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drian_arosa_lopez_es_ey_com/Documents/Documents/Ironhack/"/>
    </mc:Choice>
  </mc:AlternateContent>
  <xr:revisionPtr revIDLastSave="75" documentId="10_ncr:20000_{1F70F6E2-BE60-4817-979A-65D2C30B73DF}" xr6:coauthVersionLast="47" xr6:coauthVersionMax="47" xr10:uidLastSave="{4F874F72-5F62-4DEB-B354-66FC13FA6DB0}"/>
  <bookViews>
    <workbookView xWindow="-110" yWindow="-110" windowWidth="19420" windowHeight="11500" firstSheet="1" activeTab="6" xr2:uid="{9B8F8E79-F39E-4B2A-824D-C1A0D1FC61B7}"/>
  </bookViews>
  <sheets>
    <sheet name="FILE 1" sheetId="2" r:id="rId1"/>
    <sheet name="FILE 2" sheetId="3" r:id="rId2"/>
    <sheet name="FILE 3" sheetId="4" r:id="rId3"/>
    <sheet name="FILE 4" sheetId="5" r:id="rId4"/>
    <sheet name="vlookup_table" sheetId="8" r:id="rId5"/>
    <sheet name="TODOS" sheetId="6" r:id="rId6"/>
    <sheet name="EJERCICIO 2" sheetId="10" r:id="rId7"/>
  </sheets>
  <definedNames>
    <definedName name="ExternalData_1" localSheetId="6" hidden="1">'EJERCICIO 2'!$A$1:$M$1008</definedName>
    <definedName name="ExternalData_1" localSheetId="0" hidden="1">'FILE 1'!$A$1:$M$1008</definedName>
    <definedName name="ExternalData_1" localSheetId="1" hidden="1">'FILE 2'!$A$1:$M$1016</definedName>
    <definedName name="ExternalData_1" localSheetId="2" hidden="1">'FILE 3'!$A$1:$M$1001</definedName>
    <definedName name="ExternalData_1" localSheetId="3" hidden="1">'FILE 4'!$A$1:$M$1007</definedName>
    <definedName name="ExternalData_1" localSheetId="5" hidden="1">TODOS!$A$1:$M$1008</definedName>
    <definedName name="ExternalData_1" localSheetId="4" hidden="1">vlookup_table!$A$1:$G$4001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0" l="1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29" i="10"/>
  <c r="X1030" i="10"/>
  <c r="X1031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1302" i="10"/>
  <c r="X1303" i="10"/>
  <c r="X1304" i="10"/>
  <c r="X1305" i="10"/>
  <c r="X1306" i="10"/>
  <c r="X1307" i="10"/>
  <c r="X1308" i="10"/>
  <c r="X1309" i="10"/>
  <c r="X1310" i="10"/>
  <c r="X1311" i="10"/>
  <c r="X1312" i="10"/>
  <c r="X1313" i="10"/>
  <c r="X1314" i="10"/>
  <c r="X1315" i="10"/>
  <c r="X1316" i="10"/>
  <c r="X1317" i="10"/>
  <c r="X1318" i="10"/>
  <c r="X1319" i="10"/>
  <c r="X1320" i="10"/>
  <c r="X1321" i="10"/>
  <c r="X1322" i="10"/>
  <c r="X1323" i="10"/>
  <c r="X1324" i="10"/>
  <c r="X1325" i="10"/>
  <c r="X1326" i="10"/>
  <c r="X1327" i="10"/>
  <c r="X1328" i="10"/>
  <c r="X1329" i="10"/>
  <c r="X1330" i="10"/>
  <c r="X1331" i="10"/>
  <c r="X1332" i="10"/>
  <c r="X1333" i="10"/>
  <c r="X1334" i="10"/>
  <c r="X1335" i="10"/>
  <c r="X1336" i="10"/>
  <c r="X1337" i="10"/>
  <c r="X1338" i="10"/>
  <c r="X1339" i="10"/>
  <c r="X1340" i="10"/>
  <c r="X1341" i="10"/>
  <c r="X1342" i="10"/>
  <c r="X1343" i="10"/>
  <c r="X1344" i="10"/>
  <c r="X1345" i="10"/>
  <c r="X1346" i="10"/>
  <c r="X1347" i="10"/>
  <c r="X1348" i="10"/>
  <c r="X1349" i="10"/>
  <c r="X1350" i="10"/>
  <c r="X1351" i="10"/>
  <c r="X1352" i="10"/>
  <c r="X1353" i="10"/>
  <c r="X1354" i="10"/>
  <c r="X1355" i="10"/>
  <c r="X1356" i="10"/>
  <c r="X1357" i="10"/>
  <c r="X1358" i="10"/>
  <c r="X1359" i="10"/>
  <c r="X1360" i="10"/>
  <c r="X1361" i="10"/>
  <c r="X1362" i="10"/>
  <c r="X1363" i="10"/>
  <c r="X1364" i="10"/>
  <c r="X1365" i="10"/>
  <c r="X1366" i="10"/>
  <c r="X1367" i="10"/>
  <c r="X1368" i="10"/>
  <c r="X1369" i="10"/>
  <c r="X1370" i="10"/>
  <c r="X1371" i="10"/>
  <c r="X1372" i="10"/>
  <c r="X1373" i="10"/>
  <c r="X1374" i="10"/>
  <c r="X1375" i="10"/>
  <c r="X1376" i="10"/>
  <c r="X1377" i="10"/>
  <c r="X1378" i="10"/>
  <c r="X1379" i="10"/>
  <c r="X1380" i="10"/>
  <c r="X1381" i="10"/>
  <c r="X1382" i="10"/>
  <c r="X1383" i="10"/>
  <c r="X1384" i="10"/>
  <c r="X1385" i="10"/>
  <c r="X1386" i="10"/>
  <c r="X1387" i="10"/>
  <c r="X1388" i="10"/>
  <c r="X1389" i="10"/>
  <c r="X1390" i="10"/>
  <c r="X1391" i="10"/>
  <c r="X1392" i="10"/>
  <c r="X1393" i="10"/>
  <c r="X1394" i="10"/>
  <c r="X1395" i="10"/>
  <c r="X1396" i="10"/>
  <c r="X1397" i="10"/>
  <c r="X1398" i="10"/>
  <c r="X1399" i="10"/>
  <c r="X1400" i="10"/>
  <c r="X1401" i="10"/>
  <c r="X1402" i="10"/>
  <c r="X1403" i="10"/>
  <c r="X1404" i="10"/>
  <c r="X1405" i="10"/>
  <c r="X1406" i="10"/>
  <c r="X1407" i="10"/>
  <c r="X1408" i="10"/>
  <c r="X1409" i="10"/>
  <c r="X1410" i="10"/>
  <c r="X1411" i="10"/>
  <c r="X1412" i="10"/>
  <c r="X1413" i="10"/>
  <c r="X1414" i="10"/>
  <c r="X1415" i="10"/>
  <c r="X1416" i="10"/>
  <c r="X1417" i="10"/>
  <c r="X1418" i="10"/>
  <c r="X1419" i="10"/>
  <c r="X1420" i="10"/>
  <c r="X1421" i="10"/>
  <c r="X1422" i="10"/>
  <c r="X1423" i="10"/>
  <c r="X1424" i="10"/>
  <c r="X1425" i="10"/>
  <c r="X1426" i="10"/>
  <c r="X1427" i="10"/>
  <c r="X1428" i="10"/>
  <c r="X1429" i="10"/>
  <c r="X1430" i="10"/>
  <c r="X1431" i="10"/>
  <c r="X1432" i="10"/>
  <c r="X1433" i="10"/>
  <c r="X1434" i="10"/>
  <c r="X1435" i="10"/>
  <c r="X1436" i="10"/>
  <c r="X1437" i="10"/>
  <c r="X1438" i="10"/>
  <c r="X1439" i="10"/>
  <c r="X1440" i="10"/>
  <c r="X1441" i="10"/>
  <c r="X1442" i="10"/>
  <c r="X1443" i="10"/>
  <c r="X1444" i="10"/>
  <c r="X1445" i="10"/>
  <c r="X1446" i="10"/>
  <c r="X1447" i="10"/>
  <c r="X1448" i="10"/>
  <c r="X1449" i="10"/>
  <c r="X1450" i="10"/>
  <c r="X1451" i="10"/>
  <c r="X1452" i="10"/>
  <c r="X1453" i="10"/>
  <c r="X1454" i="10"/>
  <c r="X1455" i="10"/>
  <c r="X1456" i="10"/>
  <c r="X1457" i="10"/>
  <c r="X1458" i="10"/>
  <c r="X1459" i="10"/>
  <c r="X1460" i="10"/>
  <c r="X1461" i="10"/>
  <c r="X1462" i="10"/>
  <c r="X1463" i="10"/>
  <c r="X1464" i="10"/>
  <c r="X1465" i="10"/>
  <c r="X1466" i="10"/>
  <c r="X1467" i="10"/>
  <c r="X1468" i="10"/>
  <c r="X1469" i="10"/>
  <c r="X1470" i="10"/>
  <c r="X1471" i="10"/>
  <c r="X1472" i="10"/>
  <c r="X1473" i="10"/>
  <c r="X1474" i="10"/>
  <c r="X1475" i="10"/>
  <c r="X1476" i="10"/>
  <c r="X1477" i="10"/>
  <c r="X1478" i="10"/>
  <c r="X1479" i="10"/>
  <c r="X1480" i="10"/>
  <c r="X1481" i="10"/>
  <c r="X1482" i="10"/>
  <c r="X1483" i="10"/>
  <c r="X1484" i="10"/>
  <c r="X1485" i="10"/>
  <c r="X1486" i="10"/>
  <c r="X1487" i="10"/>
  <c r="X1488" i="10"/>
  <c r="X1489" i="10"/>
  <c r="X1490" i="10"/>
  <c r="X1491" i="10"/>
  <c r="X1492" i="10"/>
  <c r="X1493" i="10"/>
  <c r="X1494" i="10"/>
  <c r="X1495" i="10"/>
  <c r="X1496" i="10"/>
  <c r="X1497" i="10"/>
  <c r="X1498" i="10"/>
  <c r="X1499" i="10"/>
  <c r="X1500" i="10"/>
  <c r="X1501" i="10"/>
  <c r="X1502" i="10"/>
  <c r="X1503" i="10"/>
  <c r="X1504" i="10"/>
  <c r="X1505" i="10"/>
  <c r="X1506" i="10"/>
  <c r="X1507" i="10"/>
  <c r="X1508" i="10"/>
  <c r="X1509" i="10"/>
  <c r="X1510" i="10"/>
  <c r="X1511" i="10"/>
  <c r="X1512" i="10"/>
  <c r="X1513" i="10"/>
  <c r="X1514" i="10"/>
  <c r="X1515" i="10"/>
  <c r="X1516" i="10"/>
  <c r="X1517" i="10"/>
  <c r="X1518" i="10"/>
  <c r="X1519" i="10"/>
  <c r="X1520" i="10"/>
  <c r="X1521" i="10"/>
  <c r="X1522" i="10"/>
  <c r="X1523" i="10"/>
  <c r="X1524" i="10"/>
  <c r="X1525" i="10"/>
  <c r="X1526" i="10"/>
  <c r="X1527" i="10"/>
  <c r="X1528" i="10"/>
  <c r="X1529" i="10"/>
  <c r="X1530" i="10"/>
  <c r="X1531" i="10"/>
  <c r="X1532" i="10"/>
  <c r="X1533" i="10"/>
  <c r="X1534" i="10"/>
  <c r="X1535" i="10"/>
  <c r="X1536" i="10"/>
  <c r="X1537" i="10"/>
  <c r="X1538" i="10"/>
  <c r="X1539" i="10"/>
  <c r="X1540" i="10"/>
  <c r="X1541" i="10"/>
  <c r="X1542" i="10"/>
  <c r="X1543" i="10"/>
  <c r="X1544" i="10"/>
  <c r="X1545" i="10"/>
  <c r="X1546" i="10"/>
  <c r="X1547" i="10"/>
  <c r="X1548" i="10"/>
  <c r="X1549" i="10"/>
  <c r="X1550" i="10"/>
  <c r="X1551" i="10"/>
  <c r="X1552" i="10"/>
  <c r="X1553" i="10"/>
  <c r="X1554" i="10"/>
  <c r="X1555" i="10"/>
  <c r="X1556" i="10"/>
  <c r="X1557" i="10"/>
  <c r="X1558" i="10"/>
  <c r="X1559" i="10"/>
  <c r="X1560" i="10"/>
  <c r="X1561" i="10"/>
  <c r="X1562" i="10"/>
  <c r="X1563" i="10"/>
  <c r="X1564" i="10"/>
  <c r="X1565" i="10"/>
  <c r="X1566" i="10"/>
  <c r="X1567" i="10"/>
  <c r="X1568" i="10"/>
  <c r="X1569" i="10"/>
  <c r="X1570" i="10"/>
  <c r="X1571" i="10"/>
  <c r="X1572" i="10"/>
  <c r="X1573" i="10"/>
  <c r="X1574" i="10"/>
  <c r="X1575" i="10"/>
  <c r="X1576" i="10"/>
  <c r="X1577" i="10"/>
  <c r="X1578" i="10"/>
  <c r="X1579" i="10"/>
  <c r="X1580" i="10"/>
  <c r="X1581" i="10"/>
  <c r="X1582" i="10"/>
  <c r="X1583" i="10"/>
  <c r="X1584" i="10"/>
  <c r="X1585" i="10"/>
  <c r="X1586" i="10"/>
  <c r="X1587" i="10"/>
  <c r="X1588" i="10"/>
  <c r="X1589" i="10"/>
  <c r="X1590" i="10"/>
  <c r="X1591" i="10"/>
  <c r="X1592" i="10"/>
  <c r="X1593" i="10"/>
  <c r="X1594" i="10"/>
  <c r="X1595" i="10"/>
  <c r="X1596" i="10"/>
  <c r="X1597" i="10"/>
  <c r="X1598" i="10"/>
  <c r="X1599" i="10"/>
  <c r="X1600" i="10"/>
  <c r="X1601" i="10"/>
  <c r="X1602" i="10"/>
  <c r="X1603" i="10"/>
  <c r="X1604" i="10"/>
  <c r="X1605" i="10"/>
  <c r="X1606" i="10"/>
  <c r="X1607" i="10"/>
  <c r="X1608" i="10"/>
  <c r="X1609" i="10"/>
  <c r="X1610" i="10"/>
  <c r="X1611" i="10"/>
  <c r="X1612" i="10"/>
  <c r="X1613" i="10"/>
  <c r="X1614" i="10"/>
  <c r="X1615" i="10"/>
  <c r="X1616" i="10"/>
  <c r="X1617" i="10"/>
  <c r="X1618" i="10"/>
  <c r="X1619" i="10"/>
  <c r="X1620" i="10"/>
  <c r="X1621" i="10"/>
  <c r="X1622" i="10"/>
  <c r="X1623" i="10"/>
  <c r="X1624" i="10"/>
  <c r="X1625" i="10"/>
  <c r="X1626" i="10"/>
  <c r="X1627" i="10"/>
  <c r="X1628" i="10"/>
  <c r="X1629" i="10"/>
  <c r="X1630" i="10"/>
  <c r="X1631" i="10"/>
  <c r="X1632" i="10"/>
  <c r="X1633" i="10"/>
  <c r="X1634" i="10"/>
  <c r="X1635" i="10"/>
  <c r="X1636" i="10"/>
  <c r="X1637" i="10"/>
  <c r="X1638" i="10"/>
  <c r="X1639" i="10"/>
  <c r="X1640" i="10"/>
  <c r="X1641" i="10"/>
  <c r="X1642" i="10"/>
  <c r="X1643" i="10"/>
  <c r="X1644" i="10"/>
  <c r="X1645" i="10"/>
  <c r="X1646" i="10"/>
  <c r="X1647" i="10"/>
  <c r="X1648" i="10"/>
  <c r="X1649" i="10"/>
  <c r="X1650" i="10"/>
  <c r="X1651" i="10"/>
  <c r="X1652" i="10"/>
  <c r="X1653" i="10"/>
  <c r="X1654" i="10"/>
  <c r="X1655" i="10"/>
  <c r="X1656" i="10"/>
  <c r="X1657" i="10"/>
  <c r="X1658" i="10"/>
  <c r="X1659" i="10"/>
  <c r="X1660" i="10"/>
  <c r="X1661" i="10"/>
  <c r="X1662" i="10"/>
  <c r="X1663" i="10"/>
  <c r="X1664" i="10"/>
  <c r="X1665" i="10"/>
  <c r="X1666" i="10"/>
  <c r="X1667" i="10"/>
  <c r="X1668" i="10"/>
  <c r="X1669" i="10"/>
  <c r="X1670" i="10"/>
  <c r="X1671" i="10"/>
  <c r="X1672" i="10"/>
  <c r="X1673" i="10"/>
  <c r="X1674" i="10"/>
  <c r="X1675" i="10"/>
  <c r="X1676" i="10"/>
  <c r="X1677" i="10"/>
  <c r="X1678" i="10"/>
  <c r="X1679" i="10"/>
  <c r="X1680" i="10"/>
  <c r="X1681" i="10"/>
  <c r="X1682" i="10"/>
  <c r="X1683" i="10"/>
  <c r="X1684" i="10"/>
  <c r="X1685" i="10"/>
  <c r="X1686" i="10"/>
  <c r="X1687" i="10"/>
  <c r="X1688" i="10"/>
  <c r="X1689" i="10"/>
  <c r="X1690" i="10"/>
  <c r="X1691" i="10"/>
  <c r="X1692" i="10"/>
  <c r="X1693" i="10"/>
  <c r="X1694" i="10"/>
  <c r="X1695" i="10"/>
  <c r="X1696" i="10"/>
  <c r="X1697" i="10"/>
  <c r="X1698" i="10"/>
  <c r="X1699" i="10"/>
  <c r="X1700" i="10"/>
  <c r="X1701" i="10"/>
  <c r="X1702" i="10"/>
  <c r="X1703" i="10"/>
  <c r="X1704" i="10"/>
  <c r="X1705" i="10"/>
  <c r="X1706" i="10"/>
  <c r="X1707" i="10"/>
  <c r="X1708" i="10"/>
  <c r="X1709" i="10"/>
  <c r="X1710" i="10"/>
  <c r="X1711" i="10"/>
  <c r="X1712" i="10"/>
  <c r="X1713" i="10"/>
  <c r="X1714" i="10"/>
  <c r="X1715" i="10"/>
  <c r="X1716" i="10"/>
  <c r="X1717" i="10"/>
  <c r="X1718" i="10"/>
  <c r="X1719" i="10"/>
  <c r="X1720" i="10"/>
  <c r="X1721" i="10"/>
  <c r="X1722" i="10"/>
  <c r="X1723" i="10"/>
  <c r="X1724" i="10"/>
  <c r="X1725" i="10"/>
  <c r="X1726" i="10"/>
  <c r="X1727" i="10"/>
  <c r="X1728" i="10"/>
  <c r="X1729" i="10"/>
  <c r="X1730" i="10"/>
  <c r="X1731" i="10"/>
  <c r="X1732" i="10"/>
  <c r="X1733" i="10"/>
  <c r="X1734" i="10"/>
  <c r="X1735" i="10"/>
  <c r="X1736" i="10"/>
  <c r="X1737" i="10"/>
  <c r="X1738" i="10"/>
  <c r="X1739" i="10"/>
  <c r="X1740" i="10"/>
  <c r="X1741" i="10"/>
  <c r="X1742" i="10"/>
  <c r="X1743" i="10"/>
  <c r="X1744" i="10"/>
  <c r="X1745" i="10"/>
  <c r="X1746" i="10"/>
  <c r="X1747" i="10"/>
  <c r="X1748" i="10"/>
  <c r="X1749" i="10"/>
  <c r="X1750" i="10"/>
  <c r="X1751" i="10"/>
  <c r="X1752" i="10"/>
  <c r="X1753" i="10"/>
  <c r="X1754" i="10"/>
  <c r="X1755" i="10"/>
  <c r="X1756" i="10"/>
  <c r="X1757" i="10"/>
  <c r="X1758" i="10"/>
  <c r="X1759" i="10"/>
  <c r="X1760" i="10"/>
  <c r="X1761" i="10"/>
  <c r="X1762" i="10"/>
  <c r="X1763" i="10"/>
  <c r="X1764" i="10"/>
  <c r="X1765" i="10"/>
  <c r="X1766" i="10"/>
  <c r="X1767" i="10"/>
  <c r="X1768" i="10"/>
  <c r="X1769" i="10"/>
  <c r="X1770" i="10"/>
  <c r="X1771" i="10"/>
  <c r="X1772" i="10"/>
  <c r="X1773" i="10"/>
  <c r="X1774" i="10"/>
  <c r="X1775" i="10"/>
  <c r="X1776" i="10"/>
  <c r="X1777" i="10"/>
  <c r="X1778" i="10"/>
  <c r="X1779" i="10"/>
  <c r="X1780" i="10"/>
  <c r="X1781" i="10"/>
  <c r="X1782" i="10"/>
  <c r="X1783" i="10"/>
  <c r="X1784" i="10"/>
  <c r="X1785" i="10"/>
  <c r="X1786" i="10"/>
  <c r="X1787" i="10"/>
  <c r="X1788" i="10"/>
  <c r="X1789" i="10"/>
  <c r="X1790" i="10"/>
  <c r="X1791" i="10"/>
  <c r="X1792" i="10"/>
  <c r="X1793" i="10"/>
  <c r="X1794" i="10"/>
  <c r="X1795" i="10"/>
  <c r="X1796" i="10"/>
  <c r="X1797" i="10"/>
  <c r="X1798" i="10"/>
  <c r="X1799" i="10"/>
  <c r="X1800" i="10"/>
  <c r="X1801" i="10"/>
  <c r="X1802" i="10"/>
  <c r="X1803" i="10"/>
  <c r="X1804" i="10"/>
  <c r="X1805" i="10"/>
  <c r="X1806" i="10"/>
  <c r="X1807" i="10"/>
  <c r="X1808" i="10"/>
  <c r="X1809" i="10"/>
  <c r="X1810" i="10"/>
  <c r="X1811" i="10"/>
  <c r="X1812" i="10"/>
  <c r="X1813" i="10"/>
  <c r="X1814" i="10"/>
  <c r="X1815" i="10"/>
  <c r="X1816" i="10"/>
  <c r="X1817" i="10"/>
  <c r="X1818" i="10"/>
  <c r="X1819" i="10"/>
  <c r="X1820" i="10"/>
  <c r="X1821" i="10"/>
  <c r="X1822" i="10"/>
  <c r="X1823" i="10"/>
  <c r="X1824" i="10"/>
  <c r="X1825" i="10"/>
  <c r="X1826" i="10"/>
  <c r="X1827" i="10"/>
  <c r="X1828" i="10"/>
  <c r="X1829" i="10"/>
  <c r="X1830" i="10"/>
  <c r="X1831" i="10"/>
  <c r="X1832" i="10"/>
  <c r="X1833" i="10"/>
  <c r="X1834" i="10"/>
  <c r="X1835" i="10"/>
  <c r="X1836" i="10"/>
  <c r="X1837" i="10"/>
  <c r="X1838" i="10"/>
  <c r="X1839" i="10"/>
  <c r="X1840" i="10"/>
  <c r="X1841" i="10"/>
  <c r="X1842" i="10"/>
  <c r="X1843" i="10"/>
  <c r="X1844" i="10"/>
  <c r="X1845" i="10"/>
  <c r="X1846" i="10"/>
  <c r="X1847" i="10"/>
  <c r="X1848" i="10"/>
  <c r="X1849" i="10"/>
  <c r="X1850" i="10"/>
  <c r="X1851" i="10"/>
  <c r="X1852" i="10"/>
  <c r="X1853" i="10"/>
  <c r="X1854" i="10"/>
  <c r="X1855" i="10"/>
  <c r="X1856" i="10"/>
  <c r="X1857" i="10"/>
  <c r="X1858" i="10"/>
  <c r="X1859" i="10"/>
  <c r="X1860" i="10"/>
  <c r="X1861" i="10"/>
  <c r="X1862" i="10"/>
  <c r="X1863" i="10"/>
  <c r="X1864" i="10"/>
  <c r="X1865" i="10"/>
  <c r="X1866" i="10"/>
  <c r="X1867" i="10"/>
  <c r="X1868" i="10"/>
  <c r="X1869" i="10"/>
  <c r="X1870" i="10"/>
  <c r="X1871" i="10"/>
  <c r="X1872" i="10"/>
  <c r="X1873" i="10"/>
  <c r="X1874" i="10"/>
  <c r="X1875" i="10"/>
  <c r="X1876" i="10"/>
  <c r="X1877" i="10"/>
  <c r="X1878" i="10"/>
  <c r="X1879" i="10"/>
  <c r="X1880" i="10"/>
  <c r="X1881" i="10"/>
  <c r="X1882" i="10"/>
  <c r="X1883" i="10"/>
  <c r="X1884" i="10"/>
  <c r="X1885" i="10"/>
  <c r="X1886" i="10"/>
  <c r="X1887" i="10"/>
  <c r="X1888" i="10"/>
  <c r="X1889" i="10"/>
  <c r="X1890" i="10"/>
  <c r="X1891" i="10"/>
  <c r="X1892" i="10"/>
  <c r="X1893" i="10"/>
  <c r="X1894" i="10"/>
  <c r="X1895" i="10"/>
  <c r="X1896" i="10"/>
  <c r="X1897" i="10"/>
  <c r="X1898" i="10"/>
  <c r="X1899" i="10"/>
  <c r="X1900" i="10"/>
  <c r="X1901" i="10"/>
  <c r="X1902" i="10"/>
  <c r="X1903" i="10"/>
  <c r="X1904" i="10"/>
  <c r="X1905" i="10"/>
  <c r="X1906" i="10"/>
  <c r="X1907" i="10"/>
  <c r="X1908" i="10"/>
  <c r="X1909" i="10"/>
  <c r="X1910" i="10"/>
  <c r="X1911" i="10"/>
  <c r="X1912" i="10"/>
  <c r="X1913" i="10"/>
  <c r="X1914" i="10"/>
  <c r="X1915" i="10"/>
  <c r="X1916" i="10"/>
  <c r="X1917" i="10"/>
  <c r="X1918" i="10"/>
  <c r="X1919" i="10"/>
  <c r="X1920" i="10"/>
  <c r="X1921" i="10"/>
  <c r="X1922" i="10"/>
  <c r="X1923" i="10"/>
  <c r="X1924" i="10"/>
  <c r="X1925" i="10"/>
  <c r="X1926" i="10"/>
  <c r="X1927" i="10"/>
  <c r="X1928" i="10"/>
  <c r="X1929" i="10"/>
  <c r="X1930" i="10"/>
  <c r="X1931" i="10"/>
  <c r="X1932" i="10"/>
  <c r="X1933" i="10"/>
  <c r="X1934" i="10"/>
  <c r="X1935" i="10"/>
  <c r="X1936" i="10"/>
  <c r="X1937" i="10"/>
  <c r="X1938" i="10"/>
  <c r="X1939" i="10"/>
  <c r="X1940" i="10"/>
  <c r="X1941" i="10"/>
  <c r="X1942" i="10"/>
  <c r="X1943" i="10"/>
  <c r="X1944" i="10"/>
  <c r="X1945" i="10"/>
  <c r="X1946" i="10"/>
  <c r="X1947" i="10"/>
  <c r="X1948" i="10"/>
  <c r="X1949" i="10"/>
  <c r="X1950" i="10"/>
  <c r="X1951" i="10"/>
  <c r="X1952" i="10"/>
  <c r="X1953" i="10"/>
  <c r="X1954" i="10"/>
  <c r="X1955" i="10"/>
  <c r="X1956" i="10"/>
  <c r="X1957" i="10"/>
  <c r="X1958" i="10"/>
  <c r="X1959" i="10"/>
  <c r="X1960" i="10"/>
  <c r="X1961" i="10"/>
  <c r="X1962" i="10"/>
  <c r="X1963" i="10"/>
  <c r="X1964" i="10"/>
  <c r="X1965" i="10"/>
  <c r="X1966" i="10"/>
  <c r="X1967" i="10"/>
  <c r="X1968" i="10"/>
  <c r="X1969" i="10"/>
  <c r="X1970" i="10"/>
  <c r="X1971" i="10"/>
  <c r="X1972" i="10"/>
  <c r="X1973" i="10"/>
  <c r="X1974" i="10"/>
  <c r="X1975" i="10"/>
  <c r="X1976" i="10"/>
  <c r="X1977" i="10"/>
  <c r="X1978" i="10"/>
  <c r="X1979" i="10"/>
  <c r="X1980" i="10"/>
  <c r="X1981" i="10"/>
  <c r="X1982" i="10"/>
  <c r="X1983" i="10"/>
  <c r="X1984" i="10"/>
  <c r="X1985" i="10"/>
  <c r="X1986" i="10"/>
  <c r="X1987" i="10"/>
  <c r="X1988" i="10"/>
  <c r="X1989" i="10"/>
  <c r="X1990" i="10"/>
  <c r="X1991" i="10"/>
  <c r="X1992" i="10"/>
  <c r="X1993" i="10"/>
  <c r="X1994" i="10"/>
  <c r="X1995" i="10"/>
  <c r="X1996" i="10"/>
  <c r="X1997" i="10"/>
  <c r="X1998" i="10"/>
  <c r="X1999" i="10"/>
  <c r="X2000" i="10"/>
  <c r="X2001" i="10"/>
  <c r="X2002" i="10"/>
  <c r="X2003" i="10"/>
  <c r="X2004" i="10"/>
  <c r="X2005" i="10"/>
  <c r="X2006" i="10"/>
  <c r="X2007" i="10"/>
  <c r="X2008" i="10"/>
  <c r="X2009" i="10"/>
  <c r="X2010" i="10"/>
  <c r="X2011" i="10"/>
  <c r="X2012" i="10"/>
  <c r="X2013" i="10"/>
  <c r="X2014" i="10"/>
  <c r="X2015" i="10"/>
  <c r="X2016" i="10"/>
  <c r="X2017" i="10"/>
  <c r="X2018" i="10"/>
  <c r="X2019" i="10"/>
  <c r="X2020" i="10"/>
  <c r="X2021" i="10"/>
  <c r="X2022" i="10"/>
  <c r="X2023" i="10"/>
  <c r="X2024" i="10"/>
  <c r="X2025" i="10"/>
  <c r="X2026" i="10"/>
  <c r="X2027" i="10"/>
  <c r="X2028" i="10"/>
  <c r="X2029" i="10"/>
  <c r="X2030" i="10"/>
  <c r="X2031" i="10"/>
  <c r="X2032" i="10"/>
  <c r="X2033" i="10"/>
  <c r="X2034" i="10"/>
  <c r="X2035" i="10"/>
  <c r="X2036" i="10"/>
  <c r="X2037" i="10"/>
  <c r="X2038" i="10"/>
  <c r="X2039" i="10"/>
  <c r="X2040" i="10"/>
  <c r="X2041" i="10"/>
  <c r="X2042" i="10"/>
  <c r="X2043" i="10"/>
  <c r="X2044" i="10"/>
  <c r="X2045" i="10"/>
  <c r="X2046" i="10"/>
  <c r="X2047" i="10"/>
  <c r="X2048" i="10"/>
  <c r="X2049" i="10"/>
  <c r="X2050" i="10"/>
  <c r="X2051" i="10"/>
  <c r="X2052" i="10"/>
  <c r="X2053" i="10"/>
  <c r="X2054" i="10"/>
  <c r="X2055" i="10"/>
  <c r="X2056" i="10"/>
  <c r="X2057" i="10"/>
  <c r="X2058" i="10"/>
  <c r="X2059" i="10"/>
  <c r="X2060" i="10"/>
  <c r="X2061" i="10"/>
  <c r="X2062" i="10"/>
  <c r="X2063" i="10"/>
  <c r="X2064" i="10"/>
  <c r="X2065" i="10"/>
  <c r="X2066" i="10"/>
  <c r="X2067" i="10"/>
  <c r="X2068" i="10"/>
  <c r="X2069" i="10"/>
  <c r="X2070" i="10"/>
  <c r="X2071" i="10"/>
  <c r="X2072" i="10"/>
  <c r="X2073" i="10"/>
  <c r="X2074" i="10"/>
  <c r="X2075" i="10"/>
  <c r="X2076" i="10"/>
  <c r="X2077" i="10"/>
  <c r="X2078" i="10"/>
  <c r="X2079" i="10"/>
  <c r="X2080" i="10"/>
  <c r="X2081" i="10"/>
  <c r="X2082" i="10"/>
  <c r="X2083" i="10"/>
  <c r="X2084" i="10"/>
  <c r="X2085" i="10"/>
  <c r="X2086" i="10"/>
  <c r="X2087" i="10"/>
  <c r="X2088" i="10"/>
  <c r="X2089" i="10"/>
  <c r="X2090" i="10"/>
  <c r="X2091" i="10"/>
  <c r="X2092" i="10"/>
  <c r="X2093" i="10"/>
  <c r="X2094" i="10"/>
  <c r="X2095" i="10"/>
  <c r="X2096" i="10"/>
  <c r="X2097" i="10"/>
  <c r="X2098" i="10"/>
  <c r="X2099" i="10"/>
  <c r="X2100" i="10"/>
  <c r="X2101" i="10"/>
  <c r="X2102" i="10"/>
  <c r="X2103" i="10"/>
  <c r="X2104" i="10"/>
  <c r="X2105" i="10"/>
  <c r="X2106" i="10"/>
  <c r="X2107" i="10"/>
  <c r="X2108" i="10"/>
  <c r="X2109" i="10"/>
  <c r="X2110" i="10"/>
  <c r="X2111" i="10"/>
  <c r="X2112" i="10"/>
  <c r="X2113" i="10"/>
  <c r="X2114" i="10"/>
  <c r="X2115" i="10"/>
  <c r="X2116" i="10"/>
  <c r="X2117" i="10"/>
  <c r="X2118" i="10"/>
  <c r="X2119" i="10"/>
  <c r="X2120" i="10"/>
  <c r="X2121" i="10"/>
  <c r="X2122" i="10"/>
  <c r="X2123" i="10"/>
  <c r="X2124" i="10"/>
  <c r="X2125" i="10"/>
  <c r="X2126" i="10"/>
  <c r="X2127" i="10"/>
  <c r="X2128" i="10"/>
  <c r="X2129" i="10"/>
  <c r="X2130" i="10"/>
  <c r="X2131" i="10"/>
  <c r="X2132" i="10"/>
  <c r="X2133" i="10"/>
  <c r="X2134" i="10"/>
  <c r="X2135" i="10"/>
  <c r="X2136" i="10"/>
  <c r="X2137" i="10"/>
  <c r="X2138" i="10"/>
  <c r="X2139" i="10"/>
  <c r="X2140" i="10"/>
  <c r="X2141" i="10"/>
  <c r="X2142" i="10"/>
  <c r="X2143" i="10"/>
  <c r="X2144" i="10"/>
  <c r="X2145" i="10"/>
  <c r="X2146" i="10"/>
  <c r="X2147" i="10"/>
  <c r="X2148" i="10"/>
  <c r="X2149" i="10"/>
  <c r="X2150" i="10"/>
  <c r="X2151" i="10"/>
  <c r="X2152" i="10"/>
  <c r="X2153" i="10"/>
  <c r="X2154" i="10"/>
  <c r="X2155" i="10"/>
  <c r="X2156" i="10"/>
  <c r="X2157" i="10"/>
  <c r="X2158" i="10"/>
  <c r="X2159" i="10"/>
  <c r="X2160" i="10"/>
  <c r="X2161" i="10"/>
  <c r="X2162" i="10"/>
  <c r="X2163" i="10"/>
  <c r="X2164" i="10"/>
  <c r="X2165" i="10"/>
  <c r="X2166" i="10"/>
  <c r="X2167" i="10"/>
  <c r="X2168" i="10"/>
  <c r="X2169" i="10"/>
  <c r="X2170" i="10"/>
  <c r="X2171" i="10"/>
  <c r="X2172" i="10"/>
  <c r="X2173" i="10"/>
  <c r="X2174" i="10"/>
  <c r="X2175" i="10"/>
  <c r="X2176" i="10"/>
  <c r="X2177" i="10"/>
  <c r="X2178" i="10"/>
  <c r="X2179" i="10"/>
  <c r="X2180" i="10"/>
  <c r="X2181" i="10"/>
  <c r="X2182" i="10"/>
  <c r="X2183" i="10"/>
  <c r="X2184" i="10"/>
  <c r="X2185" i="10"/>
  <c r="X2186" i="10"/>
  <c r="X2187" i="10"/>
  <c r="X2188" i="10"/>
  <c r="X2189" i="10"/>
  <c r="X2190" i="10"/>
  <c r="X2191" i="10"/>
  <c r="X2192" i="10"/>
  <c r="X2193" i="10"/>
  <c r="X2194" i="10"/>
  <c r="X2195" i="10"/>
  <c r="X2196" i="10"/>
  <c r="X2197" i="10"/>
  <c r="X2198" i="10"/>
  <c r="X2199" i="10"/>
  <c r="X2200" i="10"/>
  <c r="X2201" i="10"/>
  <c r="X2202" i="10"/>
  <c r="X2203" i="10"/>
  <c r="X2204" i="10"/>
  <c r="X2205" i="10"/>
  <c r="X2206" i="10"/>
  <c r="X2207" i="10"/>
  <c r="X2208" i="10"/>
  <c r="X2209" i="10"/>
  <c r="X2210" i="10"/>
  <c r="X2211" i="10"/>
  <c r="X2212" i="10"/>
  <c r="X2213" i="10"/>
  <c r="X2214" i="10"/>
  <c r="X2215" i="10"/>
  <c r="X2216" i="10"/>
  <c r="X2217" i="10"/>
  <c r="X2218" i="10"/>
  <c r="X2219" i="10"/>
  <c r="X2220" i="10"/>
  <c r="X2221" i="10"/>
  <c r="X2222" i="10"/>
  <c r="X2223" i="10"/>
  <c r="X2224" i="10"/>
  <c r="X2225" i="10"/>
  <c r="X2226" i="10"/>
  <c r="X2227" i="10"/>
  <c r="X2228" i="10"/>
  <c r="X2229" i="10"/>
  <c r="X2230" i="10"/>
  <c r="X2231" i="10"/>
  <c r="X2232" i="10"/>
  <c r="X2233" i="10"/>
  <c r="X2234" i="10"/>
  <c r="X2235" i="10"/>
  <c r="X2236" i="10"/>
  <c r="X2237" i="10"/>
  <c r="X2238" i="10"/>
  <c r="X2239" i="10"/>
  <c r="X2240" i="10"/>
  <c r="X2241" i="10"/>
  <c r="X2242" i="10"/>
  <c r="X2243" i="10"/>
  <c r="X2244" i="10"/>
  <c r="X2245" i="10"/>
  <c r="X2246" i="10"/>
  <c r="X2247" i="10"/>
  <c r="X2248" i="10"/>
  <c r="X2249" i="10"/>
  <c r="X2250" i="10"/>
  <c r="X2251" i="10"/>
  <c r="X2252" i="10"/>
  <c r="X2253" i="10"/>
  <c r="X2254" i="10"/>
  <c r="X2255" i="10"/>
  <c r="X2256" i="10"/>
  <c r="X2257" i="10"/>
  <c r="X2258" i="10"/>
  <c r="X2259" i="10"/>
  <c r="X2260" i="10"/>
  <c r="X2261" i="10"/>
  <c r="X2262" i="10"/>
  <c r="X2263" i="10"/>
  <c r="X2264" i="10"/>
  <c r="X2265" i="10"/>
  <c r="X2266" i="10"/>
  <c r="X2267" i="10"/>
  <c r="X2268" i="10"/>
  <c r="X2269" i="10"/>
  <c r="X2270" i="10"/>
  <c r="X2271" i="10"/>
  <c r="X2272" i="10"/>
  <c r="X2273" i="10"/>
  <c r="X2274" i="10"/>
  <c r="X2275" i="10"/>
  <c r="X2276" i="10"/>
  <c r="X2277" i="10"/>
  <c r="X2278" i="10"/>
  <c r="X2279" i="10"/>
  <c r="X2280" i="10"/>
  <c r="X2281" i="10"/>
  <c r="X2282" i="10"/>
  <c r="X2283" i="10"/>
  <c r="X2284" i="10"/>
  <c r="X2285" i="10"/>
  <c r="X2286" i="10"/>
  <c r="X2287" i="10"/>
  <c r="X2288" i="10"/>
  <c r="X2289" i="10"/>
  <c r="X2290" i="10"/>
  <c r="X2291" i="10"/>
  <c r="X2292" i="10"/>
  <c r="X2293" i="10"/>
  <c r="X2294" i="10"/>
  <c r="X2295" i="10"/>
  <c r="X2296" i="10"/>
  <c r="X2297" i="10"/>
  <c r="X2298" i="10"/>
  <c r="X2299" i="10"/>
  <c r="X2300" i="10"/>
  <c r="X2301" i="10"/>
  <c r="X2302" i="10"/>
  <c r="X2303" i="10"/>
  <c r="X2304" i="10"/>
  <c r="X2305" i="10"/>
  <c r="X2306" i="10"/>
  <c r="X2307" i="10"/>
  <c r="X2308" i="10"/>
  <c r="X2309" i="10"/>
  <c r="X2310" i="10"/>
  <c r="X2311" i="10"/>
  <c r="X2312" i="10"/>
  <c r="X2313" i="10"/>
  <c r="X2314" i="10"/>
  <c r="X2315" i="10"/>
  <c r="X2316" i="10"/>
  <c r="X2317" i="10"/>
  <c r="X2318" i="10"/>
  <c r="X2319" i="10"/>
  <c r="X2320" i="10"/>
  <c r="X2321" i="10"/>
  <c r="X2322" i="10"/>
  <c r="X2323" i="10"/>
  <c r="X2324" i="10"/>
  <c r="X2325" i="10"/>
  <c r="X2326" i="10"/>
  <c r="X2327" i="10"/>
  <c r="X2328" i="10"/>
  <c r="X2329" i="10"/>
  <c r="X2330" i="10"/>
  <c r="X2331" i="10"/>
  <c r="X2332" i="10"/>
  <c r="X2333" i="10"/>
  <c r="X2334" i="10"/>
  <c r="X2335" i="10"/>
  <c r="X2336" i="10"/>
  <c r="X2337" i="10"/>
  <c r="X2338" i="10"/>
  <c r="X2339" i="10"/>
  <c r="X2340" i="10"/>
  <c r="X2341" i="10"/>
  <c r="X2342" i="10"/>
  <c r="X2343" i="10"/>
  <c r="X2344" i="10"/>
  <c r="X2345" i="10"/>
  <c r="X2346" i="10"/>
  <c r="X2347" i="10"/>
  <c r="X2348" i="10"/>
  <c r="X2349" i="10"/>
  <c r="X2350" i="10"/>
  <c r="X2351" i="10"/>
  <c r="X2352" i="10"/>
  <c r="X2353" i="10"/>
  <c r="X2354" i="10"/>
  <c r="X2355" i="10"/>
  <c r="X2356" i="10"/>
  <c r="X2357" i="10"/>
  <c r="X2358" i="10"/>
  <c r="X2359" i="10"/>
  <c r="X2360" i="10"/>
  <c r="X2361" i="10"/>
  <c r="X2362" i="10"/>
  <c r="X2363" i="10"/>
  <c r="X2364" i="10"/>
  <c r="X2365" i="10"/>
  <c r="X2366" i="10"/>
  <c r="X2367" i="10"/>
  <c r="X2368" i="10"/>
  <c r="X2369" i="10"/>
  <c r="X2370" i="10"/>
  <c r="X2371" i="10"/>
  <c r="X2372" i="10"/>
  <c r="X2373" i="10"/>
  <c r="X2374" i="10"/>
  <c r="X2375" i="10"/>
  <c r="X2376" i="10"/>
  <c r="X2377" i="10"/>
  <c r="X2378" i="10"/>
  <c r="X2379" i="10"/>
  <c r="X2380" i="10"/>
  <c r="X2381" i="10"/>
  <c r="X2382" i="10"/>
  <c r="X2383" i="10"/>
  <c r="X2384" i="10"/>
  <c r="X2385" i="10"/>
  <c r="X2386" i="10"/>
  <c r="X2387" i="10"/>
  <c r="X2388" i="10"/>
  <c r="X2389" i="10"/>
  <c r="X2390" i="10"/>
  <c r="X2391" i="10"/>
  <c r="X2392" i="10"/>
  <c r="X2393" i="10"/>
  <c r="X2394" i="10"/>
  <c r="X2395" i="10"/>
  <c r="X2396" i="10"/>
  <c r="X2397" i="10"/>
  <c r="X2398" i="10"/>
  <c r="X2399" i="10"/>
  <c r="X2400" i="10"/>
  <c r="X2401" i="10"/>
  <c r="X2402" i="10"/>
  <c r="X2403" i="10"/>
  <c r="X2404" i="10"/>
  <c r="X2405" i="10"/>
  <c r="X2406" i="10"/>
  <c r="X2407" i="10"/>
  <c r="X2408" i="10"/>
  <c r="X2409" i="10"/>
  <c r="X2410" i="10"/>
  <c r="X2411" i="10"/>
  <c r="X2412" i="10"/>
  <c r="X2413" i="10"/>
  <c r="X2414" i="10"/>
  <c r="X2415" i="10"/>
  <c r="X2416" i="10"/>
  <c r="X2417" i="10"/>
  <c r="X2418" i="10"/>
  <c r="X2419" i="10"/>
  <c r="X2420" i="10"/>
  <c r="X2421" i="10"/>
  <c r="X2422" i="10"/>
  <c r="X2423" i="10"/>
  <c r="X2424" i="10"/>
  <c r="X2425" i="10"/>
  <c r="X2426" i="10"/>
  <c r="X2427" i="10"/>
  <c r="X2428" i="10"/>
  <c r="X2429" i="10"/>
  <c r="X2430" i="10"/>
  <c r="X2431" i="10"/>
  <c r="X2432" i="10"/>
  <c r="X2433" i="10"/>
  <c r="X2434" i="10"/>
  <c r="X2435" i="10"/>
  <c r="X2436" i="10"/>
  <c r="X2437" i="10"/>
  <c r="X2438" i="10"/>
  <c r="X2439" i="10"/>
  <c r="X2440" i="10"/>
  <c r="X2441" i="10"/>
  <c r="X2442" i="10"/>
  <c r="X2443" i="10"/>
  <c r="X2444" i="10"/>
  <c r="X2445" i="10"/>
  <c r="X2446" i="10"/>
  <c r="X2447" i="10"/>
  <c r="X2448" i="10"/>
  <c r="X2449" i="10"/>
  <c r="X2450" i="10"/>
  <c r="X2451" i="10"/>
  <c r="X2452" i="10"/>
  <c r="X2453" i="10"/>
  <c r="X2454" i="10"/>
  <c r="X2455" i="10"/>
  <c r="X2456" i="10"/>
  <c r="X2457" i="10"/>
  <c r="X2458" i="10"/>
  <c r="X2459" i="10"/>
  <c r="X2460" i="10"/>
  <c r="X2461" i="10"/>
  <c r="X2462" i="10"/>
  <c r="X2463" i="10"/>
  <c r="X2464" i="10"/>
  <c r="X2465" i="10"/>
  <c r="X2466" i="10"/>
  <c r="X2467" i="10"/>
  <c r="X2468" i="10"/>
  <c r="X2469" i="10"/>
  <c r="X2470" i="10"/>
  <c r="X2471" i="10"/>
  <c r="X2472" i="10"/>
  <c r="X2473" i="10"/>
  <c r="X2474" i="10"/>
  <c r="X2475" i="10"/>
  <c r="X2476" i="10"/>
  <c r="X2477" i="10"/>
  <c r="X2478" i="10"/>
  <c r="X2479" i="10"/>
  <c r="X2480" i="10"/>
  <c r="X2481" i="10"/>
  <c r="X2482" i="10"/>
  <c r="X2483" i="10"/>
  <c r="X2484" i="10"/>
  <c r="X2485" i="10"/>
  <c r="X2486" i="10"/>
  <c r="X2487" i="10"/>
  <c r="X2488" i="10"/>
  <c r="X2489" i="10"/>
  <c r="X2490" i="10"/>
  <c r="X2491" i="10"/>
  <c r="X2492" i="10"/>
  <c r="X2493" i="10"/>
  <c r="X2494" i="10"/>
  <c r="X2495" i="10"/>
  <c r="X2496" i="10"/>
  <c r="X2497" i="10"/>
  <c r="X2498" i="10"/>
  <c r="X2499" i="10"/>
  <c r="X2500" i="10"/>
  <c r="X2501" i="10"/>
  <c r="X2502" i="10"/>
  <c r="X2503" i="10"/>
  <c r="X2504" i="10"/>
  <c r="X2505" i="10"/>
  <c r="X2506" i="10"/>
  <c r="X2507" i="10"/>
  <c r="X2508" i="10"/>
  <c r="X2509" i="10"/>
  <c r="X2510" i="10"/>
  <c r="X2511" i="10"/>
  <c r="X2512" i="10"/>
  <c r="X2513" i="10"/>
  <c r="X2514" i="10"/>
  <c r="X2515" i="10"/>
  <c r="X2516" i="10"/>
  <c r="X2517" i="10"/>
  <c r="X2518" i="10"/>
  <c r="X2519" i="10"/>
  <c r="X2520" i="10"/>
  <c r="X2521" i="10"/>
  <c r="X2522" i="10"/>
  <c r="X2523" i="10"/>
  <c r="X2524" i="10"/>
  <c r="X2525" i="10"/>
  <c r="X2526" i="10"/>
  <c r="X2527" i="10"/>
  <c r="X2528" i="10"/>
  <c r="X2529" i="10"/>
  <c r="X2530" i="10"/>
  <c r="X2531" i="10"/>
  <c r="X2532" i="10"/>
  <c r="X2533" i="10"/>
  <c r="X2534" i="10"/>
  <c r="X2535" i="10"/>
  <c r="X2536" i="10"/>
  <c r="X2537" i="10"/>
  <c r="X2538" i="10"/>
  <c r="X2539" i="10"/>
  <c r="X2540" i="10"/>
  <c r="X2541" i="10"/>
  <c r="X2542" i="10"/>
  <c r="X2543" i="10"/>
  <c r="X2544" i="10"/>
  <c r="X2545" i="10"/>
  <c r="X2546" i="10"/>
  <c r="X2547" i="10"/>
  <c r="X2548" i="10"/>
  <c r="X2549" i="10"/>
  <c r="X2550" i="10"/>
  <c r="X2551" i="10"/>
  <c r="X2552" i="10"/>
  <c r="X2553" i="10"/>
  <c r="X2554" i="10"/>
  <c r="X2555" i="10"/>
  <c r="X2556" i="10"/>
  <c r="X2557" i="10"/>
  <c r="X2558" i="10"/>
  <c r="X2559" i="10"/>
  <c r="X2560" i="10"/>
  <c r="X2561" i="10"/>
  <c r="X2562" i="10"/>
  <c r="X2563" i="10"/>
  <c r="X2564" i="10"/>
  <c r="X2565" i="10"/>
  <c r="X2566" i="10"/>
  <c r="X2567" i="10"/>
  <c r="X2568" i="10"/>
  <c r="X2569" i="10"/>
  <c r="X2570" i="10"/>
  <c r="X2571" i="10"/>
  <c r="X2572" i="10"/>
  <c r="X2573" i="10"/>
  <c r="X2574" i="10"/>
  <c r="X2575" i="10"/>
  <c r="X2576" i="10"/>
  <c r="X2577" i="10"/>
  <c r="X2578" i="10"/>
  <c r="X2579" i="10"/>
  <c r="X2580" i="10"/>
  <c r="X2581" i="10"/>
  <c r="X2582" i="10"/>
  <c r="X2583" i="10"/>
  <c r="X2584" i="10"/>
  <c r="X2585" i="10"/>
  <c r="X2586" i="10"/>
  <c r="X2587" i="10"/>
  <c r="X2588" i="10"/>
  <c r="X2589" i="10"/>
  <c r="X2590" i="10"/>
  <c r="X2591" i="10"/>
  <c r="X2592" i="10"/>
  <c r="X2593" i="10"/>
  <c r="X2594" i="10"/>
  <c r="X2595" i="10"/>
  <c r="X2596" i="10"/>
  <c r="X2597" i="10"/>
  <c r="X2598" i="10"/>
  <c r="X2599" i="10"/>
  <c r="X2600" i="10"/>
  <c r="X2601" i="10"/>
  <c r="X2602" i="10"/>
  <c r="X2603" i="10"/>
  <c r="X2604" i="10"/>
  <c r="X2605" i="10"/>
  <c r="X2606" i="10"/>
  <c r="X2607" i="10"/>
  <c r="X2608" i="10"/>
  <c r="X2609" i="10"/>
  <c r="X2610" i="10"/>
  <c r="X2611" i="10"/>
  <c r="X2612" i="10"/>
  <c r="X2613" i="10"/>
  <c r="X2614" i="10"/>
  <c r="X2615" i="10"/>
  <c r="X2616" i="10"/>
  <c r="X2617" i="10"/>
  <c r="X2618" i="10"/>
  <c r="X2619" i="10"/>
  <c r="X2620" i="10"/>
  <c r="X2621" i="10"/>
  <c r="X2622" i="10"/>
  <c r="X2623" i="10"/>
  <c r="X2624" i="10"/>
  <c r="X2625" i="10"/>
  <c r="X2626" i="10"/>
  <c r="X2627" i="10"/>
  <c r="X2628" i="10"/>
  <c r="X2629" i="10"/>
  <c r="X2630" i="10"/>
  <c r="X2631" i="10"/>
  <c r="X2632" i="10"/>
  <c r="X2633" i="10"/>
  <c r="X2634" i="10"/>
  <c r="X2635" i="10"/>
  <c r="X2636" i="10"/>
  <c r="X2637" i="10"/>
  <c r="X2638" i="10"/>
  <c r="X2639" i="10"/>
  <c r="X2640" i="10"/>
  <c r="X2641" i="10"/>
  <c r="X2642" i="10"/>
  <c r="X2643" i="10"/>
  <c r="X2644" i="10"/>
  <c r="X2645" i="10"/>
  <c r="X2646" i="10"/>
  <c r="X2647" i="10"/>
  <c r="X2648" i="10"/>
  <c r="X2649" i="10"/>
  <c r="X2650" i="10"/>
  <c r="X2651" i="10"/>
  <c r="X2652" i="10"/>
  <c r="X2653" i="10"/>
  <c r="X2654" i="10"/>
  <c r="X2655" i="10"/>
  <c r="X2656" i="10"/>
  <c r="X2657" i="10"/>
  <c r="X2658" i="10"/>
  <c r="X2659" i="10"/>
  <c r="X2660" i="10"/>
  <c r="X2661" i="10"/>
  <c r="X2662" i="10"/>
  <c r="X2663" i="10"/>
  <c r="X2664" i="10"/>
  <c r="X2665" i="10"/>
  <c r="X2666" i="10"/>
  <c r="X2667" i="10"/>
  <c r="X2668" i="10"/>
  <c r="X2669" i="10"/>
  <c r="X2670" i="10"/>
  <c r="X2671" i="10"/>
  <c r="X2672" i="10"/>
  <c r="X2673" i="10"/>
  <c r="X2674" i="10"/>
  <c r="X2675" i="10"/>
  <c r="X2676" i="10"/>
  <c r="X2677" i="10"/>
  <c r="X2678" i="10"/>
  <c r="X2679" i="10"/>
  <c r="X2680" i="10"/>
  <c r="X2681" i="10"/>
  <c r="X2682" i="10"/>
  <c r="X2683" i="10"/>
  <c r="X2684" i="10"/>
  <c r="X2685" i="10"/>
  <c r="X2686" i="10"/>
  <c r="X2687" i="10"/>
  <c r="X2688" i="10"/>
  <c r="X2689" i="10"/>
  <c r="X2690" i="10"/>
  <c r="X2691" i="10"/>
  <c r="X2692" i="10"/>
  <c r="X2693" i="10"/>
  <c r="X2694" i="10"/>
  <c r="X2695" i="10"/>
  <c r="X2696" i="10"/>
  <c r="X2697" i="10"/>
  <c r="X2698" i="10"/>
  <c r="X2699" i="10"/>
  <c r="X2700" i="10"/>
  <c r="X2701" i="10"/>
  <c r="X2702" i="10"/>
  <c r="X2703" i="10"/>
  <c r="X2704" i="10"/>
  <c r="X2705" i="10"/>
  <c r="X2706" i="10"/>
  <c r="X2707" i="10"/>
  <c r="X2708" i="10"/>
  <c r="X2709" i="10"/>
  <c r="X2710" i="10"/>
  <c r="X2711" i="10"/>
  <c r="X2712" i="10"/>
  <c r="X2713" i="10"/>
  <c r="X2714" i="10"/>
  <c r="X2715" i="10"/>
  <c r="X2716" i="10"/>
  <c r="X2717" i="10"/>
  <c r="X2718" i="10"/>
  <c r="X2719" i="10"/>
  <c r="X2720" i="10"/>
  <c r="X2721" i="10"/>
  <c r="X2722" i="10"/>
  <c r="X2723" i="10"/>
  <c r="X2724" i="10"/>
  <c r="X2725" i="10"/>
  <c r="X2726" i="10"/>
  <c r="X2727" i="10"/>
  <c r="X2728" i="10"/>
  <c r="X2729" i="10"/>
  <c r="X2730" i="10"/>
  <c r="X2731" i="10"/>
  <c r="X2732" i="10"/>
  <c r="X2733" i="10"/>
  <c r="X2734" i="10"/>
  <c r="X2735" i="10"/>
  <c r="X2736" i="10"/>
  <c r="X2737" i="10"/>
  <c r="X2738" i="10"/>
  <c r="X2739" i="10"/>
  <c r="X2740" i="10"/>
  <c r="X2741" i="10"/>
  <c r="X2742" i="10"/>
  <c r="X2743" i="10"/>
  <c r="X2744" i="10"/>
  <c r="X2745" i="10"/>
  <c r="X2746" i="10"/>
  <c r="X2747" i="10"/>
  <c r="X2748" i="10"/>
  <c r="X2749" i="10"/>
  <c r="X2750" i="10"/>
  <c r="X2751" i="10"/>
  <c r="X2752" i="10"/>
  <c r="X2753" i="10"/>
  <c r="X2754" i="10"/>
  <c r="X2755" i="10"/>
  <c r="X2756" i="10"/>
  <c r="X2757" i="10"/>
  <c r="X2758" i="10"/>
  <c r="X2759" i="10"/>
  <c r="X2760" i="10"/>
  <c r="X2761" i="10"/>
  <c r="X2762" i="10"/>
  <c r="X2763" i="10"/>
  <c r="X2764" i="10"/>
  <c r="X2765" i="10"/>
  <c r="X2766" i="10"/>
  <c r="X2767" i="10"/>
  <c r="X2768" i="10"/>
  <c r="X2769" i="10"/>
  <c r="X2770" i="10"/>
  <c r="X2771" i="10"/>
  <c r="X2772" i="10"/>
  <c r="X2773" i="10"/>
  <c r="X2774" i="10"/>
  <c r="X2775" i="10"/>
  <c r="X2776" i="10"/>
  <c r="X2777" i="10"/>
  <c r="X2778" i="10"/>
  <c r="X2779" i="10"/>
  <c r="X2780" i="10"/>
  <c r="X2781" i="10"/>
  <c r="X2782" i="10"/>
  <c r="X2783" i="10"/>
  <c r="X2784" i="10"/>
  <c r="X2785" i="10"/>
  <c r="X2786" i="10"/>
  <c r="X2787" i="10"/>
  <c r="X2788" i="10"/>
  <c r="X2789" i="10"/>
  <c r="X2790" i="10"/>
  <c r="X2791" i="10"/>
  <c r="X2792" i="10"/>
  <c r="X2793" i="10"/>
  <c r="X2794" i="10"/>
  <c r="X2795" i="10"/>
  <c r="X2796" i="10"/>
  <c r="X2797" i="10"/>
  <c r="X2798" i="10"/>
  <c r="X2799" i="10"/>
  <c r="X2800" i="10"/>
  <c r="X2801" i="10"/>
  <c r="X2802" i="10"/>
  <c r="X2803" i="10"/>
  <c r="X2804" i="10"/>
  <c r="X2805" i="10"/>
  <c r="X2806" i="10"/>
  <c r="X2807" i="10"/>
  <c r="X2808" i="10"/>
  <c r="X2809" i="10"/>
  <c r="X2810" i="10"/>
  <c r="X2811" i="10"/>
  <c r="X2812" i="10"/>
  <c r="X2813" i="10"/>
  <c r="X2814" i="10"/>
  <c r="X2815" i="10"/>
  <c r="X2816" i="10"/>
  <c r="X2817" i="10"/>
  <c r="X2818" i="10"/>
  <c r="X2819" i="10"/>
  <c r="X2820" i="10"/>
  <c r="X2821" i="10"/>
  <c r="X2822" i="10"/>
  <c r="X2823" i="10"/>
  <c r="X2824" i="10"/>
  <c r="X2825" i="10"/>
  <c r="X2826" i="10"/>
  <c r="X2827" i="10"/>
  <c r="X2828" i="10"/>
  <c r="X2829" i="10"/>
  <c r="X2830" i="10"/>
  <c r="X2831" i="10"/>
  <c r="X2832" i="10"/>
  <c r="X2833" i="10"/>
  <c r="X2834" i="10"/>
  <c r="X2835" i="10"/>
  <c r="X2836" i="10"/>
  <c r="X2837" i="10"/>
  <c r="X2838" i="10"/>
  <c r="X2839" i="10"/>
  <c r="X2840" i="10"/>
  <c r="X2841" i="10"/>
  <c r="X2842" i="10"/>
  <c r="X2843" i="10"/>
  <c r="X2844" i="10"/>
  <c r="X2845" i="10"/>
  <c r="X2846" i="10"/>
  <c r="X2847" i="10"/>
  <c r="X2848" i="10"/>
  <c r="X2849" i="10"/>
  <c r="X2850" i="10"/>
  <c r="X2851" i="10"/>
  <c r="X2852" i="10"/>
  <c r="X2853" i="10"/>
  <c r="X2854" i="10"/>
  <c r="X2855" i="10"/>
  <c r="X2856" i="10"/>
  <c r="X2857" i="10"/>
  <c r="X2858" i="10"/>
  <c r="X2859" i="10"/>
  <c r="X2860" i="10"/>
  <c r="X2861" i="10"/>
  <c r="X2862" i="10"/>
  <c r="X2863" i="10"/>
  <c r="X2864" i="10"/>
  <c r="X2865" i="10"/>
  <c r="X2866" i="10"/>
  <c r="X2867" i="10"/>
  <c r="X2868" i="10"/>
  <c r="X2869" i="10"/>
  <c r="X2870" i="10"/>
  <c r="X2871" i="10"/>
  <c r="X2872" i="10"/>
  <c r="X2873" i="10"/>
  <c r="X2874" i="10"/>
  <c r="X2875" i="10"/>
  <c r="X2876" i="10"/>
  <c r="X2877" i="10"/>
  <c r="X2878" i="10"/>
  <c r="X2879" i="10"/>
  <c r="X2880" i="10"/>
  <c r="X2881" i="10"/>
  <c r="X2882" i="10"/>
  <c r="X2883" i="10"/>
  <c r="X2884" i="10"/>
  <c r="X2885" i="10"/>
  <c r="X2886" i="10"/>
  <c r="X2887" i="10"/>
  <c r="X2888" i="10"/>
  <c r="X2889" i="10"/>
  <c r="X2890" i="10"/>
  <c r="X2891" i="10"/>
  <c r="X2892" i="10"/>
  <c r="X2893" i="10"/>
  <c r="X2894" i="10"/>
  <c r="X2895" i="10"/>
  <c r="X2896" i="10"/>
  <c r="X2897" i="10"/>
  <c r="X2898" i="10"/>
  <c r="X2899" i="10"/>
  <c r="X2900" i="10"/>
  <c r="X2901" i="10"/>
  <c r="X2902" i="10"/>
  <c r="X2903" i="10"/>
  <c r="X2904" i="10"/>
  <c r="X2905" i="10"/>
  <c r="X2906" i="10"/>
  <c r="X2907" i="10"/>
  <c r="X2908" i="10"/>
  <c r="X2909" i="10"/>
  <c r="X2910" i="10"/>
  <c r="X2911" i="10"/>
  <c r="X2912" i="10"/>
  <c r="X2913" i="10"/>
  <c r="X2914" i="10"/>
  <c r="X2915" i="10"/>
  <c r="X2916" i="10"/>
  <c r="X2917" i="10"/>
  <c r="X2918" i="10"/>
  <c r="X2919" i="10"/>
  <c r="X2920" i="10"/>
  <c r="X2921" i="10"/>
  <c r="X2922" i="10"/>
  <c r="X2923" i="10"/>
  <c r="X2924" i="10"/>
  <c r="X2925" i="10"/>
  <c r="X2926" i="10"/>
  <c r="X2927" i="10"/>
  <c r="X2928" i="10"/>
  <c r="X2929" i="10"/>
  <c r="X2930" i="10"/>
  <c r="X2931" i="10"/>
  <c r="X2932" i="10"/>
  <c r="X2933" i="10"/>
  <c r="X2934" i="10"/>
  <c r="X2935" i="10"/>
  <c r="X2936" i="10"/>
  <c r="X2937" i="10"/>
  <c r="X2938" i="10"/>
  <c r="X2939" i="10"/>
  <c r="X2940" i="10"/>
  <c r="X2941" i="10"/>
  <c r="X2942" i="10"/>
  <c r="X2943" i="10"/>
  <c r="X2944" i="10"/>
  <c r="X2945" i="10"/>
  <c r="X2946" i="10"/>
  <c r="X2947" i="10"/>
  <c r="X2948" i="10"/>
  <c r="X2949" i="10"/>
  <c r="X2950" i="10"/>
  <c r="X2951" i="10"/>
  <c r="X2952" i="10"/>
  <c r="X2953" i="10"/>
  <c r="X2954" i="10"/>
  <c r="X2955" i="10"/>
  <c r="X2956" i="10"/>
  <c r="X2957" i="10"/>
  <c r="X2958" i="10"/>
  <c r="X2959" i="10"/>
  <c r="X2960" i="10"/>
  <c r="X2961" i="10"/>
  <c r="X2962" i="10"/>
  <c r="X2963" i="10"/>
  <c r="X2964" i="10"/>
  <c r="X2965" i="10"/>
  <c r="X2966" i="10"/>
  <c r="X2967" i="10"/>
  <c r="X2968" i="10"/>
  <c r="X2969" i="10"/>
  <c r="X2970" i="10"/>
  <c r="X2971" i="10"/>
  <c r="X2972" i="10"/>
  <c r="X2973" i="10"/>
  <c r="X2974" i="10"/>
  <c r="X2975" i="10"/>
  <c r="X2976" i="10"/>
  <c r="X2977" i="10"/>
  <c r="X2978" i="10"/>
  <c r="X2979" i="10"/>
  <c r="X2980" i="10"/>
  <c r="X2981" i="10"/>
  <c r="X2982" i="10"/>
  <c r="X2983" i="10"/>
  <c r="X2984" i="10"/>
  <c r="X2985" i="10"/>
  <c r="X2986" i="10"/>
  <c r="X2987" i="10"/>
  <c r="X2988" i="10"/>
  <c r="X2989" i="10"/>
  <c r="X2990" i="10"/>
  <c r="X2991" i="10"/>
  <c r="X2992" i="10"/>
  <c r="X2993" i="10"/>
  <c r="X2994" i="10"/>
  <c r="X2995" i="10"/>
  <c r="X2996" i="10"/>
  <c r="X2997" i="10"/>
  <c r="X2998" i="10"/>
  <c r="X2999" i="10"/>
  <c r="X3000" i="10"/>
  <c r="X3001" i="10"/>
  <c r="X3002" i="10"/>
  <c r="X3003" i="10"/>
  <c r="X3004" i="10"/>
  <c r="X3005" i="10"/>
  <c r="X3006" i="10"/>
  <c r="X3007" i="10"/>
  <c r="X3008" i="10"/>
  <c r="X3009" i="10"/>
  <c r="X3010" i="10"/>
  <c r="X3011" i="10"/>
  <c r="X3012" i="10"/>
  <c r="X3013" i="10"/>
  <c r="X3014" i="10"/>
  <c r="X3015" i="10"/>
  <c r="X3016" i="10"/>
  <c r="X3017" i="10"/>
  <c r="X3018" i="10"/>
  <c r="X3019" i="10"/>
  <c r="X3020" i="10"/>
  <c r="X3021" i="10"/>
  <c r="X3022" i="10"/>
  <c r="X3023" i="10"/>
  <c r="X3024" i="10"/>
  <c r="X3025" i="10"/>
  <c r="X3026" i="10"/>
  <c r="X3027" i="10"/>
  <c r="X3028" i="10"/>
  <c r="X3029" i="10"/>
  <c r="X3030" i="10"/>
  <c r="X3031" i="10"/>
  <c r="X3032" i="10"/>
  <c r="X3033" i="10"/>
  <c r="X3034" i="10"/>
  <c r="X3035" i="10"/>
  <c r="X3036" i="10"/>
  <c r="X3037" i="10"/>
  <c r="X3038" i="10"/>
  <c r="X3039" i="10"/>
  <c r="X3040" i="10"/>
  <c r="X3041" i="10"/>
  <c r="X3042" i="10"/>
  <c r="X3043" i="10"/>
  <c r="X3044" i="10"/>
  <c r="X3045" i="10"/>
  <c r="X3046" i="10"/>
  <c r="X3047" i="10"/>
  <c r="X3048" i="10"/>
  <c r="X3049" i="10"/>
  <c r="X3050" i="10"/>
  <c r="X3051" i="10"/>
  <c r="X3052" i="10"/>
  <c r="X3053" i="10"/>
  <c r="X3054" i="10"/>
  <c r="X3055" i="10"/>
  <c r="X3056" i="10"/>
  <c r="X3057" i="10"/>
  <c r="X3058" i="10"/>
  <c r="X3059" i="10"/>
  <c r="X3060" i="10"/>
  <c r="X3061" i="10"/>
  <c r="X3062" i="10"/>
  <c r="X3063" i="10"/>
  <c r="X3064" i="10"/>
  <c r="X3065" i="10"/>
  <c r="X3066" i="10"/>
  <c r="X3067" i="10"/>
  <c r="X3068" i="10"/>
  <c r="X3069" i="10"/>
  <c r="X3070" i="10"/>
  <c r="X3071" i="10"/>
  <c r="X3072" i="10"/>
  <c r="X3073" i="10"/>
  <c r="X3074" i="10"/>
  <c r="X3075" i="10"/>
  <c r="X3076" i="10"/>
  <c r="X3077" i="10"/>
  <c r="X3078" i="10"/>
  <c r="X3079" i="10"/>
  <c r="X3080" i="10"/>
  <c r="X3081" i="10"/>
  <c r="X3082" i="10"/>
  <c r="X3083" i="10"/>
  <c r="X3084" i="10"/>
  <c r="X3085" i="10"/>
  <c r="X3086" i="10"/>
  <c r="X3087" i="10"/>
  <c r="X3088" i="10"/>
  <c r="X3089" i="10"/>
  <c r="X3090" i="10"/>
  <c r="X3091" i="10"/>
  <c r="X3092" i="10"/>
  <c r="X3093" i="10"/>
  <c r="X3094" i="10"/>
  <c r="X3095" i="10"/>
  <c r="X3096" i="10"/>
  <c r="X3097" i="10"/>
  <c r="X3098" i="10"/>
  <c r="X3099" i="10"/>
  <c r="X3100" i="10"/>
  <c r="X3101" i="10"/>
  <c r="X3102" i="10"/>
  <c r="X3103" i="10"/>
  <c r="X3104" i="10"/>
  <c r="X3105" i="10"/>
  <c r="X3106" i="10"/>
  <c r="X3107" i="10"/>
  <c r="X3108" i="10"/>
  <c r="X3109" i="10"/>
  <c r="X3110" i="10"/>
  <c r="X3111" i="10"/>
  <c r="X3112" i="10"/>
  <c r="X3113" i="10"/>
  <c r="X3114" i="10"/>
  <c r="X3115" i="10"/>
  <c r="X3116" i="10"/>
  <c r="X3117" i="10"/>
  <c r="X3118" i="10"/>
  <c r="X3119" i="10"/>
  <c r="X3120" i="10"/>
  <c r="X3121" i="10"/>
  <c r="X3122" i="10"/>
  <c r="X3123" i="10"/>
  <c r="X3124" i="10"/>
  <c r="X3125" i="10"/>
  <c r="X3126" i="10"/>
  <c r="X3127" i="10"/>
  <c r="X3128" i="10"/>
  <c r="X3129" i="10"/>
  <c r="X3130" i="10"/>
  <c r="X3131" i="10"/>
  <c r="X3132" i="10"/>
  <c r="X3133" i="10"/>
  <c r="X3134" i="10"/>
  <c r="X3135" i="10"/>
  <c r="X3136" i="10"/>
  <c r="X3137" i="10"/>
  <c r="X3138" i="10"/>
  <c r="X3139" i="10"/>
  <c r="X3140" i="10"/>
  <c r="X3141" i="10"/>
  <c r="X3142" i="10"/>
  <c r="X3143" i="10"/>
  <c r="X3144" i="10"/>
  <c r="X3145" i="10"/>
  <c r="X3146" i="10"/>
  <c r="X3147" i="10"/>
  <c r="X3148" i="10"/>
  <c r="X3149" i="10"/>
  <c r="X3150" i="10"/>
  <c r="X3151" i="10"/>
  <c r="X3152" i="10"/>
  <c r="X3153" i="10"/>
  <c r="X3154" i="10"/>
  <c r="X3155" i="10"/>
  <c r="X3156" i="10"/>
  <c r="X3157" i="10"/>
  <c r="X3158" i="10"/>
  <c r="X3159" i="10"/>
  <c r="X3160" i="10"/>
  <c r="X3161" i="10"/>
  <c r="X3162" i="10"/>
  <c r="X3163" i="10"/>
  <c r="X3164" i="10"/>
  <c r="X3165" i="10"/>
  <c r="X3166" i="10"/>
  <c r="X3167" i="10"/>
  <c r="X3168" i="10"/>
  <c r="X3169" i="10"/>
  <c r="X3170" i="10"/>
  <c r="X3171" i="10"/>
  <c r="X3172" i="10"/>
  <c r="X3173" i="10"/>
  <c r="X3174" i="10"/>
  <c r="X3175" i="10"/>
  <c r="X3176" i="10"/>
  <c r="X3177" i="10"/>
  <c r="X3178" i="10"/>
  <c r="X3179" i="10"/>
  <c r="X3180" i="10"/>
  <c r="X3181" i="10"/>
  <c r="X3182" i="10"/>
  <c r="X3183" i="10"/>
  <c r="X3184" i="10"/>
  <c r="X3185" i="10"/>
  <c r="X3186" i="10"/>
  <c r="X3187" i="10"/>
  <c r="X3188" i="10"/>
  <c r="X3189" i="10"/>
  <c r="X3190" i="10"/>
  <c r="X3191" i="10"/>
  <c r="X3192" i="10"/>
  <c r="X3193" i="10"/>
  <c r="X3194" i="10"/>
  <c r="X3195" i="10"/>
  <c r="X3196" i="10"/>
  <c r="X3197" i="10"/>
  <c r="X3198" i="10"/>
  <c r="X3199" i="10"/>
  <c r="X3200" i="10"/>
  <c r="X3201" i="10"/>
  <c r="X3202" i="10"/>
  <c r="X3203" i="10"/>
  <c r="X3204" i="10"/>
  <c r="X3205" i="10"/>
  <c r="X3206" i="10"/>
  <c r="X3207" i="10"/>
  <c r="X3208" i="10"/>
  <c r="X3209" i="10"/>
  <c r="X3210" i="10"/>
  <c r="X3211" i="10"/>
  <c r="X3212" i="10"/>
  <c r="X3213" i="10"/>
  <c r="X3214" i="10"/>
  <c r="X3215" i="10"/>
  <c r="X3216" i="10"/>
  <c r="X3217" i="10"/>
  <c r="X3218" i="10"/>
  <c r="X3219" i="10"/>
  <c r="X3220" i="10"/>
  <c r="X3221" i="10"/>
  <c r="X3222" i="10"/>
  <c r="X3223" i="10"/>
  <c r="X3224" i="10"/>
  <c r="X3225" i="10"/>
  <c r="X3226" i="10"/>
  <c r="X3227" i="10"/>
  <c r="X3228" i="10"/>
  <c r="X3229" i="10"/>
  <c r="X3230" i="10"/>
  <c r="X3231" i="10"/>
  <c r="X3232" i="10"/>
  <c r="X3233" i="10"/>
  <c r="X3234" i="10"/>
  <c r="X3235" i="10"/>
  <c r="X3236" i="10"/>
  <c r="X3237" i="10"/>
  <c r="X3238" i="10"/>
  <c r="X3239" i="10"/>
  <c r="X3240" i="10"/>
  <c r="X3241" i="10"/>
  <c r="X3242" i="10"/>
  <c r="X3243" i="10"/>
  <c r="X3244" i="10"/>
  <c r="X3245" i="10"/>
  <c r="X3246" i="10"/>
  <c r="X3247" i="10"/>
  <c r="X3248" i="10"/>
  <c r="X3249" i="10"/>
  <c r="X3250" i="10"/>
  <c r="X3251" i="10"/>
  <c r="X3252" i="10"/>
  <c r="X3253" i="10"/>
  <c r="X3254" i="10"/>
  <c r="X3255" i="10"/>
  <c r="X3256" i="10"/>
  <c r="X3257" i="10"/>
  <c r="X3258" i="10"/>
  <c r="X3259" i="10"/>
  <c r="X3260" i="10"/>
  <c r="X3261" i="10"/>
  <c r="X3262" i="10"/>
  <c r="X3263" i="10"/>
  <c r="X3264" i="10"/>
  <c r="X3265" i="10"/>
  <c r="X3266" i="10"/>
  <c r="X3267" i="10"/>
  <c r="X3268" i="10"/>
  <c r="X3269" i="10"/>
  <c r="X3270" i="10"/>
  <c r="X3271" i="10"/>
  <c r="X3272" i="10"/>
  <c r="X3273" i="10"/>
  <c r="X3274" i="10"/>
  <c r="X3275" i="10"/>
  <c r="X3276" i="10"/>
  <c r="X3277" i="10"/>
  <c r="X3278" i="10"/>
  <c r="X3279" i="10"/>
  <c r="X3280" i="10"/>
  <c r="X3281" i="10"/>
  <c r="X3282" i="10"/>
  <c r="X3283" i="10"/>
  <c r="X3284" i="10"/>
  <c r="X3285" i="10"/>
  <c r="X3286" i="10"/>
  <c r="X3287" i="10"/>
  <c r="X3288" i="10"/>
  <c r="X3289" i="10"/>
  <c r="X3290" i="10"/>
  <c r="X3291" i="10"/>
  <c r="X3292" i="10"/>
  <c r="X3293" i="10"/>
  <c r="X3294" i="10"/>
  <c r="X3295" i="10"/>
  <c r="X3296" i="10"/>
  <c r="X3297" i="10"/>
  <c r="X3298" i="10"/>
  <c r="X3299" i="10"/>
  <c r="X3300" i="10"/>
  <c r="X3301" i="10"/>
  <c r="X3302" i="10"/>
  <c r="X3303" i="10"/>
  <c r="X3304" i="10"/>
  <c r="X3305" i="10"/>
  <c r="X3306" i="10"/>
  <c r="X3307" i="10"/>
  <c r="X3308" i="10"/>
  <c r="X3309" i="10"/>
  <c r="X3310" i="10"/>
  <c r="X3311" i="10"/>
  <c r="X3312" i="10"/>
  <c r="X3313" i="10"/>
  <c r="X3314" i="10"/>
  <c r="X3315" i="10"/>
  <c r="X3316" i="10"/>
  <c r="X3317" i="10"/>
  <c r="X3318" i="10"/>
  <c r="X3319" i="10"/>
  <c r="X3320" i="10"/>
  <c r="X3321" i="10"/>
  <c r="X3322" i="10"/>
  <c r="X3323" i="10"/>
  <c r="X3324" i="10"/>
  <c r="X3325" i="10"/>
  <c r="X3326" i="10"/>
  <c r="X3327" i="10"/>
  <c r="X3328" i="10"/>
  <c r="X3329" i="10"/>
  <c r="X3330" i="10"/>
  <c r="X3331" i="10"/>
  <c r="X3332" i="10"/>
  <c r="X3333" i="10"/>
  <c r="X3334" i="10"/>
  <c r="X3335" i="10"/>
  <c r="X3336" i="10"/>
  <c r="X3337" i="10"/>
  <c r="X3338" i="10"/>
  <c r="X3339" i="10"/>
  <c r="X3340" i="10"/>
  <c r="X3341" i="10"/>
  <c r="X3342" i="10"/>
  <c r="X3343" i="10"/>
  <c r="X3344" i="10"/>
  <c r="X3345" i="10"/>
  <c r="X3346" i="10"/>
  <c r="X3347" i="10"/>
  <c r="X3348" i="10"/>
  <c r="X3349" i="10"/>
  <c r="X3350" i="10"/>
  <c r="X3351" i="10"/>
  <c r="X3352" i="10"/>
  <c r="X3353" i="10"/>
  <c r="X3354" i="10"/>
  <c r="X3355" i="10"/>
  <c r="X3356" i="10"/>
  <c r="X3357" i="10"/>
  <c r="X3358" i="10"/>
  <c r="X3359" i="10"/>
  <c r="X3360" i="10"/>
  <c r="X3361" i="10"/>
  <c r="X3362" i="10"/>
  <c r="X3363" i="10"/>
  <c r="X3364" i="10"/>
  <c r="X3365" i="10"/>
  <c r="X3366" i="10"/>
  <c r="X3367" i="10"/>
  <c r="X3368" i="10"/>
  <c r="X3369" i="10"/>
  <c r="X3370" i="10"/>
  <c r="X3371" i="10"/>
  <c r="X3372" i="10"/>
  <c r="X3373" i="10"/>
  <c r="X3374" i="10"/>
  <c r="X3375" i="10"/>
  <c r="X3376" i="10"/>
  <c r="X3377" i="10"/>
  <c r="X3378" i="10"/>
  <c r="X3379" i="10"/>
  <c r="X3380" i="10"/>
  <c r="X3381" i="10"/>
  <c r="X3382" i="10"/>
  <c r="X3383" i="10"/>
  <c r="X3384" i="10"/>
  <c r="X3385" i="10"/>
  <c r="X3386" i="10"/>
  <c r="X3387" i="10"/>
  <c r="X3388" i="10"/>
  <c r="X3389" i="10"/>
  <c r="X3390" i="10"/>
  <c r="X3391" i="10"/>
  <c r="X3392" i="10"/>
  <c r="X3393" i="10"/>
  <c r="X3394" i="10"/>
  <c r="X3395" i="10"/>
  <c r="X3396" i="10"/>
  <c r="X3397" i="10"/>
  <c r="X3398" i="10"/>
  <c r="X3399" i="10"/>
  <c r="X3400" i="10"/>
  <c r="X3401" i="10"/>
  <c r="X3402" i="10"/>
  <c r="X3403" i="10"/>
  <c r="X3404" i="10"/>
  <c r="X3405" i="10"/>
  <c r="X3406" i="10"/>
  <c r="X3407" i="10"/>
  <c r="X3408" i="10"/>
  <c r="X3409" i="10"/>
  <c r="X3410" i="10"/>
  <c r="X3411" i="10"/>
  <c r="X3412" i="10"/>
  <c r="X3413" i="10"/>
  <c r="X3414" i="10"/>
  <c r="X3415" i="10"/>
  <c r="X3416" i="10"/>
  <c r="X3417" i="10"/>
  <c r="X3418" i="10"/>
  <c r="X3419" i="10"/>
  <c r="X3420" i="10"/>
  <c r="X3421" i="10"/>
  <c r="X3422" i="10"/>
  <c r="X3423" i="10"/>
  <c r="X3424" i="10"/>
  <c r="X3425" i="10"/>
  <c r="X3426" i="10"/>
  <c r="X3427" i="10"/>
  <c r="X3428" i="10"/>
  <c r="X3429" i="10"/>
  <c r="X3430" i="10"/>
  <c r="X3431" i="10"/>
  <c r="X3432" i="10"/>
  <c r="X3433" i="10"/>
  <c r="X3434" i="10"/>
  <c r="X3435" i="10"/>
  <c r="X3436" i="10"/>
  <c r="X3437" i="10"/>
  <c r="X3438" i="10"/>
  <c r="X3439" i="10"/>
  <c r="X3440" i="10"/>
  <c r="X3441" i="10"/>
  <c r="X3442" i="10"/>
  <c r="X3443" i="10"/>
  <c r="X3444" i="10"/>
  <c r="X3445" i="10"/>
  <c r="X3446" i="10"/>
  <c r="X3447" i="10"/>
  <c r="X3448" i="10"/>
  <c r="X3449" i="10"/>
  <c r="X3450" i="10"/>
  <c r="X3451" i="10"/>
  <c r="X3452" i="10"/>
  <c r="X3453" i="10"/>
  <c r="X3454" i="10"/>
  <c r="X3455" i="10"/>
  <c r="X3456" i="10"/>
  <c r="X3457" i="10"/>
  <c r="X3458" i="10"/>
  <c r="X3459" i="10"/>
  <c r="X3460" i="10"/>
  <c r="X3461" i="10"/>
  <c r="X3462" i="10"/>
  <c r="X3463" i="10"/>
  <c r="X3464" i="10"/>
  <c r="X3465" i="10"/>
  <c r="X3466" i="10"/>
  <c r="X3467" i="10"/>
  <c r="X3468" i="10"/>
  <c r="X3469" i="10"/>
  <c r="X3470" i="10"/>
  <c r="X3471" i="10"/>
  <c r="X3472" i="10"/>
  <c r="X3473" i="10"/>
  <c r="X3474" i="10"/>
  <c r="X3475" i="10"/>
  <c r="X3476" i="10"/>
  <c r="X3477" i="10"/>
  <c r="X3478" i="10"/>
  <c r="X3479" i="10"/>
  <c r="X3480" i="10"/>
  <c r="X3481" i="10"/>
  <c r="X3482" i="10"/>
  <c r="X3483" i="10"/>
  <c r="X3484" i="10"/>
  <c r="X3485" i="10"/>
  <c r="X3486" i="10"/>
  <c r="X3487" i="10"/>
  <c r="X3488" i="10"/>
  <c r="X3489" i="10"/>
  <c r="X3490" i="10"/>
  <c r="X3491" i="10"/>
  <c r="X3492" i="10"/>
  <c r="X3493" i="10"/>
  <c r="X3494" i="10"/>
  <c r="X3495" i="10"/>
  <c r="X3496" i="10"/>
  <c r="X3497" i="10"/>
  <c r="X3498" i="10"/>
  <c r="X3499" i="10"/>
  <c r="X3500" i="10"/>
  <c r="X3501" i="10"/>
  <c r="X3502" i="10"/>
  <c r="X3503" i="10"/>
  <c r="X3504" i="10"/>
  <c r="X3505" i="10"/>
  <c r="X3506" i="10"/>
  <c r="X3507" i="10"/>
  <c r="X3508" i="10"/>
  <c r="X3509" i="10"/>
  <c r="X3510" i="10"/>
  <c r="X3511" i="10"/>
  <c r="X3512" i="10"/>
  <c r="X3513" i="10"/>
  <c r="X3514" i="10"/>
  <c r="X3515" i="10"/>
  <c r="X3516" i="10"/>
  <c r="X3517" i="10"/>
  <c r="X3518" i="10"/>
  <c r="X3519" i="10"/>
  <c r="X3520" i="10"/>
  <c r="X3521" i="10"/>
  <c r="X3522" i="10"/>
  <c r="X3523" i="10"/>
  <c r="X3524" i="10"/>
  <c r="X3525" i="10"/>
  <c r="X3526" i="10"/>
  <c r="X3527" i="10"/>
  <c r="X3528" i="10"/>
  <c r="X3529" i="10"/>
  <c r="X3530" i="10"/>
  <c r="X3531" i="10"/>
  <c r="X3532" i="10"/>
  <c r="X3533" i="10"/>
  <c r="X3534" i="10"/>
  <c r="X3535" i="10"/>
  <c r="X3536" i="10"/>
  <c r="X3537" i="10"/>
  <c r="X3538" i="10"/>
  <c r="X3539" i="10"/>
  <c r="X3540" i="10"/>
  <c r="X3541" i="10"/>
  <c r="X3542" i="10"/>
  <c r="X3543" i="10"/>
  <c r="X3544" i="10"/>
  <c r="X3545" i="10"/>
  <c r="X3546" i="10"/>
  <c r="X3547" i="10"/>
  <c r="X3548" i="10"/>
  <c r="X3549" i="10"/>
  <c r="X3550" i="10"/>
  <c r="X3551" i="10"/>
  <c r="X3552" i="10"/>
  <c r="X3553" i="10"/>
  <c r="X3554" i="10"/>
  <c r="X3555" i="10"/>
  <c r="X3556" i="10"/>
  <c r="X3557" i="10"/>
  <c r="X3558" i="10"/>
  <c r="X3559" i="10"/>
  <c r="X3560" i="10"/>
  <c r="X3561" i="10"/>
  <c r="X3562" i="10"/>
  <c r="X3563" i="10"/>
  <c r="X3564" i="10"/>
  <c r="X3565" i="10"/>
  <c r="X3566" i="10"/>
  <c r="X3567" i="10"/>
  <c r="X3568" i="10"/>
  <c r="X3569" i="10"/>
  <c r="X3570" i="10"/>
  <c r="X3571" i="10"/>
  <c r="X3572" i="10"/>
  <c r="X3573" i="10"/>
  <c r="X3574" i="10"/>
  <c r="X3575" i="10"/>
  <c r="X3576" i="10"/>
  <c r="X3577" i="10"/>
  <c r="X3578" i="10"/>
  <c r="X3579" i="10"/>
  <c r="X3580" i="10"/>
  <c r="X3581" i="10"/>
  <c r="X3582" i="10"/>
  <c r="X3583" i="10"/>
  <c r="X3584" i="10"/>
  <c r="X3585" i="10"/>
  <c r="X3586" i="10"/>
  <c r="X3587" i="10"/>
  <c r="X3588" i="10"/>
  <c r="X3589" i="10"/>
  <c r="X3590" i="10"/>
  <c r="X3591" i="10"/>
  <c r="X3592" i="10"/>
  <c r="X3593" i="10"/>
  <c r="X3594" i="10"/>
  <c r="X3595" i="10"/>
  <c r="X3596" i="10"/>
  <c r="X3597" i="10"/>
  <c r="X3598" i="10"/>
  <c r="X3599" i="10"/>
  <c r="X3600" i="10"/>
  <c r="X3601" i="10"/>
  <c r="X3602" i="10"/>
  <c r="X3603" i="10"/>
  <c r="X3604" i="10"/>
  <c r="X3605" i="10"/>
  <c r="X3606" i="10"/>
  <c r="X3607" i="10"/>
  <c r="X3608" i="10"/>
  <c r="X3609" i="10"/>
  <c r="X3610" i="10"/>
  <c r="X3611" i="10"/>
  <c r="X3612" i="10"/>
  <c r="X3613" i="10"/>
  <c r="X3614" i="10"/>
  <c r="X3615" i="10"/>
  <c r="X3616" i="10"/>
  <c r="X3617" i="10"/>
  <c r="X3618" i="10"/>
  <c r="X3619" i="10"/>
  <c r="X3620" i="10"/>
  <c r="X3621" i="10"/>
  <c r="X3622" i="10"/>
  <c r="X3623" i="10"/>
  <c r="X3624" i="10"/>
  <c r="X3625" i="10"/>
  <c r="X3626" i="10"/>
  <c r="X3627" i="10"/>
  <c r="X3628" i="10"/>
  <c r="X3629" i="10"/>
  <c r="X3630" i="10"/>
  <c r="X3631" i="10"/>
  <c r="X3632" i="10"/>
  <c r="X3633" i="10"/>
  <c r="X3634" i="10"/>
  <c r="X3635" i="10"/>
  <c r="X3636" i="10"/>
  <c r="X3637" i="10"/>
  <c r="X3638" i="10"/>
  <c r="X3639" i="10"/>
  <c r="X3640" i="10"/>
  <c r="X3641" i="10"/>
  <c r="X3642" i="10"/>
  <c r="X3643" i="10"/>
  <c r="X3644" i="10"/>
  <c r="X3645" i="10"/>
  <c r="X3646" i="10"/>
  <c r="X3647" i="10"/>
  <c r="X3648" i="10"/>
  <c r="X3649" i="10"/>
  <c r="X3650" i="10"/>
  <c r="X3651" i="10"/>
  <c r="X3652" i="10"/>
  <c r="X3653" i="10"/>
  <c r="X3654" i="10"/>
  <c r="X3655" i="10"/>
  <c r="X3656" i="10"/>
  <c r="X3657" i="10"/>
  <c r="X3658" i="10"/>
  <c r="X3659" i="10"/>
  <c r="X3660" i="10"/>
  <c r="X3661" i="10"/>
  <c r="X3662" i="10"/>
  <c r="X3663" i="10"/>
  <c r="X3664" i="10"/>
  <c r="X3665" i="10"/>
  <c r="X3666" i="10"/>
  <c r="X3667" i="10"/>
  <c r="X3668" i="10"/>
  <c r="X3669" i="10"/>
  <c r="X3670" i="10"/>
  <c r="X3671" i="10"/>
  <c r="X3672" i="10"/>
  <c r="X3673" i="10"/>
  <c r="X3674" i="10"/>
  <c r="X3675" i="10"/>
  <c r="X3676" i="10"/>
  <c r="X3677" i="10"/>
  <c r="X3678" i="10"/>
  <c r="X3679" i="10"/>
  <c r="X3680" i="10"/>
  <c r="X3681" i="10"/>
  <c r="X3682" i="10"/>
  <c r="X3683" i="10"/>
  <c r="X3684" i="10"/>
  <c r="X3685" i="10"/>
  <c r="X3686" i="10"/>
  <c r="X3687" i="10"/>
  <c r="X3688" i="10"/>
  <c r="X3689" i="10"/>
  <c r="X3690" i="10"/>
  <c r="X3691" i="10"/>
  <c r="X3692" i="10"/>
  <c r="X3693" i="10"/>
  <c r="X3694" i="10"/>
  <c r="X3695" i="10"/>
  <c r="X3696" i="10"/>
  <c r="X3697" i="10"/>
  <c r="X3698" i="10"/>
  <c r="X3699" i="10"/>
  <c r="X3700" i="10"/>
  <c r="X3701" i="10"/>
  <c r="X3702" i="10"/>
  <c r="X3703" i="10"/>
  <c r="X3704" i="10"/>
  <c r="X3705" i="10"/>
  <c r="X3706" i="10"/>
  <c r="X3707" i="10"/>
  <c r="X3708" i="10"/>
  <c r="X3709" i="10"/>
  <c r="X3710" i="10"/>
  <c r="X3711" i="10"/>
  <c r="X3712" i="10"/>
  <c r="X3713" i="10"/>
  <c r="X3714" i="10"/>
  <c r="X3715" i="10"/>
  <c r="X3716" i="10"/>
  <c r="X3717" i="10"/>
  <c r="X3718" i="10"/>
  <c r="X3719" i="10"/>
  <c r="X3720" i="10"/>
  <c r="X3721" i="10"/>
  <c r="X3722" i="10"/>
  <c r="X3723" i="10"/>
  <c r="X3724" i="10"/>
  <c r="X3725" i="10"/>
  <c r="X3726" i="10"/>
  <c r="X3727" i="10"/>
  <c r="X3728" i="10"/>
  <c r="X3729" i="10"/>
  <c r="X3730" i="10"/>
  <c r="X3731" i="10"/>
  <c r="X3732" i="10"/>
  <c r="X3733" i="10"/>
  <c r="X3734" i="10"/>
  <c r="X3735" i="10"/>
  <c r="X3736" i="10"/>
  <c r="X3737" i="10"/>
  <c r="X3738" i="10"/>
  <c r="X3739" i="10"/>
  <c r="X3740" i="10"/>
  <c r="X3741" i="10"/>
  <c r="X3742" i="10"/>
  <c r="X3743" i="10"/>
  <c r="X3744" i="10"/>
  <c r="X3745" i="10"/>
  <c r="X3746" i="10"/>
  <c r="X3747" i="10"/>
  <c r="X3748" i="10"/>
  <c r="X3749" i="10"/>
  <c r="X3750" i="10"/>
  <c r="X3751" i="10"/>
  <c r="X3752" i="10"/>
  <c r="X3753" i="10"/>
  <c r="X3754" i="10"/>
  <c r="X3755" i="10"/>
  <c r="X3756" i="10"/>
  <c r="X3757" i="10"/>
  <c r="X3758" i="10"/>
  <c r="X3759" i="10"/>
  <c r="X3760" i="10"/>
  <c r="X3761" i="10"/>
  <c r="X3762" i="10"/>
  <c r="X3763" i="10"/>
  <c r="X3764" i="10"/>
  <c r="X3765" i="10"/>
  <c r="X3766" i="10"/>
  <c r="X3767" i="10"/>
  <c r="X3768" i="10"/>
  <c r="X3769" i="10"/>
  <c r="X3770" i="10"/>
  <c r="X3771" i="10"/>
  <c r="X3772" i="10"/>
  <c r="X3773" i="10"/>
  <c r="X3774" i="10"/>
  <c r="X3775" i="10"/>
  <c r="X3776" i="10"/>
  <c r="X3777" i="10"/>
  <c r="X3778" i="10"/>
  <c r="X3779" i="10"/>
  <c r="X3780" i="10"/>
  <c r="X3781" i="10"/>
  <c r="X3782" i="10"/>
  <c r="X3783" i="10"/>
  <c r="X3784" i="10"/>
  <c r="X3785" i="10"/>
  <c r="X3786" i="10"/>
  <c r="X3787" i="10"/>
  <c r="X3788" i="10"/>
  <c r="X3789" i="10"/>
  <c r="X3790" i="10"/>
  <c r="X3791" i="10"/>
  <c r="X3792" i="10"/>
  <c r="X3793" i="10"/>
  <c r="X3794" i="10"/>
  <c r="X3795" i="10"/>
  <c r="X3796" i="10"/>
  <c r="X3797" i="10"/>
  <c r="X3798" i="10"/>
  <c r="X3799" i="10"/>
  <c r="X3800" i="10"/>
  <c r="X3801" i="10"/>
  <c r="X3802" i="10"/>
  <c r="X3803" i="10"/>
  <c r="X3804" i="10"/>
  <c r="X3805" i="10"/>
  <c r="X3806" i="10"/>
  <c r="X3807" i="10"/>
  <c r="X3808" i="10"/>
  <c r="X3809" i="10"/>
  <c r="X3810" i="10"/>
  <c r="X3811" i="10"/>
  <c r="X3812" i="10"/>
  <c r="X3813" i="10"/>
  <c r="X3814" i="10"/>
  <c r="X3815" i="10"/>
  <c r="X3816" i="10"/>
  <c r="X3817" i="10"/>
  <c r="X3818" i="10"/>
  <c r="X3819" i="10"/>
  <c r="X3820" i="10"/>
  <c r="X3821" i="10"/>
  <c r="X3822" i="10"/>
  <c r="X3823" i="10"/>
  <c r="X3824" i="10"/>
  <c r="X3825" i="10"/>
  <c r="X3826" i="10"/>
  <c r="X3827" i="10"/>
  <c r="X3828" i="10"/>
  <c r="X3829" i="10"/>
  <c r="X3830" i="10"/>
  <c r="X3831" i="10"/>
  <c r="X3832" i="10"/>
  <c r="X3833" i="10"/>
  <c r="X3834" i="10"/>
  <c r="X3835" i="10"/>
  <c r="X3836" i="10"/>
  <c r="X3837" i="10"/>
  <c r="X3838" i="10"/>
  <c r="X3839" i="10"/>
  <c r="X3840" i="10"/>
  <c r="X3841" i="10"/>
  <c r="X3842" i="10"/>
  <c r="X3843" i="10"/>
  <c r="X3844" i="10"/>
  <c r="X3845" i="10"/>
  <c r="X3846" i="10"/>
  <c r="X3847" i="10"/>
  <c r="X3848" i="10"/>
  <c r="X3849" i="10"/>
  <c r="X3850" i="10"/>
  <c r="X3851" i="10"/>
  <c r="X3852" i="10"/>
  <c r="X3853" i="10"/>
  <c r="X3854" i="10"/>
  <c r="X3855" i="10"/>
  <c r="X3856" i="10"/>
  <c r="X3857" i="10"/>
  <c r="X3858" i="10"/>
  <c r="X3859" i="10"/>
  <c r="X3860" i="10"/>
  <c r="X3861" i="10"/>
  <c r="X3862" i="10"/>
  <c r="X3863" i="10"/>
  <c r="X3864" i="10"/>
  <c r="X3865" i="10"/>
  <c r="X3866" i="10"/>
  <c r="X3867" i="10"/>
  <c r="X3868" i="10"/>
  <c r="X3869" i="10"/>
  <c r="X3870" i="10"/>
  <c r="X3871" i="10"/>
  <c r="X3872" i="10"/>
  <c r="X3873" i="10"/>
  <c r="X3874" i="10"/>
  <c r="X3875" i="10"/>
  <c r="X3876" i="10"/>
  <c r="X3877" i="10"/>
  <c r="X3878" i="10"/>
  <c r="X3879" i="10"/>
  <c r="X3880" i="10"/>
  <c r="X3881" i="10"/>
  <c r="X3882" i="10"/>
  <c r="X3883" i="10"/>
  <c r="X3884" i="10"/>
  <c r="X3885" i="10"/>
  <c r="X3886" i="10"/>
  <c r="X3887" i="10"/>
  <c r="X3888" i="10"/>
  <c r="X3889" i="10"/>
  <c r="X3890" i="10"/>
  <c r="X3891" i="10"/>
  <c r="X3892" i="10"/>
  <c r="X3893" i="10"/>
  <c r="X3894" i="10"/>
  <c r="X3895" i="10"/>
  <c r="X3896" i="10"/>
  <c r="X3897" i="10"/>
  <c r="X3898" i="10"/>
  <c r="X3899" i="10"/>
  <c r="X3900" i="10"/>
  <c r="X3901" i="10"/>
  <c r="X3902" i="10"/>
  <c r="X3903" i="10"/>
  <c r="X3904" i="10"/>
  <c r="X3905" i="10"/>
  <c r="X3906" i="10"/>
  <c r="X3907" i="10"/>
  <c r="X3908" i="10"/>
  <c r="X3909" i="10"/>
  <c r="X3910" i="10"/>
  <c r="X3911" i="10"/>
  <c r="X3912" i="10"/>
  <c r="X3913" i="10"/>
  <c r="X3914" i="10"/>
  <c r="X3915" i="10"/>
  <c r="X3916" i="10"/>
  <c r="X3917" i="10"/>
  <c r="X3918" i="10"/>
  <c r="X3919" i="10"/>
  <c r="X3920" i="10"/>
  <c r="X3921" i="10"/>
  <c r="X3922" i="10"/>
  <c r="X3923" i="10"/>
  <c r="X3924" i="10"/>
  <c r="X3925" i="10"/>
  <c r="X3926" i="10"/>
  <c r="X3927" i="10"/>
  <c r="X3928" i="10"/>
  <c r="X3929" i="10"/>
  <c r="X3930" i="10"/>
  <c r="X3931" i="10"/>
  <c r="X3932" i="10"/>
  <c r="X3933" i="10"/>
  <c r="X3934" i="10"/>
  <c r="X3935" i="10"/>
  <c r="X3936" i="10"/>
  <c r="X3937" i="10"/>
  <c r="X3938" i="10"/>
  <c r="X3939" i="10"/>
  <c r="X3940" i="10"/>
  <c r="X3941" i="10"/>
  <c r="X3942" i="10"/>
  <c r="X3943" i="10"/>
  <c r="X3944" i="10"/>
  <c r="X3945" i="10"/>
  <c r="X3946" i="10"/>
  <c r="X3947" i="10"/>
  <c r="X3948" i="10"/>
  <c r="X3949" i="10"/>
  <c r="X3950" i="10"/>
  <c r="X3951" i="10"/>
  <c r="X3952" i="10"/>
  <c r="X3953" i="10"/>
  <c r="X3954" i="10"/>
  <c r="X3955" i="10"/>
  <c r="X3956" i="10"/>
  <c r="X3957" i="10"/>
  <c r="X3958" i="10"/>
  <c r="X3959" i="10"/>
  <c r="X3960" i="10"/>
  <c r="X3961" i="10"/>
  <c r="X3962" i="10"/>
  <c r="X3963" i="10"/>
  <c r="X3964" i="10"/>
  <c r="X3965" i="10"/>
  <c r="X3966" i="10"/>
  <c r="X3967" i="10"/>
  <c r="X3968" i="10"/>
  <c r="X3969" i="10"/>
  <c r="X3970" i="10"/>
  <c r="X3971" i="10"/>
  <c r="X3972" i="10"/>
  <c r="X3973" i="10"/>
  <c r="X3974" i="10"/>
  <c r="X3975" i="10"/>
  <c r="X3976" i="10"/>
  <c r="X3977" i="10"/>
  <c r="X3978" i="10"/>
  <c r="X3979" i="10"/>
  <c r="X3980" i="10"/>
  <c r="X3981" i="10"/>
  <c r="X3982" i="10"/>
  <c r="X3983" i="10"/>
  <c r="X3984" i="10"/>
  <c r="X3985" i="10"/>
  <c r="X3986" i="10"/>
  <c r="X3987" i="10"/>
  <c r="X3988" i="10"/>
  <c r="X3989" i="10"/>
  <c r="X3990" i="10"/>
  <c r="X3991" i="10"/>
  <c r="X3992" i="10"/>
  <c r="X3993" i="10"/>
  <c r="X3994" i="10"/>
  <c r="X3995" i="10"/>
  <c r="X3996" i="10"/>
  <c r="X3997" i="10"/>
  <c r="X3998" i="10"/>
  <c r="X3999" i="10"/>
  <c r="X4000" i="10"/>
  <c r="X4001" i="10"/>
  <c r="X4002" i="10"/>
  <c r="X4003" i="10"/>
  <c r="X4004" i="10"/>
  <c r="X4005" i="10"/>
  <c r="X4006" i="10"/>
  <c r="X4007" i="10"/>
  <c r="X4008" i="10"/>
  <c r="X4009" i="10"/>
  <c r="X4010" i="10"/>
  <c r="X4011" i="10"/>
  <c r="X4012" i="10"/>
  <c r="X4013" i="10"/>
  <c r="X4014" i="10"/>
  <c r="X4015" i="10"/>
  <c r="X4016" i="10"/>
  <c r="X4017" i="10"/>
  <c r="X4018" i="10"/>
  <c r="X4019" i="10"/>
  <c r="X4020" i="10"/>
  <c r="X4021" i="10"/>
  <c r="X4022" i="10"/>
  <c r="X4023" i="10"/>
  <c r="X4024" i="10"/>
  <c r="X4025" i="10"/>
  <c r="X4026" i="10"/>
  <c r="X4027" i="10"/>
  <c r="X4028" i="10"/>
  <c r="X4029" i="10"/>
  <c r="W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W2008" i="10"/>
  <c r="W2009" i="10"/>
  <c r="W2010" i="10"/>
  <c r="W2011" i="10"/>
  <c r="W2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4010" i="10"/>
  <c r="W4011" i="10"/>
  <c r="W4012" i="10"/>
  <c r="W4013" i="10"/>
  <c r="W4014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75" i="10"/>
  <c r="V1576" i="10"/>
  <c r="V1577" i="10"/>
  <c r="V1578" i="10"/>
  <c r="V1579" i="10"/>
  <c r="V1580" i="10"/>
  <c r="V1581" i="10"/>
  <c r="V1582" i="10"/>
  <c r="V1583" i="10"/>
  <c r="V1584" i="10"/>
  <c r="V1585" i="10"/>
  <c r="V1586" i="10"/>
  <c r="V1587" i="10"/>
  <c r="V1588" i="10"/>
  <c r="V1589" i="10"/>
  <c r="V1590" i="10"/>
  <c r="V1591" i="10"/>
  <c r="V1592" i="10"/>
  <c r="V1593" i="10"/>
  <c r="V1594" i="10"/>
  <c r="V1595" i="10"/>
  <c r="V1596" i="10"/>
  <c r="V1597" i="10"/>
  <c r="V1598" i="10"/>
  <c r="V1599" i="10"/>
  <c r="V1600" i="10"/>
  <c r="V1601" i="10"/>
  <c r="V1602" i="10"/>
  <c r="V1603" i="10"/>
  <c r="V1604" i="10"/>
  <c r="V1605" i="10"/>
  <c r="V1606" i="10"/>
  <c r="V1607" i="10"/>
  <c r="V1608" i="10"/>
  <c r="V1609" i="10"/>
  <c r="V1610" i="10"/>
  <c r="V1611" i="10"/>
  <c r="V1612" i="10"/>
  <c r="V1613" i="10"/>
  <c r="V1614" i="10"/>
  <c r="V1615" i="10"/>
  <c r="V1616" i="10"/>
  <c r="V1617" i="10"/>
  <c r="V1618" i="10"/>
  <c r="V1619" i="10"/>
  <c r="V1620" i="10"/>
  <c r="V1621" i="10"/>
  <c r="V1622" i="10"/>
  <c r="V1623" i="10"/>
  <c r="V1624" i="10"/>
  <c r="V1625" i="10"/>
  <c r="V1626" i="10"/>
  <c r="V1627" i="10"/>
  <c r="V1628" i="10"/>
  <c r="V1629" i="10"/>
  <c r="V1630" i="10"/>
  <c r="V1631" i="10"/>
  <c r="V1632" i="10"/>
  <c r="V1633" i="10"/>
  <c r="V1634" i="10"/>
  <c r="V1635" i="10"/>
  <c r="V1636" i="10"/>
  <c r="V1637" i="10"/>
  <c r="V1638" i="10"/>
  <c r="V1639" i="10"/>
  <c r="V1640" i="10"/>
  <c r="V1641" i="10"/>
  <c r="V1642" i="10"/>
  <c r="V1643" i="10"/>
  <c r="V1644" i="10"/>
  <c r="V1645" i="10"/>
  <c r="V1646" i="10"/>
  <c r="V1647" i="10"/>
  <c r="V1648" i="10"/>
  <c r="V1649" i="10"/>
  <c r="V1650" i="10"/>
  <c r="V1651" i="10"/>
  <c r="V1652" i="10"/>
  <c r="V1653" i="10"/>
  <c r="V1654" i="10"/>
  <c r="V1655" i="10"/>
  <c r="V1656" i="10"/>
  <c r="V1657" i="10"/>
  <c r="V1658" i="10"/>
  <c r="V1659" i="10"/>
  <c r="V1660" i="10"/>
  <c r="V1661" i="10"/>
  <c r="V1662" i="10"/>
  <c r="V1663" i="10"/>
  <c r="V1664" i="10"/>
  <c r="V1665" i="10"/>
  <c r="V1666" i="10"/>
  <c r="V1667" i="10"/>
  <c r="V1668" i="10"/>
  <c r="V1669" i="10"/>
  <c r="V1670" i="10"/>
  <c r="V1671" i="10"/>
  <c r="V1672" i="10"/>
  <c r="V1673" i="10"/>
  <c r="V1674" i="10"/>
  <c r="V1675" i="10"/>
  <c r="V1676" i="10"/>
  <c r="V1677" i="10"/>
  <c r="V1678" i="10"/>
  <c r="V1679" i="10"/>
  <c r="V1680" i="10"/>
  <c r="V1681" i="10"/>
  <c r="V1682" i="10"/>
  <c r="V1683" i="10"/>
  <c r="V1684" i="10"/>
  <c r="V1685" i="10"/>
  <c r="V1686" i="10"/>
  <c r="V1687" i="10"/>
  <c r="V1688" i="10"/>
  <c r="V1689" i="10"/>
  <c r="V1690" i="10"/>
  <c r="V1691" i="10"/>
  <c r="V1692" i="10"/>
  <c r="V1693" i="10"/>
  <c r="V1694" i="10"/>
  <c r="V1695" i="10"/>
  <c r="V1696" i="10"/>
  <c r="V1697" i="10"/>
  <c r="V1698" i="10"/>
  <c r="V1699" i="10"/>
  <c r="V1700" i="10"/>
  <c r="V1701" i="10"/>
  <c r="V1702" i="10"/>
  <c r="V1703" i="10"/>
  <c r="V1704" i="10"/>
  <c r="V1705" i="10"/>
  <c r="V1706" i="10"/>
  <c r="V1707" i="10"/>
  <c r="V1708" i="10"/>
  <c r="V1709" i="10"/>
  <c r="V1710" i="10"/>
  <c r="V1711" i="10"/>
  <c r="V1712" i="10"/>
  <c r="V1713" i="10"/>
  <c r="V1714" i="10"/>
  <c r="V1715" i="10"/>
  <c r="V1716" i="10"/>
  <c r="V1717" i="10"/>
  <c r="V1718" i="10"/>
  <c r="V1719" i="10"/>
  <c r="V1720" i="10"/>
  <c r="V1721" i="10"/>
  <c r="V1722" i="10"/>
  <c r="V1723" i="10"/>
  <c r="V1724" i="10"/>
  <c r="V1725" i="10"/>
  <c r="V1726" i="10"/>
  <c r="V1727" i="10"/>
  <c r="V1728" i="10"/>
  <c r="V1729" i="10"/>
  <c r="V1730" i="10"/>
  <c r="V1731" i="10"/>
  <c r="V1732" i="10"/>
  <c r="V1733" i="10"/>
  <c r="V1734" i="10"/>
  <c r="V1735" i="10"/>
  <c r="V1736" i="10"/>
  <c r="V1737" i="10"/>
  <c r="V1738" i="10"/>
  <c r="V1739" i="10"/>
  <c r="V1740" i="10"/>
  <c r="V1741" i="10"/>
  <c r="V1742" i="10"/>
  <c r="V1743" i="10"/>
  <c r="V1744" i="10"/>
  <c r="V1745" i="10"/>
  <c r="V1746" i="10"/>
  <c r="V1747" i="10"/>
  <c r="V1748" i="10"/>
  <c r="V1749" i="10"/>
  <c r="V1750" i="10"/>
  <c r="V1751" i="10"/>
  <c r="V1752" i="10"/>
  <c r="V1753" i="10"/>
  <c r="V1754" i="10"/>
  <c r="V1755" i="10"/>
  <c r="V1756" i="10"/>
  <c r="V1757" i="10"/>
  <c r="V1758" i="10"/>
  <c r="V1759" i="10"/>
  <c r="V1760" i="10"/>
  <c r="V1761" i="10"/>
  <c r="V1762" i="10"/>
  <c r="V1763" i="10"/>
  <c r="V1764" i="10"/>
  <c r="V1765" i="10"/>
  <c r="V1766" i="10"/>
  <c r="V1767" i="10"/>
  <c r="V1768" i="10"/>
  <c r="V1769" i="10"/>
  <c r="V1770" i="10"/>
  <c r="V1771" i="10"/>
  <c r="V1772" i="10"/>
  <c r="V1773" i="10"/>
  <c r="V1774" i="10"/>
  <c r="V1775" i="10"/>
  <c r="V1776" i="10"/>
  <c r="V1777" i="10"/>
  <c r="V1778" i="10"/>
  <c r="V1779" i="10"/>
  <c r="V1780" i="10"/>
  <c r="V1781" i="10"/>
  <c r="V1782" i="10"/>
  <c r="V1783" i="10"/>
  <c r="V1784" i="10"/>
  <c r="V1785" i="10"/>
  <c r="V1786" i="10"/>
  <c r="V1787" i="10"/>
  <c r="V1788" i="10"/>
  <c r="V1789" i="10"/>
  <c r="V1790" i="10"/>
  <c r="V1791" i="10"/>
  <c r="V1792" i="10"/>
  <c r="V1793" i="10"/>
  <c r="V1794" i="10"/>
  <c r="V1795" i="10"/>
  <c r="V1796" i="10"/>
  <c r="V1797" i="10"/>
  <c r="V1798" i="10"/>
  <c r="V1799" i="10"/>
  <c r="V1800" i="10"/>
  <c r="V1801" i="10"/>
  <c r="V1802" i="10"/>
  <c r="V1803" i="10"/>
  <c r="V1804" i="10"/>
  <c r="V1805" i="10"/>
  <c r="V1806" i="10"/>
  <c r="V1807" i="10"/>
  <c r="V1808" i="10"/>
  <c r="V1809" i="10"/>
  <c r="V1810" i="10"/>
  <c r="V1811" i="10"/>
  <c r="V1812" i="10"/>
  <c r="V1813" i="10"/>
  <c r="V1814" i="10"/>
  <c r="V1815" i="10"/>
  <c r="V1816" i="10"/>
  <c r="V1817" i="10"/>
  <c r="V1818" i="10"/>
  <c r="V1819" i="10"/>
  <c r="V1820" i="10"/>
  <c r="V1821" i="10"/>
  <c r="V1822" i="10"/>
  <c r="V1823" i="10"/>
  <c r="V1824" i="10"/>
  <c r="V1825" i="10"/>
  <c r="V1826" i="10"/>
  <c r="V1827" i="10"/>
  <c r="V1828" i="10"/>
  <c r="V1829" i="10"/>
  <c r="V1830" i="10"/>
  <c r="V1831" i="10"/>
  <c r="V1832" i="10"/>
  <c r="V1833" i="10"/>
  <c r="V1834" i="10"/>
  <c r="V1835" i="10"/>
  <c r="V1836" i="10"/>
  <c r="V1837" i="10"/>
  <c r="V1838" i="10"/>
  <c r="V1839" i="10"/>
  <c r="V1840" i="10"/>
  <c r="V1841" i="10"/>
  <c r="V1842" i="10"/>
  <c r="V1843" i="10"/>
  <c r="V1844" i="10"/>
  <c r="V1845" i="10"/>
  <c r="V1846" i="10"/>
  <c r="V1847" i="10"/>
  <c r="V1848" i="10"/>
  <c r="V1849" i="10"/>
  <c r="V1850" i="10"/>
  <c r="V1851" i="10"/>
  <c r="V1852" i="10"/>
  <c r="V1853" i="10"/>
  <c r="V1854" i="10"/>
  <c r="V1855" i="10"/>
  <c r="V1856" i="10"/>
  <c r="V1857" i="10"/>
  <c r="V1858" i="10"/>
  <c r="V1859" i="10"/>
  <c r="V1860" i="10"/>
  <c r="V1861" i="10"/>
  <c r="V1862" i="10"/>
  <c r="V1863" i="10"/>
  <c r="V1864" i="10"/>
  <c r="V1865" i="10"/>
  <c r="V1866" i="10"/>
  <c r="V1867" i="10"/>
  <c r="V1868" i="10"/>
  <c r="V1869" i="10"/>
  <c r="V1870" i="10"/>
  <c r="V1871" i="10"/>
  <c r="V1872" i="10"/>
  <c r="V1873" i="10"/>
  <c r="V1874" i="10"/>
  <c r="V1875" i="10"/>
  <c r="V1876" i="10"/>
  <c r="V1877" i="10"/>
  <c r="V1878" i="10"/>
  <c r="V1879" i="10"/>
  <c r="V1880" i="10"/>
  <c r="V1881" i="10"/>
  <c r="V1882" i="10"/>
  <c r="V1883" i="10"/>
  <c r="V1884" i="10"/>
  <c r="V1885" i="10"/>
  <c r="V1886" i="10"/>
  <c r="V1887" i="10"/>
  <c r="V1888" i="10"/>
  <c r="V1889" i="10"/>
  <c r="V1890" i="10"/>
  <c r="V1891" i="10"/>
  <c r="V1892" i="10"/>
  <c r="V1893" i="10"/>
  <c r="V1894" i="10"/>
  <c r="V1895" i="10"/>
  <c r="V1896" i="10"/>
  <c r="V1897" i="10"/>
  <c r="V1898" i="10"/>
  <c r="V1899" i="10"/>
  <c r="V1900" i="10"/>
  <c r="V1901" i="10"/>
  <c r="V1902" i="10"/>
  <c r="V1903" i="10"/>
  <c r="V1904" i="10"/>
  <c r="V1905" i="10"/>
  <c r="V1906" i="10"/>
  <c r="V1907" i="10"/>
  <c r="V1908" i="10"/>
  <c r="V1909" i="10"/>
  <c r="V1910" i="10"/>
  <c r="V1911" i="10"/>
  <c r="V1912" i="10"/>
  <c r="V1913" i="10"/>
  <c r="V1914" i="10"/>
  <c r="V1915" i="10"/>
  <c r="V1916" i="10"/>
  <c r="V1917" i="10"/>
  <c r="V1918" i="10"/>
  <c r="V1919" i="10"/>
  <c r="V1920" i="10"/>
  <c r="V1921" i="10"/>
  <c r="V1922" i="10"/>
  <c r="V1923" i="10"/>
  <c r="V1924" i="10"/>
  <c r="V1925" i="10"/>
  <c r="V1926" i="10"/>
  <c r="V1927" i="10"/>
  <c r="V1928" i="10"/>
  <c r="V1929" i="10"/>
  <c r="V1930" i="10"/>
  <c r="V1931" i="10"/>
  <c r="V1932" i="10"/>
  <c r="V1933" i="10"/>
  <c r="V1934" i="10"/>
  <c r="V1935" i="10"/>
  <c r="V1936" i="10"/>
  <c r="V1937" i="10"/>
  <c r="V1938" i="10"/>
  <c r="V1939" i="10"/>
  <c r="V1940" i="10"/>
  <c r="V1941" i="10"/>
  <c r="V1942" i="10"/>
  <c r="V1943" i="10"/>
  <c r="V1944" i="10"/>
  <c r="V1945" i="10"/>
  <c r="V1946" i="10"/>
  <c r="V1947" i="10"/>
  <c r="V1948" i="10"/>
  <c r="V1949" i="10"/>
  <c r="V1950" i="10"/>
  <c r="V1951" i="10"/>
  <c r="V1952" i="10"/>
  <c r="V1953" i="10"/>
  <c r="V1954" i="10"/>
  <c r="V1955" i="10"/>
  <c r="V1956" i="10"/>
  <c r="V1957" i="10"/>
  <c r="V1958" i="10"/>
  <c r="V1959" i="10"/>
  <c r="V1960" i="10"/>
  <c r="V1961" i="10"/>
  <c r="V1962" i="10"/>
  <c r="V1963" i="10"/>
  <c r="V1964" i="10"/>
  <c r="V1965" i="10"/>
  <c r="V1966" i="10"/>
  <c r="V1967" i="10"/>
  <c r="V1968" i="10"/>
  <c r="V1969" i="10"/>
  <c r="V1970" i="10"/>
  <c r="V1971" i="10"/>
  <c r="V1972" i="10"/>
  <c r="V1973" i="10"/>
  <c r="V1974" i="10"/>
  <c r="V1975" i="10"/>
  <c r="V1976" i="10"/>
  <c r="V1977" i="10"/>
  <c r="V1978" i="10"/>
  <c r="V1979" i="10"/>
  <c r="V1980" i="10"/>
  <c r="V1981" i="10"/>
  <c r="V1982" i="10"/>
  <c r="V1983" i="10"/>
  <c r="V1984" i="10"/>
  <c r="V1985" i="10"/>
  <c r="V1986" i="10"/>
  <c r="V1987" i="10"/>
  <c r="V1988" i="10"/>
  <c r="V1989" i="10"/>
  <c r="V1990" i="10"/>
  <c r="V1991" i="10"/>
  <c r="V1992" i="10"/>
  <c r="V1993" i="10"/>
  <c r="V1994" i="10"/>
  <c r="V1995" i="10"/>
  <c r="V1996" i="10"/>
  <c r="V1997" i="10"/>
  <c r="V1998" i="10"/>
  <c r="V1999" i="10"/>
  <c r="V2000" i="10"/>
  <c r="V2001" i="10"/>
  <c r="V2002" i="10"/>
  <c r="V2003" i="10"/>
  <c r="V2004" i="10"/>
  <c r="V2005" i="10"/>
  <c r="V2006" i="10"/>
  <c r="V2007" i="10"/>
  <c r="V2008" i="10"/>
  <c r="V2009" i="10"/>
  <c r="V2010" i="10"/>
  <c r="V2011" i="10"/>
  <c r="V2012" i="10"/>
  <c r="V2013" i="10"/>
  <c r="V2014" i="10"/>
  <c r="V2015" i="10"/>
  <c r="V2016" i="10"/>
  <c r="V2017" i="10"/>
  <c r="V2018" i="10"/>
  <c r="V2019" i="10"/>
  <c r="V2020" i="10"/>
  <c r="V2021" i="10"/>
  <c r="V2022" i="10"/>
  <c r="V2023" i="10"/>
  <c r="V2024" i="10"/>
  <c r="V2025" i="10"/>
  <c r="V2026" i="10"/>
  <c r="V2027" i="10"/>
  <c r="V2028" i="10"/>
  <c r="V2029" i="10"/>
  <c r="V2030" i="10"/>
  <c r="V2031" i="10"/>
  <c r="V2032" i="10"/>
  <c r="V2033" i="10"/>
  <c r="V2034" i="10"/>
  <c r="V2035" i="10"/>
  <c r="V2036" i="10"/>
  <c r="V2037" i="10"/>
  <c r="V2038" i="10"/>
  <c r="V2039" i="10"/>
  <c r="V2040" i="10"/>
  <c r="V2041" i="10"/>
  <c r="V2042" i="10"/>
  <c r="V2043" i="10"/>
  <c r="V2044" i="10"/>
  <c r="V2045" i="10"/>
  <c r="V2046" i="10"/>
  <c r="V2047" i="10"/>
  <c r="V2048" i="10"/>
  <c r="V2049" i="10"/>
  <c r="V2050" i="10"/>
  <c r="V2051" i="10"/>
  <c r="V2052" i="10"/>
  <c r="V2053" i="10"/>
  <c r="V2054" i="10"/>
  <c r="V2055" i="10"/>
  <c r="V2056" i="10"/>
  <c r="V2057" i="10"/>
  <c r="V2058" i="10"/>
  <c r="V2059" i="10"/>
  <c r="V2060" i="10"/>
  <c r="V2061" i="10"/>
  <c r="V2062" i="10"/>
  <c r="V2063" i="10"/>
  <c r="V2064" i="10"/>
  <c r="V2065" i="10"/>
  <c r="V2066" i="10"/>
  <c r="V2067" i="10"/>
  <c r="V2068" i="10"/>
  <c r="V2069" i="10"/>
  <c r="V2070" i="10"/>
  <c r="V2071" i="10"/>
  <c r="V2072" i="10"/>
  <c r="V2073" i="10"/>
  <c r="V2074" i="10"/>
  <c r="V2075" i="10"/>
  <c r="V2076" i="10"/>
  <c r="V2077" i="10"/>
  <c r="V2078" i="10"/>
  <c r="V2079" i="10"/>
  <c r="V2080" i="10"/>
  <c r="V2081" i="10"/>
  <c r="V2082" i="10"/>
  <c r="V2083" i="10"/>
  <c r="V2084" i="10"/>
  <c r="V2085" i="10"/>
  <c r="V2086" i="10"/>
  <c r="V2087" i="10"/>
  <c r="V2088" i="10"/>
  <c r="V2089" i="10"/>
  <c r="V2090" i="10"/>
  <c r="V2091" i="10"/>
  <c r="V2092" i="10"/>
  <c r="V2093" i="10"/>
  <c r="V2094" i="10"/>
  <c r="V2095" i="10"/>
  <c r="V2096" i="10"/>
  <c r="V2097" i="10"/>
  <c r="V2098" i="10"/>
  <c r="V2099" i="10"/>
  <c r="V2100" i="10"/>
  <c r="V2101" i="10"/>
  <c r="V2102" i="10"/>
  <c r="V2103" i="10"/>
  <c r="V2104" i="10"/>
  <c r="V2105" i="10"/>
  <c r="V2106" i="10"/>
  <c r="V2107" i="10"/>
  <c r="V2108" i="10"/>
  <c r="V2109" i="10"/>
  <c r="V2110" i="10"/>
  <c r="V2111" i="10"/>
  <c r="V2112" i="10"/>
  <c r="V2113" i="10"/>
  <c r="V2114" i="10"/>
  <c r="V2115" i="10"/>
  <c r="V2116" i="10"/>
  <c r="V2117" i="10"/>
  <c r="V2118" i="10"/>
  <c r="V2119" i="10"/>
  <c r="V2120" i="10"/>
  <c r="V2121" i="10"/>
  <c r="V2122" i="10"/>
  <c r="V2123" i="10"/>
  <c r="V2124" i="10"/>
  <c r="V2125" i="10"/>
  <c r="V2126" i="10"/>
  <c r="V2127" i="10"/>
  <c r="V2128" i="10"/>
  <c r="V2129" i="10"/>
  <c r="V2130" i="10"/>
  <c r="V2131" i="10"/>
  <c r="V2132" i="10"/>
  <c r="V2133" i="10"/>
  <c r="V2134" i="10"/>
  <c r="V2135" i="10"/>
  <c r="V2136" i="10"/>
  <c r="V2137" i="10"/>
  <c r="V2138" i="10"/>
  <c r="V2139" i="10"/>
  <c r="V2140" i="10"/>
  <c r="V2141" i="10"/>
  <c r="V2142" i="10"/>
  <c r="V2143" i="10"/>
  <c r="V2144" i="10"/>
  <c r="V2145" i="10"/>
  <c r="V2146" i="10"/>
  <c r="V2147" i="10"/>
  <c r="V2148" i="10"/>
  <c r="V2149" i="10"/>
  <c r="V2150" i="10"/>
  <c r="V2151" i="10"/>
  <c r="V2152" i="10"/>
  <c r="V2153" i="10"/>
  <c r="V2154" i="10"/>
  <c r="V2155" i="10"/>
  <c r="V2156" i="10"/>
  <c r="V2157" i="10"/>
  <c r="V2158" i="10"/>
  <c r="V2159" i="10"/>
  <c r="V2160" i="10"/>
  <c r="V2161" i="10"/>
  <c r="V2162" i="10"/>
  <c r="V2163" i="10"/>
  <c r="V2164" i="10"/>
  <c r="V2165" i="10"/>
  <c r="V2166" i="10"/>
  <c r="V2167" i="10"/>
  <c r="V2168" i="10"/>
  <c r="V2169" i="10"/>
  <c r="V2170" i="10"/>
  <c r="V2171" i="10"/>
  <c r="V2172" i="10"/>
  <c r="V2173" i="10"/>
  <c r="V2174" i="10"/>
  <c r="V2175" i="10"/>
  <c r="V2176" i="10"/>
  <c r="V2177" i="10"/>
  <c r="V2178" i="10"/>
  <c r="V2179" i="10"/>
  <c r="V2180" i="10"/>
  <c r="V2181" i="10"/>
  <c r="V2182" i="10"/>
  <c r="V2183" i="10"/>
  <c r="V2184" i="10"/>
  <c r="V2185" i="10"/>
  <c r="V2186" i="10"/>
  <c r="V2187" i="10"/>
  <c r="V2188" i="10"/>
  <c r="V2189" i="10"/>
  <c r="V2190" i="10"/>
  <c r="V2191" i="10"/>
  <c r="V2192" i="10"/>
  <c r="V2193" i="10"/>
  <c r="V2194" i="10"/>
  <c r="V2195" i="10"/>
  <c r="V2196" i="10"/>
  <c r="V2197" i="10"/>
  <c r="V2198" i="10"/>
  <c r="V2199" i="10"/>
  <c r="V2200" i="10"/>
  <c r="V2201" i="10"/>
  <c r="V2202" i="10"/>
  <c r="V2203" i="10"/>
  <c r="V2204" i="10"/>
  <c r="V2205" i="10"/>
  <c r="V2206" i="10"/>
  <c r="V2207" i="10"/>
  <c r="V2208" i="10"/>
  <c r="V2209" i="10"/>
  <c r="V2210" i="10"/>
  <c r="V2211" i="10"/>
  <c r="V2212" i="10"/>
  <c r="V2213" i="10"/>
  <c r="V2214" i="10"/>
  <c r="V2215" i="10"/>
  <c r="V2216" i="10"/>
  <c r="V2217" i="10"/>
  <c r="V2218" i="10"/>
  <c r="V2219" i="10"/>
  <c r="V2220" i="10"/>
  <c r="V2221" i="10"/>
  <c r="V2222" i="10"/>
  <c r="V2223" i="10"/>
  <c r="V2224" i="10"/>
  <c r="V2225" i="10"/>
  <c r="V2226" i="10"/>
  <c r="V2227" i="10"/>
  <c r="V2228" i="10"/>
  <c r="V2229" i="10"/>
  <c r="V2230" i="10"/>
  <c r="V2231" i="10"/>
  <c r="V2232" i="10"/>
  <c r="V2233" i="10"/>
  <c r="V2234" i="10"/>
  <c r="V2235" i="10"/>
  <c r="V2236" i="10"/>
  <c r="V2237" i="10"/>
  <c r="V2238" i="10"/>
  <c r="V2239" i="10"/>
  <c r="V2240" i="10"/>
  <c r="V2241" i="10"/>
  <c r="V2242" i="10"/>
  <c r="V2243" i="10"/>
  <c r="V2244" i="10"/>
  <c r="V2245" i="10"/>
  <c r="V2246" i="10"/>
  <c r="V2247" i="10"/>
  <c r="V2248" i="10"/>
  <c r="V2249" i="10"/>
  <c r="V2250" i="10"/>
  <c r="V2251" i="10"/>
  <c r="V2252" i="10"/>
  <c r="V2253" i="10"/>
  <c r="V2254" i="10"/>
  <c r="V2255" i="10"/>
  <c r="V2256" i="10"/>
  <c r="V2257" i="10"/>
  <c r="V2258" i="10"/>
  <c r="V2259" i="10"/>
  <c r="V2260" i="10"/>
  <c r="V2261" i="10"/>
  <c r="V2262" i="10"/>
  <c r="V2263" i="10"/>
  <c r="V2264" i="10"/>
  <c r="V2265" i="10"/>
  <c r="V2266" i="10"/>
  <c r="V2267" i="10"/>
  <c r="V2268" i="10"/>
  <c r="V2269" i="10"/>
  <c r="V2270" i="10"/>
  <c r="V2271" i="10"/>
  <c r="V2272" i="10"/>
  <c r="V2273" i="10"/>
  <c r="V2274" i="10"/>
  <c r="V2275" i="10"/>
  <c r="V2276" i="10"/>
  <c r="V2277" i="10"/>
  <c r="V2278" i="10"/>
  <c r="V2279" i="10"/>
  <c r="V2280" i="10"/>
  <c r="V2281" i="10"/>
  <c r="V2282" i="10"/>
  <c r="V2283" i="10"/>
  <c r="V2284" i="10"/>
  <c r="V2285" i="10"/>
  <c r="V2286" i="10"/>
  <c r="V2287" i="10"/>
  <c r="V2288" i="10"/>
  <c r="V2289" i="10"/>
  <c r="V2290" i="10"/>
  <c r="V2291" i="10"/>
  <c r="V2292" i="10"/>
  <c r="V2293" i="10"/>
  <c r="V2294" i="10"/>
  <c r="V2295" i="10"/>
  <c r="V2296" i="10"/>
  <c r="V2297" i="10"/>
  <c r="V2298" i="10"/>
  <c r="V2299" i="10"/>
  <c r="V2300" i="10"/>
  <c r="V2301" i="10"/>
  <c r="V2302" i="10"/>
  <c r="V2303" i="10"/>
  <c r="V2304" i="10"/>
  <c r="V2305" i="10"/>
  <c r="V2306" i="10"/>
  <c r="V2307" i="10"/>
  <c r="V2308" i="10"/>
  <c r="V2309" i="10"/>
  <c r="V2310" i="10"/>
  <c r="V2311" i="10"/>
  <c r="V2312" i="10"/>
  <c r="V2313" i="10"/>
  <c r="V2314" i="10"/>
  <c r="V2315" i="10"/>
  <c r="V2316" i="10"/>
  <c r="V2317" i="10"/>
  <c r="V2318" i="10"/>
  <c r="V2319" i="10"/>
  <c r="V2320" i="10"/>
  <c r="V2321" i="10"/>
  <c r="V2322" i="10"/>
  <c r="V2323" i="10"/>
  <c r="V2324" i="10"/>
  <c r="V2325" i="10"/>
  <c r="V2326" i="10"/>
  <c r="V2327" i="10"/>
  <c r="V2328" i="10"/>
  <c r="V2329" i="10"/>
  <c r="V2330" i="10"/>
  <c r="V2331" i="10"/>
  <c r="V2332" i="10"/>
  <c r="V2333" i="10"/>
  <c r="V2334" i="10"/>
  <c r="V2335" i="10"/>
  <c r="V2336" i="10"/>
  <c r="V2337" i="10"/>
  <c r="V2338" i="10"/>
  <c r="V2339" i="10"/>
  <c r="V2340" i="10"/>
  <c r="V2341" i="10"/>
  <c r="V2342" i="10"/>
  <c r="V2343" i="10"/>
  <c r="V2344" i="10"/>
  <c r="V2345" i="10"/>
  <c r="V2346" i="10"/>
  <c r="V2347" i="10"/>
  <c r="V2348" i="10"/>
  <c r="V2349" i="10"/>
  <c r="V2350" i="10"/>
  <c r="V2351" i="10"/>
  <c r="V2352" i="10"/>
  <c r="V2353" i="10"/>
  <c r="V2354" i="10"/>
  <c r="V2355" i="10"/>
  <c r="V2356" i="10"/>
  <c r="V2357" i="10"/>
  <c r="V2358" i="10"/>
  <c r="V2359" i="10"/>
  <c r="V2360" i="10"/>
  <c r="V2361" i="10"/>
  <c r="V2362" i="10"/>
  <c r="V2363" i="10"/>
  <c r="V2364" i="10"/>
  <c r="V2365" i="10"/>
  <c r="V2366" i="10"/>
  <c r="V2367" i="10"/>
  <c r="V2368" i="10"/>
  <c r="V2369" i="10"/>
  <c r="V2370" i="10"/>
  <c r="V2371" i="10"/>
  <c r="V2372" i="10"/>
  <c r="V2373" i="10"/>
  <c r="V2374" i="10"/>
  <c r="V2375" i="10"/>
  <c r="V2376" i="10"/>
  <c r="V2377" i="10"/>
  <c r="V2378" i="10"/>
  <c r="V2379" i="10"/>
  <c r="V2380" i="10"/>
  <c r="V2381" i="10"/>
  <c r="V2382" i="10"/>
  <c r="V2383" i="10"/>
  <c r="V2384" i="10"/>
  <c r="V2385" i="10"/>
  <c r="V2386" i="10"/>
  <c r="V2387" i="10"/>
  <c r="V2388" i="10"/>
  <c r="V2389" i="10"/>
  <c r="V2390" i="10"/>
  <c r="V2391" i="10"/>
  <c r="V2392" i="10"/>
  <c r="V2393" i="10"/>
  <c r="V2394" i="10"/>
  <c r="V2395" i="10"/>
  <c r="V2396" i="10"/>
  <c r="V2397" i="10"/>
  <c r="V2398" i="10"/>
  <c r="V2399" i="10"/>
  <c r="V2400" i="10"/>
  <c r="V2401" i="10"/>
  <c r="V2402" i="10"/>
  <c r="V2403" i="10"/>
  <c r="V2404" i="10"/>
  <c r="V2405" i="10"/>
  <c r="V2406" i="10"/>
  <c r="V2407" i="10"/>
  <c r="V2408" i="10"/>
  <c r="V2409" i="10"/>
  <c r="V2410" i="10"/>
  <c r="V2411" i="10"/>
  <c r="V2412" i="10"/>
  <c r="V2413" i="10"/>
  <c r="V2414" i="10"/>
  <c r="V2415" i="10"/>
  <c r="V2416" i="10"/>
  <c r="V2417" i="10"/>
  <c r="V2418" i="10"/>
  <c r="V2419" i="10"/>
  <c r="V2420" i="10"/>
  <c r="V2421" i="10"/>
  <c r="V2422" i="10"/>
  <c r="V2423" i="10"/>
  <c r="V2424" i="10"/>
  <c r="V2425" i="10"/>
  <c r="V2426" i="10"/>
  <c r="V2427" i="10"/>
  <c r="V2428" i="10"/>
  <c r="V2429" i="10"/>
  <c r="V2430" i="10"/>
  <c r="V2431" i="10"/>
  <c r="V2432" i="10"/>
  <c r="V2433" i="10"/>
  <c r="V2434" i="10"/>
  <c r="V2435" i="10"/>
  <c r="V2436" i="10"/>
  <c r="V2437" i="10"/>
  <c r="V2438" i="10"/>
  <c r="V2439" i="10"/>
  <c r="V2440" i="10"/>
  <c r="V2441" i="10"/>
  <c r="V2442" i="10"/>
  <c r="V2443" i="10"/>
  <c r="V2444" i="10"/>
  <c r="V2445" i="10"/>
  <c r="V2446" i="10"/>
  <c r="V2447" i="10"/>
  <c r="V2448" i="10"/>
  <c r="V2449" i="10"/>
  <c r="V2450" i="10"/>
  <c r="V2451" i="10"/>
  <c r="V2452" i="10"/>
  <c r="V2453" i="10"/>
  <c r="V2454" i="10"/>
  <c r="V2455" i="10"/>
  <c r="V2456" i="10"/>
  <c r="V2457" i="10"/>
  <c r="V2458" i="10"/>
  <c r="V2459" i="10"/>
  <c r="V2460" i="10"/>
  <c r="V2461" i="10"/>
  <c r="V2462" i="10"/>
  <c r="V2463" i="10"/>
  <c r="V2464" i="10"/>
  <c r="V2465" i="10"/>
  <c r="V2466" i="10"/>
  <c r="V2467" i="10"/>
  <c r="V2468" i="10"/>
  <c r="V2469" i="10"/>
  <c r="V2470" i="10"/>
  <c r="V2471" i="10"/>
  <c r="V2472" i="10"/>
  <c r="V2473" i="10"/>
  <c r="V2474" i="10"/>
  <c r="V2475" i="10"/>
  <c r="V2476" i="10"/>
  <c r="V2477" i="10"/>
  <c r="V2478" i="10"/>
  <c r="V2479" i="10"/>
  <c r="V2480" i="10"/>
  <c r="V2481" i="10"/>
  <c r="V2482" i="10"/>
  <c r="V2483" i="10"/>
  <c r="V2484" i="10"/>
  <c r="V2485" i="10"/>
  <c r="V2486" i="10"/>
  <c r="V2487" i="10"/>
  <c r="V2488" i="10"/>
  <c r="V2489" i="10"/>
  <c r="V2490" i="10"/>
  <c r="V2491" i="10"/>
  <c r="V2492" i="10"/>
  <c r="V2493" i="10"/>
  <c r="V2494" i="10"/>
  <c r="V2495" i="10"/>
  <c r="V2496" i="10"/>
  <c r="V2497" i="10"/>
  <c r="V2498" i="10"/>
  <c r="V2499" i="10"/>
  <c r="V2500" i="10"/>
  <c r="V2501" i="10"/>
  <c r="V2502" i="10"/>
  <c r="V2503" i="10"/>
  <c r="V2504" i="10"/>
  <c r="V2505" i="10"/>
  <c r="V2506" i="10"/>
  <c r="V2507" i="10"/>
  <c r="V2508" i="10"/>
  <c r="V2509" i="10"/>
  <c r="V2510" i="10"/>
  <c r="V2511" i="10"/>
  <c r="V2512" i="10"/>
  <c r="V2513" i="10"/>
  <c r="V2514" i="10"/>
  <c r="V2515" i="10"/>
  <c r="V2516" i="10"/>
  <c r="V2517" i="10"/>
  <c r="V2518" i="10"/>
  <c r="V2519" i="10"/>
  <c r="V2520" i="10"/>
  <c r="V2521" i="10"/>
  <c r="V2522" i="10"/>
  <c r="V2523" i="10"/>
  <c r="V2524" i="10"/>
  <c r="V2525" i="10"/>
  <c r="V2526" i="10"/>
  <c r="V2527" i="10"/>
  <c r="V2528" i="10"/>
  <c r="V2529" i="10"/>
  <c r="V2530" i="10"/>
  <c r="V2531" i="10"/>
  <c r="V2532" i="10"/>
  <c r="V2533" i="10"/>
  <c r="V2534" i="10"/>
  <c r="V2535" i="10"/>
  <c r="V2536" i="10"/>
  <c r="V2537" i="10"/>
  <c r="V2538" i="10"/>
  <c r="V2539" i="10"/>
  <c r="V2540" i="10"/>
  <c r="V2541" i="10"/>
  <c r="V2542" i="10"/>
  <c r="V2543" i="10"/>
  <c r="V2544" i="10"/>
  <c r="V2545" i="10"/>
  <c r="V2546" i="10"/>
  <c r="V2547" i="10"/>
  <c r="V2548" i="10"/>
  <c r="V2549" i="10"/>
  <c r="V2550" i="10"/>
  <c r="V2551" i="10"/>
  <c r="V2552" i="10"/>
  <c r="V2553" i="10"/>
  <c r="V2554" i="10"/>
  <c r="V2555" i="10"/>
  <c r="V2556" i="10"/>
  <c r="V2557" i="10"/>
  <c r="V2558" i="10"/>
  <c r="V2559" i="10"/>
  <c r="V2560" i="10"/>
  <c r="V2561" i="10"/>
  <c r="V2562" i="10"/>
  <c r="V2563" i="10"/>
  <c r="V2564" i="10"/>
  <c r="V2565" i="10"/>
  <c r="V2566" i="10"/>
  <c r="V2567" i="10"/>
  <c r="V2568" i="10"/>
  <c r="V2569" i="10"/>
  <c r="V2570" i="10"/>
  <c r="V2571" i="10"/>
  <c r="V2572" i="10"/>
  <c r="V2573" i="10"/>
  <c r="V2574" i="10"/>
  <c r="V2575" i="10"/>
  <c r="V2576" i="10"/>
  <c r="V2577" i="10"/>
  <c r="V2578" i="10"/>
  <c r="V2579" i="10"/>
  <c r="V2580" i="10"/>
  <c r="V2581" i="10"/>
  <c r="V2582" i="10"/>
  <c r="V2583" i="10"/>
  <c r="V2584" i="10"/>
  <c r="V2585" i="10"/>
  <c r="V2586" i="10"/>
  <c r="V2587" i="10"/>
  <c r="V2588" i="10"/>
  <c r="V2589" i="10"/>
  <c r="V2590" i="10"/>
  <c r="V2591" i="10"/>
  <c r="V2592" i="10"/>
  <c r="V2593" i="10"/>
  <c r="V2594" i="10"/>
  <c r="V2595" i="10"/>
  <c r="V2596" i="10"/>
  <c r="V2597" i="10"/>
  <c r="V2598" i="10"/>
  <c r="V2599" i="10"/>
  <c r="V2600" i="10"/>
  <c r="V2601" i="10"/>
  <c r="V2602" i="10"/>
  <c r="V2603" i="10"/>
  <c r="V2604" i="10"/>
  <c r="V2605" i="10"/>
  <c r="V2606" i="10"/>
  <c r="V2607" i="10"/>
  <c r="V2608" i="10"/>
  <c r="V2609" i="10"/>
  <c r="V2610" i="10"/>
  <c r="V2611" i="10"/>
  <c r="V2612" i="10"/>
  <c r="V2613" i="10"/>
  <c r="V2614" i="10"/>
  <c r="V2615" i="10"/>
  <c r="V2616" i="10"/>
  <c r="V2617" i="10"/>
  <c r="V2618" i="10"/>
  <c r="V2619" i="10"/>
  <c r="V2620" i="10"/>
  <c r="V2621" i="10"/>
  <c r="V2622" i="10"/>
  <c r="V2623" i="10"/>
  <c r="V2624" i="10"/>
  <c r="V2625" i="10"/>
  <c r="V2626" i="10"/>
  <c r="V2627" i="10"/>
  <c r="V2628" i="10"/>
  <c r="V2629" i="10"/>
  <c r="V2630" i="10"/>
  <c r="V2631" i="10"/>
  <c r="V2632" i="10"/>
  <c r="V2633" i="10"/>
  <c r="V2634" i="10"/>
  <c r="V2635" i="10"/>
  <c r="V2636" i="10"/>
  <c r="V2637" i="10"/>
  <c r="V2638" i="10"/>
  <c r="V2639" i="10"/>
  <c r="V2640" i="10"/>
  <c r="V2641" i="10"/>
  <c r="V2642" i="10"/>
  <c r="V2643" i="10"/>
  <c r="V2644" i="10"/>
  <c r="V2645" i="10"/>
  <c r="V2646" i="10"/>
  <c r="V2647" i="10"/>
  <c r="V2648" i="10"/>
  <c r="V2649" i="10"/>
  <c r="V2650" i="10"/>
  <c r="V2651" i="10"/>
  <c r="V2652" i="10"/>
  <c r="V2653" i="10"/>
  <c r="V2654" i="10"/>
  <c r="V2655" i="10"/>
  <c r="V2656" i="10"/>
  <c r="V2657" i="10"/>
  <c r="V2658" i="10"/>
  <c r="V2659" i="10"/>
  <c r="V2660" i="10"/>
  <c r="V2661" i="10"/>
  <c r="V2662" i="10"/>
  <c r="V2663" i="10"/>
  <c r="V2664" i="10"/>
  <c r="V2665" i="10"/>
  <c r="V2666" i="10"/>
  <c r="V2667" i="10"/>
  <c r="V2668" i="10"/>
  <c r="V2669" i="10"/>
  <c r="V2670" i="10"/>
  <c r="V2671" i="10"/>
  <c r="V2672" i="10"/>
  <c r="V2673" i="10"/>
  <c r="V2674" i="10"/>
  <c r="V2675" i="10"/>
  <c r="V2676" i="10"/>
  <c r="V2677" i="10"/>
  <c r="V2678" i="10"/>
  <c r="V2679" i="10"/>
  <c r="V2680" i="10"/>
  <c r="V2681" i="10"/>
  <c r="V2682" i="10"/>
  <c r="V2683" i="10"/>
  <c r="V2684" i="10"/>
  <c r="V2685" i="10"/>
  <c r="V2686" i="10"/>
  <c r="V2687" i="10"/>
  <c r="V2688" i="10"/>
  <c r="V2689" i="10"/>
  <c r="V2690" i="10"/>
  <c r="V2691" i="10"/>
  <c r="V2692" i="10"/>
  <c r="V2693" i="10"/>
  <c r="V2694" i="10"/>
  <c r="V2695" i="10"/>
  <c r="V2696" i="10"/>
  <c r="V2697" i="10"/>
  <c r="V2698" i="10"/>
  <c r="V2699" i="10"/>
  <c r="V2700" i="10"/>
  <c r="V2701" i="10"/>
  <c r="V2702" i="10"/>
  <c r="V2703" i="10"/>
  <c r="V2704" i="10"/>
  <c r="V2705" i="10"/>
  <c r="V2706" i="10"/>
  <c r="V2707" i="10"/>
  <c r="V2708" i="10"/>
  <c r="V2709" i="10"/>
  <c r="V2710" i="10"/>
  <c r="V2711" i="10"/>
  <c r="V2712" i="10"/>
  <c r="V2713" i="10"/>
  <c r="V2714" i="10"/>
  <c r="V2715" i="10"/>
  <c r="V2716" i="10"/>
  <c r="V2717" i="10"/>
  <c r="V2718" i="10"/>
  <c r="V2719" i="10"/>
  <c r="V2720" i="10"/>
  <c r="V2721" i="10"/>
  <c r="V2722" i="10"/>
  <c r="V2723" i="10"/>
  <c r="V2724" i="10"/>
  <c r="V2725" i="10"/>
  <c r="V2726" i="10"/>
  <c r="V2727" i="10"/>
  <c r="V2728" i="10"/>
  <c r="V2729" i="10"/>
  <c r="V2730" i="10"/>
  <c r="V2731" i="10"/>
  <c r="V2732" i="10"/>
  <c r="V2733" i="10"/>
  <c r="V2734" i="10"/>
  <c r="V2735" i="10"/>
  <c r="V2736" i="10"/>
  <c r="V2737" i="10"/>
  <c r="V2738" i="10"/>
  <c r="V2739" i="10"/>
  <c r="V2740" i="10"/>
  <c r="V2741" i="10"/>
  <c r="V2742" i="10"/>
  <c r="V2743" i="10"/>
  <c r="V2744" i="10"/>
  <c r="V2745" i="10"/>
  <c r="V2746" i="10"/>
  <c r="V2747" i="10"/>
  <c r="V2748" i="10"/>
  <c r="V2749" i="10"/>
  <c r="V2750" i="10"/>
  <c r="V2751" i="10"/>
  <c r="V2752" i="10"/>
  <c r="V2753" i="10"/>
  <c r="V2754" i="10"/>
  <c r="V2755" i="10"/>
  <c r="V2756" i="10"/>
  <c r="V2757" i="10"/>
  <c r="V2758" i="10"/>
  <c r="V2759" i="10"/>
  <c r="V2760" i="10"/>
  <c r="V2761" i="10"/>
  <c r="V2762" i="10"/>
  <c r="V2763" i="10"/>
  <c r="V2764" i="10"/>
  <c r="V2765" i="10"/>
  <c r="V2766" i="10"/>
  <c r="V2767" i="10"/>
  <c r="V2768" i="10"/>
  <c r="V2769" i="10"/>
  <c r="V2770" i="10"/>
  <c r="V2771" i="10"/>
  <c r="V2772" i="10"/>
  <c r="V2773" i="10"/>
  <c r="V2774" i="10"/>
  <c r="V2775" i="10"/>
  <c r="V2776" i="10"/>
  <c r="V2777" i="10"/>
  <c r="V2778" i="10"/>
  <c r="V2779" i="10"/>
  <c r="V2780" i="10"/>
  <c r="V2781" i="10"/>
  <c r="V2782" i="10"/>
  <c r="V2783" i="10"/>
  <c r="V2784" i="10"/>
  <c r="V2785" i="10"/>
  <c r="V2786" i="10"/>
  <c r="V2787" i="10"/>
  <c r="V2788" i="10"/>
  <c r="V2789" i="10"/>
  <c r="V2790" i="10"/>
  <c r="V2791" i="10"/>
  <c r="V2792" i="10"/>
  <c r="V2793" i="10"/>
  <c r="V2794" i="10"/>
  <c r="V2795" i="10"/>
  <c r="V2796" i="10"/>
  <c r="V2797" i="10"/>
  <c r="V2798" i="10"/>
  <c r="V2799" i="10"/>
  <c r="V2800" i="10"/>
  <c r="V2801" i="10"/>
  <c r="V2802" i="10"/>
  <c r="V2803" i="10"/>
  <c r="V2804" i="10"/>
  <c r="V2805" i="10"/>
  <c r="V2806" i="10"/>
  <c r="V2807" i="10"/>
  <c r="V2808" i="10"/>
  <c r="V2809" i="10"/>
  <c r="V2810" i="10"/>
  <c r="V2811" i="10"/>
  <c r="V2812" i="10"/>
  <c r="V2813" i="10"/>
  <c r="V2814" i="10"/>
  <c r="V2815" i="10"/>
  <c r="V2816" i="10"/>
  <c r="V2817" i="10"/>
  <c r="V2818" i="10"/>
  <c r="V2819" i="10"/>
  <c r="V2820" i="10"/>
  <c r="V2821" i="10"/>
  <c r="V2822" i="10"/>
  <c r="V2823" i="10"/>
  <c r="V2824" i="10"/>
  <c r="V2825" i="10"/>
  <c r="V2826" i="10"/>
  <c r="V2827" i="10"/>
  <c r="V2828" i="10"/>
  <c r="V2829" i="10"/>
  <c r="V2830" i="10"/>
  <c r="V2831" i="10"/>
  <c r="V2832" i="10"/>
  <c r="V2833" i="10"/>
  <c r="V2834" i="10"/>
  <c r="V2835" i="10"/>
  <c r="V2836" i="10"/>
  <c r="V2837" i="10"/>
  <c r="V2838" i="10"/>
  <c r="V2839" i="10"/>
  <c r="V2840" i="10"/>
  <c r="V2841" i="10"/>
  <c r="V2842" i="10"/>
  <c r="V2843" i="10"/>
  <c r="V2844" i="10"/>
  <c r="V2845" i="10"/>
  <c r="V2846" i="10"/>
  <c r="V2847" i="10"/>
  <c r="V2848" i="10"/>
  <c r="V2849" i="10"/>
  <c r="V2850" i="10"/>
  <c r="V2851" i="10"/>
  <c r="V2852" i="10"/>
  <c r="V2853" i="10"/>
  <c r="V2854" i="10"/>
  <c r="V2855" i="10"/>
  <c r="V2856" i="10"/>
  <c r="V2857" i="10"/>
  <c r="V2858" i="10"/>
  <c r="V2859" i="10"/>
  <c r="V2860" i="10"/>
  <c r="V2861" i="10"/>
  <c r="V2862" i="10"/>
  <c r="V2863" i="10"/>
  <c r="V2864" i="10"/>
  <c r="V2865" i="10"/>
  <c r="V2866" i="10"/>
  <c r="V2867" i="10"/>
  <c r="V2868" i="10"/>
  <c r="V2869" i="10"/>
  <c r="V2870" i="10"/>
  <c r="V2871" i="10"/>
  <c r="V2872" i="10"/>
  <c r="V2873" i="10"/>
  <c r="V2874" i="10"/>
  <c r="V2875" i="10"/>
  <c r="V2876" i="10"/>
  <c r="V2877" i="10"/>
  <c r="V2878" i="10"/>
  <c r="V2879" i="10"/>
  <c r="V2880" i="10"/>
  <c r="V2881" i="10"/>
  <c r="V2882" i="10"/>
  <c r="V2883" i="10"/>
  <c r="V2884" i="10"/>
  <c r="V2885" i="10"/>
  <c r="V2886" i="10"/>
  <c r="V2887" i="10"/>
  <c r="V2888" i="10"/>
  <c r="V2889" i="10"/>
  <c r="V2890" i="10"/>
  <c r="V2891" i="10"/>
  <c r="V2892" i="10"/>
  <c r="V2893" i="10"/>
  <c r="V2894" i="10"/>
  <c r="V2895" i="10"/>
  <c r="V2896" i="10"/>
  <c r="V2897" i="10"/>
  <c r="V2898" i="10"/>
  <c r="V2899" i="10"/>
  <c r="V2900" i="10"/>
  <c r="V2901" i="10"/>
  <c r="V2902" i="10"/>
  <c r="V2903" i="10"/>
  <c r="V2904" i="10"/>
  <c r="V2905" i="10"/>
  <c r="V2906" i="10"/>
  <c r="V2907" i="10"/>
  <c r="V2908" i="10"/>
  <c r="V2909" i="10"/>
  <c r="V2910" i="10"/>
  <c r="V2911" i="10"/>
  <c r="V2912" i="10"/>
  <c r="V2913" i="10"/>
  <c r="V2914" i="10"/>
  <c r="V2915" i="10"/>
  <c r="V2916" i="10"/>
  <c r="V2917" i="10"/>
  <c r="V2918" i="10"/>
  <c r="V2919" i="10"/>
  <c r="V2920" i="10"/>
  <c r="V2921" i="10"/>
  <c r="V2922" i="10"/>
  <c r="V2923" i="10"/>
  <c r="V2924" i="10"/>
  <c r="V2925" i="10"/>
  <c r="V2926" i="10"/>
  <c r="V2927" i="10"/>
  <c r="V2928" i="10"/>
  <c r="V2929" i="10"/>
  <c r="V2930" i="10"/>
  <c r="V2931" i="10"/>
  <c r="V2932" i="10"/>
  <c r="V2933" i="10"/>
  <c r="V2934" i="10"/>
  <c r="V2935" i="10"/>
  <c r="V2936" i="10"/>
  <c r="V2937" i="10"/>
  <c r="V2938" i="10"/>
  <c r="V2939" i="10"/>
  <c r="V2940" i="10"/>
  <c r="V2941" i="10"/>
  <c r="V2942" i="10"/>
  <c r="V2943" i="10"/>
  <c r="V2944" i="10"/>
  <c r="V2945" i="10"/>
  <c r="V2946" i="10"/>
  <c r="V2947" i="10"/>
  <c r="V2948" i="10"/>
  <c r="V2949" i="10"/>
  <c r="V2950" i="10"/>
  <c r="V2951" i="10"/>
  <c r="V2952" i="10"/>
  <c r="V2953" i="10"/>
  <c r="V2954" i="10"/>
  <c r="V2955" i="10"/>
  <c r="V2956" i="10"/>
  <c r="V2957" i="10"/>
  <c r="V2958" i="10"/>
  <c r="V2959" i="10"/>
  <c r="V2960" i="10"/>
  <c r="V2961" i="10"/>
  <c r="V2962" i="10"/>
  <c r="V2963" i="10"/>
  <c r="V2964" i="10"/>
  <c r="V2965" i="10"/>
  <c r="V2966" i="10"/>
  <c r="V2967" i="10"/>
  <c r="V2968" i="10"/>
  <c r="V2969" i="10"/>
  <c r="V2970" i="10"/>
  <c r="V2971" i="10"/>
  <c r="V2972" i="10"/>
  <c r="V2973" i="10"/>
  <c r="V2974" i="10"/>
  <c r="V2975" i="10"/>
  <c r="V2976" i="10"/>
  <c r="V2977" i="10"/>
  <c r="V2978" i="10"/>
  <c r="V2979" i="10"/>
  <c r="V2980" i="10"/>
  <c r="V2981" i="10"/>
  <c r="V2982" i="10"/>
  <c r="V2983" i="10"/>
  <c r="V2984" i="10"/>
  <c r="V2985" i="10"/>
  <c r="V2986" i="10"/>
  <c r="V2987" i="10"/>
  <c r="V2988" i="10"/>
  <c r="V2989" i="10"/>
  <c r="V2990" i="10"/>
  <c r="V2991" i="10"/>
  <c r="V2992" i="10"/>
  <c r="V2993" i="10"/>
  <c r="V2994" i="10"/>
  <c r="V2995" i="10"/>
  <c r="V2996" i="10"/>
  <c r="V2997" i="10"/>
  <c r="V2998" i="10"/>
  <c r="V2999" i="10"/>
  <c r="V3000" i="10"/>
  <c r="V3001" i="10"/>
  <c r="V3002" i="10"/>
  <c r="V3003" i="10"/>
  <c r="V3004" i="10"/>
  <c r="V3005" i="10"/>
  <c r="V3006" i="10"/>
  <c r="V3007" i="10"/>
  <c r="V3008" i="10"/>
  <c r="V3009" i="10"/>
  <c r="V3010" i="10"/>
  <c r="V3011" i="10"/>
  <c r="V3012" i="10"/>
  <c r="V3013" i="10"/>
  <c r="V3014" i="10"/>
  <c r="V3015" i="10"/>
  <c r="V3016" i="10"/>
  <c r="V3017" i="10"/>
  <c r="V3018" i="10"/>
  <c r="V3019" i="10"/>
  <c r="V3020" i="10"/>
  <c r="V3021" i="10"/>
  <c r="V3022" i="10"/>
  <c r="V3023" i="10"/>
  <c r="V3024" i="10"/>
  <c r="V3025" i="10"/>
  <c r="V3026" i="10"/>
  <c r="V3027" i="10"/>
  <c r="V3028" i="10"/>
  <c r="V3029" i="10"/>
  <c r="V3030" i="10"/>
  <c r="V3031" i="10"/>
  <c r="V3032" i="10"/>
  <c r="V3033" i="10"/>
  <c r="V3034" i="10"/>
  <c r="V3035" i="10"/>
  <c r="V3036" i="10"/>
  <c r="V3037" i="10"/>
  <c r="V3038" i="10"/>
  <c r="V3039" i="10"/>
  <c r="V3040" i="10"/>
  <c r="V3041" i="10"/>
  <c r="V3042" i="10"/>
  <c r="V3043" i="10"/>
  <c r="V3044" i="10"/>
  <c r="V3045" i="10"/>
  <c r="V3046" i="10"/>
  <c r="V3047" i="10"/>
  <c r="V3048" i="10"/>
  <c r="V3049" i="10"/>
  <c r="V3050" i="10"/>
  <c r="V3051" i="10"/>
  <c r="V3052" i="10"/>
  <c r="V3053" i="10"/>
  <c r="V3054" i="10"/>
  <c r="V3055" i="10"/>
  <c r="V3056" i="10"/>
  <c r="V3057" i="10"/>
  <c r="V3058" i="10"/>
  <c r="V3059" i="10"/>
  <c r="V3060" i="10"/>
  <c r="V3061" i="10"/>
  <c r="V3062" i="10"/>
  <c r="V3063" i="10"/>
  <c r="V3064" i="10"/>
  <c r="V3065" i="10"/>
  <c r="V3066" i="10"/>
  <c r="V3067" i="10"/>
  <c r="V3068" i="10"/>
  <c r="V3069" i="10"/>
  <c r="V3070" i="10"/>
  <c r="V3071" i="10"/>
  <c r="V3072" i="10"/>
  <c r="V3073" i="10"/>
  <c r="V3074" i="10"/>
  <c r="V3075" i="10"/>
  <c r="V3076" i="10"/>
  <c r="V3077" i="10"/>
  <c r="V3078" i="10"/>
  <c r="V3079" i="10"/>
  <c r="V3080" i="10"/>
  <c r="V3081" i="10"/>
  <c r="V3082" i="10"/>
  <c r="V3083" i="10"/>
  <c r="V3084" i="10"/>
  <c r="V3085" i="10"/>
  <c r="V3086" i="10"/>
  <c r="V3087" i="10"/>
  <c r="V3088" i="10"/>
  <c r="V3089" i="10"/>
  <c r="V3090" i="10"/>
  <c r="V3091" i="10"/>
  <c r="V3092" i="10"/>
  <c r="V3093" i="10"/>
  <c r="V3094" i="10"/>
  <c r="V3095" i="10"/>
  <c r="V3096" i="10"/>
  <c r="V3097" i="10"/>
  <c r="V3098" i="10"/>
  <c r="V3099" i="10"/>
  <c r="V3100" i="10"/>
  <c r="V3101" i="10"/>
  <c r="V3102" i="10"/>
  <c r="V3103" i="10"/>
  <c r="V3104" i="10"/>
  <c r="V3105" i="10"/>
  <c r="V3106" i="10"/>
  <c r="V3107" i="10"/>
  <c r="V3108" i="10"/>
  <c r="V3109" i="10"/>
  <c r="V3110" i="10"/>
  <c r="V3111" i="10"/>
  <c r="V3112" i="10"/>
  <c r="V3113" i="10"/>
  <c r="V3114" i="10"/>
  <c r="V3115" i="10"/>
  <c r="V3116" i="10"/>
  <c r="V3117" i="10"/>
  <c r="V3118" i="10"/>
  <c r="V3119" i="10"/>
  <c r="V3120" i="10"/>
  <c r="V3121" i="10"/>
  <c r="V3122" i="10"/>
  <c r="V3123" i="10"/>
  <c r="V3124" i="10"/>
  <c r="V3125" i="10"/>
  <c r="V3126" i="10"/>
  <c r="V3127" i="10"/>
  <c r="V3128" i="10"/>
  <c r="V3129" i="10"/>
  <c r="V3130" i="10"/>
  <c r="V3131" i="10"/>
  <c r="V3132" i="10"/>
  <c r="V3133" i="10"/>
  <c r="V3134" i="10"/>
  <c r="V3135" i="10"/>
  <c r="V3136" i="10"/>
  <c r="V3137" i="10"/>
  <c r="V3138" i="10"/>
  <c r="V3139" i="10"/>
  <c r="V3140" i="10"/>
  <c r="V3141" i="10"/>
  <c r="V3142" i="10"/>
  <c r="V3143" i="10"/>
  <c r="V3144" i="10"/>
  <c r="V3145" i="10"/>
  <c r="V3146" i="10"/>
  <c r="V3147" i="10"/>
  <c r="V3148" i="10"/>
  <c r="V3149" i="10"/>
  <c r="V3150" i="10"/>
  <c r="V3151" i="10"/>
  <c r="V3152" i="10"/>
  <c r="V3153" i="10"/>
  <c r="V3154" i="10"/>
  <c r="V3155" i="10"/>
  <c r="V3156" i="10"/>
  <c r="V3157" i="10"/>
  <c r="V3158" i="10"/>
  <c r="V3159" i="10"/>
  <c r="V3160" i="10"/>
  <c r="V3161" i="10"/>
  <c r="V3162" i="10"/>
  <c r="V3163" i="10"/>
  <c r="V3164" i="10"/>
  <c r="V3165" i="10"/>
  <c r="V3166" i="10"/>
  <c r="V3167" i="10"/>
  <c r="V3168" i="10"/>
  <c r="V3169" i="10"/>
  <c r="V3170" i="10"/>
  <c r="V3171" i="10"/>
  <c r="V3172" i="10"/>
  <c r="V3173" i="10"/>
  <c r="V3174" i="10"/>
  <c r="V3175" i="10"/>
  <c r="V3176" i="10"/>
  <c r="V3177" i="10"/>
  <c r="V3178" i="10"/>
  <c r="V3179" i="10"/>
  <c r="V3180" i="10"/>
  <c r="V3181" i="10"/>
  <c r="V3182" i="10"/>
  <c r="V3183" i="10"/>
  <c r="V3184" i="10"/>
  <c r="V3185" i="10"/>
  <c r="V3186" i="10"/>
  <c r="V3187" i="10"/>
  <c r="V3188" i="10"/>
  <c r="V3189" i="10"/>
  <c r="V3190" i="10"/>
  <c r="V3191" i="10"/>
  <c r="V3192" i="10"/>
  <c r="V3193" i="10"/>
  <c r="V3194" i="10"/>
  <c r="V3195" i="10"/>
  <c r="V3196" i="10"/>
  <c r="V3197" i="10"/>
  <c r="V3198" i="10"/>
  <c r="V3199" i="10"/>
  <c r="V3200" i="10"/>
  <c r="V3201" i="10"/>
  <c r="V3202" i="10"/>
  <c r="V3203" i="10"/>
  <c r="V3204" i="10"/>
  <c r="V3205" i="10"/>
  <c r="V3206" i="10"/>
  <c r="V3207" i="10"/>
  <c r="V3208" i="10"/>
  <c r="V3209" i="10"/>
  <c r="V3210" i="10"/>
  <c r="V3211" i="10"/>
  <c r="V3212" i="10"/>
  <c r="V3213" i="10"/>
  <c r="V3214" i="10"/>
  <c r="V3215" i="10"/>
  <c r="V3216" i="10"/>
  <c r="V3217" i="10"/>
  <c r="V3218" i="10"/>
  <c r="V3219" i="10"/>
  <c r="V3220" i="10"/>
  <c r="V3221" i="10"/>
  <c r="V3222" i="10"/>
  <c r="V3223" i="10"/>
  <c r="V3224" i="10"/>
  <c r="V3225" i="10"/>
  <c r="V3226" i="10"/>
  <c r="V3227" i="10"/>
  <c r="V3228" i="10"/>
  <c r="V3229" i="10"/>
  <c r="V3230" i="10"/>
  <c r="V3231" i="10"/>
  <c r="V3232" i="10"/>
  <c r="V3233" i="10"/>
  <c r="V3234" i="10"/>
  <c r="V3235" i="10"/>
  <c r="V3236" i="10"/>
  <c r="V3237" i="10"/>
  <c r="V3238" i="10"/>
  <c r="V3239" i="10"/>
  <c r="V3240" i="10"/>
  <c r="V3241" i="10"/>
  <c r="V3242" i="10"/>
  <c r="V3243" i="10"/>
  <c r="V3244" i="10"/>
  <c r="V3245" i="10"/>
  <c r="V3246" i="10"/>
  <c r="V3247" i="10"/>
  <c r="V3248" i="10"/>
  <c r="V3249" i="10"/>
  <c r="V3250" i="10"/>
  <c r="V3251" i="10"/>
  <c r="V3252" i="10"/>
  <c r="V3253" i="10"/>
  <c r="V3254" i="10"/>
  <c r="V3255" i="10"/>
  <c r="V3256" i="10"/>
  <c r="V3257" i="10"/>
  <c r="V3258" i="10"/>
  <c r="V3259" i="10"/>
  <c r="V3260" i="10"/>
  <c r="V3261" i="10"/>
  <c r="V3262" i="10"/>
  <c r="V3263" i="10"/>
  <c r="V3264" i="10"/>
  <c r="V3265" i="10"/>
  <c r="V3266" i="10"/>
  <c r="V3267" i="10"/>
  <c r="V3268" i="10"/>
  <c r="V3269" i="10"/>
  <c r="V3270" i="10"/>
  <c r="V3271" i="10"/>
  <c r="V3272" i="10"/>
  <c r="V3273" i="10"/>
  <c r="V3274" i="10"/>
  <c r="V3275" i="10"/>
  <c r="V3276" i="10"/>
  <c r="V3277" i="10"/>
  <c r="V3278" i="10"/>
  <c r="V3279" i="10"/>
  <c r="V3280" i="10"/>
  <c r="V3281" i="10"/>
  <c r="V3282" i="10"/>
  <c r="V3283" i="10"/>
  <c r="V3284" i="10"/>
  <c r="V3285" i="10"/>
  <c r="V3286" i="10"/>
  <c r="V3287" i="10"/>
  <c r="V3288" i="10"/>
  <c r="V3289" i="10"/>
  <c r="V3290" i="10"/>
  <c r="V3291" i="10"/>
  <c r="V3292" i="10"/>
  <c r="V3293" i="10"/>
  <c r="V3294" i="10"/>
  <c r="V3295" i="10"/>
  <c r="V3296" i="10"/>
  <c r="V3297" i="10"/>
  <c r="V3298" i="10"/>
  <c r="V3299" i="10"/>
  <c r="V3300" i="10"/>
  <c r="V3301" i="10"/>
  <c r="V3302" i="10"/>
  <c r="V3303" i="10"/>
  <c r="V3304" i="10"/>
  <c r="V3305" i="10"/>
  <c r="V3306" i="10"/>
  <c r="V3307" i="10"/>
  <c r="V3308" i="10"/>
  <c r="V3309" i="10"/>
  <c r="V3310" i="10"/>
  <c r="V3311" i="10"/>
  <c r="V3312" i="10"/>
  <c r="V3313" i="10"/>
  <c r="V3314" i="10"/>
  <c r="V3315" i="10"/>
  <c r="V3316" i="10"/>
  <c r="V3317" i="10"/>
  <c r="V3318" i="10"/>
  <c r="V3319" i="10"/>
  <c r="V3320" i="10"/>
  <c r="V3321" i="10"/>
  <c r="V3322" i="10"/>
  <c r="V3323" i="10"/>
  <c r="V3324" i="10"/>
  <c r="V3325" i="10"/>
  <c r="V3326" i="10"/>
  <c r="V3327" i="10"/>
  <c r="V3328" i="10"/>
  <c r="V3329" i="10"/>
  <c r="V3330" i="10"/>
  <c r="V3331" i="10"/>
  <c r="V3332" i="10"/>
  <c r="V3333" i="10"/>
  <c r="V3334" i="10"/>
  <c r="V3335" i="10"/>
  <c r="V3336" i="10"/>
  <c r="V3337" i="10"/>
  <c r="V3338" i="10"/>
  <c r="V3339" i="10"/>
  <c r="V3340" i="10"/>
  <c r="V3341" i="10"/>
  <c r="V3342" i="10"/>
  <c r="V3343" i="10"/>
  <c r="V3344" i="10"/>
  <c r="V3345" i="10"/>
  <c r="V3346" i="10"/>
  <c r="V3347" i="10"/>
  <c r="V3348" i="10"/>
  <c r="V3349" i="10"/>
  <c r="V3350" i="10"/>
  <c r="V3351" i="10"/>
  <c r="V3352" i="10"/>
  <c r="V3353" i="10"/>
  <c r="V3354" i="10"/>
  <c r="V3355" i="10"/>
  <c r="V3356" i="10"/>
  <c r="V3357" i="10"/>
  <c r="V3358" i="10"/>
  <c r="V3359" i="10"/>
  <c r="V3360" i="10"/>
  <c r="V3361" i="10"/>
  <c r="V3362" i="10"/>
  <c r="V3363" i="10"/>
  <c r="V3364" i="10"/>
  <c r="V3365" i="10"/>
  <c r="V3366" i="10"/>
  <c r="V3367" i="10"/>
  <c r="V3368" i="10"/>
  <c r="V3369" i="10"/>
  <c r="V3370" i="10"/>
  <c r="V3371" i="10"/>
  <c r="V3372" i="10"/>
  <c r="V3373" i="10"/>
  <c r="V3374" i="10"/>
  <c r="V3375" i="10"/>
  <c r="V3376" i="10"/>
  <c r="V3377" i="10"/>
  <c r="V3378" i="10"/>
  <c r="V3379" i="10"/>
  <c r="V3380" i="10"/>
  <c r="V3381" i="10"/>
  <c r="V3382" i="10"/>
  <c r="V3383" i="10"/>
  <c r="V3384" i="10"/>
  <c r="V3385" i="10"/>
  <c r="V3386" i="10"/>
  <c r="V3387" i="10"/>
  <c r="V3388" i="10"/>
  <c r="V3389" i="10"/>
  <c r="V3390" i="10"/>
  <c r="V3391" i="10"/>
  <c r="V3392" i="10"/>
  <c r="V3393" i="10"/>
  <c r="V3394" i="10"/>
  <c r="V3395" i="10"/>
  <c r="V3396" i="10"/>
  <c r="V3397" i="10"/>
  <c r="V3398" i="10"/>
  <c r="V3399" i="10"/>
  <c r="V3400" i="10"/>
  <c r="V3401" i="10"/>
  <c r="V3402" i="10"/>
  <c r="V3403" i="10"/>
  <c r="V3404" i="10"/>
  <c r="V3405" i="10"/>
  <c r="V3406" i="10"/>
  <c r="V3407" i="10"/>
  <c r="V3408" i="10"/>
  <c r="V3409" i="10"/>
  <c r="V3410" i="10"/>
  <c r="V3411" i="10"/>
  <c r="V3412" i="10"/>
  <c r="V3413" i="10"/>
  <c r="V3414" i="10"/>
  <c r="V3415" i="10"/>
  <c r="V3416" i="10"/>
  <c r="V3417" i="10"/>
  <c r="V3418" i="10"/>
  <c r="V3419" i="10"/>
  <c r="V3420" i="10"/>
  <c r="V3421" i="10"/>
  <c r="V3422" i="10"/>
  <c r="V3423" i="10"/>
  <c r="V3424" i="10"/>
  <c r="V3425" i="10"/>
  <c r="V3426" i="10"/>
  <c r="V3427" i="10"/>
  <c r="V3428" i="10"/>
  <c r="V3429" i="10"/>
  <c r="V3430" i="10"/>
  <c r="V3431" i="10"/>
  <c r="V3432" i="10"/>
  <c r="V3433" i="10"/>
  <c r="V3434" i="10"/>
  <c r="V3435" i="10"/>
  <c r="V3436" i="10"/>
  <c r="V3437" i="10"/>
  <c r="V3438" i="10"/>
  <c r="V3439" i="10"/>
  <c r="V3440" i="10"/>
  <c r="V3441" i="10"/>
  <c r="V3442" i="10"/>
  <c r="V3443" i="10"/>
  <c r="V3444" i="10"/>
  <c r="V3445" i="10"/>
  <c r="V3446" i="10"/>
  <c r="V3447" i="10"/>
  <c r="V3448" i="10"/>
  <c r="V3449" i="10"/>
  <c r="V3450" i="10"/>
  <c r="V3451" i="10"/>
  <c r="V3452" i="10"/>
  <c r="V3453" i="10"/>
  <c r="V3454" i="10"/>
  <c r="V3455" i="10"/>
  <c r="V3456" i="10"/>
  <c r="V3457" i="10"/>
  <c r="V3458" i="10"/>
  <c r="V3459" i="10"/>
  <c r="V3460" i="10"/>
  <c r="V3461" i="10"/>
  <c r="V3462" i="10"/>
  <c r="V3463" i="10"/>
  <c r="V3464" i="10"/>
  <c r="V3465" i="10"/>
  <c r="V3466" i="10"/>
  <c r="V3467" i="10"/>
  <c r="V3468" i="10"/>
  <c r="V3469" i="10"/>
  <c r="V3470" i="10"/>
  <c r="V3471" i="10"/>
  <c r="V3472" i="10"/>
  <c r="V3473" i="10"/>
  <c r="V3474" i="10"/>
  <c r="V3475" i="10"/>
  <c r="V3476" i="10"/>
  <c r="V3477" i="10"/>
  <c r="V3478" i="10"/>
  <c r="V3479" i="10"/>
  <c r="V3480" i="10"/>
  <c r="V3481" i="10"/>
  <c r="V3482" i="10"/>
  <c r="V3483" i="10"/>
  <c r="V3484" i="10"/>
  <c r="V3485" i="10"/>
  <c r="V3486" i="10"/>
  <c r="V3487" i="10"/>
  <c r="V3488" i="10"/>
  <c r="V3489" i="10"/>
  <c r="V3490" i="10"/>
  <c r="V3491" i="10"/>
  <c r="V3492" i="10"/>
  <c r="V3493" i="10"/>
  <c r="V3494" i="10"/>
  <c r="V3495" i="10"/>
  <c r="V3496" i="10"/>
  <c r="V3497" i="10"/>
  <c r="V3498" i="10"/>
  <c r="V3499" i="10"/>
  <c r="V3500" i="10"/>
  <c r="V3501" i="10"/>
  <c r="V3502" i="10"/>
  <c r="V3503" i="10"/>
  <c r="V3504" i="10"/>
  <c r="V3505" i="10"/>
  <c r="V3506" i="10"/>
  <c r="V3507" i="10"/>
  <c r="V3508" i="10"/>
  <c r="V3509" i="10"/>
  <c r="V3510" i="10"/>
  <c r="V3511" i="10"/>
  <c r="V3512" i="10"/>
  <c r="V3513" i="10"/>
  <c r="V3514" i="10"/>
  <c r="V3515" i="10"/>
  <c r="V3516" i="10"/>
  <c r="V3517" i="10"/>
  <c r="V3518" i="10"/>
  <c r="V3519" i="10"/>
  <c r="V3520" i="10"/>
  <c r="V3521" i="10"/>
  <c r="V3522" i="10"/>
  <c r="V3523" i="10"/>
  <c r="V3524" i="10"/>
  <c r="V3525" i="10"/>
  <c r="V3526" i="10"/>
  <c r="V3527" i="10"/>
  <c r="V3528" i="10"/>
  <c r="V3529" i="10"/>
  <c r="V3530" i="10"/>
  <c r="V3531" i="10"/>
  <c r="V3532" i="10"/>
  <c r="V3533" i="10"/>
  <c r="V3534" i="10"/>
  <c r="V3535" i="10"/>
  <c r="V3536" i="10"/>
  <c r="V3537" i="10"/>
  <c r="V3538" i="10"/>
  <c r="V3539" i="10"/>
  <c r="V3540" i="10"/>
  <c r="V3541" i="10"/>
  <c r="V3542" i="10"/>
  <c r="V3543" i="10"/>
  <c r="V3544" i="10"/>
  <c r="V3545" i="10"/>
  <c r="V3546" i="10"/>
  <c r="V3547" i="10"/>
  <c r="V3548" i="10"/>
  <c r="V3549" i="10"/>
  <c r="V3550" i="10"/>
  <c r="V3551" i="10"/>
  <c r="V3552" i="10"/>
  <c r="V3553" i="10"/>
  <c r="V3554" i="10"/>
  <c r="V3555" i="10"/>
  <c r="V3556" i="10"/>
  <c r="V3557" i="10"/>
  <c r="V3558" i="10"/>
  <c r="V3559" i="10"/>
  <c r="V3560" i="10"/>
  <c r="V3561" i="10"/>
  <c r="V3562" i="10"/>
  <c r="V3563" i="10"/>
  <c r="V3564" i="10"/>
  <c r="V3565" i="10"/>
  <c r="V3566" i="10"/>
  <c r="V3567" i="10"/>
  <c r="V3568" i="10"/>
  <c r="V3569" i="10"/>
  <c r="V3570" i="10"/>
  <c r="V3571" i="10"/>
  <c r="V3572" i="10"/>
  <c r="V3573" i="10"/>
  <c r="V3574" i="10"/>
  <c r="V3575" i="10"/>
  <c r="V3576" i="10"/>
  <c r="V3577" i="10"/>
  <c r="V3578" i="10"/>
  <c r="V3579" i="10"/>
  <c r="V3580" i="10"/>
  <c r="V3581" i="10"/>
  <c r="V3582" i="10"/>
  <c r="V3583" i="10"/>
  <c r="V3584" i="10"/>
  <c r="V3585" i="10"/>
  <c r="V3586" i="10"/>
  <c r="V3587" i="10"/>
  <c r="V3588" i="10"/>
  <c r="V3589" i="10"/>
  <c r="V3590" i="10"/>
  <c r="V3591" i="10"/>
  <c r="V3592" i="10"/>
  <c r="V3593" i="10"/>
  <c r="V3594" i="10"/>
  <c r="V3595" i="10"/>
  <c r="V3596" i="10"/>
  <c r="V3597" i="10"/>
  <c r="V3598" i="10"/>
  <c r="V3599" i="10"/>
  <c r="V3600" i="10"/>
  <c r="V3601" i="10"/>
  <c r="V3602" i="10"/>
  <c r="V3603" i="10"/>
  <c r="V3604" i="10"/>
  <c r="V3605" i="10"/>
  <c r="V3606" i="10"/>
  <c r="V3607" i="10"/>
  <c r="V3608" i="10"/>
  <c r="V3609" i="10"/>
  <c r="V3610" i="10"/>
  <c r="V3611" i="10"/>
  <c r="V3612" i="10"/>
  <c r="V3613" i="10"/>
  <c r="V3614" i="10"/>
  <c r="V3615" i="10"/>
  <c r="V3616" i="10"/>
  <c r="V3617" i="10"/>
  <c r="V3618" i="10"/>
  <c r="V3619" i="10"/>
  <c r="V3620" i="10"/>
  <c r="V3621" i="10"/>
  <c r="V3622" i="10"/>
  <c r="V3623" i="10"/>
  <c r="V3624" i="10"/>
  <c r="V3625" i="10"/>
  <c r="V3626" i="10"/>
  <c r="V3627" i="10"/>
  <c r="V3628" i="10"/>
  <c r="V3629" i="10"/>
  <c r="V3630" i="10"/>
  <c r="V3631" i="10"/>
  <c r="V3632" i="10"/>
  <c r="V3633" i="10"/>
  <c r="V3634" i="10"/>
  <c r="V3635" i="10"/>
  <c r="V3636" i="10"/>
  <c r="V3637" i="10"/>
  <c r="V3638" i="10"/>
  <c r="V3639" i="10"/>
  <c r="V3640" i="10"/>
  <c r="V3641" i="10"/>
  <c r="V3642" i="10"/>
  <c r="V3643" i="10"/>
  <c r="V3644" i="10"/>
  <c r="V3645" i="10"/>
  <c r="V3646" i="10"/>
  <c r="V3647" i="10"/>
  <c r="V3648" i="10"/>
  <c r="V3649" i="10"/>
  <c r="V3650" i="10"/>
  <c r="V3651" i="10"/>
  <c r="V3652" i="10"/>
  <c r="V3653" i="10"/>
  <c r="V3654" i="10"/>
  <c r="V3655" i="10"/>
  <c r="V3656" i="10"/>
  <c r="V3657" i="10"/>
  <c r="V3658" i="10"/>
  <c r="V3659" i="10"/>
  <c r="V3660" i="10"/>
  <c r="V3661" i="10"/>
  <c r="V3662" i="10"/>
  <c r="V3663" i="10"/>
  <c r="V3664" i="10"/>
  <c r="V3665" i="10"/>
  <c r="V3666" i="10"/>
  <c r="V3667" i="10"/>
  <c r="V3668" i="10"/>
  <c r="V3669" i="10"/>
  <c r="V3670" i="10"/>
  <c r="V3671" i="10"/>
  <c r="V3672" i="10"/>
  <c r="V3673" i="10"/>
  <c r="V3674" i="10"/>
  <c r="V3675" i="10"/>
  <c r="V3676" i="10"/>
  <c r="V3677" i="10"/>
  <c r="V3678" i="10"/>
  <c r="V3679" i="10"/>
  <c r="V3680" i="10"/>
  <c r="V3681" i="10"/>
  <c r="V3682" i="10"/>
  <c r="V3683" i="10"/>
  <c r="V3684" i="10"/>
  <c r="V3685" i="10"/>
  <c r="V3686" i="10"/>
  <c r="V3687" i="10"/>
  <c r="V3688" i="10"/>
  <c r="V3689" i="10"/>
  <c r="V3690" i="10"/>
  <c r="V3691" i="10"/>
  <c r="V3692" i="10"/>
  <c r="V3693" i="10"/>
  <c r="V3694" i="10"/>
  <c r="V3695" i="10"/>
  <c r="V3696" i="10"/>
  <c r="V3697" i="10"/>
  <c r="V3698" i="10"/>
  <c r="V3699" i="10"/>
  <c r="V3700" i="10"/>
  <c r="V3701" i="10"/>
  <c r="V3702" i="10"/>
  <c r="V3703" i="10"/>
  <c r="V3704" i="10"/>
  <c r="V3705" i="10"/>
  <c r="V3706" i="10"/>
  <c r="V3707" i="10"/>
  <c r="V3708" i="10"/>
  <c r="V3709" i="10"/>
  <c r="V3710" i="10"/>
  <c r="V3711" i="10"/>
  <c r="V3712" i="10"/>
  <c r="V3713" i="10"/>
  <c r="V3714" i="10"/>
  <c r="V3715" i="10"/>
  <c r="V3716" i="10"/>
  <c r="V3717" i="10"/>
  <c r="V3718" i="10"/>
  <c r="V3719" i="10"/>
  <c r="V3720" i="10"/>
  <c r="V3721" i="10"/>
  <c r="V3722" i="10"/>
  <c r="V3723" i="10"/>
  <c r="V3724" i="10"/>
  <c r="V3725" i="10"/>
  <c r="V3726" i="10"/>
  <c r="V3727" i="10"/>
  <c r="V3728" i="10"/>
  <c r="V3729" i="10"/>
  <c r="V3730" i="10"/>
  <c r="V3731" i="10"/>
  <c r="V3732" i="10"/>
  <c r="V3733" i="10"/>
  <c r="V3734" i="10"/>
  <c r="V3735" i="10"/>
  <c r="V3736" i="10"/>
  <c r="V3737" i="10"/>
  <c r="V3738" i="10"/>
  <c r="V3739" i="10"/>
  <c r="V3740" i="10"/>
  <c r="V3741" i="10"/>
  <c r="V3742" i="10"/>
  <c r="V3743" i="10"/>
  <c r="V3744" i="10"/>
  <c r="V3745" i="10"/>
  <c r="V3746" i="10"/>
  <c r="V3747" i="10"/>
  <c r="V3748" i="10"/>
  <c r="V3749" i="10"/>
  <c r="V3750" i="10"/>
  <c r="V3751" i="10"/>
  <c r="V3752" i="10"/>
  <c r="V3753" i="10"/>
  <c r="V3754" i="10"/>
  <c r="V3755" i="10"/>
  <c r="V3756" i="10"/>
  <c r="V3757" i="10"/>
  <c r="V3758" i="10"/>
  <c r="V3759" i="10"/>
  <c r="V3760" i="10"/>
  <c r="V3761" i="10"/>
  <c r="V3762" i="10"/>
  <c r="V3763" i="10"/>
  <c r="V3764" i="10"/>
  <c r="V3765" i="10"/>
  <c r="V3766" i="10"/>
  <c r="V3767" i="10"/>
  <c r="V3768" i="10"/>
  <c r="V3769" i="10"/>
  <c r="V3770" i="10"/>
  <c r="V3771" i="10"/>
  <c r="V3772" i="10"/>
  <c r="V3773" i="10"/>
  <c r="V3774" i="10"/>
  <c r="V3775" i="10"/>
  <c r="V3776" i="10"/>
  <c r="V3777" i="10"/>
  <c r="V3778" i="10"/>
  <c r="V3779" i="10"/>
  <c r="V3780" i="10"/>
  <c r="V3781" i="10"/>
  <c r="V3782" i="10"/>
  <c r="V3783" i="10"/>
  <c r="V3784" i="10"/>
  <c r="V3785" i="10"/>
  <c r="V3786" i="10"/>
  <c r="V3787" i="10"/>
  <c r="V3788" i="10"/>
  <c r="V3789" i="10"/>
  <c r="V3790" i="10"/>
  <c r="V3791" i="10"/>
  <c r="V3792" i="10"/>
  <c r="V3793" i="10"/>
  <c r="V3794" i="10"/>
  <c r="V3795" i="10"/>
  <c r="V3796" i="10"/>
  <c r="V3797" i="10"/>
  <c r="V3798" i="10"/>
  <c r="V3799" i="10"/>
  <c r="V3800" i="10"/>
  <c r="V3801" i="10"/>
  <c r="V3802" i="10"/>
  <c r="V3803" i="10"/>
  <c r="V3804" i="10"/>
  <c r="V3805" i="10"/>
  <c r="V3806" i="10"/>
  <c r="V3807" i="10"/>
  <c r="V3808" i="10"/>
  <c r="V3809" i="10"/>
  <c r="V3810" i="10"/>
  <c r="V3811" i="10"/>
  <c r="V3812" i="10"/>
  <c r="V3813" i="10"/>
  <c r="V3814" i="10"/>
  <c r="V3815" i="10"/>
  <c r="V3816" i="10"/>
  <c r="V3817" i="10"/>
  <c r="V3818" i="10"/>
  <c r="V3819" i="10"/>
  <c r="V3820" i="10"/>
  <c r="V3821" i="10"/>
  <c r="V3822" i="10"/>
  <c r="V3823" i="10"/>
  <c r="V3824" i="10"/>
  <c r="V3825" i="10"/>
  <c r="V3826" i="10"/>
  <c r="V3827" i="10"/>
  <c r="V3828" i="10"/>
  <c r="V3829" i="10"/>
  <c r="V3830" i="10"/>
  <c r="V3831" i="10"/>
  <c r="V3832" i="10"/>
  <c r="V3833" i="10"/>
  <c r="V3834" i="10"/>
  <c r="V3835" i="10"/>
  <c r="V3836" i="10"/>
  <c r="V3837" i="10"/>
  <c r="V3838" i="10"/>
  <c r="V3839" i="10"/>
  <c r="V3840" i="10"/>
  <c r="V3841" i="10"/>
  <c r="V3842" i="10"/>
  <c r="V3843" i="10"/>
  <c r="V3844" i="10"/>
  <c r="V3845" i="10"/>
  <c r="V3846" i="10"/>
  <c r="V3847" i="10"/>
  <c r="V3848" i="10"/>
  <c r="V3849" i="10"/>
  <c r="V3850" i="10"/>
  <c r="V3851" i="10"/>
  <c r="V3852" i="10"/>
  <c r="V3853" i="10"/>
  <c r="V3854" i="10"/>
  <c r="V3855" i="10"/>
  <c r="V3856" i="10"/>
  <c r="V3857" i="10"/>
  <c r="V3858" i="10"/>
  <c r="V3859" i="10"/>
  <c r="V3860" i="10"/>
  <c r="V3861" i="10"/>
  <c r="V3862" i="10"/>
  <c r="V3863" i="10"/>
  <c r="V3864" i="10"/>
  <c r="V3865" i="10"/>
  <c r="V3866" i="10"/>
  <c r="V3867" i="10"/>
  <c r="V3868" i="10"/>
  <c r="V3869" i="10"/>
  <c r="V3870" i="10"/>
  <c r="V3871" i="10"/>
  <c r="V3872" i="10"/>
  <c r="V3873" i="10"/>
  <c r="V3874" i="10"/>
  <c r="V3875" i="10"/>
  <c r="V3876" i="10"/>
  <c r="V3877" i="10"/>
  <c r="V3878" i="10"/>
  <c r="V3879" i="10"/>
  <c r="V3880" i="10"/>
  <c r="V3881" i="10"/>
  <c r="V3882" i="10"/>
  <c r="V3883" i="10"/>
  <c r="V3884" i="10"/>
  <c r="V3885" i="10"/>
  <c r="V3886" i="10"/>
  <c r="V3887" i="10"/>
  <c r="V3888" i="10"/>
  <c r="V3889" i="10"/>
  <c r="V3890" i="10"/>
  <c r="V3891" i="10"/>
  <c r="V3892" i="10"/>
  <c r="V3893" i="10"/>
  <c r="V3894" i="10"/>
  <c r="V3895" i="10"/>
  <c r="V3896" i="10"/>
  <c r="V3897" i="10"/>
  <c r="V3898" i="10"/>
  <c r="V3899" i="10"/>
  <c r="V3900" i="10"/>
  <c r="V3901" i="10"/>
  <c r="V3902" i="10"/>
  <c r="V3903" i="10"/>
  <c r="V3904" i="10"/>
  <c r="V3905" i="10"/>
  <c r="V3906" i="10"/>
  <c r="V3907" i="10"/>
  <c r="V3908" i="10"/>
  <c r="V3909" i="10"/>
  <c r="V3910" i="10"/>
  <c r="V3911" i="10"/>
  <c r="V3912" i="10"/>
  <c r="V3913" i="10"/>
  <c r="V3914" i="10"/>
  <c r="V3915" i="10"/>
  <c r="V3916" i="10"/>
  <c r="V3917" i="10"/>
  <c r="V3918" i="10"/>
  <c r="V3919" i="10"/>
  <c r="V3920" i="10"/>
  <c r="V3921" i="10"/>
  <c r="V3922" i="10"/>
  <c r="V3923" i="10"/>
  <c r="V3924" i="10"/>
  <c r="V3925" i="10"/>
  <c r="V3926" i="10"/>
  <c r="V3927" i="10"/>
  <c r="V3928" i="10"/>
  <c r="V3929" i="10"/>
  <c r="V3930" i="10"/>
  <c r="V3931" i="10"/>
  <c r="V3932" i="10"/>
  <c r="V3933" i="10"/>
  <c r="V3934" i="10"/>
  <c r="V3935" i="10"/>
  <c r="V3936" i="10"/>
  <c r="V3937" i="10"/>
  <c r="V3938" i="10"/>
  <c r="V3939" i="10"/>
  <c r="V3940" i="10"/>
  <c r="V3941" i="10"/>
  <c r="V3942" i="10"/>
  <c r="V3943" i="10"/>
  <c r="V3944" i="10"/>
  <c r="V3945" i="10"/>
  <c r="V3946" i="10"/>
  <c r="V3947" i="10"/>
  <c r="V3948" i="10"/>
  <c r="V3949" i="10"/>
  <c r="V3950" i="10"/>
  <c r="V3951" i="10"/>
  <c r="V3952" i="10"/>
  <c r="V3953" i="10"/>
  <c r="V3954" i="10"/>
  <c r="V3955" i="10"/>
  <c r="V3956" i="10"/>
  <c r="V3957" i="10"/>
  <c r="V3958" i="10"/>
  <c r="V3959" i="10"/>
  <c r="V3960" i="10"/>
  <c r="V3961" i="10"/>
  <c r="V3962" i="10"/>
  <c r="V3963" i="10"/>
  <c r="V3964" i="10"/>
  <c r="V3965" i="10"/>
  <c r="V3966" i="10"/>
  <c r="V3967" i="10"/>
  <c r="V3968" i="10"/>
  <c r="V3969" i="10"/>
  <c r="V3970" i="10"/>
  <c r="V3971" i="10"/>
  <c r="V3972" i="10"/>
  <c r="V3973" i="10"/>
  <c r="V3974" i="10"/>
  <c r="V3975" i="10"/>
  <c r="V3976" i="10"/>
  <c r="V3977" i="10"/>
  <c r="V3978" i="10"/>
  <c r="V3979" i="10"/>
  <c r="V3980" i="10"/>
  <c r="V3981" i="10"/>
  <c r="V3982" i="10"/>
  <c r="V3983" i="10"/>
  <c r="V3984" i="10"/>
  <c r="V3985" i="10"/>
  <c r="V3986" i="10"/>
  <c r="V3987" i="10"/>
  <c r="V3988" i="10"/>
  <c r="V3989" i="10"/>
  <c r="V3990" i="10"/>
  <c r="V3991" i="10"/>
  <c r="V3992" i="10"/>
  <c r="V3993" i="10"/>
  <c r="V3994" i="10"/>
  <c r="V3995" i="10"/>
  <c r="V3996" i="10"/>
  <c r="V3997" i="10"/>
  <c r="V3998" i="10"/>
  <c r="V3999" i="10"/>
  <c r="V4000" i="10"/>
  <c r="V4001" i="10"/>
  <c r="V4002" i="10"/>
  <c r="V4003" i="10"/>
  <c r="V4004" i="10"/>
  <c r="V4005" i="10"/>
  <c r="V4006" i="10"/>
  <c r="V4007" i="10"/>
  <c r="V4008" i="10"/>
  <c r="V4009" i="10"/>
  <c r="V4010" i="10"/>
  <c r="V4011" i="10"/>
  <c r="V4012" i="10"/>
  <c r="V4013" i="10"/>
  <c r="V4014" i="10"/>
  <c r="V4015" i="10"/>
  <c r="V4016" i="10"/>
  <c r="V4017" i="10"/>
  <c r="V4018" i="10"/>
  <c r="V4019" i="10"/>
  <c r="V4020" i="10"/>
  <c r="V4021" i="10"/>
  <c r="V4022" i="10"/>
  <c r="V4023" i="10"/>
  <c r="V4024" i="10"/>
  <c r="V4025" i="10"/>
  <c r="V4026" i="10"/>
  <c r="V4027" i="10"/>
  <c r="V4028" i="10"/>
  <c r="V4029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1663" i="10"/>
  <c r="T1664" i="10"/>
  <c r="T1665" i="10"/>
  <c r="T1666" i="10"/>
  <c r="T1667" i="10"/>
  <c r="T1668" i="10"/>
  <c r="T1669" i="10"/>
  <c r="T1670" i="10"/>
  <c r="T1671" i="10"/>
  <c r="T1672" i="10"/>
  <c r="T1673" i="10"/>
  <c r="T1674" i="10"/>
  <c r="T1675" i="10"/>
  <c r="T1676" i="10"/>
  <c r="T1677" i="10"/>
  <c r="T1678" i="10"/>
  <c r="T1679" i="10"/>
  <c r="T1680" i="10"/>
  <c r="T1681" i="10"/>
  <c r="T1682" i="10"/>
  <c r="T1683" i="10"/>
  <c r="T1684" i="10"/>
  <c r="T1685" i="10"/>
  <c r="T1686" i="10"/>
  <c r="T1687" i="10"/>
  <c r="T1688" i="10"/>
  <c r="T1689" i="10"/>
  <c r="T1690" i="10"/>
  <c r="T1691" i="10"/>
  <c r="T1692" i="10"/>
  <c r="T1693" i="10"/>
  <c r="T1694" i="10"/>
  <c r="T1695" i="10"/>
  <c r="T1696" i="10"/>
  <c r="T1697" i="10"/>
  <c r="T1698" i="10"/>
  <c r="T1699" i="10"/>
  <c r="T1700" i="10"/>
  <c r="T1701" i="10"/>
  <c r="T1702" i="10"/>
  <c r="T1703" i="10"/>
  <c r="T1704" i="10"/>
  <c r="T1705" i="10"/>
  <c r="T1706" i="10"/>
  <c r="T1707" i="10"/>
  <c r="T1708" i="10"/>
  <c r="T1709" i="10"/>
  <c r="T1710" i="10"/>
  <c r="T1711" i="10"/>
  <c r="T1712" i="10"/>
  <c r="T1713" i="10"/>
  <c r="T1714" i="10"/>
  <c r="T1715" i="10"/>
  <c r="T1716" i="10"/>
  <c r="T1717" i="10"/>
  <c r="T1718" i="10"/>
  <c r="T1719" i="10"/>
  <c r="T1720" i="10"/>
  <c r="T1721" i="10"/>
  <c r="T1722" i="10"/>
  <c r="T1723" i="10"/>
  <c r="T1724" i="10"/>
  <c r="T1725" i="10"/>
  <c r="T1726" i="10"/>
  <c r="T1727" i="10"/>
  <c r="T1728" i="10"/>
  <c r="T1729" i="10"/>
  <c r="T1730" i="10"/>
  <c r="T1731" i="10"/>
  <c r="T1732" i="10"/>
  <c r="T1733" i="10"/>
  <c r="T1734" i="10"/>
  <c r="T1735" i="10"/>
  <c r="T1736" i="10"/>
  <c r="T1737" i="10"/>
  <c r="T1738" i="10"/>
  <c r="T1739" i="10"/>
  <c r="T1740" i="10"/>
  <c r="T1741" i="10"/>
  <c r="T1742" i="10"/>
  <c r="T1743" i="10"/>
  <c r="T1744" i="10"/>
  <c r="T1745" i="10"/>
  <c r="T1746" i="10"/>
  <c r="T1747" i="10"/>
  <c r="T1748" i="10"/>
  <c r="T1749" i="10"/>
  <c r="T1750" i="10"/>
  <c r="T1751" i="10"/>
  <c r="T1752" i="10"/>
  <c r="T1753" i="10"/>
  <c r="T1754" i="10"/>
  <c r="T1755" i="10"/>
  <c r="T1756" i="10"/>
  <c r="T1757" i="10"/>
  <c r="T1758" i="10"/>
  <c r="T1759" i="10"/>
  <c r="T1760" i="10"/>
  <c r="T1761" i="10"/>
  <c r="T1762" i="10"/>
  <c r="T1763" i="10"/>
  <c r="T1764" i="10"/>
  <c r="T1765" i="10"/>
  <c r="T1766" i="10"/>
  <c r="T1767" i="10"/>
  <c r="T1768" i="10"/>
  <c r="T1769" i="10"/>
  <c r="T1770" i="10"/>
  <c r="T1771" i="10"/>
  <c r="T1772" i="10"/>
  <c r="T1773" i="10"/>
  <c r="T1774" i="10"/>
  <c r="T1775" i="10"/>
  <c r="T1776" i="10"/>
  <c r="T1777" i="10"/>
  <c r="T1778" i="10"/>
  <c r="T1779" i="10"/>
  <c r="T1780" i="10"/>
  <c r="T1781" i="10"/>
  <c r="T1782" i="10"/>
  <c r="T1783" i="10"/>
  <c r="T1784" i="10"/>
  <c r="T1785" i="10"/>
  <c r="T1786" i="10"/>
  <c r="T1787" i="10"/>
  <c r="T1788" i="10"/>
  <c r="T1789" i="10"/>
  <c r="T1790" i="10"/>
  <c r="T1791" i="10"/>
  <c r="T1792" i="10"/>
  <c r="T1793" i="10"/>
  <c r="T1794" i="10"/>
  <c r="T1795" i="10"/>
  <c r="T1796" i="10"/>
  <c r="T1797" i="10"/>
  <c r="T1798" i="10"/>
  <c r="T1799" i="10"/>
  <c r="T1800" i="10"/>
  <c r="T1801" i="10"/>
  <c r="T1802" i="10"/>
  <c r="T1803" i="10"/>
  <c r="T1804" i="10"/>
  <c r="T1805" i="10"/>
  <c r="T1806" i="10"/>
  <c r="T1807" i="10"/>
  <c r="T1808" i="10"/>
  <c r="T1809" i="10"/>
  <c r="T1810" i="10"/>
  <c r="T1811" i="10"/>
  <c r="T1812" i="10"/>
  <c r="T1813" i="10"/>
  <c r="T1814" i="10"/>
  <c r="T1815" i="10"/>
  <c r="T1816" i="10"/>
  <c r="T1817" i="10"/>
  <c r="T1818" i="10"/>
  <c r="T1819" i="10"/>
  <c r="T1820" i="10"/>
  <c r="T1821" i="10"/>
  <c r="T1822" i="10"/>
  <c r="T1823" i="10"/>
  <c r="T1824" i="10"/>
  <c r="T1825" i="10"/>
  <c r="T1826" i="10"/>
  <c r="T1827" i="10"/>
  <c r="T1828" i="10"/>
  <c r="T1829" i="10"/>
  <c r="T1830" i="10"/>
  <c r="T1831" i="10"/>
  <c r="T1832" i="10"/>
  <c r="T1833" i="10"/>
  <c r="T1834" i="10"/>
  <c r="T1835" i="10"/>
  <c r="T1836" i="10"/>
  <c r="T1837" i="10"/>
  <c r="T1838" i="10"/>
  <c r="T1839" i="10"/>
  <c r="T1840" i="10"/>
  <c r="T1841" i="10"/>
  <c r="T1842" i="10"/>
  <c r="T1843" i="10"/>
  <c r="T1844" i="10"/>
  <c r="T1845" i="10"/>
  <c r="T1846" i="10"/>
  <c r="T1847" i="10"/>
  <c r="T1848" i="10"/>
  <c r="T1849" i="10"/>
  <c r="T1850" i="10"/>
  <c r="T1851" i="10"/>
  <c r="T1852" i="10"/>
  <c r="T1853" i="10"/>
  <c r="T1854" i="10"/>
  <c r="T1855" i="10"/>
  <c r="T1856" i="10"/>
  <c r="T1857" i="10"/>
  <c r="T1858" i="10"/>
  <c r="T1859" i="10"/>
  <c r="T1860" i="10"/>
  <c r="T1861" i="10"/>
  <c r="T1862" i="10"/>
  <c r="T1863" i="10"/>
  <c r="T1864" i="10"/>
  <c r="T1865" i="10"/>
  <c r="T1866" i="10"/>
  <c r="T1867" i="10"/>
  <c r="T1868" i="10"/>
  <c r="T1869" i="10"/>
  <c r="T1870" i="10"/>
  <c r="T1871" i="10"/>
  <c r="T1872" i="10"/>
  <c r="T1873" i="10"/>
  <c r="T1874" i="10"/>
  <c r="T1875" i="10"/>
  <c r="T1876" i="10"/>
  <c r="T1877" i="10"/>
  <c r="T1878" i="10"/>
  <c r="T1879" i="10"/>
  <c r="T1880" i="10"/>
  <c r="T1881" i="10"/>
  <c r="T1882" i="10"/>
  <c r="T1883" i="10"/>
  <c r="T1884" i="10"/>
  <c r="T1885" i="10"/>
  <c r="T1886" i="10"/>
  <c r="T1887" i="10"/>
  <c r="T1888" i="10"/>
  <c r="T1889" i="10"/>
  <c r="T1890" i="10"/>
  <c r="T1891" i="10"/>
  <c r="T1892" i="10"/>
  <c r="T1893" i="10"/>
  <c r="T1894" i="10"/>
  <c r="T1895" i="10"/>
  <c r="T1896" i="10"/>
  <c r="T1897" i="10"/>
  <c r="T1898" i="10"/>
  <c r="T1899" i="10"/>
  <c r="T1900" i="10"/>
  <c r="T1901" i="10"/>
  <c r="T1902" i="10"/>
  <c r="T1903" i="10"/>
  <c r="T1904" i="10"/>
  <c r="T1905" i="10"/>
  <c r="T1906" i="10"/>
  <c r="T1907" i="10"/>
  <c r="T1908" i="10"/>
  <c r="T1909" i="10"/>
  <c r="T1910" i="10"/>
  <c r="T1911" i="10"/>
  <c r="T1912" i="10"/>
  <c r="T1913" i="10"/>
  <c r="T1914" i="10"/>
  <c r="T1915" i="10"/>
  <c r="T1916" i="10"/>
  <c r="T1917" i="10"/>
  <c r="T1918" i="10"/>
  <c r="T1919" i="10"/>
  <c r="T1920" i="10"/>
  <c r="T1921" i="10"/>
  <c r="T1922" i="10"/>
  <c r="T1923" i="10"/>
  <c r="T1924" i="10"/>
  <c r="T1925" i="10"/>
  <c r="T1926" i="10"/>
  <c r="T1927" i="10"/>
  <c r="T1928" i="10"/>
  <c r="T1929" i="10"/>
  <c r="T1930" i="10"/>
  <c r="T1931" i="10"/>
  <c r="T1932" i="10"/>
  <c r="T1933" i="10"/>
  <c r="T1934" i="10"/>
  <c r="T1935" i="10"/>
  <c r="T1936" i="10"/>
  <c r="T1937" i="10"/>
  <c r="T1938" i="10"/>
  <c r="T1939" i="10"/>
  <c r="T1940" i="10"/>
  <c r="T1941" i="10"/>
  <c r="T1942" i="10"/>
  <c r="T1943" i="10"/>
  <c r="T1944" i="10"/>
  <c r="T1945" i="10"/>
  <c r="T1946" i="10"/>
  <c r="T1947" i="10"/>
  <c r="T1948" i="10"/>
  <c r="T1949" i="10"/>
  <c r="T1950" i="10"/>
  <c r="T1951" i="10"/>
  <c r="T1952" i="10"/>
  <c r="T1953" i="10"/>
  <c r="T1954" i="10"/>
  <c r="T1955" i="10"/>
  <c r="T1956" i="10"/>
  <c r="T1957" i="10"/>
  <c r="T1958" i="10"/>
  <c r="T1959" i="10"/>
  <c r="T1960" i="10"/>
  <c r="T1961" i="10"/>
  <c r="T1962" i="10"/>
  <c r="T1963" i="10"/>
  <c r="T1964" i="10"/>
  <c r="T1965" i="10"/>
  <c r="T1966" i="10"/>
  <c r="T1967" i="10"/>
  <c r="T1968" i="10"/>
  <c r="T1969" i="10"/>
  <c r="T1970" i="10"/>
  <c r="T1971" i="10"/>
  <c r="T1972" i="10"/>
  <c r="T1973" i="10"/>
  <c r="T1974" i="10"/>
  <c r="T1975" i="10"/>
  <c r="T1976" i="10"/>
  <c r="T1977" i="10"/>
  <c r="T1978" i="10"/>
  <c r="T1979" i="10"/>
  <c r="T1980" i="10"/>
  <c r="T1981" i="10"/>
  <c r="T1982" i="10"/>
  <c r="T1983" i="10"/>
  <c r="T1984" i="10"/>
  <c r="T1985" i="10"/>
  <c r="T1986" i="10"/>
  <c r="T1987" i="10"/>
  <c r="T1988" i="10"/>
  <c r="T1989" i="10"/>
  <c r="T1990" i="10"/>
  <c r="T1991" i="10"/>
  <c r="T1992" i="10"/>
  <c r="T1993" i="10"/>
  <c r="T1994" i="10"/>
  <c r="T1995" i="10"/>
  <c r="T1996" i="10"/>
  <c r="T1997" i="10"/>
  <c r="T1998" i="10"/>
  <c r="T1999" i="10"/>
  <c r="T2000" i="10"/>
  <c r="T2001" i="10"/>
  <c r="T2002" i="10"/>
  <c r="T2003" i="10"/>
  <c r="T2004" i="10"/>
  <c r="T2005" i="10"/>
  <c r="T2006" i="10"/>
  <c r="T2007" i="10"/>
  <c r="T2008" i="10"/>
  <c r="T2009" i="10"/>
  <c r="T2010" i="10"/>
  <c r="T2011" i="10"/>
  <c r="T2012" i="10"/>
  <c r="T2013" i="10"/>
  <c r="T2014" i="10"/>
  <c r="T2015" i="10"/>
  <c r="T2016" i="10"/>
  <c r="T2017" i="10"/>
  <c r="T2018" i="10"/>
  <c r="T2019" i="10"/>
  <c r="T2020" i="10"/>
  <c r="T2021" i="10"/>
  <c r="T2022" i="10"/>
  <c r="T2023" i="10"/>
  <c r="T2024" i="10"/>
  <c r="T2025" i="10"/>
  <c r="T2026" i="10"/>
  <c r="T2027" i="10"/>
  <c r="T2028" i="10"/>
  <c r="T2029" i="10"/>
  <c r="T2030" i="10"/>
  <c r="T2031" i="10"/>
  <c r="T2032" i="10"/>
  <c r="T2033" i="10"/>
  <c r="T2034" i="10"/>
  <c r="T2035" i="10"/>
  <c r="T2036" i="10"/>
  <c r="T2037" i="10"/>
  <c r="T2038" i="10"/>
  <c r="T2039" i="10"/>
  <c r="T2040" i="10"/>
  <c r="T2041" i="10"/>
  <c r="T2042" i="10"/>
  <c r="T2043" i="10"/>
  <c r="T2044" i="10"/>
  <c r="T2045" i="10"/>
  <c r="T2046" i="10"/>
  <c r="T2047" i="10"/>
  <c r="T2048" i="10"/>
  <c r="T2049" i="10"/>
  <c r="T2050" i="10"/>
  <c r="T2051" i="10"/>
  <c r="T2052" i="10"/>
  <c r="T2053" i="10"/>
  <c r="T2054" i="10"/>
  <c r="T2055" i="10"/>
  <c r="T2056" i="10"/>
  <c r="T2057" i="10"/>
  <c r="T2058" i="10"/>
  <c r="T2059" i="10"/>
  <c r="T2060" i="10"/>
  <c r="T2061" i="10"/>
  <c r="T2062" i="10"/>
  <c r="T2063" i="10"/>
  <c r="T2064" i="10"/>
  <c r="T2065" i="10"/>
  <c r="T2066" i="10"/>
  <c r="T2067" i="10"/>
  <c r="T2068" i="10"/>
  <c r="T2069" i="10"/>
  <c r="T2070" i="10"/>
  <c r="T2071" i="10"/>
  <c r="T2072" i="10"/>
  <c r="T2073" i="10"/>
  <c r="T2074" i="10"/>
  <c r="T2075" i="10"/>
  <c r="T2076" i="10"/>
  <c r="T2077" i="10"/>
  <c r="T2078" i="10"/>
  <c r="T2079" i="10"/>
  <c r="T2080" i="10"/>
  <c r="T2081" i="10"/>
  <c r="T2082" i="10"/>
  <c r="T2083" i="10"/>
  <c r="T2084" i="10"/>
  <c r="T2085" i="10"/>
  <c r="T2086" i="10"/>
  <c r="T2087" i="10"/>
  <c r="T2088" i="10"/>
  <c r="T2089" i="10"/>
  <c r="T2090" i="10"/>
  <c r="T2091" i="10"/>
  <c r="T2092" i="10"/>
  <c r="T2093" i="10"/>
  <c r="T2094" i="10"/>
  <c r="T2095" i="10"/>
  <c r="T2096" i="10"/>
  <c r="T2097" i="10"/>
  <c r="T2098" i="10"/>
  <c r="T2099" i="10"/>
  <c r="T2100" i="10"/>
  <c r="T2101" i="10"/>
  <c r="T2102" i="10"/>
  <c r="T2103" i="10"/>
  <c r="T2104" i="10"/>
  <c r="T2105" i="10"/>
  <c r="T2106" i="10"/>
  <c r="T2107" i="10"/>
  <c r="T2108" i="10"/>
  <c r="T2109" i="10"/>
  <c r="T2110" i="10"/>
  <c r="T2111" i="10"/>
  <c r="T2112" i="10"/>
  <c r="T2113" i="10"/>
  <c r="T2114" i="10"/>
  <c r="T2115" i="10"/>
  <c r="T2116" i="10"/>
  <c r="T2117" i="10"/>
  <c r="T2118" i="10"/>
  <c r="T2119" i="10"/>
  <c r="T2120" i="10"/>
  <c r="T2121" i="10"/>
  <c r="T2122" i="10"/>
  <c r="T2123" i="10"/>
  <c r="T2124" i="10"/>
  <c r="T2125" i="10"/>
  <c r="T2126" i="10"/>
  <c r="T2127" i="10"/>
  <c r="T2128" i="10"/>
  <c r="T2129" i="10"/>
  <c r="T2130" i="10"/>
  <c r="T2131" i="10"/>
  <c r="T2132" i="10"/>
  <c r="T2133" i="10"/>
  <c r="T2134" i="10"/>
  <c r="T2135" i="10"/>
  <c r="T2136" i="10"/>
  <c r="T2137" i="10"/>
  <c r="T2138" i="10"/>
  <c r="T2139" i="10"/>
  <c r="T2140" i="10"/>
  <c r="T2141" i="10"/>
  <c r="T2142" i="10"/>
  <c r="T2143" i="10"/>
  <c r="T2144" i="10"/>
  <c r="T2145" i="10"/>
  <c r="T2146" i="10"/>
  <c r="T2147" i="10"/>
  <c r="T2148" i="10"/>
  <c r="T2149" i="10"/>
  <c r="T2150" i="10"/>
  <c r="T2151" i="10"/>
  <c r="T2152" i="10"/>
  <c r="T2153" i="10"/>
  <c r="T2154" i="10"/>
  <c r="T2155" i="10"/>
  <c r="T2156" i="10"/>
  <c r="T2157" i="10"/>
  <c r="T2158" i="10"/>
  <c r="T2159" i="10"/>
  <c r="T2160" i="10"/>
  <c r="T2161" i="10"/>
  <c r="T2162" i="10"/>
  <c r="T2163" i="10"/>
  <c r="T2164" i="10"/>
  <c r="T2165" i="10"/>
  <c r="T2166" i="10"/>
  <c r="T2167" i="10"/>
  <c r="T2168" i="10"/>
  <c r="T2169" i="10"/>
  <c r="T2170" i="10"/>
  <c r="T2171" i="10"/>
  <c r="T2172" i="10"/>
  <c r="T2173" i="10"/>
  <c r="T2174" i="10"/>
  <c r="T2175" i="10"/>
  <c r="T2176" i="10"/>
  <c r="T2177" i="10"/>
  <c r="T2178" i="10"/>
  <c r="T2179" i="10"/>
  <c r="T2180" i="10"/>
  <c r="T2181" i="10"/>
  <c r="T2182" i="10"/>
  <c r="T2183" i="10"/>
  <c r="T2184" i="10"/>
  <c r="T2185" i="10"/>
  <c r="T2186" i="10"/>
  <c r="T2187" i="10"/>
  <c r="T2188" i="10"/>
  <c r="T2189" i="10"/>
  <c r="T2190" i="10"/>
  <c r="T2191" i="10"/>
  <c r="T2192" i="10"/>
  <c r="T2193" i="10"/>
  <c r="T2194" i="10"/>
  <c r="T2195" i="10"/>
  <c r="T2196" i="10"/>
  <c r="T2197" i="10"/>
  <c r="T2198" i="10"/>
  <c r="T2199" i="10"/>
  <c r="T2200" i="10"/>
  <c r="T2201" i="10"/>
  <c r="T2202" i="10"/>
  <c r="T2203" i="10"/>
  <c r="T2204" i="10"/>
  <c r="T2205" i="10"/>
  <c r="T2206" i="10"/>
  <c r="T2207" i="10"/>
  <c r="T2208" i="10"/>
  <c r="T2209" i="10"/>
  <c r="T2210" i="10"/>
  <c r="T2211" i="10"/>
  <c r="T2212" i="10"/>
  <c r="T2213" i="10"/>
  <c r="T2214" i="10"/>
  <c r="T2215" i="10"/>
  <c r="T2216" i="10"/>
  <c r="T2217" i="10"/>
  <c r="T2218" i="10"/>
  <c r="T2219" i="10"/>
  <c r="T2220" i="10"/>
  <c r="T2221" i="10"/>
  <c r="T2222" i="10"/>
  <c r="T2223" i="10"/>
  <c r="T2224" i="10"/>
  <c r="T2225" i="10"/>
  <c r="T2226" i="10"/>
  <c r="T2227" i="10"/>
  <c r="T2228" i="10"/>
  <c r="T2229" i="10"/>
  <c r="T2230" i="10"/>
  <c r="T2231" i="10"/>
  <c r="T2232" i="10"/>
  <c r="T2233" i="10"/>
  <c r="T2234" i="10"/>
  <c r="T2235" i="10"/>
  <c r="T2236" i="10"/>
  <c r="T2237" i="10"/>
  <c r="T2238" i="10"/>
  <c r="T2239" i="10"/>
  <c r="T2240" i="10"/>
  <c r="T2241" i="10"/>
  <c r="T2242" i="10"/>
  <c r="T2243" i="10"/>
  <c r="T2244" i="10"/>
  <c r="T2245" i="10"/>
  <c r="T2246" i="10"/>
  <c r="T2247" i="10"/>
  <c r="T2248" i="10"/>
  <c r="T2249" i="10"/>
  <c r="T2250" i="10"/>
  <c r="T2251" i="10"/>
  <c r="T2252" i="10"/>
  <c r="T2253" i="10"/>
  <c r="T2254" i="10"/>
  <c r="T2255" i="10"/>
  <c r="T2256" i="10"/>
  <c r="T2257" i="10"/>
  <c r="T2258" i="10"/>
  <c r="T2259" i="10"/>
  <c r="T2260" i="10"/>
  <c r="T2261" i="10"/>
  <c r="T2262" i="10"/>
  <c r="T2263" i="10"/>
  <c r="T2264" i="10"/>
  <c r="T2265" i="10"/>
  <c r="T2266" i="10"/>
  <c r="T2267" i="10"/>
  <c r="T2268" i="10"/>
  <c r="T2269" i="10"/>
  <c r="T2270" i="10"/>
  <c r="T2271" i="10"/>
  <c r="T2272" i="10"/>
  <c r="T2273" i="10"/>
  <c r="T2274" i="10"/>
  <c r="T2275" i="10"/>
  <c r="T2276" i="10"/>
  <c r="T2277" i="10"/>
  <c r="T2278" i="10"/>
  <c r="T2279" i="10"/>
  <c r="T2280" i="10"/>
  <c r="T2281" i="10"/>
  <c r="T2282" i="10"/>
  <c r="T2283" i="10"/>
  <c r="T2284" i="10"/>
  <c r="T2285" i="10"/>
  <c r="T2286" i="10"/>
  <c r="T2287" i="10"/>
  <c r="T2288" i="10"/>
  <c r="T2289" i="10"/>
  <c r="T2290" i="10"/>
  <c r="T2291" i="10"/>
  <c r="T2292" i="10"/>
  <c r="T2293" i="10"/>
  <c r="T2294" i="10"/>
  <c r="T2295" i="10"/>
  <c r="T2296" i="10"/>
  <c r="T2297" i="10"/>
  <c r="T2298" i="10"/>
  <c r="T2299" i="10"/>
  <c r="T2300" i="10"/>
  <c r="T2301" i="10"/>
  <c r="T2302" i="10"/>
  <c r="T2303" i="10"/>
  <c r="T2304" i="10"/>
  <c r="T2305" i="10"/>
  <c r="T2306" i="10"/>
  <c r="T2307" i="10"/>
  <c r="T2308" i="10"/>
  <c r="T2309" i="10"/>
  <c r="T2310" i="10"/>
  <c r="T2311" i="10"/>
  <c r="T2312" i="10"/>
  <c r="T2313" i="10"/>
  <c r="T2314" i="10"/>
  <c r="T2315" i="10"/>
  <c r="T2316" i="10"/>
  <c r="T2317" i="10"/>
  <c r="T2318" i="10"/>
  <c r="T2319" i="10"/>
  <c r="T2320" i="10"/>
  <c r="T2321" i="10"/>
  <c r="T2322" i="10"/>
  <c r="T2323" i="10"/>
  <c r="T2324" i="10"/>
  <c r="T2325" i="10"/>
  <c r="T2326" i="10"/>
  <c r="T2327" i="10"/>
  <c r="T2328" i="10"/>
  <c r="T2329" i="10"/>
  <c r="T2330" i="10"/>
  <c r="T2331" i="10"/>
  <c r="T2332" i="10"/>
  <c r="T2333" i="10"/>
  <c r="T2334" i="10"/>
  <c r="T2335" i="10"/>
  <c r="T2336" i="10"/>
  <c r="T2337" i="10"/>
  <c r="T2338" i="10"/>
  <c r="T2339" i="10"/>
  <c r="T2340" i="10"/>
  <c r="T2341" i="10"/>
  <c r="T2342" i="10"/>
  <c r="T2343" i="10"/>
  <c r="T2344" i="10"/>
  <c r="T2345" i="10"/>
  <c r="T2346" i="10"/>
  <c r="T2347" i="10"/>
  <c r="T2348" i="10"/>
  <c r="T2349" i="10"/>
  <c r="T2350" i="10"/>
  <c r="T2351" i="10"/>
  <c r="T2352" i="10"/>
  <c r="T2353" i="10"/>
  <c r="T2354" i="10"/>
  <c r="T2355" i="10"/>
  <c r="T2356" i="10"/>
  <c r="T2357" i="10"/>
  <c r="T2358" i="10"/>
  <c r="T2359" i="10"/>
  <c r="T2360" i="10"/>
  <c r="T2361" i="10"/>
  <c r="T2362" i="10"/>
  <c r="T2363" i="10"/>
  <c r="T2364" i="10"/>
  <c r="T2365" i="10"/>
  <c r="T2366" i="10"/>
  <c r="T2367" i="10"/>
  <c r="T2368" i="10"/>
  <c r="T2369" i="10"/>
  <c r="T2370" i="10"/>
  <c r="T2371" i="10"/>
  <c r="T2372" i="10"/>
  <c r="T2373" i="10"/>
  <c r="T2374" i="10"/>
  <c r="T2375" i="10"/>
  <c r="T2376" i="10"/>
  <c r="T2377" i="10"/>
  <c r="T2378" i="10"/>
  <c r="T2379" i="10"/>
  <c r="T2380" i="10"/>
  <c r="T2381" i="10"/>
  <c r="T2382" i="10"/>
  <c r="T2383" i="10"/>
  <c r="T2384" i="10"/>
  <c r="T2385" i="10"/>
  <c r="T2386" i="10"/>
  <c r="T2387" i="10"/>
  <c r="T2388" i="10"/>
  <c r="T2389" i="10"/>
  <c r="T2390" i="10"/>
  <c r="T2391" i="10"/>
  <c r="T2392" i="10"/>
  <c r="T2393" i="10"/>
  <c r="T2394" i="10"/>
  <c r="T2395" i="10"/>
  <c r="T2396" i="10"/>
  <c r="T2397" i="10"/>
  <c r="T2398" i="10"/>
  <c r="T2399" i="10"/>
  <c r="T2400" i="10"/>
  <c r="T2401" i="10"/>
  <c r="T2402" i="10"/>
  <c r="T2403" i="10"/>
  <c r="T2404" i="10"/>
  <c r="T2405" i="10"/>
  <c r="T2406" i="10"/>
  <c r="T2407" i="10"/>
  <c r="T2408" i="10"/>
  <c r="T2409" i="10"/>
  <c r="T2410" i="10"/>
  <c r="T2411" i="10"/>
  <c r="T2412" i="10"/>
  <c r="T2413" i="10"/>
  <c r="T2414" i="10"/>
  <c r="T2415" i="10"/>
  <c r="T2416" i="10"/>
  <c r="T2417" i="10"/>
  <c r="T2418" i="10"/>
  <c r="T2419" i="10"/>
  <c r="T2420" i="10"/>
  <c r="T2421" i="10"/>
  <c r="T2422" i="10"/>
  <c r="T2423" i="10"/>
  <c r="T2424" i="10"/>
  <c r="T2425" i="10"/>
  <c r="T2426" i="10"/>
  <c r="T2427" i="10"/>
  <c r="T2428" i="10"/>
  <c r="T2429" i="10"/>
  <c r="T2430" i="10"/>
  <c r="T2431" i="10"/>
  <c r="T2432" i="10"/>
  <c r="T2433" i="10"/>
  <c r="T2434" i="10"/>
  <c r="T2435" i="10"/>
  <c r="T2436" i="10"/>
  <c r="T2437" i="10"/>
  <c r="T2438" i="10"/>
  <c r="T2439" i="10"/>
  <c r="T2440" i="10"/>
  <c r="T2441" i="10"/>
  <c r="T2442" i="10"/>
  <c r="T2443" i="10"/>
  <c r="T2444" i="10"/>
  <c r="T2445" i="10"/>
  <c r="T2446" i="10"/>
  <c r="T2447" i="10"/>
  <c r="T2448" i="10"/>
  <c r="T2449" i="10"/>
  <c r="T2450" i="10"/>
  <c r="T2451" i="10"/>
  <c r="T2452" i="10"/>
  <c r="T2453" i="10"/>
  <c r="T2454" i="10"/>
  <c r="T2455" i="10"/>
  <c r="T2456" i="10"/>
  <c r="T2457" i="10"/>
  <c r="T2458" i="10"/>
  <c r="T2459" i="10"/>
  <c r="T2460" i="10"/>
  <c r="T2461" i="10"/>
  <c r="T2462" i="10"/>
  <c r="T2463" i="10"/>
  <c r="T2464" i="10"/>
  <c r="T2465" i="10"/>
  <c r="T2466" i="10"/>
  <c r="T2467" i="10"/>
  <c r="T2468" i="10"/>
  <c r="T2469" i="10"/>
  <c r="T2470" i="10"/>
  <c r="T2471" i="10"/>
  <c r="T2472" i="10"/>
  <c r="T2473" i="10"/>
  <c r="T2474" i="10"/>
  <c r="T2475" i="10"/>
  <c r="T2476" i="10"/>
  <c r="T2477" i="10"/>
  <c r="T2478" i="10"/>
  <c r="T2479" i="10"/>
  <c r="T2480" i="10"/>
  <c r="T2481" i="10"/>
  <c r="T2482" i="10"/>
  <c r="T2483" i="10"/>
  <c r="T2484" i="10"/>
  <c r="T2485" i="10"/>
  <c r="T2486" i="10"/>
  <c r="T2487" i="10"/>
  <c r="T2488" i="10"/>
  <c r="T2489" i="10"/>
  <c r="T2490" i="10"/>
  <c r="T2491" i="10"/>
  <c r="T2492" i="10"/>
  <c r="T2493" i="10"/>
  <c r="T2494" i="10"/>
  <c r="T2495" i="10"/>
  <c r="T2496" i="10"/>
  <c r="T2497" i="10"/>
  <c r="T2498" i="10"/>
  <c r="T2499" i="10"/>
  <c r="T2500" i="10"/>
  <c r="T2501" i="10"/>
  <c r="T2502" i="10"/>
  <c r="T2503" i="10"/>
  <c r="T2504" i="10"/>
  <c r="T2505" i="10"/>
  <c r="T2506" i="10"/>
  <c r="T2507" i="10"/>
  <c r="T2508" i="10"/>
  <c r="T2509" i="10"/>
  <c r="T2510" i="10"/>
  <c r="T2511" i="10"/>
  <c r="T2512" i="10"/>
  <c r="T2513" i="10"/>
  <c r="T2514" i="10"/>
  <c r="T2515" i="10"/>
  <c r="T2516" i="10"/>
  <c r="T2517" i="10"/>
  <c r="T2518" i="10"/>
  <c r="T2519" i="10"/>
  <c r="T2520" i="10"/>
  <c r="T2521" i="10"/>
  <c r="T2522" i="10"/>
  <c r="T2523" i="10"/>
  <c r="T2524" i="10"/>
  <c r="T2525" i="10"/>
  <c r="T2526" i="10"/>
  <c r="T2527" i="10"/>
  <c r="T2528" i="10"/>
  <c r="T2529" i="10"/>
  <c r="T2530" i="10"/>
  <c r="T2531" i="10"/>
  <c r="T2532" i="10"/>
  <c r="T2533" i="10"/>
  <c r="T2534" i="10"/>
  <c r="T2535" i="10"/>
  <c r="T2536" i="10"/>
  <c r="T2537" i="10"/>
  <c r="T2538" i="10"/>
  <c r="T2539" i="10"/>
  <c r="T2540" i="10"/>
  <c r="T2541" i="10"/>
  <c r="T2542" i="10"/>
  <c r="T2543" i="10"/>
  <c r="T2544" i="10"/>
  <c r="T2545" i="10"/>
  <c r="T2546" i="10"/>
  <c r="T2547" i="10"/>
  <c r="T2548" i="10"/>
  <c r="T2549" i="10"/>
  <c r="T2550" i="10"/>
  <c r="T2551" i="10"/>
  <c r="T2552" i="10"/>
  <c r="T2553" i="10"/>
  <c r="T2554" i="10"/>
  <c r="T2555" i="10"/>
  <c r="T2556" i="10"/>
  <c r="T2557" i="10"/>
  <c r="T2558" i="10"/>
  <c r="T2559" i="10"/>
  <c r="T2560" i="10"/>
  <c r="T2561" i="10"/>
  <c r="T2562" i="10"/>
  <c r="T2563" i="10"/>
  <c r="T2564" i="10"/>
  <c r="T2565" i="10"/>
  <c r="T2566" i="10"/>
  <c r="T2567" i="10"/>
  <c r="T2568" i="10"/>
  <c r="T2569" i="10"/>
  <c r="T2570" i="10"/>
  <c r="T2571" i="10"/>
  <c r="T2572" i="10"/>
  <c r="T2573" i="10"/>
  <c r="T2574" i="10"/>
  <c r="T2575" i="10"/>
  <c r="T2576" i="10"/>
  <c r="T2577" i="10"/>
  <c r="T2578" i="10"/>
  <c r="T2579" i="10"/>
  <c r="T2580" i="10"/>
  <c r="T2581" i="10"/>
  <c r="T2582" i="10"/>
  <c r="T2583" i="10"/>
  <c r="T2584" i="10"/>
  <c r="T2585" i="10"/>
  <c r="T2586" i="10"/>
  <c r="T2587" i="10"/>
  <c r="T2588" i="10"/>
  <c r="T2589" i="10"/>
  <c r="T2590" i="10"/>
  <c r="T2591" i="10"/>
  <c r="T2592" i="10"/>
  <c r="T2593" i="10"/>
  <c r="T2594" i="10"/>
  <c r="T2595" i="10"/>
  <c r="T2596" i="10"/>
  <c r="T2597" i="10"/>
  <c r="T2598" i="10"/>
  <c r="T2599" i="10"/>
  <c r="T2600" i="10"/>
  <c r="T2601" i="10"/>
  <c r="T2602" i="10"/>
  <c r="T2603" i="10"/>
  <c r="T2604" i="10"/>
  <c r="T2605" i="10"/>
  <c r="T2606" i="10"/>
  <c r="T2607" i="10"/>
  <c r="T2608" i="10"/>
  <c r="T2609" i="10"/>
  <c r="T2610" i="10"/>
  <c r="T2611" i="10"/>
  <c r="T2612" i="10"/>
  <c r="T2613" i="10"/>
  <c r="T2614" i="10"/>
  <c r="T2615" i="10"/>
  <c r="T2616" i="10"/>
  <c r="T2617" i="10"/>
  <c r="T2618" i="10"/>
  <c r="T2619" i="10"/>
  <c r="T2620" i="10"/>
  <c r="T2621" i="10"/>
  <c r="T2622" i="10"/>
  <c r="T2623" i="10"/>
  <c r="T2624" i="10"/>
  <c r="T2625" i="10"/>
  <c r="T2626" i="10"/>
  <c r="T2627" i="10"/>
  <c r="T2628" i="10"/>
  <c r="T2629" i="10"/>
  <c r="T2630" i="10"/>
  <c r="T2631" i="10"/>
  <c r="T2632" i="10"/>
  <c r="T2633" i="10"/>
  <c r="T2634" i="10"/>
  <c r="T2635" i="10"/>
  <c r="T2636" i="10"/>
  <c r="T2637" i="10"/>
  <c r="T2638" i="10"/>
  <c r="T2639" i="10"/>
  <c r="T2640" i="10"/>
  <c r="T2641" i="10"/>
  <c r="T2642" i="10"/>
  <c r="T2643" i="10"/>
  <c r="T2644" i="10"/>
  <c r="T2645" i="10"/>
  <c r="T2646" i="10"/>
  <c r="T2647" i="10"/>
  <c r="T2648" i="10"/>
  <c r="T2649" i="10"/>
  <c r="T2650" i="10"/>
  <c r="T2651" i="10"/>
  <c r="T2652" i="10"/>
  <c r="T2653" i="10"/>
  <c r="T2654" i="10"/>
  <c r="T2655" i="10"/>
  <c r="T2656" i="10"/>
  <c r="T2657" i="10"/>
  <c r="T2658" i="10"/>
  <c r="T2659" i="10"/>
  <c r="T2660" i="10"/>
  <c r="T2661" i="10"/>
  <c r="T2662" i="10"/>
  <c r="T2663" i="10"/>
  <c r="T2664" i="10"/>
  <c r="T2665" i="10"/>
  <c r="T2666" i="10"/>
  <c r="T2667" i="10"/>
  <c r="T2668" i="10"/>
  <c r="T2669" i="10"/>
  <c r="T2670" i="10"/>
  <c r="T2671" i="10"/>
  <c r="T2672" i="10"/>
  <c r="T2673" i="10"/>
  <c r="T2674" i="10"/>
  <c r="T2675" i="10"/>
  <c r="T2676" i="10"/>
  <c r="T2677" i="10"/>
  <c r="T2678" i="10"/>
  <c r="T2679" i="10"/>
  <c r="T2680" i="10"/>
  <c r="T2681" i="10"/>
  <c r="T2682" i="10"/>
  <c r="T2683" i="10"/>
  <c r="T2684" i="10"/>
  <c r="T2685" i="10"/>
  <c r="T2686" i="10"/>
  <c r="T2687" i="10"/>
  <c r="T2688" i="10"/>
  <c r="T2689" i="10"/>
  <c r="T2690" i="10"/>
  <c r="T2691" i="10"/>
  <c r="T2692" i="10"/>
  <c r="T2693" i="10"/>
  <c r="T2694" i="10"/>
  <c r="T2695" i="10"/>
  <c r="T2696" i="10"/>
  <c r="T2697" i="10"/>
  <c r="T2698" i="10"/>
  <c r="T2699" i="10"/>
  <c r="T2700" i="10"/>
  <c r="T2701" i="10"/>
  <c r="T2702" i="10"/>
  <c r="T2703" i="10"/>
  <c r="T2704" i="10"/>
  <c r="T2705" i="10"/>
  <c r="T2706" i="10"/>
  <c r="T2707" i="10"/>
  <c r="T2708" i="10"/>
  <c r="T2709" i="10"/>
  <c r="T2710" i="10"/>
  <c r="T2711" i="10"/>
  <c r="T2712" i="10"/>
  <c r="T2713" i="10"/>
  <c r="T2714" i="10"/>
  <c r="T2715" i="10"/>
  <c r="T2716" i="10"/>
  <c r="T2717" i="10"/>
  <c r="T2718" i="10"/>
  <c r="T2719" i="10"/>
  <c r="T2720" i="10"/>
  <c r="T2721" i="10"/>
  <c r="T2722" i="10"/>
  <c r="T2723" i="10"/>
  <c r="T2724" i="10"/>
  <c r="T2725" i="10"/>
  <c r="T2726" i="10"/>
  <c r="T2727" i="10"/>
  <c r="T2728" i="10"/>
  <c r="T2729" i="10"/>
  <c r="T2730" i="10"/>
  <c r="T2731" i="10"/>
  <c r="T2732" i="10"/>
  <c r="T2733" i="10"/>
  <c r="T2734" i="10"/>
  <c r="T2735" i="10"/>
  <c r="T2736" i="10"/>
  <c r="T2737" i="10"/>
  <c r="T2738" i="10"/>
  <c r="T2739" i="10"/>
  <c r="T2740" i="10"/>
  <c r="T2741" i="10"/>
  <c r="T2742" i="10"/>
  <c r="T2743" i="10"/>
  <c r="T2744" i="10"/>
  <c r="T2745" i="10"/>
  <c r="T2746" i="10"/>
  <c r="T2747" i="10"/>
  <c r="T2748" i="10"/>
  <c r="T2749" i="10"/>
  <c r="T2750" i="10"/>
  <c r="T2751" i="10"/>
  <c r="T2752" i="10"/>
  <c r="T2753" i="10"/>
  <c r="T2754" i="10"/>
  <c r="T2755" i="10"/>
  <c r="T2756" i="10"/>
  <c r="T2757" i="10"/>
  <c r="T2758" i="10"/>
  <c r="T2759" i="10"/>
  <c r="T2760" i="10"/>
  <c r="T2761" i="10"/>
  <c r="T2762" i="10"/>
  <c r="T2763" i="10"/>
  <c r="T2764" i="10"/>
  <c r="T2765" i="10"/>
  <c r="T2766" i="10"/>
  <c r="T2767" i="10"/>
  <c r="T2768" i="10"/>
  <c r="T2769" i="10"/>
  <c r="T2770" i="10"/>
  <c r="T2771" i="10"/>
  <c r="T2772" i="10"/>
  <c r="T2773" i="10"/>
  <c r="T2774" i="10"/>
  <c r="T2775" i="10"/>
  <c r="T2776" i="10"/>
  <c r="T2777" i="10"/>
  <c r="T2778" i="10"/>
  <c r="T2779" i="10"/>
  <c r="T2780" i="10"/>
  <c r="T2781" i="10"/>
  <c r="T2782" i="10"/>
  <c r="T2783" i="10"/>
  <c r="T2784" i="10"/>
  <c r="T2785" i="10"/>
  <c r="T2786" i="10"/>
  <c r="T2787" i="10"/>
  <c r="T2788" i="10"/>
  <c r="T2789" i="10"/>
  <c r="T2790" i="10"/>
  <c r="T2791" i="10"/>
  <c r="T2792" i="10"/>
  <c r="T2793" i="10"/>
  <c r="T2794" i="10"/>
  <c r="T2795" i="10"/>
  <c r="T2796" i="10"/>
  <c r="T2797" i="10"/>
  <c r="T2798" i="10"/>
  <c r="T2799" i="10"/>
  <c r="T2800" i="10"/>
  <c r="T2801" i="10"/>
  <c r="T2802" i="10"/>
  <c r="T2803" i="10"/>
  <c r="T2804" i="10"/>
  <c r="T2805" i="10"/>
  <c r="T2806" i="10"/>
  <c r="T2807" i="10"/>
  <c r="T2808" i="10"/>
  <c r="T2809" i="10"/>
  <c r="T2810" i="10"/>
  <c r="T2811" i="10"/>
  <c r="T2812" i="10"/>
  <c r="T2813" i="10"/>
  <c r="T2814" i="10"/>
  <c r="T2815" i="10"/>
  <c r="T2816" i="10"/>
  <c r="T2817" i="10"/>
  <c r="T2818" i="10"/>
  <c r="T2819" i="10"/>
  <c r="T2820" i="10"/>
  <c r="T2821" i="10"/>
  <c r="T2822" i="10"/>
  <c r="T2823" i="10"/>
  <c r="T2824" i="10"/>
  <c r="T2825" i="10"/>
  <c r="T2826" i="10"/>
  <c r="T2827" i="10"/>
  <c r="T2828" i="10"/>
  <c r="T2829" i="10"/>
  <c r="T2830" i="10"/>
  <c r="T2831" i="10"/>
  <c r="T2832" i="10"/>
  <c r="T2833" i="10"/>
  <c r="T2834" i="10"/>
  <c r="T2835" i="10"/>
  <c r="T2836" i="10"/>
  <c r="T2837" i="10"/>
  <c r="T2838" i="10"/>
  <c r="T2839" i="10"/>
  <c r="T2840" i="10"/>
  <c r="T2841" i="10"/>
  <c r="T2842" i="10"/>
  <c r="T2843" i="10"/>
  <c r="T2844" i="10"/>
  <c r="T2845" i="10"/>
  <c r="T2846" i="10"/>
  <c r="T2847" i="10"/>
  <c r="T2848" i="10"/>
  <c r="T2849" i="10"/>
  <c r="T2850" i="10"/>
  <c r="T2851" i="10"/>
  <c r="T2852" i="10"/>
  <c r="T2853" i="10"/>
  <c r="T2854" i="10"/>
  <c r="T2855" i="10"/>
  <c r="T2856" i="10"/>
  <c r="T2857" i="10"/>
  <c r="T2858" i="10"/>
  <c r="T2859" i="10"/>
  <c r="T2860" i="10"/>
  <c r="T2861" i="10"/>
  <c r="T2862" i="10"/>
  <c r="T2863" i="10"/>
  <c r="T2864" i="10"/>
  <c r="T2865" i="10"/>
  <c r="T2866" i="10"/>
  <c r="T2867" i="10"/>
  <c r="T2868" i="10"/>
  <c r="T2869" i="10"/>
  <c r="T2870" i="10"/>
  <c r="T2871" i="10"/>
  <c r="T2872" i="10"/>
  <c r="T2873" i="10"/>
  <c r="T2874" i="10"/>
  <c r="T2875" i="10"/>
  <c r="T2876" i="10"/>
  <c r="T2877" i="10"/>
  <c r="T2878" i="10"/>
  <c r="T2879" i="10"/>
  <c r="T2880" i="10"/>
  <c r="T2881" i="10"/>
  <c r="T2882" i="10"/>
  <c r="T2883" i="10"/>
  <c r="T2884" i="10"/>
  <c r="T2885" i="10"/>
  <c r="T2886" i="10"/>
  <c r="T2887" i="10"/>
  <c r="T2888" i="10"/>
  <c r="T2889" i="10"/>
  <c r="T2890" i="10"/>
  <c r="T2891" i="10"/>
  <c r="T2892" i="10"/>
  <c r="T2893" i="10"/>
  <c r="T2894" i="10"/>
  <c r="T2895" i="10"/>
  <c r="T2896" i="10"/>
  <c r="T2897" i="10"/>
  <c r="T2898" i="10"/>
  <c r="T2899" i="10"/>
  <c r="T2900" i="10"/>
  <c r="T2901" i="10"/>
  <c r="T2902" i="10"/>
  <c r="T2903" i="10"/>
  <c r="T2904" i="10"/>
  <c r="T2905" i="10"/>
  <c r="T2906" i="10"/>
  <c r="T2907" i="10"/>
  <c r="T2908" i="10"/>
  <c r="T2909" i="10"/>
  <c r="T2910" i="10"/>
  <c r="T2911" i="10"/>
  <c r="T2912" i="10"/>
  <c r="T2913" i="10"/>
  <c r="T2914" i="10"/>
  <c r="T2915" i="10"/>
  <c r="T2916" i="10"/>
  <c r="T2917" i="10"/>
  <c r="T2918" i="10"/>
  <c r="T2919" i="10"/>
  <c r="T2920" i="10"/>
  <c r="T2921" i="10"/>
  <c r="T2922" i="10"/>
  <c r="T2923" i="10"/>
  <c r="T2924" i="10"/>
  <c r="T2925" i="10"/>
  <c r="T2926" i="10"/>
  <c r="T2927" i="10"/>
  <c r="T2928" i="10"/>
  <c r="T2929" i="10"/>
  <c r="T2930" i="10"/>
  <c r="T2931" i="10"/>
  <c r="T2932" i="10"/>
  <c r="T2933" i="10"/>
  <c r="T2934" i="10"/>
  <c r="T2935" i="10"/>
  <c r="T2936" i="10"/>
  <c r="T2937" i="10"/>
  <c r="T2938" i="10"/>
  <c r="T2939" i="10"/>
  <c r="T2940" i="10"/>
  <c r="T2941" i="10"/>
  <c r="T2942" i="10"/>
  <c r="T2943" i="10"/>
  <c r="T2944" i="10"/>
  <c r="T2945" i="10"/>
  <c r="T2946" i="10"/>
  <c r="T2947" i="10"/>
  <c r="T2948" i="10"/>
  <c r="T2949" i="10"/>
  <c r="T2950" i="10"/>
  <c r="T2951" i="10"/>
  <c r="T2952" i="10"/>
  <c r="T2953" i="10"/>
  <c r="T2954" i="10"/>
  <c r="T2955" i="10"/>
  <c r="T2956" i="10"/>
  <c r="T2957" i="10"/>
  <c r="T2958" i="10"/>
  <c r="T2959" i="10"/>
  <c r="T2960" i="10"/>
  <c r="T2961" i="10"/>
  <c r="T2962" i="10"/>
  <c r="T2963" i="10"/>
  <c r="T2964" i="10"/>
  <c r="T2965" i="10"/>
  <c r="T2966" i="10"/>
  <c r="T2967" i="10"/>
  <c r="T2968" i="10"/>
  <c r="T2969" i="10"/>
  <c r="T2970" i="10"/>
  <c r="T2971" i="10"/>
  <c r="T2972" i="10"/>
  <c r="T2973" i="10"/>
  <c r="T2974" i="10"/>
  <c r="T2975" i="10"/>
  <c r="T2976" i="10"/>
  <c r="T2977" i="10"/>
  <c r="T2978" i="10"/>
  <c r="T2979" i="10"/>
  <c r="T2980" i="10"/>
  <c r="T2981" i="10"/>
  <c r="T2982" i="10"/>
  <c r="T2983" i="10"/>
  <c r="T2984" i="10"/>
  <c r="T2985" i="10"/>
  <c r="T2986" i="10"/>
  <c r="T2987" i="10"/>
  <c r="T2988" i="10"/>
  <c r="T2989" i="10"/>
  <c r="T2990" i="10"/>
  <c r="T2991" i="10"/>
  <c r="T2992" i="10"/>
  <c r="T2993" i="10"/>
  <c r="T2994" i="10"/>
  <c r="T2995" i="10"/>
  <c r="T2996" i="10"/>
  <c r="T2997" i="10"/>
  <c r="T2998" i="10"/>
  <c r="T2999" i="10"/>
  <c r="T3000" i="10"/>
  <c r="T3001" i="10"/>
  <c r="T3002" i="10"/>
  <c r="T3003" i="10"/>
  <c r="T3004" i="10"/>
  <c r="T3005" i="10"/>
  <c r="T3006" i="10"/>
  <c r="T3007" i="10"/>
  <c r="T3008" i="10"/>
  <c r="T3009" i="10"/>
  <c r="T3010" i="10"/>
  <c r="T3011" i="10"/>
  <c r="T3012" i="10"/>
  <c r="T3013" i="10"/>
  <c r="T3014" i="10"/>
  <c r="T3015" i="10"/>
  <c r="T3016" i="10"/>
  <c r="T3017" i="10"/>
  <c r="T3018" i="10"/>
  <c r="T3019" i="10"/>
  <c r="T3020" i="10"/>
  <c r="T3021" i="10"/>
  <c r="T3022" i="10"/>
  <c r="T3023" i="10"/>
  <c r="T3024" i="10"/>
  <c r="T3025" i="10"/>
  <c r="T3026" i="10"/>
  <c r="T3027" i="10"/>
  <c r="T3028" i="10"/>
  <c r="T3029" i="10"/>
  <c r="T3030" i="10"/>
  <c r="T3031" i="10"/>
  <c r="T3032" i="10"/>
  <c r="T3033" i="10"/>
  <c r="T3034" i="10"/>
  <c r="T3035" i="10"/>
  <c r="T3036" i="10"/>
  <c r="T3037" i="10"/>
  <c r="T3038" i="10"/>
  <c r="T3039" i="10"/>
  <c r="T3040" i="10"/>
  <c r="T3041" i="10"/>
  <c r="T3042" i="10"/>
  <c r="T3043" i="10"/>
  <c r="T3044" i="10"/>
  <c r="T3045" i="10"/>
  <c r="T3046" i="10"/>
  <c r="T3047" i="10"/>
  <c r="T3048" i="10"/>
  <c r="T3049" i="10"/>
  <c r="T3050" i="10"/>
  <c r="T3051" i="10"/>
  <c r="T3052" i="10"/>
  <c r="T3053" i="10"/>
  <c r="T3054" i="10"/>
  <c r="T3055" i="10"/>
  <c r="T3056" i="10"/>
  <c r="T3057" i="10"/>
  <c r="T3058" i="10"/>
  <c r="T3059" i="10"/>
  <c r="T3060" i="10"/>
  <c r="T3061" i="10"/>
  <c r="T3062" i="10"/>
  <c r="T3063" i="10"/>
  <c r="T3064" i="10"/>
  <c r="T3065" i="10"/>
  <c r="T3066" i="10"/>
  <c r="T3067" i="10"/>
  <c r="T3068" i="10"/>
  <c r="T3069" i="10"/>
  <c r="T3070" i="10"/>
  <c r="T3071" i="10"/>
  <c r="T3072" i="10"/>
  <c r="T3073" i="10"/>
  <c r="T3074" i="10"/>
  <c r="T3075" i="10"/>
  <c r="T3076" i="10"/>
  <c r="T3077" i="10"/>
  <c r="T3078" i="10"/>
  <c r="T3079" i="10"/>
  <c r="T3080" i="10"/>
  <c r="T3081" i="10"/>
  <c r="T3082" i="10"/>
  <c r="T3083" i="10"/>
  <c r="T3084" i="10"/>
  <c r="T3085" i="10"/>
  <c r="T3086" i="10"/>
  <c r="T3087" i="10"/>
  <c r="T3088" i="10"/>
  <c r="T3089" i="10"/>
  <c r="T3090" i="10"/>
  <c r="T3091" i="10"/>
  <c r="T3092" i="10"/>
  <c r="T3093" i="10"/>
  <c r="T3094" i="10"/>
  <c r="T3095" i="10"/>
  <c r="T3096" i="10"/>
  <c r="T3097" i="10"/>
  <c r="T3098" i="10"/>
  <c r="T3099" i="10"/>
  <c r="T3100" i="10"/>
  <c r="T3101" i="10"/>
  <c r="T3102" i="10"/>
  <c r="T3103" i="10"/>
  <c r="T3104" i="10"/>
  <c r="T3105" i="10"/>
  <c r="T3106" i="10"/>
  <c r="T3107" i="10"/>
  <c r="T3108" i="10"/>
  <c r="T3109" i="10"/>
  <c r="T3110" i="10"/>
  <c r="T3111" i="10"/>
  <c r="T3112" i="10"/>
  <c r="T3113" i="10"/>
  <c r="T3114" i="10"/>
  <c r="T3115" i="10"/>
  <c r="T3116" i="10"/>
  <c r="T3117" i="10"/>
  <c r="T3118" i="10"/>
  <c r="T3119" i="10"/>
  <c r="T3120" i="10"/>
  <c r="T3121" i="10"/>
  <c r="T3122" i="10"/>
  <c r="T3123" i="10"/>
  <c r="T3124" i="10"/>
  <c r="T3125" i="10"/>
  <c r="T3126" i="10"/>
  <c r="T3127" i="10"/>
  <c r="T3128" i="10"/>
  <c r="T3129" i="10"/>
  <c r="T3130" i="10"/>
  <c r="T3131" i="10"/>
  <c r="T3132" i="10"/>
  <c r="T3133" i="10"/>
  <c r="T3134" i="10"/>
  <c r="T3135" i="10"/>
  <c r="T3136" i="10"/>
  <c r="T3137" i="10"/>
  <c r="T3138" i="10"/>
  <c r="T3139" i="10"/>
  <c r="T3140" i="10"/>
  <c r="T3141" i="10"/>
  <c r="T3142" i="10"/>
  <c r="T3143" i="10"/>
  <c r="T3144" i="10"/>
  <c r="T3145" i="10"/>
  <c r="T3146" i="10"/>
  <c r="T3147" i="10"/>
  <c r="T3148" i="10"/>
  <c r="T3149" i="10"/>
  <c r="T3150" i="10"/>
  <c r="T3151" i="10"/>
  <c r="T3152" i="10"/>
  <c r="T3153" i="10"/>
  <c r="T3154" i="10"/>
  <c r="T3155" i="10"/>
  <c r="T3156" i="10"/>
  <c r="T3157" i="10"/>
  <c r="T3158" i="10"/>
  <c r="T3159" i="10"/>
  <c r="T3160" i="10"/>
  <c r="T3161" i="10"/>
  <c r="T3162" i="10"/>
  <c r="T3163" i="10"/>
  <c r="T3164" i="10"/>
  <c r="T3165" i="10"/>
  <c r="T3166" i="10"/>
  <c r="T3167" i="10"/>
  <c r="T3168" i="10"/>
  <c r="T3169" i="10"/>
  <c r="T3170" i="10"/>
  <c r="T3171" i="10"/>
  <c r="T3172" i="10"/>
  <c r="T3173" i="10"/>
  <c r="T3174" i="10"/>
  <c r="T3175" i="10"/>
  <c r="T3176" i="10"/>
  <c r="T3177" i="10"/>
  <c r="T3178" i="10"/>
  <c r="T3179" i="10"/>
  <c r="T3180" i="10"/>
  <c r="T3181" i="10"/>
  <c r="T3182" i="10"/>
  <c r="T3183" i="10"/>
  <c r="T3184" i="10"/>
  <c r="T3185" i="10"/>
  <c r="T3186" i="10"/>
  <c r="T3187" i="10"/>
  <c r="T3188" i="10"/>
  <c r="T3189" i="10"/>
  <c r="T3190" i="10"/>
  <c r="T3191" i="10"/>
  <c r="T3192" i="10"/>
  <c r="T3193" i="10"/>
  <c r="T3194" i="10"/>
  <c r="T3195" i="10"/>
  <c r="T3196" i="10"/>
  <c r="T3197" i="10"/>
  <c r="T3198" i="10"/>
  <c r="T3199" i="10"/>
  <c r="T3200" i="10"/>
  <c r="T3201" i="10"/>
  <c r="T3202" i="10"/>
  <c r="T3203" i="10"/>
  <c r="T3204" i="10"/>
  <c r="T3205" i="10"/>
  <c r="T3206" i="10"/>
  <c r="T3207" i="10"/>
  <c r="T3208" i="10"/>
  <c r="T3209" i="10"/>
  <c r="T3210" i="10"/>
  <c r="T3211" i="10"/>
  <c r="T3212" i="10"/>
  <c r="T3213" i="10"/>
  <c r="T3214" i="10"/>
  <c r="T3215" i="10"/>
  <c r="T3216" i="10"/>
  <c r="T3217" i="10"/>
  <c r="T3218" i="10"/>
  <c r="T3219" i="10"/>
  <c r="T3220" i="10"/>
  <c r="T3221" i="10"/>
  <c r="T3222" i="10"/>
  <c r="T3223" i="10"/>
  <c r="T3224" i="10"/>
  <c r="T3225" i="10"/>
  <c r="T3226" i="10"/>
  <c r="T3227" i="10"/>
  <c r="T3228" i="10"/>
  <c r="T3229" i="10"/>
  <c r="T3230" i="10"/>
  <c r="T3231" i="10"/>
  <c r="T3232" i="10"/>
  <c r="T3233" i="10"/>
  <c r="T3234" i="10"/>
  <c r="T3235" i="10"/>
  <c r="T3236" i="10"/>
  <c r="T3237" i="10"/>
  <c r="T3238" i="10"/>
  <c r="T3239" i="10"/>
  <c r="T3240" i="10"/>
  <c r="T3241" i="10"/>
  <c r="T3242" i="10"/>
  <c r="T3243" i="10"/>
  <c r="T3244" i="10"/>
  <c r="T3245" i="10"/>
  <c r="T3246" i="10"/>
  <c r="T3247" i="10"/>
  <c r="T3248" i="10"/>
  <c r="T3249" i="10"/>
  <c r="T3250" i="10"/>
  <c r="T3251" i="10"/>
  <c r="T3252" i="10"/>
  <c r="T3253" i="10"/>
  <c r="T3254" i="10"/>
  <c r="T3255" i="10"/>
  <c r="T3256" i="10"/>
  <c r="T3257" i="10"/>
  <c r="T3258" i="10"/>
  <c r="T3259" i="10"/>
  <c r="T3260" i="10"/>
  <c r="T3261" i="10"/>
  <c r="T3262" i="10"/>
  <c r="T3263" i="10"/>
  <c r="T3264" i="10"/>
  <c r="T3265" i="10"/>
  <c r="T3266" i="10"/>
  <c r="T3267" i="10"/>
  <c r="T3268" i="10"/>
  <c r="T3269" i="10"/>
  <c r="T3270" i="10"/>
  <c r="T3271" i="10"/>
  <c r="T3272" i="10"/>
  <c r="T3273" i="10"/>
  <c r="T3274" i="10"/>
  <c r="T3275" i="10"/>
  <c r="T3276" i="10"/>
  <c r="T3277" i="10"/>
  <c r="T3278" i="10"/>
  <c r="T3279" i="10"/>
  <c r="T3280" i="10"/>
  <c r="T3281" i="10"/>
  <c r="T3282" i="10"/>
  <c r="T3283" i="10"/>
  <c r="T3284" i="10"/>
  <c r="T3285" i="10"/>
  <c r="T3286" i="10"/>
  <c r="T3287" i="10"/>
  <c r="T3288" i="10"/>
  <c r="T3289" i="10"/>
  <c r="T3290" i="10"/>
  <c r="T3291" i="10"/>
  <c r="T3292" i="10"/>
  <c r="T3293" i="10"/>
  <c r="T3294" i="10"/>
  <c r="T3295" i="10"/>
  <c r="T3296" i="10"/>
  <c r="T3297" i="10"/>
  <c r="T3298" i="10"/>
  <c r="T3299" i="10"/>
  <c r="T3300" i="10"/>
  <c r="T3301" i="10"/>
  <c r="T3302" i="10"/>
  <c r="T3303" i="10"/>
  <c r="T3304" i="10"/>
  <c r="T3305" i="10"/>
  <c r="T3306" i="10"/>
  <c r="T3307" i="10"/>
  <c r="T3308" i="10"/>
  <c r="T3309" i="10"/>
  <c r="T3310" i="10"/>
  <c r="T3311" i="10"/>
  <c r="T3312" i="10"/>
  <c r="T3313" i="10"/>
  <c r="T3314" i="10"/>
  <c r="T3315" i="10"/>
  <c r="T3316" i="10"/>
  <c r="T3317" i="10"/>
  <c r="T3318" i="10"/>
  <c r="T3319" i="10"/>
  <c r="T3320" i="10"/>
  <c r="T3321" i="10"/>
  <c r="T3322" i="10"/>
  <c r="T3323" i="10"/>
  <c r="T3324" i="10"/>
  <c r="T3325" i="10"/>
  <c r="T3326" i="10"/>
  <c r="T3327" i="10"/>
  <c r="T3328" i="10"/>
  <c r="T3329" i="10"/>
  <c r="T3330" i="10"/>
  <c r="T3331" i="10"/>
  <c r="T3332" i="10"/>
  <c r="T3333" i="10"/>
  <c r="T3334" i="10"/>
  <c r="T3335" i="10"/>
  <c r="T3336" i="10"/>
  <c r="T3337" i="10"/>
  <c r="T3338" i="10"/>
  <c r="T3339" i="10"/>
  <c r="T3340" i="10"/>
  <c r="T3341" i="10"/>
  <c r="T3342" i="10"/>
  <c r="T3343" i="10"/>
  <c r="T3344" i="10"/>
  <c r="T3345" i="10"/>
  <c r="T3346" i="10"/>
  <c r="T3347" i="10"/>
  <c r="T3348" i="10"/>
  <c r="T3349" i="10"/>
  <c r="T3350" i="10"/>
  <c r="T3351" i="10"/>
  <c r="T3352" i="10"/>
  <c r="T3353" i="10"/>
  <c r="T3354" i="10"/>
  <c r="T3355" i="10"/>
  <c r="T3356" i="10"/>
  <c r="T3357" i="10"/>
  <c r="T3358" i="10"/>
  <c r="T3359" i="10"/>
  <c r="T3360" i="10"/>
  <c r="T3361" i="10"/>
  <c r="T3362" i="10"/>
  <c r="T3363" i="10"/>
  <c r="T3364" i="10"/>
  <c r="T3365" i="10"/>
  <c r="T3366" i="10"/>
  <c r="T3367" i="10"/>
  <c r="T3368" i="10"/>
  <c r="T3369" i="10"/>
  <c r="T3370" i="10"/>
  <c r="T3371" i="10"/>
  <c r="T3372" i="10"/>
  <c r="T3373" i="10"/>
  <c r="T3374" i="10"/>
  <c r="T3375" i="10"/>
  <c r="T3376" i="10"/>
  <c r="T3377" i="10"/>
  <c r="T3378" i="10"/>
  <c r="T3379" i="10"/>
  <c r="T3380" i="10"/>
  <c r="T3381" i="10"/>
  <c r="T3382" i="10"/>
  <c r="T3383" i="10"/>
  <c r="T3384" i="10"/>
  <c r="T3385" i="10"/>
  <c r="T3386" i="10"/>
  <c r="T3387" i="10"/>
  <c r="T3388" i="10"/>
  <c r="T3389" i="10"/>
  <c r="T3390" i="10"/>
  <c r="T3391" i="10"/>
  <c r="T3392" i="10"/>
  <c r="T3393" i="10"/>
  <c r="T3394" i="10"/>
  <c r="T3395" i="10"/>
  <c r="T3396" i="10"/>
  <c r="T3397" i="10"/>
  <c r="T3398" i="10"/>
  <c r="T3399" i="10"/>
  <c r="T3400" i="10"/>
  <c r="T3401" i="10"/>
  <c r="T3402" i="10"/>
  <c r="T3403" i="10"/>
  <c r="T3404" i="10"/>
  <c r="T3405" i="10"/>
  <c r="T3406" i="10"/>
  <c r="T3407" i="10"/>
  <c r="T3408" i="10"/>
  <c r="T3409" i="10"/>
  <c r="T3410" i="10"/>
  <c r="T3411" i="10"/>
  <c r="T3412" i="10"/>
  <c r="T3413" i="10"/>
  <c r="T3414" i="10"/>
  <c r="T3415" i="10"/>
  <c r="T3416" i="10"/>
  <c r="T3417" i="10"/>
  <c r="T3418" i="10"/>
  <c r="T3419" i="10"/>
  <c r="T3420" i="10"/>
  <c r="T3421" i="10"/>
  <c r="T3422" i="10"/>
  <c r="T3423" i="10"/>
  <c r="T3424" i="10"/>
  <c r="T3425" i="10"/>
  <c r="T3426" i="10"/>
  <c r="T3427" i="10"/>
  <c r="T3428" i="10"/>
  <c r="T3429" i="10"/>
  <c r="T3430" i="10"/>
  <c r="T3431" i="10"/>
  <c r="T3432" i="10"/>
  <c r="T3433" i="10"/>
  <c r="T3434" i="10"/>
  <c r="T3435" i="10"/>
  <c r="T3436" i="10"/>
  <c r="T3437" i="10"/>
  <c r="T3438" i="10"/>
  <c r="T3439" i="10"/>
  <c r="T3440" i="10"/>
  <c r="T3441" i="10"/>
  <c r="T3442" i="10"/>
  <c r="T3443" i="10"/>
  <c r="T3444" i="10"/>
  <c r="T3445" i="10"/>
  <c r="T3446" i="10"/>
  <c r="T3447" i="10"/>
  <c r="T3448" i="10"/>
  <c r="T3449" i="10"/>
  <c r="T3450" i="10"/>
  <c r="T3451" i="10"/>
  <c r="T3452" i="10"/>
  <c r="T3453" i="10"/>
  <c r="T3454" i="10"/>
  <c r="T3455" i="10"/>
  <c r="T3456" i="10"/>
  <c r="T3457" i="10"/>
  <c r="T3458" i="10"/>
  <c r="T3459" i="10"/>
  <c r="T3460" i="10"/>
  <c r="T3461" i="10"/>
  <c r="T3462" i="10"/>
  <c r="T3463" i="10"/>
  <c r="T3464" i="10"/>
  <c r="T3465" i="10"/>
  <c r="T3466" i="10"/>
  <c r="T3467" i="10"/>
  <c r="T3468" i="10"/>
  <c r="T3469" i="10"/>
  <c r="T3470" i="10"/>
  <c r="T3471" i="10"/>
  <c r="T3472" i="10"/>
  <c r="T3473" i="10"/>
  <c r="T3474" i="10"/>
  <c r="T3475" i="10"/>
  <c r="T3476" i="10"/>
  <c r="T3477" i="10"/>
  <c r="T3478" i="10"/>
  <c r="T3479" i="10"/>
  <c r="T3480" i="10"/>
  <c r="T3481" i="10"/>
  <c r="T3482" i="10"/>
  <c r="T3483" i="10"/>
  <c r="T3484" i="10"/>
  <c r="T3485" i="10"/>
  <c r="T3486" i="10"/>
  <c r="T3487" i="10"/>
  <c r="T3488" i="10"/>
  <c r="T3489" i="10"/>
  <c r="T3490" i="10"/>
  <c r="T3491" i="10"/>
  <c r="T3492" i="10"/>
  <c r="T3493" i="10"/>
  <c r="T3494" i="10"/>
  <c r="T3495" i="10"/>
  <c r="T3496" i="10"/>
  <c r="T3497" i="10"/>
  <c r="T3498" i="10"/>
  <c r="T3499" i="10"/>
  <c r="T3500" i="10"/>
  <c r="T3501" i="10"/>
  <c r="T3502" i="10"/>
  <c r="T3503" i="10"/>
  <c r="T3504" i="10"/>
  <c r="T3505" i="10"/>
  <c r="T3506" i="10"/>
  <c r="T3507" i="10"/>
  <c r="T3508" i="10"/>
  <c r="T3509" i="10"/>
  <c r="T3510" i="10"/>
  <c r="T3511" i="10"/>
  <c r="T3512" i="10"/>
  <c r="T3513" i="10"/>
  <c r="T3514" i="10"/>
  <c r="T3515" i="10"/>
  <c r="T3516" i="10"/>
  <c r="T3517" i="10"/>
  <c r="T3518" i="10"/>
  <c r="T3519" i="10"/>
  <c r="T3520" i="10"/>
  <c r="T3521" i="10"/>
  <c r="T3522" i="10"/>
  <c r="T3523" i="10"/>
  <c r="T3524" i="10"/>
  <c r="T3525" i="10"/>
  <c r="T3526" i="10"/>
  <c r="T3527" i="10"/>
  <c r="T3528" i="10"/>
  <c r="T3529" i="10"/>
  <c r="T3530" i="10"/>
  <c r="T3531" i="10"/>
  <c r="T3532" i="10"/>
  <c r="T3533" i="10"/>
  <c r="T3534" i="10"/>
  <c r="T3535" i="10"/>
  <c r="T3536" i="10"/>
  <c r="T3537" i="10"/>
  <c r="T3538" i="10"/>
  <c r="T3539" i="10"/>
  <c r="T3540" i="10"/>
  <c r="T3541" i="10"/>
  <c r="T3542" i="10"/>
  <c r="T3543" i="10"/>
  <c r="T3544" i="10"/>
  <c r="T3545" i="10"/>
  <c r="T3546" i="10"/>
  <c r="T3547" i="10"/>
  <c r="T3548" i="10"/>
  <c r="T3549" i="10"/>
  <c r="T3550" i="10"/>
  <c r="T3551" i="10"/>
  <c r="T3552" i="10"/>
  <c r="T3553" i="10"/>
  <c r="T3554" i="10"/>
  <c r="T3555" i="10"/>
  <c r="T3556" i="10"/>
  <c r="T3557" i="10"/>
  <c r="T3558" i="10"/>
  <c r="T3559" i="10"/>
  <c r="T3560" i="10"/>
  <c r="T3561" i="10"/>
  <c r="T3562" i="10"/>
  <c r="T3563" i="10"/>
  <c r="T3564" i="10"/>
  <c r="T3565" i="10"/>
  <c r="T3566" i="10"/>
  <c r="T3567" i="10"/>
  <c r="T3568" i="10"/>
  <c r="T3569" i="10"/>
  <c r="T3570" i="10"/>
  <c r="T3571" i="10"/>
  <c r="T3572" i="10"/>
  <c r="T3573" i="10"/>
  <c r="T3574" i="10"/>
  <c r="T3575" i="10"/>
  <c r="T3576" i="10"/>
  <c r="T3577" i="10"/>
  <c r="T3578" i="10"/>
  <c r="T3579" i="10"/>
  <c r="T3580" i="10"/>
  <c r="T3581" i="10"/>
  <c r="T3582" i="10"/>
  <c r="T3583" i="10"/>
  <c r="T3584" i="10"/>
  <c r="T3585" i="10"/>
  <c r="T3586" i="10"/>
  <c r="T3587" i="10"/>
  <c r="T3588" i="10"/>
  <c r="T3589" i="10"/>
  <c r="T3590" i="10"/>
  <c r="T3591" i="10"/>
  <c r="T3592" i="10"/>
  <c r="T3593" i="10"/>
  <c r="T3594" i="10"/>
  <c r="T3595" i="10"/>
  <c r="T3596" i="10"/>
  <c r="T3597" i="10"/>
  <c r="T3598" i="10"/>
  <c r="T3599" i="10"/>
  <c r="T3600" i="10"/>
  <c r="T3601" i="10"/>
  <c r="T3602" i="10"/>
  <c r="T3603" i="10"/>
  <c r="T3604" i="10"/>
  <c r="T3605" i="10"/>
  <c r="T3606" i="10"/>
  <c r="T3607" i="10"/>
  <c r="T3608" i="10"/>
  <c r="T3609" i="10"/>
  <c r="T3610" i="10"/>
  <c r="T3611" i="10"/>
  <c r="T3612" i="10"/>
  <c r="T3613" i="10"/>
  <c r="T3614" i="10"/>
  <c r="T3615" i="10"/>
  <c r="T3616" i="10"/>
  <c r="T3617" i="10"/>
  <c r="T3618" i="10"/>
  <c r="T3619" i="10"/>
  <c r="T3620" i="10"/>
  <c r="T3621" i="10"/>
  <c r="T3622" i="10"/>
  <c r="T3623" i="10"/>
  <c r="T3624" i="10"/>
  <c r="T3625" i="10"/>
  <c r="T3626" i="10"/>
  <c r="T3627" i="10"/>
  <c r="T3628" i="10"/>
  <c r="T3629" i="10"/>
  <c r="T3630" i="10"/>
  <c r="T3631" i="10"/>
  <c r="T3632" i="10"/>
  <c r="T3633" i="10"/>
  <c r="T3634" i="10"/>
  <c r="T3635" i="10"/>
  <c r="T3636" i="10"/>
  <c r="T3637" i="10"/>
  <c r="T3638" i="10"/>
  <c r="T3639" i="10"/>
  <c r="T3640" i="10"/>
  <c r="T3641" i="10"/>
  <c r="T3642" i="10"/>
  <c r="T3643" i="10"/>
  <c r="T3644" i="10"/>
  <c r="T3645" i="10"/>
  <c r="T3646" i="10"/>
  <c r="T3647" i="10"/>
  <c r="T3648" i="10"/>
  <c r="T3649" i="10"/>
  <c r="T3650" i="10"/>
  <c r="T3651" i="10"/>
  <c r="T3652" i="10"/>
  <c r="T3653" i="10"/>
  <c r="T3654" i="10"/>
  <c r="T3655" i="10"/>
  <c r="T3656" i="10"/>
  <c r="T3657" i="10"/>
  <c r="T3658" i="10"/>
  <c r="T3659" i="10"/>
  <c r="T3660" i="10"/>
  <c r="T3661" i="10"/>
  <c r="T3662" i="10"/>
  <c r="T3663" i="10"/>
  <c r="T3664" i="10"/>
  <c r="T3665" i="10"/>
  <c r="T3666" i="10"/>
  <c r="T3667" i="10"/>
  <c r="T3668" i="10"/>
  <c r="T3669" i="10"/>
  <c r="T3670" i="10"/>
  <c r="T3671" i="10"/>
  <c r="T3672" i="10"/>
  <c r="T3673" i="10"/>
  <c r="T3674" i="10"/>
  <c r="T3675" i="10"/>
  <c r="T3676" i="10"/>
  <c r="T3677" i="10"/>
  <c r="T3678" i="10"/>
  <c r="T3679" i="10"/>
  <c r="T3680" i="10"/>
  <c r="T3681" i="10"/>
  <c r="T3682" i="10"/>
  <c r="T3683" i="10"/>
  <c r="T3684" i="10"/>
  <c r="T3685" i="10"/>
  <c r="T3686" i="10"/>
  <c r="T3687" i="10"/>
  <c r="T3688" i="10"/>
  <c r="T3689" i="10"/>
  <c r="T3690" i="10"/>
  <c r="T3691" i="10"/>
  <c r="T3692" i="10"/>
  <c r="T3693" i="10"/>
  <c r="T3694" i="10"/>
  <c r="T3695" i="10"/>
  <c r="T3696" i="10"/>
  <c r="T3697" i="10"/>
  <c r="T3698" i="10"/>
  <c r="T3699" i="10"/>
  <c r="T3700" i="10"/>
  <c r="T3701" i="10"/>
  <c r="T3702" i="10"/>
  <c r="T3703" i="10"/>
  <c r="T3704" i="10"/>
  <c r="T3705" i="10"/>
  <c r="T3706" i="10"/>
  <c r="T3707" i="10"/>
  <c r="T3708" i="10"/>
  <c r="T3709" i="10"/>
  <c r="T3710" i="10"/>
  <c r="T3711" i="10"/>
  <c r="T3712" i="10"/>
  <c r="T3713" i="10"/>
  <c r="T3714" i="10"/>
  <c r="T3715" i="10"/>
  <c r="T3716" i="10"/>
  <c r="T3717" i="10"/>
  <c r="T3718" i="10"/>
  <c r="T3719" i="10"/>
  <c r="T3720" i="10"/>
  <c r="T3721" i="10"/>
  <c r="T3722" i="10"/>
  <c r="T3723" i="10"/>
  <c r="T3724" i="10"/>
  <c r="T3725" i="10"/>
  <c r="T3726" i="10"/>
  <c r="T3727" i="10"/>
  <c r="T3728" i="10"/>
  <c r="T3729" i="10"/>
  <c r="T3730" i="10"/>
  <c r="T3731" i="10"/>
  <c r="T3732" i="10"/>
  <c r="T3733" i="10"/>
  <c r="T3734" i="10"/>
  <c r="T3735" i="10"/>
  <c r="T3736" i="10"/>
  <c r="T3737" i="10"/>
  <c r="T3738" i="10"/>
  <c r="T3739" i="10"/>
  <c r="T3740" i="10"/>
  <c r="T3741" i="10"/>
  <c r="T3742" i="10"/>
  <c r="T3743" i="10"/>
  <c r="T3744" i="10"/>
  <c r="T3745" i="10"/>
  <c r="T3746" i="10"/>
  <c r="T3747" i="10"/>
  <c r="T3748" i="10"/>
  <c r="T3749" i="10"/>
  <c r="T3750" i="10"/>
  <c r="T3751" i="10"/>
  <c r="T3752" i="10"/>
  <c r="T3753" i="10"/>
  <c r="T3754" i="10"/>
  <c r="T3755" i="10"/>
  <c r="T3756" i="10"/>
  <c r="T3757" i="10"/>
  <c r="T3758" i="10"/>
  <c r="T3759" i="10"/>
  <c r="T3760" i="10"/>
  <c r="T3761" i="10"/>
  <c r="T3762" i="10"/>
  <c r="T3763" i="10"/>
  <c r="T3764" i="10"/>
  <c r="T3765" i="10"/>
  <c r="T3766" i="10"/>
  <c r="T3767" i="10"/>
  <c r="T3768" i="10"/>
  <c r="T3769" i="10"/>
  <c r="T3770" i="10"/>
  <c r="T3771" i="10"/>
  <c r="T3772" i="10"/>
  <c r="T3773" i="10"/>
  <c r="T3774" i="10"/>
  <c r="T3775" i="10"/>
  <c r="T3776" i="10"/>
  <c r="T3777" i="10"/>
  <c r="T3778" i="10"/>
  <c r="T3779" i="10"/>
  <c r="T3780" i="10"/>
  <c r="T3781" i="10"/>
  <c r="T3782" i="10"/>
  <c r="T3783" i="10"/>
  <c r="T3784" i="10"/>
  <c r="T3785" i="10"/>
  <c r="T3786" i="10"/>
  <c r="T3787" i="10"/>
  <c r="T3788" i="10"/>
  <c r="T3789" i="10"/>
  <c r="T3790" i="10"/>
  <c r="T3791" i="10"/>
  <c r="T3792" i="10"/>
  <c r="T3793" i="10"/>
  <c r="T3794" i="10"/>
  <c r="T3795" i="10"/>
  <c r="T3796" i="10"/>
  <c r="T3797" i="10"/>
  <c r="T3798" i="10"/>
  <c r="T3799" i="10"/>
  <c r="T3800" i="10"/>
  <c r="T3801" i="10"/>
  <c r="T3802" i="10"/>
  <c r="T3803" i="10"/>
  <c r="T3804" i="10"/>
  <c r="T3805" i="10"/>
  <c r="T3806" i="10"/>
  <c r="T3807" i="10"/>
  <c r="T3808" i="10"/>
  <c r="T3809" i="10"/>
  <c r="T3810" i="10"/>
  <c r="T3811" i="10"/>
  <c r="T3812" i="10"/>
  <c r="T3813" i="10"/>
  <c r="T3814" i="10"/>
  <c r="T3815" i="10"/>
  <c r="T3816" i="10"/>
  <c r="T3817" i="10"/>
  <c r="T3818" i="10"/>
  <c r="T3819" i="10"/>
  <c r="T3820" i="10"/>
  <c r="T3821" i="10"/>
  <c r="T3822" i="10"/>
  <c r="T3823" i="10"/>
  <c r="T3824" i="10"/>
  <c r="T3825" i="10"/>
  <c r="T3826" i="10"/>
  <c r="T3827" i="10"/>
  <c r="T3828" i="10"/>
  <c r="T3829" i="10"/>
  <c r="T3830" i="10"/>
  <c r="T3831" i="10"/>
  <c r="T3832" i="10"/>
  <c r="T3833" i="10"/>
  <c r="T3834" i="10"/>
  <c r="T3835" i="10"/>
  <c r="T3836" i="10"/>
  <c r="T3837" i="10"/>
  <c r="T3838" i="10"/>
  <c r="T3839" i="10"/>
  <c r="T3840" i="10"/>
  <c r="T3841" i="10"/>
  <c r="T3842" i="10"/>
  <c r="T3843" i="10"/>
  <c r="T3844" i="10"/>
  <c r="T3845" i="10"/>
  <c r="T3846" i="10"/>
  <c r="T3847" i="10"/>
  <c r="T3848" i="10"/>
  <c r="T3849" i="10"/>
  <c r="T3850" i="10"/>
  <c r="T3851" i="10"/>
  <c r="T3852" i="10"/>
  <c r="T3853" i="10"/>
  <c r="T3854" i="10"/>
  <c r="T3855" i="10"/>
  <c r="T3856" i="10"/>
  <c r="T3857" i="10"/>
  <c r="T3858" i="10"/>
  <c r="T3859" i="10"/>
  <c r="T3860" i="10"/>
  <c r="T3861" i="10"/>
  <c r="T3862" i="10"/>
  <c r="T3863" i="10"/>
  <c r="T3864" i="10"/>
  <c r="T3865" i="10"/>
  <c r="T3866" i="10"/>
  <c r="T3867" i="10"/>
  <c r="T3868" i="10"/>
  <c r="T3869" i="10"/>
  <c r="T3870" i="10"/>
  <c r="T3871" i="10"/>
  <c r="T3872" i="10"/>
  <c r="T3873" i="10"/>
  <c r="T3874" i="10"/>
  <c r="T3875" i="10"/>
  <c r="T3876" i="10"/>
  <c r="T3877" i="10"/>
  <c r="T3878" i="10"/>
  <c r="T3879" i="10"/>
  <c r="T3880" i="10"/>
  <c r="T3881" i="10"/>
  <c r="T3882" i="10"/>
  <c r="T3883" i="10"/>
  <c r="T3884" i="10"/>
  <c r="T3885" i="10"/>
  <c r="T3886" i="10"/>
  <c r="T3887" i="10"/>
  <c r="T3888" i="10"/>
  <c r="T3889" i="10"/>
  <c r="T3890" i="10"/>
  <c r="T3891" i="10"/>
  <c r="T3892" i="10"/>
  <c r="T3893" i="10"/>
  <c r="T3894" i="10"/>
  <c r="T3895" i="10"/>
  <c r="T3896" i="10"/>
  <c r="T3897" i="10"/>
  <c r="T3898" i="10"/>
  <c r="T3899" i="10"/>
  <c r="T3900" i="10"/>
  <c r="T3901" i="10"/>
  <c r="T3902" i="10"/>
  <c r="T3903" i="10"/>
  <c r="T3904" i="10"/>
  <c r="T3905" i="10"/>
  <c r="T3906" i="10"/>
  <c r="T3907" i="10"/>
  <c r="T3908" i="10"/>
  <c r="T3909" i="10"/>
  <c r="T3910" i="10"/>
  <c r="T3911" i="10"/>
  <c r="T3912" i="10"/>
  <c r="T3913" i="10"/>
  <c r="T3914" i="10"/>
  <c r="T3915" i="10"/>
  <c r="T3916" i="10"/>
  <c r="T3917" i="10"/>
  <c r="T3918" i="10"/>
  <c r="T3919" i="10"/>
  <c r="T3920" i="10"/>
  <c r="T3921" i="10"/>
  <c r="T3922" i="10"/>
  <c r="T3923" i="10"/>
  <c r="T3924" i="10"/>
  <c r="T3925" i="10"/>
  <c r="T3926" i="10"/>
  <c r="T3927" i="10"/>
  <c r="T3928" i="10"/>
  <c r="T3929" i="10"/>
  <c r="T3930" i="10"/>
  <c r="T3931" i="10"/>
  <c r="T3932" i="10"/>
  <c r="T3933" i="10"/>
  <c r="T3934" i="10"/>
  <c r="T3935" i="10"/>
  <c r="T3936" i="10"/>
  <c r="T3937" i="10"/>
  <c r="T3938" i="10"/>
  <c r="T3939" i="10"/>
  <c r="T3940" i="10"/>
  <c r="T3941" i="10"/>
  <c r="T3942" i="10"/>
  <c r="T3943" i="10"/>
  <c r="T3944" i="10"/>
  <c r="T3945" i="10"/>
  <c r="T3946" i="10"/>
  <c r="T3947" i="10"/>
  <c r="T3948" i="10"/>
  <c r="T3949" i="10"/>
  <c r="T3950" i="10"/>
  <c r="T3951" i="10"/>
  <c r="T3952" i="10"/>
  <c r="T3953" i="10"/>
  <c r="T3954" i="10"/>
  <c r="T3955" i="10"/>
  <c r="T3956" i="10"/>
  <c r="T3957" i="10"/>
  <c r="T3958" i="10"/>
  <c r="T3959" i="10"/>
  <c r="T3960" i="10"/>
  <c r="T3961" i="10"/>
  <c r="T3962" i="10"/>
  <c r="T3963" i="10"/>
  <c r="T3964" i="10"/>
  <c r="T3965" i="10"/>
  <c r="T3966" i="10"/>
  <c r="T3967" i="10"/>
  <c r="T3968" i="10"/>
  <c r="T3969" i="10"/>
  <c r="T3970" i="10"/>
  <c r="T3971" i="10"/>
  <c r="T3972" i="10"/>
  <c r="T3973" i="10"/>
  <c r="T3974" i="10"/>
  <c r="T3975" i="10"/>
  <c r="T3976" i="10"/>
  <c r="T3977" i="10"/>
  <c r="T3978" i="10"/>
  <c r="T3979" i="10"/>
  <c r="T3980" i="10"/>
  <c r="T3981" i="10"/>
  <c r="T3982" i="10"/>
  <c r="T3983" i="10"/>
  <c r="T3984" i="10"/>
  <c r="T3985" i="10"/>
  <c r="T3986" i="10"/>
  <c r="T3987" i="10"/>
  <c r="T3988" i="10"/>
  <c r="T3989" i="10"/>
  <c r="T3990" i="10"/>
  <c r="T3991" i="10"/>
  <c r="T3992" i="10"/>
  <c r="T3993" i="10"/>
  <c r="T3994" i="10"/>
  <c r="T3995" i="10"/>
  <c r="T3996" i="10"/>
  <c r="T3997" i="10"/>
  <c r="T3998" i="10"/>
  <c r="T3999" i="10"/>
  <c r="T4000" i="10"/>
  <c r="T4001" i="10"/>
  <c r="T4002" i="10"/>
  <c r="T4003" i="10"/>
  <c r="T4004" i="10"/>
  <c r="T4005" i="10"/>
  <c r="T4006" i="10"/>
  <c r="T4007" i="10"/>
  <c r="T4008" i="10"/>
  <c r="T4009" i="10"/>
  <c r="T4010" i="10"/>
  <c r="T4011" i="10"/>
  <c r="T4012" i="10"/>
  <c r="T4013" i="10"/>
  <c r="T4014" i="10"/>
  <c r="T4015" i="10"/>
  <c r="T4016" i="10"/>
  <c r="T4017" i="10"/>
  <c r="T4018" i="10"/>
  <c r="T4019" i="10"/>
  <c r="T4020" i="10"/>
  <c r="T4021" i="10"/>
  <c r="T4022" i="10"/>
  <c r="T4023" i="10"/>
  <c r="T4024" i="10"/>
  <c r="T4025" i="10"/>
  <c r="T4026" i="10"/>
  <c r="T4027" i="10"/>
  <c r="T4028" i="10"/>
  <c r="T4029" i="10"/>
  <c r="C4038" i="10"/>
  <c r="D4038" i="10"/>
  <c r="E4038" i="10"/>
  <c r="F4038" i="10"/>
  <c r="G4038" i="10"/>
  <c r="H4038" i="10"/>
  <c r="I4038" i="10"/>
  <c r="J4038" i="10"/>
  <c r="K4038" i="10"/>
  <c r="L4038" i="10"/>
  <c r="M4038" i="10"/>
  <c r="B4038" i="10"/>
  <c r="C4037" i="10"/>
  <c r="D4037" i="10"/>
  <c r="E4037" i="10"/>
  <c r="F4037" i="10"/>
  <c r="G4037" i="10"/>
  <c r="H4037" i="10"/>
  <c r="I4037" i="10"/>
  <c r="J4037" i="10"/>
  <c r="K4037" i="10"/>
  <c r="L4037" i="10"/>
  <c r="M4037" i="10"/>
  <c r="B4037" i="10"/>
  <c r="C4036" i="10"/>
  <c r="D4036" i="10"/>
  <c r="E4036" i="10"/>
  <c r="F4036" i="10"/>
  <c r="G4036" i="10"/>
  <c r="H4036" i="10"/>
  <c r="I4036" i="10"/>
  <c r="J4036" i="10"/>
  <c r="K4036" i="10"/>
  <c r="L4036" i="10"/>
  <c r="M4036" i="10"/>
  <c r="B4036" i="10"/>
  <c r="C4035" i="10"/>
  <c r="D4035" i="10"/>
  <c r="E4035" i="10"/>
  <c r="F4035" i="10"/>
  <c r="G4035" i="10"/>
  <c r="H4035" i="10"/>
  <c r="I4035" i="10"/>
  <c r="J4035" i="10"/>
  <c r="K4035" i="10"/>
  <c r="L4035" i="10"/>
  <c r="M4035" i="10"/>
  <c r="B4035" i="10"/>
  <c r="D4034" i="10"/>
  <c r="E4034" i="10"/>
  <c r="F4034" i="10"/>
  <c r="G4034" i="10"/>
  <c r="H4034" i="10"/>
  <c r="I4034" i="10"/>
  <c r="J4034" i="10"/>
  <c r="K4034" i="10"/>
  <c r="L4034" i="10"/>
  <c r="M4034" i="10"/>
  <c r="C4033" i="10"/>
  <c r="D4033" i="10"/>
  <c r="E4033" i="10"/>
  <c r="F4033" i="10"/>
  <c r="G4033" i="10"/>
  <c r="H4033" i="10"/>
  <c r="I4033" i="10"/>
  <c r="J4033" i="10"/>
  <c r="K4033" i="10"/>
  <c r="L4033" i="10"/>
  <c r="M4033" i="10"/>
  <c r="B4033" i="10"/>
  <c r="Q4029" i="10"/>
  <c r="P4029" i="10"/>
  <c r="S4029" i="10" s="1"/>
  <c r="O4029" i="10"/>
  <c r="R4029" i="10" s="1"/>
  <c r="N4029" i="10"/>
  <c r="Q4028" i="10"/>
  <c r="P4028" i="10"/>
  <c r="S4028" i="10" s="1"/>
  <c r="O4028" i="10"/>
  <c r="R4028" i="10" s="1"/>
  <c r="N4028" i="10"/>
  <c r="Q4027" i="10"/>
  <c r="P4027" i="10"/>
  <c r="S4027" i="10" s="1"/>
  <c r="O4027" i="10"/>
  <c r="R4027" i="10" s="1"/>
  <c r="N4027" i="10"/>
  <c r="Q4026" i="10"/>
  <c r="P4026" i="10"/>
  <c r="S4026" i="10" s="1"/>
  <c r="O4026" i="10"/>
  <c r="R4026" i="10" s="1"/>
  <c r="N4026" i="10"/>
  <c r="Q4025" i="10"/>
  <c r="P4025" i="10"/>
  <c r="S4025" i="10" s="1"/>
  <c r="O4025" i="10"/>
  <c r="R4025" i="10" s="1"/>
  <c r="N4025" i="10"/>
  <c r="Q4024" i="10"/>
  <c r="P4024" i="10"/>
  <c r="O4024" i="10"/>
  <c r="R4024" i="10" s="1"/>
  <c r="N4024" i="10"/>
  <c r="Q4023" i="10"/>
  <c r="P4023" i="10"/>
  <c r="S4023" i="10" s="1"/>
  <c r="O4023" i="10"/>
  <c r="R4023" i="10" s="1"/>
  <c r="N4023" i="10"/>
  <c r="Q4022" i="10"/>
  <c r="P4022" i="10"/>
  <c r="S4022" i="10" s="1"/>
  <c r="O4022" i="10"/>
  <c r="R4022" i="10" s="1"/>
  <c r="N4022" i="10"/>
  <c r="Q4021" i="10"/>
  <c r="P4021" i="10"/>
  <c r="S4021" i="10" s="1"/>
  <c r="O4021" i="10"/>
  <c r="R4021" i="10" s="1"/>
  <c r="N4021" i="10"/>
  <c r="Q4020" i="10"/>
  <c r="P4020" i="10"/>
  <c r="O4020" i="10"/>
  <c r="R4020" i="10" s="1"/>
  <c r="N4020" i="10"/>
  <c r="Q4019" i="10"/>
  <c r="P4019" i="10"/>
  <c r="O4019" i="10"/>
  <c r="R4019" i="10" s="1"/>
  <c r="N4019" i="10"/>
  <c r="Q4018" i="10"/>
  <c r="P4018" i="10"/>
  <c r="S4018" i="10" s="1"/>
  <c r="O4018" i="10"/>
  <c r="R4018" i="10" s="1"/>
  <c r="N4018" i="10"/>
  <c r="Q4017" i="10"/>
  <c r="P4017" i="10"/>
  <c r="S4017" i="10" s="1"/>
  <c r="O4017" i="10"/>
  <c r="R4017" i="10" s="1"/>
  <c r="N4017" i="10"/>
  <c r="Q4016" i="10"/>
  <c r="P4016" i="10"/>
  <c r="O4016" i="10"/>
  <c r="R4016" i="10" s="1"/>
  <c r="N4016" i="10"/>
  <c r="Q4015" i="10"/>
  <c r="P4015" i="10"/>
  <c r="O4015" i="10"/>
  <c r="R4015" i="10" s="1"/>
  <c r="N4015" i="10"/>
  <c r="Q4014" i="10"/>
  <c r="P4014" i="10"/>
  <c r="S4014" i="10" s="1"/>
  <c r="O4014" i="10"/>
  <c r="R4014" i="10" s="1"/>
  <c r="N4014" i="10"/>
  <c r="Q4013" i="10"/>
  <c r="P4013" i="10"/>
  <c r="S4013" i="10" s="1"/>
  <c r="O4013" i="10"/>
  <c r="R4013" i="10" s="1"/>
  <c r="N4013" i="10"/>
  <c r="Q4012" i="10"/>
  <c r="P4012" i="10"/>
  <c r="S4012" i="10" s="1"/>
  <c r="O4012" i="10"/>
  <c r="R4012" i="10" s="1"/>
  <c r="N4012" i="10"/>
  <c r="Q4011" i="10"/>
  <c r="P4011" i="10"/>
  <c r="S4011" i="10" s="1"/>
  <c r="O4011" i="10"/>
  <c r="R4011" i="10" s="1"/>
  <c r="N4011" i="10"/>
  <c r="Q4010" i="10"/>
  <c r="P4010" i="10"/>
  <c r="S4010" i="10" s="1"/>
  <c r="O4010" i="10"/>
  <c r="R4010" i="10" s="1"/>
  <c r="N4010" i="10"/>
  <c r="Q4009" i="10"/>
  <c r="P4009" i="10"/>
  <c r="S4009" i="10" s="1"/>
  <c r="O4009" i="10"/>
  <c r="R4009" i="10" s="1"/>
  <c r="N4009" i="10"/>
  <c r="Q4008" i="10"/>
  <c r="P4008" i="10"/>
  <c r="S4008" i="10" s="1"/>
  <c r="O4008" i="10"/>
  <c r="R4008" i="10" s="1"/>
  <c r="N4008" i="10"/>
  <c r="Q4007" i="10"/>
  <c r="P4007" i="10"/>
  <c r="S4007" i="10" s="1"/>
  <c r="O4007" i="10"/>
  <c r="R4007" i="10" s="1"/>
  <c r="N4007" i="10"/>
  <c r="Q4006" i="10"/>
  <c r="P4006" i="10"/>
  <c r="S4006" i="10" s="1"/>
  <c r="O4006" i="10"/>
  <c r="R4006" i="10" s="1"/>
  <c r="N4006" i="10"/>
  <c r="Q4005" i="10"/>
  <c r="P4005" i="10"/>
  <c r="S4005" i="10" s="1"/>
  <c r="O4005" i="10"/>
  <c r="R4005" i="10" s="1"/>
  <c r="N4005" i="10"/>
  <c r="Q4004" i="10"/>
  <c r="P4004" i="10"/>
  <c r="S4004" i="10" s="1"/>
  <c r="O4004" i="10"/>
  <c r="R4004" i="10" s="1"/>
  <c r="N4004" i="10"/>
  <c r="Q4003" i="10"/>
  <c r="P4003" i="10"/>
  <c r="S4003" i="10" s="1"/>
  <c r="O4003" i="10"/>
  <c r="R4003" i="10" s="1"/>
  <c r="N4003" i="10"/>
  <c r="Q4002" i="10"/>
  <c r="P4002" i="10"/>
  <c r="S4002" i="10" s="1"/>
  <c r="O4002" i="10"/>
  <c r="R4002" i="10" s="1"/>
  <c r="N4002" i="10"/>
  <c r="Q4001" i="10"/>
  <c r="P4001" i="10"/>
  <c r="S4001" i="10" s="1"/>
  <c r="O4001" i="10"/>
  <c r="R4001" i="10" s="1"/>
  <c r="N4001" i="10"/>
  <c r="Q4000" i="10"/>
  <c r="P4000" i="10"/>
  <c r="S4000" i="10" s="1"/>
  <c r="O4000" i="10"/>
  <c r="R4000" i="10" s="1"/>
  <c r="N4000" i="10"/>
  <c r="Q3999" i="10"/>
  <c r="P3999" i="10"/>
  <c r="S3999" i="10" s="1"/>
  <c r="O3999" i="10"/>
  <c r="R3999" i="10" s="1"/>
  <c r="N3999" i="10"/>
  <c r="Q3998" i="10"/>
  <c r="P3998" i="10"/>
  <c r="S3998" i="10" s="1"/>
  <c r="O3998" i="10"/>
  <c r="R3998" i="10" s="1"/>
  <c r="N3998" i="10"/>
  <c r="Q3997" i="10"/>
  <c r="P3997" i="10"/>
  <c r="U3997" i="10" s="1"/>
  <c r="O3997" i="10"/>
  <c r="R3997" i="10" s="1"/>
  <c r="N3997" i="10"/>
  <c r="Q3996" i="10"/>
  <c r="P3996" i="10"/>
  <c r="O3996" i="10"/>
  <c r="R3996" i="10" s="1"/>
  <c r="N3996" i="10"/>
  <c r="Q3995" i="10"/>
  <c r="P3995" i="10"/>
  <c r="S3995" i="10" s="1"/>
  <c r="O3995" i="10"/>
  <c r="R3995" i="10" s="1"/>
  <c r="N3995" i="10"/>
  <c r="Q3994" i="10"/>
  <c r="P3994" i="10"/>
  <c r="U3994" i="10" s="1"/>
  <c r="O3994" i="10"/>
  <c r="R3994" i="10" s="1"/>
  <c r="N3994" i="10"/>
  <c r="Q3993" i="10"/>
  <c r="P3993" i="10"/>
  <c r="O3993" i="10"/>
  <c r="R3993" i="10" s="1"/>
  <c r="N3993" i="10"/>
  <c r="Q3992" i="10"/>
  <c r="P3992" i="10"/>
  <c r="O3992" i="10"/>
  <c r="R3992" i="10" s="1"/>
  <c r="N3992" i="10"/>
  <c r="Q3991" i="10"/>
  <c r="P3991" i="10"/>
  <c r="S3991" i="10" s="1"/>
  <c r="O3991" i="10"/>
  <c r="R3991" i="10" s="1"/>
  <c r="N3991" i="10"/>
  <c r="Q3990" i="10"/>
  <c r="P3990" i="10"/>
  <c r="S3990" i="10" s="1"/>
  <c r="O3990" i="10"/>
  <c r="R3990" i="10" s="1"/>
  <c r="N3990" i="10"/>
  <c r="Q3989" i="10"/>
  <c r="P3989" i="10"/>
  <c r="O3989" i="10"/>
  <c r="R3989" i="10" s="1"/>
  <c r="N3989" i="10"/>
  <c r="Q3988" i="10"/>
  <c r="P3988" i="10"/>
  <c r="O3988" i="10"/>
  <c r="R3988" i="10" s="1"/>
  <c r="N3988" i="10"/>
  <c r="Q3987" i="10"/>
  <c r="P3987" i="10"/>
  <c r="S3987" i="10" s="1"/>
  <c r="O3987" i="10"/>
  <c r="R3987" i="10" s="1"/>
  <c r="N3987" i="10"/>
  <c r="Q3986" i="10"/>
  <c r="P3986" i="10"/>
  <c r="S3986" i="10" s="1"/>
  <c r="O3986" i="10"/>
  <c r="R3986" i="10" s="1"/>
  <c r="N3986" i="10"/>
  <c r="Q3985" i="10"/>
  <c r="P3985" i="10"/>
  <c r="O3985" i="10"/>
  <c r="R3985" i="10" s="1"/>
  <c r="N3985" i="10"/>
  <c r="Q3984" i="10"/>
  <c r="P3984" i="10"/>
  <c r="O3984" i="10"/>
  <c r="R3984" i="10" s="1"/>
  <c r="N3984" i="10"/>
  <c r="Q3983" i="10"/>
  <c r="P3983" i="10"/>
  <c r="S3983" i="10" s="1"/>
  <c r="O3983" i="10"/>
  <c r="R3983" i="10" s="1"/>
  <c r="N3983" i="10"/>
  <c r="Q3982" i="10"/>
  <c r="P3982" i="10"/>
  <c r="S3982" i="10" s="1"/>
  <c r="O3982" i="10"/>
  <c r="R3982" i="10" s="1"/>
  <c r="N3982" i="10"/>
  <c r="Q3981" i="10"/>
  <c r="P3981" i="10"/>
  <c r="O3981" i="10"/>
  <c r="R3981" i="10" s="1"/>
  <c r="N3981" i="10"/>
  <c r="Q3980" i="10"/>
  <c r="P3980" i="10"/>
  <c r="O3980" i="10"/>
  <c r="R3980" i="10" s="1"/>
  <c r="N3980" i="10"/>
  <c r="Q3979" i="10"/>
  <c r="P3979" i="10"/>
  <c r="S3979" i="10" s="1"/>
  <c r="O3979" i="10"/>
  <c r="R3979" i="10" s="1"/>
  <c r="N3979" i="10"/>
  <c r="Q3978" i="10"/>
  <c r="P3978" i="10"/>
  <c r="S3978" i="10" s="1"/>
  <c r="O3978" i="10"/>
  <c r="R3978" i="10" s="1"/>
  <c r="N3978" i="10"/>
  <c r="Q3977" i="10"/>
  <c r="P3977" i="10"/>
  <c r="S3977" i="10" s="1"/>
  <c r="O3977" i="10"/>
  <c r="R3977" i="10" s="1"/>
  <c r="N3977" i="10"/>
  <c r="Q3976" i="10"/>
  <c r="P3976" i="10"/>
  <c r="S3976" i="10" s="1"/>
  <c r="O3976" i="10"/>
  <c r="R3976" i="10" s="1"/>
  <c r="N3976" i="10"/>
  <c r="Q3975" i="10"/>
  <c r="P3975" i="10"/>
  <c r="S3975" i="10" s="1"/>
  <c r="O3975" i="10"/>
  <c r="R3975" i="10" s="1"/>
  <c r="N3975" i="10"/>
  <c r="Q3974" i="10"/>
  <c r="P3974" i="10"/>
  <c r="S3974" i="10" s="1"/>
  <c r="O3974" i="10"/>
  <c r="R3974" i="10" s="1"/>
  <c r="N3974" i="10"/>
  <c r="Q3973" i="10"/>
  <c r="P3973" i="10"/>
  <c r="S3973" i="10" s="1"/>
  <c r="O3973" i="10"/>
  <c r="R3973" i="10" s="1"/>
  <c r="N3973" i="10"/>
  <c r="Q3972" i="10"/>
  <c r="P3972" i="10"/>
  <c r="S3972" i="10" s="1"/>
  <c r="O3972" i="10"/>
  <c r="R3972" i="10" s="1"/>
  <c r="N3972" i="10"/>
  <c r="Q3971" i="10"/>
  <c r="P3971" i="10"/>
  <c r="S3971" i="10" s="1"/>
  <c r="O3971" i="10"/>
  <c r="R3971" i="10" s="1"/>
  <c r="N3971" i="10"/>
  <c r="Q3970" i="10"/>
  <c r="P3970" i="10"/>
  <c r="S3970" i="10" s="1"/>
  <c r="O3970" i="10"/>
  <c r="R3970" i="10" s="1"/>
  <c r="N3970" i="10"/>
  <c r="Q3969" i="10"/>
  <c r="P3969" i="10"/>
  <c r="S3969" i="10" s="1"/>
  <c r="O3969" i="10"/>
  <c r="R3969" i="10" s="1"/>
  <c r="N3969" i="10"/>
  <c r="Q3968" i="10"/>
  <c r="P3968" i="10"/>
  <c r="S3968" i="10" s="1"/>
  <c r="O3968" i="10"/>
  <c r="R3968" i="10" s="1"/>
  <c r="N3968" i="10"/>
  <c r="Q3967" i="10"/>
  <c r="P3967" i="10"/>
  <c r="U3967" i="10" s="1"/>
  <c r="O3967" i="10"/>
  <c r="R3967" i="10" s="1"/>
  <c r="N3967" i="10"/>
  <c r="Q3966" i="10"/>
  <c r="P3966" i="10"/>
  <c r="S3966" i="10" s="1"/>
  <c r="O3966" i="10"/>
  <c r="R3966" i="10" s="1"/>
  <c r="N3966" i="10"/>
  <c r="Q3965" i="10"/>
  <c r="P3965" i="10"/>
  <c r="S3965" i="10" s="1"/>
  <c r="O3965" i="10"/>
  <c r="R3965" i="10" s="1"/>
  <c r="N3965" i="10"/>
  <c r="Q3964" i="10"/>
  <c r="P3964" i="10"/>
  <c r="S3964" i="10" s="1"/>
  <c r="O3964" i="10"/>
  <c r="R3964" i="10" s="1"/>
  <c r="N3964" i="10"/>
  <c r="Q3963" i="10"/>
  <c r="P3963" i="10"/>
  <c r="S3963" i="10" s="1"/>
  <c r="O3963" i="10"/>
  <c r="R3963" i="10" s="1"/>
  <c r="N3963" i="10"/>
  <c r="Q3962" i="10"/>
  <c r="P3962" i="10"/>
  <c r="S3962" i="10" s="1"/>
  <c r="O3962" i="10"/>
  <c r="R3962" i="10" s="1"/>
  <c r="N3962" i="10"/>
  <c r="Q3961" i="10"/>
  <c r="P3961" i="10"/>
  <c r="O3961" i="10"/>
  <c r="R3961" i="10" s="1"/>
  <c r="N3961" i="10"/>
  <c r="Q3960" i="10"/>
  <c r="P3960" i="10"/>
  <c r="S3960" i="10" s="1"/>
  <c r="O3960" i="10"/>
  <c r="R3960" i="10" s="1"/>
  <c r="N3960" i="10"/>
  <c r="Q3959" i="10"/>
  <c r="P3959" i="10"/>
  <c r="S3959" i="10" s="1"/>
  <c r="O3959" i="10"/>
  <c r="R3959" i="10" s="1"/>
  <c r="N3959" i="10"/>
  <c r="Q3958" i="10"/>
  <c r="P3958" i="10"/>
  <c r="S3958" i="10" s="1"/>
  <c r="O3958" i="10"/>
  <c r="R3958" i="10" s="1"/>
  <c r="N3958" i="10"/>
  <c r="Q3957" i="10"/>
  <c r="P3957" i="10"/>
  <c r="O3957" i="10"/>
  <c r="R3957" i="10" s="1"/>
  <c r="N3957" i="10"/>
  <c r="Q3956" i="10"/>
  <c r="P3956" i="10"/>
  <c r="S3956" i="10" s="1"/>
  <c r="O3956" i="10"/>
  <c r="R3956" i="10" s="1"/>
  <c r="N3956" i="10"/>
  <c r="Q3955" i="10"/>
  <c r="P3955" i="10"/>
  <c r="S3955" i="10" s="1"/>
  <c r="O3955" i="10"/>
  <c r="R3955" i="10" s="1"/>
  <c r="N3955" i="10"/>
  <c r="Q3954" i="10"/>
  <c r="P3954" i="10"/>
  <c r="O3954" i="10"/>
  <c r="R3954" i="10" s="1"/>
  <c r="N3954" i="10"/>
  <c r="Q3953" i="10"/>
  <c r="P3953" i="10"/>
  <c r="S3953" i="10" s="1"/>
  <c r="O3953" i="10"/>
  <c r="R3953" i="10" s="1"/>
  <c r="N3953" i="10"/>
  <c r="Q3952" i="10"/>
  <c r="P3952" i="10"/>
  <c r="S3952" i="10" s="1"/>
  <c r="O3952" i="10"/>
  <c r="R3952" i="10" s="1"/>
  <c r="N3952" i="10"/>
  <c r="Q3951" i="10"/>
  <c r="P3951" i="10"/>
  <c r="S3951" i="10" s="1"/>
  <c r="O3951" i="10"/>
  <c r="R3951" i="10" s="1"/>
  <c r="N3951" i="10"/>
  <c r="Q3950" i="10"/>
  <c r="P3950" i="10"/>
  <c r="S3950" i="10" s="1"/>
  <c r="O3950" i="10"/>
  <c r="R3950" i="10" s="1"/>
  <c r="N3950" i="10"/>
  <c r="Q3949" i="10"/>
  <c r="P3949" i="10"/>
  <c r="S3949" i="10" s="1"/>
  <c r="O3949" i="10"/>
  <c r="R3949" i="10" s="1"/>
  <c r="N3949" i="10"/>
  <c r="Q3948" i="10"/>
  <c r="P3948" i="10"/>
  <c r="S3948" i="10" s="1"/>
  <c r="O3948" i="10"/>
  <c r="R3948" i="10" s="1"/>
  <c r="N3948" i="10"/>
  <c r="Q3947" i="10"/>
  <c r="P3947" i="10"/>
  <c r="U3947" i="10" s="1"/>
  <c r="O3947" i="10"/>
  <c r="R3947" i="10" s="1"/>
  <c r="N3947" i="10"/>
  <c r="Q3946" i="10"/>
  <c r="P3946" i="10"/>
  <c r="S3946" i="10" s="1"/>
  <c r="O3946" i="10"/>
  <c r="R3946" i="10" s="1"/>
  <c r="N3946" i="10"/>
  <c r="Q3945" i="10"/>
  <c r="P3945" i="10"/>
  <c r="S3945" i="10" s="1"/>
  <c r="O3945" i="10"/>
  <c r="R3945" i="10" s="1"/>
  <c r="N3945" i="10"/>
  <c r="Q3944" i="10"/>
  <c r="P3944" i="10"/>
  <c r="U3944" i="10" s="1"/>
  <c r="O3944" i="10"/>
  <c r="R3944" i="10" s="1"/>
  <c r="N3944" i="10"/>
  <c r="Q3943" i="10"/>
  <c r="P3943" i="10"/>
  <c r="S3943" i="10" s="1"/>
  <c r="O3943" i="10"/>
  <c r="R3943" i="10" s="1"/>
  <c r="N3943" i="10"/>
  <c r="Q3942" i="10"/>
  <c r="P3942" i="10"/>
  <c r="O3942" i="10"/>
  <c r="R3942" i="10" s="1"/>
  <c r="N3942" i="10"/>
  <c r="Q3941" i="10"/>
  <c r="P3941" i="10"/>
  <c r="S3941" i="10" s="1"/>
  <c r="O3941" i="10"/>
  <c r="R3941" i="10" s="1"/>
  <c r="N3941" i="10"/>
  <c r="Q3940" i="10"/>
  <c r="P3940" i="10"/>
  <c r="S3940" i="10" s="1"/>
  <c r="O3940" i="10"/>
  <c r="R3940" i="10" s="1"/>
  <c r="N3940" i="10"/>
  <c r="Q3939" i="10"/>
  <c r="P3939" i="10"/>
  <c r="S3939" i="10" s="1"/>
  <c r="O3939" i="10"/>
  <c r="R3939" i="10" s="1"/>
  <c r="N3939" i="10"/>
  <c r="Q3938" i="10"/>
  <c r="P3938" i="10"/>
  <c r="O3938" i="10"/>
  <c r="R3938" i="10" s="1"/>
  <c r="N3938" i="10"/>
  <c r="Q3937" i="10"/>
  <c r="P3937" i="10"/>
  <c r="S3937" i="10" s="1"/>
  <c r="O3937" i="10"/>
  <c r="R3937" i="10" s="1"/>
  <c r="N3937" i="10"/>
  <c r="Q3936" i="10"/>
  <c r="P3936" i="10"/>
  <c r="S3936" i="10" s="1"/>
  <c r="O3936" i="10"/>
  <c r="R3936" i="10" s="1"/>
  <c r="N3936" i="10"/>
  <c r="Q3935" i="10"/>
  <c r="P3935" i="10"/>
  <c r="S3935" i="10" s="1"/>
  <c r="O3935" i="10"/>
  <c r="R3935" i="10" s="1"/>
  <c r="N3935" i="10"/>
  <c r="Q3934" i="10"/>
  <c r="P3934" i="10"/>
  <c r="S3934" i="10" s="1"/>
  <c r="O3934" i="10"/>
  <c r="R3934" i="10" s="1"/>
  <c r="N3934" i="10"/>
  <c r="Q3933" i="10"/>
  <c r="P3933" i="10"/>
  <c r="S3933" i="10" s="1"/>
  <c r="O3933" i="10"/>
  <c r="R3933" i="10" s="1"/>
  <c r="N3933" i="10"/>
  <c r="Q3932" i="10"/>
  <c r="P3932" i="10"/>
  <c r="S3932" i="10" s="1"/>
  <c r="O3932" i="10"/>
  <c r="R3932" i="10" s="1"/>
  <c r="N3932" i="10"/>
  <c r="Q3931" i="10"/>
  <c r="P3931" i="10"/>
  <c r="S3931" i="10" s="1"/>
  <c r="O3931" i="10"/>
  <c r="R3931" i="10" s="1"/>
  <c r="N3931" i="10"/>
  <c r="Q3930" i="10"/>
  <c r="P3930" i="10"/>
  <c r="S3930" i="10" s="1"/>
  <c r="O3930" i="10"/>
  <c r="R3930" i="10" s="1"/>
  <c r="N3930" i="10"/>
  <c r="Q3929" i="10"/>
  <c r="P3929" i="10"/>
  <c r="S3929" i="10" s="1"/>
  <c r="O3929" i="10"/>
  <c r="R3929" i="10" s="1"/>
  <c r="N3929" i="10"/>
  <c r="Q3928" i="10"/>
  <c r="P3928" i="10"/>
  <c r="S3928" i="10" s="1"/>
  <c r="O3928" i="10"/>
  <c r="R3928" i="10" s="1"/>
  <c r="N3928" i="10"/>
  <c r="Q3927" i="10"/>
  <c r="P3927" i="10"/>
  <c r="S3927" i="10" s="1"/>
  <c r="O3927" i="10"/>
  <c r="R3927" i="10" s="1"/>
  <c r="N3927" i="10"/>
  <c r="Q3926" i="10"/>
  <c r="P3926" i="10"/>
  <c r="S3926" i="10" s="1"/>
  <c r="O3926" i="10"/>
  <c r="R3926" i="10" s="1"/>
  <c r="N3926" i="10"/>
  <c r="Q3925" i="10"/>
  <c r="P3925" i="10"/>
  <c r="S3925" i="10" s="1"/>
  <c r="O3925" i="10"/>
  <c r="R3925" i="10" s="1"/>
  <c r="N3925" i="10"/>
  <c r="Q3924" i="10"/>
  <c r="P3924" i="10"/>
  <c r="O3924" i="10"/>
  <c r="R3924" i="10" s="1"/>
  <c r="N3924" i="10"/>
  <c r="Q3923" i="10"/>
  <c r="P3923" i="10"/>
  <c r="O3923" i="10"/>
  <c r="R3923" i="10" s="1"/>
  <c r="N3923" i="10"/>
  <c r="Q3922" i="10"/>
  <c r="P3922" i="10"/>
  <c r="S3922" i="10" s="1"/>
  <c r="O3922" i="10"/>
  <c r="R3922" i="10" s="1"/>
  <c r="N3922" i="10"/>
  <c r="Q3921" i="10"/>
  <c r="P3921" i="10"/>
  <c r="S3921" i="10" s="1"/>
  <c r="O3921" i="10"/>
  <c r="R3921" i="10" s="1"/>
  <c r="N3921" i="10"/>
  <c r="Q3920" i="10"/>
  <c r="P3920" i="10"/>
  <c r="O3920" i="10"/>
  <c r="R3920" i="10" s="1"/>
  <c r="N3920" i="10"/>
  <c r="Q3919" i="10"/>
  <c r="P3919" i="10"/>
  <c r="O3919" i="10"/>
  <c r="R3919" i="10" s="1"/>
  <c r="N3919" i="10"/>
  <c r="Q3918" i="10"/>
  <c r="P3918" i="10"/>
  <c r="S3918" i="10" s="1"/>
  <c r="O3918" i="10"/>
  <c r="R3918" i="10" s="1"/>
  <c r="N3918" i="10"/>
  <c r="Q3917" i="10"/>
  <c r="P3917" i="10"/>
  <c r="S3917" i="10" s="1"/>
  <c r="O3917" i="10"/>
  <c r="R3917" i="10" s="1"/>
  <c r="N3917" i="10"/>
  <c r="Q3916" i="10"/>
  <c r="P3916" i="10"/>
  <c r="O3916" i="10"/>
  <c r="R3916" i="10" s="1"/>
  <c r="N3916" i="10"/>
  <c r="Q3915" i="10"/>
  <c r="P3915" i="10"/>
  <c r="U3915" i="10" s="1"/>
  <c r="O3915" i="10"/>
  <c r="R3915" i="10" s="1"/>
  <c r="N3915" i="10"/>
  <c r="Q3914" i="10"/>
  <c r="P3914" i="10"/>
  <c r="S3914" i="10" s="1"/>
  <c r="O3914" i="10"/>
  <c r="R3914" i="10" s="1"/>
  <c r="N3914" i="10"/>
  <c r="Q3913" i="10"/>
  <c r="P3913" i="10"/>
  <c r="S3913" i="10" s="1"/>
  <c r="O3913" i="10"/>
  <c r="R3913" i="10" s="1"/>
  <c r="N3913" i="10"/>
  <c r="R3912" i="10"/>
  <c r="Q3912" i="10"/>
  <c r="P3912" i="10"/>
  <c r="O3912" i="10"/>
  <c r="N3912" i="10"/>
  <c r="Q3911" i="10"/>
  <c r="P3911" i="10"/>
  <c r="S3911" i="10" s="1"/>
  <c r="O3911" i="10"/>
  <c r="R3911" i="10" s="1"/>
  <c r="N3911" i="10"/>
  <c r="Q3910" i="10"/>
  <c r="P3910" i="10"/>
  <c r="S3910" i="10" s="1"/>
  <c r="O3910" i="10"/>
  <c r="R3910" i="10" s="1"/>
  <c r="N3910" i="10"/>
  <c r="Q3909" i="10"/>
  <c r="P3909" i="10"/>
  <c r="O3909" i="10"/>
  <c r="R3909" i="10" s="1"/>
  <c r="N3909" i="10"/>
  <c r="Q3908" i="10"/>
  <c r="P3908" i="10"/>
  <c r="O3908" i="10"/>
  <c r="R3908" i="10" s="1"/>
  <c r="N3908" i="10"/>
  <c r="Q3907" i="10"/>
  <c r="P3907" i="10"/>
  <c r="S3907" i="10" s="1"/>
  <c r="O3907" i="10"/>
  <c r="R3907" i="10" s="1"/>
  <c r="N3907" i="10"/>
  <c r="Q3906" i="10"/>
  <c r="P3906" i="10"/>
  <c r="S3906" i="10" s="1"/>
  <c r="O3906" i="10"/>
  <c r="R3906" i="10" s="1"/>
  <c r="N3906" i="10"/>
  <c r="Q3905" i="10"/>
  <c r="P3905" i="10"/>
  <c r="O3905" i="10"/>
  <c r="R3905" i="10" s="1"/>
  <c r="N3905" i="10"/>
  <c r="Q3904" i="10"/>
  <c r="P3904" i="10"/>
  <c r="O3904" i="10"/>
  <c r="R3904" i="10" s="1"/>
  <c r="N3904" i="10"/>
  <c r="Q3903" i="10"/>
  <c r="P3903" i="10"/>
  <c r="S3903" i="10" s="1"/>
  <c r="O3903" i="10"/>
  <c r="R3903" i="10" s="1"/>
  <c r="N3903" i="10"/>
  <c r="Q3902" i="10"/>
  <c r="P3902" i="10"/>
  <c r="S3902" i="10" s="1"/>
  <c r="O3902" i="10"/>
  <c r="R3902" i="10" s="1"/>
  <c r="N3902" i="10"/>
  <c r="Q3901" i="10"/>
  <c r="P3901" i="10"/>
  <c r="S3901" i="10" s="1"/>
  <c r="O3901" i="10"/>
  <c r="R3901" i="10" s="1"/>
  <c r="N3901" i="10"/>
  <c r="Q3900" i="10"/>
  <c r="P3900" i="10"/>
  <c r="S3900" i="10" s="1"/>
  <c r="O3900" i="10"/>
  <c r="R3900" i="10" s="1"/>
  <c r="N3900" i="10"/>
  <c r="Q3899" i="10"/>
  <c r="P3899" i="10"/>
  <c r="S3899" i="10" s="1"/>
  <c r="O3899" i="10"/>
  <c r="R3899" i="10" s="1"/>
  <c r="N3899" i="10"/>
  <c r="Q3898" i="10"/>
  <c r="P3898" i="10"/>
  <c r="S3898" i="10" s="1"/>
  <c r="O3898" i="10"/>
  <c r="R3898" i="10" s="1"/>
  <c r="N3898" i="10"/>
  <c r="Q3897" i="10"/>
  <c r="P3897" i="10"/>
  <c r="S3897" i="10" s="1"/>
  <c r="O3897" i="10"/>
  <c r="R3897" i="10" s="1"/>
  <c r="N3897" i="10"/>
  <c r="Q3896" i="10"/>
  <c r="P3896" i="10"/>
  <c r="S3896" i="10" s="1"/>
  <c r="O3896" i="10"/>
  <c r="R3896" i="10" s="1"/>
  <c r="N3896" i="10"/>
  <c r="Q3895" i="10"/>
  <c r="P3895" i="10"/>
  <c r="S3895" i="10" s="1"/>
  <c r="O3895" i="10"/>
  <c r="R3895" i="10" s="1"/>
  <c r="N3895" i="10"/>
  <c r="Q3894" i="10"/>
  <c r="P3894" i="10"/>
  <c r="S3894" i="10" s="1"/>
  <c r="O3894" i="10"/>
  <c r="R3894" i="10" s="1"/>
  <c r="N3894" i="10"/>
  <c r="Q3893" i="10"/>
  <c r="P3893" i="10"/>
  <c r="S3893" i="10" s="1"/>
  <c r="O3893" i="10"/>
  <c r="R3893" i="10" s="1"/>
  <c r="N3893" i="10"/>
  <c r="Q3892" i="10"/>
  <c r="P3892" i="10"/>
  <c r="S3892" i="10" s="1"/>
  <c r="O3892" i="10"/>
  <c r="R3892" i="10" s="1"/>
  <c r="N3892" i="10"/>
  <c r="Q3891" i="10"/>
  <c r="P3891" i="10"/>
  <c r="S3891" i="10" s="1"/>
  <c r="O3891" i="10"/>
  <c r="R3891" i="10" s="1"/>
  <c r="N3891" i="10"/>
  <c r="Q3890" i="10"/>
  <c r="P3890" i="10"/>
  <c r="U3890" i="10" s="1"/>
  <c r="O3890" i="10"/>
  <c r="R3890" i="10" s="1"/>
  <c r="N3890" i="10"/>
  <c r="Q3889" i="10"/>
  <c r="P3889" i="10"/>
  <c r="O3889" i="10"/>
  <c r="R3889" i="10" s="1"/>
  <c r="N3889" i="10"/>
  <c r="Q3888" i="10"/>
  <c r="P3888" i="10"/>
  <c r="O3888" i="10"/>
  <c r="R3888" i="10" s="1"/>
  <c r="N3888" i="10"/>
  <c r="Q3887" i="10"/>
  <c r="P3887" i="10"/>
  <c r="S3887" i="10" s="1"/>
  <c r="O3887" i="10"/>
  <c r="R3887" i="10" s="1"/>
  <c r="N3887" i="10"/>
  <c r="Q3886" i="10"/>
  <c r="P3886" i="10"/>
  <c r="S3886" i="10" s="1"/>
  <c r="O3886" i="10"/>
  <c r="R3886" i="10" s="1"/>
  <c r="N3886" i="10"/>
  <c r="Q3885" i="10"/>
  <c r="P3885" i="10"/>
  <c r="O3885" i="10"/>
  <c r="R3885" i="10" s="1"/>
  <c r="N3885" i="10"/>
  <c r="Q3884" i="10"/>
  <c r="P3884" i="10"/>
  <c r="S3884" i="10" s="1"/>
  <c r="O3884" i="10"/>
  <c r="R3884" i="10" s="1"/>
  <c r="N3884" i="10"/>
  <c r="Q3883" i="10"/>
  <c r="P3883" i="10"/>
  <c r="O3883" i="10"/>
  <c r="R3883" i="10" s="1"/>
  <c r="N3883" i="10"/>
  <c r="Q3882" i="10"/>
  <c r="P3882" i="10"/>
  <c r="S3882" i="10" s="1"/>
  <c r="O3882" i="10"/>
  <c r="R3882" i="10" s="1"/>
  <c r="N3882" i="10"/>
  <c r="Q3881" i="10"/>
  <c r="P3881" i="10"/>
  <c r="S3881" i="10" s="1"/>
  <c r="O3881" i="10"/>
  <c r="R3881" i="10" s="1"/>
  <c r="N3881" i="10"/>
  <c r="Q3880" i="10"/>
  <c r="P3880" i="10"/>
  <c r="S3880" i="10" s="1"/>
  <c r="O3880" i="10"/>
  <c r="R3880" i="10" s="1"/>
  <c r="N3880" i="10"/>
  <c r="Q3879" i="10"/>
  <c r="P3879" i="10"/>
  <c r="U3879" i="10" s="1"/>
  <c r="O3879" i="10"/>
  <c r="R3879" i="10" s="1"/>
  <c r="N3879" i="10"/>
  <c r="Q3878" i="10"/>
  <c r="P3878" i="10"/>
  <c r="O3878" i="10"/>
  <c r="R3878" i="10" s="1"/>
  <c r="N3878" i="10"/>
  <c r="Q3877" i="10"/>
  <c r="P3877" i="10"/>
  <c r="S3877" i="10" s="1"/>
  <c r="O3877" i="10"/>
  <c r="R3877" i="10" s="1"/>
  <c r="N3877" i="10"/>
  <c r="Q3876" i="10"/>
  <c r="P3876" i="10"/>
  <c r="S3876" i="10" s="1"/>
  <c r="O3876" i="10"/>
  <c r="R3876" i="10" s="1"/>
  <c r="N3876" i="10"/>
  <c r="Q3875" i="10"/>
  <c r="P3875" i="10"/>
  <c r="S3875" i="10" s="1"/>
  <c r="O3875" i="10"/>
  <c r="R3875" i="10" s="1"/>
  <c r="N3875" i="10"/>
  <c r="Q3874" i="10"/>
  <c r="P3874" i="10"/>
  <c r="U3874" i="10" s="1"/>
  <c r="O3874" i="10"/>
  <c r="R3874" i="10" s="1"/>
  <c r="N3874" i="10"/>
  <c r="Q3873" i="10"/>
  <c r="P3873" i="10"/>
  <c r="S3873" i="10" s="1"/>
  <c r="O3873" i="10"/>
  <c r="R3873" i="10" s="1"/>
  <c r="N3873" i="10"/>
  <c r="Q3872" i="10"/>
  <c r="P3872" i="10"/>
  <c r="O3872" i="10"/>
  <c r="R3872" i="10" s="1"/>
  <c r="N3872" i="10"/>
  <c r="Q3871" i="10"/>
  <c r="P3871" i="10"/>
  <c r="O3871" i="10"/>
  <c r="R3871" i="10" s="1"/>
  <c r="N3871" i="10"/>
  <c r="Q3870" i="10"/>
  <c r="P3870" i="10"/>
  <c r="S3870" i="10" s="1"/>
  <c r="O3870" i="10"/>
  <c r="R3870" i="10" s="1"/>
  <c r="N3870" i="10"/>
  <c r="Q3869" i="10"/>
  <c r="P3869" i="10"/>
  <c r="O3869" i="10"/>
  <c r="R3869" i="10" s="1"/>
  <c r="N3869" i="10"/>
  <c r="Q3868" i="10"/>
  <c r="P3868" i="10"/>
  <c r="S3868" i="10" s="1"/>
  <c r="O3868" i="10"/>
  <c r="R3868" i="10" s="1"/>
  <c r="N3868" i="10"/>
  <c r="Q3867" i="10"/>
  <c r="P3867" i="10"/>
  <c r="O3867" i="10"/>
  <c r="R3867" i="10" s="1"/>
  <c r="N3867" i="10"/>
  <c r="Q3866" i="10"/>
  <c r="P3866" i="10"/>
  <c r="O3866" i="10"/>
  <c r="R3866" i="10" s="1"/>
  <c r="N3866" i="10"/>
  <c r="Q3865" i="10"/>
  <c r="P3865" i="10"/>
  <c r="S3865" i="10" s="1"/>
  <c r="O3865" i="10"/>
  <c r="R3865" i="10" s="1"/>
  <c r="N3865" i="10"/>
  <c r="Q3864" i="10"/>
  <c r="P3864" i="10"/>
  <c r="U3864" i="10" s="1"/>
  <c r="O3864" i="10"/>
  <c r="R3864" i="10" s="1"/>
  <c r="N3864" i="10"/>
  <c r="Q3863" i="10"/>
  <c r="P3863" i="10"/>
  <c r="S3863" i="10" s="1"/>
  <c r="O3863" i="10"/>
  <c r="R3863" i="10" s="1"/>
  <c r="N3863" i="10"/>
  <c r="Q3862" i="10"/>
  <c r="P3862" i="10"/>
  <c r="S3862" i="10" s="1"/>
  <c r="O3862" i="10"/>
  <c r="R3862" i="10" s="1"/>
  <c r="N3862" i="10"/>
  <c r="Q3861" i="10"/>
  <c r="P3861" i="10"/>
  <c r="S3861" i="10" s="1"/>
  <c r="O3861" i="10"/>
  <c r="R3861" i="10" s="1"/>
  <c r="N3861" i="10"/>
  <c r="Q3860" i="10"/>
  <c r="P3860" i="10"/>
  <c r="S3860" i="10" s="1"/>
  <c r="O3860" i="10"/>
  <c r="R3860" i="10" s="1"/>
  <c r="N3860" i="10"/>
  <c r="Q3859" i="10"/>
  <c r="P3859" i="10"/>
  <c r="S3859" i="10" s="1"/>
  <c r="O3859" i="10"/>
  <c r="R3859" i="10" s="1"/>
  <c r="N3859" i="10"/>
  <c r="Q3858" i="10"/>
  <c r="P3858" i="10"/>
  <c r="O3858" i="10"/>
  <c r="R3858" i="10" s="1"/>
  <c r="N3858" i="10"/>
  <c r="Q3857" i="10"/>
  <c r="P3857" i="10"/>
  <c r="S3857" i="10" s="1"/>
  <c r="O3857" i="10"/>
  <c r="R3857" i="10" s="1"/>
  <c r="N3857" i="10"/>
  <c r="Q3856" i="10"/>
  <c r="P3856" i="10"/>
  <c r="O3856" i="10"/>
  <c r="R3856" i="10" s="1"/>
  <c r="N3856" i="10"/>
  <c r="Q3855" i="10"/>
  <c r="P3855" i="10"/>
  <c r="O3855" i="10"/>
  <c r="R3855" i="10" s="1"/>
  <c r="N3855" i="10"/>
  <c r="Q3854" i="10"/>
  <c r="P3854" i="10"/>
  <c r="S3854" i="10" s="1"/>
  <c r="O3854" i="10"/>
  <c r="R3854" i="10" s="1"/>
  <c r="N3854" i="10"/>
  <c r="Q3853" i="10"/>
  <c r="P3853" i="10"/>
  <c r="O3853" i="10"/>
  <c r="R3853" i="10" s="1"/>
  <c r="N3853" i="10"/>
  <c r="Q3852" i="10"/>
  <c r="P3852" i="10"/>
  <c r="S3852" i="10" s="1"/>
  <c r="O3852" i="10"/>
  <c r="R3852" i="10" s="1"/>
  <c r="N3852" i="10"/>
  <c r="Q3851" i="10"/>
  <c r="P3851" i="10"/>
  <c r="O3851" i="10"/>
  <c r="R3851" i="10" s="1"/>
  <c r="N3851" i="10"/>
  <c r="Q3850" i="10"/>
  <c r="P3850" i="10"/>
  <c r="S3850" i="10" s="1"/>
  <c r="O3850" i="10"/>
  <c r="R3850" i="10" s="1"/>
  <c r="N3850" i="10"/>
  <c r="Q3849" i="10"/>
  <c r="P3849" i="10"/>
  <c r="S3849" i="10" s="1"/>
  <c r="O3849" i="10"/>
  <c r="R3849" i="10" s="1"/>
  <c r="N3849" i="10"/>
  <c r="Q3848" i="10"/>
  <c r="P3848" i="10"/>
  <c r="O3848" i="10"/>
  <c r="R3848" i="10" s="1"/>
  <c r="N3848" i="10"/>
  <c r="Q3847" i="10"/>
  <c r="P3847" i="10"/>
  <c r="S3847" i="10" s="1"/>
  <c r="O3847" i="10"/>
  <c r="R3847" i="10" s="1"/>
  <c r="N3847" i="10"/>
  <c r="Q3846" i="10"/>
  <c r="P3846" i="10"/>
  <c r="S3846" i="10" s="1"/>
  <c r="O3846" i="10"/>
  <c r="R3846" i="10" s="1"/>
  <c r="N3846" i="10"/>
  <c r="Q3845" i="10"/>
  <c r="P3845" i="10"/>
  <c r="S3845" i="10" s="1"/>
  <c r="O3845" i="10"/>
  <c r="R3845" i="10" s="1"/>
  <c r="N3845" i="10"/>
  <c r="Q3844" i="10"/>
  <c r="P3844" i="10"/>
  <c r="S3844" i="10" s="1"/>
  <c r="O3844" i="10"/>
  <c r="R3844" i="10" s="1"/>
  <c r="N3844" i="10"/>
  <c r="Q3843" i="10"/>
  <c r="P3843" i="10"/>
  <c r="S3843" i="10" s="1"/>
  <c r="O3843" i="10"/>
  <c r="R3843" i="10" s="1"/>
  <c r="N3843" i="10"/>
  <c r="Q3842" i="10"/>
  <c r="P3842" i="10"/>
  <c r="O3842" i="10"/>
  <c r="R3842" i="10" s="1"/>
  <c r="N3842" i="10"/>
  <c r="Q3841" i="10"/>
  <c r="P3841" i="10"/>
  <c r="S3841" i="10" s="1"/>
  <c r="O3841" i="10"/>
  <c r="R3841" i="10" s="1"/>
  <c r="N3841" i="10"/>
  <c r="Q3840" i="10"/>
  <c r="P3840" i="10"/>
  <c r="O3840" i="10"/>
  <c r="R3840" i="10" s="1"/>
  <c r="N3840" i="10"/>
  <c r="Q3839" i="10"/>
  <c r="P3839" i="10"/>
  <c r="O3839" i="10"/>
  <c r="R3839" i="10" s="1"/>
  <c r="N3839" i="10"/>
  <c r="Q3838" i="10"/>
  <c r="P3838" i="10"/>
  <c r="S3838" i="10" s="1"/>
  <c r="O3838" i="10"/>
  <c r="R3838" i="10" s="1"/>
  <c r="N3838" i="10"/>
  <c r="Q3837" i="10"/>
  <c r="P3837" i="10"/>
  <c r="O3837" i="10"/>
  <c r="R3837" i="10" s="1"/>
  <c r="N3837" i="10"/>
  <c r="Q3836" i="10"/>
  <c r="P3836" i="10"/>
  <c r="S3836" i="10" s="1"/>
  <c r="O3836" i="10"/>
  <c r="R3836" i="10" s="1"/>
  <c r="N3836" i="10"/>
  <c r="Q3835" i="10"/>
  <c r="P3835" i="10"/>
  <c r="O3835" i="10"/>
  <c r="R3835" i="10" s="1"/>
  <c r="N3835" i="10"/>
  <c r="Q3834" i="10"/>
  <c r="P3834" i="10"/>
  <c r="S3834" i="10" s="1"/>
  <c r="O3834" i="10"/>
  <c r="R3834" i="10" s="1"/>
  <c r="N3834" i="10"/>
  <c r="Q3833" i="10"/>
  <c r="P3833" i="10"/>
  <c r="S3833" i="10" s="1"/>
  <c r="O3833" i="10"/>
  <c r="R3833" i="10" s="1"/>
  <c r="N3833" i="10"/>
  <c r="Q3832" i="10"/>
  <c r="P3832" i="10"/>
  <c r="O3832" i="10"/>
  <c r="R3832" i="10" s="1"/>
  <c r="N3832" i="10"/>
  <c r="Q3831" i="10"/>
  <c r="P3831" i="10"/>
  <c r="S3831" i="10" s="1"/>
  <c r="O3831" i="10"/>
  <c r="R3831" i="10" s="1"/>
  <c r="N3831" i="10"/>
  <c r="Q3830" i="10"/>
  <c r="P3830" i="10"/>
  <c r="S3830" i="10" s="1"/>
  <c r="O3830" i="10"/>
  <c r="R3830" i="10" s="1"/>
  <c r="N3830" i="10"/>
  <c r="Q3829" i="10"/>
  <c r="P3829" i="10"/>
  <c r="S3829" i="10" s="1"/>
  <c r="O3829" i="10"/>
  <c r="R3829" i="10" s="1"/>
  <c r="N3829" i="10"/>
  <c r="Q3828" i="10"/>
  <c r="P3828" i="10"/>
  <c r="S3828" i="10" s="1"/>
  <c r="O3828" i="10"/>
  <c r="R3828" i="10" s="1"/>
  <c r="N3828" i="10"/>
  <c r="Q3827" i="10"/>
  <c r="P3827" i="10"/>
  <c r="O3827" i="10"/>
  <c r="R3827" i="10" s="1"/>
  <c r="N3827" i="10"/>
  <c r="Q3826" i="10"/>
  <c r="P3826" i="10"/>
  <c r="U3826" i="10" s="1"/>
  <c r="O3826" i="10"/>
  <c r="R3826" i="10" s="1"/>
  <c r="N3826" i="10"/>
  <c r="Q3825" i="10"/>
  <c r="P3825" i="10"/>
  <c r="S3825" i="10" s="1"/>
  <c r="O3825" i="10"/>
  <c r="R3825" i="10" s="1"/>
  <c r="N3825" i="10"/>
  <c r="Q3824" i="10"/>
  <c r="P3824" i="10"/>
  <c r="O3824" i="10"/>
  <c r="R3824" i="10" s="1"/>
  <c r="N3824" i="10"/>
  <c r="S3823" i="10"/>
  <c r="Q3823" i="10"/>
  <c r="P3823" i="10"/>
  <c r="U3823" i="10" s="1"/>
  <c r="O3823" i="10"/>
  <c r="R3823" i="10" s="1"/>
  <c r="N3823" i="10"/>
  <c r="Q3822" i="10"/>
  <c r="P3822" i="10"/>
  <c r="S3822" i="10" s="1"/>
  <c r="O3822" i="10"/>
  <c r="R3822" i="10" s="1"/>
  <c r="N3822" i="10"/>
  <c r="Q3821" i="10"/>
  <c r="P3821" i="10"/>
  <c r="O3821" i="10"/>
  <c r="R3821" i="10" s="1"/>
  <c r="N3821" i="10"/>
  <c r="Q3820" i="10"/>
  <c r="P3820" i="10"/>
  <c r="O3820" i="10"/>
  <c r="R3820" i="10" s="1"/>
  <c r="N3820" i="10"/>
  <c r="Q3819" i="10"/>
  <c r="P3819" i="10"/>
  <c r="O3819" i="10"/>
  <c r="R3819" i="10" s="1"/>
  <c r="N3819" i="10"/>
  <c r="Q3818" i="10"/>
  <c r="P3818" i="10"/>
  <c r="U3818" i="10" s="1"/>
  <c r="O3818" i="10"/>
  <c r="R3818" i="10" s="1"/>
  <c r="N3818" i="10"/>
  <c r="Q3817" i="10"/>
  <c r="P3817" i="10"/>
  <c r="S3817" i="10" s="1"/>
  <c r="O3817" i="10"/>
  <c r="R3817" i="10" s="1"/>
  <c r="N3817" i="10"/>
  <c r="Q3816" i="10"/>
  <c r="P3816" i="10"/>
  <c r="O3816" i="10"/>
  <c r="R3816" i="10" s="1"/>
  <c r="N3816" i="10"/>
  <c r="Q3815" i="10"/>
  <c r="P3815" i="10"/>
  <c r="S3815" i="10" s="1"/>
  <c r="O3815" i="10"/>
  <c r="R3815" i="10" s="1"/>
  <c r="N3815" i="10"/>
  <c r="Q3814" i="10"/>
  <c r="P3814" i="10"/>
  <c r="S3814" i="10" s="1"/>
  <c r="O3814" i="10"/>
  <c r="R3814" i="10" s="1"/>
  <c r="N3814" i="10"/>
  <c r="Q3813" i="10"/>
  <c r="P3813" i="10"/>
  <c r="S3813" i="10" s="1"/>
  <c r="O3813" i="10"/>
  <c r="R3813" i="10" s="1"/>
  <c r="N3813" i="10"/>
  <c r="Q3812" i="10"/>
  <c r="P3812" i="10"/>
  <c r="S3812" i="10" s="1"/>
  <c r="O3812" i="10"/>
  <c r="R3812" i="10" s="1"/>
  <c r="N3812" i="10"/>
  <c r="Q3811" i="10"/>
  <c r="P3811" i="10"/>
  <c r="S3811" i="10" s="1"/>
  <c r="O3811" i="10"/>
  <c r="R3811" i="10" s="1"/>
  <c r="N3811" i="10"/>
  <c r="Q3810" i="10"/>
  <c r="P3810" i="10"/>
  <c r="O3810" i="10"/>
  <c r="R3810" i="10" s="1"/>
  <c r="N3810" i="10"/>
  <c r="Q3809" i="10"/>
  <c r="P3809" i="10"/>
  <c r="S3809" i="10" s="1"/>
  <c r="O3809" i="10"/>
  <c r="R3809" i="10" s="1"/>
  <c r="N3809" i="10"/>
  <c r="Q3808" i="10"/>
  <c r="P3808" i="10"/>
  <c r="O3808" i="10"/>
  <c r="R3808" i="10" s="1"/>
  <c r="N3808" i="10"/>
  <c r="Q3807" i="10"/>
  <c r="P3807" i="10"/>
  <c r="O3807" i="10"/>
  <c r="R3807" i="10" s="1"/>
  <c r="N3807" i="10"/>
  <c r="Q3806" i="10"/>
  <c r="P3806" i="10"/>
  <c r="S3806" i="10" s="1"/>
  <c r="O3806" i="10"/>
  <c r="R3806" i="10" s="1"/>
  <c r="N3806" i="10"/>
  <c r="Q3805" i="10"/>
  <c r="P3805" i="10"/>
  <c r="O3805" i="10"/>
  <c r="R3805" i="10" s="1"/>
  <c r="N3805" i="10"/>
  <c r="Q3804" i="10"/>
  <c r="P3804" i="10"/>
  <c r="S3804" i="10" s="1"/>
  <c r="O3804" i="10"/>
  <c r="R3804" i="10" s="1"/>
  <c r="N3804" i="10"/>
  <c r="Q3803" i="10"/>
  <c r="P3803" i="10"/>
  <c r="O3803" i="10"/>
  <c r="R3803" i="10" s="1"/>
  <c r="N3803" i="10"/>
  <c r="Q3802" i="10"/>
  <c r="P3802" i="10"/>
  <c r="S3802" i="10" s="1"/>
  <c r="O3802" i="10"/>
  <c r="R3802" i="10" s="1"/>
  <c r="N3802" i="10"/>
  <c r="Q3801" i="10"/>
  <c r="P3801" i="10"/>
  <c r="S3801" i="10" s="1"/>
  <c r="O3801" i="10"/>
  <c r="R3801" i="10" s="1"/>
  <c r="N3801" i="10"/>
  <c r="Q3800" i="10"/>
  <c r="P3800" i="10"/>
  <c r="U3800" i="10" s="1"/>
  <c r="O3800" i="10"/>
  <c r="R3800" i="10" s="1"/>
  <c r="N3800" i="10"/>
  <c r="Q3799" i="10"/>
  <c r="P3799" i="10"/>
  <c r="U3799" i="10" s="1"/>
  <c r="O3799" i="10"/>
  <c r="R3799" i="10" s="1"/>
  <c r="N3799" i="10"/>
  <c r="Q3798" i="10"/>
  <c r="P3798" i="10"/>
  <c r="O3798" i="10"/>
  <c r="R3798" i="10" s="1"/>
  <c r="N3798" i="10"/>
  <c r="Q3797" i="10"/>
  <c r="P3797" i="10"/>
  <c r="S3797" i="10" s="1"/>
  <c r="O3797" i="10"/>
  <c r="R3797" i="10" s="1"/>
  <c r="N3797" i="10"/>
  <c r="Q3796" i="10"/>
  <c r="P3796" i="10"/>
  <c r="S3796" i="10" s="1"/>
  <c r="O3796" i="10"/>
  <c r="R3796" i="10" s="1"/>
  <c r="N3796" i="10"/>
  <c r="Q3795" i="10"/>
  <c r="P3795" i="10"/>
  <c r="S3795" i="10" s="1"/>
  <c r="O3795" i="10"/>
  <c r="R3795" i="10" s="1"/>
  <c r="N3795" i="10"/>
  <c r="Q3794" i="10"/>
  <c r="P3794" i="10"/>
  <c r="O3794" i="10"/>
  <c r="R3794" i="10" s="1"/>
  <c r="N3794" i="10"/>
  <c r="Q3793" i="10"/>
  <c r="P3793" i="10"/>
  <c r="S3793" i="10" s="1"/>
  <c r="O3793" i="10"/>
  <c r="R3793" i="10" s="1"/>
  <c r="N3793" i="10"/>
  <c r="Q3792" i="10"/>
  <c r="P3792" i="10"/>
  <c r="O3792" i="10"/>
  <c r="R3792" i="10" s="1"/>
  <c r="N3792" i="10"/>
  <c r="Q3791" i="10"/>
  <c r="P3791" i="10"/>
  <c r="O3791" i="10"/>
  <c r="R3791" i="10" s="1"/>
  <c r="N3791" i="10"/>
  <c r="Q3790" i="10"/>
  <c r="P3790" i="10"/>
  <c r="O3790" i="10"/>
  <c r="R3790" i="10" s="1"/>
  <c r="N3790" i="10"/>
  <c r="Q3789" i="10"/>
  <c r="P3789" i="10"/>
  <c r="O3789" i="10"/>
  <c r="R3789" i="10" s="1"/>
  <c r="N3789" i="10"/>
  <c r="Q3788" i="10"/>
  <c r="P3788" i="10"/>
  <c r="S3788" i="10" s="1"/>
  <c r="O3788" i="10"/>
  <c r="R3788" i="10" s="1"/>
  <c r="N3788" i="10"/>
  <c r="Q3787" i="10"/>
  <c r="P3787" i="10"/>
  <c r="U3787" i="10" s="1"/>
  <c r="O3787" i="10"/>
  <c r="R3787" i="10" s="1"/>
  <c r="N3787" i="10"/>
  <c r="R3786" i="10"/>
  <c r="Q3786" i="10"/>
  <c r="P3786" i="10"/>
  <c r="S3786" i="10" s="1"/>
  <c r="O3786" i="10"/>
  <c r="N3786" i="10"/>
  <c r="Q3785" i="10"/>
  <c r="P3785" i="10"/>
  <c r="S3785" i="10" s="1"/>
  <c r="O3785" i="10"/>
  <c r="R3785" i="10" s="1"/>
  <c r="N3785" i="10"/>
  <c r="Q3784" i="10"/>
  <c r="P3784" i="10"/>
  <c r="U3784" i="10" s="1"/>
  <c r="O3784" i="10"/>
  <c r="R3784" i="10" s="1"/>
  <c r="N3784" i="10"/>
  <c r="Q3783" i="10"/>
  <c r="P3783" i="10"/>
  <c r="S3783" i="10" s="1"/>
  <c r="O3783" i="10"/>
  <c r="R3783" i="10" s="1"/>
  <c r="N3783" i="10"/>
  <c r="Q3782" i="10"/>
  <c r="P3782" i="10"/>
  <c r="S3782" i="10" s="1"/>
  <c r="O3782" i="10"/>
  <c r="R3782" i="10" s="1"/>
  <c r="N3782" i="10"/>
  <c r="Q3781" i="10"/>
  <c r="P3781" i="10"/>
  <c r="S3781" i="10" s="1"/>
  <c r="O3781" i="10"/>
  <c r="R3781" i="10" s="1"/>
  <c r="N3781" i="10"/>
  <c r="Q3780" i="10"/>
  <c r="P3780" i="10"/>
  <c r="S3780" i="10" s="1"/>
  <c r="O3780" i="10"/>
  <c r="R3780" i="10" s="1"/>
  <c r="N3780" i="10"/>
  <c r="Q3779" i="10"/>
  <c r="P3779" i="10"/>
  <c r="S3779" i="10" s="1"/>
  <c r="O3779" i="10"/>
  <c r="R3779" i="10" s="1"/>
  <c r="N3779" i="10"/>
  <c r="Q3778" i="10"/>
  <c r="P3778" i="10"/>
  <c r="O3778" i="10"/>
  <c r="R3778" i="10" s="1"/>
  <c r="N3778" i="10"/>
  <c r="Q3777" i="10"/>
  <c r="P3777" i="10"/>
  <c r="S3777" i="10" s="1"/>
  <c r="O3777" i="10"/>
  <c r="R3777" i="10" s="1"/>
  <c r="N3777" i="10"/>
  <c r="Q3776" i="10"/>
  <c r="P3776" i="10"/>
  <c r="O3776" i="10"/>
  <c r="R3776" i="10" s="1"/>
  <c r="N3776" i="10"/>
  <c r="Q3775" i="10"/>
  <c r="P3775" i="10"/>
  <c r="U3775" i="10" s="1"/>
  <c r="O3775" i="10"/>
  <c r="R3775" i="10" s="1"/>
  <c r="N3775" i="10"/>
  <c r="Q3774" i="10"/>
  <c r="P3774" i="10"/>
  <c r="S3774" i="10" s="1"/>
  <c r="O3774" i="10"/>
  <c r="R3774" i="10" s="1"/>
  <c r="N3774" i="10"/>
  <c r="Q3773" i="10"/>
  <c r="P3773" i="10"/>
  <c r="O3773" i="10"/>
  <c r="R3773" i="10" s="1"/>
  <c r="N3773" i="10"/>
  <c r="Q3772" i="10"/>
  <c r="P3772" i="10"/>
  <c r="O3772" i="10"/>
  <c r="R3772" i="10" s="1"/>
  <c r="N3772" i="10"/>
  <c r="Q3771" i="10"/>
  <c r="P3771" i="10"/>
  <c r="O3771" i="10"/>
  <c r="R3771" i="10" s="1"/>
  <c r="N3771" i="10"/>
  <c r="Q3770" i="10"/>
  <c r="P3770" i="10"/>
  <c r="S3770" i="10" s="1"/>
  <c r="O3770" i="10"/>
  <c r="R3770" i="10" s="1"/>
  <c r="N3770" i="10"/>
  <c r="Q3769" i="10"/>
  <c r="P3769" i="10"/>
  <c r="S3769" i="10" s="1"/>
  <c r="O3769" i="10"/>
  <c r="R3769" i="10" s="1"/>
  <c r="N3769" i="10"/>
  <c r="Q3768" i="10"/>
  <c r="P3768" i="10"/>
  <c r="O3768" i="10"/>
  <c r="R3768" i="10" s="1"/>
  <c r="N3768" i="10"/>
  <c r="Q3767" i="10"/>
  <c r="P3767" i="10"/>
  <c r="S3767" i="10" s="1"/>
  <c r="O3767" i="10"/>
  <c r="R3767" i="10" s="1"/>
  <c r="N3767" i="10"/>
  <c r="Q3766" i="10"/>
  <c r="P3766" i="10"/>
  <c r="S3766" i="10" s="1"/>
  <c r="O3766" i="10"/>
  <c r="R3766" i="10" s="1"/>
  <c r="N3766" i="10"/>
  <c r="Q3765" i="10"/>
  <c r="P3765" i="10"/>
  <c r="S3765" i="10" s="1"/>
  <c r="O3765" i="10"/>
  <c r="R3765" i="10" s="1"/>
  <c r="N3765" i="10"/>
  <c r="Q3764" i="10"/>
  <c r="P3764" i="10"/>
  <c r="O3764" i="10"/>
  <c r="R3764" i="10" s="1"/>
  <c r="N3764" i="10"/>
  <c r="Q3763" i="10"/>
  <c r="P3763" i="10"/>
  <c r="S3763" i="10" s="1"/>
  <c r="O3763" i="10"/>
  <c r="R3763" i="10" s="1"/>
  <c r="N3763" i="10"/>
  <c r="Q3762" i="10"/>
  <c r="P3762" i="10"/>
  <c r="U3762" i="10" s="1"/>
  <c r="O3762" i="10"/>
  <c r="R3762" i="10" s="1"/>
  <c r="N3762" i="10"/>
  <c r="Q3761" i="10"/>
  <c r="P3761" i="10"/>
  <c r="O3761" i="10"/>
  <c r="R3761" i="10" s="1"/>
  <c r="N3761" i="10"/>
  <c r="Q3760" i="10"/>
  <c r="P3760" i="10"/>
  <c r="O3760" i="10"/>
  <c r="R3760" i="10" s="1"/>
  <c r="N3760" i="10"/>
  <c r="Q3759" i="10"/>
  <c r="P3759" i="10"/>
  <c r="O3759" i="10"/>
  <c r="R3759" i="10" s="1"/>
  <c r="N3759" i="10"/>
  <c r="Q3758" i="10"/>
  <c r="P3758" i="10"/>
  <c r="S3758" i="10" s="1"/>
  <c r="O3758" i="10"/>
  <c r="R3758" i="10" s="1"/>
  <c r="N3758" i="10"/>
  <c r="Q3757" i="10"/>
  <c r="P3757" i="10"/>
  <c r="O3757" i="10"/>
  <c r="R3757" i="10" s="1"/>
  <c r="N3757" i="10"/>
  <c r="Q3756" i="10"/>
  <c r="P3756" i="10"/>
  <c r="S3756" i="10" s="1"/>
  <c r="O3756" i="10"/>
  <c r="R3756" i="10" s="1"/>
  <c r="N3756" i="10"/>
  <c r="Q3755" i="10"/>
  <c r="P3755" i="10"/>
  <c r="O3755" i="10"/>
  <c r="R3755" i="10" s="1"/>
  <c r="N3755" i="10"/>
  <c r="Q3754" i="10"/>
  <c r="P3754" i="10"/>
  <c r="U3754" i="10" s="1"/>
  <c r="O3754" i="10"/>
  <c r="R3754" i="10" s="1"/>
  <c r="N3754" i="10"/>
  <c r="Q3753" i="10"/>
  <c r="P3753" i="10"/>
  <c r="S3753" i="10" s="1"/>
  <c r="O3753" i="10"/>
  <c r="R3753" i="10" s="1"/>
  <c r="N3753" i="10"/>
  <c r="Q3752" i="10"/>
  <c r="P3752" i="10"/>
  <c r="O3752" i="10"/>
  <c r="R3752" i="10" s="1"/>
  <c r="N3752" i="10"/>
  <c r="S3751" i="10"/>
  <c r="Q3751" i="10"/>
  <c r="P3751" i="10"/>
  <c r="U3751" i="10" s="1"/>
  <c r="O3751" i="10"/>
  <c r="R3751" i="10" s="1"/>
  <c r="N3751" i="10"/>
  <c r="Q3750" i="10"/>
  <c r="P3750" i="10"/>
  <c r="S3750" i="10" s="1"/>
  <c r="O3750" i="10"/>
  <c r="R3750" i="10" s="1"/>
  <c r="N3750" i="10"/>
  <c r="Q3749" i="10"/>
  <c r="P3749" i="10"/>
  <c r="O3749" i="10"/>
  <c r="R3749" i="10" s="1"/>
  <c r="N3749" i="10"/>
  <c r="Q3748" i="10"/>
  <c r="P3748" i="10"/>
  <c r="S3748" i="10" s="1"/>
  <c r="O3748" i="10"/>
  <c r="R3748" i="10" s="1"/>
  <c r="N3748" i="10"/>
  <c r="Q3747" i="10"/>
  <c r="P3747" i="10"/>
  <c r="S3747" i="10" s="1"/>
  <c r="O3747" i="10"/>
  <c r="R3747" i="10" s="1"/>
  <c r="N3747" i="10"/>
  <c r="Q3746" i="10"/>
  <c r="P3746" i="10"/>
  <c r="O3746" i="10"/>
  <c r="R3746" i="10" s="1"/>
  <c r="N3746" i="10"/>
  <c r="Q3745" i="10"/>
  <c r="P3745" i="10"/>
  <c r="O3745" i="10"/>
  <c r="R3745" i="10" s="1"/>
  <c r="N3745" i="10"/>
  <c r="Q3744" i="10"/>
  <c r="P3744" i="10"/>
  <c r="O3744" i="10"/>
  <c r="R3744" i="10" s="1"/>
  <c r="N3744" i="10"/>
  <c r="Q3743" i="10"/>
  <c r="P3743" i="10"/>
  <c r="U3743" i="10" s="1"/>
  <c r="O3743" i="10"/>
  <c r="R3743" i="10" s="1"/>
  <c r="N3743" i="10"/>
  <c r="Q3742" i="10"/>
  <c r="P3742" i="10"/>
  <c r="S3742" i="10" s="1"/>
  <c r="O3742" i="10"/>
  <c r="R3742" i="10" s="1"/>
  <c r="N3742" i="10"/>
  <c r="Q3741" i="10"/>
  <c r="P3741" i="10"/>
  <c r="O3741" i="10"/>
  <c r="R3741" i="10" s="1"/>
  <c r="N3741" i="10"/>
  <c r="Q3740" i="10"/>
  <c r="P3740" i="10"/>
  <c r="S3740" i="10" s="1"/>
  <c r="O3740" i="10"/>
  <c r="R3740" i="10" s="1"/>
  <c r="N3740" i="10"/>
  <c r="Q3739" i="10"/>
  <c r="P3739" i="10"/>
  <c r="O3739" i="10"/>
  <c r="R3739" i="10" s="1"/>
  <c r="N3739" i="10"/>
  <c r="Q3738" i="10"/>
  <c r="P3738" i="10"/>
  <c r="U3738" i="10" s="1"/>
  <c r="O3738" i="10"/>
  <c r="R3738" i="10" s="1"/>
  <c r="N3738" i="10"/>
  <c r="Q3737" i="10"/>
  <c r="P3737" i="10"/>
  <c r="S3737" i="10" s="1"/>
  <c r="O3737" i="10"/>
  <c r="R3737" i="10" s="1"/>
  <c r="N3737" i="10"/>
  <c r="S3736" i="10"/>
  <c r="Q3736" i="10"/>
  <c r="P3736" i="10"/>
  <c r="U3736" i="10" s="1"/>
  <c r="O3736" i="10"/>
  <c r="R3736" i="10" s="1"/>
  <c r="N3736" i="10"/>
  <c r="Q3735" i="10"/>
  <c r="P3735" i="10"/>
  <c r="O3735" i="10"/>
  <c r="R3735" i="10" s="1"/>
  <c r="N3735" i="10"/>
  <c r="Q3734" i="10"/>
  <c r="P3734" i="10"/>
  <c r="O3734" i="10"/>
  <c r="R3734" i="10" s="1"/>
  <c r="N3734" i="10"/>
  <c r="Q3733" i="10"/>
  <c r="P3733" i="10"/>
  <c r="S3733" i="10" s="1"/>
  <c r="O3733" i="10"/>
  <c r="R3733" i="10" s="1"/>
  <c r="N3733" i="10"/>
  <c r="Q3732" i="10"/>
  <c r="P3732" i="10"/>
  <c r="S3732" i="10" s="1"/>
  <c r="O3732" i="10"/>
  <c r="R3732" i="10" s="1"/>
  <c r="N3732" i="10"/>
  <c r="Q3731" i="10"/>
  <c r="P3731" i="10"/>
  <c r="S3731" i="10" s="1"/>
  <c r="O3731" i="10"/>
  <c r="R3731" i="10" s="1"/>
  <c r="N3731" i="10"/>
  <c r="Q3730" i="10"/>
  <c r="P3730" i="10"/>
  <c r="O3730" i="10"/>
  <c r="R3730" i="10" s="1"/>
  <c r="N3730" i="10"/>
  <c r="Q3729" i="10"/>
  <c r="P3729" i="10"/>
  <c r="S3729" i="10" s="1"/>
  <c r="O3729" i="10"/>
  <c r="R3729" i="10" s="1"/>
  <c r="N3729" i="10"/>
  <c r="Q3728" i="10"/>
  <c r="P3728" i="10"/>
  <c r="O3728" i="10"/>
  <c r="R3728" i="10" s="1"/>
  <c r="N3728" i="10"/>
  <c r="Q3727" i="10"/>
  <c r="P3727" i="10"/>
  <c r="O3727" i="10"/>
  <c r="R3727" i="10" s="1"/>
  <c r="N3727" i="10"/>
  <c r="Q3726" i="10"/>
  <c r="P3726" i="10"/>
  <c r="S3726" i="10" s="1"/>
  <c r="O3726" i="10"/>
  <c r="R3726" i="10" s="1"/>
  <c r="N3726" i="10"/>
  <c r="Q3725" i="10"/>
  <c r="P3725" i="10"/>
  <c r="O3725" i="10"/>
  <c r="R3725" i="10" s="1"/>
  <c r="N3725" i="10"/>
  <c r="Q3724" i="10"/>
  <c r="P3724" i="10"/>
  <c r="O3724" i="10"/>
  <c r="R3724" i="10" s="1"/>
  <c r="N3724" i="10"/>
  <c r="Q3723" i="10"/>
  <c r="P3723" i="10"/>
  <c r="O3723" i="10"/>
  <c r="R3723" i="10" s="1"/>
  <c r="N3723" i="10"/>
  <c r="Q3722" i="10"/>
  <c r="P3722" i="10"/>
  <c r="S3722" i="10" s="1"/>
  <c r="O3722" i="10"/>
  <c r="R3722" i="10" s="1"/>
  <c r="N3722" i="10"/>
  <c r="Q3721" i="10"/>
  <c r="P3721" i="10"/>
  <c r="S3721" i="10" s="1"/>
  <c r="O3721" i="10"/>
  <c r="R3721" i="10" s="1"/>
  <c r="N3721" i="10"/>
  <c r="Q3720" i="10"/>
  <c r="P3720" i="10"/>
  <c r="O3720" i="10"/>
  <c r="R3720" i="10" s="1"/>
  <c r="N3720" i="10"/>
  <c r="Q3719" i="10"/>
  <c r="P3719" i="10"/>
  <c r="O3719" i="10"/>
  <c r="R3719" i="10" s="1"/>
  <c r="N3719" i="10"/>
  <c r="Q3718" i="10"/>
  <c r="P3718" i="10"/>
  <c r="S3718" i="10" s="1"/>
  <c r="O3718" i="10"/>
  <c r="R3718" i="10" s="1"/>
  <c r="N3718" i="10"/>
  <c r="Q3717" i="10"/>
  <c r="P3717" i="10"/>
  <c r="S3717" i="10" s="1"/>
  <c r="O3717" i="10"/>
  <c r="R3717" i="10" s="1"/>
  <c r="N3717" i="10"/>
  <c r="Q3716" i="10"/>
  <c r="P3716" i="10"/>
  <c r="S3716" i="10" s="1"/>
  <c r="O3716" i="10"/>
  <c r="R3716" i="10" s="1"/>
  <c r="N3716" i="10"/>
  <c r="Q3715" i="10"/>
  <c r="P3715" i="10"/>
  <c r="U3715" i="10" s="1"/>
  <c r="O3715" i="10"/>
  <c r="R3715" i="10" s="1"/>
  <c r="N3715" i="10"/>
  <c r="Q3714" i="10"/>
  <c r="P3714" i="10"/>
  <c r="O3714" i="10"/>
  <c r="R3714" i="10" s="1"/>
  <c r="N3714" i="10"/>
  <c r="Q3713" i="10"/>
  <c r="P3713" i="10"/>
  <c r="S3713" i="10" s="1"/>
  <c r="O3713" i="10"/>
  <c r="R3713" i="10" s="1"/>
  <c r="N3713" i="10"/>
  <c r="Q3712" i="10"/>
  <c r="P3712" i="10"/>
  <c r="U3712" i="10" s="1"/>
  <c r="O3712" i="10"/>
  <c r="R3712" i="10" s="1"/>
  <c r="N3712" i="10"/>
  <c r="Q3711" i="10"/>
  <c r="P3711" i="10"/>
  <c r="O3711" i="10"/>
  <c r="R3711" i="10" s="1"/>
  <c r="N3711" i="10"/>
  <c r="Q3710" i="10"/>
  <c r="P3710" i="10"/>
  <c r="S3710" i="10" s="1"/>
  <c r="O3710" i="10"/>
  <c r="R3710" i="10" s="1"/>
  <c r="N3710" i="10"/>
  <c r="Q3709" i="10"/>
  <c r="P3709" i="10"/>
  <c r="O3709" i="10"/>
  <c r="R3709" i="10" s="1"/>
  <c r="N3709" i="10"/>
  <c r="Q3708" i="10"/>
  <c r="P3708" i="10"/>
  <c r="O3708" i="10"/>
  <c r="R3708" i="10" s="1"/>
  <c r="N3708" i="10"/>
  <c r="Q3707" i="10"/>
  <c r="P3707" i="10"/>
  <c r="O3707" i="10"/>
  <c r="R3707" i="10" s="1"/>
  <c r="N3707" i="10"/>
  <c r="Q3706" i="10"/>
  <c r="P3706" i="10"/>
  <c r="S3706" i="10" s="1"/>
  <c r="O3706" i="10"/>
  <c r="R3706" i="10" s="1"/>
  <c r="N3706" i="10"/>
  <c r="Q3705" i="10"/>
  <c r="P3705" i="10"/>
  <c r="O3705" i="10"/>
  <c r="R3705" i="10" s="1"/>
  <c r="N3705" i="10"/>
  <c r="Q3704" i="10"/>
  <c r="P3704" i="10"/>
  <c r="O3704" i="10"/>
  <c r="R3704" i="10" s="1"/>
  <c r="N3704" i="10"/>
  <c r="Q3703" i="10"/>
  <c r="P3703" i="10"/>
  <c r="U3703" i="10" s="1"/>
  <c r="O3703" i="10"/>
  <c r="R3703" i="10" s="1"/>
  <c r="N3703" i="10"/>
  <c r="Q3702" i="10"/>
  <c r="P3702" i="10"/>
  <c r="U3702" i="10" s="1"/>
  <c r="O3702" i="10"/>
  <c r="R3702" i="10" s="1"/>
  <c r="N3702" i="10"/>
  <c r="Q3701" i="10"/>
  <c r="P3701" i="10"/>
  <c r="S3701" i="10" s="1"/>
  <c r="O3701" i="10"/>
  <c r="R3701" i="10" s="1"/>
  <c r="N3701" i="10"/>
  <c r="Q3700" i="10"/>
  <c r="P3700" i="10"/>
  <c r="S3700" i="10" s="1"/>
  <c r="O3700" i="10"/>
  <c r="R3700" i="10" s="1"/>
  <c r="N3700" i="10"/>
  <c r="Q3699" i="10"/>
  <c r="P3699" i="10"/>
  <c r="S3699" i="10" s="1"/>
  <c r="O3699" i="10"/>
  <c r="R3699" i="10" s="1"/>
  <c r="N3699" i="10"/>
  <c r="Q3698" i="10"/>
  <c r="P3698" i="10"/>
  <c r="O3698" i="10"/>
  <c r="R3698" i="10" s="1"/>
  <c r="N3698" i="10"/>
  <c r="Q3697" i="10"/>
  <c r="P3697" i="10"/>
  <c r="S3697" i="10" s="1"/>
  <c r="O3697" i="10"/>
  <c r="R3697" i="10" s="1"/>
  <c r="N3697" i="10"/>
  <c r="Q3696" i="10"/>
  <c r="P3696" i="10"/>
  <c r="O3696" i="10"/>
  <c r="R3696" i="10" s="1"/>
  <c r="N3696" i="10"/>
  <c r="Q3695" i="10"/>
  <c r="P3695" i="10"/>
  <c r="O3695" i="10"/>
  <c r="R3695" i="10" s="1"/>
  <c r="N3695" i="10"/>
  <c r="R3694" i="10"/>
  <c r="Q3694" i="10"/>
  <c r="P3694" i="10"/>
  <c r="O3694" i="10"/>
  <c r="N3694" i="10"/>
  <c r="Q3693" i="10"/>
  <c r="P3693" i="10"/>
  <c r="O3693" i="10"/>
  <c r="R3693" i="10" s="1"/>
  <c r="N3693" i="10"/>
  <c r="Q3692" i="10"/>
  <c r="P3692" i="10"/>
  <c r="O3692" i="10"/>
  <c r="R3692" i="10" s="1"/>
  <c r="N3692" i="10"/>
  <c r="Q3691" i="10"/>
  <c r="P3691" i="10"/>
  <c r="O3691" i="10"/>
  <c r="R3691" i="10" s="1"/>
  <c r="N3691" i="10"/>
  <c r="Q3690" i="10"/>
  <c r="P3690" i="10"/>
  <c r="U3690" i="10" s="1"/>
  <c r="O3690" i="10"/>
  <c r="R3690" i="10" s="1"/>
  <c r="N3690" i="10"/>
  <c r="Q3689" i="10"/>
  <c r="P3689" i="10"/>
  <c r="S3689" i="10" s="1"/>
  <c r="O3689" i="10"/>
  <c r="R3689" i="10" s="1"/>
  <c r="N3689" i="10"/>
  <c r="Q3688" i="10"/>
  <c r="P3688" i="10"/>
  <c r="O3688" i="10"/>
  <c r="R3688" i="10" s="1"/>
  <c r="N3688" i="10"/>
  <c r="Q3687" i="10"/>
  <c r="P3687" i="10"/>
  <c r="S3687" i="10" s="1"/>
  <c r="O3687" i="10"/>
  <c r="R3687" i="10" s="1"/>
  <c r="N3687" i="10"/>
  <c r="Q3686" i="10"/>
  <c r="P3686" i="10"/>
  <c r="S3686" i="10" s="1"/>
  <c r="O3686" i="10"/>
  <c r="R3686" i="10" s="1"/>
  <c r="N3686" i="10"/>
  <c r="Q3685" i="10"/>
  <c r="P3685" i="10"/>
  <c r="S3685" i="10" s="1"/>
  <c r="O3685" i="10"/>
  <c r="R3685" i="10" s="1"/>
  <c r="N3685" i="10"/>
  <c r="Q3684" i="10"/>
  <c r="P3684" i="10"/>
  <c r="S3684" i="10" s="1"/>
  <c r="O3684" i="10"/>
  <c r="R3684" i="10" s="1"/>
  <c r="N3684" i="10"/>
  <c r="Q3683" i="10"/>
  <c r="P3683" i="10"/>
  <c r="S3683" i="10" s="1"/>
  <c r="O3683" i="10"/>
  <c r="R3683" i="10" s="1"/>
  <c r="N3683" i="10"/>
  <c r="Q3682" i="10"/>
  <c r="P3682" i="10"/>
  <c r="O3682" i="10"/>
  <c r="R3682" i="10" s="1"/>
  <c r="N3682" i="10"/>
  <c r="Q3681" i="10"/>
  <c r="P3681" i="10"/>
  <c r="S3681" i="10" s="1"/>
  <c r="O3681" i="10"/>
  <c r="R3681" i="10" s="1"/>
  <c r="N3681" i="10"/>
  <c r="Q3680" i="10"/>
  <c r="P3680" i="10"/>
  <c r="O3680" i="10"/>
  <c r="R3680" i="10" s="1"/>
  <c r="N3680" i="10"/>
  <c r="Q3679" i="10"/>
  <c r="P3679" i="10"/>
  <c r="O3679" i="10"/>
  <c r="R3679" i="10" s="1"/>
  <c r="N3679" i="10"/>
  <c r="Q3678" i="10"/>
  <c r="P3678" i="10"/>
  <c r="O3678" i="10"/>
  <c r="R3678" i="10" s="1"/>
  <c r="N3678" i="10"/>
  <c r="Q3677" i="10"/>
  <c r="P3677" i="10"/>
  <c r="O3677" i="10"/>
  <c r="R3677" i="10" s="1"/>
  <c r="N3677" i="10"/>
  <c r="Q3676" i="10"/>
  <c r="P3676" i="10"/>
  <c r="O3676" i="10"/>
  <c r="R3676" i="10" s="1"/>
  <c r="N3676" i="10"/>
  <c r="Q3675" i="10"/>
  <c r="P3675" i="10"/>
  <c r="O3675" i="10"/>
  <c r="R3675" i="10" s="1"/>
  <c r="N3675" i="10"/>
  <c r="Q3674" i="10"/>
  <c r="P3674" i="10"/>
  <c r="S3674" i="10" s="1"/>
  <c r="O3674" i="10"/>
  <c r="R3674" i="10" s="1"/>
  <c r="N3674" i="10"/>
  <c r="Q3673" i="10"/>
  <c r="P3673" i="10"/>
  <c r="S3673" i="10" s="1"/>
  <c r="O3673" i="10"/>
  <c r="R3673" i="10" s="1"/>
  <c r="N3673" i="10"/>
  <c r="Q3672" i="10"/>
  <c r="P3672" i="10"/>
  <c r="O3672" i="10"/>
  <c r="R3672" i="10" s="1"/>
  <c r="N3672" i="10"/>
  <c r="Q3671" i="10"/>
  <c r="P3671" i="10"/>
  <c r="S3671" i="10" s="1"/>
  <c r="O3671" i="10"/>
  <c r="R3671" i="10" s="1"/>
  <c r="N3671" i="10"/>
  <c r="Q3670" i="10"/>
  <c r="P3670" i="10"/>
  <c r="S3670" i="10" s="1"/>
  <c r="O3670" i="10"/>
  <c r="R3670" i="10" s="1"/>
  <c r="N3670" i="10"/>
  <c r="Q3669" i="10"/>
  <c r="P3669" i="10"/>
  <c r="S3669" i="10" s="1"/>
  <c r="O3669" i="10"/>
  <c r="R3669" i="10" s="1"/>
  <c r="N3669" i="10"/>
  <c r="Q3668" i="10"/>
  <c r="P3668" i="10"/>
  <c r="S3668" i="10" s="1"/>
  <c r="O3668" i="10"/>
  <c r="R3668" i="10" s="1"/>
  <c r="N3668" i="10"/>
  <c r="Q3667" i="10"/>
  <c r="P3667" i="10"/>
  <c r="O3667" i="10"/>
  <c r="R3667" i="10" s="1"/>
  <c r="N3667" i="10"/>
  <c r="Q3666" i="10"/>
  <c r="P3666" i="10"/>
  <c r="O3666" i="10"/>
  <c r="R3666" i="10" s="1"/>
  <c r="N3666" i="10"/>
  <c r="Q3665" i="10"/>
  <c r="P3665" i="10"/>
  <c r="S3665" i="10" s="1"/>
  <c r="O3665" i="10"/>
  <c r="R3665" i="10" s="1"/>
  <c r="N3665" i="10"/>
  <c r="Q3664" i="10"/>
  <c r="P3664" i="10"/>
  <c r="O3664" i="10"/>
  <c r="R3664" i="10" s="1"/>
  <c r="N3664" i="10"/>
  <c r="Q3663" i="10"/>
  <c r="P3663" i="10"/>
  <c r="O3663" i="10"/>
  <c r="R3663" i="10" s="1"/>
  <c r="N3663" i="10"/>
  <c r="Q3662" i="10"/>
  <c r="P3662" i="10"/>
  <c r="S3662" i="10" s="1"/>
  <c r="O3662" i="10"/>
  <c r="R3662" i="10" s="1"/>
  <c r="N3662" i="10"/>
  <c r="Q3661" i="10"/>
  <c r="P3661" i="10"/>
  <c r="O3661" i="10"/>
  <c r="R3661" i="10" s="1"/>
  <c r="N3661" i="10"/>
  <c r="Q3660" i="10"/>
  <c r="P3660" i="10"/>
  <c r="O3660" i="10"/>
  <c r="R3660" i="10" s="1"/>
  <c r="N3660" i="10"/>
  <c r="Q3659" i="10"/>
  <c r="P3659" i="10"/>
  <c r="O3659" i="10"/>
  <c r="R3659" i="10" s="1"/>
  <c r="N3659" i="10"/>
  <c r="Q3658" i="10"/>
  <c r="P3658" i="10"/>
  <c r="S3658" i="10" s="1"/>
  <c r="O3658" i="10"/>
  <c r="R3658" i="10" s="1"/>
  <c r="N3658" i="10"/>
  <c r="Q3657" i="10"/>
  <c r="P3657" i="10"/>
  <c r="S3657" i="10" s="1"/>
  <c r="O3657" i="10"/>
  <c r="R3657" i="10" s="1"/>
  <c r="N3657" i="10"/>
  <c r="Q3656" i="10"/>
  <c r="P3656" i="10"/>
  <c r="O3656" i="10"/>
  <c r="R3656" i="10" s="1"/>
  <c r="N3656" i="10"/>
  <c r="Q3655" i="10"/>
  <c r="P3655" i="10"/>
  <c r="O3655" i="10"/>
  <c r="R3655" i="10" s="1"/>
  <c r="N3655" i="10"/>
  <c r="Q3654" i="10"/>
  <c r="P3654" i="10"/>
  <c r="S3654" i="10" s="1"/>
  <c r="O3654" i="10"/>
  <c r="R3654" i="10" s="1"/>
  <c r="N3654" i="10"/>
  <c r="Q3653" i="10"/>
  <c r="P3653" i="10"/>
  <c r="S3653" i="10" s="1"/>
  <c r="O3653" i="10"/>
  <c r="R3653" i="10" s="1"/>
  <c r="N3653" i="10"/>
  <c r="Q3652" i="10"/>
  <c r="P3652" i="10"/>
  <c r="S3652" i="10" s="1"/>
  <c r="O3652" i="10"/>
  <c r="R3652" i="10" s="1"/>
  <c r="N3652" i="10"/>
  <c r="Q3651" i="10"/>
  <c r="P3651" i="10"/>
  <c r="O3651" i="10"/>
  <c r="R3651" i="10" s="1"/>
  <c r="N3651" i="10"/>
  <c r="Q3650" i="10"/>
  <c r="P3650" i="10"/>
  <c r="U3650" i="10" s="1"/>
  <c r="O3650" i="10"/>
  <c r="R3650" i="10" s="1"/>
  <c r="N3650" i="10"/>
  <c r="Q3649" i="10"/>
  <c r="P3649" i="10"/>
  <c r="O3649" i="10"/>
  <c r="R3649" i="10" s="1"/>
  <c r="N3649" i="10"/>
  <c r="Q3648" i="10"/>
  <c r="P3648" i="10"/>
  <c r="O3648" i="10"/>
  <c r="R3648" i="10" s="1"/>
  <c r="N3648" i="10"/>
  <c r="Q3647" i="10"/>
  <c r="P3647" i="10"/>
  <c r="O3647" i="10"/>
  <c r="R3647" i="10" s="1"/>
  <c r="N3647" i="10"/>
  <c r="Q3646" i="10"/>
  <c r="P3646" i="10"/>
  <c r="S3646" i="10" s="1"/>
  <c r="O3646" i="10"/>
  <c r="R3646" i="10" s="1"/>
  <c r="N3646" i="10"/>
  <c r="Q3645" i="10"/>
  <c r="P3645" i="10"/>
  <c r="O3645" i="10"/>
  <c r="R3645" i="10" s="1"/>
  <c r="N3645" i="10"/>
  <c r="Q3644" i="10"/>
  <c r="P3644" i="10"/>
  <c r="O3644" i="10"/>
  <c r="R3644" i="10" s="1"/>
  <c r="N3644" i="10"/>
  <c r="Q3643" i="10"/>
  <c r="P3643" i="10"/>
  <c r="O3643" i="10"/>
  <c r="R3643" i="10" s="1"/>
  <c r="N3643" i="10"/>
  <c r="Q3642" i="10"/>
  <c r="P3642" i="10"/>
  <c r="S3642" i="10" s="1"/>
  <c r="O3642" i="10"/>
  <c r="R3642" i="10" s="1"/>
  <c r="N3642" i="10"/>
  <c r="R3641" i="10"/>
  <c r="Q3641" i="10"/>
  <c r="P3641" i="10"/>
  <c r="S3641" i="10" s="1"/>
  <c r="O3641" i="10"/>
  <c r="N3641" i="10"/>
  <c r="Q3640" i="10"/>
  <c r="P3640" i="10"/>
  <c r="O3640" i="10"/>
  <c r="R3640" i="10" s="1"/>
  <c r="N3640" i="10"/>
  <c r="Q3639" i="10"/>
  <c r="P3639" i="10"/>
  <c r="S3639" i="10" s="1"/>
  <c r="O3639" i="10"/>
  <c r="R3639" i="10" s="1"/>
  <c r="N3639" i="10"/>
  <c r="Q3638" i="10"/>
  <c r="P3638" i="10"/>
  <c r="U3638" i="10" s="1"/>
  <c r="O3638" i="10"/>
  <c r="R3638" i="10" s="1"/>
  <c r="N3638" i="10"/>
  <c r="Q3637" i="10"/>
  <c r="P3637" i="10"/>
  <c r="S3637" i="10" s="1"/>
  <c r="O3637" i="10"/>
  <c r="R3637" i="10" s="1"/>
  <c r="N3637" i="10"/>
  <c r="Q3636" i="10"/>
  <c r="P3636" i="10"/>
  <c r="O3636" i="10"/>
  <c r="R3636" i="10" s="1"/>
  <c r="N3636" i="10"/>
  <c r="Q3635" i="10"/>
  <c r="P3635" i="10"/>
  <c r="S3635" i="10" s="1"/>
  <c r="O3635" i="10"/>
  <c r="R3635" i="10" s="1"/>
  <c r="N3635" i="10"/>
  <c r="Q3634" i="10"/>
  <c r="P3634" i="10"/>
  <c r="O3634" i="10"/>
  <c r="R3634" i="10" s="1"/>
  <c r="N3634" i="10"/>
  <c r="Q3633" i="10"/>
  <c r="P3633" i="10"/>
  <c r="O3633" i="10"/>
  <c r="R3633" i="10" s="1"/>
  <c r="N3633" i="10"/>
  <c r="Q3632" i="10"/>
  <c r="P3632" i="10"/>
  <c r="O3632" i="10"/>
  <c r="R3632" i="10" s="1"/>
  <c r="N3632" i="10"/>
  <c r="Q3631" i="10"/>
  <c r="P3631" i="10"/>
  <c r="O3631" i="10"/>
  <c r="R3631" i="10" s="1"/>
  <c r="N3631" i="10"/>
  <c r="Q3630" i="10"/>
  <c r="P3630" i="10"/>
  <c r="S3630" i="10" s="1"/>
  <c r="O3630" i="10"/>
  <c r="R3630" i="10" s="1"/>
  <c r="N3630" i="10"/>
  <c r="Q3629" i="10"/>
  <c r="P3629" i="10"/>
  <c r="O3629" i="10"/>
  <c r="R3629" i="10" s="1"/>
  <c r="N3629" i="10"/>
  <c r="Q3628" i="10"/>
  <c r="P3628" i="10"/>
  <c r="O3628" i="10"/>
  <c r="R3628" i="10" s="1"/>
  <c r="N3628" i="10"/>
  <c r="Q3627" i="10"/>
  <c r="P3627" i="10"/>
  <c r="O3627" i="10"/>
  <c r="R3627" i="10" s="1"/>
  <c r="N3627" i="10"/>
  <c r="Q3626" i="10"/>
  <c r="P3626" i="10"/>
  <c r="S3626" i="10" s="1"/>
  <c r="O3626" i="10"/>
  <c r="R3626" i="10" s="1"/>
  <c r="N3626" i="10"/>
  <c r="Q3625" i="10"/>
  <c r="P3625" i="10"/>
  <c r="O3625" i="10"/>
  <c r="R3625" i="10" s="1"/>
  <c r="N3625" i="10"/>
  <c r="Q3624" i="10"/>
  <c r="P3624" i="10"/>
  <c r="U3624" i="10" s="1"/>
  <c r="O3624" i="10"/>
  <c r="R3624" i="10" s="1"/>
  <c r="N3624" i="10"/>
  <c r="Q3623" i="10"/>
  <c r="P3623" i="10"/>
  <c r="S3623" i="10" s="1"/>
  <c r="O3623" i="10"/>
  <c r="R3623" i="10" s="1"/>
  <c r="N3623" i="10"/>
  <c r="Q3622" i="10"/>
  <c r="P3622" i="10"/>
  <c r="O3622" i="10"/>
  <c r="R3622" i="10" s="1"/>
  <c r="N3622" i="10"/>
  <c r="Q3621" i="10"/>
  <c r="P3621" i="10"/>
  <c r="U3621" i="10" s="1"/>
  <c r="O3621" i="10"/>
  <c r="R3621" i="10" s="1"/>
  <c r="N3621" i="10"/>
  <c r="Q3620" i="10"/>
  <c r="P3620" i="10"/>
  <c r="S3620" i="10" s="1"/>
  <c r="O3620" i="10"/>
  <c r="R3620" i="10" s="1"/>
  <c r="N3620" i="10"/>
  <c r="Q3619" i="10"/>
  <c r="P3619" i="10"/>
  <c r="O3619" i="10"/>
  <c r="R3619" i="10" s="1"/>
  <c r="N3619" i="10"/>
  <c r="Q3618" i="10"/>
  <c r="P3618" i="10"/>
  <c r="O3618" i="10"/>
  <c r="R3618" i="10" s="1"/>
  <c r="N3618" i="10"/>
  <c r="Q3617" i="10"/>
  <c r="P3617" i="10"/>
  <c r="O3617" i="10"/>
  <c r="R3617" i="10" s="1"/>
  <c r="N3617" i="10"/>
  <c r="Q3616" i="10"/>
  <c r="P3616" i="10"/>
  <c r="O3616" i="10"/>
  <c r="R3616" i="10" s="1"/>
  <c r="N3616" i="10"/>
  <c r="Q3615" i="10"/>
  <c r="P3615" i="10"/>
  <c r="O3615" i="10"/>
  <c r="R3615" i="10" s="1"/>
  <c r="N3615" i="10"/>
  <c r="Q3614" i="10"/>
  <c r="P3614" i="10"/>
  <c r="O3614" i="10"/>
  <c r="R3614" i="10" s="1"/>
  <c r="N3614" i="10"/>
  <c r="Q3613" i="10"/>
  <c r="P3613" i="10"/>
  <c r="O3613" i="10"/>
  <c r="R3613" i="10" s="1"/>
  <c r="N3613" i="10"/>
  <c r="Q3612" i="10"/>
  <c r="P3612" i="10"/>
  <c r="O3612" i="10"/>
  <c r="R3612" i="10" s="1"/>
  <c r="N3612" i="10"/>
  <c r="Q3611" i="10"/>
  <c r="P3611" i="10"/>
  <c r="O3611" i="10"/>
  <c r="R3611" i="10" s="1"/>
  <c r="N3611" i="10"/>
  <c r="Q3610" i="10"/>
  <c r="P3610" i="10"/>
  <c r="O3610" i="10"/>
  <c r="R3610" i="10" s="1"/>
  <c r="N3610" i="10"/>
  <c r="Q3609" i="10"/>
  <c r="P3609" i="10"/>
  <c r="S3609" i="10" s="1"/>
  <c r="O3609" i="10"/>
  <c r="R3609" i="10" s="1"/>
  <c r="N3609" i="10"/>
  <c r="Q3608" i="10"/>
  <c r="P3608" i="10"/>
  <c r="U3608" i="10" s="1"/>
  <c r="O3608" i="10"/>
  <c r="R3608" i="10" s="1"/>
  <c r="N3608" i="10"/>
  <c r="Q3607" i="10"/>
  <c r="P3607" i="10"/>
  <c r="S3607" i="10" s="1"/>
  <c r="O3607" i="10"/>
  <c r="R3607" i="10" s="1"/>
  <c r="N3607" i="10"/>
  <c r="Q3606" i="10"/>
  <c r="P3606" i="10"/>
  <c r="S3606" i="10" s="1"/>
  <c r="O3606" i="10"/>
  <c r="R3606" i="10" s="1"/>
  <c r="N3606" i="10"/>
  <c r="Q3605" i="10"/>
  <c r="P3605" i="10"/>
  <c r="S3605" i="10" s="1"/>
  <c r="O3605" i="10"/>
  <c r="R3605" i="10" s="1"/>
  <c r="N3605" i="10"/>
  <c r="Q3604" i="10"/>
  <c r="P3604" i="10"/>
  <c r="S3604" i="10" s="1"/>
  <c r="O3604" i="10"/>
  <c r="R3604" i="10" s="1"/>
  <c r="N3604" i="10"/>
  <c r="Q3603" i="10"/>
  <c r="P3603" i="10"/>
  <c r="S3603" i="10" s="1"/>
  <c r="O3603" i="10"/>
  <c r="R3603" i="10" s="1"/>
  <c r="N3603" i="10"/>
  <c r="Q3602" i="10"/>
  <c r="P3602" i="10"/>
  <c r="U3602" i="10" s="1"/>
  <c r="O3602" i="10"/>
  <c r="R3602" i="10" s="1"/>
  <c r="N3602" i="10"/>
  <c r="Q3601" i="10"/>
  <c r="P3601" i="10"/>
  <c r="O3601" i="10"/>
  <c r="R3601" i="10" s="1"/>
  <c r="N3601" i="10"/>
  <c r="Q3600" i="10"/>
  <c r="P3600" i="10"/>
  <c r="O3600" i="10"/>
  <c r="R3600" i="10" s="1"/>
  <c r="N3600" i="10"/>
  <c r="Q3599" i="10"/>
  <c r="P3599" i="10"/>
  <c r="O3599" i="10"/>
  <c r="R3599" i="10" s="1"/>
  <c r="N3599" i="10"/>
  <c r="Q3598" i="10"/>
  <c r="P3598" i="10"/>
  <c r="S3598" i="10" s="1"/>
  <c r="O3598" i="10"/>
  <c r="R3598" i="10" s="1"/>
  <c r="N3598" i="10"/>
  <c r="Q3597" i="10"/>
  <c r="P3597" i="10"/>
  <c r="O3597" i="10"/>
  <c r="R3597" i="10" s="1"/>
  <c r="N3597" i="10"/>
  <c r="Q3596" i="10"/>
  <c r="P3596" i="10"/>
  <c r="O3596" i="10"/>
  <c r="R3596" i="10" s="1"/>
  <c r="N3596" i="10"/>
  <c r="Q3595" i="10"/>
  <c r="P3595" i="10"/>
  <c r="O3595" i="10"/>
  <c r="R3595" i="10" s="1"/>
  <c r="N3595" i="10"/>
  <c r="Q3594" i="10"/>
  <c r="P3594" i="10"/>
  <c r="S3594" i="10" s="1"/>
  <c r="O3594" i="10"/>
  <c r="R3594" i="10" s="1"/>
  <c r="N3594" i="10"/>
  <c r="Q3593" i="10"/>
  <c r="P3593" i="10"/>
  <c r="S3593" i="10" s="1"/>
  <c r="O3593" i="10"/>
  <c r="R3593" i="10" s="1"/>
  <c r="N3593" i="10"/>
  <c r="Q3592" i="10"/>
  <c r="P3592" i="10"/>
  <c r="O3592" i="10"/>
  <c r="R3592" i="10" s="1"/>
  <c r="N3592" i="10"/>
  <c r="Q3591" i="10"/>
  <c r="P3591" i="10"/>
  <c r="O3591" i="10"/>
  <c r="R3591" i="10" s="1"/>
  <c r="N3591" i="10"/>
  <c r="Q3590" i="10"/>
  <c r="P3590" i="10"/>
  <c r="S3590" i="10" s="1"/>
  <c r="O3590" i="10"/>
  <c r="R3590" i="10" s="1"/>
  <c r="N3590" i="10"/>
  <c r="Q3589" i="10"/>
  <c r="P3589" i="10"/>
  <c r="S3589" i="10" s="1"/>
  <c r="O3589" i="10"/>
  <c r="R3589" i="10" s="1"/>
  <c r="N3589" i="10"/>
  <c r="Q3588" i="10"/>
  <c r="P3588" i="10"/>
  <c r="O3588" i="10"/>
  <c r="R3588" i="10" s="1"/>
  <c r="N3588" i="10"/>
  <c r="Q3587" i="10"/>
  <c r="P3587" i="10"/>
  <c r="O3587" i="10"/>
  <c r="R3587" i="10" s="1"/>
  <c r="N3587" i="10"/>
  <c r="Q3586" i="10"/>
  <c r="P3586" i="10"/>
  <c r="O3586" i="10"/>
  <c r="R3586" i="10" s="1"/>
  <c r="N3586" i="10"/>
  <c r="Q3585" i="10"/>
  <c r="P3585" i="10"/>
  <c r="O3585" i="10"/>
  <c r="R3585" i="10" s="1"/>
  <c r="N3585" i="10"/>
  <c r="Q3584" i="10"/>
  <c r="P3584" i="10"/>
  <c r="O3584" i="10"/>
  <c r="R3584" i="10" s="1"/>
  <c r="N3584" i="10"/>
  <c r="Q3583" i="10"/>
  <c r="P3583" i="10"/>
  <c r="O3583" i="10"/>
  <c r="R3583" i="10" s="1"/>
  <c r="N3583" i="10"/>
  <c r="Q3582" i="10"/>
  <c r="P3582" i="10"/>
  <c r="S3582" i="10" s="1"/>
  <c r="O3582" i="10"/>
  <c r="R3582" i="10" s="1"/>
  <c r="N3582" i="10"/>
  <c r="Q3581" i="10"/>
  <c r="P3581" i="10"/>
  <c r="O3581" i="10"/>
  <c r="R3581" i="10" s="1"/>
  <c r="N3581" i="10"/>
  <c r="Q3580" i="10"/>
  <c r="P3580" i="10"/>
  <c r="O3580" i="10"/>
  <c r="R3580" i="10" s="1"/>
  <c r="N3580" i="10"/>
  <c r="Q3579" i="10"/>
  <c r="P3579" i="10"/>
  <c r="O3579" i="10"/>
  <c r="R3579" i="10" s="1"/>
  <c r="N3579" i="10"/>
  <c r="Q3578" i="10"/>
  <c r="P3578" i="10"/>
  <c r="S3578" i="10" s="1"/>
  <c r="O3578" i="10"/>
  <c r="R3578" i="10" s="1"/>
  <c r="N3578" i="10"/>
  <c r="Q3577" i="10"/>
  <c r="P3577" i="10"/>
  <c r="S3577" i="10" s="1"/>
  <c r="O3577" i="10"/>
  <c r="R3577" i="10" s="1"/>
  <c r="N3577" i="10"/>
  <c r="Q3576" i="10"/>
  <c r="P3576" i="10"/>
  <c r="O3576" i="10"/>
  <c r="R3576" i="10" s="1"/>
  <c r="N3576" i="10"/>
  <c r="Q3575" i="10"/>
  <c r="P3575" i="10"/>
  <c r="U3575" i="10" s="1"/>
  <c r="O3575" i="10"/>
  <c r="R3575" i="10" s="1"/>
  <c r="N3575" i="10"/>
  <c r="Q3574" i="10"/>
  <c r="P3574" i="10"/>
  <c r="S3574" i="10" s="1"/>
  <c r="O3574" i="10"/>
  <c r="R3574" i="10" s="1"/>
  <c r="N3574" i="10"/>
  <c r="Q3573" i="10"/>
  <c r="P3573" i="10"/>
  <c r="S3573" i="10" s="1"/>
  <c r="O3573" i="10"/>
  <c r="R3573" i="10" s="1"/>
  <c r="N3573" i="10"/>
  <c r="Q3572" i="10"/>
  <c r="P3572" i="10"/>
  <c r="O3572" i="10"/>
  <c r="R3572" i="10" s="1"/>
  <c r="N3572" i="10"/>
  <c r="Q3571" i="10"/>
  <c r="P3571" i="10"/>
  <c r="S3571" i="10" s="1"/>
  <c r="O3571" i="10"/>
  <c r="R3571" i="10" s="1"/>
  <c r="N3571" i="10"/>
  <c r="Q3570" i="10"/>
  <c r="P3570" i="10"/>
  <c r="O3570" i="10"/>
  <c r="R3570" i="10" s="1"/>
  <c r="N3570" i="10"/>
  <c r="Q3569" i="10"/>
  <c r="P3569" i="10"/>
  <c r="O3569" i="10"/>
  <c r="R3569" i="10" s="1"/>
  <c r="N3569" i="10"/>
  <c r="Q3568" i="10"/>
  <c r="P3568" i="10"/>
  <c r="O3568" i="10"/>
  <c r="R3568" i="10" s="1"/>
  <c r="N3568" i="10"/>
  <c r="Q3567" i="10"/>
  <c r="P3567" i="10"/>
  <c r="O3567" i="10"/>
  <c r="R3567" i="10" s="1"/>
  <c r="N3567" i="10"/>
  <c r="Q3566" i="10"/>
  <c r="P3566" i="10"/>
  <c r="S3566" i="10" s="1"/>
  <c r="O3566" i="10"/>
  <c r="R3566" i="10" s="1"/>
  <c r="N3566" i="10"/>
  <c r="Q3565" i="10"/>
  <c r="P3565" i="10"/>
  <c r="O3565" i="10"/>
  <c r="R3565" i="10" s="1"/>
  <c r="N3565" i="10"/>
  <c r="Q3564" i="10"/>
  <c r="P3564" i="10"/>
  <c r="O3564" i="10"/>
  <c r="R3564" i="10" s="1"/>
  <c r="N3564" i="10"/>
  <c r="Q3563" i="10"/>
  <c r="P3563" i="10"/>
  <c r="O3563" i="10"/>
  <c r="R3563" i="10" s="1"/>
  <c r="N3563" i="10"/>
  <c r="Q3562" i="10"/>
  <c r="P3562" i="10"/>
  <c r="S3562" i="10" s="1"/>
  <c r="O3562" i="10"/>
  <c r="R3562" i="10" s="1"/>
  <c r="N3562" i="10"/>
  <c r="R3561" i="10"/>
  <c r="Q3561" i="10"/>
  <c r="P3561" i="10"/>
  <c r="O3561" i="10"/>
  <c r="N3561" i="10"/>
  <c r="Q3560" i="10"/>
  <c r="P3560" i="10"/>
  <c r="O3560" i="10"/>
  <c r="R3560" i="10" s="1"/>
  <c r="N3560" i="10"/>
  <c r="S3559" i="10"/>
  <c r="Q3559" i="10"/>
  <c r="P3559" i="10"/>
  <c r="U3559" i="10" s="1"/>
  <c r="O3559" i="10"/>
  <c r="R3559" i="10" s="1"/>
  <c r="N3559" i="10"/>
  <c r="Q3558" i="10"/>
  <c r="P3558" i="10"/>
  <c r="S3558" i="10" s="1"/>
  <c r="O3558" i="10"/>
  <c r="R3558" i="10" s="1"/>
  <c r="N3558" i="10"/>
  <c r="Q3557" i="10"/>
  <c r="P3557" i="10"/>
  <c r="O3557" i="10"/>
  <c r="R3557" i="10" s="1"/>
  <c r="N3557" i="10"/>
  <c r="Q3556" i="10"/>
  <c r="P3556" i="10"/>
  <c r="S3556" i="10" s="1"/>
  <c r="O3556" i="10"/>
  <c r="R3556" i="10" s="1"/>
  <c r="N3556" i="10"/>
  <c r="Q3555" i="10"/>
  <c r="P3555" i="10"/>
  <c r="S3555" i="10" s="1"/>
  <c r="O3555" i="10"/>
  <c r="R3555" i="10" s="1"/>
  <c r="N3555" i="10"/>
  <c r="Q3554" i="10"/>
  <c r="P3554" i="10"/>
  <c r="O3554" i="10"/>
  <c r="R3554" i="10" s="1"/>
  <c r="N3554" i="10"/>
  <c r="Q3553" i="10"/>
  <c r="P3553" i="10"/>
  <c r="O3553" i="10"/>
  <c r="R3553" i="10" s="1"/>
  <c r="N3553" i="10"/>
  <c r="Q3552" i="10"/>
  <c r="P3552" i="10"/>
  <c r="O3552" i="10"/>
  <c r="R3552" i="10" s="1"/>
  <c r="N3552" i="10"/>
  <c r="Q3551" i="10"/>
  <c r="P3551" i="10"/>
  <c r="U3551" i="10" s="1"/>
  <c r="O3551" i="10"/>
  <c r="R3551" i="10" s="1"/>
  <c r="N3551" i="10"/>
  <c r="Q3550" i="10"/>
  <c r="P3550" i="10"/>
  <c r="O3550" i="10"/>
  <c r="R3550" i="10" s="1"/>
  <c r="N3550" i="10"/>
  <c r="Q3549" i="10"/>
  <c r="P3549" i="10"/>
  <c r="O3549" i="10"/>
  <c r="R3549" i="10" s="1"/>
  <c r="N3549" i="10"/>
  <c r="Q3548" i="10"/>
  <c r="P3548" i="10"/>
  <c r="O3548" i="10"/>
  <c r="R3548" i="10" s="1"/>
  <c r="N3548" i="10"/>
  <c r="Q3547" i="10"/>
  <c r="P3547" i="10"/>
  <c r="O3547" i="10"/>
  <c r="R3547" i="10" s="1"/>
  <c r="N3547" i="10"/>
  <c r="Q3546" i="10"/>
  <c r="P3546" i="10"/>
  <c r="S3546" i="10" s="1"/>
  <c r="O3546" i="10"/>
  <c r="R3546" i="10" s="1"/>
  <c r="N3546" i="10"/>
  <c r="Q3545" i="10"/>
  <c r="P3545" i="10"/>
  <c r="S3545" i="10" s="1"/>
  <c r="O3545" i="10"/>
  <c r="R3545" i="10" s="1"/>
  <c r="N3545" i="10"/>
  <c r="Q3544" i="10"/>
  <c r="P3544" i="10"/>
  <c r="O3544" i="10"/>
  <c r="R3544" i="10" s="1"/>
  <c r="N3544" i="10"/>
  <c r="Q3543" i="10"/>
  <c r="P3543" i="10"/>
  <c r="U3543" i="10" s="1"/>
  <c r="O3543" i="10"/>
  <c r="R3543" i="10" s="1"/>
  <c r="N3543" i="10"/>
  <c r="Q3542" i="10"/>
  <c r="P3542" i="10"/>
  <c r="S3542" i="10" s="1"/>
  <c r="O3542" i="10"/>
  <c r="R3542" i="10" s="1"/>
  <c r="N3542" i="10"/>
  <c r="Q3541" i="10"/>
  <c r="P3541" i="10"/>
  <c r="S3541" i="10" s="1"/>
  <c r="O3541" i="10"/>
  <c r="R3541" i="10" s="1"/>
  <c r="N3541" i="10"/>
  <c r="Q3540" i="10"/>
  <c r="P3540" i="10"/>
  <c r="S3540" i="10" s="1"/>
  <c r="O3540" i="10"/>
  <c r="R3540" i="10" s="1"/>
  <c r="N3540" i="10"/>
  <c r="Q3539" i="10"/>
  <c r="P3539" i="10"/>
  <c r="S3539" i="10" s="1"/>
  <c r="O3539" i="10"/>
  <c r="R3539" i="10" s="1"/>
  <c r="N3539" i="10"/>
  <c r="Q3538" i="10"/>
  <c r="P3538" i="10"/>
  <c r="O3538" i="10"/>
  <c r="R3538" i="10" s="1"/>
  <c r="N3538" i="10"/>
  <c r="Q3537" i="10"/>
  <c r="P3537" i="10"/>
  <c r="O3537" i="10"/>
  <c r="R3537" i="10" s="1"/>
  <c r="N3537" i="10"/>
  <c r="Q3536" i="10"/>
  <c r="P3536" i="10"/>
  <c r="O3536" i="10"/>
  <c r="R3536" i="10" s="1"/>
  <c r="N3536" i="10"/>
  <c r="Q3535" i="10"/>
  <c r="P3535" i="10"/>
  <c r="O3535" i="10"/>
  <c r="R3535" i="10" s="1"/>
  <c r="N3535" i="10"/>
  <c r="Q3534" i="10"/>
  <c r="P3534" i="10"/>
  <c r="S3534" i="10" s="1"/>
  <c r="O3534" i="10"/>
  <c r="R3534" i="10" s="1"/>
  <c r="N3534" i="10"/>
  <c r="Q3533" i="10"/>
  <c r="P3533" i="10"/>
  <c r="O3533" i="10"/>
  <c r="R3533" i="10" s="1"/>
  <c r="N3533" i="10"/>
  <c r="Q3532" i="10"/>
  <c r="P3532" i="10"/>
  <c r="O3532" i="10"/>
  <c r="R3532" i="10" s="1"/>
  <c r="N3532" i="10"/>
  <c r="Q3531" i="10"/>
  <c r="P3531" i="10"/>
  <c r="O3531" i="10"/>
  <c r="R3531" i="10" s="1"/>
  <c r="N3531" i="10"/>
  <c r="Q3530" i="10"/>
  <c r="P3530" i="10"/>
  <c r="U3530" i="10" s="1"/>
  <c r="O3530" i="10"/>
  <c r="R3530" i="10" s="1"/>
  <c r="N3530" i="10"/>
  <c r="Q3529" i="10"/>
  <c r="P3529" i="10"/>
  <c r="S3529" i="10" s="1"/>
  <c r="O3529" i="10"/>
  <c r="R3529" i="10" s="1"/>
  <c r="N3529" i="10"/>
  <c r="Q3528" i="10"/>
  <c r="P3528" i="10"/>
  <c r="O3528" i="10"/>
  <c r="R3528" i="10" s="1"/>
  <c r="N3528" i="10"/>
  <c r="Q3527" i="10"/>
  <c r="P3527" i="10"/>
  <c r="S3527" i="10" s="1"/>
  <c r="O3527" i="10"/>
  <c r="R3527" i="10" s="1"/>
  <c r="N3527" i="10"/>
  <c r="Q3526" i="10"/>
  <c r="P3526" i="10"/>
  <c r="O3526" i="10"/>
  <c r="R3526" i="10" s="1"/>
  <c r="N3526" i="10"/>
  <c r="Q3525" i="10"/>
  <c r="P3525" i="10"/>
  <c r="S3525" i="10" s="1"/>
  <c r="O3525" i="10"/>
  <c r="R3525" i="10" s="1"/>
  <c r="N3525" i="10"/>
  <c r="Q3524" i="10"/>
  <c r="P3524" i="10"/>
  <c r="S3524" i="10" s="1"/>
  <c r="O3524" i="10"/>
  <c r="R3524" i="10" s="1"/>
  <c r="N3524" i="10"/>
  <c r="Q3523" i="10"/>
  <c r="P3523" i="10"/>
  <c r="S3523" i="10" s="1"/>
  <c r="O3523" i="10"/>
  <c r="R3523" i="10" s="1"/>
  <c r="N3523" i="10"/>
  <c r="Q3522" i="10"/>
  <c r="P3522" i="10"/>
  <c r="O3522" i="10"/>
  <c r="R3522" i="10" s="1"/>
  <c r="N3522" i="10"/>
  <c r="Q3521" i="10"/>
  <c r="P3521" i="10"/>
  <c r="O3521" i="10"/>
  <c r="R3521" i="10" s="1"/>
  <c r="N3521" i="10"/>
  <c r="Q3520" i="10"/>
  <c r="P3520" i="10"/>
  <c r="O3520" i="10"/>
  <c r="R3520" i="10" s="1"/>
  <c r="N3520" i="10"/>
  <c r="Q3519" i="10"/>
  <c r="P3519" i="10"/>
  <c r="O3519" i="10"/>
  <c r="R3519" i="10" s="1"/>
  <c r="N3519" i="10"/>
  <c r="Q3518" i="10"/>
  <c r="P3518" i="10"/>
  <c r="O3518" i="10"/>
  <c r="R3518" i="10" s="1"/>
  <c r="N3518" i="10"/>
  <c r="Q3517" i="10"/>
  <c r="P3517" i="10"/>
  <c r="O3517" i="10"/>
  <c r="R3517" i="10" s="1"/>
  <c r="N3517" i="10"/>
  <c r="Q3516" i="10"/>
  <c r="P3516" i="10"/>
  <c r="O3516" i="10"/>
  <c r="R3516" i="10" s="1"/>
  <c r="N3516" i="10"/>
  <c r="Q3515" i="10"/>
  <c r="P3515" i="10"/>
  <c r="O3515" i="10"/>
  <c r="R3515" i="10" s="1"/>
  <c r="N3515" i="10"/>
  <c r="Q3514" i="10"/>
  <c r="P3514" i="10"/>
  <c r="U3514" i="10" s="1"/>
  <c r="O3514" i="10"/>
  <c r="R3514" i="10" s="1"/>
  <c r="N3514" i="10"/>
  <c r="Q3513" i="10"/>
  <c r="P3513" i="10"/>
  <c r="S3513" i="10" s="1"/>
  <c r="O3513" i="10"/>
  <c r="R3513" i="10" s="1"/>
  <c r="N3513" i="10"/>
  <c r="Q3512" i="10"/>
  <c r="P3512" i="10"/>
  <c r="O3512" i="10"/>
  <c r="R3512" i="10" s="1"/>
  <c r="N3512" i="10"/>
  <c r="Q3511" i="10"/>
  <c r="P3511" i="10"/>
  <c r="O3511" i="10"/>
  <c r="R3511" i="10" s="1"/>
  <c r="N3511" i="10"/>
  <c r="Q3510" i="10"/>
  <c r="P3510" i="10"/>
  <c r="S3510" i="10" s="1"/>
  <c r="O3510" i="10"/>
  <c r="R3510" i="10" s="1"/>
  <c r="N3510" i="10"/>
  <c r="Q3509" i="10"/>
  <c r="P3509" i="10"/>
  <c r="S3509" i="10" s="1"/>
  <c r="O3509" i="10"/>
  <c r="R3509" i="10" s="1"/>
  <c r="N3509" i="10"/>
  <c r="Q3508" i="10"/>
  <c r="P3508" i="10"/>
  <c r="S3508" i="10" s="1"/>
  <c r="O3508" i="10"/>
  <c r="R3508" i="10" s="1"/>
  <c r="N3508" i="10"/>
  <c r="Q3507" i="10"/>
  <c r="P3507" i="10"/>
  <c r="O3507" i="10"/>
  <c r="R3507" i="10" s="1"/>
  <c r="N3507" i="10"/>
  <c r="Q3506" i="10"/>
  <c r="P3506" i="10"/>
  <c r="O3506" i="10"/>
  <c r="R3506" i="10" s="1"/>
  <c r="N3506" i="10"/>
  <c r="Q3505" i="10"/>
  <c r="P3505" i="10"/>
  <c r="O3505" i="10"/>
  <c r="R3505" i="10" s="1"/>
  <c r="N3505" i="10"/>
  <c r="Q3504" i="10"/>
  <c r="P3504" i="10"/>
  <c r="O3504" i="10"/>
  <c r="R3504" i="10" s="1"/>
  <c r="N3504" i="10"/>
  <c r="Q3503" i="10"/>
  <c r="P3503" i="10"/>
  <c r="O3503" i="10"/>
  <c r="R3503" i="10" s="1"/>
  <c r="N3503" i="10"/>
  <c r="Q3502" i="10"/>
  <c r="P3502" i="10"/>
  <c r="S3502" i="10" s="1"/>
  <c r="O3502" i="10"/>
  <c r="R3502" i="10" s="1"/>
  <c r="N3502" i="10"/>
  <c r="Q3501" i="10"/>
  <c r="P3501" i="10"/>
  <c r="O3501" i="10"/>
  <c r="R3501" i="10" s="1"/>
  <c r="N3501" i="10"/>
  <c r="Q3500" i="10"/>
  <c r="P3500" i="10"/>
  <c r="O3500" i="10"/>
  <c r="R3500" i="10" s="1"/>
  <c r="N3500" i="10"/>
  <c r="Q3499" i="10"/>
  <c r="P3499" i="10"/>
  <c r="O3499" i="10"/>
  <c r="R3499" i="10" s="1"/>
  <c r="N3499" i="10"/>
  <c r="Q3498" i="10"/>
  <c r="P3498" i="10"/>
  <c r="S3498" i="10" s="1"/>
  <c r="O3498" i="10"/>
  <c r="R3498" i="10" s="1"/>
  <c r="N3498" i="10"/>
  <c r="Q3497" i="10"/>
  <c r="P3497" i="10"/>
  <c r="S3497" i="10" s="1"/>
  <c r="O3497" i="10"/>
  <c r="R3497" i="10" s="1"/>
  <c r="N3497" i="10"/>
  <c r="Q3496" i="10"/>
  <c r="P3496" i="10"/>
  <c r="O3496" i="10"/>
  <c r="R3496" i="10" s="1"/>
  <c r="N3496" i="10"/>
  <c r="Q3495" i="10"/>
  <c r="P3495" i="10"/>
  <c r="S3495" i="10" s="1"/>
  <c r="O3495" i="10"/>
  <c r="R3495" i="10" s="1"/>
  <c r="N3495" i="10"/>
  <c r="Q3494" i="10"/>
  <c r="P3494" i="10"/>
  <c r="S3494" i="10" s="1"/>
  <c r="O3494" i="10"/>
  <c r="R3494" i="10" s="1"/>
  <c r="N3494" i="10"/>
  <c r="Q3493" i="10"/>
  <c r="P3493" i="10"/>
  <c r="S3493" i="10" s="1"/>
  <c r="O3493" i="10"/>
  <c r="R3493" i="10" s="1"/>
  <c r="N3493" i="10"/>
  <c r="Q3492" i="10"/>
  <c r="P3492" i="10"/>
  <c r="O3492" i="10"/>
  <c r="R3492" i="10" s="1"/>
  <c r="N3492" i="10"/>
  <c r="Q3491" i="10"/>
  <c r="P3491" i="10"/>
  <c r="S3491" i="10" s="1"/>
  <c r="O3491" i="10"/>
  <c r="R3491" i="10" s="1"/>
  <c r="N3491" i="10"/>
  <c r="Q3490" i="10"/>
  <c r="P3490" i="10"/>
  <c r="O3490" i="10"/>
  <c r="R3490" i="10" s="1"/>
  <c r="N3490" i="10"/>
  <c r="Q3489" i="10"/>
  <c r="P3489" i="10"/>
  <c r="O3489" i="10"/>
  <c r="R3489" i="10" s="1"/>
  <c r="N3489" i="10"/>
  <c r="Q3488" i="10"/>
  <c r="P3488" i="10"/>
  <c r="O3488" i="10"/>
  <c r="R3488" i="10" s="1"/>
  <c r="N3488" i="10"/>
  <c r="Q3487" i="10"/>
  <c r="P3487" i="10"/>
  <c r="O3487" i="10"/>
  <c r="R3487" i="10" s="1"/>
  <c r="N3487" i="10"/>
  <c r="Q3486" i="10"/>
  <c r="P3486" i="10"/>
  <c r="S3486" i="10" s="1"/>
  <c r="O3486" i="10"/>
  <c r="R3486" i="10" s="1"/>
  <c r="N3486" i="10"/>
  <c r="Q3485" i="10"/>
  <c r="P3485" i="10"/>
  <c r="O3485" i="10"/>
  <c r="R3485" i="10" s="1"/>
  <c r="N3485" i="10"/>
  <c r="Q3484" i="10"/>
  <c r="P3484" i="10"/>
  <c r="O3484" i="10"/>
  <c r="R3484" i="10" s="1"/>
  <c r="N3484" i="10"/>
  <c r="Q3483" i="10"/>
  <c r="P3483" i="10"/>
  <c r="O3483" i="10"/>
  <c r="R3483" i="10" s="1"/>
  <c r="N3483" i="10"/>
  <c r="Q3482" i="10"/>
  <c r="P3482" i="10"/>
  <c r="S3482" i="10" s="1"/>
  <c r="O3482" i="10"/>
  <c r="R3482" i="10" s="1"/>
  <c r="N3482" i="10"/>
  <c r="Q3481" i="10"/>
  <c r="P3481" i="10"/>
  <c r="S3481" i="10" s="1"/>
  <c r="O3481" i="10"/>
  <c r="R3481" i="10" s="1"/>
  <c r="N3481" i="10"/>
  <c r="Q3480" i="10"/>
  <c r="P3480" i="10"/>
  <c r="O3480" i="10"/>
  <c r="R3480" i="10" s="1"/>
  <c r="N3480" i="10"/>
  <c r="Q3479" i="10"/>
  <c r="P3479" i="10"/>
  <c r="S3479" i="10" s="1"/>
  <c r="O3479" i="10"/>
  <c r="R3479" i="10" s="1"/>
  <c r="N3479" i="10"/>
  <c r="Q3478" i="10"/>
  <c r="P3478" i="10"/>
  <c r="S3478" i="10" s="1"/>
  <c r="O3478" i="10"/>
  <c r="R3478" i="10" s="1"/>
  <c r="N3478" i="10"/>
  <c r="Q3477" i="10"/>
  <c r="P3477" i="10"/>
  <c r="S3477" i="10" s="1"/>
  <c r="O3477" i="10"/>
  <c r="R3477" i="10" s="1"/>
  <c r="N3477" i="10"/>
  <c r="Q3476" i="10"/>
  <c r="P3476" i="10"/>
  <c r="O3476" i="10"/>
  <c r="R3476" i="10" s="1"/>
  <c r="N3476" i="10"/>
  <c r="Q3475" i="10"/>
  <c r="P3475" i="10"/>
  <c r="S3475" i="10" s="1"/>
  <c r="O3475" i="10"/>
  <c r="R3475" i="10" s="1"/>
  <c r="N3475" i="10"/>
  <c r="Q3474" i="10"/>
  <c r="P3474" i="10"/>
  <c r="U3474" i="10" s="1"/>
  <c r="O3474" i="10"/>
  <c r="R3474" i="10" s="1"/>
  <c r="N3474" i="10"/>
  <c r="Q3473" i="10"/>
  <c r="P3473" i="10"/>
  <c r="O3473" i="10"/>
  <c r="R3473" i="10" s="1"/>
  <c r="N3473" i="10"/>
  <c r="Q3472" i="10"/>
  <c r="P3472" i="10"/>
  <c r="O3472" i="10"/>
  <c r="R3472" i="10" s="1"/>
  <c r="N3472" i="10"/>
  <c r="Q3471" i="10"/>
  <c r="P3471" i="10"/>
  <c r="O3471" i="10"/>
  <c r="R3471" i="10" s="1"/>
  <c r="N3471" i="10"/>
  <c r="Q3470" i="10"/>
  <c r="P3470" i="10"/>
  <c r="S3470" i="10" s="1"/>
  <c r="O3470" i="10"/>
  <c r="R3470" i="10" s="1"/>
  <c r="N3470" i="10"/>
  <c r="Q3469" i="10"/>
  <c r="P3469" i="10"/>
  <c r="O3469" i="10"/>
  <c r="R3469" i="10" s="1"/>
  <c r="N3469" i="10"/>
  <c r="Q3468" i="10"/>
  <c r="P3468" i="10"/>
  <c r="O3468" i="10"/>
  <c r="R3468" i="10" s="1"/>
  <c r="N3468" i="10"/>
  <c r="Q3467" i="10"/>
  <c r="P3467" i="10"/>
  <c r="O3467" i="10"/>
  <c r="R3467" i="10" s="1"/>
  <c r="N3467" i="10"/>
  <c r="Q3466" i="10"/>
  <c r="P3466" i="10"/>
  <c r="O3466" i="10"/>
  <c r="R3466" i="10" s="1"/>
  <c r="N3466" i="10"/>
  <c r="Q3465" i="10"/>
  <c r="P3465" i="10"/>
  <c r="O3465" i="10"/>
  <c r="R3465" i="10" s="1"/>
  <c r="N3465" i="10"/>
  <c r="Q3464" i="10"/>
  <c r="P3464" i="10"/>
  <c r="O3464" i="10"/>
  <c r="R3464" i="10" s="1"/>
  <c r="N3464" i="10"/>
  <c r="Q3463" i="10"/>
  <c r="P3463" i="10"/>
  <c r="S3463" i="10" s="1"/>
  <c r="O3463" i="10"/>
  <c r="R3463" i="10" s="1"/>
  <c r="N3463" i="10"/>
  <c r="Q3462" i="10"/>
  <c r="P3462" i="10"/>
  <c r="O3462" i="10"/>
  <c r="R3462" i="10" s="1"/>
  <c r="N3462" i="10"/>
  <c r="Q3461" i="10"/>
  <c r="P3461" i="10"/>
  <c r="O3461" i="10"/>
  <c r="R3461" i="10" s="1"/>
  <c r="N3461" i="10"/>
  <c r="Q3460" i="10"/>
  <c r="P3460" i="10"/>
  <c r="S3460" i="10" s="1"/>
  <c r="O3460" i="10"/>
  <c r="R3460" i="10" s="1"/>
  <c r="N3460" i="10"/>
  <c r="Q3459" i="10"/>
  <c r="P3459" i="10"/>
  <c r="S3459" i="10" s="1"/>
  <c r="O3459" i="10"/>
  <c r="R3459" i="10" s="1"/>
  <c r="N3459" i="10"/>
  <c r="Q3458" i="10"/>
  <c r="P3458" i="10"/>
  <c r="U3458" i="10" s="1"/>
  <c r="O3458" i="10"/>
  <c r="R3458" i="10" s="1"/>
  <c r="N3458" i="10"/>
  <c r="Q3457" i="10"/>
  <c r="P3457" i="10"/>
  <c r="O3457" i="10"/>
  <c r="R3457" i="10" s="1"/>
  <c r="N3457" i="10"/>
  <c r="Q3456" i="10"/>
  <c r="P3456" i="10"/>
  <c r="O3456" i="10"/>
  <c r="R3456" i="10" s="1"/>
  <c r="N3456" i="10"/>
  <c r="Q3455" i="10"/>
  <c r="P3455" i="10"/>
  <c r="O3455" i="10"/>
  <c r="R3455" i="10" s="1"/>
  <c r="N3455" i="10"/>
  <c r="Q3454" i="10"/>
  <c r="P3454" i="10"/>
  <c r="O3454" i="10"/>
  <c r="R3454" i="10" s="1"/>
  <c r="N3454" i="10"/>
  <c r="Q3453" i="10"/>
  <c r="P3453" i="10"/>
  <c r="U3453" i="10" s="1"/>
  <c r="O3453" i="10"/>
  <c r="R3453" i="10" s="1"/>
  <c r="N3453" i="10"/>
  <c r="Q3452" i="10"/>
  <c r="P3452" i="10"/>
  <c r="O3452" i="10"/>
  <c r="R3452" i="10" s="1"/>
  <c r="N3452" i="10"/>
  <c r="Q3451" i="10"/>
  <c r="P3451" i="10"/>
  <c r="O3451" i="10"/>
  <c r="R3451" i="10" s="1"/>
  <c r="N3451" i="10"/>
  <c r="R3450" i="10"/>
  <c r="Q3450" i="10"/>
  <c r="P3450" i="10"/>
  <c r="S3450" i="10" s="1"/>
  <c r="O3450" i="10"/>
  <c r="N3450" i="10"/>
  <c r="Q3449" i="10"/>
  <c r="P3449" i="10"/>
  <c r="S3449" i="10" s="1"/>
  <c r="O3449" i="10"/>
  <c r="R3449" i="10" s="1"/>
  <c r="N3449" i="10"/>
  <c r="Q3448" i="10"/>
  <c r="P3448" i="10"/>
  <c r="O3448" i="10"/>
  <c r="R3448" i="10" s="1"/>
  <c r="N3448" i="10"/>
  <c r="Q3447" i="10"/>
  <c r="P3447" i="10"/>
  <c r="O3447" i="10"/>
  <c r="R3447" i="10" s="1"/>
  <c r="N3447" i="10"/>
  <c r="Q3446" i="10"/>
  <c r="P3446" i="10"/>
  <c r="O3446" i="10"/>
  <c r="R3446" i="10" s="1"/>
  <c r="N3446" i="10"/>
  <c r="Q3445" i="10"/>
  <c r="P3445" i="10"/>
  <c r="U3445" i="10" s="1"/>
  <c r="O3445" i="10"/>
  <c r="R3445" i="10" s="1"/>
  <c r="N3445" i="10"/>
  <c r="Q3444" i="10"/>
  <c r="P3444" i="10"/>
  <c r="S3444" i="10" s="1"/>
  <c r="O3444" i="10"/>
  <c r="R3444" i="10" s="1"/>
  <c r="N3444" i="10"/>
  <c r="Q3443" i="10"/>
  <c r="P3443" i="10"/>
  <c r="S3443" i="10" s="1"/>
  <c r="O3443" i="10"/>
  <c r="R3443" i="10" s="1"/>
  <c r="N3443" i="10"/>
  <c r="Q3442" i="10"/>
  <c r="P3442" i="10"/>
  <c r="O3442" i="10"/>
  <c r="R3442" i="10" s="1"/>
  <c r="N3442" i="10"/>
  <c r="Q3441" i="10"/>
  <c r="P3441" i="10"/>
  <c r="O3441" i="10"/>
  <c r="R3441" i="10" s="1"/>
  <c r="N3441" i="10"/>
  <c r="Q3440" i="10"/>
  <c r="P3440" i="10"/>
  <c r="O3440" i="10"/>
  <c r="R3440" i="10" s="1"/>
  <c r="N3440" i="10"/>
  <c r="Q3439" i="10"/>
  <c r="P3439" i="10"/>
  <c r="O3439" i="10"/>
  <c r="R3439" i="10" s="1"/>
  <c r="N3439" i="10"/>
  <c r="Q3438" i="10"/>
  <c r="P3438" i="10"/>
  <c r="S3438" i="10" s="1"/>
  <c r="O3438" i="10"/>
  <c r="R3438" i="10" s="1"/>
  <c r="N3438" i="10"/>
  <c r="Q3437" i="10"/>
  <c r="P3437" i="10"/>
  <c r="O3437" i="10"/>
  <c r="R3437" i="10" s="1"/>
  <c r="N3437" i="10"/>
  <c r="Q3436" i="10"/>
  <c r="P3436" i="10"/>
  <c r="O3436" i="10"/>
  <c r="R3436" i="10" s="1"/>
  <c r="N3436" i="10"/>
  <c r="Q3435" i="10"/>
  <c r="P3435" i="10"/>
  <c r="O3435" i="10"/>
  <c r="R3435" i="10" s="1"/>
  <c r="N3435" i="10"/>
  <c r="Q3434" i="10"/>
  <c r="P3434" i="10"/>
  <c r="S3434" i="10" s="1"/>
  <c r="O3434" i="10"/>
  <c r="R3434" i="10" s="1"/>
  <c r="N3434" i="10"/>
  <c r="Q3433" i="10"/>
  <c r="P3433" i="10"/>
  <c r="S3433" i="10" s="1"/>
  <c r="O3433" i="10"/>
  <c r="R3433" i="10" s="1"/>
  <c r="N3433" i="10"/>
  <c r="Q3432" i="10"/>
  <c r="P3432" i="10"/>
  <c r="O3432" i="10"/>
  <c r="R3432" i="10" s="1"/>
  <c r="N3432" i="10"/>
  <c r="Q3431" i="10"/>
  <c r="P3431" i="10"/>
  <c r="O3431" i="10"/>
  <c r="R3431" i="10" s="1"/>
  <c r="N3431" i="10"/>
  <c r="Q3430" i="10"/>
  <c r="P3430" i="10"/>
  <c r="S3430" i="10" s="1"/>
  <c r="O3430" i="10"/>
  <c r="R3430" i="10" s="1"/>
  <c r="N3430" i="10"/>
  <c r="Q3429" i="10"/>
  <c r="P3429" i="10"/>
  <c r="S3429" i="10" s="1"/>
  <c r="O3429" i="10"/>
  <c r="R3429" i="10" s="1"/>
  <c r="N3429" i="10"/>
  <c r="Q3428" i="10"/>
  <c r="P3428" i="10"/>
  <c r="S3428" i="10" s="1"/>
  <c r="O3428" i="10"/>
  <c r="R3428" i="10" s="1"/>
  <c r="N3428" i="10"/>
  <c r="Q3427" i="10"/>
  <c r="P3427" i="10"/>
  <c r="O3427" i="10"/>
  <c r="R3427" i="10" s="1"/>
  <c r="N3427" i="10"/>
  <c r="Q3426" i="10"/>
  <c r="P3426" i="10"/>
  <c r="O3426" i="10"/>
  <c r="R3426" i="10" s="1"/>
  <c r="N3426" i="10"/>
  <c r="Q3425" i="10"/>
  <c r="P3425" i="10"/>
  <c r="O3425" i="10"/>
  <c r="R3425" i="10" s="1"/>
  <c r="N3425" i="10"/>
  <c r="Q3424" i="10"/>
  <c r="P3424" i="10"/>
  <c r="O3424" i="10"/>
  <c r="R3424" i="10" s="1"/>
  <c r="N3424" i="10"/>
  <c r="Q3423" i="10"/>
  <c r="P3423" i="10"/>
  <c r="O3423" i="10"/>
  <c r="R3423" i="10" s="1"/>
  <c r="N3423" i="10"/>
  <c r="Q3422" i="10"/>
  <c r="P3422" i="10"/>
  <c r="S3422" i="10" s="1"/>
  <c r="O3422" i="10"/>
  <c r="R3422" i="10" s="1"/>
  <c r="N3422" i="10"/>
  <c r="Q3421" i="10"/>
  <c r="P3421" i="10"/>
  <c r="O3421" i="10"/>
  <c r="R3421" i="10" s="1"/>
  <c r="N3421" i="10"/>
  <c r="Q3420" i="10"/>
  <c r="P3420" i="10"/>
  <c r="O3420" i="10"/>
  <c r="R3420" i="10" s="1"/>
  <c r="N3420" i="10"/>
  <c r="Q3419" i="10"/>
  <c r="P3419" i="10"/>
  <c r="O3419" i="10"/>
  <c r="R3419" i="10" s="1"/>
  <c r="N3419" i="10"/>
  <c r="Q3418" i="10"/>
  <c r="P3418" i="10"/>
  <c r="S3418" i="10" s="1"/>
  <c r="O3418" i="10"/>
  <c r="R3418" i="10" s="1"/>
  <c r="N3418" i="10"/>
  <c r="Q3417" i="10"/>
  <c r="P3417" i="10"/>
  <c r="S3417" i="10" s="1"/>
  <c r="O3417" i="10"/>
  <c r="R3417" i="10" s="1"/>
  <c r="N3417" i="10"/>
  <c r="Q3416" i="10"/>
  <c r="P3416" i="10"/>
  <c r="O3416" i="10"/>
  <c r="R3416" i="10" s="1"/>
  <c r="N3416" i="10"/>
  <c r="Q3415" i="10"/>
  <c r="P3415" i="10"/>
  <c r="O3415" i="10"/>
  <c r="R3415" i="10" s="1"/>
  <c r="N3415" i="10"/>
  <c r="Q3414" i="10"/>
  <c r="P3414" i="10"/>
  <c r="S3414" i="10" s="1"/>
  <c r="O3414" i="10"/>
  <c r="R3414" i="10" s="1"/>
  <c r="N3414" i="10"/>
  <c r="Q3413" i="10"/>
  <c r="P3413" i="10"/>
  <c r="S3413" i="10" s="1"/>
  <c r="O3413" i="10"/>
  <c r="R3413" i="10" s="1"/>
  <c r="N3413" i="10"/>
  <c r="Q3412" i="10"/>
  <c r="P3412" i="10"/>
  <c r="O3412" i="10"/>
  <c r="R3412" i="10" s="1"/>
  <c r="N3412" i="10"/>
  <c r="Q3411" i="10"/>
  <c r="P3411" i="10"/>
  <c r="O3411" i="10"/>
  <c r="R3411" i="10" s="1"/>
  <c r="N3411" i="10"/>
  <c r="Q3410" i="10"/>
  <c r="P3410" i="10"/>
  <c r="U3410" i="10" s="1"/>
  <c r="O3410" i="10"/>
  <c r="R3410" i="10" s="1"/>
  <c r="N3410" i="10"/>
  <c r="Q3409" i="10"/>
  <c r="P3409" i="10"/>
  <c r="O3409" i="10"/>
  <c r="R3409" i="10" s="1"/>
  <c r="N3409" i="10"/>
  <c r="Q3408" i="10"/>
  <c r="P3408" i="10"/>
  <c r="U3408" i="10" s="1"/>
  <c r="O3408" i="10"/>
  <c r="R3408" i="10" s="1"/>
  <c r="N3408" i="10"/>
  <c r="Q3407" i="10"/>
  <c r="P3407" i="10"/>
  <c r="O3407" i="10"/>
  <c r="R3407" i="10" s="1"/>
  <c r="N3407" i="10"/>
  <c r="Q3406" i="10"/>
  <c r="P3406" i="10"/>
  <c r="S3406" i="10" s="1"/>
  <c r="O3406" i="10"/>
  <c r="R3406" i="10" s="1"/>
  <c r="N3406" i="10"/>
  <c r="Q3405" i="10"/>
  <c r="P3405" i="10"/>
  <c r="O3405" i="10"/>
  <c r="R3405" i="10" s="1"/>
  <c r="N3405" i="10"/>
  <c r="Q3404" i="10"/>
  <c r="P3404" i="10"/>
  <c r="O3404" i="10"/>
  <c r="R3404" i="10" s="1"/>
  <c r="N3404" i="10"/>
  <c r="Q3403" i="10"/>
  <c r="P3403" i="10"/>
  <c r="O3403" i="10"/>
  <c r="R3403" i="10" s="1"/>
  <c r="N3403" i="10"/>
  <c r="Q3402" i="10"/>
  <c r="P3402" i="10"/>
  <c r="U3402" i="10" s="1"/>
  <c r="O3402" i="10"/>
  <c r="R3402" i="10" s="1"/>
  <c r="N3402" i="10"/>
  <c r="Q3401" i="10"/>
  <c r="P3401" i="10"/>
  <c r="S3401" i="10" s="1"/>
  <c r="O3401" i="10"/>
  <c r="R3401" i="10" s="1"/>
  <c r="N3401" i="10"/>
  <c r="Q3400" i="10"/>
  <c r="P3400" i="10"/>
  <c r="O3400" i="10"/>
  <c r="R3400" i="10" s="1"/>
  <c r="N3400" i="10"/>
  <c r="Q3399" i="10"/>
  <c r="P3399" i="10"/>
  <c r="S3399" i="10" s="1"/>
  <c r="O3399" i="10"/>
  <c r="R3399" i="10" s="1"/>
  <c r="N3399" i="10"/>
  <c r="Q3398" i="10"/>
  <c r="P3398" i="10"/>
  <c r="S3398" i="10" s="1"/>
  <c r="O3398" i="10"/>
  <c r="R3398" i="10" s="1"/>
  <c r="N3398" i="10"/>
  <c r="Q3397" i="10"/>
  <c r="P3397" i="10"/>
  <c r="O3397" i="10"/>
  <c r="R3397" i="10" s="1"/>
  <c r="N3397" i="10"/>
  <c r="Q3396" i="10"/>
  <c r="P3396" i="10"/>
  <c r="S3396" i="10" s="1"/>
  <c r="O3396" i="10"/>
  <c r="R3396" i="10" s="1"/>
  <c r="N3396" i="10"/>
  <c r="Q3395" i="10"/>
  <c r="P3395" i="10"/>
  <c r="S3395" i="10" s="1"/>
  <c r="O3395" i="10"/>
  <c r="R3395" i="10" s="1"/>
  <c r="N3395" i="10"/>
  <c r="Q3394" i="10"/>
  <c r="P3394" i="10"/>
  <c r="O3394" i="10"/>
  <c r="R3394" i="10" s="1"/>
  <c r="N3394" i="10"/>
  <c r="Q3393" i="10"/>
  <c r="P3393" i="10"/>
  <c r="O3393" i="10"/>
  <c r="R3393" i="10" s="1"/>
  <c r="N3393" i="10"/>
  <c r="Q3392" i="10"/>
  <c r="P3392" i="10"/>
  <c r="O3392" i="10"/>
  <c r="R3392" i="10" s="1"/>
  <c r="N3392" i="10"/>
  <c r="Q3391" i="10"/>
  <c r="P3391" i="10"/>
  <c r="O3391" i="10"/>
  <c r="R3391" i="10" s="1"/>
  <c r="N3391" i="10"/>
  <c r="Q3390" i="10"/>
  <c r="P3390" i="10"/>
  <c r="S3390" i="10" s="1"/>
  <c r="O3390" i="10"/>
  <c r="R3390" i="10" s="1"/>
  <c r="N3390" i="10"/>
  <c r="Q3389" i="10"/>
  <c r="P3389" i="10"/>
  <c r="O3389" i="10"/>
  <c r="R3389" i="10" s="1"/>
  <c r="N3389" i="10"/>
  <c r="Q3388" i="10"/>
  <c r="P3388" i="10"/>
  <c r="O3388" i="10"/>
  <c r="R3388" i="10" s="1"/>
  <c r="N3388" i="10"/>
  <c r="R3387" i="10"/>
  <c r="Q3387" i="10"/>
  <c r="P3387" i="10"/>
  <c r="O3387" i="10"/>
  <c r="N3387" i="10"/>
  <c r="Q3386" i="10"/>
  <c r="P3386" i="10"/>
  <c r="S3386" i="10" s="1"/>
  <c r="O3386" i="10"/>
  <c r="R3386" i="10" s="1"/>
  <c r="N3386" i="10"/>
  <c r="Q3385" i="10"/>
  <c r="P3385" i="10"/>
  <c r="S3385" i="10" s="1"/>
  <c r="O3385" i="10"/>
  <c r="R3385" i="10" s="1"/>
  <c r="N3385" i="10"/>
  <c r="Q3384" i="10"/>
  <c r="P3384" i="10"/>
  <c r="O3384" i="10"/>
  <c r="R3384" i="10" s="1"/>
  <c r="N3384" i="10"/>
  <c r="Q3383" i="10"/>
  <c r="P3383" i="10"/>
  <c r="S3383" i="10" s="1"/>
  <c r="O3383" i="10"/>
  <c r="R3383" i="10" s="1"/>
  <c r="N3383" i="10"/>
  <c r="Q3382" i="10"/>
  <c r="P3382" i="10"/>
  <c r="U3382" i="10" s="1"/>
  <c r="O3382" i="10"/>
  <c r="R3382" i="10" s="1"/>
  <c r="N3382" i="10"/>
  <c r="Q3381" i="10"/>
  <c r="P3381" i="10"/>
  <c r="S3381" i="10" s="1"/>
  <c r="O3381" i="10"/>
  <c r="R3381" i="10" s="1"/>
  <c r="N3381" i="10"/>
  <c r="Q3380" i="10"/>
  <c r="P3380" i="10"/>
  <c r="S3380" i="10" s="1"/>
  <c r="O3380" i="10"/>
  <c r="R3380" i="10" s="1"/>
  <c r="N3380" i="10"/>
  <c r="Q3379" i="10"/>
  <c r="P3379" i="10"/>
  <c r="S3379" i="10" s="1"/>
  <c r="O3379" i="10"/>
  <c r="R3379" i="10" s="1"/>
  <c r="N3379" i="10"/>
  <c r="Q3378" i="10"/>
  <c r="P3378" i="10"/>
  <c r="O3378" i="10"/>
  <c r="R3378" i="10" s="1"/>
  <c r="N3378" i="10"/>
  <c r="Q3377" i="10"/>
  <c r="P3377" i="10"/>
  <c r="O3377" i="10"/>
  <c r="R3377" i="10" s="1"/>
  <c r="N3377" i="10"/>
  <c r="Q3376" i="10"/>
  <c r="P3376" i="10"/>
  <c r="O3376" i="10"/>
  <c r="R3376" i="10" s="1"/>
  <c r="N3376" i="10"/>
  <c r="Q3375" i="10"/>
  <c r="P3375" i="10"/>
  <c r="O3375" i="10"/>
  <c r="R3375" i="10" s="1"/>
  <c r="N3375" i="10"/>
  <c r="Q3374" i="10"/>
  <c r="P3374" i="10"/>
  <c r="S3374" i="10" s="1"/>
  <c r="O3374" i="10"/>
  <c r="R3374" i="10" s="1"/>
  <c r="N3374" i="10"/>
  <c r="Q3373" i="10"/>
  <c r="P3373" i="10"/>
  <c r="O3373" i="10"/>
  <c r="R3373" i="10" s="1"/>
  <c r="N3373" i="10"/>
  <c r="Q3372" i="10"/>
  <c r="P3372" i="10"/>
  <c r="O3372" i="10"/>
  <c r="R3372" i="10" s="1"/>
  <c r="N3372" i="10"/>
  <c r="R3371" i="10"/>
  <c r="Q3371" i="10"/>
  <c r="P3371" i="10"/>
  <c r="O3371" i="10"/>
  <c r="N3371" i="10"/>
  <c r="Q3370" i="10"/>
  <c r="P3370" i="10"/>
  <c r="O3370" i="10"/>
  <c r="R3370" i="10" s="1"/>
  <c r="N3370" i="10"/>
  <c r="Q3369" i="10"/>
  <c r="P3369" i="10"/>
  <c r="S3369" i="10" s="1"/>
  <c r="O3369" i="10"/>
  <c r="R3369" i="10" s="1"/>
  <c r="N3369" i="10"/>
  <c r="R3368" i="10"/>
  <c r="Q3368" i="10"/>
  <c r="P3368" i="10"/>
  <c r="U3368" i="10" s="1"/>
  <c r="O3368" i="10"/>
  <c r="N3368" i="10"/>
  <c r="Q3367" i="10"/>
  <c r="P3367" i="10"/>
  <c r="O3367" i="10"/>
  <c r="R3367" i="10" s="1"/>
  <c r="N3367" i="10"/>
  <c r="Q3366" i="10"/>
  <c r="P3366" i="10"/>
  <c r="O3366" i="10"/>
  <c r="R3366" i="10" s="1"/>
  <c r="N3366" i="10"/>
  <c r="Q3365" i="10"/>
  <c r="P3365" i="10"/>
  <c r="S3365" i="10" s="1"/>
  <c r="O3365" i="10"/>
  <c r="R3365" i="10" s="1"/>
  <c r="N3365" i="10"/>
  <c r="Q3364" i="10"/>
  <c r="P3364" i="10"/>
  <c r="S3364" i="10" s="1"/>
  <c r="O3364" i="10"/>
  <c r="R3364" i="10" s="1"/>
  <c r="N3364" i="10"/>
  <c r="Q3363" i="10"/>
  <c r="P3363" i="10"/>
  <c r="O3363" i="10"/>
  <c r="R3363" i="10" s="1"/>
  <c r="N3363" i="10"/>
  <c r="Q3362" i="10"/>
  <c r="P3362" i="10"/>
  <c r="O3362" i="10"/>
  <c r="R3362" i="10" s="1"/>
  <c r="N3362" i="10"/>
  <c r="Q3361" i="10"/>
  <c r="P3361" i="10"/>
  <c r="O3361" i="10"/>
  <c r="R3361" i="10" s="1"/>
  <c r="N3361" i="10"/>
  <c r="Q3360" i="10"/>
  <c r="P3360" i="10"/>
  <c r="O3360" i="10"/>
  <c r="R3360" i="10" s="1"/>
  <c r="N3360" i="10"/>
  <c r="Q3359" i="10"/>
  <c r="P3359" i="10"/>
  <c r="O3359" i="10"/>
  <c r="R3359" i="10" s="1"/>
  <c r="N3359" i="10"/>
  <c r="Q3358" i="10"/>
  <c r="P3358" i="10"/>
  <c r="U3358" i="10" s="1"/>
  <c r="O3358" i="10"/>
  <c r="R3358" i="10" s="1"/>
  <c r="N3358" i="10"/>
  <c r="Q3357" i="10"/>
  <c r="P3357" i="10"/>
  <c r="O3357" i="10"/>
  <c r="R3357" i="10" s="1"/>
  <c r="N3357" i="10"/>
  <c r="Q3356" i="10"/>
  <c r="P3356" i="10"/>
  <c r="O3356" i="10"/>
  <c r="R3356" i="10" s="1"/>
  <c r="N3356" i="10"/>
  <c r="Q3355" i="10"/>
  <c r="P3355" i="10"/>
  <c r="O3355" i="10"/>
  <c r="R3355" i="10" s="1"/>
  <c r="N3355" i="10"/>
  <c r="Q3354" i="10"/>
  <c r="P3354" i="10"/>
  <c r="U3354" i="10" s="1"/>
  <c r="O3354" i="10"/>
  <c r="R3354" i="10" s="1"/>
  <c r="N3354" i="10"/>
  <c r="Q3353" i="10"/>
  <c r="P3353" i="10"/>
  <c r="S3353" i="10" s="1"/>
  <c r="O3353" i="10"/>
  <c r="R3353" i="10" s="1"/>
  <c r="N3353" i="10"/>
  <c r="Q3352" i="10"/>
  <c r="P3352" i="10"/>
  <c r="O3352" i="10"/>
  <c r="R3352" i="10" s="1"/>
  <c r="N3352" i="10"/>
  <c r="Q3351" i="10"/>
  <c r="P3351" i="10"/>
  <c r="O3351" i="10"/>
  <c r="R3351" i="10" s="1"/>
  <c r="N3351" i="10"/>
  <c r="Q3350" i="10"/>
  <c r="P3350" i="10"/>
  <c r="U3350" i="10" s="1"/>
  <c r="O3350" i="10"/>
  <c r="R3350" i="10" s="1"/>
  <c r="N3350" i="10"/>
  <c r="Q3349" i="10"/>
  <c r="P3349" i="10"/>
  <c r="O3349" i="10"/>
  <c r="R3349" i="10" s="1"/>
  <c r="N3349" i="10"/>
  <c r="Q3348" i="10"/>
  <c r="P3348" i="10"/>
  <c r="S3348" i="10" s="1"/>
  <c r="O3348" i="10"/>
  <c r="R3348" i="10" s="1"/>
  <c r="N3348" i="10"/>
  <c r="Q3347" i="10"/>
  <c r="P3347" i="10"/>
  <c r="O3347" i="10"/>
  <c r="R3347" i="10" s="1"/>
  <c r="N3347" i="10"/>
  <c r="Q3346" i="10"/>
  <c r="P3346" i="10"/>
  <c r="U3346" i="10" s="1"/>
  <c r="O3346" i="10"/>
  <c r="R3346" i="10" s="1"/>
  <c r="N3346" i="10"/>
  <c r="Q3345" i="10"/>
  <c r="P3345" i="10"/>
  <c r="O3345" i="10"/>
  <c r="R3345" i="10" s="1"/>
  <c r="N3345" i="10"/>
  <c r="Q3344" i="10"/>
  <c r="P3344" i="10"/>
  <c r="O3344" i="10"/>
  <c r="R3344" i="10" s="1"/>
  <c r="N3344" i="10"/>
  <c r="Q3343" i="10"/>
  <c r="P3343" i="10"/>
  <c r="U3343" i="10" s="1"/>
  <c r="O3343" i="10"/>
  <c r="R3343" i="10" s="1"/>
  <c r="N3343" i="10"/>
  <c r="Q3342" i="10"/>
  <c r="P3342" i="10"/>
  <c r="O3342" i="10"/>
  <c r="R3342" i="10" s="1"/>
  <c r="N3342" i="10"/>
  <c r="Q3341" i="10"/>
  <c r="P3341" i="10"/>
  <c r="O3341" i="10"/>
  <c r="R3341" i="10" s="1"/>
  <c r="N3341" i="10"/>
  <c r="Q3340" i="10"/>
  <c r="P3340" i="10"/>
  <c r="O3340" i="10"/>
  <c r="R3340" i="10" s="1"/>
  <c r="N3340" i="10"/>
  <c r="Q3339" i="10"/>
  <c r="P3339" i="10"/>
  <c r="O3339" i="10"/>
  <c r="R3339" i="10" s="1"/>
  <c r="N3339" i="10"/>
  <c r="Q3338" i="10"/>
  <c r="P3338" i="10"/>
  <c r="S3338" i="10" s="1"/>
  <c r="O3338" i="10"/>
  <c r="R3338" i="10" s="1"/>
  <c r="N3338" i="10"/>
  <c r="Q3337" i="10"/>
  <c r="P3337" i="10"/>
  <c r="S3337" i="10" s="1"/>
  <c r="O3337" i="10"/>
  <c r="R3337" i="10" s="1"/>
  <c r="N3337" i="10"/>
  <c r="Q3336" i="10"/>
  <c r="P3336" i="10"/>
  <c r="O3336" i="10"/>
  <c r="R3336" i="10" s="1"/>
  <c r="N3336" i="10"/>
  <c r="Q3335" i="10"/>
  <c r="P3335" i="10"/>
  <c r="S3335" i="10" s="1"/>
  <c r="O3335" i="10"/>
  <c r="R3335" i="10" s="1"/>
  <c r="N3335" i="10"/>
  <c r="Q3334" i="10"/>
  <c r="P3334" i="10"/>
  <c r="S3334" i="10" s="1"/>
  <c r="O3334" i="10"/>
  <c r="R3334" i="10" s="1"/>
  <c r="N3334" i="10"/>
  <c r="Q3333" i="10"/>
  <c r="P3333" i="10"/>
  <c r="O3333" i="10"/>
  <c r="R3333" i="10" s="1"/>
  <c r="N3333" i="10"/>
  <c r="Q3332" i="10"/>
  <c r="P3332" i="10"/>
  <c r="S3332" i="10" s="1"/>
  <c r="O3332" i="10"/>
  <c r="R3332" i="10" s="1"/>
  <c r="N3332" i="10"/>
  <c r="Q3331" i="10"/>
  <c r="P3331" i="10"/>
  <c r="U3331" i="10" s="1"/>
  <c r="O3331" i="10"/>
  <c r="R3331" i="10" s="1"/>
  <c r="N3331" i="10"/>
  <c r="Q3330" i="10"/>
  <c r="P3330" i="10"/>
  <c r="O3330" i="10"/>
  <c r="R3330" i="10" s="1"/>
  <c r="N3330" i="10"/>
  <c r="Q3329" i="10"/>
  <c r="P3329" i="10"/>
  <c r="O3329" i="10"/>
  <c r="R3329" i="10" s="1"/>
  <c r="N3329" i="10"/>
  <c r="Q3328" i="10"/>
  <c r="P3328" i="10"/>
  <c r="O3328" i="10"/>
  <c r="R3328" i="10" s="1"/>
  <c r="N3328" i="10"/>
  <c r="Q3327" i="10"/>
  <c r="P3327" i="10"/>
  <c r="O3327" i="10"/>
  <c r="R3327" i="10" s="1"/>
  <c r="N3327" i="10"/>
  <c r="Q3326" i="10"/>
  <c r="P3326" i="10"/>
  <c r="O3326" i="10"/>
  <c r="R3326" i="10" s="1"/>
  <c r="N3326" i="10"/>
  <c r="Q3325" i="10"/>
  <c r="P3325" i="10"/>
  <c r="O3325" i="10"/>
  <c r="R3325" i="10" s="1"/>
  <c r="N3325" i="10"/>
  <c r="Q3324" i="10"/>
  <c r="P3324" i="10"/>
  <c r="O3324" i="10"/>
  <c r="R3324" i="10" s="1"/>
  <c r="N3324" i="10"/>
  <c r="Q3323" i="10"/>
  <c r="P3323" i="10"/>
  <c r="O3323" i="10"/>
  <c r="R3323" i="10" s="1"/>
  <c r="N3323" i="10"/>
  <c r="Q3322" i="10"/>
  <c r="P3322" i="10"/>
  <c r="S3322" i="10" s="1"/>
  <c r="O3322" i="10"/>
  <c r="R3322" i="10" s="1"/>
  <c r="N3322" i="10"/>
  <c r="Q3321" i="10"/>
  <c r="P3321" i="10"/>
  <c r="O3321" i="10"/>
  <c r="R3321" i="10" s="1"/>
  <c r="N3321" i="10"/>
  <c r="Q3320" i="10"/>
  <c r="P3320" i="10"/>
  <c r="O3320" i="10"/>
  <c r="R3320" i="10" s="1"/>
  <c r="N3320" i="10"/>
  <c r="Q3319" i="10"/>
  <c r="P3319" i="10"/>
  <c r="S3319" i="10" s="1"/>
  <c r="O3319" i="10"/>
  <c r="R3319" i="10" s="1"/>
  <c r="N3319" i="10"/>
  <c r="Q3318" i="10"/>
  <c r="P3318" i="10"/>
  <c r="O3318" i="10"/>
  <c r="R3318" i="10" s="1"/>
  <c r="N3318" i="10"/>
  <c r="Q3317" i="10"/>
  <c r="P3317" i="10"/>
  <c r="O3317" i="10"/>
  <c r="R3317" i="10" s="1"/>
  <c r="N3317" i="10"/>
  <c r="Q3316" i="10"/>
  <c r="P3316" i="10"/>
  <c r="S3316" i="10" s="1"/>
  <c r="O3316" i="10"/>
  <c r="R3316" i="10" s="1"/>
  <c r="N3316" i="10"/>
  <c r="Q3315" i="10"/>
  <c r="P3315" i="10"/>
  <c r="O3315" i="10"/>
  <c r="R3315" i="10" s="1"/>
  <c r="N3315" i="10"/>
  <c r="Q3314" i="10"/>
  <c r="P3314" i="10"/>
  <c r="O3314" i="10"/>
  <c r="R3314" i="10" s="1"/>
  <c r="N3314" i="10"/>
  <c r="Q3313" i="10"/>
  <c r="P3313" i="10"/>
  <c r="O3313" i="10"/>
  <c r="R3313" i="10" s="1"/>
  <c r="N3313" i="10"/>
  <c r="Q3312" i="10"/>
  <c r="P3312" i="10"/>
  <c r="O3312" i="10"/>
  <c r="R3312" i="10" s="1"/>
  <c r="N3312" i="10"/>
  <c r="Q3311" i="10"/>
  <c r="P3311" i="10"/>
  <c r="O3311" i="10"/>
  <c r="R3311" i="10" s="1"/>
  <c r="N3311" i="10"/>
  <c r="Q3310" i="10"/>
  <c r="P3310" i="10"/>
  <c r="O3310" i="10"/>
  <c r="R3310" i="10" s="1"/>
  <c r="N3310" i="10"/>
  <c r="Q3309" i="10"/>
  <c r="P3309" i="10"/>
  <c r="O3309" i="10"/>
  <c r="R3309" i="10" s="1"/>
  <c r="N3309" i="10"/>
  <c r="Q3308" i="10"/>
  <c r="P3308" i="10"/>
  <c r="O3308" i="10"/>
  <c r="R3308" i="10" s="1"/>
  <c r="N3308" i="10"/>
  <c r="Q3307" i="10"/>
  <c r="P3307" i="10"/>
  <c r="O3307" i="10"/>
  <c r="R3307" i="10" s="1"/>
  <c r="N3307" i="10"/>
  <c r="Q3306" i="10"/>
  <c r="P3306" i="10"/>
  <c r="O3306" i="10"/>
  <c r="R3306" i="10" s="1"/>
  <c r="N3306" i="10"/>
  <c r="Q3305" i="10"/>
  <c r="P3305" i="10"/>
  <c r="S3305" i="10" s="1"/>
  <c r="O3305" i="10"/>
  <c r="R3305" i="10" s="1"/>
  <c r="N3305" i="10"/>
  <c r="Q3304" i="10"/>
  <c r="P3304" i="10"/>
  <c r="O3304" i="10"/>
  <c r="R3304" i="10" s="1"/>
  <c r="N3304" i="10"/>
  <c r="Q3303" i="10"/>
  <c r="P3303" i="10"/>
  <c r="S3303" i="10" s="1"/>
  <c r="O3303" i="10"/>
  <c r="R3303" i="10" s="1"/>
  <c r="N3303" i="10"/>
  <c r="Q3302" i="10"/>
  <c r="P3302" i="10"/>
  <c r="S3302" i="10" s="1"/>
  <c r="O3302" i="10"/>
  <c r="R3302" i="10" s="1"/>
  <c r="N3302" i="10"/>
  <c r="Q3301" i="10"/>
  <c r="P3301" i="10"/>
  <c r="O3301" i="10"/>
  <c r="R3301" i="10" s="1"/>
  <c r="N3301" i="10"/>
  <c r="Q3300" i="10"/>
  <c r="P3300" i="10"/>
  <c r="S3300" i="10" s="1"/>
  <c r="O3300" i="10"/>
  <c r="R3300" i="10" s="1"/>
  <c r="N3300" i="10"/>
  <c r="Q3299" i="10"/>
  <c r="P3299" i="10"/>
  <c r="O3299" i="10"/>
  <c r="R3299" i="10" s="1"/>
  <c r="N3299" i="10"/>
  <c r="Q3298" i="10"/>
  <c r="P3298" i="10"/>
  <c r="O3298" i="10"/>
  <c r="R3298" i="10" s="1"/>
  <c r="N3298" i="10"/>
  <c r="Q3297" i="10"/>
  <c r="P3297" i="10"/>
  <c r="O3297" i="10"/>
  <c r="R3297" i="10" s="1"/>
  <c r="N3297" i="10"/>
  <c r="Q3296" i="10"/>
  <c r="P3296" i="10"/>
  <c r="O3296" i="10"/>
  <c r="R3296" i="10" s="1"/>
  <c r="N3296" i="10"/>
  <c r="Q3295" i="10"/>
  <c r="P3295" i="10"/>
  <c r="U3295" i="10" s="1"/>
  <c r="O3295" i="10"/>
  <c r="R3295" i="10" s="1"/>
  <c r="N3295" i="10"/>
  <c r="Q3294" i="10"/>
  <c r="P3294" i="10"/>
  <c r="U3294" i="10" s="1"/>
  <c r="O3294" i="10"/>
  <c r="R3294" i="10" s="1"/>
  <c r="N3294" i="10"/>
  <c r="Q3293" i="10"/>
  <c r="P3293" i="10"/>
  <c r="O3293" i="10"/>
  <c r="R3293" i="10" s="1"/>
  <c r="N3293" i="10"/>
  <c r="Q3292" i="10"/>
  <c r="P3292" i="10"/>
  <c r="O3292" i="10"/>
  <c r="R3292" i="10" s="1"/>
  <c r="N3292" i="10"/>
  <c r="Q3291" i="10"/>
  <c r="P3291" i="10"/>
  <c r="O3291" i="10"/>
  <c r="R3291" i="10" s="1"/>
  <c r="N3291" i="10"/>
  <c r="Q3290" i="10"/>
  <c r="P3290" i="10"/>
  <c r="S3290" i="10" s="1"/>
  <c r="O3290" i="10"/>
  <c r="R3290" i="10" s="1"/>
  <c r="N3290" i="10"/>
  <c r="Q3289" i="10"/>
  <c r="P3289" i="10"/>
  <c r="S3289" i="10" s="1"/>
  <c r="O3289" i="10"/>
  <c r="R3289" i="10" s="1"/>
  <c r="N3289" i="10"/>
  <c r="Q3288" i="10"/>
  <c r="P3288" i="10"/>
  <c r="O3288" i="10"/>
  <c r="R3288" i="10" s="1"/>
  <c r="N3288" i="10"/>
  <c r="Q3287" i="10"/>
  <c r="P3287" i="10"/>
  <c r="S3287" i="10" s="1"/>
  <c r="O3287" i="10"/>
  <c r="R3287" i="10" s="1"/>
  <c r="N3287" i="10"/>
  <c r="R3286" i="10"/>
  <c r="Q3286" i="10"/>
  <c r="P3286" i="10"/>
  <c r="S3286" i="10" s="1"/>
  <c r="O3286" i="10"/>
  <c r="N3286" i="10"/>
  <c r="Q3285" i="10"/>
  <c r="P3285" i="10"/>
  <c r="O3285" i="10"/>
  <c r="R3285" i="10" s="1"/>
  <c r="N3285" i="10"/>
  <c r="Q3284" i="10"/>
  <c r="P3284" i="10"/>
  <c r="O3284" i="10"/>
  <c r="R3284" i="10" s="1"/>
  <c r="N3284" i="10"/>
  <c r="Q3283" i="10"/>
  <c r="P3283" i="10"/>
  <c r="O3283" i="10"/>
  <c r="R3283" i="10" s="1"/>
  <c r="N3283" i="10"/>
  <c r="Q3282" i="10"/>
  <c r="P3282" i="10"/>
  <c r="U3282" i="10" s="1"/>
  <c r="O3282" i="10"/>
  <c r="R3282" i="10" s="1"/>
  <c r="N3282" i="10"/>
  <c r="Q3281" i="10"/>
  <c r="P3281" i="10"/>
  <c r="O3281" i="10"/>
  <c r="R3281" i="10" s="1"/>
  <c r="N3281" i="10"/>
  <c r="Q3280" i="10"/>
  <c r="P3280" i="10"/>
  <c r="O3280" i="10"/>
  <c r="R3280" i="10" s="1"/>
  <c r="N3280" i="10"/>
  <c r="Q3279" i="10"/>
  <c r="P3279" i="10"/>
  <c r="O3279" i="10"/>
  <c r="R3279" i="10" s="1"/>
  <c r="N3279" i="10"/>
  <c r="Q3278" i="10"/>
  <c r="P3278" i="10"/>
  <c r="O3278" i="10"/>
  <c r="R3278" i="10" s="1"/>
  <c r="N3278" i="10"/>
  <c r="Q3277" i="10"/>
  <c r="P3277" i="10"/>
  <c r="O3277" i="10"/>
  <c r="R3277" i="10" s="1"/>
  <c r="N3277" i="10"/>
  <c r="Q3276" i="10"/>
  <c r="P3276" i="10"/>
  <c r="O3276" i="10"/>
  <c r="R3276" i="10" s="1"/>
  <c r="N3276" i="10"/>
  <c r="Q3275" i="10"/>
  <c r="P3275" i="10"/>
  <c r="O3275" i="10"/>
  <c r="R3275" i="10" s="1"/>
  <c r="N3275" i="10"/>
  <c r="Q3274" i="10"/>
  <c r="P3274" i="10"/>
  <c r="S3274" i="10" s="1"/>
  <c r="O3274" i="10"/>
  <c r="R3274" i="10" s="1"/>
  <c r="N3274" i="10"/>
  <c r="Q3273" i="10"/>
  <c r="P3273" i="10"/>
  <c r="O3273" i="10"/>
  <c r="R3273" i="10" s="1"/>
  <c r="N3273" i="10"/>
  <c r="Q3272" i="10"/>
  <c r="P3272" i="10"/>
  <c r="O3272" i="10"/>
  <c r="R3272" i="10" s="1"/>
  <c r="N3272" i="10"/>
  <c r="Q3271" i="10"/>
  <c r="P3271" i="10"/>
  <c r="S3271" i="10" s="1"/>
  <c r="O3271" i="10"/>
  <c r="R3271" i="10" s="1"/>
  <c r="N3271" i="10"/>
  <c r="Q3270" i="10"/>
  <c r="P3270" i="10"/>
  <c r="S3270" i="10" s="1"/>
  <c r="O3270" i="10"/>
  <c r="R3270" i="10" s="1"/>
  <c r="N3270" i="10"/>
  <c r="Q3269" i="10"/>
  <c r="P3269" i="10"/>
  <c r="O3269" i="10"/>
  <c r="R3269" i="10" s="1"/>
  <c r="N3269" i="10"/>
  <c r="Q3268" i="10"/>
  <c r="P3268" i="10"/>
  <c r="S3268" i="10" s="1"/>
  <c r="O3268" i="10"/>
  <c r="R3268" i="10" s="1"/>
  <c r="N3268" i="10"/>
  <c r="Q3267" i="10"/>
  <c r="P3267" i="10"/>
  <c r="O3267" i="10"/>
  <c r="R3267" i="10" s="1"/>
  <c r="N3267" i="10"/>
  <c r="Q3266" i="10"/>
  <c r="P3266" i="10"/>
  <c r="O3266" i="10"/>
  <c r="R3266" i="10" s="1"/>
  <c r="N3266" i="10"/>
  <c r="Q3265" i="10"/>
  <c r="P3265" i="10"/>
  <c r="O3265" i="10"/>
  <c r="R3265" i="10" s="1"/>
  <c r="N3265" i="10"/>
  <c r="Q3264" i="10"/>
  <c r="P3264" i="10"/>
  <c r="O3264" i="10"/>
  <c r="R3264" i="10" s="1"/>
  <c r="N3264" i="10"/>
  <c r="Q3263" i="10"/>
  <c r="P3263" i="10"/>
  <c r="O3263" i="10"/>
  <c r="R3263" i="10" s="1"/>
  <c r="N3263" i="10"/>
  <c r="Q3262" i="10"/>
  <c r="P3262" i="10"/>
  <c r="O3262" i="10"/>
  <c r="R3262" i="10" s="1"/>
  <c r="N3262" i="10"/>
  <c r="Q3261" i="10"/>
  <c r="P3261" i="10"/>
  <c r="O3261" i="10"/>
  <c r="R3261" i="10" s="1"/>
  <c r="N3261" i="10"/>
  <c r="Q3260" i="10"/>
  <c r="P3260" i="10"/>
  <c r="O3260" i="10"/>
  <c r="R3260" i="10" s="1"/>
  <c r="N3260" i="10"/>
  <c r="Q3259" i="10"/>
  <c r="P3259" i="10"/>
  <c r="O3259" i="10"/>
  <c r="R3259" i="10" s="1"/>
  <c r="N3259" i="10"/>
  <c r="Q3258" i="10"/>
  <c r="P3258" i="10"/>
  <c r="S3258" i="10" s="1"/>
  <c r="O3258" i="10"/>
  <c r="R3258" i="10" s="1"/>
  <c r="N3258" i="10"/>
  <c r="Q3257" i="10"/>
  <c r="P3257" i="10"/>
  <c r="O3257" i="10"/>
  <c r="R3257" i="10" s="1"/>
  <c r="N3257" i="10"/>
  <c r="Q3256" i="10"/>
  <c r="P3256" i="10"/>
  <c r="O3256" i="10"/>
  <c r="R3256" i="10" s="1"/>
  <c r="N3256" i="10"/>
  <c r="Q3255" i="10"/>
  <c r="P3255" i="10"/>
  <c r="S3255" i="10" s="1"/>
  <c r="O3255" i="10"/>
  <c r="R3255" i="10" s="1"/>
  <c r="N3255" i="10"/>
  <c r="Q3254" i="10"/>
  <c r="P3254" i="10"/>
  <c r="S3254" i="10" s="1"/>
  <c r="O3254" i="10"/>
  <c r="R3254" i="10" s="1"/>
  <c r="N3254" i="10"/>
  <c r="Q3253" i="10"/>
  <c r="P3253" i="10"/>
  <c r="O3253" i="10"/>
  <c r="R3253" i="10" s="1"/>
  <c r="N3253" i="10"/>
  <c r="Q3252" i="10"/>
  <c r="P3252" i="10"/>
  <c r="S3252" i="10" s="1"/>
  <c r="O3252" i="10"/>
  <c r="R3252" i="10" s="1"/>
  <c r="N3252" i="10"/>
  <c r="Q3251" i="10"/>
  <c r="P3251" i="10"/>
  <c r="O3251" i="10"/>
  <c r="R3251" i="10" s="1"/>
  <c r="N3251" i="10"/>
  <c r="Q3250" i="10"/>
  <c r="P3250" i="10"/>
  <c r="O3250" i="10"/>
  <c r="R3250" i="10" s="1"/>
  <c r="N3250" i="10"/>
  <c r="Q3249" i="10"/>
  <c r="P3249" i="10"/>
  <c r="O3249" i="10"/>
  <c r="R3249" i="10" s="1"/>
  <c r="N3249" i="10"/>
  <c r="Q3248" i="10"/>
  <c r="P3248" i="10"/>
  <c r="O3248" i="10"/>
  <c r="R3248" i="10" s="1"/>
  <c r="N3248" i="10"/>
  <c r="Q3247" i="10"/>
  <c r="P3247" i="10"/>
  <c r="O3247" i="10"/>
  <c r="R3247" i="10" s="1"/>
  <c r="N3247" i="10"/>
  <c r="Q3246" i="10"/>
  <c r="P3246" i="10"/>
  <c r="O3246" i="10"/>
  <c r="R3246" i="10" s="1"/>
  <c r="N3246" i="10"/>
  <c r="Q3245" i="10"/>
  <c r="P3245" i="10"/>
  <c r="O3245" i="10"/>
  <c r="R3245" i="10" s="1"/>
  <c r="N3245" i="10"/>
  <c r="Q3244" i="10"/>
  <c r="P3244" i="10"/>
  <c r="O3244" i="10"/>
  <c r="R3244" i="10" s="1"/>
  <c r="N3244" i="10"/>
  <c r="Q3243" i="10"/>
  <c r="P3243" i="10"/>
  <c r="O3243" i="10"/>
  <c r="R3243" i="10" s="1"/>
  <c r="N3243" i="10"/>
  <c r="Q3242" i="10"/>
  <c r="P3242" i="10"/>
  <c r="O3242" i="10"/>
  <c r="R3242" i="10" s="1"/>
  <c r="N3242" i="10"/>
  <c r="Q3241" i="10"/>
  <c r="P3241" i="10"/>
  <c r="O3241" i="10"/>
  <c r="R3241" i="10" s="1"/>
  <c r="N3241" i="10"/>
  <c r="Q3240" i="10"/>
  <c r="P3240" i="10"/>
  <c r="O3240" i="10"/>
  <c r="R3240" i="10" s="1"/>
  <c r="N3240" i="10"/>
  <c r="Q3239" i="10"/>
  <c r="P3239" i="10"/>
  <c r="S3239" i="10" s="1"/>
  <c r="O3239" i="10"/>
  <c r="R3239" i="10" s="1"/>
  <c r="N3239" i="10"/>
  <c r="Q3238" i="10"/>
  <c r="P3238" i="10"/>
  <c r="U3238" i="10" s="1"/>
  <c r="O3238" i="10"/>
  <c r="R3238" i="10" s="1"/>
  <c r="N3238" i="10"/>
  <c r="Q3237" i="10"/>
  <c r="P3237" i="10"/>
  <c r="O3237" i="10"/>
  <c r="R3237" i="10" s="1"/>
  <c r="N3237" i="10"/>
  <c r="Q3236" i="10"/>
  <c r="P3236" i="10"/>
  <c r="S3236" i="10" s="1"/>
  <c r="O3236" i="10"/>
  <c r="R3236" i="10" s="1"/>
  <c r="N3236" i="10"/>
  <c r="Q3235" i="10"/>
  <c r="P3235" i="10"/>
  <c r="O3235" i="10"/>
  <c r="R3235" i="10" s="1"/>
  <c r="N3235" i="10"/>
  <c r="Q3234" i="10"/>
  <c r="P3234" i="10"/>
  <c r="O3234" i="10"/>
  <c r="R3234" i="10" s="1"/>
  <c r="N3234" i="10"/>
  <c r="Q3233" i="10"/>
  <c r="P3233" i="10"/>
  <c r="O3233" i="10"/>
  <c r="R3233" i="10" s="1"/>
  <c r="N3233" i="10"/>
  <c r="Q3232" i="10"/>
  <c r="P3232" i="10"/>
  <c r="O3232" i="10"/>
  <c r="R3232" i="10" s="1"/>
  <c r="N3232" i="10"/>
  <c r="Q3231" i="10"/>
  <c r="P3231" i="10"/>
  <c r="O3231" i="10"/>
  <c r="R3231" i="10" s="1"/>
  <c r="N3231" i="10"/>
  <c r="Q3230" i="10"/>
  <c r="P3230" i="10"/>
  <c r="U3230" i="10" s="1"/>
  <c r="O3230" i="10"/>
  <c r="R3230" i="10" s="1"/>
  <c r="N3230" i="10"/>
  <c r="Q3229" i="10"/>
  <c r="P3229" i="10"/>
  <c r="O3229" i="10"/>
  <c r="R3229" i="10" s="1"/>
  <c r="N3229" i="10"/>
  <c r="Q3228" i="10"/>
  <c r="P3228" i="10"/>
  <c r="O3228" i="10"/>
  <c r="R3228" i="10" s="1"/>
  <c r="N3228" i="10"/>
  <c r="Q3227" i="10"/>
  <c r="P3227" i="10"/>
  <c r="O3227" i="10"/>
  <c r="R3227" i="10" s="1"/>
  <c r="N3227" i="10"/>
  <c r="Q3226" i="10"/>
  <c r="P3226" i="10"/>
  <c r="U3226" i="10" s="1"/>
  <c r="O3226" i="10"/>
  <c r="R3226" i="10" s="1"/>
  <c r="N3226" i="10"/>
  <c r="Q3225" i="10"/>
  <c r="P3225" i="10"/>
  <c r="S3225" i="10" s="1"/>
  <c r="O3225" i="10"/>
  <c r="R3225" i="10" s="1"/>
  <c r="N3225" i="10"/>
  <c r="Q3224" i="10"/>
  <c r="P3224" i="10"/>
  <c r="O3224" i="10"/>
  <c r="R3224" i="10" s="1"/>
  <c r="N3224" i="10"/>
  <c r="Q3223" i="10"/>
  <c r="P3223" i="10"/>
  <c r="O3223" i="10"/>
  <c r="R3223" i="10" s="1"/>
  <c r="N3223" i="10"/>
  <c r="Q3222" i="10"/>
  <c r="P3222" i="10"/>
  <c r="S3222" i="10" s="1"/>
  <c r="O3222" i="10"/>
  <c r="R3222" i="10" s="1"/>
  <c r="N3222" i="10"/>
  <c r="Q3221" i="10"/>
  <c r="P3221" i="10"/>
  <c r="O3221" i="10"/>
  <c r="R3221" i="10" s="1"/>
  <c r="N3221" i="10"/>
  <c r="Q3220" i="10"/>
  <c r="P3220" i="10"/>
  <c r="O3220" i="10"/>
  <c r="R3220" i="10" s="1"/>
  <c r="N3220" i="10"/>
  <c r="Q3219" i="10"/>
  <c r="P3219" i="10"/>
  <c r="O3219" i="10"/>
  <c r="R3219" i="10" s="1"/>
  <c r="N3219" i="10"/>
  <c r="Q3218" i="10"/>
  <c r="P3218" i="10"/>
  <c r="O3218" i="10"/>
  <c r="R3218" i="10" s="1"/>
  <c r="N3218" i="10"/>
  <c r="Q3217" i="10"/>
  <c r="P3217" i="10"/>
  <c r="O3217" i="10"/>
  <c r="R3217" i="10" s="1"/>
  <c r="N3217" i="10"/>
  <c r="Q3216" i="10"/>
  <c r="P3216" i="10"/>
  <c r="O3216" i="10"/>
  <c r="R3216" i="10" s="1"/>
  <c r="N3216" i="10"/>
  <c r="Q3215" i="10"/>
  <c r="P3215" i="10"/>
  <c r="O3215" i="10"/>
  <c r="R3215" i="10" s="1"/>
  <c r="N3215" i="10"/>
  <c r="Q3214" i="10"/>
  <c r="P3214" i="10"/>
  <c r="O3214" i="10"/>
  <c r="R3214" i="10" s="1"/>
  <c r="N3214" i="10"/>
  <c r="Q3213" i="10"/>
  <c r="P3213" i="10"/>
  <c r="O3213" i="10"/>
  <c r="R3213" i="10" s="1"/>
  <c r="N3213" i="10"/>
  <c r="Q3212" i="10"/>
  <c r="P3212" i="10"/>
  <c r="O3212" i="10"/>
  <c r="R3212" i="10" s="1"/>
  <c r="N3212" i="10"/>
  <c r="Q3211" i="10"/>
  <c r="P3211" i="10"/>
  <c r="O3211" i="10"/>
  <c r="R3211" i="10" s="1"/>
  <c r="N3211" i="10"/>
  <c r="Q3210" i="10"/>
  <c r="P3210" i="10"/>
  <c r="S3210" i="10" s="1"/>
  <c r="O3210" i="10"/>
  <c r="R3210" i="10" s="1"/>
  <c r="N3210" i="10"/>
  <c r="Q3209" i="10"/>
  <c r="P3209" i="10"/>
  <c r="S3209" i="10" s="1"/>
  <c r="O3209" i="10"/>
  <c r="R3209" i="10" s="1"/>
  <c r="N3209" i="10"/>
  <c r="Q3208" i="10"/>
  <c r="P3208" i="10"/>
  <c r="O3208" i="10"/>
  <c r="R3208" i="10" s="1"/>
  <c r="N3208" i="10"/>
  <c r="Q3207" i="10"/>
  <c r="P3207" i="10"/>
  <c r="S3207" i="10" s="1"/>
  <c r="O3207" i="10"/>
  <c r="R3207" i="10" s="1"/>
  <c r="N3207" i="10"/>
  <c r="Q3206" i="10"/>
  <c r="P3206" i="10"/>
  <c r="S3206" i="10" s="1"/>
  <c r="O3206" i="10"/>
  <c r="R3206" i="10" s="1"/>
  <c r="N3206" i="10"/>
  <c r="Q3205" i="10"/>
  <c r="P3205" i="10"/>
  <c r="O3205" i="10"/>
  <c r="R3205" i="10" s="1"/>
  <c r="N3205" i="10"/>
  <c r="Q3204" i="10"/>
  <c r="P3204" i="10"/>
  <c r="S3204" i="10" s="1"/>
  <c r="O3204" i="10"/>
  <c r="R3204" i="10" s="1"/>
  <c r="N3204" i="10"/>
  <c r="Q3203" i="10"/>
  <c r="P3203" i="10"/>
  <c r="U3203" i="10" s="1"/>
  <c r="O3203" i="10"/>
  <c r="R3203" i="10" s="1"/>
  <c r="N3203" i="10"/>
  <c r="Q3202" i="10"/>
  <c r="P3202" i="10"/>
  <c r="O3202" i="10"/>
  <c r="R3202" i="10" s="1"/>
  <c r="N3202" i="10"/>
  <c r="Q3201" i="10"/>
  <c r="P3201" i="10"/>
  <c r="O3201" i="10"/>
  <c r="R3201" i="10" s="1"/>
  <c r="N3201" i="10"/>
  <c r="Q3200" i="10"/>
  <c r="P3200" i="10"/>
  <c r="O3200" i="10"/>
  <c r="R3200" i="10" s="1"/>
  <c r="N3200" i="10"/>
  <c r="Q3199" i="10"/>
  <c r="P3199" i="10"/>
  <c r="O3199" i="10"/>
  <c r="R3199" i="10" s="1"/>
  <c r="N3199" i="10"/>
  <c r="Q3198" i="10"/>
  <c r="P3198" i="10"/>
  <c r="O3198" i="10"/>
  <c r="R3198" i="10" s="1"/>
  <c r="N3198" i="10"/>
  <c r="Q3197" i="10"/>
  <c r="P3197" i="10"/>
  <c r="O3197" i="10"/>
  <c r="R3197" i="10" s="1"/>
  <c r="N3197" i="10"/>
  <c r="Q3196" i="10"/>
  <c r="P3196" i="10"/>
  <c r="O3196" i="10"/>
  <c r="R3196" i="10" s="1"/>
  <c r="N3196" i="10"/>
  <c r="Q3195" i="10"/>
  <c r="P3195" i="10"/>
  <c r="O3195" i="10"/>
  <c r="R3195" i="10" s="1"/>
  <c r="N3195" i="10"/>
  <c r="Q3194" i="10"/>
  <c r="P3194" i="10"/>
  <c r="S3194" i="10" s="1"/>
  <c r="O3194" i="10"/>
  <c r="R3194" i="10" s="1"/>
  <c r="N3194" i="10"/>
  <c r="Q3193" i="10"/>
  <c r="P3193" i="10"/>
  <c r="S3193" i="10" s="1"/>
  <c r="O3193" i="10"/>
  <c r="R3193" i="10" s="1"/>
  <c r="N3193" i="10"/>
  <c r="Q3192" i="10"/>
  <c r="P3192" i="10"/>
  <c r="O3192" i="10"/>
  <c r="R3192" i="10" s="1"/>
  <c r="N3192" i="10"/>
  <c r="Q3191" i="10"/>
  <c r="P3191" i="10"/>
  <c r="S3191" i="10" s="1"/>
  <c r="O3191" i="10"/>
  <c r="R3191" i="10" s="1"/>
  <c r="N3191" i="10"/>
  <c r="Q3190" i="10"/>
  <c r="P3190" i="10"/>
  <c r="S3190" i="10" s="1"/>
  <c r="O3190" i="10"/>
  <c r="R3190" i="10" s="1"/>
  <c r="N3190" i="10"/>
  <c r="Q3189" i="10"/>
  <c r="P3189" i="10"/>
  <c r="O3189" i="10"/>
  <c r="R3189" i="10" s="1"/>
  <c r="N3189" i="10"/>
  <c r="Q3188" i="10"/>
  <c r="P3188" i="10"/>
  <c r="S3188" i="10" s="1"/>
  <c r="O3188" i="10"/>
  <c r="R3188" i="10" s="1"/>
  <c r="N3188" i="10"/>
  <c r="Q3187" i="10"/>
  <c r="P3187" i="10"/>
  <c r="O3187" i="10"/>
  <c r="R3187" i="10" s="1"/>
  <c r="N3187" i="10"/>
  <c r="Q3186" i="10"/>
  <c r="P3186" i="10"/>
  <c r="O3186" i="10"/>
  <c r="R3186" i="10" s="1"/>
  <c r="N3186" i="10"/>
  <c r="Q3185" i="10"/>
  <c r="P3185" i="10"/>
  <c r="O3185" i="10"/>
  <c r="R3185" i="10" s="1"/>
  <c r="N3185" i="10"/>
  <c r="Q3184" i="10"/>
  <c r="P3184" i="10"/>
  <c r="O3184" i="10"/>
  <c r="R3184" i="10" s="1"/>
  <c r="N3184" i="10"/>
  <c r="Q3183" i="10"/>
  <c r="P3183" i="10"/>
  <c r="O3183" i="10"/>
  <c r="R3183" i="10" s="1"/>
  <c r="N3183" i="10"/>
  <c r="Q3182" i="10"/>
  <c r="P3182" i="10"/>
  <c r="O3182" i="10"/>
  <c r="R3182" i="10" s="1"/>
  <c r="N3182" i="10"/>
  <c r="Q3181" i="10"/>
  <c r="P3181" i="10"/>
  <c r="O3181" i="10"/>
  <c r="R3181" i="10" s="1"/>
  <c r="N3181" i="10"/>
  <c r="Q3180" i="10"/>
  <c r="P3180" i="10"/>
  <c r="O3180" i="10"/>
  <c r="R3180" i="10" s="1"/>
  <c r="N3180" i="10"/>
  <c r="Q3179" i="10"/>
  <c r="P3179" i="10"/>
  <c r="O3179" i="10"/>
  <c r="R3179" i="10" s="1"/>
  <c r="N3179" i="10"/>
  <c r="Q3178" i="10"/>
  <c r="P3178" i="10"/>
  <c r="O3178" i="10"/>
  <c r="R3178" i="10" s="1"/>
  <c r="N3178" i="10"/>
  <c r="Q3177" i="10"/>
  <c r="P3177" i="10"/>
  <c r="O3177" i="10"/>
  <c r="R3177" i="10" s="1"/>
  <c r="N3177" i="10"/>
  <c r="Q3176" i="10"/>
  <c r="P3176" i="10"/>
  <c r="O3176" i="10"/>
  <c r="R3176" i="10" s="1"/>
  <c r="N3176" i="10"/>
  <c r="Q3175" i="10"/>
  <c r="P3175" i="10"/>
  <c r="U3175" i="10" s="1"/>
  <c r="O3175" i="10"/>
  <c r="R3175" i="10" s="1"/>
  <c r="N3175" i="10"/>
  <c r="Q3174" i="10"/>
  <c r="P3174" i="10"/>
  <c r="S3174" i="10" s="1"/>
  <c r="O3174" i="10"/>
  <c r="R3174" i="10" s="1"/>
  <c r="N3174" i="10"/>
  <c r="Q3173" i="10"/>
  <c r="P3173" i="10"/>
  <c r="O3173" i="10"/>
  <c r="R3173" i="10" s="1"/>
  <c r="N3173" i="10"/>
  <c r="Q3172" i="10"/>
  <c r="P3172" i="10"/>
  <c r="S3172" i="10" s="1"/>
  <c r="O3172" i="10"/>
  <c r="R3172" i="10" s="1"/>
  <c r="N3172" i="10"/>
  <c r="Q3171" i="10"/>
  <c r="P3171" i="10"/>
  <c r="O3171" i="10"/>
  <c r="R3171" i="10" s="1"/>
  <c r="N3171" i="10"/>
  <c r="Q3170" i="10"/>
  <c r="P3170" i="10"/>
  <c r="O3170" i="10"/>
  <c r="R3170" i="10" s="1"/>
  <c r="N3170" i="10"/>
  <c r="Q3169" i="10"/>
  <c r="P3169" i="10"/>
  <c r="O3169" i="10"/>
  <c r="R3169" i="10" s="1"/>
  <c r="N3169" i="10"/>
  <c r="Q3168" i="10"/>
  <c r="P3168" i="10"/>
  <c r="O3168" i="10"/>
  <c r="R3168" i="10" s="1"/>
  <c r="N3168" i="10"/>
  <c r="Q3167" i="10"/>
  <c r="P3167" i="10"/>
  <c r="O3167" i="10"/>
  <c r="R3167" i="10" s="1"/>
  <c r="N3167" i="10"/>
  <c r="Q3166" i="10"/>
  <c r="P3166" i="10"/>
  <c r="O3166" i="10"/>
  <c r="R3166" i="10" s="1"/>
  <c r="N3166" i="10"/>
  <c r="Q3165" i="10"/>
  <c r="P3165" i="10"/>
  <c r="O3165" i="10"/>
  <c r="R3165" i="10" s="1"/>
  <c r="N3165" i="10"/>
  <c r="Q3164" i="10"/>
  <c r="P3164" i="10"/>
  <c r="O3164" i="10"/>
  <c r="R3164" i="10" s="1"/>
  <c r="N3164" i="10"/>
  <c r="Q3163" i="10"/>
  <c r="P3163" i="10"/>
  <c r="O3163" i="10"/>
  <c r="R3163" i="10" s="1"/>
  <c r="N3163" i="10"/>
  <c r="R3162" i="10"/>
  <c r="Q3162" i="10"/>
  <c r="P3162" i="10"/>
  <c r="O3162" i="10"/>
  <c r="N3162" i="10"/>
  <c r="Q3161" i="10"/>
  <c r="P3161" i="10"/>
  <c r="S3161" i="10" s="1"/>
  <c r="O3161" i="10"/>
  <c r="R3161" i="10" s="1"/>
  <c r="N3161" i="10"/>
  <c r="Q3160" i="10"/>
  <c r="P3160" i="10"/>
  <c r="O3160" i="10"/>
  <c r="R3160" i="10" s="1"/>
  <c r="N3160" i="10"/>
  <c r="Q3159" i="10"/>
  <c r="P3159" i="10"/>
  <c r="O3159" i="10"/>
  <c r="R3159" i="10" s="1"/>
  <c r="N3159" i="10"/>
  <c r="Q3158" i="10"/>
  <c r="P3158" i="10"/>
  <c r="O3158" i="10"/>
  <c r="R3158" i="10" s="1"/>
  <c r="N3158" i="10"/>
  <c r="Q3157" i="10"/>
  <c r="P3157" i="10"/>
  <c r="O3157" i="10"/>
  <c r="R3157" i="10" s="1"/>
  <c r="N3157" i="10"/>
  <c r="Q3156" i="10"/>
  <c r="P3156" i="10"/>
  <c r="S3156" i="10" s="1"/>
  <c r="O3156" i="10"/>
  <c r="R3156" i="10" s="1"/>
  <c r="N3156" i="10"/>
  <c r="Q3155" i="10"/>
  <c r="P3155" i="10"/>
  <c r="O3155" i="10"/>
  <c r="R3155" i="10" s="1"/>
  <c r="N3155" i="10"/>
  <c r="Q3154" i="10"/>
  <c r="P3154" i="10"/>
  <c r="O3154" i="10"/>
  <c r="R3154" i="10" s="1"/>
  <c r="N3154" i="10"/>
  <c r="Q3153" i="10"/>
  <c r="P3153" i="10"/>
  <c r="O3153" i="10"/>
  <c r="R3153" i="10" s="1"/>
  <c r="N3153" i="10"/>
  <c r="Q3152" i="10"/>
  <c r="P3152" i="10"/>
  <c r="O3152" i="10"/>
  <c r="R3152" i="10" s="1"/>
  <c r="N3152" i="10"/>
  <c r="Q3151" i="10"/>
  <c r="P3151" i="10"/>
  <c r="O3151" i="10"/>
  <c r="R3151" i="10" s="1"/>
  <c r="N3151" i="10"/>
  <c r="Q3150" i="10"/>
  <c r="P3150" i="10"/>
  <c r="U3150" i="10" s="1"/>
  <c r="O3150" i="10"/>
  <c r="R3150" i="10" s="1"/>
  <c r="N3150" i="10"/>
  <c r="Q3149" i="10"/>
  <c r="P3149" i="10"/>
  <c r="O3149" i="10"/>
  <c r="R3149" i="10" s="1"/>
  <c r="N3149" i="10"/>
  <c r="Q3148" i="10"/>
  <c r="P3148" i="10"/>
  <c r="O3148" i="10"/>
  <c r="R3148" i="10" s="1"/>
  <c r="N3148" i="10"/>
  <c r="Q3147" i="10"/>
  <c r="P3147" i="10"/>
  <c r="O3147" i="10"/>
  <c r="R3147" i="10" s="1"/>
  <c r="N3147" i="10"/>
  <c r="Q3146" i="10"/>
  <c r="P3146" i="10"/>
  <c r="S3146" i="10" s="1"/>
  <c r="O3146" i="10"/>
  <c r="R3146" i="10" s="1"/>
  <c r="N3146" i="10"/>
  <c r="Q3145" i="10"/>
  <c r="P3145" i="10"/>
  <c r="S3145" i="10" s="1"/>
  <c r="O3145" i="10"/>
  <c r="R3145" i="10" s="1"/>
  <c r="N3145" i="10"/>
  <c r="Q3144" i="10"/>
  <c r="P3144" i="10"/>
  <c r="O3144" i="10"/>
  <c r="R3144" i="10" s="1"/>
  <c r="N3144" i="10"/>
  <c r="Q3143" i="10"/>
  <c r="P3143" i="10"/>
  <c r="U3143" i="10" s="1"/>
  <c r="O3143" i="10"/>
  <c r="R3143" i="10" s="1"/>
  <c r="N3143" i="10"/>
  <c r="Q3142" i="10"/>
  <c r="P3142" i="10"/>
  <c r="S3142" i="10" s="1"/>
  <c r="O3142" i="10"/>
  <c r="R3142" i="10" s="1"/>
  <c r="N3142" i="10"/>
  <c r="Q3141" i="10"/>
  <c r="P3141" i="10"/>
  <c r="O3141" i="10"/>
  <c r="R3141" i="10" s="1"/>
  <c r="N3141" i="10"/>
  <c r="Q3140" i="10"/>
  <c r="P3140" i="10"/>
  <c r="S3140" i="10" s="1"/>
  <c r="O3140" i="10"/>
  <c r="R3140" i="10" s="1"/>
  <c r="N3140" i="10"/>
  <c r="Q3139" i="10"/>
  <c r="P3139" i="10"/>
  <c r="O3139" i="10"/>
  <c r="R3139" i="10" s="1"/>
  <c r="N3139" i="10"/>
  <c r="Q3138" i="10"/>
  <c r="P3138" i="10"/>
  <c r="O3138" i="10"/>
  <c r="R3138" i="10" s="1"/>
  <c r="N3138" i="10"/>
  <c r="Q3137" i="10"/>
  <c r="P3137" i="10"/>
  <c r="O3137" i="10"/>
  <c r="R3137" i="10" s="1"/>
  <c r="N3137" i="10"/>
  <c r="Q3136" i="10"/>
  <c r="P3136" i="10"/>
  <c r="O3136" i="10"/>
  <c r="R3136" i="10" s="1"/>
  <c r="N3136" i="10"/>
  <c r="Q3135" i="10"/>
  <c r="P3135" i="10"/>
  <c r="O3135" i="10"/>
  <c r="R3135" i="10" s="1"/>
  <c r="N3135" i="10"/>
  <c r="Q3134" i="10"/>
  <c r="P3134" i="10"/>
  <c r="U3134" i="10" s="1"/>
  <c r="O3134" i="10"/>
  <c r="R3134" i="10" s="1"/>
  <c r="N3134" i="10"/>
  <c r="Q3133" i="10"/>
  <c r="P3133" i="10"/>
  <c r="O3133" i="10"/>
  <c r="R3133" i="10" s="1"/>
  <c r="N3133" i="10"/>
  <c r="Q3132" i="10"/>
  <c r="P3132" i="10"/>
  <c r="O3132" i="10"/>
  <c r="R3132" i="10" s="1"/>
  <c r="N3132" i="10"/>
  <c r="Q3131" i="10"/>
  <c r="P3131" i="10"/>
  <c r="O3131" i="10"/>
  <c r="R3131" i="10" s="1"/>
  <c r="N3131" i="10"/>
  <c r="Q3130" i="10"/>
  <c r="P3130" i="10"/>
  <c r="S3130" i="10" s="1"/>
  <c r="O3130" i="10"/>
  <c r="R3130" i="10" s="1"/>
  <c r="N3130" i="10"/>
  <c r="Q3129" i="10"/>
  <c r="P3129" i="10"/>
  <c r="S3129" i="10" s="1"/>
  <c r="O3129" i="10"/>
  <c r="R3129" i="10" s="1"/>
  <c r="N3129" i="10"/>
  <c r="Q3128" i="10"/>
  <c r="P3128" i="10"/>
  <c r="O3128" i="10"/>
  <c r="R3128" i="10" s="1"/>
  <c r="N3128" i="10"/>
  <c r="Q3127" i="10"/>
  <c r="P3127" i="10"/>
  <c r="S3127" i="10" s="1"/>
  <c r="O3127" i="10"/>
  <c r="R3127" i="10" s="1"/>
  <c r="N3127" i="10"/>
  <c r="Q3126" i="10"/>
  <c r="P3126" i="10"/>
  <c r="S3126" i="10" s="1"/>
  <c r="O3126" i="10"/>
  <c r="R3126" i="10" s="1"/>
  <c r="N3126" i="10"/>
  <c r="Q3125" i="10"/>
  <c r="P3125" i="10"/>
  <c r="O3125" i="10"/>
  <c r="R3125" i="10" s="1"/>
  <c r="N3125" i="10"/>
  <c r="Q3124" i="10"/>
  <c r="P3124" i="10"/>
  <c r="S3124" i="10" s="1"/>
  <c r="O3124" i="10"/>
  <c r="R3124" i="10" s="1"/>
  <c r="N3124" i="10"/>
  <c r="Q3123" i="10"/>
  <c r="P3123" i="10"/>
  <c r="U3123" i="10" s="1"/>
  <c r="O3123" i="10"/>
  <c r="R3123" i="10" s="1"/>
  <c r="N3123" i="10"/>
  <c r="Q3122" i="10"/>
  <c r="P3122" i="10"/>
  <c r="O3122" i="10"/>
  <c r="R3122" i="10" s="1"/>
  <c r="N3122" i="10"/>
  <c r="Q3121" i="10"/>
  <c r="P3121" i="10"/>
  <c r="O3121" i="10"/>
  <c r="R3121" i="10" s="1"/>
  <c r="N3121" i="10"/>
  <c r="Q3120" i="10"/>
  <c r="P3120" i="10"/>
  <c r="O3120" i="10"/>
  <c r="R3120" i="10" s="1"/>
  <c r="N3120" i="10"/>
  <c r="Q3119" i="10"/>
  <c r="P3119" i="10"/>
  <c r="O3119" i="10"/>
  <c r="R3119" i="10" s="1"/>
  <c r="N3119" i="10"/>
  <c r="Q3118" i="10"/>
  <c r="P3118" i="10"/>
  <c r="O3118" i="10"/>
  <c r="R3118" i="10" s="1"/>
  <c r="N3118" i="10"/>
  <c r="Q3117" i="10"/>
  <c r="P3117" i="10"/>
  <c r="O3117" i="10"/>
  <c r="R3117" i="10" s="1"/>
  <c r="N3117" i="10"/>
  <c r="Q3116" i="10"/>
  <c r="P3116" i="10"/>
  <c r="O3116" i="10"/>
  <c r="R3116" i="10" s="1"/>
  <c r="N3116" i="10"/>
  <c r="Q3115" i="10"/>
  <c r="P3115" i="10"/>
  <c r="U3115" i="10" s="1"/>
  <c r="O3115" i="10"/>
  <c r="R3115" i="10" s="1"/>
  <c r="N3115" i="10"/>
  <c r="Q3114" i="10"/>
  <c r="P3114" i="10"/>
  <c r="S3114" i="10" s="1"/>
  <c r="O3114" i="10"/>
  <c r="R3114" i="10" s="1"/>
  <c r="N3114" i="10"/>
  <c r="Q3113" i="10"/>
  <c r="P3113" i="10"/>
  <c r="O3113" i="10"/>
  <c r="R3113" i="10" s="1"/>
  <c r="N3113" i="10"/>
  <c r="Q3112" i="10"/>
  <c r="P3112" i="10"/>
  <c r="O3112" i="10"/>
  <c r="R3112" i="10" s="1"/>
  <c r="N3112" i="10"/>
  <c r="Q3111" i="10"/>
  <c r="P3111" i="10"/>
  <c r="S3111" i="10" s="1"/>
  <c r="O3111" i="10"/>
  <c r="R3111" i="10" s="1"/>
  <c r="N3111" i="10"/>
  <c r="Q3110" i="10"/>
  <c r="P3110" i="10"/>
  <c r="U3110" i="10" s="1"/>
  <c r="O3110" i="10"/>
  <c r="R3110" i="10" s="1"/>
  <c r="N3110" i="10"/>
  <c r="Q3109" i="10"/>
  <c r="P3109" i="10"/>
  <c r="O3109" i="10"/>
  <c r="R3109" i="10" s="1"/>
  <c r="N3109" i="10"/>
  <c r="Q3108" i="10"/>
  <c r="P3108" i="10"/>
  <c r="S3108" i="10" s="1"/>
  <c r="O3108" i="10"/>
  <c r="R3108" i="10" s="1"/>
  <c r="N3108" i="10"/>
  <c r="Q3107" i="10"/>
  <c r="P3107" i="10"/>
  <c r="O3107" i="10"/>
  <c r="R3107" i="10" s="1"/>
  <c r="N3107" i="10"/>
  <c r="Q3106" i="10"/>
  <c r="P3106" i="10"/>
  <c r="O3106" i="10"/>
  <c r="R3106" i="10" s="1"/>
  <c r="N3106" i="10"/>
  <c r="Q3105" i="10"/>
  <c r="P3105" i="10"/>
  <c r="O3105" i="10"/>
  <c r="R3105" i="10" s="1"/>
  <c r="N3105" i="10"/>
  <c r="Q3104" i="10"/>
  <c r="P3104" i="10"/>
  <c r="O3104" i="10"/>
  <c r="R3104" i="10" s="1"/>
  <c r="N3104" i="10"/>
  <c r="Q3103" i="10"/>
  <c r="P3103" i="10"/>
  <c r="O3103" i="10"/>
  <c r="R3103" i="10" s="1"/>
  <c r="N3103" i="10"/>
  <c r="Q3102" i="10"/>
  <c r="P3102" i="10"/>
  <c r="O3102" i="10"/>
  <c r="R3102" i="10" s="1"/>
  <c r="N3102" i="10"/>
  <c r="Q3101" i="10"/>
  <c r="P3101" i="10"/>
  <c r="O3101" i="10"/>
  <c r="R3101" i="10" s="1"/>
  <c r="N3101" i="10"/>
  <c r="Q3100" i="10"/>
  <c r="P3100" i="10"/>
  <c r="O3100" i="10"/>
  <c r="R3100" i="10" s="1"/>
  <c r="N3100" i="10"/>
  <c r="Q3099" i="10"/>
  <c r="P3099" i="10"/>
  <c r="O3099" i="10"/>
  <c r="R3099" i="10" s="1"/>
  <c r="N3099" i="10"/>
  <c r="Q3098" i="10"/>
  <c r="P3098" i="10"/>
  <c r="S3098" i="10" s="1"/>
  <c r="O3098" i="10"/>
  <c r="R3098" i="10" s="1"/>
  <c r="N3098" i="10"/>
  <c r="Q3097" i="10"/>
  <c r="P3097" i="10"/>
  <c r="S3097" i="10" s="1"/>
  <c r="O3097" i="10"/>
  <c r="R3097" i="10" s="1"/>
  <c r="N3097" i="10"/>
  <c r="Q3096" i="10"/>
  <c r="P3096" i="10"/>
  <c r="O3096" i="10"/>
  <c r="R3096" i="10" s="1"/>
  <c r="N3096" i="10"/>
  <c r="Q3095" i="10"/>
  <c r="P3095" i="10"/>
  <c r="U3095" i="10" s="1"/>
  <c r="O3095" i="10"/>
  <c r="R3095" i="10" s="1"/>
  <c r="N3095" i="10"/>
  <c r="Q3094" i="10"/>
  <c r="P3094" i="10"/>
  <c r="S3094" i="10" s="1"/>
  <c r="O3094" i="10"/>
  <c r="R3094" i="10" s="1"/>
  <c r="N3094" i="10"/>
  <c r="Q3093" i="10"/>
  <c r="P3093" i="10"/>
  <c r="O3093" i="10"/>
  <c r="R3093" i="10" s="1"/>
  <c r="N3093" i="10"/>
  <c r="Q3092" i="10"/>
  <c r="P3092" i="10"/>
  <c r="S3092" i="10" s="1"/>
  <c r="O3092" i="10"/>
  <c r="R3092" i="10" s="1"/>
  <c r="N3092" i="10"/>
  <c r="Q3091" i="10"/>
  <c r="P3091" i="10"/>
  <c r="U3091" i="10" s="1"/>
  <c r="O3091" i="10"/>
  <c r="R3091" i="10" s="1"/>
  <c r="N3091" i="10"/>
  <c r="Q3090" i="10"/>
  <c r="P3090" i="10"/>
  <c r="U3090" i="10" s="1"/>
  <c r="O3090" i="10"/>
  <c r="R3090" i="10" s="1"/>
  <c r="N3090" i="10"/>
  <c r="Q3089" i="10"/>
  <c r="P3089" i="10"/>
  <c r="O3089" i="10"/>
  <c r="R3089" i="10" s="1"/>
  <c r="N3089" i="10"/>
  <c r="Q3088" i="10"/>
  <c r="P3088" i="10"/>
  <c r="O3088" i="10"/>
  <c r="R3088" i="10" s="1"/>
  <c r="N3088" i="10"/>
  <c r="Q3087" i="10"/>
  <c r="P3087" i="10"/>
  <c r="O3087" i="10"/>
  <c r="R3087" i="10" s="1"/>
  <c r="N3087" i="10"/>
  <c r="Q3086" i="10"/>
  <c r="P3086" i="10"/>
  <c r="O3086" i="10"/>
  <c r="R3086" i="10" s="1"/>
  <c r="N3086" i="10"/>
  <c r="Q3085" i="10"/>
  <c r="P3085" i="10"/>
  <c r="O3085" i="10"/>
  <c r="R3085" i="10" s="1"/>
  <c r="N3085" i="10"/>
  <c r="Q3084" i="10"/>
  <c r="P3084" i="10"/>
  <c r="O3084" i="10"/>
  <c r="R3084" i="10" s="1"/>
  <c r="N3084" i="10"/>
  <c r="Q3083" i="10"/>
  <c r="P3083" i="10"/>
  <c r="O3083" i="10"/>
  <c r="R3083" i="10" s="1"/>
  <c r="N3083" i="10"/>
  <c r="Q3082" i="10"/>
  <c r="P3082" i="10"/>
  <c r="O3082" i="10"/>
  <c r="R3082" i="10" s="1"/>
  <c r="N3082" i="10"/>
  <c r="Q3081" i="10"/>
  <c r="P3081" i="10"/>
  <c r="S3081" i="10" s="1"/>
  <c r="O3081" i="10"/>
  <c r="R3081" i="10" s="1"/>
  <c r="N3081" i="10"/>
  <c r="Q3080" i="10"/>
  <c r="P3080" i="10"/>
  <c r="O3080" i="10"/>
  <c r="R3080" i="10" s="1"/>
  <c r="N3080" i="10"/>
  <c r="R3079" i="10"/>
  <c r="Q3079" i="10"/>
  <c r="P3079" i="10"/>
  <c r="O3079" i="10"/>
  <c r="N3079" i="10"/>
  <c r="Q3078" i="10"/>
  <c r="P3078" i="10"/>
  <c r="U3078" i="10" s="1"/>
  <c r="O3078" i="10"/>
  <c r="R3078" i="10" s="1"/>
  <c r="N3078" i="10"/>
  <c r="Q3077" i="10"/>
  <c r="P3077" i="10"/>
  <c r="O3077" i="10"/>
  <c r="R3077" i="10" s="1"/>
  <c r="N3077" i="10"/>
  <c r="Q3076" i="10"/>
  <c r="P3076" i="10"/>
  <c r="O3076" i="10"/>
  <c r="R3076" i="10" s="1"/>
  <c r="N3076" i="10"/>
  <c r="Q3075" i="10"/>
  <c r="P3075" i="10"/>
  <c r="O3075" i="10"/>
  <c r="R3075" i="10" s="1"/>
  <c r="N3075" i="10"/>
  <c r="Q3074" i="10"/>
  <c r="P3074" i="10"/>
  <c r="O3074" i="10"/>
  <c r="R3074" i="10" s="1"/>
  <c r="N3074" i="10"/>
  <c r="Q3073" i="10"/>
  <c r="P3073" i="10"/>
  <c r="O3073" i="10"/>
  <c r="R3073" i="10" s="1"/>
  <c r="N3073" i="10"/>
  <c r="Q3072" i="10"/>
  <c r="P3072" i="10"/>
  <c r="O3072" i="10"/>
  <c r="R3072" i="10" s="1"/>
  <c r="N3072" i="10"/>
  <c r="Q3071" i="10"/>
  <c r="P3071" i="10"/>
  <c r="U3071" i="10" s="1"/>
  <c r="O3071" i="10"/>
  <c r="R3071" i="10" s="1"/>
  <c r="N3071" i="10"/>
  <c r="Q3070" i="10"/>
  <c r="P3070" i="10"/>
  <c r="O3070" i="10"/>
  <c r="R3070" i="10" s="1"/>
  <c r="N3070" i="10"/>
  <c r="Q3069" i="10"/>
  <c r="P3069" i="10"/>
  <c r="O3069" i="10"/>
  <c r="R3069" i="10" s="1"/>
  <c r="N3069" i="10"/>
  <c r="Q3068" i="10"/>
  <c r="P3068" i="10"/>
  <c r="O3068" i="10"/>
  <c r="R3068" i="10" s="1"/>
  <c r="N3068" i="10"/>
  <c r="Q3067" i="10"/>
  <c r="P3067" i="10"/>
  <c r="O3067" i="10"/>
  <c r="R3067" i="10" s="1"/>
  <c r="N3067" i="10"/>
  <c r="Q3066" i="10"/>
  <c r="P3066" i="10"/>
  <c r="S3066" i="10" s="1"/>
  <c r="O3066" i="10"/>
  <c r="R3066" i="10" s="1"/>
  <c r="N3066" i="10"/>
  <c r="Q3065" i="10"/>
  <c r="P3065" i="10"/>
  <c r="S3065" i="10" s="1"/>
  <c r="O3065" i="10"/>
  <c r="R3065" i="10" s="1"/>
  <c r="N3065" i="10"/>
  <c r="Q3064" i="10"/>
  <c r="P3064" i="10"/>
  <c r="O3064" i="10"/>
  <c r="R3064" i="10" s="1"/>
  <c r="N3064" i="10"/>
  <c r="Q3063" i="10"/>
  <c r="P3063" i="10"/>
  <c r="S3063" i="10" s="1"/>
  <c r="O3063" i="10"/>
  <c r="R3063" i="10" s="1"/>
  <c r="N3063" i="10"/>
  <c r="Q3062" i="10"/>
  <c r="P3062" i="10"/>
  <c r="S3062" i="10" s="1"/>
  <c r="O3062" i="10"/>
  <c r="R3062" i="10" s="1"/>
  <c r="N3062" i="10"/>
  <c r="Q3061" i="10"/>
  <c r="P3061" i="10"/>
  <c r="O3061" i="10"/>
  <c r="R3061" i="10" s="1"/>
  <c r="N3061" i="10"/>
  <c r="Q3060" i="10"/>
  <c r="P3060" i="10"/>
  <c r="O3060" i="10"/>
  <c r="R3060" i="10" s="1"/>
  <c r="N3060" i="10"/>
  <c r="Q3059" i="10"/>
  <c r="P3059" i="10"/>
  <c r="O3059" i="10"/>
  <c r="R3059" i="10" s="1"/>
  <c r="N3059" i="10"/>
  <c r="Q3058" i="10"/>
  <c r="P3058" i="10"/>
  <c r="O3058" i="10"/>
  <c r="R3058" i="10" s="1"/>
  <c r="N3058" i="10"/>
  <c r="Q3057" i="10"/>
  <c r="P3057" i="10"/>
  <c r="O3057" i="10"/>
  <c r="R3057" i="10" s="1"/>
  <c r="N3057" i="10"/>
  <c r="Q3056" i="10"/>
  <c r="P3056" i="10"/>
  <c r="O3056" i="10"/>
  <c r="R3056" i="10" s="1"/>
  <c r="N3056" i="10"/>
  <c r="Q3055" i="10"/>
  <c r="P3055" i="10"/>
  <c r="U3055" i="10" s="1"/>
  <c r="O3055" i="10"/>
  <c r="R3055" i="10" s="1"/>
  <c r="N3055" i="10"/>
  <c r="Q3054" i="10"/>
  <c r="P3054" i="10"/>
  <c r="O3054" i="10"/>
  <c r="R3054" i="10" s="1"/>
  <c r="N3054" i="10"/>
  <c r="Q3053" i="10"/>
  <c r="P3053" i="10"/>
  <c r="O3053" i="10"/>
  <c r="R3053" i="10" s="1"/>
  <c r="N3053" i="10"/>
  <c r="Q3052" i="10"/>
  <c r="P3052" i="10"/>
  <c r="O3052" i="10"/>
  <c r="R3052" i="10" s="1"/>
  <c r="N3052" i="10"/>
  <c r="R3051" i="10"/>
  <c r="Q3051" i="10"/>
  <c r="P3051" i="10"/>
  <c r="O3051" i="10"/>
  <c r="N3051" i="10"/>
  <c r="Q3050" i="10"/>
  <c r="P3050" i="10"/>
  <c r="S3050" i="10" s="1"/>
  <c r="O3050" i="10"/>
  <c r="R3050" i="10" s="1"/>
  <c r="N3050" i="10"/>
  <c r="Q3049" i="10"/>
  <c r="P3049" i="10"/>
  <c r="O3049" i="10"/>
  <c r="R3049" i="10" s="1"/>
  <c r="N3049" i="10"/>
  <c r="Q3048" i="10"/>
  <c r="P3048" i="10"/>
  <c r="O3048" i="10"/>
  <c r="R3048" i="10" s="1"/>
  <c r="N3048" i="10"/>
  <c r="Q3047" i="10"/>
  <c r="P3047" i="10"/>
  <c r="S3047" i="10" s="1"/>
  <c r="O3047" i="10"/>
  <c r="R3047" i="10" s="1"/>
  <c r="N3047" i="10"/>
  <c r="Q3046" i="10"/>
  <c r="P3046" i="10"/>
  <c r="S3046" i="10" s="1"/>
  <c r="O3046" i="10"/>
  <c r="R3046" i="10" s="1"/>
  <c r="N3046" i="10"/>
  <c r="Q3045" i="10"/>
  <c r="P3045" i="10"/>
  <c r="O3045" i="10"/>
  <c r="R3045" i="10" s="1"/>
  <c r="N3045" i="10"/>
  <c r="Q3044" i="10"/>
  <c r="P3044" i="10"/>
  <c r="O3044" i="10"/>
  <c r="R3044" i="10" s="1"/>
  <c r="N3044" i="10"/>
  <c r="Q3043" i="10"/>
  <c r="P3043" i="10"/>
  <c r="O3043" i="10"/>
  <c r="R3043" i="10" s="1"/>
  <c r="N3043" i="10"/>
  <c r="Q3042" i="10"/>
  <c r="P3042" i="10"/>
  <c r="O3042" i="10"/>
  <c r="R3042" i="10" s="1"/>
  <c r="N3042" i="10"/>
  <c r="Q3041" i="10"/>
  <c r="P3041" i="10"/>
  <c r="O3041" i="10"/>
  <c r="R3041" i="10" s="1"/>
  <c r="N3041" i="10"/>
  <c r="Q3040" i="10"/>
  <c r="P3040" i="10"/>
  <c r="O3040" i="10"/>
  <c r="R3040" i="10" s="1"/>
  <c r="N3040" i="10"/>
  <c r="Q3039" i="10"/>
  <c r="P3039" i="10"/>
  <c r="O3039" i="10"/>
  <c r="R3039" i="10" s="1"/>
  <c r="N3039" i="10"/>
  <c r="Q3038" i="10"/>
  <c r="P3038" i="10"/>
  <c r="O3038" i="10"/>
  <c r="R3038" i="10" s="1"/>
  <c r="N3038" i="10"/>
  <c r="Q3037" i="10"/>
  <c r="P3037" i="10"/>
  <c r="O3037" i="10"/>
  <c r="R3037" i="10" s="1"/>
  <c r="N3037" i="10"/>
  <c r="Q3036" i="10"/>
  <c r="P3036" i="10"/>
  <c r="O3036" i="10"/>
  <c r="R3036" i="10" s="1"/>
  <c r="N3036" i="10"/>
  <c r="Q3035" i="10"/>
  <c r="P3035" i="10"/>
  <c r="O3035" i="10"/>
  <c r="R3035" i="10" s="1"/>
  <c r="N3035" i="10"/>
  <c r="Q3034" i="10"/>
  <c r="P3034" i="10"/>
  <c r="S3034" i="10" s="1"/>
  <c r="O3034" i="10"/>
  <c r="R3034" i="10" s="1"/>
  <c r="N3034" i="10"/>
  <c r="Q3033" i="10"/>
  <c r="P3033" i="10"/>
  <c r="S3033" i="10" s="1"/>
  <c r="O3033" i="10"/>
  <c r="R3033" i="10" s="1"/>
  <c r="N3033" i="10"/>
  <c r="Q3032" i="10"/>
  <c r="P3032" i="10"/>
  <c r="O3032" i="10"/>
  <c r="R3032" i="10" s="1"/>
  <c r="N3032" i="10"/>
  <c r="Q3031" i="10"/>
  <c r="P3031" i="10"/>
  <c r="S3031" i="10" s="1"/>
  <c r="O3031" i="10"/>
  <c r="R3031" i="10" s="1"/>
  <c r="N3031" i="10"/>
  <c r="Q3030" i="10"/>
  <c r="P3030" i="10"/>
  <c r="S3030" i="10" s="1"/>
  <c r="O3030" i="10"/>
  <c r="R3030" i="10" s="1"/>
  <c r="N3030" i="10"/>
  <c r="Q3029" i="10"/>
  <c r="P3029" i="10"/>
  <c r="O3029" i="10"/>
  <c r="R3029" i="10" s="1"/>
  <c r="N3029" i="10"/>
  <c r="Q3028" i="10"/>
  <c r="P3028" i="10"/>
  <c r="O3028" i="10"/>
  <c r="R3028" i="10" s="1"/>
  <c r="N3028" i="10"/>
  <c r="Q3027" i="10"/>
  <c r="P3027" i="10"/>
  <c r="O3027" i="10"/>
  <c r="R3027" i="10" s="1"/>
  <c r="N3027" i="10"/>
  <c r="Q3026" i="10"/>
  <c r="P3026" i="10"/>
  <c r="O3026" i="10"/>
  <c r="R3026" i="10" s="1"/>
  <c r="N3026" i="10"/>
  <c r="Q3025" i="10"/>
  <c r="P3025" i="10"/>
  <c r="O3025" i="10"/>
  <c r="R3025" i="10" s="1"/>
  <c r="N3025" i="10"/>
  <c r="Q3024" i="10"/>
  <c r="P3024" i="10"/>
  <c r="O3024" i="10"/>
  <c r="R3024" i="10" s="1"/>
  <c r="N3024" i="10"/>
  <c r="Q3023" i="10"/>
  <c r="P3023" i="10"/>
  <c r="U3023" i="10" s="1"/>
  <c r="O3023" i="10"/>
  <c r="R3023" i="10" s="1"/>
  <c r="N3023" i="10"/>
  <c r="Q3022" i="10"/>
  <c r="P3022" i="10"/>
  <c r="O3022" i="10"/>
  <c r="R3022" i="10" s="1"/>
  <c r="N3022" i="10"/>
  <c r="Q3021" i="10"/>
  <c r="P3021" i="10"/>
  <c r="O3021" i="10"/>
  <c r="R3021" i="10" s="1"/>
  <c r="N3021" i="10"/>
  <c r="Q3020" i="10"/>
  <c r="P3020" i="10"/>
  <c r="O3020" i="10"/>
  <c r="R3020" i="10" s="1"/>
  <c r="N3020" i="10"/>
  <c r="Q3019" i="10"/>
  <c r="P3019" i="10"/>
  <c r="O3019" i="10"/>
  <c r="R3019" i="10" s="1"/>
  <c r="N3019" i="10"/>
  <c r="Q3018" i="10"/>
  <c r="P3018" i="10"/>
  <c r="S3018" i="10" s="1"/>
  <c r="O3018" i="10"/>
  <c r="R3018" i="10" s="1"/>
  <c r="N3018" i="10"/>
  <c r="Q3017" i="10"/>
  <c r="P3017" i="10"/>
  <c r="O3017" i="10"/>
  <c r="R3017" i="10" s="1"/>
  <c r="N3017" i="10"/>
  <c r="Q3016" i="10"/>
  <c r="P3016" i="10"/>
  <c r="O3016" i="10"/>
  <c r="R3016" i="10" s="1"/>
  <c r="N3016" i="10"/>
  <c r="Q3015" i="10"/>
  <c r="P3015" i="10"/>
  <c r="S3015" i="10" s="1"/>
  <c r="O3015" i="10"/>
  <c r="R3015" i="10" s="1"/>
  <c r="N3015" i="10"/>
  <c r="Q3014" i="10"/>
  <c r="P3014" i="10"/>
  <c r="S3014" i="10" s="1"/>
  <c r="O3014" i="10"/>
  <c r="R3014" i="10" s="1"/>
  <c r="N3014" i="10"/>
  <c r="Q3013" i="10"/>
  <c r="P3013" i="10"/>
  <c r="O3013" i="10"/>
  <c r="R3013" i="10" s="1"/>
  <c r="N3013" i="10"/>
  <c r="Q3012" i="10"/>
  <c r="P3012" i="10"/>
  <c r="O3012" i="10"/>
  <c r="R3012" i="10" s="1"/>
  <c r="N3012" i="10"/>
  <c r="Q3011" i="10"/>
  <c r="P3011" i="10"/>
  <c r="O3011" i="10"/>
  <c r="R3011" i="10" s="1"/>
  <c r="N3011" i="10"/>
  <c r="Q3010" i="10"/>
  <c r="P3010" i="10"/>
  <c r="O3010" i="10"/>
  <c r="R3010" i="10" s="1"/>
  <c r="N3010" i="10"/>
  <c r="Q3009" i="10"/>
  <c r="P3009" i="10"/>
  <c r="O3009" i="10"/>
  <c r="R3009" i="10" s="1"/>
  <c r="N3009" i="10"/>
  <c r="Q3008" i="10"/>
  <c r="P3008" i="10"/>
  <c r="O3008" i="10"/>
  <c r="R3008" i="10" s="1"/>
  <c r="N3008" i="10"/>
  <c r="Q3007" i="10"/>
  <c r="P3007" i="10"/>
  <c r="O3007" i="10"/>
  <c r="R3007" i="10" s="1"/>
  <c r="N3007" i="10"/>
  <c r="Q3006" i="10"/>
  <c r="P3006" i="10"/>
  <c r="O3006" i="10"/>
  <c r="R3006" i="10" s="1"/>
  <c r="N3006" i="10"/>
  <c r="Q3005" i="10"/>
  <c r="P3005" i="10"/>
  <c r="O3005" i="10"/>
  <c r="R3005" i="10" s="1"/>
  <c r="N3005" i="10"/>
  <c r="Q3004" i="10"/>
  <c r="P3004" i="10"/>
  <c r="O3004" i="10"/>
  <c r="R3004" i="10" s="1"/>
  <c r="N3004" i="10"/>
  <c r="R3003" i="10"/>
  <c r="Q3003" i="10"/>
  <c r="P3003" i="10"/>
  <c r="O3003" i="10"/>
  <c r="N3003" i="10"/>
  <c r="Q3002" i="10"/>
  <c r="P3002" i="10"/>
  <c r="O3002" i="10"/>
  <c r="R3002" i="10" s="1"/>
  <c r="N3002" i="10"/>
  <c r="Q3001" i="10"/>
  <c r="P3001" i="10"/>
  <c r="O3001" i="10"/>
  <c r="R3001" i="10" s="1"/>
  <c r="N3001" i="10"/>
  <c r="Q3000" i="10"/>
  <c r="P3000" i="10"/>
  <c r="S3000" i="10" s="1"/>
  <c r="O3000" i="10"/>
  <c r="R3000" i="10" s="1"/>
  <c r="N3000" i="10"/>
  <c r="Q2999" i="10"/>
  <c r="P2999" i="10"/>
  <c r="O2999" i="10"/>
  <c r="R2999" i="10" s="1"/>
  <c r="N2999" i="10"/>
  <c r="Q2998" i="10"/>
  <c r="P2998" i="10"/>
  <c r="O2998" i="10"/>
  <c r="R2998" i="10" s="1"/>
  <c r="N2998" i="10"/>
  <c r="Q2997" i="10"/>
  <c r="P2997" i="10"/>
  <c r="O2997" i="10"/>
  <c r="R2997" i="10" s="1"/>
  <c r="N2997" i="10"/>
  <c r="Q2996" i="10"/>
  <c r="P2996" i="10"/>
  <c r="O2996" i="10"/>
  <c r="R2996" i="10" s="1"/>
  <c r="N2996" i="10"/>
  <c r="Q2995" i="10"/>
  <c r="P2995" i="10"/>
  <c r="O2995" i="10"/>
  <c r="R2995" i="10" s="1"/>
  <c r="N2995" i="10"/>
  <c r="Q2994" i="10"/>
  <c r="P2994" i="10"/>
  <c r="O2994" i="10"/>
  <c r="R2994" i="10" s="1"/>
  <c r="N2994" i="10"/>
  <c r="Q2993" i="10"/>
  <c r="P2993" i="10"/>
  <c r="O2993" i="10"/>
  <c r="R2993" i="10" s="1"/>
  <c r="N2993" i="10"/>
  <c r="Q2992" i="10"/>
  <c r="P2992" i="10"/>
  <c r="O2992" i="10"/>
  <c r="R2992" i="10" s="1"/>
  <c r="N2992" i="10"/>
  <c r="Q2991" i="10"/>
  <c r="P2991" i="10"/>
  <c r="U2991" i="10" s="1"/>
  <c r="O2991" i="10"/>
  <c r="R2991" i="10" s="1"/>
  <c r="N2991" i="10"/>
  <c r="Q2990" i="10"/>
  <c r="P2990" i="10"/>
  <c r="O2990" i="10"/>
  <c r="R2990" i="10" s="1"/>
  <c r="N2990" i="10"/>
  <c r="Q2989" i="10"/>
  <c r="P2989" i="10"/>
  <c r="O2989" i="10"/>
  <c r="R2989" i="10" s="1"/>
  <c r="N2989" i="10"/>
  <c r="Q2988" i="10"/>
  <c r="P2988" i="10"/>
  <c r="O2988" i="10"/>
  <c r="R2988" i="10" s="1"/>
  <c r="N2988" i="10"/>
  <c r="Q2987" i="10"/>
  <c r="P2987" i="10"/>
  <c r="O2987" i="10"/>
  <c r="R2987" i="10" s="1"/>
  <c r="N2987" i="10"/>
  <c r="Q2986" i="10"/>
  <c r="P2986" i="10"/>
  <c r="O2986" i="10"/>
  <c r="R2986" i="10" s="1"/>
  <c r="N2986" i="10"/>
  <c r="Q2985" i="10"/>
  <c r="P2985" i="10"/>
  <c r="O2985" i="10"/>
  <c r="R2985" i="10" s="1"/>
  <c r="N2985" i="10"/>
  <c r="Q2984" i="10"/>
  <c r="P2984" i="10"/>
  <c r="O2984" i="10"/>
  <c r="R2984" i="10" s="1"/>
  <c r="N2984" i="10"/>
  <c r="Q2983" i="10"/>
  <c r="P2983" i="10"/>
  <c r="O2983" i="10"/>
  <c r="R2983" i="10" s="1"/>
  <c r="N2983" i="10"/>
  <c r="Q2982" i="10"/>
  <c r="P2982" i="10"/>
  <c r="O2982" i="10"/>
  <c r="R2982" i="10" s="1"/>
  <c r="N2982" i="10"/>
  <c r="Q2981" i="10"/>
  <c r="P2981" i="10"/>
  <c r="S2981" i="10" s="1"/>
  <c r="O2981" i="10"/>
  <c r="R2981" i="10" s="1"/>
  <c r="N2981" i="10"/>
  <c r="Q2980" i="10"/>
  <c r="P2980" i="10"/>
  <c r="S2980" i="10" s="1"/>
  <c r="O2980" i="10"/>
  <c r="R2980" i="10" s="1"/>
  <c r="N2980" i="10"/>
  <c r="Q2979" i="10"/>
  <c r="P2979" i="10"/>
  <c r="O2979" i="10"/>
  <c r="R2979" i="10" s="1"/>
  <c r="N2979" i="10"/>
  <c r="Q2978" i="10"/>
  <c r="P2978" i="10"/>
  <c r="O2978" i="10"/>
  <c r="R2978" i="10" s="1"/>
  <c r="N2978" i="10"/>
  <c r="Q2977" i="10"/>
  <c r="P2977" i="10"/>
  <c r="S2977" i="10" s="1"/>
  <c r="O2977" i="10"/>
  <c r="R2977" i="10" s="1"/>
  <c r="N2977" i="10"/>
  <c r="Q2976" i="10"/>
  <c r="P2976" i="10"/>
  <c r="O2976" i="10"/>
  <c r="R2976" i="10" s="1"/>
  <c r="N2976" i="10"/>
  <c r="Q2975" i="10"/>
  <c r="P2975" i="10"/>
  <c r="U2975" i="10" s="1"/>
  <c r="O2975" i="10"/>
  <c r="R2975" i="10" s="1"/>
  <c r="N2975" i="10"/>
  <c r="Q2974" i="10"/>
  <c r="P2974" i="10"/>
  <c r="O2974" i="10"/>
  <c r="R2974" i="10" s="1"/>
  <c r="N2974" i="10"/>
  <c r="Q2973" i="10"/>
  <c r="P2973" i="10"/>
  <c r="O2973" i="10"/>
  <c r="R2973" i="10" s="1"/>
  <c r="N2973" i="10"/>
  <c r="Q2972" i="10"/>
  <c r="P2972" i="10"/>
  <c r="O2972" i="10"/>
  <c r="R2972" i="10" s="1"/>
  <c r="N2972" i="10"/>
  <c r="Q2971" i="10"/>
  <c r="P2971" i="10"/>
  <c r="O2971" i="10"/>
  <c r="R2971" i="10" s="1"/>
  <c r="N2971" i="10"/>
  <c r="R2970" i="10"/>
  <c r="Q2970" i="10"/>
  <c r="P2970" i="10"/>
  <c r="O2970" i="10"/>
  <c r="N2970" i="10"/>
  <c r="Q2969" i="10"/>
  <c r="P2969" i="10"/>
  <c r="O2969" i="10"/>
  <c r="R2969" i="10" s="1"/>
  <c r="N2969" i="10"/>
  <c r="Q2968" i="10"/>
  <c r="P2968" i="10"/>
  <c r="O2968" i="10"/>
  <c r="R2968" i="10" s="1"/>
  <c r="N2968" i="10"/>
  <c r="Q2967" i="10"/>
  <c r="P2967" i="10"/>
  <c r="O2967" i="10"/>
  <c r="R2967" i="10" s="1"/>
  <c r="N2967" i="10"/>
  <c r="Q2966" i="10"/>
  <c r="P2966" i="10"/>
  <c r="O2966" i="10"/>
  <c r="R2966" i="10" s="1"/>
  <c r="N2966" i="10"/>
  <c r="Q2965" i="10"/>
  <c r="P2965" i="10"/>
  <c r="O2965" i="10"/>
  <c r="R2965" i="10" s="1"/>
  <c r="N2965" i="10"/>
  <c r="Q2964" i="10"/>
  <c r="P2964" i="10"/>
  <c r="O2964" i="10"/>
  <c r="R2964" i="10" s="1"/>
  <c r="N2964" i="10"/>
  <c r="Q2963" i="10"/>
  <c r="P2963" i="10"/>
  <c r="O2963" i="10"/>
  <c r="R2963" i="10" s="1"/>
  <c r="N2963" i="10"/>
  <c r="Q2962" i="10"/>
  <c r="P2962" i="10"/>
  <c r="O2962" i="10"/>
  <c r="R2962" i="10" s="1"/>
  <c r="N2962" i="10"/>
  <c r="Q2961" i="10"/>
  <c r="P2961" i="10"/>
  <c r="O2961" i="10"/>
  <c r="R2961" i="10" s="1"/>
  <c r="N2961" i="10"/>
  <c r="Q2960" i="10"/>
  <c r="P2960" i="10"/>
  <c r="O2960" i="10"/>
  <c r="R2960" i="10" s="1"/>
  <c r="N2960" i="10"/>
  <c r="Q2959" i="10"/>
  <c r="P2959" i="10"/>
  <c r="S2959" i="10" s="1"/>
  <c r="O2959" i="10"/>
  <c r="R2959" i="10" s="1"/>
  <c r="N2959" i="10"/>
  <c r="Q2958" i="10"/>
  <c r="P2958" i="10"/>
  <c r="S2958" i="10" s="1"/>
  <c r="O2958" i="10"/>
  <c r="R2958" i="10" s="1"/>
  <c r="N2958" i="10"/>
  <c r="Q2957" i="10"/>
  <c r="P2957" i="10"/>
  <c r="O2957" i="10"/>
  <c r="R2957" i="10" s="1"/>
  <c r="N2957" i="10"/>
  <c r="Q2956" i="10"/>
  <c r="P2956" i="10"/>
  <c r="O2956" i="10"/>
  <c r="R2956" i="10" s="1"/>
  <c r="N2956" i="10"/>
  <c r="Q2955" i="10"/>
  <c r="P2955" i="10"/>
  <c r="O2955" i="10"/>
  <c r="R2955" i="10" s="1"/>
  <c r="N2955" i="10"/>
  <c r="Q2954" i="10"/>
  <c r="P2954" i="10"/>
  <c r="S2954" i="10" s="1"/>
  <c r="O2954" i="10"/>
  <c r="R2954" i="10" s="1"/>
  <c r="N2954" i="10"/>
  <c r="Q2953" i="10"/>
  <c r="P2953" i="10"/>
  <c r="O2953" i="10"/>
  <c r="R2953" i="10" s="1"/>
  <c r="N2953" i="10"/>
  <c r="Q2952" i="10"/>
  <c r="P2952" i="10"/>
  <c r="O2952" i="10"/>
  <c r="R2952" i="10" s="1"/>
  <c r="N2952" i="10"/>
  <c r="Q2951" i="10"/>
  <c r="P2951" i="10"/>
  <c r="O2951" i="10"/>
  <c r="R2951" i="10" s="1"/>
  <c r="N2951" i="10"/>
  <c r="Q2950" i="10"/>
  <c r="P2950" i="10"/>
  <c r="O2950" i="10"/>
  <c r="R2950" i="10" s="1"/>
  <c r="N2950" i="10"/>
  <c r="Q2949" i="10"/>
  <c r="P2949" i="10"/>
  <c r="O2949" i="10"/>
  <c r="R2949" i="10" s="1"/>
  <c r="N2949" i="10"/>
  <c r="Q2948" i="10"/>
  <c r="P2948" i="10"/>
  <c r="O2948" i="10"/>
  <c r="R2948" i="10" s="1"/>
  <c r="N2948" i="10"/>
  <c r="Q2947" i="10"/>
  <c r="P2947" i="10"/>
  <c r="O2947" i="10"/>
  <c r="R2947" i="10" s="1"/>
  <c r="N2947" i="10"/>
  <c r="Q2946" i="10"/>
  <c r="P2946" i="10"/>
  <c r="O2946" i="10"/>
  <c r="R2946" i="10" s="1"/>
  <c r="N2946" i="10"/>
  <c r="Q2945" i="10"/>
  <c r="P2945" i="10"/>
  <c r="O2945" i="10"/>
  <c r="R2945" i="10" s="1"/>
  <c r="N2945" i="10"/>
  <c r="Q2944" i="10"/>
  <c r="P2944" i="10"/>
  <c r="O2944" i="10"/>
  <c r="R2944" i="10" s="1"/>
  <c r="N2944" i="10"/>
  <c r="Q2943" i="10"/>
  <c r="P2943" i="10"/>
  <c r="O2943" i="10"/>
  <c r="R2943" i="10" s="1"/>
  <c r="N2943" i="10"/>
  <c r="Q2942" i="10"/>
  <c r="P2942" i="10"/>
  <c r="O2942" i="10"/>
  <c r="R2942" i="10" s="1"/>
  <c r="N2942" i="10"/>
  <c r="Q2941" i="10"/>
  <c r="P2941" i="10"/>
  <c r="O2941" i="10"/>
  <c r="R2941" i="10" s="1"/>
  <c r="N2941" i="10"/>
  <c r="Q2940" i="10"/>
  <c r="P2940" i="10"/>
  <c r="O2940" i="10"/>
  <c r="R2940" i="10" s="1"/>
  <c r="N2940" i="10"/>
  <c r="Q2939" i="10"/>
  <c r="P2939" i="10"/>
  <c r="O2939" i="10"/>
  <c r="R2939" i="10" s="1"/>
  <c r="N2939" i="10"/>
  <c r="Q2938" i="10"/>
  <c r="P2938" i="10"/>
  <c r="O2938" i="10"/>
  <c r="R2938" i="10" s="1"/>
  <c r="N2938" i="10"/>
  <c r="Q2937" i="10"/>
  <c r="P2937" i="10"/>
  <c r="O2937" i="10"/>
  <c r="R2937" i="10" s="1"/>
  <c r="N2937" i="10"/>
  <c r="Q2936" i="10"/>
  <c r="P2936" i="10"/>
  <c r="O2936" i="10"/>
  <c r="R2936" i="10" s="1"/>
  <c r="N2936" i="10"/>
  <c r="Q2935" i="10"/>
  <c r="P2935" i="10"/>
  <c r="S2935" i="10" s="1"/>
  <c r="O2935" i="10"/>
  <c r="R2935" i="10" s="1"/>
  <c r="N2935" i="10"/>
  <c r="Q2934" i="10"/>
  <c r="P2934" i="10"/>
  <c r="O2934" i="10"/>
  <c r="R2934" i="10" s="1"/>
  <c r="N2934" i="10"/>
  <c r="Q2933" i="10"/>
  <c r="P2933" i="10"/>
  <c r="S2933" i="10" s="1"/>
  <c r="O2933" i="10"/>
  <c r="R2933" i="10" s="1"/>
  <c r="N2933" i="10"/>
  <c r="Q2932" i="10"/>
  <c r="P2932" i="10"/>
  <c r="O2932" i="10"/>
  <c r="R2932" i="10" s="1"/>
  <c r="N2932" i="10"/>
  <c r="Q2931" i="10"/>
  <c r="P2931" i="10"/>
  <c r="S2931" i="10" s="1"/>
  <c r="O2931" i="10"/>
  <c r="R2931" i="10" s="1"/>
  <c r="N2931" i="10"/>
  <c r="Q2930" i="10"/>
  <c r="P2930" i="10"/>
  <c r="S2930" i="10" s="1"/>
  <c r="O2930" i="10"/>
  <c r="R2930" i="10" s="1"/>
  <c r="N2930" i="10"/>
  <c r="Q2929" i="10"/>
  <c r="P2929" i="10"/>
  <c r="O2929" i="10"/>
  <c r="R2929" i="10" s="1"/>
  <c r="N2929" i="10"/>
  <c r="Q2928" i="10"/>
  <c r="P2928" i="10"/>
  <c r="O2928" i="10"/>
  <c r="R2928" i="10" s="1"/>
  <c r="N2928" i="10"/>
  <c r="Q2927" i="10"/>
  <c r="P2927" i="10"/>
  <c r="U2927" i="10" s="1"/>
  <c r="O2927" i="10"/>
  <c r="R2927" i="10" s="1"/>
  <c r="N2927" i="10"/>
  <c r="Q2926" i="10"/>
  <c r="P2926" i="10"/>
  <c r="O2926" i="10"/>
  <c r="R2926" i="10" s="1"/>
  <c r="N2926" i="10"/>
  <c r="Q2925" i="10"/>
  <c r="P2925" i="10"/>
  <c r="O2925" i="10"/>
  <c r="R2925" i="10" s="1"/>
  <c r="N2925" i="10"/>
  <c r="Q2924" i="10"/>
  <c r="P2924" i="10"/>
  <c r="O2924" i="10"/>
  <c r="R2924" i="10" s="1"/>
  <c r="N2924" i="10"/>
  <c r="Q2923" i="10"/>
  <c r="P2923" i="10"/>
  <c r="O2923" i="10"/>
  <c r="R2923" i="10" s="1"/>
  <c r="N2923" i="10"/>
  <c r="Q2922" i="10"/>
  <c r="P2922" i="10"/>
  <c r="O2922" i="10"/>
  <c r="R2922" i="10" s="1"/>
  <c r="N2922" i="10"/>
  <c r="Q2921" i="10"/>
  <c r="P2921" i="10"/>
  <c r="O2921" i="10"/>
  <c r="R2921" i="10" s="1"/>
  <c r="N2921" i="10"/>
  <c r="Q2920" i="10"/>
  <c r="P2920" i="10"/>
  <c r="O2920" i="10"/>
  <c r="R2920" i="10" s="1"/>
  <c r="N2920" i="10"/>
  <c r="Q2919" i="10"/>
  <c r="P2919" i="10"/>
  <c r="O2919" i="10"/>
  <c r="R2919" i="10" s="1"/>
  <c r="N2919" i="10"/>
  <c r="Q2918" i="10"/>
  <c r="P2918" i="10"/>
  <c r="O2918" i="10"/>
  <c r="R2918" i="10" s="1"/>
  <c r="N2918" i="10"/>
  <c r="Q2917" i="10"/>
  <c r="P2917" i="10"/>
  <c r="O2917" i="10"/>
  <c r="R2917" i="10" s="1"/>
  <c r="N2917" i="10"/>
  <c r="Q2916" i="10"/>
  <c r="P2916" i="10"/>
  <c r="O2916" i="10"/>
  <c r="R2916" i="10" s="1"/>
  <c r="N2916" i="10"/>
  <c r="Q2915" i="10"/>
  <c r="P2915" i="10"/>
  <c r="O2915" i="10"/>
  <c r="R2915" i="10" s="1"/>
  <c r="N2915" i="10"/>
  <c r="Q2914" i="10"/>
  <c r="P2914" i="10"/>
  <c r="O2914" i="10"/>
  <c r="R2914" i="10" s="1"/>
  <c r="N2914" i="10"/>
  <c r="Q2913" i="10"/>
  <c r="P2913" i="10"/>
  <c r="S2913" i="10" s="1"/>
  <c r="O2913" i="10"/>
  <c r="R2913" i="10" s="1"/>
  <c r="N2913" i="10"/>
  <c r="Q2912" i="10"/>
  <c r="P2912" i="10"/>
  <c r="O2912" i="10"/>
  <c r="R2912" i="10" s="1"/>
  <c r="N2912" i="10"/>
  <c r="Q2911" i="10"/>
  <c r="P2911" i="10"/>
  <c r="S2911" i="10" s="1"/>
  <c r="O2911" i="10"/>
  <c r="R2911" i="10" s="1"/>
  <c r="N2911" i="10"/>
  <c r="Q2910" i="10"/>
  <c r="P2910" i="10"/>
  <c r="O2910" i="10"/>
  <c r="R2910" i="10" s="1"/>
  <c r="N2910" i="10"/>
  <c r="Q2909" i="10"/>
  <c r="P2909" i="10"/>
  <c r="O2909" i="10"/>
  <c r="R2909" i="10" s="1"/>
  <c r="N2909" i="10"/>
  <c r="Q2908" i="10"/>
  <c r="P2908" i="10"/>
  <c r="O2908" i="10"/>
  <c r="R2908" i="10" s="1"/>
  <c r="N2908" i="10"/>
  <c r="Q2907" i="10"/>
  <c r="P2907" i="10"/>
  <c r="O2907" i="10"/>
  <c r="R2907" i="10" s="1"/>
  <c r="N2907" i="10"/>
  <c r="Q2906" i="10"/>
  <c r="P2906" i="10"/>
  <c r="S2906" i="10" s="1"/>
  <c r="O2906" i="10"/>
  <c r="R2906" i="10" s="1"/>
  <c r="N2906" i="10"/>
  <c r="Q2905" i="10"/>
  <c r="P2905" i="10"/>
  <c r="O2905" i="10"/>
  <c r="R2905" i="10" s="1"/>
  <c r="N2905" i="10"/>
  <c r="Q2904" i="10"/>
  <c r="P2904" i="10"/>
  <c r="O2904" i="10"/>
  <c r="R2904" i="10" s="1"/>
  <c r="N2904" i="10"/>
  <c r="Q2903" i="10"/>
  <c r="P2903" i="10"/>
  <c r="O2903" i="10"/>
  <c r="R2903" i="10" s="1"/>
  <c r="N2903" i="10"/>
  <c r="Q2902" i="10"/>
  <c r="P2902" i="10"/>
  <c r="O2902" i="10"/>
  <c r="R2902" i="10" s="1"/>
  <c r="N2902" i="10"/>
  <c r="Q2901" i="10"/>
  <c r="P2901" i="10"/>
  <c r="O2901" i="10"/>
  <c r="R2901" i="10" s="1"/>
  <c r="N2901" i="10"/>
  <c r="Q2900" i="10"/>
  <c r="P2900" i="10"/>
  <c r="O2900" i="10"/>
  <c r="R2900" i="10" s="1"/>
  <c r="N2900" i="10"/>
  <c r="Q2899" i="10"/>
  <c r="P2899" i="10"/>
  <c r="O2899" i="10"/>
  <c r="R2899" i="10" s="1"/>
  <c r="N2899" i="10"/>
  <c r="Q2898" i="10"/>
  <c r="P2898" i="10"/>
  <c r="O2898" i="10"/>
  <c r="R2898" i="10" s="1"/>
  <c r="N2898" i="10"/>
  <c r="Q2897" i="10"/>
  <c r="P2897" i="10"/>
  <c r="O2897" i="10"/>
  <c r="R2897" i="10" s="1"/>
  <c r="N2897" i="10"/>
  <c r="Q2896" i="10"/>
  <c r="P2896" i="10"/>
  <c r="O2896" i="10"/>
  <c r="R2896" i="10" s="1"/>
  <c r="N2896" i="10"/>
  <c r="Q2895" i="10"/>
  <c r="P2895" i="10"/>
  <c r="U2895" i="10" s="1"/>
  <c r="O2895" i="10"/>
  <c r="R2895" i="10" s="1"/>
  <c r="N2895" i="10"/>
  <c r="Q2894" i="10"/>
  <c r="P2894" i="10"/>
  <c r="O2894" i="10"/>
  <c r="R2894" i="10" s="1"/>
  <c r="N2894" i="10"/>
  <c r="Q2893" i="10"/>
  <c r="P2893" i="10"/>
  <c r="O2893" i="10"/>
  <c r="R2893" i="10" s="1"/>
  <c r="N2893" i="10"/>
  <c r="Q2892" i="10"/>
  <c r="P2892" i="10"/>
  <c r="O2892" i="10"/>
  <c r="R2892" i="10" s="1"/>
  <c r="N2892" i="10"/>
  <c r="Q2891" i="10"/>
  <c r="P2891" i="10"/>
  <c r="O2891" i="10"/>
  <c r="R2891" i="10" s="1"/>
  <c r="N2891" i="10"/>
  <c r="Q2890" i="10"/>
  <c r="P2890" i="10"/>
  <c r="O2890" i="10"/>
  <c r="R2890" i="10" s="1"/>
  <c r="N2890" i="10"/>
  <c r="Q2889" i="10"/>
  <c r="P2889" i="10"/>
  <c r="O2889" i="10"/>
  <c r="R2889" i="10" s="1"/>
  <c r="N2889" i="10"/>
  <c r="Q2888" i="10"/>
  <c r="P2888" i="10"/>
  <c r="S2888" i="10" s="1"/>
  <c r="O2888" i="10"/>
  <c r="R2888" i="10" s="1"/>
  <c r="N2888" i="10"/>
  <c r="Q2887" i="10"/>
  <c r="P2887" i="10"/>
  <c r="S2887" i="10" s="1"/>
  <c r="O2887" i="10"/>
  <c r="R2887" i="10" s="1"/>
  <c r="N2887" i="10"/>
  <c r="Q2886" i="10"/>
  <c r="P2886" i="10"/>
  <c r="O2886" i="10"/>
  <c r="R2886" i="10" s="1"/>
  <c r="N2886" i="10"/>
  <c r="Q2885" i="10"/>
  <c r="P2885" i="10"/>
  <c r="O2885" i="10"/>
  <c r="R2885" i="10" s="1"/>
  <c r="N2885" i="10"/>
  <c r="Q2884" i="10"/>
  <c r="P2884" i="10"/>
  <c r="S2884" i="10" s="1"/>
  <c r="O2884" i="10"/>
  <c r="R2884" i="10" s="1"/>
  <c r="N2884" i="10"/>
  <c r="Q2883" i="10"/>
  <c r="P2883" i="10"/>
  <c r="O2883" i="10"/>
  <c r="R2883" i="10" s="1"/>
  <c r="N2883" i="10"/>
  <c r="Q2882" i="10"/>
  <c r="P2882" i="10"/>
  <c r="O2882" i="10"/>
  <c r="R2882" i="10" s="1"/>
  <c r="N2882" i="10"/>
  <c r="Q2881" i="10"/>
  <c r="P2881" i="10"/>
  <c r="O2881" i="10"/>
  <c r="R2881" i="10" s="1"/>
  <c r="N2881" i="10"/>
  <c r="Q2880" i="10"/>
  <c r="P2880" i="10"/>
  <c r="O2880" i="10"/>
  <c r="R2880" i="10" s="1"/>
  <c r="N2880" i="10"/>
  <c r="Q2879" i="10"/>
  <c r="P2879" i="10"/>
  <c r="O2879" i="10"/>
  <c r="R2879" i="10" s="1"/>
  <c r="N2879" i="10"/>
  <c r="Q2878" i="10"/>
  <c r="P2878" i="10"/>
  <c r="O2878" i="10"/>
  <c r="R2878" i="10" s="1"/>
  <c r="N2878" i="10"/>
  <c r="Q2877" i="10"/>
  <c r="P2877" i="10"/>
  <c r="O2877" i="10"/>
  <c r="R2877" i="10" s="1"/>
  <c r="N2877" i="10"/>
  <c r="Q2876" i="10"/>
  <c r="P2876" i="10"/>
  <c r="O2876" i="10"/>
  <c r="R2876" i="10" s="1"/>
  <c r="N2876" i="10"/>
  <c r="Q2875" i="10"/>
  <c r="P2875" i="10"/>
  <c r="O2875" i="10"/>
  <c r="R2875" i="10" s="1"/>
  <c r="N2875" i="10"/>
  <c r="Q2874" i="10"/>
  <c r="P2874" i="10"/>
  <c r="O2874" i="10"/>
  <c r="R2874" i="10" s="1"/>
  <c r="N2874" i="10"/>
  <c r="Q2873" i="10"/>
  <c r="P2873" i="10"/>
  <c r="O2873" i="10"/>
  <c r="R2873" i="10" s="1"/>
  <c r="N2873" i="10"/>
  <c r="Q2872" i="10"/>
  <c r="P2872" i="10"/>
  <c r="O2872" i="10"/>
  <c r="R2872" i="10" s="1"/>
  <c r="N2872" i="10"/>
  <c r="Q2871" i="10"/>
  <c r="P2871" i="10"/>
  <c r="O2871" i="10"/>
  <c r="R2871" i="10" s="1"/>
  <c r="N2871" i="10"/>
  <c r="Q2870" i="10"/>
  <c r="P2870" i="10"/>
  <c r="O2870" i="10"/>
  <c r="R2870" i="10" s="1"/>
  <c r="N2870" i="10"/>
  <c r="Q2869" i="10"/>
  <c r="P2869" i="10"/>
  <c r="O2869" i="10"/>
  <c r="R2869" i="10" s="1"/>
  <c r="N2869" i="10"/>
  <c r="Q2868" i="10"/>
  <c r="P2868" i="10"/>
  <c r="O2868" i="10"/>
  <c r="R2868" i="10" s="1"/>
  <c r="N2868" i="10"/>
  <c r="Q2867" i="10"/>
  <c r="P2867" i="10"/>
  <c r="O2867" i="10"/>
  <c r="R2867" i="10" s="1"/>
  <c r="N2867" i="10"/>
  <c r="Q2866" i="10"/>
  <c r="P2866" i="10"/>
  <c r="S2866" i="10" s="1"/>
  <c r="O2866" i="10"/>
  <c r="R2866" i="10" s="1"/>
  <c r="N2866" i="10"/>
  <c r="Q2865" i="10"/>
  <c r="P2865" i="10"/>
  <c r="S2865" i="10" s="1"/>
  <c r="O2865" i="10"/>
  <c r="R2865" i="10" s="1"/>
  <c r="N2865" i="10"/>
  <c r="Q2864" i="10"/>
  <c r="P2864" i="10"/>
  <c r="O2864" i="10"/>
  <c r="R2864" i="10" s="1"/>
  <c r="N2864" i="10"/>
  <c r="Q2863" i="10"/>
  <c r="P2863" i="10"/>
  <c r="O2863" i="10"/>
  <c r="R2863" i="10" s="1"/>
  <c r="N2863" i="10"/>
  <c r="Q2862" i="10"/>
  <c r="P2862" i="10"/>
  <c r="S2862" i="10" s="1"/>
  <c r="O2862" i="10"/>
  <c r="R2862" i="10" s="1"/>
  <c r="N2862" i="10"/>
  <c r="Q2861" i="10"/>
  <c r="P2861" i="10"/>
  <c r="S2861" i="10" s="1"/>
  <c r="O2861" i="10"/>
  <c r="R2861" i="10" s="1"/>
  <c r="N2861" i="10"/>
  <c r="Q2860" i="10"/>
  <c r="P2860" i="10"/>
  <c r="O2860" i="10"/>
  <c r="R2860" i="10" s="1"/>
  <c r="N2860" i="10"/>
  <c r="Q2859" i="10"/>
  <c r="P2859" i="10"/>
  <c r="O2859" i="10"/>
  <c r="R2859" i="10" s="1"/>
  <c r="N2859" i="10"/>
  <c r="Q2858" i="10"/>
  <c r="P2858" i="10"/>
  <c r="O2858" i="10"/>
  <c r="R2858" i="10" s="1"/>
  <c r="N2858" i="10"/>
  <c r="Q2857" i="10"/>
  <c r="P2857" i="10"/>
  <c r="O2857" i="10"/>
  <c r="R2857" i="10" s="1"/>
  <c r="N2857" i="10"/>
  <c r="Q2856" i="10"/>
  <c r="P2856" i="10"/>
  <c r="O2856" i="10"/>
  <c r="R2856" i="10" s="1"/>
  <c r="N2856" i="10"/>
  <c r="Q2855" i="10"/>
  <c r="P2855" i="10"/>
  <c r="O2855" i="10"/>
  <c r="R2855" i="10" s="1"/>
  <c r="N2855" i="10"/>
  <c r="Q2854" i="10"/>
  <c r="P2854" i="10"/>
  <c r="O2854" i="10"/>
  <c r="R2854" i="10" s="1"/>
  <c r="N2854" i="10"/>
  <c r="Q2853" i="10"/>
  <c r="P2853" i="10"/>
  <c r="O2853" i="10"/>
  <c r="R2853" i="10" s="1"/>
  <c r="N2853" i="10"/>
  <c r="Q2852" i="10"/>
  <c r="P2852" i="10"/>
  <c r="O2852" i="10"/>
  <c r="R2852" i="10" s="1"/>
  <c r="N2852" i="10"/>
  <c r="Q2851" i="10"/>
  <c r="P2851" i="10"/>
  <c r="O2851" i="10"/>
  <c r="R2851" i="10" s="1"/>
  <c r="N2851" i="10"/>
  <c r="Q2850" i="10"/>
  <c r="P2850" i="10"/>
  <c r="O2850" i="10"/>
  <c r="R2850" i="10" s="1"/>
  <c r="N2850" i="10"/>
  <c r="Q2849" i="10"/>
  <c r="P2849" i="10"/>
  <c r="O2849" i="10"/>
  <c r="R2849" i="10" s="1"/>
  <c r="N2849" i="10"/>
  <c r="Q2848" i="10"/>
  <c r="P2848" i="10"/>
  <c r="O2848" i="10"/>
  <c r="R2848" i="10" s="1"/>
  <c r="N2848" i="10"/>
  <c r="Q2847" i="10"/>
  <c r="P2847" i="10"/>
  <c r="O2847" i="10"/>
  <c r="R2847" i="10" s="1"/>
  <c r="N2847" i="10"/>
  <c r="Q2846" i="10"/>
  <c r="P2846" i="10"/>
  <c r="O2846" i="10"/>
  <c r="R2846" i="10" s="1"/>
  <c r="N2846" i="10"/>
  <c r="Q2845" i="10"/>
  <c r="P2845" i="10"/>
  <c r="O2845" i="10"/>
  <c r="R2845" i="10" s="1"/>
  <c r="N2845" i="10"/>
  <c r="Q2844" i="10"/>
  <c r="P2844" i="10"/>
  <c r="O2844" i="10"/>
  <c r="R2844" i="10" s="1"/>
  <c r="N2844" i="10"/>
  <c r="Q2843" i="10"/>
  <c r="P2843" i="10"/>
  <c r="O2843" i="10"/>
  <c r="R2843" i="10" s="1"/>
  <c r="N2843" i="10"/>
  <c r="Q2842" i="10"/>
  <c r="P2842" i="10"/>
  <c r="S2842" i="10" s="1"/>
  <c r="O2842" i="10"/>
  <c r="R2842" i="10" s="1"/>
  <c r="N2842" i="10"/>
  <c r="Q2841" i="10"/>
  <c r="P2841" i="10"/>
  <c r="O2841" i="10"/>
  <c r="R2841" i="10" s="1"/>
  <c r="N2841" i="10"/>
  <c r="Q2840" i="10"/>
  <c r="P2840" i="10"/>
  <c r="S2840" i="10" s="1"/>
  <c r="O2840" i="10"/>
  <c r="R2840" i="10" s="1"/>
  <c r="N2840" i="10"/>
  <c r="Q2839" i="10"/>
  <c r="P2839" i="10"/>
  <c r="O2839" i="10"/>
  <c r="R2839" i="10" s="1"/>
  <c r="N2839" i="10"/>
  <c r="Q2838" i="10"/>
  <c r="P2838" i="10"/>
  <c r="O2838" i="10"/>
  <c r="R2838" i="10" s="1"/>
  <c r="N2838" i="10"/>
  <c r="Q2837" i="10"/>
  <c r="P2837" i="10"/>
  <c r="O2837" i="10"/>
  <c r="R2837" i="10" s="1"/>
  <c r="N2837" i="10"/>
  <c r="Q2836" i="10"/>
  <c r="P2836" i="10"/>
  <c r="S2836" i="10" s="1"/>
  <c r="O2836" i="10"/>
  <c r="R2836" i="10" s="1"/>
  <c r="N2836" i="10"/>
  <c r="Q2835" i="10"/>
  <c r="P2835" i="10"/>
  <c r="O2835" i="10"/>
  <c r="R2835" i="10" s="1"/>
  <c r="N2835" i="10"/>
  <c r="Q2834" i="10"/>
  <c r="P2834" i="10"/>
  <c r="O2834" i="10"/>
  <c r="R2834" i="10" s="1"/>
  <c r="N2834" i="10"/>
  <c r="Q2833" i="10"/>
  <c r="P2833" i="10"/>
  <c r="O2833" i="10"/>
  <c r="R2833" i="10" s="1"/>
  <c r="N2833" i="10"/>
  <c r="Q2832" i="10"/>
  <c r="P2832" i="10"/>
  <c r="O2832" i="10"/>
  <c r="R2832" i="10" s="1"/>
  <c r="N2832" i="10"/>
  <c r="Q2831" i="10"/>
  <c r="P2831" i="10"/>
  <c r="O2831" i="10"/>
  <c r="R2831" i="10" s="1"/>
  <c r="N2831" i="10"/>
  <c r="Q2830" i="10"/>
  <c r="P2830" i="10"/>
  <c r="O2830" i="10"/>
  <c r="R2830" i="10" s="1"/>
  <c r="N2830" i="10"/>
  <c r="Q2829" i="10"/>
  <c r="P2829" i="10"/>
  <c r="O2829" i="10"/>
  <c r="R2829" i="10" s="1"/>
  <c r="N2829" i="10"/>
  <c r="Q2828" i="10"/>
  <c r="P2828" i="10"/>
  <c r="O2828" i="10"/>
  <c r="R2828" i="10" s="1"/>
  <c r="N2828" i="10"/>
  <c r="Q2827" i="10"/>
  <c r="P2827" i="10"/>
  <c r="O2827" i="10"/>
  <c r="R2827" i="10" s="1"/>
  <c r="N2827" i="10"/>
  <c r="Q2826" i="10"/>
  <c r="P2826" i="10"/>
  <c r="O2826" i="10"/>
  <c r="R2826" i="10" s="1"/>
  <c r="N2826" i="10"/>
  <c r="Q2825" i="10"/>
  <c r="P2825" i="10"/>
  <c r="O2825" i="10"/>
  <c r="R2825" i="10" s="1"/>
  <c r="N2825" i="10"/>
  <c r="Q2824" i="10"/>
  <c r="P2824" i="10"/>
  <c r="O2824" i="10"/>
  <c r="R2824" i="10" s="1"/>
  <c r="N2824" i="10"/>
  <c r="Q2823" i="10"/>
  <c r="P2823" i="10"/>
  <c r="O2823" i="10"/>
  <c r="R2823" i="10" s="1"/>
  <c r="N2823" i="10"/>
  <c r="Q2822" i="10"/>
  <c r="P2822" i="10"/>
  <c r="O2822" i="10"/>
  <c r="R2822" i="10" s="1"/>
  <c r="N2822" i="10"/>
  <c r="Q2821" i="10"/>
  <c r="P2821" i="10"/>
  <c r="O2821" i="10"/>
  <c r="R2821" i="10" s="1"/>
  <c r="N2821" i="10"/>
  <c r="Q2820" i="10"/>
  <c r="P2820" i="10"/>
  <c r="O2820" i="10"/>
  <c r="R2820" i="10" s="1"/>
  <c r="N2820" i="10"/>
  <c r="Q2819" i="10"/>
  <c r="P2819" i="10"/>
  <c r="S2819" i="10" s="1"/>
  <c r="O2819" i="10"/>
  <c r="R2819" i="10" s="1"/>
  <c r="N2819" i="10"/>
  <c r="Q2818" i="10"/>
  <c r="P2818" i="10"/>
  <c r="O2818" i="10"/>
  <c r="R2818" i="10" s="1"/>
  <c r="N2818" i="10"/>
  <c r="Q2817" i="10"/>
  <c r="P2817" i="10"/>
  <c r="O2817" i="10"/>
  <c r="R2817" i="10" s="1"/>
  <c r="N2817" i="10"/>
  <c r="Q2816" i="10"/>
  <c r="P2816" i="10"/>
  <c r="O2816" i="10"/>
  <c r="R2816" i="10" s="1"/>
  <c r="N2816" i="10"/>
  <c r="Q2815" i="10"/>
  <c r="P2815" i="10"/>
  <c r="U2815" i="10" s="1"/>
  <c r="O2815" i="10"/>
  <c r="R2815" i="10" s="1"/>
  <c r="N2815" i="10"/>
  <c r="Q2814" i="10"/>
  <c r="P2814" i="10"/>
  <c r="O2814" i="10"/>
  <c r="R2814" i="10" s="1"/>
  <c r="N2814" i="10"/>
  <c r="Q2813" i="10"/>
  <c r="P2813" i="10"/>
  <c r="O2813" i="10"/>
  <c r="R2813" i="10" s="1"/>
  <c r="N2813" i="10"/>
  <c r="Q2812" i="10"/>
  <c r="P2812" i="10"/>
  <c r="O2812" i="10"/>
  <c r="R2812" i="10" s="1"/>
  <c r="N2812" i="10"/>
  <c r="Q2811" i="10"/>
  <c r="P2811" i="10"/>
  <c r="O2811" i="10"/>
  <c r="R2811" i="10" s="1"/>
  <c r="N2811" i="10"/>
  <c r="Q2810" i="10"/>
  <c r="P2810" i="10"/>
  <c r="O2810" i="10"/>
  <c r="R2810" i="10" s="1"/>
  <c r="N2810" i="10"/>
  <c r="Q2809" i="10"/>
  <c r="P2809" i="10"/>
  <c r="O2809" i="10"/>
  <c r="R2809" i="10" s="1"/>
  <c r="N2809" i="10"/>
  <c r="Q2808" i="10"/>
  <c r="P2808" i="10"/>
  <c r="O2808" i="10"/>
  <c r="R2808" i="10" s="1"/>
  <c r="N2808" i="10"/>
  <c r="Q2807" i="10"/>
  <c r="P2807" i="10"/>
  <c r="U2807" i="10" s="1"/>
  <c r="O2807" i="10"/>
  <c r="R2807" i="10" s="1"/>
  <c r="N2807" i="10"/>
  <c r="Q2806" i="10"/>
  <c r="P2806" i="10"/>
  <c r="O2806" i="10"/>
  <c r="R2806" i="10" s="1"/>
  <c r="N2806" i="10"/>
  <c r="Q2805" i="10"/>
  <c r="P2805" i="10"/>
  <c r="O2805" i="10"/>
  <c r="R2805" i="10" s="1"/>
  <c r="N2805" i="10"/>
  <c r="Q2804" i="10"/>
  <c r="P2804" i="10"/>
  <c r="O2804" i="10"/>
  <c r="R2804" i="10" s="1"/>
  <c r="N2804" i="10"/>
  <c r="Q2803" i="10"/>
  <c r="P2803" i="10"/>
  <c r="O2803" i="10"/>
  <c r="R2803" i="10" s="1"/>
  <c r="N2803" i="10"/>
  <c r="Q2802" i="10"/>
  <c r="P2802" i="10"/>
  <c r="O2802" i="10"/>
  <c r="R2802" i="10" s="1"/>
  <c r="N2802" i="10"/>
  <c r="Q2801" i="10"/>
  <c r="P2801" i="10"/>
  <c r="O2801" i="10"/>
  <c r="R2801" i="10" s="1"/>
  <c r="N2801" i="10"/>
  <c r="Q2800" i="10"/>
  <c r="P2800" i="10"/>
  <c r="O2800" i="10"/>
  <c r="R2800" i="10" s="1"/>
  <c r="N2800" i="10"/>
  <c r="Q2799" i="10"/>
  <c r="P2799" i="10"/>
  <c r="O2799" i="10"/>
  <c r="R2799" i="10" s="1"/>
  <c r="N2799" i="10"/>
  <c r="Q2798" i="10"/>
  <c r="P2798" i="10"/>
  <c r="O2798" i="10"/>
  <c r="R2798" i="10" s="1"/>
  <c r="N2798" i="10"/>
  <c r="Q2797" i="10"/>
  <c r="P2797" i="10"/>
  <c r="S2797" i="10" s="1"/>
  <c r="O2797" i="10"/>
  <c r="R2797" i="10" s="1"/>
  <c r="N2797" i="10"/>
  <c r="Q2796" i="10"/>
  <c r="P2796" i="10"/>
  <c r="O2796" i="10"/>
  <c r="R2796" i="10" s="1"/>
  <c r="N2796" i="10"/>
  <c r="Q2795" i="10"/>
  <c r="P2795" i="10"/>
  <c r="O2795" i="10"/>
  <c r="R2795" i="10" s="1"/>
  <c r="N2795" i="10"/>
  <c r="Q2794" i="10"/>
  <c r="P2794" i="10"/>
  <c r="S2794" i="10" s="1"/>
  <c r="O2794" i="10"/>
  <c r="R2794" i="10" s="1"/>
  <c r="N2794" i="10"/>
  <c r="Q2793" i="10"/>
  <c r="P2793" i="10"/>
  <c r="O2793" i="10"/>
  <c r="R2793" i="10" s="1"/>
  <c r="N2793" i="10"/>
  <c r="Q2792" i="10"/>
  <c r="P2792" i="10"/>
  <c r="O2792" i="10"/>
  <c r="R2792" i="10" s="1"/>
  <c r="N2792" i="10"/>
  <c r="Q2791" i="10"/>
  <c r="P2791" i="10"/>
  <c r="O2791" i="10"/>
  <c r="R2791" i="10" s="1"/>
  <c r="N2791" i="10"/>
  <c r="Q2790" i="10"/>
  <c r="P2790" i="10"/>
  <c r="O2790" i="10"/>
  <c r="R2790" i="10" s="1"/>
  <c r="N2790" i="10"/>
  <c r="Q2789" i="10"/>
  <c r="P2789" i="10"/>
  <c r="S2789" i="10" s="1"/>
  <c r="O2789" i="10"/>
  <c r="R2789" i="10" s="1"/>
  <c r="N2789" i="10"/>
  <c r="Q2788" i="10"/>
  <c r="P2788" i="10"/>
  <c r="O2788" i="10"/>
  <c r="R2788" i="10" s="1"/>
  <c r="N2788" i="10"/>
  <c r="Q2787" i="10"/>
  <c r="P2787" i="10"/>
  <c r="O2787" i="10"/>
  <c r="R2787" i="10" s="1"/>
  <c r="N2787" i="10"/>
  <c r="Q2786" i="10"/>
  <c r="P2786" i="10"/>
  <c r="O2786" i="10"/>
  <c r="R2786" i="10" s="1"/>
  <c r="N2786" i="10"/>
  <c r="Q2785" i="10"/>
  <c r="P2785" i="10"/>
  <c r="O2785" i="10"/>
  <c r="R2785" i="10" s="1"/>
  <c r="N2785" i="10"/>
  <c r="Q2784" i="10"/>
  <c r="P2784" i="10"/>
  <c r="O2784" i="10"/>
  <c r="R2784" i="10" s="1"/>
  <c r="N2784" i="10"/>
  <c r="Q2783" i="10"/>
  <c r="P2783" i="10"/>
  <c r="O2783" i="10"/>
  <c r="R2783" i="10" s="1"/>
  <c r="N2783" i="10"/>
  <c r="Q2782" i="10"/>
  <c r="P2782" i="10"/>
  <c r="O2782" i="10"/>
  <c r="R2782" i="10" s="1"/>
  <c r="N2782" i="10"/>
  <c r="Q2781" i="10"/>
  <c r="P2781" i="10"/>
  <c r="O2781" i="10"/>
  <c r="R2781" i="10" s="1"/>
  <c r="N2781" i="10"/>
  <c r="Q2780" i="10"/>
  <c r="P2780" i="10"/>
  <c r="O2780" i="10"/>
  <c r="R2780" i="10" s="1"/>
  <c r="N2780" i="10"/>
  <c r="Q2779" i="10"/>
  <c r="P2779" i="10"/>
  <c r="O2779" i="10"/>
  <c r="R2779" i="10" s="1"/>
  <c r="N2779" i="10"/>
  <c r="Q2778" i="10"/>
  <c r="P2778" i="10"/>
  <c r="O2778" i="10"/>
  <c r="R2778" i="10" s="1"/>
  <c r="N2778" i="10"/>
  <c r="Q2777" i="10"/>
  <c r="P2777" i="10"/>
  <c r="O2777" i="10"/>
  <c r="R2777" i="10" s="1"/>
  <c r="N2777" i="10"/>
  <c r="Q2776" i="10"/>
  <c r="P2776" i="10"/>
  <c r="O2776" i="10"/>
  <c r="R2776" i="10" s="1"/>
  <c r="N2776" i="10"/>
  <c r="Q2775" i="10"/>
  <c r="P2775" i="10"/>
  <c r="U2775" i="10" s="1"/>
  <c r="O2775" i="10"/>
  <c r="R2775" i="10" s="1"/>
  <c r="N2775" i="10"/>
  <c r="Q2774" i="10"/>
  <c r="P2774" i="10"/>
  <c r="O2774" i="10"/>
  <c r="R2774" i="10" s="1"/>
  <c r="N2774" i="10"/>
  <c r="Q2773" i="10"/>
  <c r="P2773" i="10"/>
  <c r="O2773" i="10"/>
  <c r="R2773" i="10" s="1"/>
  <c r="N2773" i="10"/>
  <c r="Q2772" i="10"/>
  <c r="P2772" i="10"/>
  <c r="S2772" i="10" s="1"/>
  <c r="O2772" i="10"/>
  <c r="R2772" i="10" s="1"/>
  <c r="N2772" i="10"/>
  <c r="Q2771" i="10"/>
  <c r="P2771" i="10"/>
  <c r="S2771" i="10" s="1"/>
  <c r="O2771" i="10"/>
  <c r="R2771" i="10" s="1"/>
  <c r="N2771" i="10"/>
  <c r="Q2770" i="10"/>
  <c r="P2770" i="10"/>
  <c r="O2770" i="10"/>
  <c r="R2770" i="10" s="1"/>
  <c r="N2770" i="10"/>
  <c r="Q2769" i="10"/>
  <c r="P2769" i="10"/>
  <c r="O2769" i="10"/>
  <c r="R2769" i="10" s="1"/>
  <c r="N2769" i="10"/>
  <c r="Q2768" i="10"/>
  <c r="P2768" i="10"/>
  <c r="O2768" i="10"/>
  <c r="R2768" i="10" s="1"/>
  <c r="N2768" i="10"/>
  <c r="Q2767" i="10"/>
  <c r="P2767" i="10"/>
  <c r="S2767" i="10" s="1"/>
  <c r="O2767" i="10"/>
  <c r="R2767" i="10" s="1"/>
  <c r="N2767" i="10"/>
  <c r="Q2766" i="10"/>
  <c r="P2766" i="10"/>
  <c r="O2766" i="10"/>
  <c r="R2766" i="10" s="1"/>
  <c r="N2766" i="10"/>
  <c r="Q2765" i="10"/>
  <c r="P2765" i="10"/>
  <c r="O2765" i="10"/>
  <c r="R2765" i="10" s="1"/>
  <c r="N2765" i="10"/>
  <c r="Q2764" i="10"/>
  <c r="P2764" i="10"/>
  <c r="O2764" i="10"/>
  <c r="R2764" i="10" s="1"/>
  <c r="N2764" i="10"/>
  <c r="R2763" i="10"/>
  <c r="Q2763" i="10"/>
  <c r="P2763" i="10"/>
  <c r="O2763" i="10"/>
  <c r="N2763" i="10"/>
  <c r="Q2762" i="10"/>
  <c r="P2762" i="10"/>
  <c r="O2762" i="10"/>
  <c r="R2762" i="10" s="1"/>
  <c r="N2762" i="10"/>
  <c r="Q2761" i="10"/>
  <c r="P2761" i="10"/>
  <c r="O2761" i="10"/>
  <c r="R2761" i="10" s="1"/>
  <c r="N2761" i="10"/>
  <c r="Q2760" i="10"/>
  <c r="P2760" i="10"/>
  <c r="O2760" i="10"/>
  <c r="R2760" i="10" s="1"/>
  <c r="N2760" i="10"/>
  <c r="Q2759" i="10"/>
  <c r="P2759" i="10"/>
  <c r="O2759" i="10"/>
  <c r="R2759" i="10" s="1"/>
  <c r="N2759" i="10"/>
  <c r="Q2758" i="10"/>
  <c r="P2758" i="10"/>
  <c r="O2758" i="10"/>
  <c r="R2758" i="10" s="1"/>
  <c r="N2758" i="10"/>
  <c r="Q2757" i="10"/>
  <c r="P2757" i="10"/>
  <c r="O2757" i="10"/>
  <c r="R2757" i="10" s="1"/>
  <c r="N2757" i="10"/>
  <c r="Q2756" i="10"/>
  <c r="P2756" i="10"/>
  <c r="O2756" i="10"/>
  <c r="R2756" i="10" s="1"/>
  <c r="N2756" i="10"/>
  <c r="Q2755" i="10"/>
  <c r="P2755" i="10"/>
  <c r="O2755" i="10"/>
  <c r="R2755" i="10" s="1"/>
  <c r="N2755" i="10"/>
  <c r="Q2754" i="10"/>
  <c r="P2754" i="10"/>
  <c r="O2754" i="10"/>
  <c r="R2754" i="10" s="1"/>
  <c r="N2754" i="10"/>
  <c r="Q2753" i="10"/>
  <c r="P2753" i="10"/>
  <c r="O2753" i="10"/>
  <c r="R2753" i="10" s="1"/>
  <c r="N2753" i="10"/>
  <c r="Q2752" i="10"/>
  <c r="P2752" i="10"/>
  <c r="O2752" i="10"/>
  <c r="R2752" i="10" s="1"/>
  <c r="N2752" i="10"/>
  <c r="Q2751" i="10"/>
  <c r="P2751" i="10"/>
  <c r="O2751" i="10"/>
  <c r="R2751" i="10" s="1"/>
  <c r="N2751" i="10"/>
  <c r="Q2750" i="10"/>
  <c r="P2750" i="10"/>
  <c r="O2750" i="10"/>
  <c r="R2750" i="10" s="1"/>
  <c r="N2750" i="10"/>
  <c r="Q2749" i="10"/>
  <c r="P2749" i="10"/>
  <c r="O2749" i="10"/>
  <c r="R2749" i="10" s="1"/>
  <c r="N2749" i="10"/>
  <c r="Q2748" i="10"/>
  <c r="P2748" i="10"/>
  <c r="O2748" i="10"/>
  <c r="R2748" i="10" s="1"/>
  <c r="N2748" i="10"/>
  <c r="Q2747" i="10"/>
  <c r="P2747" i="10"/>
  <c r="O2747" i="10"/>
  <c r="R2747" i="10" s="1"/>
  <c r="N2747" i="10"/>
  <c r="Q2746" i="10"/>
  <c r="P2746" i="10"/>
  <c r="O2746" i="10"/>
  <c r="R2746" i="10" s="1"/>
  <c r="N2746" i="10"/>
  <c r="Q2745" i="10"/>
  <c r="P2745" i="10"/>
  <c r="O2745" i="10"/>
  <c r="R2745" i="10" s="1"/>
  <c r="N2745" i="10"/>
  <c r="Q2744" i="10"/>
  <c r="P2744" i="10"/>
  <c r="S2744" i="10" s="1"/>
  <c r="O2744" i="10"/>
  <c r="R2744" i="10" s="1"/>
  <c r="N2744" i="10"/>
  <c r="Q2743" i="10"/>
  <c r="P2743" i="10"/>
  <c r="O2743" i="10"/>
  <c r="R2743" i="10" s="1"/>
  <c r="N2743" i="10"/>
  <c r="Q2742" i="10"/>
  <c r="P2742" i="10"/>
  <c r="O2742" i="10"/>
  <c r="R2742" i="10" s="1"/>
  <c r="N2742" i="10"/>
  <c r="Q2741" i="10"/>
  <c r="P2741" i="10"/>
  <c r="O2741" i="10"/>
  <c r="R2741" i="10" s="1"/>
  <c r="N2741" i="10"/>
  <c r="Q2740" i="10"/>
  <c r="P2740" i="10"/>
  <c r="O2740" i="10"/>
  <c r="R2740" i="10" s="1"/>
  <c r="N2740" i="10"/>
  <c r="Q2739" i="10"/>
  <c r="P2739" i="10"/>
  <c r="O2739" i="10"/>
  <c r="R2739" i="10" s="1"/>
  <c r="N2739" i="10"/>
  <c r="Q2738" i="10"/>
  <c r="P2738" i="10"/>
  <c r="O2738" i="10"/>
  <c r="R2738" i="10" s="1"/>
  <c r="N2738" i="10"/>
  <c r="Q2737" i="10"/>
  <c r="P2737" i="10"/>
  <c r="O2737" i="10"/>
  <c r="R2737" i="10" s="1"/>
  <c r="N2737" i="10"/>
  <c r="Q2736" i="10"/>
  <c r="P2736" i="10"/>
  <c r="O2736" i="10"/>
  <c r="R2736" i="10" s="1"/>
  <c r="N2736" i="10"/>
  <c r="Q2735" i="10"/>
  <c r="P2735" i="10"/>
  <c r="O2735" i="10"/>
  <c r="R2735" i="10" s="1"/>
  <c r="N2735" i="10"/>
  <c r="Q2734" i="10"/>
  <c r="P2734" i="10"/>
  <c r="O2734" i="10"/>
  <c r="R2734" i="10" s="1"/>
  <c r="N2734" i="10"/>
  <c r="Q2733" i="10"/>
  <c r="P2733" i="10"/>
  <c r="O2733" i="10"/>
  <c r="R2733" i="10" s="1"/>
  <c r="N2733" i="10"/>
  <c r="Q2732" i="10"/>
  <c r="P2732" i="10"/>
  <c r="O2732" i="10"/>
  <c r="R2732" i="10" s="1"/>
  <c r="N2732" i="10"/>
  <c r="Q2731" i="10"/>
  <c r="P2731" i="10"/>
  <c r="O2731" i="10"/>
  <c r="R2731" i="10" s="1"/>
  <c r="N2731" i="10"/>
  <c r="Q2730" i="10"/>
  <c r="P2730" i="10"/>
  <c r="O2730" i="10"/>
  <c r="R2730" i="10" s="1"/>
  <c r="N2730" i="10"/>
  <c r="Q2729" i="10"/>
  <c r="P2729" i="10"/>
  <c r="O2729" i="10"/>
  <c r="R2729" i="10" s="1"/>
  <c r="N2729" i="10"/>
  <c r="Q2728" i="10"/>
  <c r="P2728" i="10"/>
  <c r="O2728" i="10"/>
  <c r="R2728" i="10" s="1"/>
  <c r="N2728" i="10"/>
  <c r="Q2727" i="10"/>
  <c r="P2727" i="10"/>
  <c r="U2727" i="10" s="1"/>
  <c r="O2727" i="10"/>
  <c r="R2727" i="10" s="1"/>
  <c r="N2727" i="10"/>
  <c r="Q2726" i="10"/>
  <c r="P2726" i="10"/>
  <c r="O2726" i="10"/>
  <c r="R2726" i="10" s="1"/>
  <c r="N2726" i="10"/>
  <c r="Q2725" i="10"/>
  <c r="P2725" i="10"/>
  <c r="O2725" i="10"/>
  <c r="R2725" i="10" s="1"/>
  <c r="N2725" i="10"/>
  <c r="Q2724" i="10"/>
  <c r="P2724" i="10"/>
  <c r="O2724" i="10"/>
  <c r="R2724" i="10" s="1"/>
  <c r="N2724" i="10"/>
  <c r="Q2723" i="10"/>
  <c r="P2723" i="10"/>
  <c r="O2723" i="10"/>
  <c r="R2723" i="10" s="1"/>
  <c r="N2723" i="10"/>
  <c r="Q2722" i="10"/>
  <c r="P2722" i="10"/>
  <c r="O2722" i="10"/>
  <c r="R2722" i="10" s="1"/>
  <c r="N2722" i="10"/>
  <c r="Q2721" i="10"/>
  <c r="P2721" i="10"/>
  <c r="O2721" i="10"/>
  <c r="R2721" i="10" s="1"/>
  <c r="N2721" i="10"/>
  <c r="Q2720" i="10"/>
  <c r="P2720" i="10"/>
  <c r="O2720" i="10"/>
  <c r="R2720" i="10" s="1"/>
  <c r="N2720" i="10"/>
  <c r="Q2719" i="10"/>
  <c r="P2719" i="10"/>
  <c r="U2719" i="10" s="1"/>
  <c r="O2719" i="10"/>
  <c r="R2719" i="10" s="1"/>
  <c r="N2719" i="10"/>
  <c r="Q2718" i="10"/>
  <c r="P2718" i="10"/>
  <c r="O2718" i="10"/>
  <c r="R2718" i="10" s="1"/>
  <c r="N2718" i="10"/>
  <c r="Q2717" i="10"/>
  <c r="P2717" i="10"/>
  <c r="O2717" i="10"/>
  <c r="R2717" i="10" s="1"/>
  <c r="N2717" i="10"/>
  <c r="Q2716" i="10"/>
  <c r="P2716" i="10"/>
  <c r="O2716" i="10"/>
  <c r="R2716" i="10" s="1"/>
  <c r="N2716" i="10"/>
  <c r="Q2715" i="10"/>
  <c r="P2715" i="10"/>
  <c r="O2715" i="10"/>
  <c r="R2715" i="10" s="1"/>
  <c r="N2715" i="10"/>
  <c r="Q2714" i="10"/>
  <c r="P2714" i="10"/>
  <c r="O2714" i="10"/>
  <c r="R2714" i="10" s="1"/>
  <c r="N2714" i="10"/>
  <c r="Q2713" i="10"/>
  <c r="P2713" i="10"/>
  <c r="O2713" i="10"/>
  <c r="R2713" i="10" s="1"/>
  <c r="N2713" i="10"/>
  <c r="Q2712" i="10"/>
  <c r="P2712" i="10"/>
  <c r="S2712" i="10" s="1"/>
  <c r="O2712" i="10"/>
  <c r="R2712" i="10" s="1"/>
  <c r="N2712" i="10"/>
  <c r="Q2711" i="10"/>
  <c r="P2711" i="10"/>
  <c r="O2711" i="10"/>
  <c r="R2711" i="10" s="1"/>
  <c r="N2711" i="10"/>
  <c r="Q2710" i="10"/>
  <c r="P2710" i="10"/>
  <c r="O2710" i="10"/>
  <c r="R2710" i="10" s="1"/>
  <c r="N2710" i="10"/>
  <c r="Q2709" i="10"/>
  <c r="P2709" i="10"/>
  <c r="O2709" i="10"/>
  <c r="R2709" i="10" s="1"/>
  <c r="N2709" i="10"/>
  <c r="Q2708" i="10"/>
  <c r="P2708" i="10"/>
  <c r="O2708" i="10"/>
  <c r="R2708" i="10" s="1"/>
  <c r="N2708" i="10"/>
  <c r="Q2707" i="10"/>
  <c r="P2707" i="10"/>
  <c r="O2707" i="10"/>
  <c r="R2707" i="10" s="1"/>
  <c r="N2707" i="10"/>
  <c r="Q2706" i="10"/>
  <c r="P2706" i="10"/>
  <c r="O2706" i="10"/>
  <c r="R2706" i="10" s="1"/>
  <c r="N2706" i="10"/>
  <c r="Q2705" i="10"/>
  <c r="P2705" i="10"/>
  <c r="O2705" i="10"/>
  <c r="R2705" i="10" s="1"/>
  <c r="N2705" i="10"/>
  <c r="Q2704" i="10"/>
  <c r="P2704" i="10"/>
  <c r="O2704" i="10"/>
  <c r="R2704" i="10" s="1"/>
  <c r="N2704" i="10"/>
  <c r="Q2703" i="10"/>
  <c r="P2703" i="10"/>
  <c r="U2703" i="10" s="1"/>
  <c r="O2703" i="10"/>
  <c r="R2703" i="10" s="1"/>
  <c r="N2703" i="10"/>
  <c r="Q2702" i="10"/>
  <c r="P2702" i="10"/>
  <c r="O2702" i="10"/>
  <c r="R2702" i="10" s="1"/>
  <c r="N2702" i="10"/>
  <c r="Q2701" i="10"/>
  <c r="P2701" i="10"/>
  <c r="O2701" i="10"/>
  <c r="R2701" i="10" s="1"/>
  <c r="N2701" i="10"/>
  <c r="Q2700" i="10"/>
  <c r="P2700" i="10"/>
  <c r="O2700" i="10"/>
  <c r="R2700" i="10" s="1"/>
  <c r="N2700" i="10"/>
  <c r="Q2699" i="10"/>
  <c r="P2699" i="10"/>
  <c r="O2699" i="10"/>
  <c r="R2699" i="10" s="1"/>
  <c r="N2699" i="10"/>
  <c r="Q2698" i="10"/>
  <c r="P2698" i="10"/>
  <c r="O2698" i="10"/>
  <c r="R2698" i="10" s="1"/>
  <c r="N2698" i="10"/>
  <c r="Q2697" i="10"/>
  <c r="P2697" i="10"/>
  <c r="O2697" i="10"/>
  <c r="R2697" i="10" s="1"/>
  <c r="N2697" i="10"/>
  <c r="Q2696" i="10"/>
  <c r="P2696" i="10"/>
  <c r="O2696" i="10"/>
  <c r="R2696" i="10" s="1"/>
  <c r="N2696" i="10"/>
  <c r="Q2695" i="10"/>
  <c r="P2695" i="10"/>
  <c r="O2695" i="10"/>
  <c r="R2695" i="10" s="1"/>
  <c r="N2695" i="10"/>
  <c r="Q2694" i="10"/>
  <c r="P2694" i="10"/>
  <c r="O2694" i="10"/>
  <c r="R2694" i="10" s="1"/>
  <c r="N2694" i="10"/>
  <c r="Q2693" i="10"/>
  <c r="P2693" i="10"/>
  <c r="O2693" i="10"/>
  <c r="R2693" i="10" s="1"/>
  <c r="N2693" i="10"/>
  <c r="Q2692" i="10"/>
  <c r="P2692" i="10"/>
  <c r="O2692" i="10"/>
  <c r="R2692" i="10" s="1"/>
  <c r="N2692" i="10"/>
  <c r="Q2691" i="10"/>
  <c r="P2691" i="10"/>
  <c r="O2691" i="10"/>
  <c r="R2691" i="10" s="1"/>
  <c r="N2691" i="10"/>
  <c r="Q2690" i="10"/>
  <c r="P2690" i="10"/>
  <c r="O2690" i="10"/>
  <c r="R2690" i="10" s="1"/>
  <c r="N2690" i="10"/>
  <c r="Q2689" i="10"/>
  <c r="P2689" i="10"/>
  <c r="O2689" i="10"/>
  <c r="R2689" i="10" s="1"/>
  <c r="N2689" i="10"/>
  <c r="Q2688" i="10"/>
  <c r="P2688" i="10"/>
  <c r="O2688" i="10"/>
  <c r="R2688" i="10" s="1"/>
  <c r="N2688" i="10"/>
  <c r="Q2687" i="10"/>
  <c r="P2687" i="10"/>
  <c r="O2687" i="10"/>
  <c r="R2687" i="10" s="1"/>
  <c r="N2687" i="10"/>
  <c r="Q2686" i="10"/>
  <c r="P2686" i="10"/>
  <c r="O2686" i="10"/>
  <c r="R2686" i="10" s="1"/>
  <c r="N2686" i="10"/>
  <c r="Q2685" i="10"/>
  <c r="P2685" i="10"/>
  <c r="O2685" i="10"/>
  <c r="R2685" i="10" s="1"/>
  <c r="N2685" i="10"/>
  <c r="Q2684" i="10"/>
  <c r="P2684" i="10"/>
  <c r="O2684" i="10"/>
  <c r="R2684" i="10" s="1"/>
  <c r="N2684" i="10"/>
  <c r="Q2683" i="10"/>
  <c r="P2683" i="10"/>
  <c r="O2683" i="10"/>
  <c r="R2683" i="10" s="1"/>
  <c r="N2683" i="10"/>
  <c r="Q2682" i="10"/>
  <c r="P2682" i="10"/>
  <c r="O2682" i="10"/>
  <c r="R2682" i="10" s="1"/>
  <c r="N2682" i="10"/>
  <c r="Q2681" i="10"/>
  <c r="P2681" i="10"/>
  <c r="O2681" i="10"/>
  <c r="R2681" i="10" s="1"/>
  <c r="N2681" i="10"/>
  <c r="Q2680" i="10"/>
  <c r="P2680" i="10"/>
  <c r="S2680" i="10" s="1"/>
  <c r="O2680" i="10"/>
  <c r="R2680" i="10" s="1"/>
  <c r="N2680" i="10"/>
  <c r="Q2679" i="10"/>
  <c r="P2679" i="10"/>
  <c r="O2679" i="10"/>
  <c r="R2679" i="10" s="1"/>
  <c r="N2679" i="10"/>
  <c r="Q2678" i="10"/>
  <c r="P2678" i="10"/>
  <c r="O2678" i="10"/>
  <c r="R2678" i="10" s="1"/>
  <c r="N2678" i="10"/>
  <c r="Q2677" i="10"/>
  <c r="P2677" i="10"/>
  <c r="S2677" i="10" s="1"/>
  <c r="O2677" i="10"/>
  <c r="R2677" i="10" s="1"/>
  <c r="N2677" i="10"/>
  <c r="Q2676" i="10"/>
  <c r="P2676" i="10"/>
  <c r="O2676" i="10"/>
  <c r="R2676" i="10" s="1"/>
  <c r="N2676" i="10"/>
  <c r="Q2675" i="10"/>
  <c r="P2675" i="10"/>
  <c r="S2675" i="10" s="1"/>
  <c r="O2675" i="10"/>
  <c r="R2675" i="10" s="1"/>
  <c r="N2675" i="10"/>
  <c r="Q2674" i="10"/>
  <c r="P2674" i="10"/>
  <c r="O2674" i="10"/>
  <c r="R2674" i="10" s="1"/>
  <c r="N2674" i="10"/>
  <c r="Q2673" i="10"/>
  <c r="P2673" i="10"/>
  <c r="O2673" i="10"/>
  <c r="R2673" i="10" s="1"/>
  <c r="N2673" i="10"/>
  <c r="Q2672" i="10"/>
  <c r="P2672" i="10"/>
  <c r="O2672" i="10"/>
  <c r="R2672" i="10" s="1"/>
  <c r="N2672" i="10"/>
  <c r="S2671" i="10"/>
  <c r="Q2671" i="10"/>
  <c r="P2671" i="10"/>
  <c r="U2671" i="10" s="1"/>
  <c r="O2671" i="10"/>
  <c r="R2671" i="10" s="1"/>
  <c r="N2671" i="10"/>
  <c r="Q2670" i="10"/>
  <c r="P2670" i="10"/>
  <c r="O2670" i="10"/>
  <c r="R2670" i="10" s="1"/>
  <c r="N2670" i="10"/>
  <c r="Q2669" i="10"/>
  <c r="P2669" i="10"/>
  <c r="O2669" i="10"/>
  <c r="R2669" i="10" s="1"/>
  <c r="N2669" i="10"/>
  <c r="Q2668" i="10"/>
  <c r="P2668" i="10"/>
  <c r="O2668" i="10"/>
  <c r="R2668" i="10" s="1"/>
  <c r="N2668" i="10"/>
  <c r="Q2667" i="10"/>
  <c r="P2667" i="10"/>
  <c r="O2667" i="10"/>
  <c r="R2667" i="10" s="1"/>
  <c r="N2667" i="10"/>
  <c r="Q2666" i="10"/>
  <c r="P2666" i="10"/>
  <c r="O2666" i="10"/>
  <c r="R2666" i="10" s="1"/>
  <c r="N2666" i="10"/>
  <c r="Q2665" i="10"/>
  <c r="P2665" i="10"/>
  <c r="O2665" i="10"/>
  <c r="R2665" i="10" s="1"/>
  <c r="N2665" i="10"/>
  <c r="Q2664" i="10"/>
  <c r="P2664" i="10"/>
  <c r="O2664" i="10"/>
  <c r="R2664" i="10" s="1"/>
  <c r="N2664" i="10"/>
  <c r="Q2663" i="10"/>
  <c r="P2663" i="10"/>
  <c r="U2663" i="10" s="1"/>
  <c r="O2663" i="10"/>
  <c r="R2663" i="10" s="1"/>
  <c r="N2663" i="10"/>
  <c r="Q2662" i="10"/>
  <c r="P2662" i="10"/>
  <c r="O2662" i="10"/>
  <c r="R2662" i="10" s="1"/>
  <c r="N2662" i="10"/>
  <c r="Q2661" i="10"/>
  <c r="P2661" i="10"/>
  <c r="O2661" i="10"/>
  <c r="R2661" i="10" s="1"/>
  <c r="N2661" i="10"/>
  <c r="Q2660" i="10"/>
  <c r="P2660" i="10"/>
  <c r="O2660" i="10"/>
  <c r="R2660" i="10" s="1"/>
  <c r="N2660" i="10"/>
  <c r="Q2659" i="10"/>
  <c r="P2659" i="10"/>
  <c r="O2659" i="10"/>
  <c r="R2659" i="10" s="1"/>
  <c r="N2659" i="10"/>
  <c r="Q2658" i="10"/>
  <c r="P2658" i="10"/>
  <c r="O2658" i="10"/>
  <c r="R2658" i="10" s="1"/>
  <c r="N2658" i="10"/>
  <c r="Q2657" i="10"/>
  <c r="P2657" i="10"/>
  <c r="O2657" i="10"/>
  <c r="R2657" i="10" s="1"/>
  <c r="N2657" i="10"/>
  <c r="Q2656" i="10"/>
  <c r="P2656" i="10"/>
  <c r="O2656" i="10"/>
  <c r="R2656" i="10" s="1"/>
  <c r="N2656" i="10"/>
  <c r="Q2655" i="10"/>
  <c r="P2655" i="10"/>
  <c r="O2655" i="10"/>
  <c r="R2655" i="10" s="1"/>
  <c r="N2655" i="10"/>
  <c r="Q2654" i="10"/>
  <c r="P2654" i="10"/>
  <c r="O2654" i="10"/>
  <c r="R2654" i="10" s="1"/>
  <c r="N2654" i="10"/>
  <c r="Q2653" i="10"/>
  <c r="P2653" i="10"/>
  <c r="O2653" i="10"/>
  <c r="R2653" i="10" s="1"/>
  <c r="N2653" i="10"/>
  <c r="Q2652" i="10"/>
  <c r="P2652" i="10"/>
  <c r="O2652" i="10"/>
  <c r="R2652" i="10" s="1"/>
  <c r="N2652" i="10"/>
  <c r="Q2651" i="10"/>
  <c r="P2651" i="10"/>
  <c r="O2651" i="10"/>
  <c r="R2651" i="10" s="1"/>
  <c r="N2651" i="10"/>
  <c r="Q2650" i="10"/>
  <c r="P2650" i="10"/>
  <c r="O2650" i="10"/>
  <c r="R2650" i="10" s="1"/>
  <c r="N2650" i="10"/>
  <c r="Q2649" i="10"/>
  <c r="P2649" i="10"/>
  <c r="O2649" i="10"/>
  <c r="R2649" i="10" s="1"/>
  <c r="N2649" i="10"/>
  <c r="Q2648" i="10"/>
  <c r="P2648" i="10"/>
  <c r="O2648" i="10"/>
  <c r="R2648" i="10" s="1"/>
  <c r="N2648" i="10"/>
  <c r="Q2647" i="10"/>
  <c r="P2647" i="10"/>
  <c r="O2647" i="10"/>
  <c r="R2647" i="10" s="1"/>
  <c r="N2647" i="10"/>
  <c r="Q2646" i="10"/>
  <c r="P2646" i="10"/>
  <c r="O2646" i="10"/>
  <c r="R2646" i="10" s="1"/>
  <c r="N2646" i="10"/>
  <c r="Q2645" i="10"/>
  <c r="P2645" i="10"/>
  <c r="S2645" i="10" s="1"/>
  <c r="O2645" i="10"/>
  <c r="R2645" i="10" s="1"/>
  <c r="N2645" i="10"/>
  <c r="Q2644" i="10"/>
  <c r="P2644" i="10"/>
  <c r="S2644" i="10" s="1"/>
  <c r="O2644" i="10"/>
  <c r="R2644" i="10" s="1"/>
  <c r="N2644" i="10"/>
  <c r="Q2643" i="10"/>
  <c r="P2643" i="10"/>
  <c r="O2643" i="10"/>
  <c r="R2643" i="10" s="1"/>
  <c r="N2643" i="10"/>
  <c r="Q2642" i="10"/>
  <c r="P2642" i="10"/>
  <c r="O2642" i="10"/>
  <c r="R2642" i="10" s="1"/>
  <c r="N2642" i="10"/>
  <c r="Q2641" i="10"/>
  <c r="P2641" i="10"/>
  <c r="S2641" i="10" s="1"/>
  <c r="O2641" i="10"/>
  <c r="R2641" i="10" s="1"/>
  <c r="N2641" i="10"/>
  <c r="Q2640" i="10"/>
  <c r="P2640" i="10"/>
  <c r="O2640" i="10"/>
  <c r="R2640" i="10" s="1"/>
  <c r="N2640" i="10"/>
  <c r="Q2639" i="10"/>
  <c r="P2639" i="10"/>
  <c r="O2639" i="10"/>
  <c r="R2639" i="10" s="1"/>
  <c r="N2639" i="10"/>
  <c r="Q2638" i="10"/>
  <c r="P2638" i="10"/>
  <c r="S2638" i="10" s="1"/>
  <c r="O2638" i="10"/>
  <c r="R2638" i="10" s="1"/>
  <c r="N2638" i="10"/>
  <c r="Q2637" i="10"/>
  <c r="P2637" i="10"/>
  <c r="O2637" i="10"/>
  <c r="R2637" i="10" s="1"/>
  <c r="N2637" i="10"/>
  <c r="Q2636" i="10"/>
  <c r="P2636" i="10"/>
  <c r="O2636" i="10"/>
  <c r="R2636" i="10" s="1"/>
  <c r="N2636" i="10"/>
  <c r="Q2635" i="10"/>
  <c r="P2635" i="10"/>
  <c r="O2635" i="10"/>
  <c r="R2635" i="10" s="1"/>
  <c r="N2635" i="10"/>
  <c r="Q2634" i="10"/>
  <c r="P2634" i="10"/>
  <c r="O2634" i="10"/>
  <c r="R2634" i="10" s="1"/>
  <c r="N2634" i="10"/>
  <c r="Q2633" i="10"/>
  <c r="P2633" i="10"/>
  <c r="O2633" i="10"/>
  <c r="R2633" i="10" s="1"/>
  <c r="N2633" i="10"/>
  <c r="Q2632" i="10"/>
  <c r="P2632" i="10"/>
  <c r="O2632" i="10"/>
  <c r="R2632" i="10" s="1"/>
  <c r="N2632" i="10"/>
  <c r="Q2631" i="10"/>
  <c r="P2631" i="10"/>
  <c r="O2631" i="10"/>
  <c r="R2631" i="10" s="1"/>
  <c r="N2631" i="10"/>
  <c r="Q2630" i="10"/>
  <c r="P2630" i="10"/>
  <c r="O2630" i="10"/>
  <c r="R2630" i="10" s="1"/>
  <c r="N2630" i="10"/>
  <c r="Q2629" i="10"/>
  <c r="P2629" i="10"/>
  <c r="O2629" i="10"/>
  <c r="R2629" i="10" s="1"/>
  <c r="N2629" i="10"/>
  <c r="R2628" i="10"/>
  <c r="Q2628" i="10"/>
  <c r="P2628" i="10"/>
  <c r="O2628" i="10"/>
  <c r="N2628" i="10"/>
  <c r="Q2627" i="10"/>
  <c r="P2627" i="10"/>
  <c r="O2627" i="10"/>
  <c r="R2627" i="10" s="1"/>
  <c r="N2627" i="10"/>
  <c r="Q2626" i="10"/>
  <c r="P2626" i="10"/>
  <c r="O2626" i="10"/>
  <c r="R2626" i="10" s="1"/>
  <c r="N2626" i="10"/>
  <c r="Q2625" i="10"/>
  <c r="P2625" i="10"/>
  <c r="O2625" i="10"/>
  <c r="R2625" i="10" s="1"/>
  <c r="N2625" i="10"/>
  <c r="Q2624" i="10"/>
  <c r="P2624" i="10"/>
  <c r="O2624" i="10"/>
  <c r="R2624" i="10" s="1"/>
  <c r="N2624" i="10"/>
  <c r="Q2623" i="10"/>
  <c r="P2623" i="10"/>
  <c r="O2623" i="10"/>
  <c r="R2623" i="10" s="1"/>
  <c r="N2623" i="10"/>
  <c r="Q2622" i="10"/>
  <c r="P2622" i="10"/>
  <c r="O2622" i="10"/>
  <c r="R2622" i="10" s="1"/>
  <c r="N2622" i="10"/>
  <c r="Q2621" i="10"/>
  <c r="P2621" i="10"/>
  <c r="O2621" i="10"/>
  <c r="R2621" i="10" s="1"/>
  <c r="N2621" i="10"/>
  <c r="R2620" i="10"/>
  <c r="Q2620" i="10"/>
  <c r="P2620" i="10"/>
  <c r="O2620" i="10"/>
  <c r="N2620" i="10"/>
  <c r="Q2619" i="10"/>
  <c r="P2619" i="10"/>
  <c r="O2619" i="10"/>
  <c r="R2619" i="10" s="1"/>
  <c r="N2619" i="10"/>
  <c r="Q2618" i="10"/>
  <c r="P2618" i="10"/>
  <c r="O2618" i="10"/>
  <c r="R2618" i="10" s="1"/>
  <c r="N2618" i="10"/>
  <c r="Q2617" i="10"/>
  <c r="P2617" i="10"/>
  <c r="O2617" i="10"/>
  <c r="R2617" i="10" s="1"/>
  <c r="N2617" i="10"/>
  <c r="Q2616" i="10"/>
  <c r="P2616" i="10"/>
  <c r="O2616" i="10"/>
  <c r="R2616" i="10" s="1"/>
  <c r="N2616" i="10"/>
  <c r="Q2615" i="10"/>
  <c r="P2615" i="10"/>
  <c r="O2615" i="10"/>
  <c r="R2615" i="10" s="1"/>
  <c r="N2615" i="10"/>
  <c r="Q2614" i="10"/>
  <c r="P2614" i="10"/>
  <c r="O2614" i="10"/>
  <c r="R2614" i="10" s="1"/>
  <c r="N2614" i="10"/>
  <c r="Q2613" i="10"/>
  <c r="P2613" i="10"/>
  <c r="O2613" i="10"/>
  <c r="R2613" i="10" s="1"/>
  <c r="N2613" i="10"/>
  <c r="Q2612" i="10"/>
  <c r="P2612" i="10"/>
  <c r="O2612" i="10"/>
  <c r="R2612" i="10" s="1"/>
  <c r="N2612" i="10"/>
  <c r="Q2611" i="10"/>
  <c r="P2611" i="10"/>
  <c r="O2611" i="10"/>
  <c r="R2611" i="10" s="1"/>
  <c r="N2611" i="10"/>
  <c r="Q2610" i="10"/>
  <c r="P2610" i="10"/>
  <c r="O2610" i="10"/>
  <c r="R2610" i="10" s="1"/>
  <c r="N2610" i="10"/>
  <c r="Q2609" i="10"/>
  <c r="P2609" i="10"/>
  <c r="O2609" i="10"/>
  <c r="R2609" i="10" s="1"/>
  <c r="N2609" i="10"/>
  <c r="Q2608" i="10"/>
  <c r="P2608" i="10"/>
  <c r="O2608" i="10"/>
  <c r="R2608" i="10" s="1"/>
  <c r="N2608" i="10"/>
  <c r="Q2607" i="10"/>
  <c r="P2607" i="10"/>
  <c r="O2607" i="10"/>
  <c r="R2607" i="10" s="1"/>
  <c r="N2607" i="10"/>
  <c r="Q2606" i="10"/>
  <c r="P2606" i="10"/>
  <c r="O2606" i="10"/>
  <c r="R2606" i="10" s="1"/>
  <c r="N2606" i="10"/>
  <c r="Q2605" i="10"/>
  <c r="P2605" i="10"/>
  <c r="O2605" i="10"/>
  <c r="R2605" i="10" s="1"/>
  <c r="N2605" i="10"/>
  <c r="Q2604" i="10"/>
  <c r="P2604" i="10"/>
  <c r="O2604" i="10"/>
  <c r="R2604" i="10" s="1"/>
  <c r="N2604" i="10"/>
  <c r="Q2603" i="10"/>
  <c r="P2603" i="10"/>
  <c r="O2603" i="10"/>
  <c r="R2603" i="10" s="1"/>
  <c r="N2603" i="10"/>
  <c r="Q2602" i="10"/>
  <c r="P2602" i="10"/>
  <c r="O2602" i="10"/>
  <c r="R2602" i="10" s="1"/>
  <c r="N2602" i="10"/>
  <c r="Q2601" i="10"/>
  <c r="P2601" i="10"/>
  <c r="O2601" i="10"/>
  <c r="R2601" i="10" s="1"/>
  <c r="N2601" i="10"/>
  <c r="R2600" i="10"/>
  <c r="Q2600" i="10"/>
  <c r="P2600" i="10"/>
  <c r="O2600" i="10"/>
  <c r="N2600" i="10"/>
  <c r="Q2599" i="10"/>
  <c r="P2599" i="10"/>
  <c r="O2599" i="10"/>
  <c r="R2599" i="10" s="1"/>
  <c r="N2599" i="10"/>
  <c r="Q2598" i="10"/>
  <c r="P2598" i="10"/>
  <c r="O2598" i="10"/>
  <c r="R2598" i="10" s="1"/>
  <c r="N2598" i="10"/>
  <c r="Q2597" i="10"/>
  <c r="P2597" i="10"/>
  <c r="O2597" i="10"/>
  <c r="R2597" i="10" s="1"/>
  <c r="N2597" i="10"/>
  <c r="Q2596" i="10"/>
  <c r="P2596" i="10"/>
  <c r="S2596" i="10" s="1"/>
  <c r="O2596" i="10"/>
  <c r="R2596" i="10" s="1"/>
  <c r="N2596" i="10"/>
  <c r="Q2595" i="10"/>
  <c r="P2595" i="10"/>
  <c r="S2595" i="10" s="1"/>
  <c r="O2595" i="10"/>
  <c r="R2595" i="10" s="1"/>
  <c r="N2595" i="10"/>
  <c r="Q2594" i="10"/>
  <c r="P2594" i="10"/>
  <c r="O2594" i="10"/>
  <c r="R2594" i="10" s="1"/>
  <c r="N2594" i="10"/>
  <c r="Q2593" i="10"/>
  <c r="P2593" i="10"/>
  <c r="O2593" i="10"/>
  <c r="R2593" i="10" s="1"/>
  <c r="N2593" i="10"/>
  <c r="Q2592" i="10"/>
  <c r="P2592" i="10"/>
  <c r="O2592" i="10"/>
  <c r="R2592" i="10" s="1"/>
  <c r="N2592" i="10"/>
  <c r="Q2591" i="10"/>
  <c r="P2591" i="10"/>
  <c r="O2591" i="10"/>
  <c r="R2591" i="10" s="1"/>
  <c r="N2591" i="10"/>
  <c r="Q2590" i="10"/>
  <c r="P2590" i="10"/>
  <c r="O2590" i="10"/>
  <c r="R2590" i="10" s="1"/>
  <c r="N2590" i="10"/>
  <c r="Q2589" i="10"/>
  <c r="P2589" i="10"/>
  <c r="O2589" i="10"/>
  <c r="R2589" i="10" s="1"/>
  <c r="N2589" i="10"/>
  <c r="Q2588" i="10"/>
  <c r="P2588" i="10"/>
  <c r="O2588" i="10"/>
  <c r="R2588" i="10" s="1"/>
  <c r="N2588" i="10"/>
  <c r="Q2587" i="10"/>
  <c r="P2587" i="10"/>
  <c r="O2587" i="10"/>
  <c r="R2587" i="10" s="1"/>
  <c r="N2587" i="10"/>
  <c r="Q2586" i="10"/>
  <c r="P2586" i="10"/>
  <c r="O2586" i="10"/>
  <c r="R2586" i="10" s="1"/>
  <c r="N2586" i="10"/>
  <c r="Q2585" i="10"/>
  <c r="P2585" i="10"/>
  <c r="O2585" i="10"/>
  <c r="R2585" i="10" s="1"/>
  <c r="N2585" i="10"/>
  <c r="Q2584" i="10"/>
  <c r="P2584" i="10"/>
  <c r="O2584" i="10"/>
  <c r="R2584" i="10" s="1"/>
  <c r="N2584" i="10"/>
  <c r="Q2583" i="10"/>
  <c r="P2583" i="10"/>
  <c r="O2583" i="10"/>
  <c r="R2583" i="10" s="1"/>
  <c r="N2583" i="10"/>
  <c r="Q2582" i="10"/>
  <c r="P2582" i="10"/>
  <c r="O2582" i="10"/>
  <c r="R2582" i="10" s="1"/>
  <c r="N2582" i="10"/>
  <c r="Q2581" i="10"/>
  <c r="P2581" i="10"/>
  <c r="S2581" i="10" s="1"/>
  <c r="O2581" i="10"/>
  <c r="R2581" i="10" s="1"/>
  <c r="N2581" i="10"/>
  <c r="Q2580" i="10"/>
  <c r="P2580" i="10"/>
  <c r="O2580" i="10"/>
  <c r="R2580" i="10" s="1"/>
  <c r="N2580" i="10"/>
  <c r="Q2579" i="10"/>
  <c r="P2579" i="10"/>
  <c r="O2579" i="10"/>
  <c r="R2579" i="10" s="1"/>
  <c r="N2579" i="10"/>
  <c r="Q2578" i="10"/>
  <c r="P2578" i="10"/>
  <c r="O2578" i="10"/>
  <c r="R2578" i="10" s="1"/>
  <c r="N2578" i="10"/>
  <c r="Q2577" i="10"/>
  <c r="P2577" i="10"/>
  <c r="O2577" i="10"/>
  <c r="R2577" i="10" s="1"/>
  <c r="N2577" i="10"/>
  <c r="Q2576" i="10"/>
  <c r="P2576" i="10"/>
  <c r="O2576" i="10"/>
  <c r="R2576" i="10" s="1"/>
  <c r="N2576" i="10"/>
  <c r="Q2575" i="10"/>
  <c r="P2575" i="10"/>
  <c r="O2575" i="10"/>
  <c r="R2575" i="10" s="1"/>
  <c r="N2575" i="10"/>
  <c r="Q2574" i="10"/>
  <c r="P2574" i="10"/>
  <c r="O2574" i="10"/>
  <c r="R2574" i="10" s="1"/>
  <c r="N2574" i="10"/>
  <c r="Q2573" i="10"/>
  <c r="P2573" i="10"/>
  <c r="O2573" i="10"/>
  <c r="R2573" i="10" s="1"/>
  <c r="N2573" i="10"/>
  <c r="Q2572" i="10"/>
  <c r="P2572" i="10"/>
  <c r="O2572" i="10"/>
  <c r="R2572" i="10" s="1"/>
  <c r="N2572" i="10"/>
  <c r="Q2571" i="10"/>
  <c r="P2571" i="10"/>
  <c r="O2571" i="10"/>
  <c r="R2571" i="10" s="1"/>
  <c r="N2571" i="10"/>
  <c r="Q2570" i="10"/>
  <c r="P2570" i="10"/>
  <c r="O2570" i="10"/>
  <c r="R2570" i="10" s="1"/>
  <c r="N2570" i="10"/>
  <c r="Q2569" i="10"/>
  <c r="P2569" i="10"/>
  <c r="O2569" i="10"/>
  <c r="R2569" i="10" s="1"/>
  <c r="N2569" i="10"/>
  <c r="Q2568" i="10"/>
  <c r="P2568" i="10"/>
  <c r="O2568" i="10"/>
  <c r="R2568" i="10" s="1"/>
  <c r="N2568" i="10"/>
  <c r="Q2567" i="10"/>
  <c r="P2567" i="10"/>
  <c r="O2567" i="10"/>
  <c r="R2567" i="10" s="1"/>
  <c r="N2567" i="10"/>
  <c r="Q2566" i="10"/>
  <c r="P2566" i="10"/>
  <c r="O2566" i="10"/>
  <c r="R2566" i="10" s="1"/>
  <c r="N2566" i="10"/>
  <c r="Q2565" i="10"/>
  <c r="P2565" i="10"/>
  <c r="O2565" i="10"/>
  <c r="R2565" i="10" s="1"/>
  <c r="N2565" i="10"/>
  <c r="Q2564" i="10"/>
  <c r="P2564" i="10"/>
  <c r="O2564" i="10"/>
  <c r="R2564" i="10" s="1"/>
  <c r="N2564" i="10"/>
  <c r="Q2563" i="10"/>
  <c r="P2563" i="10"/>
  <c r="O2563" i="10"/>
  <c r="R2563" i="10" s="1"/>
  <c r="N2563" i="10"/>
  <c r="Q2562" i="10"/>
  <c r="P2562" i="10"/>
  <c r="O2562" i="10"/>
  <c r="R2562" i="10" s="1"/>
  <c r="N2562" i="10"/>
  <c r="Q2561" i="10"/>
  <c r="P2561" i="10"/>
  <c r="O2561" i="10"/>
  <c r="R2561" i="10" s="1"/>
  <c r="N2561" i="10"/>
  <c r="Q2560" i="10"/>
  <c r="P2560" i="10"/>
  <c r="O2560" i="10"/>
  <c r="R2560" i="10" s="1"/>
  <c r="N2560" i="10"/>
  <c r="Q2559" i="10"/>
  <c r="P2559" i="10"/>
  <c r="O2559" i="10"/>
  <c r="R2559" i="10" s="1"/>
  <c r="N2559" i="10"/>
  <c r="Q2558" i="10"/>
  <c r="P2558" i="10"/>
  <c r="O2558" i="10"/>
  <c r="R2558" i="10" s="1"/>
  <c r="N2558" i="10"/>
  <c r="Q2557" i="10"/>
  <c r="P2557" i="10"/>
  <c r="O2557" i="10"/>
  <c r="R2557" i="10" s="1"/>
  <c r="N2557" i="10"/>
  <c r="Q2556" i="10"/>
  <c r="P2556" i="10"/>
  <c r="O2556" i="10"/>
  <c r="R2556" i="10" s="1"/>
  <c r="N2556" i="10"/>
  <c r="Q2555" i="10"/>
  <c r="P2555" i="10"/>
  <c r="O2555" i="10"/>
  <c r="R2555" i="10" s="1"/>
  <c r="N2555" i="10"/>
  <c r="Q2554" i="10"/>
  <c r="P2554" i="10"/>
  <c r="O2554" i="10"/>
  <c r="R2554" i="10" s="1"/>
  <c r="N2554" i="10"/>
  <c r="Q2553" i="10"/>
  <c r="P2553" i="10"/>
  <c r="O2553" i="10"/>
  <c r="R2553" i="10" s="1"/>
  <c r="N2553" i="10"/>
  <c r="Q2552" i="10"/>
  <c r="P2552" i="10"/>
  <c r="O2552" i="10"/>
  <c r="R2552" i="10" s="1"/>
  <c r="N2552" i="10"/>
  <c r="Q2551" i="10"/>
  <c r="P2551" i="10"/>
  <c r="O2551" i="10"/>
  <c r="R2551" i="10" s="1"/>
  <c r="N2551" i="10"/>
  <c r="Q2550" i="10"/>
  <c r="P2550" i="10"/>
  <c r="O2550" i="10"/>
  <c r="R2550" i="10" s="1"/>
  <c r="N2550" i="10"/>
  <c r="Q2549" i="10"/>
  <c r="P2549" i="10"/>
  <c r="O2549" i="10"/>
  <c r="R2549" i="10" s="1"/>
  <c r="N2549" i="10"/>
  <c r="Q2548" i="10"/>
  <c r="P2548" i="10"/>
  <c r="O2548" i="10"/>
  <c r="R2548" i="10" s="1"/>
  <c r="N2548" i="10"/>
  <c r="Q2547" i="10"/>
  <c r="P2547" i="10"/>
  <c r="O2547" i="10"/>
  <c r="R2547" i="10" s="1"/>
  <c r="N2547" i="10"/>
  <c r="Q2546" i="10"/>
  <c r="P2546" i="10"/>
  <c r="O2546" i="10"/>
  <c r="R2546" i="10" s="1"/>
  <c r="N2546" i="10"/>
  <c r="Q2545" i="10"/>
  <c r="P2545" i="10"/>
  <c r="O2545" i="10"/>
  <c r="R2545" i="10" s="1"/>
  <c r="N2545" i="10"/>
  <c r="Q2544" i="10"/>
  <c r="P2544" i="10"/>
  <c r="O2544" i="10"/>
  <c r="R2544" i="10" s="1"/>
  <c r="N2544" i="10"/>
  <c r="Q2543" i="10"/>
  <c r="P2543" i="10"/>
  <c r="O2543" i="10"/>
  <c r="R2543" i="10" s="1"/>
  <c r="N2543" i="10"/>
  <c r="Q2542" i="10"/>
  <c r="P2542" i="10"/>
  <c r="O2542" i="10"/>
  <c r="R2542" i="10" s="1"/>
  <c r="N2542" i="10"/>
  <c r="Q2541" i="10"/>
  <c r="P2541" i="10"/>
  <c r="O2541" i="10"/>
  <c r="R2541" i="10" s="1"/>
  <c r="N2541" i="10"/>
  <c r="Q2540" i="10"/>
  <c r="P2540" i="10"/>
  <c r="O2540" i="10"/>
  <c r="R2540" i="10" s="1"/>
  <c r="N2540" i="10"/>
  <c r="Q2539" i="10"/>
  <c r="P2539" i="10"/>
  <c r="O2539" i="10"/>
  <c r="R2539" i="10" s="1"/>
  <c r="N2539" i="10"/>
  <c r="Q2538" i="10"/>
  <c r="P2538" i="10"/>
  <c r="O2538" i="10"/>
  <c r="R2538" i="10" s="1"/>
  <c r="N2538" i="10"/>
  <c r="Q2537" i="10"/>
  <c r="P2537" i="10"/>
  <c r="O2537" i="10"/>
  <c r="R2537" i="10" s="1"/>
  <c r="N2537" i="10"/>
  <c r="Q2536" i="10"/>
  <c r="P2536" i="10"/>
  <c r="O2536" i="10"/>
  <c r="R2536" i="10" s="1"/>
  <c r="N2536" i="10"/>
  <c r="Q2535" i="10"/>
  <c r="P2535" i="10"/>
  <c r="O2535" i="10"/>
  <c r="R2535" i="10" s="1"/>
  <c r="N2535" i="10"/>
  <c r="Q2534" i="10"/>
  <c r="P2534" i="10"/>
  <c r="O2534" i="10"/>
  <c r="R2534" i="10" s="1"/>
  <c r="N2534" i="10"/>
  <c r="Q2533" i="10"/>
  <c r="P2533" i="10"/>
  <c r="O2533" i="10"/>
  <c r="R2533" i="10" s="1"/>
  <c r="N2533" i="10"/>
  <c r="Q2532" i="10"/>
  <c r="P2532" i="10"/>
  <c r="O2532" i="10"/>
  <c r="R2532" i="10" s="1"/>
  <c r="N2532" i="10"/>
  <c r="Q2531" i="10"/>
  <c r="P2531" i="10"/>
  <c r="S2531" i="10" s="1"/>
  <c r="O2531" i="10"/>
  <c r="R2531" i="10" s="1"/>
  <c r="N2531" i="10"/>
  <c r="Q2530" i="10"/>
  <c r="P2530" i="10"/>
  <c r="O2530" i="10"/>
  <c r="R2530" i="10" s="1"/>
  <c r="N2530" i="10"/>
  <c r="Q2529" i="10"/>
  <c r="P2529" i="10"/>
  <c r="O2529" i="10"/>
  <c r="R2529" i="10" s="1"/>
  <c r="N2529" i="10"/>
  <c r="Q2528" i="10"/>
  <c r="P2528" i="10"/>
  <c r="O2528" i="10"/>
  <c r="R2528" i="10" s="1"/>
  <c r="N2528" i="10"/>
  <c r="Q2527" i="10"/>
  <c r="P2527" i="10"/>
  <c r="O2527" i="10"/>
  <c r="R2527" i="10" s="1"/>
  <c r="N2527" i="10"/>
  <c r="Q2526" i="10"/>
  <c r="P2526" i="10"/>
  <c r="O2526" i="10"/>
  <c r="R2526" i="10" s="1"/>
  <c r="N2526" i="10"/>
  <c r="Q2525" i="10"/>
  <c r="P2525" i="10"/>
  <c r="O2525" i="10"/>
  <c r="R2525" i="10" s="1"/>
  <c r="N2525" i="10"/>
  <c r="Q2524" i="10"/>
  <c r="P2524" i="10"/>
  <c r="O2524" i="10"/>
  <c r="R2524" i="10" s="1"/>
  <c r="N2524" i="10"/>
  <c r="Q2523" i="10"/>
  <c r="P2523" i="10"/>
  <c r="O2523" i="10"/>
  <c r="R2523" i="10" s="1"/>
  <c r="N2523" i="10"/>
  <c r="Q2522" i="10"/>
  <c r="P2522" i="10"/>
  <c r="O2522" i="10"/>
  <c r="R2522" i="10" s="1"/>
  <c r="N2522" i="10"/>
  <c r="Q2521" i="10"/>
  <c r="P2521" i="10"/>
  <c r="O2521" i="10"/>
  <c r="R2521" i="10" s="1"/>
  <c r="N2521" i="10"/>
  <c r="Q2520" i="10"/>
  <c r="P2520" i="10"/>
  <c r="O2520" i="10"/>
  <c r="R2520" i="10" s="1"/>
  <c r="N2520" i="10"/>
  <c r="Q2519" i="10"/>
  <c r="P2519" i="10"/>
  <c r="O2519" i="10"/>
  <c r="R2519" i="10" s="1"/>
  <c r="N2519" i="10"/>
  <c r="Q2518" i="10"/>
  <c r="P2518" i="10"/>
  <c r="O2518" i="10"/>
  <c r="R2518" i="10" s="1"/>
  <c r="N2518" i="10"/>
  <c r="Q2517" i="10"/>
  <c r="P2517" i="10"/>
  <c r="O2517" i="10"/>
  <c r="R2517" i="10" s="1"/>
  <c r="N2517" i="10"/>
  <c r="Q2516" i="10"/>
  <c r="P2516" i="10"/>
  <c r="S2516" i="10" s="1"/>
  <c r="O2516" i="10"/>
  <c r="R2516" i="10" s="1"/>
  <c r="N2516" i="10"/>
  <c r="Q2515" i="10"/>
  <c r="P2515" i="10"/>
  <c r="O2515" i="10"/>
  <c r="R2515" i="10" s="1"/>
  <c r="N2515" i="10"/>
  <c r="Q2514" i="10"/>
  <c r="P2514" i="10"/>
  <c r="O2514" i="10"/>
  <c r="R2514" i="10" s="1"/>
  <c r="N2514" i="10"/>
  <c r="Q2513" i="10"/>
  <c r="P2513" i="10"/>
  <c r="O2513" i="10"/>
  <c r="R2513" i="10" s="1"/>
  <c r="N2513" i="10"/>
  <c r="Q2512" i="10"/>
  <c r="P2512" i="10"/>
  <c r="O2512" i="10"/>
  <c r="R2512" i="10" s="1"/>
  <c r="N2512" i="10"/>
  <c r="Q2511" i="10"/>
  <c r="P2511" i="10"/>
  <c r="O2511" i="10"/>
  <c r="R2511" i="10" s="1"/>
  <c r="N2511" i="10"/>
  <c r="Q2510" i="10"/>
  <c r="P2510" i="10"/>
  <c r="O2510" i="10"/>
  <c r="R2510" i="10" s="1"/>
  <c r="N2510" i="10"/>
  <c r="Q2509" i="10"/>
  <c r="P2509" i="10"/>
  <c r="O2509" i="10"/>
  <c r="R2509" i="10" s="1"/>
  <c r="N2509" i="10"/>
  <c r="Q2508" i="10"/>
  <c r="P2508" i="10"/>
  <c r="O2508" i="10"/>
  <c r="R2508" i="10" s="1"/>
  <c r="N2508" i="10"/>
  <c r="Q2507" i="10"/>
  <c r="P2507" i="10"/>
  <c r="O2507" i="10"/>
  <c r="R2507" i="10" s="1"/>
  <c r="N2507" i="10"/>
  <c r="Q2506" i="10"/>
  <c r="P2506" i="10"/>
  <c r="O2506" i="10"/>
  <c r="R2506" i="10" s="1"/>
  <c r="N2506" i="10"/>
  <c r="Q2505" i="10"/>
  <c r="P2505" i="10"/>
  <c r="O2505" i="10"/>
  <c r="R2505" i="10" s="1"/>
  <c r="N2505" i="10"/>
  <c r="Q2504" i="10"/>
  <c r="P2504" i="10"/>
  <c r="O2504" i="10"/>
  <c r="R2504" i="10" s="1"/>
  <c r="N2504" i="10"/>
  <c r="Q2503" i="10"/>
  <c r="P2503" i="10"/>
  <c r="O2503" i="10"/>
  <c r="R2503" i="10" s="1"/>
  <c r="N2503" i="10"/>
  <c r="Q2502" i="10"/>
  <c r="P2502" i="10"/>
  <c r="O2502" i="10"/>
  <c r="R2502" i="10" s="1"/>
  <c r="N2502" i="10"/>
  <c r="Q2501" i="10"/>
  <c r="P2501" i="10"/>
  <c r="O2501" i="10"/>
  <c r="R2501" i="10" s="1"/>
  <c r="N2501" i="10"/>
  <c r="Q2500" i="10"/>
  <c r="P2500" i="10"/>
  <c r="O2500" i="10"/>
  <c r="R2500" i="10" s="1"/>
  <c r="N2500" i="10"/>
  <c r="Q2499" i="10"/>
  <c r="P2499" i="10"/>
  <c r="O2499" i="10"/>
  <c r="R2499" i="10" s="1"/>
  <c r="N2499" i="10"/>
  <c r="Q2498" i="10"/>
  <c r="P2498" i="10"/>
  <c r="O2498" i="10"/>
  <c r="R2498" i="10" s="1"/>
  <c r="N2498" i="10"/>
  <c r="Q2497" i="10"/>
  <c r="P2497" i="10"/>
  <c r="O2497" i="10"/>
  <c r="R2497" i="10" s="1"/>
  <c r="N2497" i="10"/>
  <c r="Q2496" i="10"/>
  <c r="P2496" i="10"/>
  <c r="O2496" i="10"/>
  <c r="R2496" i="10" s="1"/>
  <c r="N2496" i="10"/>
  <c r="Q2495" i="10"/>
  <c r="P2495" i="10"/>
  <c r="O2495" i="10"/>
  <c r="R2495" i="10" s="1"/>
  <c r="N2495" i="10"/>
  <c r="Q2494" i="10"/>
  <c r="P2494" i="10"/>
  <c r="O2494" i="10"/>
  <c r="R2494" i="10" s="1"/>
  <c r="N2494" i="10"/>
  <c r="Q2493" i="10"/>
  <c r="P2493" i="10"/>
  <c r="O2493" i="10"/>
  <c r="R2493" i="10" s="1"/>
  <c r="N2493" i="10"/>
  <c r="Q2492" i="10"/>
  <c r="P2492" i="10"/>
  <c r="O2492" i="10"/>
  <c r="R2492" i="10" s="1"/>
  <c r="N2492" i="10"/>
  <c r="Q2491" i="10"/>
  <c r="P2491" i="10"/>
  <c r="O2491" i="10"/>
  <c r="R2491" i="10" s="1"/>
  <c r="N2491" i="10"/>
  <c r="Q2490" i="10"/>
  <c r="P2490" i="10"/>
  <c r="O2490" i="10"/>
  <c r="R2490" i="10" s="1"/>
  <c r="N2490" i="10"/>
  <c r="Q2489" i="10"/>
  <c r="P2489" i="10"/>
  <c r="O2489" i="10"/>
  <c r="R2489" i="10" s="1"/>
  <c r="N2489" i="10"/>
  <c r="Q2488" i="10"/>
  <c r="P2488" i="10"/>
  <c r="O2488" i="10"/>
  <c r="R2488" i="10" s="1"/>
  <c r="N2488" i="10"/>
  <c r="Q2487" i="10"/>
  <c r="P2487" i="10"/>
  <c r="O2487" i="10"/>
  <c r="R2487" i="10" s="1"/>
  <c r="N2487" i="10"/>
  <c r="Q2486" i="10"/>
  <c r="P2486" i="10"/>
  <c r="O2486" i="10"/>
  <c r="R2486" i="10" s="1"/>
  <c r="N2486" i="10"/>
  <c r="Q2485" i="10"/>
  <c r="P2485" i="10"/>
  <c r="O2485" i="10"/>
  <c r="R2485" i="10" s="1"/>
  <c r="N2485" i="10"/>
  <c r="Q2484" i="10"/>
  <c r="P2484" i="10"/>
  <c r="O2484" i="10"/>
  <c r="R2484" i="10" s="1"/>
  <c r="N2484" i="10"/>
  <c r="Q2483" i="10"/>
  <c r="P2483" i="10"/>
  <c r="O2483" i="10"/>
  <c r="R2483" i="10" s="1"/>
  <c r="N2483" i="10"/>
  <c r="Q2482" i="10"/>
  <c r="P2482" i="10"/>
  <c r="O2482" i="10"/>
  <c r="R2482" i="10" s="1"/>
  <c r="N2482" i="10"/>
  <c r="Q2481" i="10"/>
  <c r="P2481" i="10"/>
  <c r="O2481" i="10"/>
  <c r="R2481" i="10" s="1"/>
  <c r="N2481" i="10"/>
  <c r="Q2480" i="10"/>
  <c r="P2480" i="10"/>
  <c r="O2480" i="10"/>
  <c r="R2480" i="10" s="1"/>
  <c r="N2480" i="10"/>
  <c r="Q2479" i="10"/>
  <c r="P2479" i="10"/>
  <c r="O2479" i="10"/>
  <c r="R2479" i="10" s="1"/>
  <c r="N2479" i="10"/>
  <c r="Q2478" i="10"/>
  <c r="P2478" i="10"/>
  <c r="O2478" i="10"/>
  <c r="R2478" i="10" s="1"/>
  <c r="N2478" i="10"/>
  <c r="Q2477" i="10"/>
  <c r="P2477" i="10"/>
  <c r="O2477" i="10"/>
  <c r="R2477" i="10" s="1"/>
  <c r="N2477" i="10"/>
  <c r="Q2476" i="10"/>
  <c r="P2476" i="10"/>
  <c r="O2476" i="10"/>
  <c r="R2476" i="10" s="1"/>
  <c r="N2476" i="10"/>
  <c r="Q2475" i="10"/>
  <c r="P2475" i="10"/>
  <c r="O2475" i="10"/>
  <c r="R2475" i="10" s="1"/>
  <c r="N2475" i="10"/>
  <c r="Q2474" i="10"/>
  <c r="P2474" i="10"/>
  <c r="O2474" i="10"/>
  <c r="R2474" i="10" s="1"/>
  <c r="N2474" i="10"/>
  <c r="Q2473" i="10"/>
  <c r="P2473" i="10"/>
  <c r="O2473" i="10"/>
  <c r="R2473" i="10" s="1"/>
  <c r="N2473" i="10"/>
  <c r="Q2472" i="10"/>
  <c r="P2472" i="10"/>
  <c r="O2472" i="10"/>
  <c r="R2472" i="10" s="1"/>
  <c r="N2472" i="10"/>
  <c r="Q2471" i="10"/>
  <c r="P2471" i="10"/>
  <c r="O2471" i="10"/>
  <c r="R2471" i="10" s="1"/>
  <c r="N2471" i="10"/>
  <c r="Q2470" i="10"/>
  <c r="P2470" i="10"/>
  <c r="O2470" i="10"/>
  <c r="R2470" i="10" s="1"/>
  <c r="N2470" i="10"/>
  <c r="Q2469" i="10"/>
  <c r="P2469" i="10"/>
  <c r="O2469" i="10"/>
  <c r="R2469" i="10" s="1"/>
  <c r="N2469" i="10"/>
  <c r="Q2468" i="10"/>
  <c r="P2468" i="10"/>
  <c r="O2468" i="10"/>
  <c r="R2468" i="10" s="1"/>
  <c r="N2468" i="10"/>
  <c r="Q2467" i="10"/>
  <c r="P2467" i="10"/>
  <c r="O2467" i="10"/>
  <c r="R2467" i="10" s="1"/>
  <c r="N2467" i="10"/>
  <c r="Q2466" i="10"/>
  <c r="P2466" i="10"/>
  <c r="O2466" i="10"/>
  <c r="R2466" i="10" s="1"/>
  <c r="N2466" i="10"/>
  <c r="Q2465" i="10"/>
  <c r="P2465" i="10"/>
  <c r="O2465" i="10"/>
  <c r="R2465" i="10" s="1"/>
  <c r="N2465" i="10"/>
  <c r="Q2464" i="10"/>
  <c r="P2464" i="10"/>
  <c r="O2464" i="10"/>
  <c r="R2464" i="10" s="1"/>
  <c r="N2464" i="10"/>
  <c r="Q2463" i="10"/>
  <c r="P2463" i="10"/>
  <c r="O2463" i="10"/>
  <c r="R2463" i="10" s="1"/>
  <c r="N2463" i="10"/>
  <c r="Q2462" i="10"/>
  <c r="P2462" i="10"/>
  <c r="O2462" i="10"/>
  <c r="R2462" i="10" s="1"/>
  <c r="N2462" i="10"/>
  <c r="Q2461" i="10"/>
  <c r="P2461" i="10"/>
  <c r="O2461" i="10"/>
  <c r="R2461" i="10" s="1"/>
  <c r="N2461" i="10"/>
  <c r="Q2460" i="10"/>
  <c r="P2460" i="10"/>
  <c r="O2460" i="10"/>
  <c r="R2460" i="10" s="1"/>
  <c r="N2460" i="10"/>
  <c r="Q2459" i="10"/>
  <c r="P2459" i="10"/>
  <c r="O2459" i="10"/>
  <c r="R2459" i="10" s="1"/>
  <c r="N2459" i="10"/>
  <c r="Q2458" i="10"/>
  <c r="P2458" i="10"/>
  <c r="O2458" i="10"/>
  <c r="R2458" i="10" s="1"/>
  <c r="N2458" i="10"/>
  <c r="R2457" i="10"/>
  <c r="Q2457" i="10"/>
  <c r="P2457" i="10"/>
  <c r="O2457" i="10"/>
  <c r="N2457" i="10"/>
  <c r="Q2456" i="10"/>
  <c r="P2456" i="10"/>
  <c r="O2456" i="10"/>
  <c r="R2456" i="10" s="1"/>
  <c r="N2456" i="10"/>
  <c r="Q2455" i="10"/>
  <c r="P2455" i="10"/>
  <c r="U2455" i="10" s="1"/>
  <c r="O2455" i="10"/>
  <c r="R2455" i="10" s="1"/>
  <c r="N2455" i="10"/>
  <c r="Q2454" i="10"/>
  <c r="P2454" i="10"/>
  <c r="O2454" i="10"/>
  <c r="R2454" i="10" s="1"/>
  <c r="N2454" i="10"/>
  <c r="Q2453" i="10"/>
  <c r="P2453" i="10"/>
  <c r="O2453" i="10"/>
  <c r="R2453" i="10" s="1"/>
  <c r="N2453" i="10"/>
  <c r="Q2452" i="10"/>
  <c r="P2452" i="10"/>
  <c r="O2452" i="10"/>
  <c r="R2452" i="10" s="1"/>
  <c r="N2452" i="10"/>
  <c r="Q2451" i="10"/>
  <c r="P2451" i="10"/>
  <c r="O2451" i="10"/>
  <c r="R2451" i="10" s="1"/>
  <c r="N2451" i="10"/>
  <c r="Q2450" i="10"/>
  <c r="P2450" i="10"/>
  <c r="O2450" i="10"/>
  <c r="R2450" i="10" s="1"/>
  <c r="N2450" i="10"/>
  <c r="Q2449" i="10"/>
  <c r="P2449" i="10"/>
  <c r="O2449" i="10"/>
  <c r="R2449" i="10" s="1"/>
  <c r="N2449" i="10"/>
  <c r="Q2448" i="10"/>
  <c r="P2448" i="10"/>
  <c r="O2448" i="10"/>
  <c r="R2448" i="10" s="1"/>
  <c r="N2448" i="10"/>
  <c r="Q2447" i="10"/>
  <c r="P2447" i="10"/>
  <c r="O2447" i="10"/>
  <c r="R2447" i="10" s="1"/>
  <c r="N2447" i="10"/>
  <c r="Q2446" i="10"/>
  <c r="P2446" i="10"/>
  <c r="O2446" i="10"/>
  <c r="R2446" i="10" s="1"/>
  <c r="N2446" i="10"/>
  <c r="Q2445" i="10"/>
  <c r="P2445" i="10"/>
  <c r="O2445" i="10"/>
  <c r="R2445" i="10" s="1"/>
  <c r="N2445" i="10"/>
  <c r="Q2444" i="10"/>
  <c r="P2444" i="10"/>
  <c r="O2444" i="10"/>
  <c r="R2444" i="10" s="1"/>
  <c r="N2444" i="10"/>
  <c r="Q2443" i="10"/>
  <c r="P2443" i="10"/>
  <c r="O2443" i="10"/>
  <c r="R2443" i="10" s="1"/>
  <c r="N2443" i="10"/>
  <c r="Q2442" i="10"/>
  <c r="P2442" i="10"/>
  <c r="O2442" i="10"/>
  <c r="R2442" i="10" s="1"/>
  <c r="N2442" i="10"/>
  <c r="Q2441" i="10"/>
  <c r="P2441" i="10"/>
  <c r="O2441" i="10"/>
  <c r="R2441" i="10" s="1"/>
  <c r="N2441" i="10"/>
  <c r="Q2440" i="10"/>
  <c r="P2440" i="10"/>
  <c r="O2440" i="10"/>
  <c r="R2440" i="10" s="1"/>
  <c r="N2440" i="10"/>
  <c r="Q2439" i="10"/>
  <c r="P2439" i="10"/>
  <c r="O2439" i="10"/>
  <c r="R2439" i="10" s="1"/>
  <c r="N2439" i="10"/>
  <c r="Q2438" i="10"/>
  <c r="P2438" i="10"/>
  <c r="O2438" i="10"/>
  <c r="R2438" i="10" s="1"/>
  <c r="N2438" i="10"/>
  <c r="Q2437" i="10"/>
  <c r="P2437" i="10"/>
  <c r="O2437" i="10"/>
  <c r="R2437" i="10" s="1"/>
  <c r="N2437" i="10"/>
  <c r="Q2436" i="10"/>
  <c r="P2436" i="10"/>
  <c r="O2436" i="10"/>
  <c r="R2436" i="10" s="1"/>
  <c r="N2436" i="10"/>
  <c r="Q2435" i="10"/>
  <c r="P2435" i="10"/>
  <c r="O2435" i="10"/>
  <c r="R2435" i="10" s="1"/>
  <c r="N2435" i="10"/>
  <c r="Q2434" i="10"/>
  <c r="P2434" i="10"/>
  <c r="O2434" i="10"/>
  <c r="R2434" i="10" s="1"/>
  <c r="N2434" i="10"/>
  <c r="Q2433" i="10"/>
  <c r="P2433" i="10"/>
  <c r="O2433" i="10"/>
  <c r="R2433" i="10" s="1"/>
  <c r="N2433" i="10"/>
  <c r="Q2432" i="10"/>
  <c r="P2432" i="10"/>
  <c r="O2432" i="10"/>
  <c r="R2432" i="10" s="1"/>
  <c r="N2432" i="10"/>
  <c r="Q2431" i="10"/>
  <c r="P2431" i="10"/>
  <c r="O2431" i="10"/>
  <c r="R2431" i="10" s="1"/>
  <c r="N2431" i="10"/>
  <c r="Q2430" i="10"/>
  <c r="P2430" i="10"/>
  <c r="O2430" i="10"/>
  <c r="R2430" i="10" s="1"/>
  <c r="N2430" i="10"/>
  <c r="Q2429" i="10"/>
  <c r="P2429" i="10"/>
  <c r="O2429" i="10"/>
  <c r="R2429" i="10" s="1"/>
  <c r="N2429" i="10"/>
  <c r="Q2428" i="10"/>
  <c r="P2428" i="10"/>
  <c r="O2428" i="10"/>
  <c r="R2428" i="10" s="1"/>
  <c r="N2428" i="10"/>
  <c r="Q2427" i="10"/>
  <c r="P2427" i="10"/>
  <c r="O2427" i="10"/>
  <c r="R2427" i="10" s="1"/>
  <c r="N2427" i="10"/>
  <c r="Q2426" i="10"/>
  <c r="P2426" i="10"/>
  <c r="O2426" i="10"/>
  <c r="R2426" i="10" s="1"/>
  <c r="N2426" i="10"/>
  <c r="Q2425" i="10"/>
  <c r="P2425" i="10"/>
  <c r="O2425" i="10"/>
  <c r="R2425" i="10" s="1"/>
  <c r="N2425" i="10"/>
  <c r="Q2424" i="10"/>
  <c r="P2424" i="10"/>
  <c r="O2424" i="10"/>
  <c r="R2424" i="10" s="1"/>
  <c r="N2424" i="10"/>
  <c r="Q2423" i="10"/>
  <c r="P2423" i="10"/>
  <c r="U2423" i="10" s="1"/>
  <c r="O2423" i="10"/>
  <c r="R2423" i="10" s="1"/>
  <c r="N2423" i="10"/>
  <c r="Q2422" i="10"/>
  <c r="P2422" i="10"/>
  <c r="O2422" i="10"/>
  <c r="R2422" i="10" s="1"/>
  <c r="N2422" i="10"/>
  <c r="Q2421" i="10"/>
  <c r="P2421" i="10"/>
  <c r="O2421" i="10"/>
  <c r="R2421" i="10" s="1"/>
  <c r="N2421" i="10"/>
  <c r="Q2420" i="10"/>
  <c r="P2420" i="10"/>
  <c r="O2420" i="10"/>
  <c r="R2420" i="10" s="1"/>
  <c r="N2420" i="10"/>
  <c r="Q2419" i="10"/>
  <c r="P2419" i="10"/>
  <c r="O2419" i="10"/>
  <c r="R2419" i="10" s="1"/>
  <c r="N2419" i="10"/>
  <c r="Q2418" i="10"/>
  <c r="P2418" i="10"/>
  <c r="O2418" i="10"/>
  <c r="R2418" i="10" s="1"/>
  <c r="N2418" i="10"/>
  <c r="Q2417" i="10"/>
  <c r="P2417" i="10"/>
  <c r="O2417" i="10"/>
  <c r="R2417" i="10" s="1"/>
  <c r="N2417" i="10"/>
  <c r="Q2416" i="10"/>
  <c r="P2416" i="10"/>
  <c r="O2416" i="10"/>
  <c r="R2416" i="10" s="1"/>
  <c r="N2416" i="10"/>
  <c r="Q2415" i="10"/>
  <c r="P2415" i="10"/>
  <c r="O2415" i="10"/>
  <c r="R2415" i="10" s="1"/>
  <c r="N2415" i="10"/>
  <c r="Q2414" i="10"/>
  <c r="P2414" i="10"/>
  <c r="O2414" i="10"/>
  <c r="R2414" i="10" s="1"/>
  <c r="N2414" i="10"/>
  <c r="Q2413" i="10"/>
  <c r="P2413" i="10"/>
  <c r="O2413" i="10"/>
  <c r="R2413" i="10" s="1"/>
  <c r="N2413" i="10"/>
  <c r="Q2412" i="10"/>
  <c r="P2412" i="10"/>
  <c r="O2412" i="10"/>
  <c r="R2412" i="10" s="1"/>
  <c r="N2412" i="10"/>
  <c r="Q2411" i="10"/>
  <c r="P2411" i="10"/>
  <c r="O2411" i="10"/>
  <c r="R2411" i="10" s="1"/>
  <c r="N2411" i="10"/>
  <c r="Q2410" i="10"/>
  <c r="P2410" i="10"/>
  <c r="O2410" i="10"/>
  <c r="R2410" i="10" s="1"/>
  <c r="N2410" i="10"/>
  <c r="Q2409" i="10"/>
  <c r="P2409" i="10"/>
  <c r="O2409" i="10"/>
  <c r="R2409" i="10" s="1"/>
  <c r="N2409" i="10"/>
  <c r="Q2408" i="10"/>
  <c r="P2408" i="10"/>
  <c r="O2408" i="10"/>
  <c r="R2408" i="10" s="1"/>
  <c r="N2408" i="10"/>
  <c r="Q2407" i="10"/>
  <c r="P2407" i="10"/>
  <c r="O2407" i="10"/>
  <c r="R2407" i="10" s="1"/>
  <c r="N2407" i="10"/>
  <c r="Q2406" i="10"/>
  <c r="P2406" i="10"/>
  <c r="O2406" i="10"/>
  <c r="R2406" i="10" s="1"/>
  <c r="N2406" i="10"/>
  <c r="Q2405" i="10"/>
  <c r="P2405" i="10"/>
  <c r="O2405" i="10"/>
  <c r="R2405" i="10" s="1"/>
  <c r="N2405" i="10"/>
  <c r="Q2404" i="10"/>
  <c r="P2404" i="10"/>
  <c r="S2404" i="10" s="1"/>
  <c r="O2404" i="10"/>
  <c r="R2404" i="10" s="1"/>
  <c r="N2404" i="10"/>
  <c r="Q2403" i="10"/>
  <c r="P2403" i="10"/>
  <c r="O2403" i="10"/>
  <c r="R2403" i="10" s="1"/>
  <c r="N2403" i="10"/>
  <c r="Q2402" i="10"/>
  <c r="P2402" i="10"/>
  <c r="O2402" i="10"/>
  <c r="R2402" i="10" s="1"/>
  <c r="N2402" i="10"/>
  <c r="Q2401" i="10"/>
  <c r="P2401" i="10"/>
  <c r="O2401" i="10"/>
  <c r="R2401" i="10" s="1"/>
  <c r="N2401" i="10"/>
  <c r="Q2400" i="10"/>
  <c r="P2400" i="10"/>
  <c r="O2400" i="10"/>
  <c r="R2400" i="10" s="1"/>
  <c r="N2400" i="10"/>
  <c r="Q2399" i="10"/>
  <c r="P2399" i="10"/>
  <c r="U2399" i="10" s="1"/>
  <c r="O2399" i="10"/>
  <c r="R2399" i="10" s="1"/>
  <c r="N2399" i="10"/>
  <c r="Q2398" i="10"/>
  <c r="P2398" i="10"/>
  <c r="O2398" i="10"/>
  <c r="R2398" i="10" s="1"/>
  <c r="N2398" i="10"/>
  <c r="Q2397" i="10"/>
  <c r="P2397" i="10"/>
  <c r="U2397" i="10" s="1"/>
  <c r="O2397" i="10"/>
  <c r="R2397" i="10" s="1"/>
  <c r="N2397" i="10"/>
  <c r="Q2396" i="10"/>
  <c r="P2396" i="10"/>
  <c r="U2396" i="10" s="1"/>
  <c r="O2396" i="10"/>
  <c r="R2396" i="10" s="1"/>
  <c r="N2396" i="10"/>
  <c r="Q2395" i="10"/>
  <c r="P2395" i="10"/>
  <c r="U2395" i="10" s="1"/>
  <c r="O2395" i="10"/>
  <c r="R2395" i="10" s="1"/>
  <c r="N2395" i="10"/>
  <c r="Q2394" i="10"/>
  <c r="P2394" i="10"/>
  <c r="O2394" i="10"/>
  <c r="R2394" i="10" s="1"/>
  <c r="N2394" i="10"/>
  <c r="Q2393" i="10"/>
  <c r="P2393" i="10"/>
  <c r="O2393" i="10"/>
  <c r="R2393" i="10" s="1"/>
  <c r="N2393" i="10"/>
  <c r="Q2392" i="10"/>
  <c r="P2392" i="10"/>
  <c r="O2392" i="10"/>
  <c r="R2392" i="10" s="1"/>
  <c r="N2392" i="10"/>
  <c r="Q2391" i="10"/>
  <c r="P2391" i="10"/>
  <c r="U2391" i="10" s="1"/>
  <c r="O2391" i="10"/>
  <c r="R2391" i="10" s="1"/>
  <c r="N2391" i="10"/>
  <c r="Q2390" i="10"/>
  <c r="P2390" i="10"/>
  <c r="O2390" i="10"/>
  <c r="R2390" i="10" s="1"/>
  <c r="N2390" i="10"/>
  <c r="Q2389" i="10"/>
  <c r="P2389" i="10"/>
  <c r="O2389" i="10"/>
  <c r="R2389" i="10" s="1"/>
  <c r="N2389" i="10"/>
  <c r="Q2388" i="10"/>
  <c r="P2388" i="10"/>
  <c r="O2388" i="10"/>
  <c r="R2388" i="10" s="1"/>
  <c r="N2388" i="10"/>
  <c r="Q2387" i="10"/>
  <c r="P2387" i="10"/>
  <c r="O2387" i="10"/>
  <c r="R2387" i="10" s="1"/>
  <c r="N2387" i="10"/>
  <c r="Q2386" i="10"/>
  <c r="P2386" i="10"/>
  <c r="U2386" i="10" s="1"/>
  <c r="O2386" i="10"/>
  <c r="R2386" i="10" s="1"/>
  <c r="N2386" i="10"/>
  <c r="Q2385" i="10"/>
  <c r="P2385" i="10"/>
  <c r="U2385" i="10" s="1"/>
  <c r="O2385" i="10"/>
  <c r="R2385" i="10" s="1"/>
  <c r="N2385" i="10"/>
  <c r="Q2384" i="10"/>
  <c r="P2384" i="10"/>
  <c r="O2384" i="10"/>
  <c r="R2384" i="10" s="1"/>
  <c r="N2384" i="10"/>
  <c r="Q2383" i="10"/>
  <c r="P2383" i="10"/>
  <c r="O2383" i="10"/>
  <c r="R2383" i="10" s="1"/>
  <c r="N2383" i="10"/>
  <c r="Q2382" i="10"/>
  <c r="P2382" i="10"/>
  <c r="O2382" i="10"/>
  <c r="R2382" i="10" s="1"/>
  <c r="N2382" i="10"/>
  <c r="Q2381" i="10"/>
  <c r="P2381" i="10"/>
  <c r="O2381" i="10"/>
  <c r="R2381" i="10" s="1"/>
  <c r="N2381" i="10"/>
  <c r="Q2380" i="10"/>
  <c r="P2380" i="10"/>
  <c r="O2380" i="10"/>
  <c r="R2380" i="10" s="1"/>
  <c r="N2380" i="10"/>
  <c r="Q2379" i="10"/>
  <c r="P2379" i="10"/>
  <c r="U2379" i="10" s="1"/>
  <c r="O2379" i="10"/>
  <c r="R2379" i="10" s="1"/>
  <c r="N2379" i="10"/>
  <c r="Q2378" i="10"/>
  <c r="P2378" i="10"/>
  <c r="U2378" i="10" s="1"/>
  <c r="O2378" i="10"/>
  <c r="R2378" i="10" s="1"/>
  <c r="N2378" i="10"/>
  <c r="Q2377" i="10"/>
  <c r="P2377" i="10"/>
  <c r="O2377" i="10"/>
  <c r="R2377" i="10" s="1"/>
  <c r="N2377" i="10"/>
  <c r="Q2376" i="10"/>
  <c r="P2376" i="10"/>
  <c r="O2376" i="10"/>
  <c r="R2376" i="10" s="1"/>
  <c r="N2376" i="10"/>
  <c r="Q2375" i="10"/>
  <c r="P2375" i="10"/>
  <c r="O2375" i="10"/>
  <c r="R2375" i="10" s="1"/>
  <c r="N2375" i="10"/>
  <c r="Q2374" i="10"/>
  <c r="P2374" i="10"/>
  <c r="O2374" i="10"/>
  <c r="R2374" i="10" s="1"/>
  <c r="N2374" i="10"/>
  <c r="Q2373" i="10"/>
  <c r="P2373" i="10"/>
  <c r="O2373" i="10"/>
  <c r="R2373" i="10" s="1"/>
  <c r="N2373" i="10"/>
  <c r="Q2372" i="10"/>
  <c r="P2372" i="10"/>
  <c r="O2372" i="10"/>
  <c r="R2372" i="10" s="1"/>
  <c r="N2372" i="10"/>
  <c r="Q2371" i="10"/>
  <c r="P2371" i="10"/>
  <c r="O2371" i="10"/>
  <c r="R2371" i="10" s="1"/>
  <c r="N2371" i="10"/>
  <c r="Q2370" i="10"/>
  <c r="P2370" i="10"/>
  <c r="O2370" i="10"/>
  <c r="R2370" i="10" s="1"/>
  <c r="N2370" i="10"/>
  <c r="Q2369" i="10"/>
  <c r="P2369" i="10"/>
  <c r="O2369" i="10"/>
  <c r="R2369" i="10" s="1"/>
  <c r="N2369" i="10"/>
  <c r="Q2368" i="10"/>
  <c r="P2368" i="10"/>
  <c r="O2368" i="10"/>
  <c r="R2368" i="10" s="1"/>
  <c r="N2368" i="10"/>
  <c r="Q2367" i="10"/>
  <c r="P2367" i="10"/>
  <c r="O2367" i="10"/>
  <c r="R2367" i="10" s="1"/>
  <c r="N2367" i="10"/>
  <c r="Q2366" i="10"/>
  <c r="P2366" i="10"/>
  <c r="U2366" i="10" s="1"/>
  <c r="O2366" i="10"/>
  <c r="R2366" i="10" s="1"/>
  <c r="N2366" i="10"/>
  <c r="Q2365" i="10"/>
  <c r="P2365" i="10"/>
  <c r="O2365" i="10"/>
  <c r="R2365" i="10" s="1"/>
  <c r="N2365" i="10"/>
  <c r="Q2364" i="10"/>
  <c r="P2364" i="10"/>
  <c r="U2364" i="10" s="1"/>
  <c r="O2364" i="10"/>
  <c r="R2364" i="10" s="1"/>
  <c r="N2364" i="10"/>
  <c r="R2363" i="10"/>
  <c r="Q2363" i="10"/>
  <c r="P2363" i="10"/>
  <c r="O2363" i="10"/>
  <c r="N2363" i="10"/>
  <c r="Q2362" i="10"/>
  <c r="P2362" i="10"/>
  <c r="O2362" i="10"/>
  <c r="R2362" i="10" s="1"/>
  <c r="N2362" i="10"/>
  <c r="Q2361" i="10"/>
  <c r="P2361" i="10"/>
  <c r="O2361" i="10"/>
  <c r="R2361" i="10" s="1"/>
  <c r="N2361" i="10"/>
  <c r="Q2360" i="10"/>
  <c r="P2360" i="10"/>
  <c r="O2360" i="10"/>
  <c r="R2360" i="10" s="1"/>
  <c r="N2360" i="10"/>
  <c r="Q2359" i="10"/>
  <c r="P2359" i="10"/>
  <c r="O2359" i="10"/>
  <c r="R2359" i="10" s="1"/>
  <c r="N2359" i="10"/>
  <c r="Q2358" i="10"/>
  <c r="P2358" i="10"/>
  <c r="O2358" i="10"/>
  <c r="R2358" i="10" s="1"/>
  <c r="N2358" i="10"/>
  <c r="Q2357" i="10"/>
  <c r="P2357" i="10"/>
  <c r="O2357" i="10"/>
  <c r="R2357" i="10" s="1"/>
  <c r="N2357" i="10"/>
  <c r="Q2356" i="10"/>
  <c r="P2356" i="10"/>
  <c r="O2356" i="10"/>
  <c r="R2356" i="10" s="1"/>
  <c r="N2356" i="10"/>
  <c r="Q2355" i="10"/>
  <c r="P2355" i="10"/>
  <c r="O2355" i="10"/>
  <c r="R2355" i="10" s="1"/>
  <c r="N2355" i="10"/>
  <c r="Q2354" i="10"/>
  <c r="P2354" i="10"/>
  <c r="O2354" i="10"/>
  <c r="R2354" i="10" s="1"/>
  <c r="N2354" i="10"/>
  <c r="Q2353" i="10"/>
  <c r="P2353" i="10"/>
  <c r="U2353" i="10" s="1"/>
  <c r="O2353" i="10"/>
  <c r="R2353" i="10" s="1"/>
  <c r="N2353" i="10"/>
  <c r="Q2352" i="10"/>
  <c r="P2352" i="10"/>
  <c r="O2352" i="10"/>
  <c r="R2352" i="10" s="1"/>
  <c r="N2352" i="10"/>
  <c r="Q2351" i="10"/>
  <c r="P2351" i="10"/>
  <c r="O2351" i="10"/>
  <c r="R2351" i="10" s="1"/>
  <c r="N2351" i="10"/>
  <c r="Q2350" i="10"/>
  <c r="P2350" i="10"/>
  <c r="O2350" i="10"/>
  <c r="R2350" i="10" s="1"/>
  <c r="N2350" i="10"/>
  <c r="Q2349" i="10"/>
  <c r="P2349" i="10"/>
  <c r="O2349" i="10"/>
  <c r="R2349" i="10" s="1"/>
  <c r="N2349" i="10"/>
  <c r="Q2348" i="10"/>
  <c r="P2348" i="10"/>
  <c r="O2348" i="10"/>
  <c r="R2348" i="10" s="1"/>
  <c r="N2348" i="10"/>
  <c r="Q2347" i="10"/>
  <c r="P2347" i="10"/>
  <c r="U2347" i="10" s="1"/>
  <c r="O2347" i="10"/>
  <c r="R2347" i="10" s="1"/>
  <c r="N2347" i="10"/>
  <c r="Q2346" i="10"/>
  <c r="P2346" i="10"/>
  <c r="O2346" i="10"/>
  <c r="R2346" i="10" s="1"/>
  <c r="N2346" i="10"/>
  <c r="Q2345" i="10"/>
  <c r="P2345" i="10"/>
  <c r="O2345" i="10"/>
  <c r="R2345" i="10" s="1"/>
  <c r="N2345" i="10"/>
  <c r="Q2344" i="10"/>
  <c r="P2344" i="10"/>
  <c r="O2344" i="10"/>
  <c r="R2344" i="10" s="1"/>
  <c r="N2344" i="10"/>
  <c r="Q2343" i="10"/>
  <c r="P2343" i="10"/>
  <c r="O2343" i="10"/>
  <c r="R2343" i="10" s="1"/>
  <c r="N2343" i="10"/>
  <c r="Q2342" i="10"/>
  <c r="P2342" i="10"/>
  <c r="O2342" i="10"/>
  <c r="R2342" i="10" s="1"/>
  <c r="N2342" i="10"/>
  <c r="Q2341" i="10"/>
  <c r="P2341" i="10"/>
  <c r="O2341" i="10"/>
  <c r="R2341" i="10" s="1"/>
  <c r="N2341" i="10"/>
  <c r="Q2340" i="10"/>
  <c r="P2340" i="10"/>
  <c r="S2340" i="10" s="1"/>
  <c r="O2340" i="10"/>
  <c r="R2340" i="10" s="1"/>
  <c r="N2340" i="10"/>
  <c r="Q2339" i="10"/>
  <c r="P2339" i="10"/>
  <c r="U2339" i="10" s="1"/>
  <c r="O2339" i="10"/>
  <c r="R2339" i="10" s="1"/>
  <c r="N2339" i="10"/>
  <c r="Q2338" i="10"/>
  <c r="P2338" i="10"/>
  <c r="O2338" i="10"/>
  <c r="R2338" i="10" s="1"/>
  <c r="N2338" i="10"/>
  <c r="Q2337" i="10"/>
  <c r="P2337" i="10"/>
  <c r="O2337" i="10"/>
  <c r="R2337" i="10" s="1"/>
  <c r="N2337" i="10"/>
  <c r="Q2336" i="10"/>
  <c r="P2336" i="10"/>
  <c r="O2336" i="10"/>
  <c r="R2336" i="10" s="1"/>
  <c r="N2336" i="10"/>
  <c r="Q2335" i="10"/>
  <c r="P2335" i="10"/>
  <c r="O2335" i="10"/>
  <c r="R2335" i="10" s="1"/>
  <c r="N2335" i="10"/>
  <c r="Q2334" i="10"/>
  <c r="P2334" i="10"/>
  <c r="U2334" i="10" s="1"/>
  <c r="O2334" i="10"/>
  <c r="R2334" i="10" s="1"/>
  <c r="N2334" i="10"/>
  <c r="Q2333" i="10"/>
  <c r="P2333" i="10"/>
  <c r="O2333" i="10"/>
  <c r="R2333" i="10" s="1"/>
  <c r="N2333" i="10"/>
  <c r="Q2332" i="10"/>
  <c r="P2332" i="10"/>
  <c r="O2332" i="10"/>
  <c r="R2332" i="10" s="1"/>
  <c r="N2332" i="10"/>
  <c r="Q2331" i="10"/>
  <c r="P2331" i="10"/>
  <c r="O2331" i="10"/>
  <c r="R2331" i="10" s="1"/>
  <c r="N2331" i="10"/>
  <c r="Q2330" i="10"/>
  <c r="P2330" i="10"/>
  <c r="O2330" i="10"/>
  <c r="R2330" i="10" s="1"/>
  <c r="N2330" i="10"/>
  <c r="Q2329" i="10"/>
  <c r="P2329" i="10"/>
  <c r="O2329" i="10"/>
  <c r="R2329" i="10" s="1"/>
  <c r="N2329" i="10"/>
  <c r="Q2328" i="10"/>
  <c r="P2328" i="10"/>
  <c r="O2328" i="10"/>
  <c r="R2328" i="10" s="1"/>
  <c r="N2328" i="10"/>
  <c r="Q2327" i="10"/>
  <c r="P2327" i="10"/>
  <c r="O2327" i="10"/>
  <c r="R2327" i="10" s="1"/>
  <c r="N2327" i="10"/>
  <c r="Q2326" i="10"/>
  <c r="P2326" i="10"/>
  <c r="O2326" i="10"/>
  <c r="R2326" i="10" s="1"/>
  <c r="N2326" i="10"/>
  <c r="Q2325" i="10"/>
  <c r="P2325" i="10"/>
  <c r="O2325" i="10"/>
  <c r="R2325" i="10" s="1"/>
  <c r="N2325" i="10"/>
  <c r="Q2324" i="10"/>
  <c r="P2324" i="10"/>
  <c r="O2324" i="10"/>
  <c r="R2324" i="10" s="1"/>
  <c r="N2324" i="10"/>
  <c r="Q2323" i="10"/>
  <c r="P2323" i="10"/>
  <c r="O2323" i="10"/>
  <c r="R2323" i="10" s="1"/>
  <c r="N2323" i="10"/>
  <c r="Q2322" i="10"/>
  <c r="P2322" i="10"/>
  <c r="O2322" i="10"/>
  <c r="R2322" i="10" s="1"/>
  <c r="N2322" i="10"/>
  <c r="Q2321" i="10"/>
  <c r="P2321" i="10"/>
  <c r="O2321" i="10"/>
  <c r="R2321" i="10" s="1"/>
  <c r="N2321" i="10"/>
  <c r="Q2320" i="10"/>
  <c r="P2320" i="10"/>
  <c r="O2320" i="10"/>
  <c r="R2320" i="10" s="1"/>
  <c r="N2320" i="10"/>
  <c r="Q2319" i="10"/>
  <c r="P2319" i="10"/>
  <c r="O2319" i="10"/>
  <c r="R2319" i="10" s="1"/>
  <c r="N2319" i="10"/>
  <c r="Q2318" i="10"/>
  <c r="P2318" i="10"/>
  <c r="O2318" i="10"/>
  <c r="R2318" i="10" s="1"/>
  <c r="N2318" i="10"/>
  <c r="Q2317" i="10"/>
  <c r="P2317" i="10"/>
  <c r="O2317" i="10"/>
  <c r="R2317" i="10" s="1"/>
  <c r="N2317" i="10"/>
  <c r="Q2316" i="10"/>
  <c r="P2316" i="10"/>
  <c r="U2316" i="10" s="1"/>
  <c r="O2316" i="10"/>
  <c r="R2316" i="10" s="1"/>
  <c r="N2316" i="10"/>
  <c r="Q2315" i="10"/>
  <c r="P2315" i="10"/>
  <c r="O2315" i="10"/>
  <c r="R2315" i="10" s="1"/>
  <c r="N2315" i="10"/>
  <c r="Q2314" i="10"/>
  <c r="P2314" i="10"/>
  <c r="O2314" i="10"/>
  <c r="R2314" i="10" s="1"/>
  <c r="N2314" i="10"/>
  <c r="Q2313" i="10"/>
  <c r="P2313" i="10"/>
  <c r="O2313" i="10"/>
  <c r="R2313" i="10" s="1"/>
  <c r="N2313" i="10"/>
  <c r="Q2312" i="10"/>
  <c r="P2312" i="10"/>
  <c r="O2312" i="10"/>
  <c r="R2312" i="10" s="1"/>
  <c r="N2312" i="10"/>
  <c r="Q2311" i="10"/>
  <c r="P2311" i="10"/>
  <c r="U2311" i="10" s="1"/>
  <c r="O2311" i="10"/>
  <c r="R2311" i="10" s="1"/>
  <c r="N2311" i="10"/>
  <c r="Q2310" i="10"/>
  <c r="P2310" i="10"/>
  <c r="O2310" i="10"/>
  <c r="R2310" i="10" s="1"/>
  <c r="N2310" i="10"/>
  <c r="Q2309" i="10"/>
  <c r="P2309" i="10"/>
  <c r="O2309" i="10"/>
  <c r="R2309" i="10" s="1"/>
  <c r="N2309" i="10"/>
  <c r="Q2308" i="10"/>
  <c r="P2308" i="10"/>
  <c r="O2308" i="10"/>
  <c r="R2308" i="10" s="1"/>
  <c r="N2308" i="10"/>
  <c r="Q2307" i="10"/>
  <c r="P2307" i="10"/>
  <c r="O2307" i="10"/>
  <c r="R2307" i="10" s="1"/>
  <c r="N2307" i="10"/>
  <c r="Q2306" i="10"/>
  <c r="P2306" i="10"/>
  <c r="O2306" i="10"/>
  <c r="R2306" i="10" s="1"/>
  <c r="N2306" i="10"/>
  <c r="Q2305" i="10"/>
  <c r="P2305" i="10"/>
  <c r="O2305" i="10"/>
  <c r="R2305" i="10" s="1"/>
  <c r="N2305" i="10"/>
  <c r="Q2304" i="10"/>
  <c r="P2304" i="10"/>
  <c r="O2304" i="10"/>
  <c r="R2304" i="10" s="1"/>
  <c r="N2304" i="10"/>
  <c r="Q2303" i="10"/>
  <c r="P2303" i="10"/>
  <c r="U2303" i="10" s="1"/>
  <c r="O2303" i="10"/>
  <c r="R2303" i="10" s="1"/>
  <c r="N2303" i="10"/>
  <c r="Q2302" i="10"/>
  <c r="P2302" i="10"/>
  <c r="O2302" i="10"/>
  <c r="R2302" i="10" s="1"/>
  <c r="N2302" i="10"/>
  <c r="Q2301" i="10"/>
  <c r="P2301" i="10"/>
  <c r="O2301" i="10"/>
  <c r="R2301" i="10" s="1"/>
  <c r="N2301" i="10"/>
  <c r="Q2300" i="10"/>
  <c r="P2300" i="10"/>
  <c r="O2300" i="10"/>
  <c r="R2300" i="10" s="1"/>
  <c r="N2300" i="10"/>
  <c r="Q2299" i="10"/>
  <c r="P2299" i="10"/>
  <c r="O2299" i="10"/>
  <c r="R2299" i="10" s="1"/>
  <c r="N2299" i="10"/>
  <c r="Q2298" i="10"/>
  <c r="P2298" i="10"/>
  <c r="U2298" i="10" s="1"/>
  <c r="O2298" i="10"/>
  <c r="R2298" i="10" s="1"/>
  <c r="N2298" i="10"/>
  <c r="Q2297" i="10"/>
  <c r="P2297" i="10"/>
  <c r="O2297" i="10"/>
  <c r="R2297" i="10" s="1"/>
  <c r="N2297" i="10"/>
  <c r="Q2296" i="10"/>
  <c r="P2296" i="10"/>
  <c r="O2296" i="10"/>
  <c r="R2296" i="10" s="1"/>
  <c r="N2296" i="10"/>
  <c r="Q2295" i="10"/>
  <c r="P2295" i="10"/>
  <c r="O2295" i="10"/>
  <c r="R2295" i="10" s="1"/>
  <c r="N2295" i="10"/>
  <c r="Q2294" i="10"/>
  <c r="P2294" i="10"/>
  <c r="O2294" i="10"/>
  <c r="R2294" i="10" s="1"/>
  <c r="N2294" i="10"/>
  <c r="Q2293" i="10"/>
  <c r="P2293" i="10"/>
  <c r="O2293" i="10"/>
  <c r="R2293" i="10" s="1"/>
  <c r="N2293" i="10"/>
  <c r="Q2292" i="10"/>
  <c r="P2292" i="10"/>
  <c r="O2292" i="10"/>
  <c r="R2292" i="10" s="1"/>
  <c r="N2292" i="10"/>
  <c r="Q2291" i="10"/>
  <c r="P2291" i="10"/>
  <c r="U2291" i="10" s="1"/>
  <c r="O2291" i="10"/>
  <c r="R2291" i="10" s="1"/>
  <c r="N2291" i="10"/>
  <c r="Q2290" i="10"/>
  <c r="P2290" i="10"/>
  <c r="O2290" i="10"/>
  <c r="R2290" i="10" s="1"/>
  <c r="N2290" i="10"/>
  <c r="Q2289" i="10"/>
  <c r="P2289" i="10"/>
  <c r="O2289" i="10"/>
  <c r="R2289" i="10" s="1"/>
  <c r="N2289" i="10"/>
  <c r="Q2288" i="10"/>
  <c r="P2288" i="10"/>
  <c r="O2288" i="10"/>
  <c r="R2288" i="10" s="1"/>
  <c r="N2288" i="10"/>
  <c r="Q2287" i="10"/>
  <c r="P2287" i="10"/>
  <c r="O2287" i="10"/>
  <c r="R2287" i="10" s="1"/>
  <c r="N2287" i="10"/>
  <c r="Q2286" i="10"/>
  <c r="P2286" i="10"/>
  <c r="U2286" i="10" s="1"/>
  <c r="O2286" i="10"/>
  <c r="R2286" i="10" s="1"/>
  <c r="N2286" i="10"/>
  <c r="Q2285" i="10"/>
  <c r="P2285" i="10"/>
  <c r="O2285" i="10"/>
  <c r="R2285" i="10" s="1"/>
  <c r="N2285" i="10"/>
  <c r="Q2284" i="10"/>
  <c r="P2284" i="10"/>
  <c r="O2284" i="10"/>
  <c r="R2284" i="10" s="1"/>
  <c r="N2284" i="10"/>
  <c r="Q2283" i="10"/>
  <c r="P2283" i="10"/>
  <c r="O2283" i="10"/>
  <c r="R2283" i="10" s="1"/>
  <c r="N2283" i="10"/>
  <c r="Q2282" i="10"/>
  <c r="P2282" i="10"/>
  <c r="O2282" i="10"/>
  <c r="R2282" i="10" s="1"/>
  <c r="N2282" i="10"/>
  <c r="Q2281" i="10"/>
  <c r="P2281" i="10"/>
  <c r="O2281" i="10"/>
  <c r="R2281" i="10" s="1"/>
  <c r="N2281" i="10"/>
  <c r="Q2280" i="10"/>
  <c r="P2280" i="10"/>
  <c r="O2280" i="10"/>
  <c r="R2280" i="10" s="1"/>
  <c r="N2280" i="10"/>
  <c r="Q2279" i="10"/>
  <c r="P2279" i="10"/>
  <c r="O2279" i="10"/>
  <c r="R2279" i="10" s="1"/>
  <c r="N2279" i="10"/>
  <c r="Q2278" i="10"/>
  <c r="P2278" i="10"/>
  <c r="O2278" i="10"/>
  <c r="R2278" i="10" s="1"/>
  <c r="N2278" i="10"/>
  <c r="Q2277" i="10"/>
  <c r="P2277" i="10"/>
  <c r="U2277" i="10" s="1"/>
  <c r="O2277" i="10"/>
  <c r="R2277" i="10" s="1"/>
  <c r="N2277" i="10"/>
  <c r="Q2276" i="10"/>
  <c r="P2276" i="10"/>
  <c r="O2276" i="10"/>
  <c r="R2276" i="10" s="1"/>
  <c r="N2276" i="10"/>
  <c r="Q2275" i="10"/>
  <c r="P2275" i="10"/>
  <c r="U2275" i="10" s="1"/>
  <c r="O2275" i="10"/>
  <c r="R2275" i="10" s="1"/>
  <c r="N2275" i="10"/>
  <c r="Q2274" i="10"/>
  <c r="P2274" i="10"/>
  <c r="O2274" i="10"/>
  <c r="R2274" i="10" s="1"/>
  <c r="N2274" i="10"/>
  <c r="Q2273" i="10"/>
  <c r="P2273" i="10"/>
  <c r="O2273" i="10"/>
  <c r="R2273" i="10" s="1"/>
  <c r="N2273" i="10"/>
  <c r="Q2272" i="10"/>
  <c r="P2272" i="10"/>
  <c r="O2272" i="10"/>
  <c r="R2272" i="10" s="1"/>
  <c r="N2272" i="10"/>
  <c r="Q2271" i="10"/>
  <c r="P2271" i="10"/>
  <c r="O2271" i="10"/>
  <c r="R2271" i="10" s="1"/>
  <c r="N2271" i="10"/>
  <c r="Q2270" i="10"/>
  <c r="P2270" i="10"/>
  <c r="O2270" i="10"/>
  <c r="R2270" i="10" s="1"/>
  <c r="N2270" i="10"/>
  <c r="Q2269" i="10"/>
  <c r="P2269" i="10"/>
  <c r="O2269" i="10"/>
  <c r="R2269" i="10" s="1"/>
  <c r="N2269" i="10"/>
  <c r="Q2268" i="10"/>
  <c r="P2268" i="10"/>
  <c r="O2268" i="10"/>
  <c r="R2268" i="10" s="1"/>
  <c r="N2268" i="10"/>
  <c r="Q2267" i="10"/>
  <c r="P2267" i="10"/>
  <c r="O2267" i="10"/>
  <c r="R2267" i="10" s="1"/>
  <c r="N2267" i="10"/>
  <c r="Q2266" i="10"/>
  <c r="P2266" i="10"/>
  <c r="O2266" i="10"/>
  <c r="R2266" i="10" s="1"/>
  <c r="N2266" i="10"/>
  <c r="Q2265" i="10"/>
  <c r="P2265" i="10"/>
  <c r="O2265" i="10"/>
  <c r="R2265" i="10" s="1"/>
  <c r="N2265" i="10"/>
  <c r="Q2264" i="10"/>
  <c r="P2264" i="10"/>
  <c r="O2264" i="10"/>
  <c r="R2264" i="10" s="1"/>
  <c r="N2264" i="10"/>
  <c r="Q2263" i="10"/>
  <c r="P2263" i="10"/>
  <c r="O2263" i="10"/>
  <c r="R2263" i="10" s="1"/>
  <c r="N2263" i="10"/>
  <c r="Q2262" i="10"/>
  <c r="P2262" i="10"/>
  <c r="O2262" i="10"/>
  <c r="R2262" i="10" s="1"/>
  <c r="N2262" i="10"/>
  <c r="Q2261" i="10"/>
  <c r="P2261" i="10"/>
  <c r="O2261" i="10"/>
  <c r="R2261" i="10" s="1"/>
  <c r="N2261" i="10"/>
  <c r="Q2260" i="10"/>
  <c r="P2260" i="10"/>
  <c r="O2260" i="10"/>
  <c r="R2260" i="10" s="1"/>
  <c r="N2260" i="10"/>
  <c r="Q2259" i="10"/>
  <c r="P2259" i="10"/>
  <c r="O2259" i="10"/>
  <c r="R2259" i="10" s="1"/>
  <c r="N2259" i="10"/>
  <c r="Q2258" i="10"/>
  <c r="P2258" i="10"/>
  <c r="O2258" i="10"/>
  <c r="R2258" i="10" s="1"/>
  <c r="N2258" i="10"/>
  <c r="Q2257" i="10"/>
  <c r="P2257" i="10"/>
  <c r="O2257" i="10"/>
  <c r="R2257" i="10" s="1"/>
  <c r="N2257" i="10"/>
  <c r="Q2256" i="10"/>
  <c r="P2256" i="10"/>
  <c r="O2256" i="10"/>
  <c r="R2256" i="10" s="1"/>
  <c r="N2256" i="10"/>
  <c r="Q2255" i="10"/>
  <c r="P2255" i="10"/>
  <c r="O2255" i="10"/>
  <c r="R2255" i="10" s="1"/>
  <c r="N2255" i="10"/>
  <c r="Q2254" i="10"/>
  <c r="P2254" i="10"/>
  <c r="U2254" i="10" s="1"/>
  <c r="O2254" i="10"/>
  <c r="R2254" i="10" s="1"/>
  <c r="N2254" i="10"/>
  <c r="Q2253" i="10"/>
  <c r="P2253" i="10"/>
  <c r="O2253" i="10"/>
  <c r="R2253" i="10" s="1"/>
  <c r="N2253" i="10"/>
  <c r="Q2252" i="10"/>
  <c r="P2252" i="10"/>
  <c r="U2252" i="10" s="1"/>
  <c r="O2252" i="10"/>
  <c r="R2252" i="10" s="1"/>
  <c r="N2252" i="10"/>
  <c r="Q2251" i="10"/>
  <c r="P2251" i="10"/>
  <c r="O2251" i="10"/>
  <c r="R2251" i="10" s="1"/>
  <c r="N2251" i="10"/>
  <c r="Q2250" i="10"/>
  <c r="P2250" i="10"/>
  <c r="O2250" i="10"/>
  <c r="R2250" i="10" s="1"/>
  <c r="N2250" i="10"/>
  <c r="Q2249" i="10"/>
  <c r="P2249" i="10"/>
  <c r="O2249" i="10"/>
  <c r="R2249" i="10" s="1"/>
  <c r="N2249" i="10"/>
  <c r="Q2248" i="10"/>
  <c r="P2248" i="10"/>
  <c r="O2248" i="10"/>
  <c r="R2248" i="10" s="1"/>
  <c r="N2248" i="10"/>
  <c r="Q2247" i="10"/>
  <c r="P2247" i="10"/>
  <c r="U2247" i="10" s="1"/>
  <c r="O2247" i="10"/>
  <c r="R2247" i="10" s="1"/>
  <c r="N2247" i="10"/>
  <c r="Q2246" i="10"/>
  <c r="P2246" i="10"/>
  <c r="U2246" i="10" s="1"/>
  <c r="O2246" i="10"/>
  <c r="R2246" i="10" s="1"/>
  <c r="N2246" i="10"/>
  <c r="Q2245" i="10"/>
  <c r="P2245" i="10"/>
  <c r="U2245" i="10" s="1"/>
  <c r="O2245" i="10"/>
  <c r="R2245" i="10" s="1"/>
  <c r="N2245" i="10"/>
  <c r="Q2244" i="10"/>
  <c r="P2244" i="10"/>
  <c r="U2244" i="10" s="1"/>
  <c r="O2244" i="10"/>
  <c r="R2244" i="10" s="1"/>
  <c r="N2244" i="10"/>
  <c r="Q2243" i="10"/>
  <c r="P2243" i="10"/>
  <c r="O2243" i="10"/>
  <c r="R2243" i="10" s="1"/>
  <c r="N2243" i="10"/>
  <c r="Q2242" i="10"/>
  <c r="P2242" i="10"/>
  <c r="U2242" i="10" s="1"/>
  <c r="O2242" i="10"/>
  <c r="R2242" i="10" s="1"/>
  <c r="N2242" i="10"/>
  <c r="Q2241" i="10"/>
  <c r="P2241" i="10"/>
  <c r="O2241" i="10"/>
  <c r="R2241" i="10" s="1"/>
  <c r="N2241" i="10"/>
  <c r="Q2240" i="10"/>
  <c r="P2240" i="10"/>
  <c r="O2240" i="10"/>
  <c r="R2240" i="10" s="1"/>
  <c r="N2240" i="10"/>
  <c r="Q2239" i="10"/>
  <c r="P2239" i="10"/>
  <c r="O2239" i="10"/>
  <c r="R2239" i="10" s="1"/>
  <c r="N2239" i="10"/>
  <c r="Q2238" i="10"/>
  <c r="P2238" i="10"/>
  <c r="O2238" i="10"/>
  <c r="R2238" i="10" s="1"/>
  <c r="N2238" i="10"/>
  <c r="Q2237" i="10"/>
  <c r="P2237" i="10"/>
  <c r="O2237" i="10"/>
  <c r="R2237" i="10" s="1"/>
  <c r="N2237" i="10"/>
  <c r="Q2236" i="10"/>
  <c r="P2236" i="10"/>
  <c r="O2236" i="10"/>
  <c r="R2236" i="10" s="1"/>
  <c r="N2236" i="10"/>
  <c r="Q2235" i="10"/>
  <c r="P2235" i="10"/>
  <c r="O2235" i="10"/>
  <c r="R2235" i="10" s="1"/>
  <c r="N2235" i="10"/>
  <c r="Q2234" i="10"/>
  <c r="P2234" i="10"/>
  <c r="O2234" i="10"/>
  <c r="R2234" i="10" s="1"/>
  <c r="N2234" i="10"/>
  <c r="Q2233" i="10"/>
  <c r="P2233" i="10"/>
  <c r="O2233" i="10"/>
  <c r="R2233" i="10" s="1"/>
  <c r="N2233" i="10"/>
  <c r="Q2232" i="10"/>
  <c r="P2232" i="10"/>
  <c r="O2232" i="10"/>
  <c r="R2232" i="10" s="1"/>
  <c r="N2232" i="10"/>
  <c r="Q2231" i="10"/>
  <c r="P2231" i="10"/>
  <c r="U2231" i="10" s="1"/>
  <c r="O2231" i="10"/>
  <c r="R2231" i="10" s="1"/>
  <c r="N2231" i="10"/>
  <c r="Q2230" i="10"/>
  <c r="P2230" i="10"/>
  <c r="O2230" i="10"/>
  <c r="R2230" i="10" s="1"/>
  <c r="N2230" i="10"/>
  <c r="Q2229" i="10"/>
  <c r="P2229" i="10"/>
  <c r="O2229" i="10"/>
  <c r="R2229" i="10" s="1"/>
  <c r="N2229" i="10"/>
  <c r="Q2228" i="10"/>
  <c r="P2228" i="10"/>
  <c r="O2228" i="10"/>
  <c r="R2228" i="10" s="1"/>
  <c r="N2228" i="10"/>
  <c r="Q2227" i="10"/>
  <c r="P2227" i="10"/>
  <c r="O2227" i="10"/>
  <c r="R2227" i="10" s="1"/>
  <c r="N2227" i="10"/>
  <c r="Q2226" i="10"/>
  <c r="P2226" i="10"/>
  <c r="O2226" i="10"/>
  <c r="R2226" i="10" s="1"/>
  <c r="N2226" i="10"/>
  <c r="Q2225" i="10"/>
  <c r="P2225" i="10"/>
  <c r="O2225" i="10"/>
  <c r="R2225" i="10" s="1"/>
  <c r="N2225" i="10"/>
  <c r="Q2224" i="10"/>
  <c r="P2224" i="10"/>
  <c r="O2224" i="10"/>
  <c r="R2224" i="10" s="1"/>
  <c r="N2224" i="10"/>
  <c r="Q2223" i="10"/>
  <c r="P2223" i="10"/>
  <c r="O2223" i="10"/>
  <c r="R2223" i="10" s="1"/>
  <c r="N2223" i="10"/>
  <c r="Q2222" i="10"/>
  <c r="P2222" i="10"/>
  <c r="O2222" i="10"/>
  <c r="R2222" i="10" s="1"/>
  <c r="N2222" i="10"/>
  <c r="Q2221" i="10"/>
  <c r="P2221" i="10"/>
  <c r="O2221" i="10"/>
  <c r="R2221" i="10" s="1"/>
  <c r="N2221" i="10"/>
  <c r="Q2220" i="10"/>
  <c r="P2220" i="10"/>
  <c r="U2220" i="10" s="1"/>
  <c r="O2220" i="10"/>
  <c r="R2220" i="10" s="1"/>
  <c r="N2220" i="10"/>
  <c r="Q2219" i="10"/>
  <c r="P2219" i="10"/>
  <c r="U2219" i="10" s="1"/>
  <c r="O2219" i="10"/>
  <c r="R2219" i="10" s="1"/>
  <c r="N2219" i="10"/>
  <c r="Q2218" i="10"/>
  <c r="P2218" i="10"/>
  <c r="O2218" i="10"/>
  <c r="R2218" i="10" s="1"/>
  <c r="N2218" i="10"/>
  <c r="Q2217" i="10"/>
  <c r="P2217" i="10"/>
  <c r="O2217" i="10"/>
  <c r="R2217" i="10" s="1"/>
  <c r="N2217" i="10"/>
  <c r="Q2216" i="10"/>
  <c r="P2216" i="10"/>
  <c r="O2216" i="10"/>
  <c r="R2216" i="10" s="1"/>
  <c r="N2216" i="10"/>
  <c r="Q2215" i="10"/>
  <c r="P2215" i="10"/>
  <c r="O2215" i="10"/>
  <c r="R2215" i="10" s="1"/>
  <c r="N2215" i="10"/>
  <c r="Q2214" i="10"/>
  <c r="P2214" i="10"/>
  <c r="O2214" i="10"/>
  <c r="R2214" i="10" s="1"/>
  <c r="N2214" i="10"/>
  <c r="Q2213" i="10"/>
  <c r="P2213" i="10"/>
  <c r="O2213" i="10"/>
  <c r="R2213" i="10" s="1"/>
  <c r="N2213" i="10"/>
  <c r="Q2212" i="10"/>
  <c r="P2212" i="10"/>
  <c r="U2212" i="10" s="1"/>
  <c r="O2212" i="10"/>
  <c r="R2212" i="10" s="1"/>
  <c r="N2212" i="10"/>
  <c r="Q2211" i="10"/>
  <c r="P2211" i="10"/>
  <c r="O2211" i="10"/>
  <c r="R2211" i="10" s="1"/>
  <c r="N2211" i="10"/>
  <c r="Q2210" i="10"/>
  <c r="P2210" i="10"/>
  <c r="O2210" i="10"/>
  <c r="R2210" i="10" s="1"/>
  <c r="N2210" i="10"/>
  <c r="Q2209" i="10"/>
  <c r="P2209" i="10"/>
  <c r="O2209" i="10"/>
  <c r="R2209" i="10" s="1"/>
  <c r="N2209" i="10"/>
  <c r="Q2208" i="10"/>
  <c r="P2208" i="10"/>
  <c r="O2208" i="10"/>
  <c r="R2208" i="10" s="1"/>
  <c r="N2208" i="10"/>
  <c r="Q2207" i="10"/>
  <c r="P2207" i="10"/>
  <c r="O2207" i="10"/>
  <c r="R2207" i="10" s="1"/>
  <c r="N2207" i="10"/>
  <c r="Q2206" i="10"/>
  <c r="P2206" i="10"/>
  <c r="U2206" i="10" s="1"/>
  <c r="O2206" i="10"/>
  <c r="R2206" i="10" s="1"/>
  <c r="N2206" i="10"/>
  <c r="Q2205" i="10"/>
  <c r="P2205" i="10"/>
  <c r="U2205" i="10" s="1"/>
  <c r="O2205" i="10"/>
  <c r="R2205" i="10" s="1"/>
  <c r="N2205" i="10"/>
  <c r="Q2204" i="10"/>
  <c r="P2204" i="10"/>
  <c r="O2204" i="10"/>
  <c r="R2204" i="10" s="1"/>
  <c r="N2204" i="10"/>
  <c r="Q2203" i="10"/>
  <c r="P2203" i="10"/>
  <c r="O2203" i="10"/>
  <c r="R2203" i="10" s="1"/>
  <c r="N2203" i="10"/>
  <c r="Q2202" i="10"/>
  <c r="P2202" i="10"/>
  <c r="O2202" i="10"/>
  <c r="R2202" i="10" s="1"/>
  <c r="N2202" i="10"/>
  <c r="Q2201" i="10"/>
  <c r="P2201" i="10"/>
  <c r="O2201" i="10"/>
  <c r="R2201" i="10" s="1"/>
  <c r="N2201" i="10"/>
  <c r="Q2200" i="10"/>
  <c r="P2200" i="10"/>
  <c r="O2200" i="10"/>
  <c r="R2200" i="10" s="1"/>
  <c r="N2200" i="10"/>
  <c r="Q2199" i="10"/>
  <c r="P2199" i="10"/>
  <c r="U2199" i="10" s="1"/>
  <c r="O2199" i="10"/>
  <c r="R2199" i="10" s="1"/>
  <c r="N2199" i="10"/>
  <c r="Q2198" i="10"/>
  <c r="P2198" i="10"/>
  <c r="O2198" i="10"/>
  <c r="R2198" i="10" s="1"/>
  <c r="N2198" i="10"/>
  <c r="Q2197" i="10"/>
  <c r="P2197" i="10"/>
  <c r="O2197" i="10"/>
  <c r="R2197" i="10" s="1"/>
  <c r="N2197" i="10"/>
  <c r="Q2196" i="10"/>
  <c r="P2196" i="10"/>
  <c r="O2196" i="10"/>
  <c r="R2196" i="10" s="1"/>
  <c r="N2196" i="10"/>
  <c r="Q2195" i="10"/>
  <c r="P2195" i="10"/>
  <c r="O2195" i="10"/>
  <c r="R2195" i="10" s="1"/>
  <c r="N2195" i="10"/>
  <c r="Q2194" i="10"/>
  <c r="P2194" i="10"/>
  <c r="U2194" i="10" s="1"/>
  <c r="O2194" i="10"/>
  <c r="R2194" i="10" s="1"/>
  <c r="N2194" i="10"/>
  <c r="Q2193" i="10"/>
  <c r="P2193" i="10"/>
  <c r="O2193" i="10"/>
  <c r="R2193" i="10" s="1"/>
  <c r="N2193" i="10"/>
  <c r="Q2192" i="10"/>
  <c r="P2192" i="10"/>
  <c r="O2192" i="10"/>
  <c r="R2192" i="10" s="1"/>
  <c r="N2192" i="10"/>
  <c r="Q2191" i="10"/>
  <c r="P2191" i="10"/>
  <c r="O2191" i="10"/>
  <c r="R2191" i="10" s="1"/>
  <c r="N2191" i="10"/>
  <c r="Q2190" i="10"/>
  <c r="P2190" i="10"/>
  <c r="U2190" i="10" s="1"/>
  <c r="O2190" i="10"/>
  <c r="R2190" i="10" s="1"/>
  <c r="N2190" i="10"/>
  <c r="Q2189" i="10"/>
  <c r="P2189" i="10"/>
  <c r="O2189" i="10"/>
  <c r="R2189" i="10" s="1"/>
  <c r="N2189" i="10"/>
  <c r="Q2188" i="10"/>
  <c r="P2188" i="10"/>
  <c r="O2188" i="10"/>
  <c r="R2188" i="10" s="1"/>
  <c r="N2188" i="10"/>
  <c r="Q2187" i="10"/>
  <c r="P2187" i="10"/>
  <c r="U2187" i="10" s="1"/>
  <c r="O2187" i="10"/>
  <c r="R2187" i="10" s="1"/>
  <c r="N2187" i="10"/>
  <c r="Q2186" i="10"/>
  <c r="P2186" i="10"/>
  <c r="O2186" i="10"/>
  <c r="R2186" i="10" s="1"/>
  <c r="N2186" i="10"/>
  <c r="Q2185" i="10"/>
  <c r="P2185" i="10"/>
  <c r="O2185" i="10"/>
  <c r="R2185" i="10" s="1"/>
  <c r="N2185" i="10"/>
  <c r="Q2184" i="10"/>
  <c r="P2184" i="10"/>
  <c r="O2184" i="10"/>
  <c r="R2184" i="10" s="1"/>
  <c r="N2184" i="10"/>
  <c r="Q2183" i="10"/>
  <c r="P2183" i="10"/>
  <c r="U2183" i="10" s="1"/>
  <c r="O2183" i="10"/>
  <c r="R2183" i="10" s="1"/>
  <c r="N2183" i="10"/>
  <c r="Q2182" i="10"/>
  <c r="P2182" i="10"/>
  <c r="O2182" i="10"/>
  <c r="R2182" i="10" s="1"/>
  <c r="N2182" i="10"/>
  <c r="Q2181" i="10"/>
  <c r="P2181" i="10"/>
  <c r="O2181" i="10"/>
  <c r="R2181" i="10" s="1"/>
  <c r="N2181" i="10"/>
  <c r="Q2180" i="10"/>
  <c r="P2180" i="10"/>
  <c r="O2180" i="10"/>
  <c r="R2180" i="10" s="1"/>
  <c r="N2180" i="10"/>
  <c r="Q2179" i="10"/>
  <c r="P2179" i="10"/>
  <c r="O2179" i="10"/>
  <c r="R2179" i="10" s="1"/>
  <c r="N2179" i="10"/>
  <c r="Q2178" i="10"/>
  <c r="P2178" i="10"/>
  <c r="O2178" i="10"/>
  <c r="R2178" i="10" s="1"/>
  <c r="N2178" i="10"/>
  <c r="Q2177" i="10"/>
  <c r="P2177" i="10"/>
  <c r="O2177" i="10"/>
  <c r="R2177" i="10" s="1"/>
  <c r="N2177" i="10"/>
  <c r="Q2176" i="10"/>
  <c r="P2176" i="10"/>
  <c r="O2176" i="10"/>
  <c r="R2176" i="10" s="1"/>
  <c r="N2176" i="10"/>
  <c r="Q2175" i="10"/>
  <c r="P2175" i="10"/>
  <c r="O2175" i="10"/>
  <c r="R2175" i="10" s="1"/>
  <c r="N2175" i="10"/>
  <c r="Q2174" i="10"/>
  <c r="P2174" i="10"/>
  <c r="O2174" i="10"/>
  <c r="R2174" i="10" s="1"/>
  <c r="N2174" i="10"/>
  <c r="Q2173" i="10"/>
  <c r="P2173" i="10"/>
  <c r="O2173" i="10"/>
  <c r="R2173" i="10" s="1"/>
  <c r="N2173" i="10"/>
  <c r="Q2172" i="10"/>
  <c r="P2172" i="10"/>
  <c r="O2172" i="10"/>
  <c r="R2172" i="10" s="1"/>
  <c r="N2172" i="10"/>
  <c r="Q2171" i="10"/>
  <c r="P2171" i="10"/>
  <c r="O2171" i="10"/>
  <c r="R2171" i="10" s="1"/>
  <c r="N2171" i="10"/>
  <c r="Q2170" i="10"/>
  <c r="P2170" i="10"/>
  <c r="U2170" i="10" s="1"/>
  <c r="O2170" i="10"/>
  <c r="R2170" i="10" s="1"/>
  <c r="N2170" i="10"/>
  <c r="Q2169" i="10"/>
  <c r="P2169" i="10"/>
  <c r="O2169" i="10"/>
  <c r="R2169" i="10" s="1"/>
  <c r="N2169" i="10"/>
  <c r="Q2168" i="10"/>
  <c r="P2168" i="10"/>
  <c r="O2168" i="10"/>
  <c r="R2168" i="10" s="1"/>
  <c r="N2168" i="10"/>
  <c r="Q2167" i="10"/>
  <c r="P2167" i="10"/>
  <c r="U2167" i="10" s="1"/>
  <c r="O2167" i="10"/>
  <c r="R2167" i="10" s="1"/>
  <c r="N2167" i="10"/>
  <c r="Q2166" i="10"/>
  <c r="P2166" i="10"/>
  <c r="O2166" i="10"/>
  <c r="R2166" i="10" s="1"/>
  <c r="N2166" i="10"/>
  <c r="Q2165" i="10"/>
  <c r="P2165" i="10"/>
  <c r="O2165" i="10"/>
  <c r="R2165" i="10" s="1"/>
  <c r="N2165" i="10"/>
  <c r="Q2164" i="10"/>
  <c r="P2164" i="10"/>
  <c r="U2164" i="10" s="1"/>
  <c r="O2164" i="10"/>
  <c r="R2164" i="10" s="1"/>
  <c r="N2164" i="10"/>
  <c r="Q2163" i="10"/>
  <c r="P2163" i="10"/>
  <c r="O2163" i="10"/>
  <c r="R2163" i="10" s="1"/>
  <c r="N2163" i="10"/>
  <c r="Q2162" i="10"/>
  <c r="P2162" i="10"/>
  <c r="O2162" i="10"/>
  <c r="R2162" i="10" s="1"/>
  <c r="N2162" i="10"/>
  <c r="Q2161" i="10"/>
  <c r="P2161" i="10"/>
  <c r="O2161" i="10"/>
  <c r="R2161" i="10" s="1"/>
  <c r="N2161" i="10"/>
  <c r="Q2160" i="10"/>
  <c r="P2160" i="10"/>
  <c r="O2160" i="10"/>
  <c r="R2160" i="10" s="1"/>
  <c r="N2160" i="10"/>
  <c r="Q2159" i="10"/>
  <c r="P2159" i="10"/>
  <c r="O2159" i="10"/>
  <c r="R2159" i="10" s="1"/>
  <c r="N2159" i="10"/>
  <c r="Q2158" i="10"/>
  <c r="P2158" i="10"/>
  <c r="O2158" i="10"/>
  <c r="R2158" i="10" s="1"/>
  <c r="N2158" i="10"/>
  <c r="Q2157" i="10"/>
  <c r="P2157" i="10"/>
  <c r="O2157" i="10"/>
  <c r="R2157" i="10" s="1"/>
  <c r="N2157" i="10"/>
  <c r="Q2156" i="10"/>
  <c r="P2156" i="10"/>
  <c r="U2156" i="10" s="1"/>
  <c r="O2156" i="10"/>
  <c r="R2156" i="10" s="1"/>
  <c r="N2156" i="10"/>
  <c r="Q2155" i="10"/>
  <c r="P2155" i="10"/>
  <c r="O2155" i="10"/>
  <c r="R2155" i="10" s="1"/>
  <c r="N2155" i="10"/>
  <c r="Q2154" i="10"/>
  <c r="P2154" i="10"/>
  <c r="O2154" i="10"/>
  <c r="R2154" i="10" s="1"/>
  <c r="N2154" i="10"/>
  <c r="Q2153" i="10"/>
  <c r="P2153" i="10"/>
  <c r="O2153" i="10"/>
  <c r="R2153" i="10" s="1"/>
  <c r="N2153" i="10"/>
  <c r="Q2152" i="10"/>
  <c r="P2152" i="10"/>
  <c r="O2152" i="10"/>
  <c r="R2152" i="10" s="1"/>
  <c r="N2152" i="10"/>
  <c r="Q2151" i="10"/>
  <c r="P2151" i="10"/>
  <c r="O2151" i="10"/>
  <c r="R2151" i="10" s="1"/>
  <c r="N2151" i="10"/>
  <c r="Q2150" i="10"/>
  <c r="P2150" i="10"/>
  <c r="O2150" i="10"/>
  <c r="R2150" i="10" s="1"/>
  <c r="N2150" i="10"/>
  <c r="Q2149" i="10"/>
  <c r="P2149" i="10"/>
  <c r="O2149" i="10"/>
  <c r="R2149" i="10" s="1"/>
  <c r="N2149" i="10"/>
  <c r="Q2148" i="10"/>
  <c r="P2148" i="10"/>
  <c r="O2148" i="10"/>
  <c r="R2148" i="10" s="1"/>
  <c r="N2148" i="10"/>
  <c r="Q2147" i="10"/>
  <c r="P2147" i="10"/>
  <c r="O2147" i="10"/>
  <c r="R2147" i="10" s="1"/>
  <c r="N2147" i="10"/>
  <c r="Q2146" i="10"/>
  <c r="P2146" i="10"/>
  <c r="O2146" i="10"/>
  <c r="R2146" i="10" s="1"/>
  <c r="N2146" i="10"/>
  <c r="Q2145" i="10"/>
  <c r="P2145" i="10"/>
  <c r="O2145" i="10"/>
  <c r="R2145" i="10" s="1"/>
  <c r="N2145" i="10"/>
  <c r="Q2144" i="10"/>
  <c r="P2144" i="10"/>
  <c r="O2144" i="10"/>
  <c r="R2144" i="10" s="1"/>
  <c r="N2144" i="10"/>
  <c r="Q2143" i="10"/>
  <c r="P2143" i="10"/>
  <c r="O2143" i="10"/>
  <c r="R2143" i="10" s="1"/>
  <c r="N2143" i="10"/>
  <c r="Q2142" i="10"/>
  <c r="P2142" i="10"/>
  <c r="O2142" i="10"/>
  <c r="R2142" i="10" s="1"/>
  <c r="N2142" i="10"/>
  <c r="Q2141" i="10"/>
  <c r="P2141" i="10"/>
  <c r="U2141" i="10" s="1"/>
  <c r="O2141" i="10"/>
  <c r="R2141" i="10" s="1"/>
  <c r="N2141" i="10"/>
  <c r="Q2140" i="10"/>
  <c r="P2140" i="10"/>
  <c r="O2140" i="10"/>
  <c r="R2140" i="10" s="1"/>
  <c r="N2140" i="10"/>
  <c r="Q2139" i="10"/>
  <c r="P2139" i="10"/>
  <c r="U2139" i="10" s="1"/>
  <c r="O2139" i="10"/>
  <c r="R2139" i="10" s="1"/>
  <c r="N2139" i="10"/>
  <c r="Q2138" i="10"/>
  <c r="P2138" i="10"/>
  <c r="O2138" i="10"/>
  <c r="R2138" i="10" s="1"/>
  <c r="N2138" i="10"/>
  <c r="Q2137" i="10"/>
  <c r="P2137" i="10"/>
  <c r="O2137" i="10"/>
  <c r="R2137" i="10" s="1"/>
  <c r="N2137" i="10"/>
  <c r="Q2136" i="10"/>
  <c r="P2136" i="10"/>
  <c r="O2136" i="10"/>
  <c r="R2136" i="10" s="1"/>
  <c r="N2136" i="10"/>
  <c r="Q2135" i="10"/>
  <c r="P2135" i="10"/>
  <c r="O2135" i="10"/>
  <c r="R2135" i="10" s="1"/>
  <c r="N2135" i="10"/>
  <c r="Q2134" i="10"/>
  <c r="P2134" i="10"/>
  <c r="O2134" i="10"/>
  <c r="R2134" i="10" s="1"/>
  <c r="N2134" i="10"/>
  <c r="Q2133" i="10"/>
  <c r="P2133" i="10"/>
  <c r="O2133" i="10"/>
  <c r="R2133" i="10" s="1"/>
  <c r="N2133" i="10"/>
  <c r="Q2132" i="10"/>
  <c r="P2132" i="10"/>
  <c r="O2132" i="10"/>
  <c r="R2132" i="10" s="1"/>
  <c r="N2132" i="10"/>
  <c r="Q2131" i="10"/>
  <c r="P2131" i="10"/>
  <c r="O2131" i="10"/>
  <c r="R2131" i="10" s="1"/>
  <c r="N2131" i="10"/>
  <c r="Q2130" i="10"/>
  <c r="P2130" i="10"/>
  <c r="O2130" i="10"/>
  <c r="R2130" i="10" s="1"/>
  <c r="N2130" i="10"/>
  <c r="Q2129" i="10"/>
  <c r="P2129" i="10"/>
  <c r="O2129" i="10"/>
  <c r="R2129" i="10" s="1"/>
  <c r="N2129" i="10"/>
  <c r="Q2128" i="10"/>
  <c r="P2128" i="10"/>
  <c r="O2128" i="10"/>
  <c r="R2128" i="10" s="1"/>
  <c r="N2128" i="10"/>
  <c r="Q2127" i="10"/>
  <c r="P2127" i="10"/>
  <c r="O2127" i="10"/>
  <c r="R2127" i="10" s="1"/>
  <c r="N2127" i="10"/>
  <c r="R2126" i="10"/>
  <c r="Q2126" i="10"/>
  <c r="P2126" i="10"/>
  <c r="O2126" i="10"/>
  <c r="N2126" i="10"/>
  <c r="Q2125" i="10"/>
  <c r="P2125" i="10"/>
  <c r="O2125" i="10"/>
  <c r="R2125" i="10" s="1"/>
  <c r="N2125" i="10"/>
  <c r="Q2124" i="10"/>
  <c r="P2124" i="10"/>
  <c r="O2124" i="10"/>
  <c r="R2124" i="10" s="1"/>
  <c r="N2124" i="10"/>
  <c r="Q2123" i="10"/>
  <c r="P2123" i="10"/>
  <c r="O2123" i="10"/>
  <c r="R2123" i="10" s="1"/>
  <c r="N2123" i="10"/>
  <c r="Q2122" i="10"/>
  <c r="P2122" i="10"/>
  <c r="O2122" i="10"/>
  <c r="R2122" i="10" s="1"/>
  <c r="N2122" i="10"/>
  <c r="Q2121" i="10"/>
  <c r="P2121" i="10"/>
  <c r="O2121" i="10"/>
  <c r="R2121" i="10" s="1"/>
  <c r="N2121" i="10"/>
  <c r="Q2120" i="10"/>
  <c r="P2120" i="10"/>
  <c r="O2120" i="10"/>
  <c r="R2120" i="10" s="1"/>
  <c r="N2120" i="10"/>
  <c r="Q2119" i="10"/>
  <c r="P2119" i="10"/>
  <c r="O2119" i="10"/>
  <c r="R2119" i="10" s="1"/>
  <c r="N2119" i="10"/>
  <c r="Q2118" i="10"/>
  <c r="P2118" i="10"/>
  <c r="O2118" i="10"/>
  <c r="R2118" i="10" s="1"/>
  <c r="N2118" i="10"/>
  <c r="Q2117" i="10"/>
  <c r="P2117" i="10"/>
  <c r="O2117" i="10"/>
  <c r="R2117" i="10" s="1"/>
  <c r="N2117" i="10"/>
  <c r="Q2116" i="10"/>
  <c r="P2116" i="10"/>
  <c r="O2116" i="10"/>
  <c r="R2116" i="10" s="1"/>
  <c r="N2116" i="10"/>
  <c r="Q2115" i="10"/>
  <c r="P2115" i="10"/>
  <c r="S2115" i="10" s="1"/>
  <c r="O2115" i="10"/>
  <c r="R2115" i="10" s="1"/>
  <c r="N2115" i="10"/>
  <c r="Q2114" i="10"/>
  <c r="P2114" i="10"/>
  <c r="U2114" i="10" s="1"/>
  <c r="O2114" i="10"/>
  <c r="R2114" i="10" s="1"/>
  <c r="N2114" i="10"/>
  <c r="Q2113" i="10"/>
  <c r="P2113" i="10"/>
  <c r="O2113" i="10"/>
  <c r="R2113" i="10" s="1"/>
  <c r="N2113" i="10"/>
  <c r="Q2112" i="10"/>
  <c r="P2112" i="10"/>
  <c r="O2112" i="10"/>
  <c r="R2112" i="10" s="1"/>
  <c r="N2112" i="10"/>
  <c r="Q2111" i="10"/>
  <c r="P2111" i="10"/>
  <c r="O2111" i="10"/>
  <c r="R2111" i="10" s="1"/>
  <c r="N2111" i="10"/>
  <c r="Q2110" i="10"/>
  <c r="P2110" i="10"/>
  <c r="O2110" i="10"/>
  <c r="R2110" i="10" s="1"/>
  <c r="N2110" i="10"/>
  <c r="Q2109" i="10"/>
  <c r="P2109" i="10"/>
  <c r="O2109" i="10"/>
  <c r="R2109" i="10" s="1"/>
  <c r="N2109" i="10"/>
  <c r="Q2108" i="10"/>
  <c r="P2108" i="10"/>
  <c r="O2108" i="10"/>
  <c r="R2108" i="10" s="1"/>
  <c r="N2108" i="10"/>
  <c r="Q2107" i="10"/>
  <c r="P2107" i="10"/>
  <c r="U2107" i="10" s="1"/>
  <c r="O2107" i="10"/>
  <c r="R2107" i="10" s="1"/>
  <c r="N2107" i="10"/>
  <c r="Q2106" i="10"/>
  <c r="P2106" i="10"/>
  <c r="U2106" i="10" s="1"/>
  <c r="O2106" i="10"/>
  <c r="R2106" i="10" s="1"/>
  <c r="N2106" i="10"/>
  <c r="Q2105" i="10"/>
  <c r="P2105" i="10"/>
  <c r="O2105" i="10"/>
  <c r="R2105" i="10" s="1"/>
  <c r="N2105" i="10"/>
  <c r="Q2104" i="10"/>
  <c r="P2104" i="10"/>
  <c r="O2104" i="10"/>
  <c r="R2104" i="10" s="1"/>
  <c r="N2104" i="10"/>
  <c r="Q2103" i="10"/>
  <c r="P2103" i="10"/>
  <c r="O2103" i="10"/>
  <c r="R2103" i="10" s="1"/>
  <c r="N2103" i="10"/>
  <c r="Q2102" i="10"/>
  <c r="P2102" i="10"/>
  <c r="U2102" i="10" s="1"/>
  <c r="O2102" i="10"/>
  <c r="R2102" i="10" s="1"/>
  <c r="N2102" i="10"/>
  <c r="Q2101" i="10"/>
  <c r="P2101" i="10"/>
  <c r="O2101" i="10"/>
  <c r="R2101" i="10" s="1"/>
  <c r="N2101" i="10"/>
  <c r="Q2100" i="10"/>
  <c r="P2100" i="10"/>
  <c r="O2100" i="10"/>
  <c r="R2100" i="10" s="1"/>
  <c r="N2100" i="10"/>
  <c r="Q2099" i="10"/>
  <c r="P2099" i="10"/>
  <c r="U2099" i="10" s="1"/>
  <c r="O2099" i="10"/>
  <c r="R2099" i="10" s="1"/>
  <c r="N2099" i="10"/>
  <c r="Q2098" i="10"/>
  <c r="P2098" i="10"/>
  <c r="O2098" i="10"/>
  <c r="R2098" i="10" s="1"/>
  <c r="N2098" i="10"/>
  <c r="Q2097" i="10"/>
  <c r="P2097" i="10"/>
  <c r="O2097" i="10"/>
  <c r="R2097" i="10" s="1"/>
  <c r="N2097" i="10"/>
  <c r="Q2096" i="10"/>
  <c r="P2096" i="10"/>
  <c r="O2096" i="10"/>
  <c r="R2096" i="10" s="1"/>
  <c r="N2096" i="10"/>
  <c r="Q2095" i="10"/>
  <c r="P2095" i="10"/>
  <c r="O2095" i="10"/>
  <c r="R2095" i="10" s="1"/>
  <c r="N2095" i="10"/>
  <c r="Q2094" i="10"/>
  <c r="P2094" i="10"/>
  <c r="O2094" i="10"/>
  <c r="R2094" i="10" s="1"/>
  <c r="N2094" i="10"/>
  <c r="Q2093" i="10"/>
  <c r="P2093" i="10"/>
  <c r="U2093" i="10" s="1"/>
  <c r="O2093" i="10"/>
  <c r="R2093" i="10" s="1"/>
  <c r="N2093" i="10"/>
  <c r="Q2092" i="10"/>
  <c r="P2092" i="10"/>
  <c r="O2092" i="10"/>
  <c r="R2092" i="10" s="1"/>
  <c r="N2092" i="10"/>
  <c r="Q2091" i="10"/>
  <c r="P2091" i="10"/>
  <c r="O2091" i="10"/>
  <c r="R2091" i="10" s="1"/>
  <c r="N2091" i="10"/>
  <c r="Q2090" i="10"/>
  <c r="P2090" i="10"/>
  <c r="O2090" i="10"/>
  <c r="R2090" i="10" s="1"/>
  <c r="N2090" i="10"/>
  <c r="Q2089" i="10"/>
  <c r="P2089" i="10"/>
  <c r="O2089" i="10"/>
  <c r="R2089" i="10" s="1"/>
  <c r="N2089" i="10"/>
  <c r="Q2088" i="10"/>
  <c r="P2088" i="10"/>
  <c r="O2088" i="10"/>
  <c r="R2088" i="10" s="1"/>
  <c r="N2088" i="10"/>
  <c r="Q2087" i="10"/>
  <c r="P2087" i="10"/>
  <c r="O2087" i="10"/>
  <c r="R2087" i="10" s="1"/>
  <c r="N2087" i="10"/>
  <c r="Q2086" i="10"/>
  <c r="P2086" i="10"/>
  <c r="O2086" i="10"/>
  <c r="R2086" i="10" s="1"/>
  <c r="N2086" i="10"/>
  <c r="Q2085" i="10"/>
  <c r="P2085" i="10"/>
  <c r="O2085" i="10"/>
  <c r="R2085" i="10" s="1"/>
  <c r="N2085" i="10"/>
  <c r="Q2084" i="10"/>
  <c r="P2084" i="10"/>
  <c r="O2084" i="10"/>
  <c r="R2084" i="10" s="1"/>
  <c r="N2084" i="10"/>
  <c r="Q2083" i="10"/>
  <c r="P2083" i="10"/>
  <c r="O2083" i="10"/>
  <c r="R2083" i="10" s="1"/>
  <c r="N2083" i="10"/>
  <c r="Q2082" i="10"/>
  <c r="P2082" i="10"/>
  <c r="O2082" i="10"/>
  <c r="R2082" i="10" s="1"/>
  <c r="N2082" i="10"/>
  <c r="Q2081" i="10"/>
  <c r="P2081" i="10"/>
  <c r="O2081" i="10"/>
  <c r="R2081" i="10" s="1"/>
  <c r="N2081" i="10"/>
  <c r="Q2080" i="10"/>
  <c r="P2080" i="10"/>
  <c r="O2080" i="10"/>
  <c r="R2080" i="10" s="1"/>
  <c r="N2080" i="10"/>
  <c r="Q2079" i="10"/>
  <c r="P2079" i="10"/>
  <c r="O2079" i="10"/>
  <c r="R2079" i="10" s="1"/>
  <c r="N2079" i="10"/>
  <c r="Q2078" i="10"/>
  <c r="P2078" i="10"/>
  <c r="O2078" i="10"/>
  <c r="R2078" i="10" s="1"/>
  <c r="N2078" i="10"/>
  <c r="Q2077" i="10"/>
  <c r="P2077" i="10"/>
  <c r="O2077" i="10"/>
  <c r="R2077" i="10" s="1"/>
  <c r="N2077" i="10"/>
  <c r="Q2076" i="10"/>
  <c r="P2076" i="10"/>
  <c r="O2076" i="10"/>
  <c r="R2076" i="10" s="1"/>
  <c r="N2076" i="10"/>
  <c r="Q2075" i="10"/>
  <c r="P2075" i="10"/>
  <c r="O2075" i="10"/>
  <c r="R2075" i="10" s="1"/>
  <c r="N2075" i="10"/>
  <c r="Q2074" i="10"/>
  <c r="P2074" i="10"/>
  <c r="O2074" i="10"/>
  <c r="R2074" i="10" s="1"/>
  <c r="N2074" i="10"/>
  <c r="Q2073" i="10"/>
  <c r="P2073" i="10"/>
  <c r="O2073" i="10"/>
  <c r="R2073" i="10" s="1"/>
  <c r="N2073" i="10"/>
  <c r="Q2072" i="10"/>
  <c r="P2072" i="10"/>
  <c r="O2072" i="10"/>
  <c r="R2072" i="10" s="1"/>
  <c r="N2072" i="10"/>
  <c r="Q2071" i="10"/>
  <c r="P2071" i="10"/>
  <c r="O2071" i="10"/>
  <c r="R2071" i="10" s="1"/>
  <c r="N2071" i="10"/>
  <c r="Q2070" i="10"/>
  <c r="P2070" i="10"/>
  <c r="O2070" i="10"/>
  <c r="R2070" i="10" s="1"/>
  <c r="N2070" i="10"/>
  <c r="Q2069" i="10"/>
  <c r="P2069" i="10"/>
  <c r="O2069" i="10"/>
  <c r="R2069" i="10" s="1"/>
  <c r="N2069" i="10"/>
  <c r="Q2068" i="10"/>
  <c r="P2068" i="10"/>
  <c r="O2068" i="10"/>
  <c r="R2068" i="10" s="1"/>
  <c r="N2068" i="10"/>
  <c r="Q2067" i="10"/>
  <c r="P2067" i="10"/>
  <c r="O2067" i="10"/>
  <c r="R2067" i="10" s="1"/>
  <c r="N2067" i="10"/>
  <c r="Q2066" i="10"/>
  <c r="P2066" i="10"/>
  <c r="U2066" i="10" s="1"/>
  <c r="O2066" i="10"/>
  <c r="R2066" i="10" s="1"/>
  <c r="N2066" i="10"/>
  <c r="Q2065" i="10"/>
  <c r="P2065" i="10"/>
  <c r="O2065" i="10"/>
  <c r="R2065" i="10" s="1"/>
  <c r="N2065" i="10"/>
  <c r="Q2064" i="10"/>
  <c r="P2064" i="10"/>
  <c r="O2064" i="10"/>
  <c r="R2064" i="10" s="1"/>
  <c r="N2064" i="10"/>
  <c r="Q2063" i="10"/>
  <c r="P2063" i="10"/>
  <c r="O2063" i="10"/>
  <c r="R2063" i="10" s="1"/>
  <c r="N2063" i="10"/>
  <c r="Q2062" i="10"/>
  <c r="P2062" i="10"/>
  <c r="O2062" i="10"/>
  <c r="R2062" i="10" s="1"/>
  <c r="N2062" i="10"/>
  <c r="Q2061" i="10"/>
  <c r="P2061" i="10"/>
  <c r="O2061" i="10"/>
  <c r="R2061" i="10" s="1"/>
  <c r="N2061" i="10"/>
  <c r="Q2060" i="10"/>
  <c r="P2060" i="10"/>
  <c r="O2060" i="10"/>
  <c r="R2060" i="10" s="1"/>
  <c r="N2060" i="10"/>
  <c r="Q2059" i="10"/>
  <c r="P2059" i="10"/>
  <c r="U2059" i="10" s="1"/>
  <c r="O2059" i="10"/>
  <c r="R2059" i="10" s="1"/>
  <c r="N2059" i="10"/>
  <c r="Q2058" i="10"/>
  <c r="P2058" i="10"/>
  <c r="U2058" i="10" s="1"/>
  <c r="O2058" i="10"/>
  <c r="R2058" i="10" s="1"/>
  <c r="N2058" i="10"/>
  <c r="Q2057" i="10"/>
  <c r="P2057" i="10"/>
  <c r="O2057" i="10"/>
  <c r="R2057" i="10" s="1"/>
  <c r="N2057" i="10"/>
  <c r="Q2056" i="10"/>
  <c r="P2056" i="10"/>
  <c r="O2056" i="10"/>
  <c r="R2056" i="10" s="1"/>
  <c r="N2056" i="10"/>
  <c r="Q2055" i="10"/>
  <c r="P2055" i="10"/>
  <c r="O2055" i="10"/>
  <c r="R2055" i="10" s="1"/>
  <c r="N2055" i="10"/>
  <c r="Q2054" i="10"/>
  <c r="P2054" i="10"/>
  <c r="O2054" i="10"/>
  <c r="R2054" i="10" s="1"/>
  <c r="N2054" i="10"/>
  <c r="Q2053" i="10"/>
  <c r="P2053" i="10"/>
  <c r="O2053" i="10"/>
  <c r="R2053" i="10" s="1"/>
  <c r="N2053" i="10"/>
  <c r="Q2052" i="10"/>
  <c r="P2052" i="10"/>
  <c r="O2052" i="10"/>
  <c r="R2052" i="10" s="1"/>
  <c r="N2052" i="10"/>
  <c r="Q2051" i="10"/>
  <c r="P2051" i="10"/>
  <c r="O2051" i="10"/>
  <c r="R2051" i="10" s="1"/>
  <c r="N2051" i="10"/>
  <c r="Q2050" i="10"/>
  <c r="P2050" i="10"/>
  <c r="U2050" i="10" s="1"/>
  <c r="O2050" i="10"/>
  <c r="R2050" i="10" s="1"/>
  <c r="N2050" i="10"/>
  <c r="Q2049" i="10"/>
  <c r="P2049" i="10"/>
  <c r="O2049" i="10"/>
  <c r="R2049" i="10" s="1"/>
  <c r="N2049" i="10"/>
  <c r="Q2048" i="10"/>
  <c r="P2048" i="10"/>
  <c r="O2048" i="10"/>
  <c r="R2048" i="10" s="1"/>
  <c r="N2048" i="10"/>
  <c r="Q2047" i="10"/>
  <c r="P2047" i="10"/>
  <c r="O2047" i="10"/>
  <c r="R2047" i="10" s="1"/>
  <c r="N2047" i="10"/>
  <c r="Q2046" i="10"/>
  <c r="P2046" i="10"/>
  <c r="O2046" i="10"/>
  <c r="R2046" i="10" s="1"/>
  <c r="N2046" i="10"/>
  <c r="Q2045" i="10"/>
  <c r="P2045" i="10"/>
  <c r="U2045" i="10" s="1"/>
  <c r="O2045" i="10"/>
  <c r="R2045" i="10" s="1"/>
  <c r="N2045" i="10"/>
  <c r="Q2044" i="10"/>
  <c r="P2044" i="10"/>
  <c r="O2044" i="10"/>
  <c r="R2044" i="10" s="1"/>
  <c r="N2044" i="10"/>
  <c r="Q2043" i="10"/>
  <c r="P2043" i="10"/>
  <c r="U2043" i="10" s="1"/>
  <c r="O2043" i="10"/>
  <c r="R2043" i="10" s="1"/>
  <c r="N2043" i="10"/>
  <c r="Q2042" i="10"/>
  <c r="P2042" i="10"/>
  <c r="O2042" i="10"/>
  <c r="R2042" i="10" s="1"/>
  <c r="N2042" i="10"/>
  <c r="Q2041" i="10"/>
  <c r="P2041" i="10"/>
  <c r="O2041" i="10"/>
  <c r="R2041" i="10" s="1"/>
  <c r="N2041" i="10"/>
  <c r="Q2040" i="10"/>
  <c r="P2040" i="10"/>
  <c r="O2040" i="10"/>
  <c r="R2040" i="10" s="1"/>
  <c r="N2040" i="10"/>
  <c r="Q2039" i="10"/>
  <c r="P2039" i="10"/>
  <c r="O2039" i="10"/>
  <c r="R2039" i="10" s="1"/>
  <c r="N2039" i="10"/>
  <c r="Q2038" i="10"/>
  <c r="P2038" i="10"/>
  <c r="U2038" i="10" s="1"/>
  <c r="O2038" i="10"/>
  <c r="R2038" i="10" s="1"/>
  <c r="N2038" i="10"/>
  <c r="Q2037" i="10"/>
  <c r="P2037" i="10"/>
  <c r="O2037" i="10"/>
  <c r="R2037" i="10" s="1"/>
  <c r="N2037" i="10"/>
  <c r="Q2036" i="10"/>
  <c r="P2036" i="10"/>
  <c r="U2036" i="10" s="1"/>
  <c r="O2036" i="10"/>
  <c r="R2036" i="10" s="1"/>
  <c r="N2036" i="10"/>
  <c r="Q2035" i="10"/>
  <c r="P2035" i="10"/>
  <c r="O2035" i="10"/>
  <c r="R2035" i="10" s="1"/>
  <c r="N2035" i="10"/>
  <c r="Q2034" i="10"/>
  <c r="P2034" i="10"/>
  <c r="O2034" i="10"/>
  <c r="R2034" i="10" s="1"/>
  <c r="N2034" i="10"/>
  <c r="Q2033" i="10"/>
  <c r="P2033" i="10"/>
  <c r="O2033" i="10"/>
  <c r="R2033" i="10" s="1"/>
  <c r="N2033" i="10"/>
  <c r="Q2032" i="10"/>
  <c r="P2032" i="10"/>
  <c r="S2032" i="10" s="1"/>
  <c r="O2032" i="10"/>
  <c r="R2032" i="10" s="1"/>
  <c r="N2032" i="10"/>
  <c r="Q2031" i="10"/>
  <c r="P2031" i="10"/>
  <c r="O2031" i="10"/>
  <c r="R2031" i="10" s="1"/>
  <c r="N2031" i="10"/>
  <c r="Q2030" i="10"/>
  <c r="P2030" i="10"/>
  <c r="O2030" i="10"/>
  <c r="R2030" i="10" s="1"/>
  <c r="N2030" i="10"/>
  <c r="Q2029" i="10"/>
  <c r="P2029" i="10"/>
  <c r="U2029" i="10" s="1"/>
  <c r="O2029" i="10"/>
  <c r="R2029" i="10" s="1"/>
  <c r="N2029" i="10"/>
  <c r="Q2028" i="10"/>
  <c r="P2028" i="10"/>
  <c r="O2028" i="10"/>
  <c r="R2028" i="10" s="1"/>
  <c r="N2028" i="10"/>
  <c r="Q2027" i="10"/>
  <c r="P2027" i="10"/>
  <c r="O2027" i="10"/>
  <c r="R2027" i="10" s="1"/>
  <c r="N2027" i="10"/>
  <c r="Q2026" i="10"/>
  <c r="P2026" i="10"/>
  <c r="O2026" i="10"/>
  <c r="R2026" i="10" s="1"/>
  <c r="N2026" i="10"/>
  <c r="Q2025" i="10"/>
  <c r="P2025" i="10"/>
  <c r="O2025" i="10"/>
  <c r="R2025" i="10" s="1"/>
  <c r="N2025" i="10"/>
  <c r="Q2024" i="10"/>
  <c r="P2024" i="10"/>
  <c r="O2024" i="10"/>
  <c r="R2024" i="10" s="1"/>
  <c r="N2024" i="10"/>
  <c r="Q2023" i="10"/>
  <c r="P2023" i="10"/>
  <c r="O2023" i="10"/>
  <c r="R2023" i="10" s="1"/>
  <c r="N2023" i="10"/>
  <c r="Q2022" i="10"/>
  <c r="P2022" i="10"/>
  <c r="U2022" i="10" s="1"/>
  <c r="O2022" i="10"/>
  <c r="R2022" i="10" s="1"/>
  <c r="N2022" i="10"/>
  <c r="Q2021" i="10"/>
  <c r="P2021" i="10"/>
  <c r="O2021" i="10"/>
  <c r="R2021" i="10" s="1"/>
  <c r="N2021" i="10"/>
  <c r="Q2020" i="10"/>
  <c r="P2020" i="10"/>
  <c r="O2020" i="10"/>
  <c r="R2020" i="10" s="1"/>
  <c r="N2020" i="10"/>
  <c r="Q2019" i="10"/>
  <c r="P2019" i="10"/>
  <c r="O2019" i="10"/>
  <c r="R2019" i="10" s="1"/>
  <c r="N2019" i="10"/>
  <c r="Q2018" i="10"/>
  <c r="P2018" i="10"/>
  <c r="U2018" i="10" s="1"/>
  <c r="O2018" i="10"/>
  <c r="R2018" i="10" s="1"/>
  <c r="N2018" i="10"/>
  <c r="Q2017" i="10"/>
  <c r="P2017" i="10"/>
  <c r="O2017" i="10"/>
  <c r="R2017" i="10" s="1"/>
  <c r="N2017" i="10"/>
  <c r="Q2016" i="10"/>
  <c r="P2016" i="10"/>
  <c r="O2016" i="10"/>
  <c r="R2016" i="10" s="1"/>
  <c r="N2016" i="10"/>
  <c r="Q2015" i="10"/>
  <c r="P2015" i="10"/>
  <c r="O2015" i="10"/>
  <c r="R2015" i="10" s="1"/>
  <c r="N2015" i="10"/>
  <c r="Q2014" i="10"/>
  <c r="P2014" i="10"/>
  <c r="O2014" i="10"/>
  <c r="R2014" i="10" s="1"/>
  <c r="N2014" i="10"/>
  <c r="Q2013" i="10"/>
  <c r="P2013" i="10"/>
  <c r="O2013" i="10"/>
  <c r="R2013" i="10" s="1"/>
  <c r="N2013" i="10"/>
  <c r="Q2012" i="10"/>
  <c r="P2012" i="10"/>
  <c r="O2012" i="10"/>
  <c r="R2012" i="10" s="1"/>
  <c r="N2012" i="10"/>
  <c r="Q2011" i="10"/>
  <c r="P2011" i="10"/>
  <c r="U2011" i="10" s="1"/>
  <c r="O2011" i="10"/>
  <c r="R2011" i="10" s="1"/>
  <c r="N2011" i="10"/>
  <c r="Q2010" i="10"/>
  <c r="P2010" i="10"/>
  <c r="O2010" i="10"/>
  <c r="R2010" i="10" s="1"/>
  <c r="N2010" i="10"/>
  <c r="Q2009" i="10"/>
  <c r="P2009" i="10"/>
  <c r="O2009" i="10"/>
  <c r="R2009" i="10" s="1"/>
  <c r="N2009" i="10"/>
  <c r="Q2008" i="10"/>
  <c r="P2008" i="10"/>
  <c r="O2008" i="10"/>
  <c r="R2008" i="10" s="1"/>
  <c r="N2008" i="10"/>
  <c r="Q2007" i="10"/>
  <c r="P2007" i="10"/>
  <c r="O2007" i="10"/>
  <c r="R2007" i="10" s="1"/>
  <c r="N2007" i="10"/>
  <c r="Q2006" i="10"/>
  <c r="P2006" i="10"/>
  <c r="O2006" i="10"/>
  <c r="R2006" i="10" s="1"/>
  <c r="N2006" i="10"/>
  <c r="Q2005" i="10"/>
  <c r="P2005" i="10"/>
  <c r="O2005" i="10"/>
  <c r="R2005" i="10" s="1"/>
  <c r="N2005" i="10"/>
  <c r="Q2004" i="10"/>
  <c r="P2004" i="10"/>
  <c r="O2004" i="10"/>
  <c r="R2004" i="10" s="1"/>
  <c r="N2004" i="10"/>
  <c r="Q2003" i="10"/>
  <c r="P2003" i="10"/>
  <c r="U2003" i="10" s="1"/>
  <c r="O2003" i="10"/>
  <c r="R2003" i="10" s="1"/>
  <c r="N2003" i="10"/>
  <c r="Q2002" i="10"/>
  <c r="P2002" i="10"/>
  <c r="O2002" i="10"/>
  <c r="R2002" i="10" s="1"/>
  <c r="N2002" i="10"/>
  <c r="Q2001" i="10"/>
  <c r="P2001" i="10"/>
  <c r="O2001" i="10"/>
  <c r="R2001" i="10" s="1"/>
  <c r="N2001" i="10"/>
  <c r="Q2000" i="10"/>
  <c r="P2000" i="10"/>
  <c r="O2000" i="10"/>
  <c r="R2000" i="10" s="1"/>
  <c r="N2000" i="10"/>
  <c r="Q1999" i="10"/>
  <c r="P1999" i="10"/>
  <c r="O1999" i="10"/>
  <c r="R1999" i="10" s="1"/>
  <c r="N1999" i="10"/>
  <c r="Q1998" i="10"/>
  <c r="P1998" i="10"/>
  <c r="O1998" i="10"/>
  <c r="R1998" i="10" s="1"/>
  <c r="N1998" i="10"/>
  <c r="Q1997" i="10"/>
  <c r="P1997" i="10"/>
  <c r="O1997" i="10"/>
  <c r="R1997" i="10" s="1"/>
  <c r="N1997" i="10"/>
  <c r="Q1996" i="10"/>
  <c r="P1996" i="10"/>
  <c r="O1996" i="10"/>
  <c r="R1996" i="10" s="1"/>
  <c r="N1996" i="10"/>
  <c r="Q1995" i="10"/>
  <c r="P1995" i="10"/>
  <c r="O1995" i="10"/>
  <c r="R1995" i="10" s="1"/>
  <c r="N1995" i="10"/>
  <c r="Q1994" i="10"/>
  <c r="P1994" i="10"/>
  <c r="O1994" i="10"/>
  <c r="R1994" i="10" s="1"/>
  <c r="N1994" i="10"/>
  <c r="Q1993" i="10"/>
  <c r="P1993" i="10"/>
  <c r="O1993" i="10"/>
  <c r="R1993" i="10" s="1"/>
  <c r="N1993" i="10"/>
  <c r="Q1992" i="10"/>
  <c r="P1992" i="10"/>
  <c r="O1992" i="10"/>
  <c r="R1992" i="10" s="1"/>
  <c r="N1992" i="10"/>
  <c r="Q1991" i="10"/>
  <c r="P1991" i="10"/>
  <c r="O1991" i="10"/>
  <c r="R1991" i="10" s="1"/>
  <c r="N1991" i="10"/>
  <c r="Q1990" i="10"/>
  <c r="P1990" i="10"/>
  <c r="U1990" i="10" s="1"/>
  <c r="O1990" i="10"/>
  <c r="R1990" i="10" s="1"/>
  <c r="N1990" i="10"/>
  <c r="Q1989" i="10"/>
  <c r="P1989" i="10"/>
  <c r="O1989" i="10"/>
  <c r="R1989" i="10" s="1"/>
  <c r="N1989" i="10"/>
  <c r="Q1988" i="10"/>
  <c r="P1988" i="10"/>
  <c r="O1988" i="10"/>
  <c r="R1988" i="10" s="1"/>
  <c r="N1988" i="10"/>
  <c r="Q1987" i="10"/>
  <c r="P1987" i="10"/>
  <c r="U1987" i="10" s="1"/>
  <c r="O1987" i="10"/>
  <c r="R1987" i="10" s="1"/>
  <c r="N1987" i="10"/>
  <c r="Q1986" i="10"/>
  <c r="P1986" i="10"/>
  <c r="O1986" i="10"/>
  <c r="R1986" i="10" s="1"/>
  <c r="N1986" i="10"/>
  <c r="Q1985" i="10"/>
  <c r="P1985" i="10"/>
  <c r="O1985" i="10"/>
  <c r="R1985" i="10" s="1"/>
  <c r="N1985" i="10"/>
  <c r="Q1984" i="10"/>
  <c r="P1984" i="10"/>
  <c r="O1984" i="10"/>
  <c r="R1984" i="10" s="1"/>
  <c r="N1984" i="10"/>
  <c r="Q1983" i="10"/>
  <c r="P1983" i="10"/>
  <c r="O1983" i="10"/>
  <c r="R1983" i="10" s="1"/>
  <c r="N1983" i="10"/>
  <c r="Q1982" i="10"/>
  <c r="P1982" i="10"/>
  <c r="O1982" i="10"/>
  <c r="R1982" i="10" s="1"/>
  <c r="N1982" i="10"/>
  <c r="Q1981" i="10"/>
  <c r="P1981" i="10"/>
  <c r="O1981" i="10"/>
  <c r="R1981" i="10" s="1"/>
  <c r="N1981" i="10"/>
  <c r="Q1980" i="10"/>
  <c r="P1980" i="10"/>
  <c r="O1980" i="10"/>
  <c r="R1980" i="10" s="1"/>
  <c r="N1980" i="10"/>
  <c r="Q1979" i="10"/>
  <c r="P1979" i="10"/>
  <c r="U1979" i="10" s="1"/>
  <c r="O1979" i="10"/>
  <c r="R1979" i="10" s="1"/>
  <c r="N1979" i="10"/>
  <c r="Q1978" i="10"/>
  <c r="P1978" i="10"/>
  <c r="O1978" i="10"/>
  <c r="R1978" i="10" s="1"/>
  <c r="N1978" i="10"/>
  <c r="Q1977" i="10"/>
  <c r="P1977" i="10"/>
  <c r="O1977" i="10"/>
  <c r="R1977" i="10" s="1"/>
  <c r="N1977" i="10"/>
  <c r="Q1976" i="10"/>
  <c r="P1976" i="10"/>
  <c r="O1976" i="10"/>
  <c r="R1976" i="10" s="1"/>
  <c r="N1976" i="10"/>
  <c r="Q1975" i="10"/>
  <c r="P1975" i="10"/>
  <c r="O1975" i="10"/>
  <c r="R1975" i="10" s="1"/>
  <c r="N1975" i="10"/>
  <c r="Q1974" i="10"/>
  <c r="P1974" i="10"/>
  <c r="O1974" i="10"/>
  <c r="R1974" i="10" s="1"/>
  <c r="N1974" i="10"/>
  <c r="Q1973" i="10"/>
  <c r="P1973" i="10"/>
  <c r="O1973" i="10"/>
  <c r="R1973" i="10" s="1"/>
  <c r="N1973" i="10"/>
  <c r="Q1972" i="10"/>
  <c r="P1972" i="10"/>
  <c r="O1972" i="10"/>
  <c r="R1972" i="10" s="1"/>
  <c r="N1972" i="10"/>
  <c r="Q1971" i="10"/>
  <c r="P1971" i="10"/>
  <c r="O1971" i="10"/>
  <c r="R1971" i="10" s="1"/>
  <c r="N1971" i="10"/>
  <c r="Q1970" i="10"/>
  <c r="P1970" i="10"/>
  <c r="O1970" i="10"/>
  <c r="R1970" i="10" s="1"/>
  <c r="N1970" i="10"/>
  <c r="Q1969" i="10"/>
  <c r="P1969" i="10"/>
  <c r="O1969" i="10"/>
  <c r="R1969" i="10" s="1"/>
  <c r="N1969" i="10"/>
  <c r="Q1968" i="10"/>
  <c r="P1968" i="10"/>
  <c r="O1968" i="10"/>
  <c r="R1968" i="10" s="1"/>
  <c r="N1968" i="10"/>
  <c r="Q1967" i="10"/>
  <c r="P1967" i="10"/>
  <c r="O1967" i="10"/>
  <c r="R1967" i="10" s="1"/>
  <c r="N1967" i="10"/>
  <c r="Q1966" i="10"/>
  <c r="P1966" i="10"/>
  <c r="O1966" i="10"/>
  <c r="R1966" i="10" s="1"/>
  <c r="N1966" i="10"/>
  <c r="Q1965" i="10"/>
  <c r="P1965" i="10"/>
  <c r="U1965" i="10" s="1"/>
  <c r="O1965" i="10"/>
  <c r="R1965" i="10" s="1"/>
  <c r="N1965" i="10"/>
  <c r="Q1964" i="10"/>
  <c r="P1964" i="10"/>
  <c r="O1964" i="10"/>
  <c r="R1964" i="10" s="1"/>
  <c r="N1964" i="10"/>
  <c r="Q1963" i="10"/>
  <c r="P1963" i="10"/>
  <c r="O1963" i="10"/>
  <c r="R1963" i="10" s="1"/>
  <c r="N1963" i="10"/>
  <c r="Q1962" i="10"/>
  <c r="P1962" i="10"/>
  <c r="O1962" i="10"/>
  <c r="R1962" i="10" s="1"/>
  <c r="N1962" i="10"/>
  <c r="Q1961" i="10"/>
  <c r="P1961" i="10"/>
  <c r="O1961" i="10"/>
  <c r="R1961" i="10" s="1"/>
  <c r="N1961" i="10"/>
  <c r="Q1960" i="10"/>
  <c r="P1960" i="10"/>
  <c r="O1960" i="10"/>
  <c r="R1960" i="10" s="1"/>
  <c r="N1960" i="10"/>
  <c r="Q1959" i="10"/>
  <c r="P1959" i="10"/>
  <c r="O1959" i="10"/>
  <c r="R1959" i="10" s="1"/>
  <c r="N1959" i="10"/>
  <c r="Q1958" i="10"/>
  <c r="P1958" i="10"/>
  <c r="O1958" i="10"/>
  <c r="R1958" i="10" s="1"/>
  <c r="N1958" i="10"/>
  <c r="Q1957" i="10"/>
  <c r="P1957" i="10"/>
  <c r="U1957" i="10" s="1"/>
  <c r="O1957" i="10"/>
  <c r="R1957" i="10" s="1"/>
  <c r="N1957" i="10"/>
  <c r="Q1956" i="10"/>
  <c r="P1956" i="10"/>
  <c r="O1956" i="10"/>
  <c r="R1956" i="10" s="1"/>
  <c r="N1956" i="10"/>
  <c r="Q1955" i="10"/>
  <c r="P1955" i="10"/>
  <c r="U1955" i="10" s="1"/>
  <c r="O1955" i="10"/>
  <c r="R1955" i="10" s="1"/>
  <c r="N1955" i="10"/>
  <c r="Q1954" i="10"/>
  <c r="P1954" i="10"/>
  <c r="U1954" i="10" s="1"/>
  <c r="O1954" i="10"/>
  <c r="R1954" i="10" s="1"/>
  <c r="N1954" i="10"/>
  <c r="Q1953" i="10"/>
  <c r="P1953" i="10"/>
  <c r="O1953" i="10"/>
  <c r="R1953" i="10" s="1"/>
  <c r="N1953" i="10"/>
  <c r="Q1952" i="10"/>
  <c r="P1952" i="10"/>
  <c r="O1952" i="10"/>
  <c r="R1952" i="10" s="1"/>
  <c r="N1952" i="10"/>
  <c r="Q1951" i="10"/>
  <c r="P1951" i="10"/>
  <c r="O1951" i="10"/>
  <c r="R1951" i="10" s="1"/>
  <c r="N1951" i="10"/>
  <c r="Q1950" i="10"/>
  <c r="P1950" i="10"/>
  <c r="O1950" i="10"/>
  <c r="R1950" i="10" s="1"/>
  <c r="N1950" i="10"/>
  <c r="Q1949" i="10"/>
  <c r="P1949" i="10"/>
  <c r="O1949" i="10"/>
  <c r="R1949" i="10" s="1"/>
  <c r="N1949" i="10"/>
  <c r="Q1948" i="10"/>
  <c r="P1948" i="10"/>
  <c r="O1948" i="10"/>
  <c r="R1948" i="10" s="1"/>
  <c r="N1948" i="10"/>
  <c r="Q1947" i="10"/>
  <c r="P1947" i="10"/>
  <c r="O1947" i="10"/>
  <c r="R1947" i="10" s="1"/>
  <c r="N1947" i="10"/>
  <c r="Q1946" i="10"/>
  <c r="P1946" i="10"/>
  <c r="O1946" i="10"/>
  <c r="R1946" i="10" s="1"/>
  <c r="N1946" i="10"/>
  <c r="Q1945" i="10"/>
  <c r="P1945" i="10"/>
  <c r="O1945" i="10"/>
  <c r="R1945" i="10" s="1"/>
  <c r="N1945" i="10"/>
  <c r="Q1944" i="10"/>
  <c r="P1944" i="10"/>
  <c r="O1944" i="10"/>
  <c r="R1944" i="10" s="1"/>
  <c r="N1944" i="10"/>
  <c r="Q1943" i="10"/>
  <c r="P1943" i="10"/>
  <c r="O1943" i="10"/>
  <c r="R1943" i="10" s="1"/>
  <c r="N1943" i="10"/>
  <c r="Q1942" i="10"/>
  <c r="P1942" i="10"/>
  <c r="U1942" i="10" s="1"/>
  <c r="O1942" i="10"/>
  <c r="R1942" i="10" s="1"/>
  <c r="N1942" i="10"/>
  <c r="Q1941" i="10"/>
  <c r="P1941" i="10"/>
  <c r="O1941" i="10"/>
  <c r="R1941" i="10" s="1"/>
  <c r="N1941" i="10"/>
  <c r="Q1940" i="10"/>
  <c r="P1940" i="10"/>
  <c r="U1940" i="10" s="1"/>
  <c r="O1940" i="10"/>
  <c r="R1940" i="10" s="1"/>
  <c r="N1940" i="10"/>
  <c r="Q1939" i="10"/>
  <c r="P1939" i="10"/>
  <c r="O1939" i="10"/>
  <c r="R1939" i="10" s="1"/>
  <c r="N1939" i="10"/>
  <c r="Q1938" i="10"/>
  <c r="P1938" i="10"/>
  <c r="O1938" i="10"/>
  <c r="R1938" i="10" s="1"/>
  <c r="N1938" i="10"/>
  <c r="Q1937" i="10"/>
  <c r="P1937" i="10"/>
  <c r="O1937" i="10"/>
  <c r="R1937" i="10" s="1"/>
  <c r="N1937" i="10"/>
  <c r="Q1936" i="10"/>
  <c r="P1936" i="10"/>
  <c r="O1936" i="10"/>
  <c r="R1936" i="10" s="1"/>
  <c r="N1936" i="10"/>
  <c r="Q1935" i="10"/>
  <c r="P1935" i="10"/>
  <c r="U1935" i="10" s="1"/>
  <c r="O1935" i="10"/>
  <c r="R1935" i="10" s="1"/>
  <c r="N1935" i="10"/>
  <c r="Q1934" i="10"/>
  <c r="P1934" i="10"/>
  <c r="O1934" i="10"/>
  <c r="R1934" i="10" s="1"/>
  <c r="N1934" i="10"/>
  <c r="Q1933" i="10"/>
  <c r="P1933" i="10"/>
  <c r="O1933" i="10"/>
  <c r="R1933" i="10" s="1"/>
  <c r="N1933" i="10"/>
  <c r="Q1932" i="10"/>
  <c r="P1932" i="10"/>
  <c r="U1932" i="10" s="1"/>
  <c r="O1932" i="10"/>
  <c r="R1932" i="10" s="1"/>
  <c r="N1932" i="10"/>
  <c r="Q1931" i="10"/>
  <c r="P1931" i="10"/>
  <c r="O1931" i="10"/>
  <c r="R1931" i="10" s="1"/>
  <c r="N1931" i="10"/>
  <c r="Q1930" i="10"/>
  <c r="P1930" i="10"/>
  <c r="O1930" i="10"/>
  <c r="R1930" i="10" s="1"/>
  <c r="N1930" i="10"/>
  <c r="Q1929" i="10"/>
  <c r="P1929" i="10"/>
  <c r="O1929" i="10"/>
  <c r="R1929" i="10" s="1"/>
  <c r="N1929" i="10"/>
  <c r="Q1928" i="10"/>
  <c r="P1928" i="10"/>
  <c r="O1928" i="10"/>
  <c r="R1928" i="10" s="1"/>
  <c r="N1928" i="10"/>
  <c r="Q1927" i="10"/>
  <c r="P1927" i="10"/>
  <c r="O1927" i="10"/>
  <c r="R1927" i="10" s="1"/>
  <c r="N1927" i="10"/>
  <c r="Q1926" i="10"/>
  <c r="P1926" i="10"/>
  <c r="O1926" i="10"/>
  <c r="R1926" i="10" s="1"/>
  <c r="N1926" i="10"/>
  <c r="Q1925" i="10"/>
  <c r="P1925" i="10"/>
  <c r="O1925" i="10"/>
  <c r="R1925" i="10" s="1"/>
  <c r="N1925" i="10"/>
  <c r="Q1924" i="10"/>
  <c r="P1924" i="10"/>
  <c r="O1924" i="10"/>
  <c r="R1924" i="10" s="1"/>
  <c r="N1924" i="10"/>
  <c r="Q1923" i="10"/>
  <c r="P1923" i="10"/>
  <c r="O1923" i="10"/>
  <c r="R1923" i="10" s="1"/>
  <c r="N1923" i="10"/>
  <c r="Q1922" i="10"/>
  <c r="P1922" i="10"/>
  <c r="U1922" i="10" s="1"/>
  <c r="O1922" i="10"/>
  <c r="R1922" i="10" s="1"/>
  <c r="N1922" i="10"/>
  <c r="Q1921" i="10"/>
  <c r="P1921" i="10"/>
  <c r="U1921" i="10" s="1"/>
  <c r="O1921" i="10"/>
  <c r="R1921" i="10" s="1"/>
  <c r="N1921" i="10"/>
  <c r="Q1920" i="10"/>
  <c r="P1920" i="10"/>
  <c r="O1920" i="10"/>
  <c r="R1920" i="10" s="1"/>
  <c r="N1920" i="10"/>
  <c r="Q1919" i="10"/>
  <c r="P1919" i="10"/>
  <c r="O1919" i="10"/>
  <c r="R1919" i="10" s="1"/>
  <c r="N1919" i="10"/>
  <c r="Q1918" i="10"/>
  <c r="P1918" i="10"/>
  <c r="O1918" i="10"/>
  <c r="R1918" i="10" s="1"/>
  <c r="N1918" i="10"/>
  <c r="Q1917" i="10"/>
  <c r="P1917" i="10"/>
  <c r="O1917" i="10"/>
  <c r="R1917" i="10" s="1"/>
  <c r="N1917" i="10"/>
  <c r="Q1916" i="10"/>
  <c r="P1916" i="10"/>
  <c r="U1916" i="10" s="1"/>
  <c r="O1916" i="10"/>
  <c r="R1916" i="10" s="1"/>
  <c r="N1916" i="10"/>
  <c r="Q1915" i="10"/>
  <c r="P1915" i="10"/>
  <c r="O1915" i="10"/>
  <c r="R1915" i="10" s="1"/>
  <c r="N1915" i="10"/>
  <c r="Q1914" i="10"/>
  <c r="P1914" i="10"/>
  <c r="U1914" i="10" s="1"/>
  <c r="O1914" i="10"/>
  <c r="R1914" i="10" s="1"/>
  <c r="N1914" i="10"/>
  <c r="Q1913" i="10"/>
  <c r="P1913" i="10"/>
  <c r="O1913" i="10"/>
  <c r="R1913" i="10" s="1"/>
  <c r="N1913" i="10"/>
  <c r="Q1912" i="10"/>
  <c r="P1912" i="10"/>
  <c r="O1912" i="10"/>
  <c r="R1912" i="10" s="1"/>
  <c r="N1912" i="10"/>
  <c r="Q1911" i="10"/>
  <c r="P1911" i="10"/>
  <c r="O1911" i="10"/>
  <c r="R1911" i="10" s="1"/>
  <c r="N1911" i="10"/>
  <c r="Q1910" i="10"/>
  <c r="P1910" i="10"/>
  <c r="O1910" i="10"/>
  <c r="R1910" i="10" s="1"/>
  <c r="N1910" i="10"/>
  <c r="Q1909" i="10"/>
  <c r="P1909" i="10"/>
  <c r="O1909" i="10"/>
  <c r="R1909" i="10" s="1"/>
  <c r="N1909" i="10"/>
  <c r="Q1908" i="10"/>
  <c r="P1908" i="10"/>
  <c r="O1908" i="10"/>
  <c r="R1908" i="10" s="1"/>
  <c r="N1908" i="10"/>
  <c r="Q1907" i="10"/>
  <c r="P1907" i="10"/>
  <c r="O1907" i="10"/>
  <c r="R1907" i="10" s="1"/>
  <c r="N1907" i="10"/>
  <c r="Q1906" i="10"/>
  <c r="P1906" i="10"/>
  <c r="O1906" i="10"/>
  <c r="R1906" i="10" s="1"/>
  <c r="N1906" i="10"/>
  <c r="Q1905" i="10"/>
  <c r="P1905" i="10"/>
  <c r="U1905" i="10" s="1"/>
  <c r="O1905" i="10"/>
  <c r="R1905" i="10" s="1"/>
  <c r="N1905" i="10"/>
  <c r="Q1904" i="10"/>
  <c r="P1904" i="10"/>
  <c r="O1904" i="10"/>
  <c r="R1904" i="10" s="1"/>
  <c r="N1904" i="10"/>
  <c r="S1903" i="10"/>
  <c r="R1903" i="10"/>
  <c r="Q1903" i="10"/>
  <c r="P1903" i="10"/>
  <c r="U1903" i="10" s="1"/>
  <c r="O1903" i="10"/>
  <c r="N1903" i="10"/>
  <c r="Q1902" i="10"/>
  <c r="P1902" i="10"/>
  <c r="O1902" i="10"/>
  <c r="R1902" i="10" s="1"/>
  <c r="N1902" i="10"/>
  <c r="Q1901" i="10"/>
  <c r="P1901" i="10"/>
  <c r="O1901" i="10"/>
  <c r="R1901" i="10" s="1"/>
  <c r="N1901" i="10"/>
  <c r="Q1900" i="10"/>
  <c r="P1900" i="10"/>
  <c r="U1900" i="10" s="1"/>
  <c r="O1900" i="10"/>
  <c r="R1900" i="10" s="1"/>
  <c r="N1900" i="10"/>
  <c r="Q1899" i="10"/>
  <c r="P1899" i="10"/>
  <c r="O1899" i="10"/>
  <c r="R1899" i="10" s="1"/>
  <c r="N1899" i="10"/>
  <c r="Q1898" i="10"/>
  <c r="P1898" i="10"/>
  <c r="O1898" i="10"/>
  <c r="R1898" i="10" s="1"/>
  <c r="N1898" i="10"/>
  <c r="Q1897" i="10"/>
  <c r="P1897" i="10"/>
  <c r="O1897" i="10"/>
  <c r="R1897" i="10" s="1"/>
  <c r="N1897" i="10"/>
  <c r="Q1896" i="10"/>
  <c r="P1896" i="10"/>
  <c r="O1896" i="10"/>
  <c r="R1896" i="10" s="1"/>
  <c r="N1896" i="10"/>
  <c r="Q1895" i="10"/>
  <c r="P1895" i="10"/>
  <c r="O1895" i="10"/>
  <c r="R1895" i="10" s="1"/>
  <c r="N1895" i="10"/>
  <c r="Q1894" i="10"/>
  <c r="P1894" i="10"/>
  <c r="O1894" i="10"/>
  <c r="R1894" i="10" s="1"/>
  <c r="N1894" i="10"/>
  <c r="Q1893" i="10"/>
  <c r="P1893" i="10"/>
  <c r="O1893" i="10"/>
  <c r="R1893" i="10" s="1"/>
  <c r="N1893" i="10"/>
  <c r="Q1892" i="10"/>
  <c r="P1892" i="10"/>
  <c r="O1892" i="10"/>
  <c r="R1892" i="10" s="1"/>
  <c r="N1892" i="10"/>
  <c r="Q1891" i="10"/>
  <c r="P1891" i="10"/>
  <c r="O1891" i="10"/>
  <c r="R1891" i="10" s="1"/>
  <c r="N1891" i="10"/>
  <c r="Q1890" i="10"/>
  <c r="P1890" i="10"/>
  <c r="U1890" i="10" s="1"/>
  <c r="O1890" i="10"/>
  <c r="R1890" i="10" s="1"/>
  <c r="N1890" i="10"/>
  <c r="Q1889" i="10"/>
  <c r="P1889" i="10"/>
  <c r="O1889" i="10"/>
  <c r="R1889" i="10" s="1"/>
  <c r="N1889" i="10"/>
  <c r="Q1888" i="10"/>
  <c r="P1888" i="10"/>
  <c r="O1888" i="10"/>
  <c r="R1888" i="10" s="1"/>
  <c r="N1888" i="10"/>
  <c r="Q1887" i="10"/>
  <c r="P1887" i="10"/>
  <c r="O1887" i="10"/>
  <c r="R1887" i="10" s="1"/>
  <c r="N1887" i="10"/>
  <c r="Q1886" i="10"/>
  <c r="P1886" i="10"/>
  <c r="O1886" i="10"/>
  <c r="R1886" i="10" s="1"/>
  <c r="N1886" i="10"/>
  <c r="Q1885" i="10"/>
  <c r="P1885" i="10"/>
  <c r="O1885" i="10"/>
  <c r="R1885" i="10" s="1"/>
  <c r="N1885" i="10"/>
  <c r="Q1884" i="10"/>
  <c r="P1884" i="10"/>
  <c r="O1884" i="10"/>
  <c r="R1884" i="10" s="1"/>
  <c r="N1884" i="10"/>
  <c r="Q1883" i="10"/>
  <c r="P1883" i="10"/>
  <c r="O1883" i="10"/>
  <c r="R1883" i="10" s="1"/>
  <c r="N1883" i="10"/>
  <c r="Q1882" i="10"/>
  <c r="P1882" i="10"/>
  <c r="U1882" i="10" s="1"/>
  <c r="O1882" i="10"/>
  <c r="R1882" i="10" s="1"/>
  <c r="N1882" i="10"/>
  <c r="Q1881" i="10"/>
  <c r="P1881" i="10"/>
  <c r="O1881" i="10"/>
  <c r="R1881" i="10" s="1"/>
  <c r="N1881" i="10"/>
  <c r="Q1880" i="10"/>
  <c r="P1880" i="10"/>
  <c r="O1880" i="10"/>
  <c r="R1880" i="10" s="1"/>
  <c r="N1880" i="10"/>
  <c r="Q1879" i="10"/>
  <c r="P1879" i="10"/>
  <c r="O1879" i="10"/>
  <c r="R1879" i="10" s="1"/>
  <c r="N1879" i="10"/>
  <c r="Q1878" i="10"/>
  <c r="P1878" i="10"/>
  <c r="O1878" i="10"/>
  <c r="R1878" i="10" s="1"/>
  <c r="N1878" i="10"/>
  <c r="Q1877" i="10"/>
  <c r="P1877" i="10"/>
  <c r="O1877" i="10"/>
  <c r="R1877" i="10" s="1"/>
  <c r="N1877" i="10"/>
  <c r="Q1876" i="10"/>
  <c r="P1876" i="10"/>
  <c r="O1876" i="10"/>
  <c r="R1876" i="10" s="1"/>
  <c r="N1876" i="10"/>
  <c r="Q1875" i="10"/>
  <c r="P1875" i="10"/>
  <c r="U1875" i="10" s="1"/>
  <c r="O1875" i="10"/>
  <c r="R1875" i="10" s="1"/>
  <c r="N1875" i="10"/>
  <c r="Q1874" i="10"/>
  <c r="P1874" i="10"/>
  <c r="U1874" i="10" s="1"/>
  <c r="O1874" i="10"/>
  <c r="R1874" i="10" s="1"/>
  <c r="N1874" i="10"/>
  <c r="Q1873" i="10"/>
  <c r="P1873" i="10"/>
  <c r="O1873" i="10"/>
  <c r="R1873" i="10" s="1"/>
  <c r="N1873" i="10"/>
  <c r="Q1872" i="10"/>
  <c r="P1872" i="10"/>
  <c r="O1872" i="10"/>
  <c r="R1872" i="10" s="1"/>
  <c r="N1872" i="10"/>
  <c r="Q1871" i="10"/>
  <c r="P1871" i="10"/>
  <c r="U1871" i="10" s="1"/>
  <c r="O1871" i="10"/>
  <c r="R1871" i="10" s="1"/>
  <c r="N1871" i="10"/>
  <c r="Q1870" i="10"/>
  <c r="P1870" i="10"/>
  <c r="O1870" i="10"/>
  <c r="R1870" i="10" s="1"/>
  <c r="N1870" i="10"/>
  <c r="Q1869" i="10"/>
  <c r="P1869" i="10"/>
  <c r="O1869" i="10"/>
  <c r="R1869" i="10" s="1"/>
  <c r="N1869" i="10"/>
  <c r="Q1868" i="10"/>
  <c r="P1868" i="10"/>
  <c r="O1868" i="10"/>
  <c r="R1868" i="10" s="1"/>
  <c r="N1868" i="10"/>
  <c r="Q1867" i="10"/>
  <c r="P1867" i="10"/>
  <c r="O1867" i="10"/>
  <c r="R1867" i="10" s="1"/>
  <c r="N1867" i="10"/>
  <c r="Q1866" i="10"/>
  <c r="P1866" i="10"/>
  <c r="O1866" i="10"/>
  <c r="R1866" i="10" s="1"/>
  <c r="N1866" i="10"/>
  <c r="Q1865" i="10"/>
  <c r="P1865" i="10"/>
  <c r="O1865" i="10"/>
  <c r="R1865" i="10" s="1"/>
  <c r="N1865" i="10"/>
  <c r="Q1864" i="10"/>
  <c r="P1864" i="10"/>
  <c r="O1864" i="10"/>
  <c r="R1864" i="10" s="1"/>
  <c r="N1864" i="10"/>
  <c r="Q1863" i="10"/>
  <c r="P1863" i="10"/>
  <c r="U1863" i="10" s="1"/>
  <c r="O1863" i="10"/>
  <c r="R1863" i="10" s="1"/>
  <c r="N1863" i="10"/>
  <c r="Q1862" i="10"/>
  <c r="P1862" i="10"/>
  <c r="O1862" i="10"/>
  <c r="R1862" i="10" s="1"/>
  <c r="N1862" i="10"/>
  <c r="Q1861" i="10"/>
  <c r="P1861" i="10"/>
  <c r="O1861" i="10"/>
  <c r="R1861" i="10" s="1"/>
  <c r="N1861" i="10"/>
  <c r="Q1860" i="10"/>
  <c r="P1860" i="10"/>
  <c r="U1860" i="10" s="1"/>
  <c r="O1860" i="10"/>
  <c r="R1860" i="10" s="1"/>
  <c r="N1860" i="10"/>
  <c r="Q1859" i="10"/>
  <c r="P1859" i="10"/>
  <c r="O1859" i="10"/>
  <c r="R1859" i="10" s="1"/>
  <c r="N1859" i="10"/>
  <c r="Q1858" i="10"/>
  <c r="P1858" i="10"/>
  <c r="U1858" i="10" s="1"/>
  <c r="O1858" i="10"/>
  <c r="R1858" i="10" s="1"/>
  <c r="N1858" i="10"/>
  <c r="Q1857" i="10"/>
  <c r="P1857" i="10"/>
  <c r="U1857" i="10" s="1"/>
  <c r="O1857" i="10"/>
  <c r="R1857" i="10" s="1"/>
  <c r="N1857" i="10"/>
  <c r="Q1856" i="10"/>
  <c r="P1856" i="10"/>
  <c r="O1856" i="10"/>
  <c r="R1856" i="10" s="1"/>
  <c r="N1856" i="10"/>
  <c r="Q1855" i="10"/>
  <c r="P1855" i="10"/>
  <c r="O1855" i="10"/>
  <c r="R1855" i="10" s="1"/>
  <c r="N1855" i="10"/>
  <c r="Q1854" i="10"/>
  <c r="P1854" i="10"/>
  <c r="O1854" i="10"/>
  <c r="R1854" i="10" s="1"/>
  <c r="N1854" i="10"/>
  <c r="Q1853" i="10"/>
  <c r="P1853" i="10"/>
  <c r="O1853" i="10"/>
  <c r="R1853" i="10" s="1"/>
  <c r="N1853" i="10"/>
  <c r="Q1852" i="10"/>
  <c r="P1852" i="10"/>
  <c r="U1852" i="10" s="1"/>
  <c r="O1852" i="10"/>
  <c r="R1852" i="10" s="1"/>
  <c r="N1852" i="10"/>
  <c r="Q1851" i="10"/>
  <c r="P1851" i="10"/>
  <c r="O1851" i="10"/>
  <c r="R1851" i="10" s="1"/>
  <c r="N1851" i="10"/>
  <c r="Q1850" i="10"/>
  <c r="P1850" i="10"/>
  <c r="O1850" i="10"/>
  <c r="R1850" i="10" s="1"/>
  <c r="N1850" i="10"/>
  <c r="Q1849" i="10"/>
  <c r="P1849" i="10"/>
  <c r="O1849" i="10"/>
  <c r="R1849" i="10" s="1"/>
  <c r="N1849" i="10"/>
  <c r="Q1848" i="10"/>
  <c r="P1848" i="10"/>
  <c r="O1848" i="10"/>
  <c r="R1848" i="10" s="1"/>
  <c r="N1848" i="10"/>
  <c r="Q1847" i="10"/>
  <c r="P1847" i="10"/>
  <c r="U1847" i="10" s="1"/>
  <c r="O1847" i="10"/>
  <c r="R1847" i="10" s="1"/>
  <c r="N1847" i="10"/>
  <c r="Q1846" i="10"/>
  <c r="P1846" i="10"/>
  <c r="O1846" i="10"/>
  <c r="R1846" i="10" s="1"/>
  <c r="N1846" i="10"/>
  <c r="Q1845" i="10"/>
  <c r="P1845" i="10"/>
  <c r="O1845" i="10"/>
  <c r="R1845" i="10" s="1"/>
  <c r="N1845" i="10"/>
  <c r="Q1844" i="10"/>
  <c r="P1844" i="10"/>
  <c r="U1844" i="10" s="1"/>
  <c r="O1844" i="10"/>
  <c r="R1844" i="10" s="1"/>
  <c r="N1844" i="10"/>
  <c r="Q1843" i="10"/>
  <c r="P1843" i="10"/>
  <c r="U1843" i="10" s="1"/>
  <c r="O1843" i="10"/>
  <c r="R1843" i="10" s="1"/>
  <c r="N1843" i="10"/>
  <c r="Q1842" i="10"/>
  <c r="P1842" i="10"/>
  <c r="O1842" i="10"/>
  <c r="R1842" i="10" s="1"/>
  <c r="N1842" i="10"/>
  <c r="Q1841" i="10"/>
  <c r="P1841" i="10"/>
  <c r="U1841" i="10" s="1"/>
  <c r="O1841" i="10"/>
  <c r="R1841" i="10" s="1"/>
  <c r="N1841" i="10"/>
  <c r="Q1840" i="10"/>
  <c r="P1840" i="10"/>
  <c r="O1840" i="10"/>
  <c r="R1840" i="10" s="1"/>
  <c r="N1840" i="10"/>
  <c r="Q1839" i="10"/>
  <c r="P1839" i="10"/>
  <c r="O1839" i="10"/>
  <c r="R1839" i="10" s="1"/>
  <c r="N1839" i="10"/>
  <c r="Q1838" i="10"/>
  <c r="P1838" i="10"/>
  <c r="O1838" i="10"/>
  <c r="R1838" i="10" s="1"/>
  <c r="N1838" i="10"/>
  <c r="Q1837" i="10"/>
  <c r="P1837" i="10"/>
  <c r="O1837" i="10"/>
  <c r="R1837" i="10" s="1"/>
  <c r="N1837" i="10"/>
  <c r="Q1836" i="10"/>
  <c r="P1836" i="10"/>
  <c r="O1836" i="10"/>
  <c r="R1836" i="10" s="1"/>
  <c r="N1836" i="10"/>
  <c r="Q1835" i="10"/>
  <c r="P1835" i="10"/>
  <c r="O1835" i="10"/>
  <c r="R1835" i="10" s="1"/>
  <c r="N1835" i="10"/>
  <c r="Q1834" i="10"/>
  <c r="P1834" i="10"/>
  <c r="O1834" i="10"/>
  <c r="R1834" i="10" s="1"/>
  <c r="N1834" i="10"/>
  <c r="Q1833" i="10"/>
  <c r="P1833" i="10"/>
  <c r="O1833" i="10"/>
  <c r="R1833" i="10" s="1"/>
  <c r="N1833" i="10"/>
  <c r="Q1832" i="10"/>
  <c r="P1832" i="10"/>
  <c r="O1832" i="10"/>
  <c r="R1832" i="10" s="1"/>
  <c r="N1832" i="10"/>
  <c r="Q1831" i="10"/>
  <c r="P1831" i="10"/>
  <c r="O1831" i="10"/>
  <c r="R1831" i="10" s="1"/>
  <c r="N1831" i="10"/>
  <c r="Q1830" i="10"/>
  <c r="P1830" i="10"/>
  <c r="O1830" i="10"/>
  <c r="R1830" i="10" s="1"/>
  <c r="N1830" i="10"/>
  <c r="Q1829" i="10"/>
  <c r="P1829" i="10"/>
  <c r="O1829" i="10"/>
  <c r="R1829" i="10" s="1"/>
  <c r="N1829" i="10"/>
  <c r="Q1828" i="10"/>
  <c r="P1828" i="10"/>
  <c r="O1828" i="10"/>
  <c r="R1828" i="10" s="1"/>
  <c r="N1828" i="10"/>
  <c r="Q1827" i="10"/>
  <c r="P1827" i="10"/>
  <c r="U1827" i="10" s="1"/>
  <c r="O1827" i="10"/>
  <c r="R1827" i="10" s="1"/>
  <c r="N1827" i="10"/>
  <c r="Q1826" i="10"/>
  <c r="P1826" i="10"/>
  <c r="U1826" i="10" s="1"/>
  <c r="O1826" i="10"/>
  <c r="R1826" i="10" s="1"/>
  <c r="N1826" i="10"/>
  <c r="Q1825" i="10"/>
  <c r="P1825" i="10"/>
  <c r="O1825" i="10"/>
  <c r="R1825" i="10" s="1"/>
  <c r="N1825" i="10"/>
  <c r="Q1824" i="10"/>
  <c r="P1824" i="10"/>
  <c r="O1824" i="10"/>
  <c r="R1824" i="10" s="1"/>
  <c r="N1824" i="10"/>
  <c r="Q1823" i="10"/>
  <c r="P1823" i="10"/>
  <c r="O1823" i="10"/>
  <c r="R1823" i="10" s="1"/>
  <c r="N1823" i="10"/>
  <c r="Q1822" i="10"/>
  <c r="P1822" i="10"/>
  <c r="O1822" i="10"/>
  <c r="R1822" i="10" s="1"/>
  <c r="N1822" i="10"/>
  <c r="Q1821" i="10"/>
  <c r="P1821" i="10"/>
  <c r="O1821" i="10"/>
  <c r="R1821" i="10" s="1"/>
  <c r="N1821" i="10"/>
  <c r="Q1820" i="10"/>
  <c r="P1820" i="10"/>
  <c r="O1820" i="10"/>
  <c r="R1820" i="10" s="1"/>
  <c r="N1820" i="10"/>
  <c r="Q1819" i="10"/>
  <c r="P1819" i="10"/>
  <c r="O1819" i="10"/>
  <c r="R1819" i="10" s="1"/>
  <c r="N1819" i="10"/>
  <c r="Q1818" i="10"/>
  <c r="P1818" i="10"/>
  <c r="O1818" i="10"/>
  <c r="R1818" i="10" s="1"/>
  <c r="N1818" i="10"/>
  <c r="Q1817" i="10"/>
  <c r="P1817" i="10"/>
  <c r="O1817" i="10"/>
  <c r="R1817" i="10" s="1"/>
  <c r="N1817" i="10"/>
  <c r="Q1816" i="10"/>
  <c r="P1816" i="10"/>
  <c r="O1816" i="10"/>
  <c r="R1816" i="10" s="1"/>
  <c r="N1816" i="10"/>
  <c r="Q1815" i="10"/>
  <c r="P1815" i="10"/>
  <c r="O1815" i="10"/>
  <c r="R1815" i="10" s="1"/>
  <c r="N1815" i="10"/>
  <c r="Q1814" i="10"/>
  <c r="P1814" i="10"/>
  <c r="O1814" i="10"/>
  <c r="R1814" i="10" s="1"/>
  <c r="N1814" i="10"/>
  <c r="Q1813" i="10"/>
  <c r="P1813" i="10"/>
  <c r="U1813" i="10" s="1"/>
  <c r="O1813" i="10"/>
  <c r="R1813" i="10" s="1"/>
  <c r="N1813" i="10"/>
  <c r="Q1812" i="10"/>
  <c r="P1812" i="10"/>
  <c r="U1812" i="10" s="1"/>
  <c r="O1812" i="10"/>
  <c r="R1812" i="10" s="1"/>
  <c r="N1812" i="10"/>
  <c r="Q1811" i="10"/>
  <c r="P1811" i="10"/>
  <c r="O1811" i="10"/>
  <c r="R1811" i="10" s="1"/>
  <c r="N1811" i="10"/>
  <c r="Q1810" i="10"/>
  <c r="P1810" i="10"/>
  <c r="O1810" i="10"/>
  <c r="R1810" i="10" s="1"/>
  <c r="N1810" i="10"/>
  <c r="Q1809" i="10"/>
  <c r="P1809" i="10"/>
  <c r="O1809" i="10"/>
  <c r="R1809" i="10" s="1"/>
  <c r="N1809" i="10"/>
  <c r="Q1808" i="10"/>
  <c r="P1808" i="10"/>
  <c r="O1808" i="10"/>
  <c r="R1808" i="10" s="1"/>
  <c r="N1808" i="10"/>
  <c r="Q1807" i="10"/>
  <c r="P1807" i="10"/>
  <c r="O1807" i="10"/>
  <c r="R1807" i="10" s="1"/>
  <c r="N1807" i="10"/>
  <c r="Q1806" i="10"/>
  <c r="P1806" i="10"/>
  <c r="O1806" i="10"/>
  <c r="R1806" i="10" s="1"/>
  <c r="N1806" i="10"/>
  <c r="Q1805" i="10"/>
  <c r="P1805" i="10"/>
  <c r="O1805" i="10"/>
  <c r="R1805" i="10" s="1"/>
  <c r="N1805" i="10"/>
  <c r="Q1804" i="10"/>
  <c r="P1804" i="10"/>
  <c r="O1804" i="10"/>
  <c r="R1804" i="10" s="1"/>
  <c r="N1804" i="10"/>
  <c r="Q1803" i="10"/>
  <c r="P1803" i="10"/>
  <c r="O1803" i="10"/>
  <c r="R1803" i="10" s="1"/>
  <c r="N1803" i="10"/>
  <c r="Q1802" i="10"/>
  <c r="P1802" i="10"/>
  <c r="U1802" i="10" s="1"/>
  <c r="O1802" i="10"/>
  <c r="R1802" i="10" s="1"/>
  <c r="N1802" i="10"/>
  <c r="Q1801" i="10"/>
  <c r="P1801" i="10"/>
  <c r="U1801" i="10" s="1"/>
  <c r="O1801" i="10"/>
  <c r="R1801" i="10" s="1"/>
  <c r="N1801" i="10"/>
  <c r="Q1800" i="10"/>
  <c r="P1800" i="10"/>
  <c r="O1800" i="10"/>
  <c r="R1800" i="10" s="1"/>
  <c r="N1800" i="10"/>
  <c r="Q1799" i="10"/>
  <c r="P1799" i="10"/>
  <c r="O1799" i="10"/>
  <c r="R1799" i="10" s="1"/>
  <c r="N1799" i="10"/>
  <c r="Q1798" i="10"/>
  <c r="P1798" i="10"/>
  <c r="U1798" i="10" s="1"/>
  <c r="O1798" i="10"/>
  <c r="R1798" i="10" s="1"/>
  <c r="N1798" i="10"/>
  <c r="Q1797" i="10"/>
  <c r="P1797" i="10"/>
  <c r="O1797" i="10"/>
  <c r="R1797" i="10" s="1"/>
  <c r="N1797" i="10"/>
  <c r="Q1796" i="10"/>
  <c r="P1796" i="10"/>
  <c r="O1796" i="10"/>
  <c r="R1796" i="10" s="1"/>
  <c r="N1796" i="10"/>
  <c r="Q1795" i="10"/>
  <c r="P1795" i="10"/>
  <c r="O1795" i="10"/>
  <c r="R1795" i="10" s="1"/>
  <c r="N1795" i="10"/>
  <c r="Q1794" i="10"/>
  <c r="P1794" i="10"/>
  <c r="O1794" i="10"/>
  <c r="R1794" i="10" s="1"/>
  <c r="N1794" i="10"/>
  <c r="Q1793" i="10"/>
  <c r="P1793" i="10"/>
  <c r="O1793" i="10"/>
  <c r="R1793" i="10" s="1"/>
  <c r="N1793" i="10"/>
  <c r="Q1792" i="10"/>
  <c r="P1792" i="10"/>
  <c r="O1792" i="10"/>
  <c r="R1792" i="10" s="1"/>
  <c r="N1792" i="10"/>
  <c r="Q1791" i="10"/>
  <c r="P1791" i="10"/>
  <c r="O1791" i="10"/>
  <c r="R1791" i="10" s="1"/>
  <c r="N1791" i="10"/>
  <c r="Q1790" i="10"/>
  <c r="P1790" i="10"/>
  <c r="O1790" i="10"/>
  <c r="R1790" i="10" s="1"/>
  <c r="N1790" i="10"/>
  <c r="Q1789" i="10"/>
  <c r="P1789" i="10"/>
  <c r="U1789" i="10" s="1"/>
  <c r="O1789" i="10"/>
  <c r="R1789" i="10" s="1"/>
  <c r="N1789" i="10"/>
  <c r="Q1788" i="10"/>
  <c r="P1788" i="10"/>
  <c r="O1788" i="10"/>
  <c r="R1788" i="10" s="1"/>
  <c r="N1788" i="10"/>
  <c r="Q1787" i="10"/>
  <c r="P1787" i="10"/>
  <c r="U1787" i="10" s="1"/>
  <c r="O1787" i="10"/>
  <c r="R1787" i="10" s="1"/>
  <c r="N1787" i="10"/>
  <c r="Q1786" i="10"/>
  <c r="P1786" i="10"/>
  <c r="O1786" i="10"/>
  <c r="R1786" i="10" s="1"/>
  <c r="N1786" i="10"/>
  <c r="Q1785" i="10"/>
  <c r="P1785" i="10"/>
  <c r="O1785" i="10"/>
  <c r="R1785" i="10" s="1"/>
  <c r="N1785" i="10"/>
  <c r="Q1784" i="10"/>
  <c r="P1784" i="10"/>
  <c r="O1784" i="10"/>
  <c r="R1784" i="10" s="1"/>
  <c r="N1784" i="10"/>
  <c r="Q1783" i="10"/>
  <c r="P1783" i="10"/>
  <c r="O1783" i="10"/>
  <c r="R1783" i="10" s="1"/>
  <c r="N1783" i="10"/>
  <c r="Q1782" i="10"/>
  <c r="P1782" i="10"/>
  <c r="O1782" i="10"/>
  <c r="R1782" i="10" s="1"/>
  <c r="N1782" i="10"/>
  <c r="Q1781" i="10"/>
  <c r="P1781" i="10"/>
  <c r="O1781" i="10"/>
  <c r="R1781" i="10" s="1"/>
  <c r="N1781" i="10"/>
  <c r="Q1780" i="10"/>
  <c r="P1780" i="10"/>
  <c r="O1780" i="10"/>
  <c r="R1780" i="10" s="1"/>
  <c r="N1780" i="10"/>
  <c r="Q1779" i="10"/>
  <c r="P1779" i="10"/>
  <c r="O1779" i="10"/>
  <c r="R1779" i="10" s="1"/>
  <c r="N1779" i="10"/>
  <c r="Q1778" i="10"/>
  <c r="P1778" i="10"/>
  <c r="O1778" i="10"/>
  <c r="R1778" i="10" s="1"/>
  <c r="N1778" i="10"/>
  <c r="Q1777" i="10"/>
  <c r="P1777" i="10"/>
  <c r="U1777" i="10" s="1"/>
  <c r="O1777" i="10"/>
  <c r="R1777" i="10" s="1"/>
  <c r="N1777" i="10"/>
  <c r="Q1776" i="10"/>
  <c r="P1776" i="10"/>
  <c r="O1776" i="10"/>
  <c r="R1776" i="10" s="1"/>
  <c r="N1776" i="10"/>
  <c r="S1775" i="10"/>
  <c r="Q1775" i="10"/>
  <c r="P1775" i="10"/>
  <c r="U1775" i="10" s="1"/>
  <c r="O1775" i="10"/>
  <c r="R1775" i="10" s="1"/>
  <c r="N1775" i="10"/>
  <c r="Q1774" i="10"/>
  <c r="P1774" i="10"/>
  <c r="O1774" i="10"/>
  <c r="R1774" i="10" s="1"/>
  <c r="N1774" i="10"/>
  <c r="Q1773" i="10"/>
  <c r="P1773" i="10"/>
  <c r="O1773" i="10"/>
  <c r="R1773" i="10" s="1"/>
  <c r="N1773" i="10"/>
  <c r="Q1772" i="10"/>
  <c r="P1772" i="10"/>
  <c r="O1772" i="10"/>
  <c r="R1772" i="10" s="1"/>
  <c r="N1772" i="10"/>
  <c r="Q1771" i="10"/>
  <c r="P1771" i="10"/>
  <c r="O1771" i="10"/>
  <c r="R1771" i="10" s="1"/>
  <c r="N1771" i="10"/>
  <c r="Q1770" i="10"/>
  <c r="P1770" i="10"/>
  <c r="O1770" i="10"/>
  <c r="R1770" i="10" s="1"/>
  <c r="N1770" i="10"/>
  <c r="Q1769" i="10"/>
  <c r="P1769" i="10"/>
  <c r="O1769" i="10"/>
  <c r="R1769" i="10" s="1"/>
  <c r="N1769" i="10"/>
  <c r="Q1768" i="10"/>
  <c r="P1768" i="10"/>
  <c r="O1768" i="10"/>
  <c r="R1768" i="10" s="1"/>
  <c r="N1768" i="10"/>
  <c r="Q1767" i="10"/>
  <c r="P1767" i="10"/>
  <c r="U1767" i="10" s="1"/>
  <c r="O1767" i="10"/>
  <c r="R1767" i="10" s="1"/>
  <c r="N1767" i="10"/>
  <c r="Q1766" i="10"/>
  <c r="P1766" i="10"/>
  <c r="O1766" i="10"/>
  <c r="R1766" i="10" s="1"/>
  <c r="N1766" i="10"/>
  <c r="Q1765" i="10"/>
  <c r="P1765" i="10"/>
  <c r="O1765" i="10"/>
  <c r="R1765" i="10" s="1"/>
  <c r="N1765" i="10"/>
  <c r="Q1764" i="10"/>
  <c r="P1764" i="10"/>
  <c r="U1764" i="10" s="1"/>
  <c r="O1764" i="10"/>
  <c r="R1764" i="10" s="1"/>
  <c r="N1764" i="10"/>
  <c r="Q1763" i="10"/>
  <c r="P1763" i="10"/>
  <c r="S1763" i="10" s="1"/>
  <c r="O1763" i="10"/>
  <c r="R1763" i="10" s="1"/>
  <c r="N1763" i="10"/>
  <c r="Q1762" i="10"/>
  <c r="P1762" i="10"/>
  <c r="S1762" i="10" s="1"/>
  <c r="O1762" i="10"/>
  <c r="R1762" i="10" s="1"/>
  <c r="N1762" i="10"/>
  <c r="Q1761" i="10"/>
  <c r="P1761" i="10"/>
  <c r="O1761" i="10"/>
  <c r="R1761" i="10" s="1"/>
  <c r="N1761" i="10"/>
  <c r="Q1760" i="10"/>
  <c r="P1760" i="10"/>
  <c r="O1760" i="10"/>
  <c r="R1760" i="10" s="1"/>
  <c r="N1760" i="10"/>
  <c r="Q1759" i="10"/>
  <c r="P1759" i="10"/>
  <c r="O1759" i="10"/>
  <c r="R1759" i="10" s="1"/>
  <c r="N1759" i="10"/>
  <c r="Q1758" i="10"/>
  <c r="P1758" i="10"/>
  <c r="O1758" i="10"/>
  <c r="R1758" i="10" s="1"/>
  <c r="N1758" i="10"/>
  <c r="Q1757" i="10"/>
  <c r="P1757" i="10"/>
  <c r="O1757" i="10"/>
  <c r="R1757" i="10" s="1"/>
  <c r="N1757" i="10"/>
  <c r="Q1756" i="10"/>
  <c r="P1756" i="10"/>
  <c r="O1756" i="10"/>
  <c r="R1756" i="10" s="1"/>
  <c r="N1756" i="10"/>
  <c r="Q1755" i="10"/>
  <c r="P1755" i="10"/>
  <c r="U1755" i="10" s="1"/>
  <c r="O1755" i="10"/>
  <c r="R1755" i="10" s="1"/>
  <c r="N1755" i="10"/>
  <c r="Q1754" i="10"/>
  <c r="P1754" i="10"/>
  <c r="U1754" i="10" s="1"/>
  <c r="O1754" i="10"/>
  <c r="R1754" i="10" s="1"/>
  <c r="N1754" i="10"/>
  <c r="Q1753" i="10"/>
  <c r="P1753" i="10"/>
  <c r="U1753" i="10" s="1"/>
  <c r="O1753" i="10"/>
  <c r="R1753" i="10" s="1"/>
  <c r="N1753" i="10"/>
  <c r="Q1752" i="10"/>
  <c r="P1752" i="10"/>
  <c r="O1752" i="10"/>
  <c r="R1752" i="10" s="1"/>
  <c r="N1752" i="10"/>
  <c r="Q1751" i="10"/>
  <c r="P1751" i="10"/>
  <c r="O1751" i="10"/>
  <c r="R1751" i="10" s="1"/>
  <c r="N1751" i="10"/>
  <c r="Q1750" i="10"/>
  <c r="P1750" i="10"/>
  <c r="O1750" i="10"/>
  <c r="R1750" i="10" s="1"/>
  <c r="N1750" i="10"/>
  <c r="Q1749" i="10"/>
  <c r="P1749" i="10"/>
  <c r="O1749" i="10"/>
  <c r="R1749" i="10" s="1"/>
  <c r="N1749" i="10"/>
  <c r="Q1748" i="10"/>
  <c r="P1748" i="10"/>
  <c r="O1748" i="10"/>
  <c r="R1748" i="10" s="1"/>
  <c r="N1748" i="10"/>
  <c r="Q1747" i="10"/>
  <c r="P1747" i="10"/>
  <c r="O1747" i="10"/>
  <c r="R1747" i="10" s="1"/>
  <c r="N1747" i="10"/>
  <c r="Q1746" i="10"/>
  <c r="P1746" i="10"/>
  <c r="O1746" i="10"/>
  <c r="R1746" i="10" s="1"/>
  <c r="N1746" i="10"/>
  <c r="Q1745" i="10"/>
  <c r="P1745" i="10"/>
  <c r="O1745" i="10"/>
  <c r="R1745" i="10" s="1"/>
  <c r="N1745" i="10"/>
  <c r="Q1744" i="10"/>
  <c r="P1744" i="10"/>
  <c r="O1744" i="10"/>
  <c r="R1744" i="10" s="1"/>
  <c r="N1744" i="10"/>
  <c r="Q1743" i="10"/>
  <c r="P1743" i="10"/>
  <c r="O1743" i="10"/>
  <c r="R1743" i="10" s="1"/>
  <c r="N1743" i="10"/>
  <c r="Q1742" i="10"/>
  <c r="P1742" i="10"/>
  <c r="U1742" i="10" s="1"/>
  <c r="O1742" i="10"/>
  <c r="R1742" i="10" s="1"/>
  <c r="N1742" i="10"/>
  <c r="Q1741" i="10"/>
  <c r="P1741" i="10"/>
  <c r="O1741" i="10"/>
  <c r="R1741" i="10" s="1"/>
  <c r="N1741" i="10"/>
  <c r="Q1740" i="10"/>
  <c r="P1740" i="10"/>
  <c r="U1740" i="10" s="1"/>
  <c r="O1740" i="10"/>
  <c r="R1740" i="10" s="1"/>
  <c r="N1740" i="10"/>
  <c r="Q1739" i="10"/>
  <c r="P1739" i="10"/>
  <c r="O1739" i="10"/>
  <c r="R1739" i="10" s="1"/>
  <c r="N1739" i="10"/>
  <c r="Q1738" i="10"/>
  <c r="P1738" i="10"/>
  <c r="O1738" i="10"/>
  <c r="R1738" i="10" s="1"/>
  <c r="N1738" i="10"/>
  <c r="Q1737" i="10"/>
  <c r="P1737" i="10"/>
  <c r="O1737" i="10"/>
  <c r="R1737" i="10" s="1"/>
  <c r="N1737" i="10"/>
  <c r="Q1736" i="10"/>
  <c r="P1736" i="10"/>
  <c r="O1736" i="10"/>
  <c r="R1736" i="10" s="1"/>
  <c r="N1736" i="10"/>
  <c r="Q1735" i="10"/>
  <c r="P1735" i="10"/>
  <c r="O1735" i="10"/>
  <c r="R1735" i="10" s="1"/>
  <c r="N1735" i="10"/>
  <c r="Q1734" i="10"/>
  <c r="P1734" i="10"/>
  <c r="O1734" i="10"/>
  <c r="R1734" i="10" s="1"/>
  <c r="N1734" i="10"/>
  <c r="Q1733" i="10"/>
  <c r="P1733" i="10"/>
  <c r="O1733" i="10"/>
  <c r="R1733" i="10" s="1"/>
  <c r="N1733" i="10"/>
  <c r="Q1732" i="10"/>
  <c r="P1732" i="10"/>
  <c r="O1732" i="10"/>
  <c r="R1732" i="10" s="1"/>
  <c r="N1732" i="10"/>
  <c r="Q1731" i="10"/>
  <c r="P1731" i="10"/>
  <c r="U1731" i="10" s="1"/>
  <c r="O1731" i="10"/>
  <c r="R1731" i="10" s="1"/>
  <c r="N1731" i="10"/>
  <c r="Q1730" i="10"/>
  <c r="P1730" i="10"/>
  <c r="O1730" i="10"/>
  <c r="R1730" i="10" s="1"/>
  <c r="N1730" i="10"/>
  <c r="Q1729" i="10"/>
  <c r="P1729" i="10"/>
  <c r="O1729" i="10"/>
  <c r="R1729" i="10" s="1"/>
  <c r="N1729" i="10"/>
  <c r="Q1728" i="10"/>
  <c r="P1728" i="10"/>
  <c r="O1728" i="10"/>
  <c r="R1728" i="10" s="1"/>
  <c r="N1728" i="10"/>
  <c r="Q1727" i="10"/>
  <c r="P1727" i="10"/>
  <c r="O1727" i="10"/>
  <c r="R1727" i="10" s="1"/>
  <c r="N1727" i="10"/>
  <c r="Q1726" i="10"/>
  <c r="P1726" i="10"/>
  <c r="O1726" i="10"/>
  <c r="R1726" i="10" s="1"/>
  <c r="N1726" i="10"/>
  <c r="Q1725" i="10"/>
  <c r="P1725" i="10"/>
  <c r="O1725" i="10"/>
  <c r="R1725" i="10" s="1"/>
  <c r="N1725" i="10"/>
  <c r="Q1724" i="10"/>
  <c r="P1724" i="10"/>
  <c r="O1724" i="10"/>
  <c r="R1724" i="10" s="1"/>
  <c r="N1724" i="10"/>
  <c r="Q1723" i="10"/>
  <c r="P1723" i="10"/>
  <c r="O1723" i="10"/>
  <c r="R1723" i="10" s="1"/>
  <c r="N1723" i="10"/>
  <c r="Q1722" i="10"/>
  <c r="P1722" i="10"/>
  <c r="O1722" i="10"/>
  <c r="R1722" i="10" s="1"/>
  <c r="N1722" i="10"/>
  <c r="Q1721" i="10"/>
  <c r="P1721" i="10"/>
  <c r="O1721" i="10"/>
  <c r="R1721" i="10" s="1"/>
  <c r="N1721" i="10"/>
  <c r="Q1720" i="10"/>
  <c r="P1720" i="10"/>
  <c r="O1720" i="10"/>
  <c r="R1720" i="10" s="1"/>
  <c r="N1720" i="10"/>
  <c r="Q1719" i="10"/>
  <c r="P1719" i="10"/>
  <c r="O1719" i="10"/>
  <c r="R1719" i="10" s="1"/>
  <c r="N1719" i="10"/>
  <c r="Q1718" i="10"/>
  <c r="P1718" i="10"/>
  <c r="O1718" i="10"/>
  <c r="R1718" i="10" s="1"/>
  <c r="N1718" i="10"/>
  <c r="Q1717" i="10"/>
  <c r="P1717" i="10"/>
  <c r="U1717" i="10" s="1"/>
  <c r="O1717" i="10"/>
  <c r="R1717" i="10" s="1"/>
  <c r="N1717" i="10"/>
  <c r="Q1716" i="10"/>
  <c r="P1716" i="10"/>
  <c r="O1716" i="10"/>
  <c r="R1716" i="10" s="1"/>
  <c r="N1716" i="10"/>
  <c r="Q1715" i="10"/>
  <c r="P1715" i="10"/>
  <c r="O1715" i="10"/>
  <c r="R1715" i="10" s="1"/>
  <c r="N1715" i="10"/>
  <c r="Q1714" i="10"/>
  <c r="P1714" i="10"/>
  <c r="O1714" i="10"/>
  <c r="R1714" i="10" s="1"/>
  <c r="N1714" i="10"/>
  <c r="Q1713" i="10"/>
  <c r="P1713" i="10"/>
  <c r="O1713" i="10"/>
  <c r="R1713" i="10" s="1"/>
  <c r="N1713" i="10"/>
  <c r="Q1712" i="10"/>
  <c r="P1712" i="10"/>
  <c r="O1712" i="10"/>
  <c r="R1712" i="10" s="1"/>
  <c r="N1712" i="10"/>
  <c r="Q1711" i="10"/>
  <c r="P1711" i="10"/>
  <c r="U1711" i="10" s="1"/>
  <c r="O1711" i="10"/>
  <c r="R1711" i="10" s="1"/>
  <c r="N1711" i="10"/>
  <c r="Q1710" i="10"/>
  <c r="P1710" i="10"/>
  <c r="O1710" i="10"/>
  <c r="R1710" i="10" s="1"/>
  <c r="N1710" i="10"/>
  <c r="Q1709" i="10"/>
  <c r="P1709" i="10"/>
  <c r="O1709" i="10"/>
  <c r="R1709" i="10" s="1"/>
  <c r="N1709" i="10"/>
  <c r="Q1708" i="10"/>
  <c r="P1708" i="10"/>
  <c r="U1708" i="10" s="1"/>
  <c r="O1708" i="10"/>
  <c r="R1708" i="10" s="1"/>
  <c r="N1708" i="10"/>
  <c r="Q1707" i="10"/>
  <c r="P1707" i="10"/>
  <c r="U1707" i="10" s="1"/>
  <c r="O1707" i="10"/>
  <c r="R1707" i="10" s="1"/>
  <c r="N1707" i="10"/>
  <c r="Q1706" i="10"/>
  <c r="P1706" i="10"/>
  <c r="O1706" i="10"/>
  <c r="R1706" i="10" s="1"/>
  <c r="N1706" i="10"/>
  <c r="Q1705" i="10"/>
  <c r="P1705" i="10"/>
  <c r="O1705" i="10"/>
  <c r="R1705" i="10" s="1"/>
  <c r="N1705" i="10"/>
  <c r="Q1704" i="10"/>
  <c r="P1704" i="10"/>
  <c r="O1704" i="10"/>
  <c r="R1704" i="10" s="1"/>
  <c r="N1704" i="10"/>
  <c r="Q1703" i="10"/>
  <c r="P1703" i="10"/>
  <c r="O1703" i="10"/>
  <c r="R1703" i="10" s="1"/>
  <c r="N1703" i="10"/>
  <c r="Q1702" i="10"/>
  <c r="P1702" i="10"/>
  <c r="O1702" i="10"/>
  <c r="R1702" i="10" s="1"/>
  <c r="N1702" i="10"/>
  <c r="Q1701" i="10"/>
  <c r="P1701" i="10"/>
  <c r="O1701" i="10"/>
  <c r="R1701" i="10" s="1"/>
  <c r="N1701" i="10"/>
  <c r="Q1700" i="10"/>
  <c r="P1700" i="10"/>
  <c r="O1700" i="10"/>
  <c r="R1700" i="10" s="1"/>
  <c r="N1700" i="10"/>
  <c r="Q1699" i="10"/>
  <c r="P1699" i="10"/>
  <c r="O1699" i="10"/>
  <c r="R1699" i="10" s="1"/>
  <c r="N1699" i="10"/>
  <c r="Q1698" i="10"/>
  <c r="P1698" i="10"/>
  <c r="O1698" i="10"/>
  <c r="R1698" i="10" s="1"/>
  <c r="N1698" i="10"/>
  <c r="Q1697" i="10"/>
  <c r="P1697" i="10"/>
  <c r="O1697" i="10"/>
  <c r="R1697" i="10" s="1"/>
  <c r="N1697" i="10"/>
  <c r="Q1696" i="10"/>
  <c r="P1696" i="10"/>
  <c r="O1696" i="10"/>
  <c r="R1696" i="10" s="1"/>
  <c r="N1696" i="10"/>
  <c r="Q1695" i="10"/>
  <c r="P1695" i="10"/>
  <c r="U1695" i="10" s="1"/>
  <c r="O1695" i="10"/>
  <c r="R1695" i="10" s="1"/>
  <c r="N1695" i="10"/>
  <c r="Q1694" i="10"/>
  <c r="P1694" i="10"/>
  <c r="O1694" i="10"/>
  <c r="R1694" i="10" s="1"/>
  <c r="N1694" i="10"/>
  <c r="Q1693" i="10"/>
  <c r="P1693" i="10"/>
  <c r="O1693" i="10"/>
  <c r="R1693" i="10" s="1"/>
  <c r="N1693" i="10"/>
  <c r="Q1692" i="10"/>
  <c r="P1692" i="10"/>
  <c r="U1692" i="10" s="1"/>
  <c r="O1692" i="10"/>
  <c r="R1692" i="10" s="1"/>
  <c r="N1692" i="10"/>
  <c r="Q1691" i="10"/>
  <c r="P1691" i="10"/>
  <c r="O1691" i="10"/>
  <c r="R1691" i="10" s="1"/>
  <c r="N1691" i="10"/>
  <c r="Q1690" i="10"/>
  <c r="P1690" i="10"/>
  <c r="O1690" i="10"/>
  <c r="R1690" i="10" s="1"/>
  <c r="N1690" i="10"/>
  <c r="Q1689" i="10"/>
  <c r="P1689" i="10"/>
  <c r="O1689" i="10"/>
  <c r="R1689" i="10" s="1"/>
  <c r="N1689" i="10"/>
  <c r="Q1688" i="10"/>
  <c r="P1688" i="10"/>
  <c r="O1688" i="10"/>
  <c r="R1688" i="10" s="1"/>
  <c r="N1688" i="10"/>
  <c r="Q1687" i="10"/>
  <c r="P1687" i="10"/>
  <c r="O1687" i="10"/>
  <c r="R1687" i="10" s="1"/>
  <c r="N1687" i="10"/>
  <c r="Q1686" i="10"/>
  <c r="P1686" i="10"/>
  <c r="O1686" i="10"/>
  <c r="R1686" i="10" s="1"/>
  <c r="N1686" i="10"/>
  <c r="Q1685" i="10"/>
  <c r="P1685" i="10"/>
  <c r="O1685" i="10"/>
  <c r="R1685" i="10" s="1"/>
  <c r="N1685" i="10"/>
  <c r="Q1684" i="10"/>
  <c r="P1684" i="10"/>
  <c r="O1684" i="10"/>
  <c r="R1684" i="10" s="1"/>
  <c r="N1684" i="10"/>
  <c r="Q1683" i="10"/>
  <c r="P1683" i="10"/>
  <c r="U1683" i="10" s="1"/>
  <c r="O1683" i="10"/>
  <c r="R1683" i="10" s="1"/>
  <c r="N1683" i="10"/>
  <c r="Q1682" i="10"/>
  <c r="P1682" i="10"/>
  <c r="O1682" i="10"/>
  <c r="R1682" i="10" s="1"/>
  <c r="N1682" i="10"/>
  <c r="Q1681" i="10"/>
  <c r="P1681" i="10"/>
  <c r="O1681" i="10"/>
  <c r="R1681" i="10" s="1"/>
  <c r="N1681" i="10"/>
  <c r="Q1680" i="10"/>
  <c r="P1680" i="10"/>
  <c r="O1680" i="10"/>
  <c r="R1680" i="10" s="1"/>
  <c r="N1680" i="10"/>
  <c r="Q1679" i="10"/>
  <c r="P1679" i="10"/>
  <c r="U1679" i="10" s="1"/>
  <c r="O1679" i="10"/>
  <c r="R1679" i="10" s="1"/>
  <c r="N1679" i="10"/>
  <c r="Q1678" i="10"/>
  <c r="P1678" i="10"/>
  <c r="O1678" i="10"/>
  <c r="R1678" i="10" s="1"/>
  <c r="N1678" i="10"/>
  <c r="Q1677" i="10"/>
  <c r="P1677" i="10"/>
  <c r="O1677" i="10"/>
  <c r="R1677" i="10" s="1"/>
  <c r="N1677" i="10"/>
  <c r="Q1676" i="10"/>
  <c r="P1676" i="10"/>
  <c r="O1676" i="10"/>
  <c r="R1676" i="10" s="1"/>
  <c r="N1676" i="10"/>
  <c r="Q1675" i="10"/>
  <c r="P1675" i="10"/>
  <c r="O1675" i="10"/>
  <c r="R1675" i="10" s="1"/>
  <c r="N1675" i="10"/>
  <c r="Q1674" i="10"/>
  <c r="P1674" i="10"/>
  <c r="O1674" i="10"/>
  <c r="R1674" i="10" s="1"/>
  <c r="N1674" i="10"/>
  <c r="Q1673" i="10"/>
  <c r="P1673" i="10"/>
  <c r="O1673" i="10"/>
  <c r="R1673" i="10" s="1"/>
  <c r="N1673" i="10"/>
  <c r="Q1672" i="10"/>
  <c r="P1672" i="10"/>
  <c r="O1672" i="10"/>
  <c r="R1672" i="10" s="1"/>
  <c r="N1672" i="10"/>
  <c r="Q1671" i="10"/>
  <c r="P1671" i="10"/>
  <c r="U1671" i="10" s="1"/>
  <c r="O1671" i="10"/>
  <c r="R1671" i="10" s="1"/>
  <c r="N1671" i="10"/>
  <c r="Q1670" i="10"/>
  <c r="P1670" i="10"/>
  <c r="O1670" i="10"/>
  <c r="R1670" i="10" s="1"/>
  <c r="N1670" i="10"/>
  <c r="Q1669" i="10"/>
  <c r="P1669" i="10"/>
  <c r="O1669" i="10"/>
  <c r="R1669" i="10" s="1"/>
  <c r="N1669" i="10"/>
  <c r="Q1668" i="10"/>
  <c r="P1668" i="10"/>
  <c r="U1668" i="10" s="1"/>
  <c r="O1668" i="10"/>
  <c r="R1668" i="10" s="1"/>
  <c r="N1668" i="10"/>
  <c r="Q1667" i="10"/>
  <c r="P1667" i="10"/>
  <c r="O1667" i="10"/>
  <c r="R1667" i="10" s="1"/>
  <c r="N1667" i="10"/>
  <c r="Q1666" i="10"/>
  <c r="P1666" i="10"/>
  <c r="O1666" i="10"/>
  <c r="R1666" i="10" s="1"/>
  <c r="N1666" i="10"/>
  <c r="Q1665" i="10"/>
  <c r="P1665" i="10"/>
  <c r="O1665" i="10"/>
  <c r="R1665" i="10" s="1"/>
  <c r="N1665" i="10"/>
  <c r="Q1664" i="10"/>
  <c r="P1664" i="10"/>
  <c r="O1664" i="10"/>
  <c r="R1664" i="10" s="1"/>
  <c r="N1664" i="10"/>
  <c r="Q1663" i="10"/>
  <c r="P1663" i="10"/>
  <c r="O1663" i="10"/>
  <c r="R1663" i="10" s="1"/>
  <c r="N1663" i="10"/>
  <c r="Q1662" i="10"/>
  <c r="P1662" i="10"/>
  <c r="O1662" i="10"/>
  <c r="R1662" i="10" s="1"/>
  <c r="N1662" i="10"/>
  <c r="Q1661" i="10"/>
  <c r="P1661" i="10"/>
  <c r="O1661" i="10"/>
  <c r="R1661" i="10" s="1"/>
  <c r="N1661" i="10"/>
  <c r="Q1660" i="10"/>
  <c r="P1660" i="10"/>
  <c r="O1660" i="10"/>
  <c r="R1660" i="10" s="1"/>
  <c r="N1660" i="10"/>
  <c r="Q1659" i="10"/>
  <c r="P1659" i="10"/>
  <c r="U1659" i="10" s="1"/>
  <c r="O1659" i="10"/>
  <c r="R1659" i="10" s="1"/>
  <c r="N1659" i="10"/>
  <c r="Q1658" i="10"/>
  <c r="P1658" i="10"/>
  <c r="O1658" i="10"/>
  <c r="R1658" i="10" s="1"/>
  <c r="N1658" i="10"/>
  <c r="Q1657" i="10"/>
  <c r="P1657" i="10"/>
  <c r="O1657" i="10"/>
  <c r="R1657" i="10" s="1"/>
  <c r="N1657" i="10"/>
  <c r="Q1656" i="10"/>
  <c r="P1656" i="10"/>
  <c r="O1656" i="10"/>
  <c r="R1656" i="10" s="1"/>
  <c r="N1656" i="10"/>
  <c r="Q1655" i="10"/>
  <c r="P1655" i="10"/>
  <c r="O1655" i="10"/>
  <c r="R1655" i="10" s="1"/>
  <c r="N1655" i="10"/>
  <c r="Q1654" i="10"/>
  <c r="P1654" i="10"/>
  <c r="O1654" i="10"/>
  <c r="R1654" i="10" s="1"/>
  <c r="N1654" i="10"/>
  <c r="Q1653" i="10"/>
  <c r="P1653" i="10"/>
  <c r="U1653" i="10" s="1"/>
  <c r="O1653" i="10"/>
  <c r="R1653" i="10" s="1"/>
  <c r="N1653" i="10"/>
  <c r="Q1652" i="10"/>
  <c r="P1652" i="10"/>
  <c r="O1652" i="10"/>
  <c r="R1652" i="10" s="1"/>
  <c r="N1652" i="10"/>
  <c r="Q1651" i="10"/>
  <c r="P1651" i="10"/>
  <c r="O1651" i="10"/>
  <c r="R1651" i="10" s="1"/>
  <c r="N1651" i="10"/>
  <c r="Q1650" i="10"/>
  <c r="P1650" i="10"/>
  <c r="O1650" i="10"/>
  <c r="R1650" i="10" s="1"/>
  <c r="N1650" i="10"/>
  <c r="Q1649" i="10"/>
  <c r="P1649" i="10"/>
  <c r="O1649" i="10"/>
  <c r="R1649" i="10" s="1"/>
  <c r="N1649" i="10"/>
  <c r="Q1648" i="10"/>
  <c r="P1648" i="10"/>
  <c r="S1648" i="10" s="1"/>
  <c r="O1648" i="10"/>
  <c r="R1648" i="10" s="1"/>
  <c r="N1648" i="10"/>
  <c r="Q1647" i="10"/>
  <c r="P1647" i="10"/>
  <c r="O1647" i="10"/>
  <c r="R1647" i="10" s="1"/>
  <c r="N1647" i="10"/>
  <c r="Q1646" i="10"/>
  <c r="P1646" i="10"/>
  <c r="O1646" i="10"/>
  <c r="R1646" i="10" s="1"/>
  <c r="N1646" i="10"/>
  <c r="Q1645" i="10"/>
  <c r="P1645" i="10"/>
  <c r="U1645" i="10" s="1"/>
  <c r="O1645" i="10"/>
  <c r="R1645" i="10" s="1"/>
  <c r="N1645" i="10"/>
  <c r="Q1644" i="10"/>
  <c r="P1644" i="10"/>
  <c r="O1644" i="10"/>
  <c r="R1644" i="10" s="1"/>
  <c r="N1644" i="10"/>
  <c r="Q1643" i="10"/>
  <c r="P1643" i="10"/>
  <c r="O1643" i="10"/>
  <c r="R1643" i="10" s="1"/>
  <c r="N1643" i="10"/>
  <c r="Q1642" i="10"/>
  <c r="P1642" i="10"/>
  <c r="O1642" i="10"/>
  <c r="R1642" i="10" s="1"/>
  <c r="N1642" i="10"/>
  <c r="Q1641" i="10"/>
  <c r="P1641" i="10"/>
  <c r="O1641" i="10"/>
  <c r="R1641" i="10" s="1"/>
  <c r="N1641" i="10"/>
  <c r="Q1640" i="10"/>
  <c r="P1640" i="10"/>
  <c r="O1640" i="10"/>
  <c r="R1640" i="10" s="1"/>
  <c r="N1640" i="10"/>
  <c r="Q1639" i="10"/>
  <c r="P1639" i="10"/>
  <c r="O1639" i="10"/>
  <c r="R1639" i="10" s="1"/>
  <c r="N1639" i="10"/>
  <c r="Q1638" i="10"/>
  <c r="P1638" i="10"/>
  <c r="O1638" i="10"/>
  <c r="R1638" i="10" s="1"/>
  <c r="N1638" i="10"/>
  <c r="Q1637" i="10"/>
  <c r="P1637" i="10"/>
  <c r="O1637" i="10"/>
  <c r="R1637" i="10" s="1"/>
  <c r="N1637" i="10"/>
  <c r="Q1636" i="10"/>
  <c r="P1636" i="10"/>
  <c r="U1636" i="10" s="1"/>
  <c r="O1636" i="10"/>
  <c r="R1636" i="10" s="1"/>
  <c r="N1636" i="10"/>
  <c r="S1635" i="10"/>
  <c r="Q1635" i="10"/>
  <c r="P1635" i="10"/>
  <c r="U1635" i="10" s="1"/>
  <c r="O1635" i="10"/>
  <c r="R1635" i="10" s="1"/>
  <c r="N1635" i="10"/>
  <c r="Q1634" i="10"/>
  <c r="P1634" i="10"/>
  <c r="O1634" i="10"/>
  <c r="R1634" i="10" s="1"/>
  <c r="N1634" i="10"/>
  <c r="Q1633" i="10"/>
  <c r="P1633" i="10"/>
  <c r="U1633" i="10" s="1"/>
  <c r="O1633" i="10"/>
  <c r="R1633" i="10" s="1"/>
  <c r="N1633" i="10"/>
  <c r="Q1632" i="10"/>
  <c r="P1632" i="10"/>
  <c r="O1632" i="10"/>
  <c r="R1632" i="10" s="1"/>
  <c r="N1632" i="10"/>
  <c r="Q1631" i="10"/>
  <c r="P1631" i="10"/>
  <c r="O1631" i="10"/>
  <c r="R1631" i="10" s="1"/>
  <c r="N1631" i="10"/>
  <c r="Q1630" i="10"/>
  <c r="P1630" i="10"/>
  <c r="O1630" i="10"/>
  <c r="R1630" i="10" s="1"/>
  <c r="N1630" i="10"/>
  <c r="Q1629" i="10"/>
  <c r="P1629" i="10"/>
  <c r="O1629" i="10"/>
  <c r="R1629" i="10" s="1"/>
  <c r="N1629" i="10"/>
  <c r="Q1628" i="10"/>
  <c r="P1628" i="10"/>
  <c r="O1628" i="10"/>
  <c r="R1628" i="10" s="1"/>
  <c r="N1628" i="10"/>
  <c r="Q1627" i="10"/>
  <c r="P1627" i="10"/>
  <c r="O1627" i="10"/>
  <c r="R1627" i="10" s="1"/>
  <c r="N1627" i="10"/>
  <c r="Q1626" i="10"/>
  <c r="P1626" i="10"/>
  <c r="O1626" i="10"/>
  <c r="R1626" i="10" s="1"/>
  <c r="N1626" i="10"/>
  <c r="Q1625" i="10"/>
  <c r="P1625" i="10"/>
  <c r="O1625" i="10"/>
  <c r="R1625" i="10" s="1"/>
  <c r="N1625" i="10"/>
  <c r="Q1624" i="10"/>
  <c r="P1624" i="10"/>
  <c r="O1624" i="10"/>
  <c r="R1624" i="10" s="1"/>
  <c r="N1624" i="10"/>
  <c r="Q1623" i="10"/>
  <c r="P1623" i="10"/>
  <c r="U1623" i="10" s="1"/>
  <c r="O1623" i="10"/>
  <c r="R1623" i="10" s="1"/>
  <c r="N1623" i="10"/>
  <c r="Q1622" i="10"/>
  <c r="P1622" i="10"/>
  <c r="O1622" i="10"/>
  <c r="R1622" i="10" s="1"/>
  <c r="N1622" i="10"/>
  <c r="Q1621" i="10"/>
  <c r="P1621" i="10"/>
  <c r="O1621" i="10"/>
  <c r="R1621" i="10" s="1"/>
  <c r="N1621" i="10"/>
  <c r="Q1620" i="10"/>
  <c r="P1620" i="10"/>
  <c r="O1620" i="10"/>
  <c r="R1620" i="10" s="1"/>
  <c r="N1620" i="10"/>
  <c r="Q1619" i="10"/>
  <c r="P1619" i="10"/>
  <c r="O1619" i="10"/>
  <c r="R1619" i="10" s="1"/>
  <c r="N1619" i="10"/>
  <c r="Q1618" i="10"/>
  <c r="P1618" i="10"/>
  <c r="U1618" i="10" s="1"/>
  <c r="O1618" i="10"/>
  <c r="R1618" i="10" s="1"/>
  <c r="N1618" i="10"/>
  <c r="Q1617" i="10"/>
  <c r="P1617" i="10"/>
  <c r="O1617" i="10"/>
  <c r="R1617" i="10" s="1"/>
  <c r="N1617" i="10"/>
  <c r="Q1616" i="10"/>
  <c r="P1616" i="10"/>
  <c r="O1616" i="10"/>
  <c r="R1616" i="10" s="1"/>
  <c r="N1616" i="10"/>
  <c r="Q1615" i="10"/>
  <c r="P1615" i="10"/>
  <c r="O1615" i="10"/>
  <c r="R1615" i="10" s="1"/>
  <c r="N1615" i="10"/>
  <c r="Q1614" i="10"/>
  <c r="P1614" i="10"/>
  <c r="O1614" i="10"/>
  <c r="R1614" i="10" s="1"/>
  <c r="N1614" i="10"/>
  <c r="Q1613" i="10"/>
  <c r="P1613" i="10"/>
  <c r="O1613" i="10"/>
  <c r="R1613" i="10" s="1"/>
  <c r="N1613" i="10"/>
  <c r="Q1612" i="10"/>
  <c r="P1612" i="10"/>
  <c r="U1612" i="10" s="1"/>
  <c r="O1612" i="10"/>
  <c r="R1612" i="10" s="1"/>
  <c r="N1612" i="10"/>
  <c r="Q1611" i="10"/>
  <c r="P1611" i="10"/>
  <c r="O1611" i="10"/>
  <c r="R1611" i="10" s="1"/>
  <c r="N1611" i="10"/>
  <c r="Q1610" i="10"/>
  <c r="P1610" i="10"/>
  <c r="O1610" i="10"/>
  <c r="R1610" i="10" s="1"/>
  <c r="N1610" i="10"/>
  <c r="Q1609" i="10"/>
  <c r="P1609" i="10"/>
  <c r="O1609" i="10"/>
  <c r="R1609" i="10" s="1"/>
  <c r="N1609" i="10"/>
  <c r="Q1608" i="10"/>
  <c r="P1608" i="10"/>
  <c r="O1608" i="10"/>
  <c r="R1608" i="10" s="1"/>
  <c r="N1608" i="10"/>
  <c r="Q1607" i="10"/>
  <c r="P1607" i="10"/>
  <c r="O1607" i="10"/>
  <c r="R1607" i="10" s="1"/>
  <c r="N1607" i="10"/>
  <c r="Q1606" i="10"/>
  <c r="P1606" i="10"/>
  <c r="O1606" i="10"/>
  <c r="R1606" i="10" s="1"/>
  <c r="N1606" i="10"/>
  <c r="Q1605" i="10"/>
  <c r="P1605" i="10"/>
  <c r="U1605" i="10" s="1"/>
  <c r="O1605" i="10"/>
  <c r="R1605" i="10" s="1"/>
  <c r="N1605" i="10"/>
  <c r="Q1604" i="10"/>
  <c r="P1604" i="10"/>
  <c r="O1604" i="10"/>
  <c r="R1604" i="10" s="1"/>
  <c r="N1604" i="10"/>
  <c r="Q1603" i="10"/>
  <c r="P1603" i="10"/>
  <c r="O1603" i="10"/>
  <c r="R1603" i="10" s="1"/>
  <c r="N1603" i="10"/>
  <c r="Q1602" i="10"/>
  <c r="P1602" i="10"/>
  <c r="O1602" i="10"/>
  <c r="R1602" i="10" s="1"/>
  <c r="N1602" i="10"/>
  <c r="Q1601" i="10"/>
  <c r="P1601" i="10"/>
  <c r="U1601" i="10" s="1"/>
  <c r="O1601" i="10"/>
  <c r="R1601" i="10" s="1"/>
  <c r="N1601" i="10"/>
  <c r="Q1600" i="10"/>
  <c r="P1600" i="10"/>
  <c r="O1600" i="10"/>
  <c r="R1600" i="10" s="1"/>
  <c r="N1600" i="10"/>
  <c r="Q1599" i="10"/>
  <c r="P1599" i="10"/>
  <c r="O1599" i="10"/>
  <c r="R1599" i="10" s="1"/>
  <c r="N1599" i="10"/>
  <c r="Q1598" i="10"/>
  <c r="P1598" i="10"/>
  <c r="O1598" i="10"/>
  <c r="R1598" i="10" s="1"/>
  <c r="N1598" i="10"/>
  <c r="Q1597" i="10"/>
  <c r="P1597" i="10"/>
  <c r="O1597" i="10"/>
  <c r="R1597" i="10" s="1"/>
  <c r="N1597" i="10"/>
  <c r="Q1596" i="10"/>
  <c r="P1596" i="10"/>
  <c r="O1596" i="10"/>
  <c r="R1596" i="10" s="1"/>
  <c r="N1596" i="10"/>
  <c r="Q1595" i="10"/>
  <c r="P1595" i="10"/>
  <c r="O1595" i="10"/>
  <c r="R1595" i="10" s="1"/>
  <c r="N1595" i="10"/>
  <c r="Q1594" i="10"/>
  <c r="P1594" i="10"/>
  <c r="O1594" i="10"/>
  <c r="R1594" i="10" s="1"/>
  <c r="N1594" i="10"/>
  <c r="Q1593" i="10"/>
  <c r="P1593" i="10"/>
  <c r="O1593" i="10"/>
  <c r="R1593" i="10" s="1"/>
  <c r="N1593" i="10"/>
  <c r="Q1592" i="10"/>
  <c r="P1592" i="10"/>
  <c r="O1592" i="10"/>
  <c r="R1592" i="10" s="1"/>
  <c r="N1592" i="10"/>
  <c r="Q1591" i="10"/>
  <c r="P1591" i="10"/>
  <c r="O1591" i="10"/>
  <c r="R1591" i="10" s="1"/>
  <c r="N1591" i="10"/>
  <c r="Q1590" i="10"/>
  <c r="P1590" i="10"/>
  <c r="O1590" i="10"/>
  <c r="R1590" i="10" s="1"/>
  <c r="N1590" i="10"/>
  <c r="Q1589" i="10"/>
  <c r="P1589" i="10"/>
  <c r="U1589" i="10" s="1"/>
  <c r="O1589" i="10"/>
  <c r="R1589" i="10" s="1"/>
  <c r="N1589" i="10"/>
  <c r="Q1588" i="10"/>
  <c r="P1588" i="10"/>
  <c r="O1588" i="10"/>
  <c r="R1588" i="10" s="1"/>
  <c r="N1588" i="10"/>
  <c r="Q1587" i="10"/>
  <c r="P1587" i="10"/>
  <c r="U1587" i="10" s="1"/>
  <c r="O1587" i="10"/>
  <c r="R1587" i="10" s="1"/>
  <c r="N1587" i="10"/>
  <c r="Q1586" i="10"/>
  <c r="P1586" i="10"/>
  <c r="O1586" i="10"/>
  <c r="R1586" i="10" s="1"/>
  <c r="N1586" i="10"/>
  <c r="Q1585" i="10"/>
  <c r="P1585" i="10"/>
  <c r="O1585" i="10"/>
  <c r="R1585" i="10" s="1"/>
  <c r="N1585" i="10"/>
  <c r="Q1584" i="10"/>
  <c r="P1584" i="10"/>
  <c r="O1584" i="10"/>
  <c r="R1584" i="10" s="1"/>
  <c r="N1584" i="10"/>
  <c r="Q1583" i="10"/>
  <c r="P1583" i="10"/>
  <c r="O1583" i="10"/>
  <c r="R1583" i="10" s="1"/>
  <c r="N1583" i="10"/>
  <c r="Q1582" i="10"/>
  <c r="P1582" i="10"/>
  <c r="O1582" i="10"/>
  <c r="R1582" i="10" s="1"/>
  <c r="N1582" i="10"/>
  <c r="Q1581" i="10"/>
  <c r="P1581" i="10"/>
  <c r="O1581" i="10"/>
  <c r="R1581" i="10" s="1"/>
  <c r="N1581" i="10"/>
  <c r="Q1580" i="10"/>
  <c r="P1580" i="10"/>
  <c r="O1580" i="10"/>
  <c r="R1580" i="10" s="1"/>
  <c r="N1580" i="10"/>
  <c r="Q1579" i="10"/>
  <c r="P1579" i="10"/>
  <c r="O1579" i="10"/>
  <c r="R1579" i="10" s="1"/>
  <c r="N1579" i="10"/>
  <c r="Q1578" i="10"/>
  <c r="P1578" i="10"/>
  <c r="O1578" i="10"/>
  <c r="R1578" i="10" s="1"/>
  <c r="N1578" i="10"/>
  <c r="Q1577" i="10"/>
  <c r="P1577" i="10"/>
  <c r="O1577" i="10"/>
  <c r="R1577" i="10" s="1"/>
  <c r="N1577" i="10"/>
  <c r="Q1576" i="10"/>
  <c r="P1576" i="10"/>
  <c r="O1576" i="10"/>
  <c r="R1576" i="10" s="1"/>
  <c r="N1576" i="10"/>
  <c r="Q1575" i="10"/>
  <c r="P1575" i="10"/>
  <c r="O1575" i="10"/>
  <c r="R1575" i="10" s="1"/>
  <c r="N1575" i="10"/>
  <c r="Q1574" i="10"/>
  <c r="P1574" i="10"/>
  <c r="O1574" i="10"/>
  <c r="R1574" i="10" s="1"/>
  <c r="N1574" i="10"/>
  <c r="Q1573" i="10"/>
  <c r="P1573" i="10"/>
  <c r="O1573" i="10"/>
  <c r="R1573" i="10" s="1"/>
  <c r="N1573" i="10"/>
  <c r="Q1572" i="10"/>
  <c r="P1572" i="10"/>
  <c r="O1572" i="10"/>
  <c r="R1572" i="10" s="1"/>
  <c r="N1572" i="10"/>
  <c r="Q1571" i="10"/>
  <c r="P1571" i="10"/>
  <c r="O1571" i="10"/>
  <c r="R1571" i="10" s="1"/>
  <c r="N1571" i="10"/>
  <c r="Q1570" i="10"/>
  <c r="P1570" i="10"/>
  <c r="O1570" i="10"/>
  <c r="R1570" i="10" s="1"/>
  <c r="N1570" i="10"/>
  <c r="Q1569" i="10"/>
  <c r="P1569" i="10"/>
  <c r="U1569" i="10" s="1"/>
  <c r="O1569" i="10"/>
  <c r="R1569" i="10" s="1"/>
  <c r="N1569" i="10"/>
  <c r="Q1568" i="10"/>
  <c r="P1568" i="10"/>
  <c r="O1568" i="10"/>
  <c r="R1568" i="10" s="1"/>
  <c r="N1568" i="10"/>
  <c r="Q1567" i="10"/>
  <c r="P1567" i="10"/>
  <c r="O1567" i="10"/>
  <c r="R1567" i="10" s="1"/>
  <c r="N1567" i="10"/>
  <c r="Q1566" i="10"/>
  <c r="P1566" i="10"/>
  <c r="O1566" i="10"/>
  <c r="R1566" i="10" s="1"/>
  <c r="N1566" i="10"/>
  <c r="Q1565" i="10"/>
  <c r="P1565" i="10"/>
  <c r="O1565" i="10"/>
  <c r="R1565" i="10" s="1"/>
  <c r="N1565" i="10"/>
  <c r="Q1564" i="10"/>
  <c r="P1564" i="10"/>
  <c r="O1564" i="10"/>
  <c r="R1564" i="10" s="1"/>
  <c r="N1564" i="10"/>
  <c r="Q1563" i="10"/>
  <c r="P1563" i="10"/>
  <c r="O1563" i="10"/>
  <c r="R1563" i="10" s="1"/>
  <c r="N1563" i="10"/>
  <c r="Q1562" i="10"/>
  <c r="P1562" i="10"/>
  <c r="O1562" i="10"/>
  <c r="R1562" i="10" s="1"/>
  <c r="N1562" i="10"/>
  <c r="Q1561" i="10"/>
  <c r="P1561" i="10"/>
  <c r="O1561" i="10"/>
  <c r="R1561" i="10" s="1"/>
  <c r="N1561" i="10"/>
  <c r="Q1560" i="10"/>
  <c r="P1560" i="10"/>
  <c r="O1560" i="10"/>
  <c r="R1560" i="10" s="1"/>
  <c r="N1560" i="10"/>
  <c r="Q1559" i="10"/>
  <c r="P1559" i="10"/>
  <c r="O1559" i="10"/>
  <c r="R1559" i="10" s="1"/>
  <c r="N1559" i="10"/>
  <c r="Q1558" i="10"/>
  <c r="P1558" i="10"/>
  <c r="O1558" i="10"/>
  <c r="R1558" i="10" s="1"/>
  <c r="N1558" i="10"/>
  <c r="Q1557" i="10"/>
  <c r="P1557" i="10"/>
  <c r="O1557" i="10"/>
  <c r="R1557" i="10" s="1"/>
  <c r="N1557" i="10"/>
  <c r="Q1556" i="10"/>
  <c r="P1556" i="10"/>
  <c r="O1556" i="10"/>
  <c r="R1556" i="10" s="1"/>
  <c r="N1556" i="10"/>
  <c r="Q1555" i="10"/>
  <c r="P1555" i="10"/>
  <c r="O1555" i="10"/>
  <c r="R1555" i="10" s="1"/>
  <c r="N1555" i="10"/>
  <c r="Q1554" i="10"/>
  <c r="P1554" i="10"/>
  <c r="O1554" i="10"/>
  <c r="R1554" i="10" s="1"/>
  <c r="N1554" i="10"/>
  <c r="Q1553" i="10"/>
  <c r="P1553" i="10"/>
  <c r="O1553" i="10"/>
  <c r="R1553" i="10" s="1"/>
  <c r="N1553" i="10"/>
  <c r="Q1552" i="10"/>
  <c r="P1552" i="10"/>
  <c r="O1552" i="10"/>
  <c r="R1552" i="10" s="1"/>
  <c r="N1552" i="10"/>
  <c r="Q1551" i="10"/>
  <c r="P1551" i="10"/>
  <c r="O1551" i="10"/>
  <c r="R1551" i="10" s="1"/>
  <c r="N1551" i="10"/>
  <c r="Q1550" i="10"/>
  <c r="P1550" i="10"/>
  <c r="O1550" i="10"/>
  <c r="R1550" i="10" s="1"/>
  <c r="N1550" i="10"/>
  <c r="Q1549" i="10"/>
  <c r="P1549" i="10"/>
  <c r="U1549" i="10" s="1"/>
  <c r="O1549" i="10"/>
  <c r="R1549" i="10" s="1"/>
  <c r="N1549" i="10"/>
  <c r="Q1548" i="10"/>
  <c r="P1548" i="10"/>
  <c r="O1548" i="10"/>
  <c r="R1548" i="10" s="1"/>
  <c r="N1548" i="10"/>
  <c r="Q1547" i="10"/>
  <c r="P1547" i="10"/>
  <c r="O1547" i="10"/>
  <c r="R1547" i="10" s="1"/>
  <c r="N1547" i="10"/>
  <c r="Q1546" i="10"/>
  <c r="P1546" i="10"/>
  <c r="O1546" i="10"/>
  <c r="R1546" i="10" s="1"/>
  <c r="N1546" i="10"/>
  <c r="Q1545" i="10"/>
  <c r="P1545" i="10"/>
  <c r="O1545" i="10"/>
  <c r="R1545" i="10" s="1"/>
  <c r="N1545" i="10"/>
  <c r="Q1544" i="10"/>
  <c r="P1544" i="10"/>
  <c r="O1544" i="10"/>
  <c r="R1544" i="10" s="1"/>
  <c r="N1544" i="10"/>
  <c r="Q1543" i="10"/>
  <c r="P1543" i="10"/>
  <c r="O1543" i="10"/>
  <c r="R1543" i="10" s="1"/>
  <c r="N1543" i="10"/>
  <c r="Q1542" i="10"/>
  <c r="P1542" i="10"/>
  <c r="O1542" i="10"/>
  <c r="R1542" i="10" s="1"/>
  <c r="N1542" i="10"/>
  <c r="Q1541" i="10"/>
  <c r="P1541" i="10"/>
  <c r="O1541" i="10"/>
  <c r="R1541" i="10" s="1"/>
  <c r="N1541" i="10"/>
  <c r="Q1540" i="10"/>
  <c r="P1540" i="10"/>
  <c r="O1540" i="10"/>
  <c r="R1540" i="10" s="1"/>
  <c r="N1540" i="10"/>
  <c r="Q1539" i="10"/>
  <c r="P1539" i="10"/>
  <c r="O1539" i="10"/>
  <c r="R1539" i="10" s="1"/>
  <c r="N1539" i="10"/>
  <c r="Q1538" i="10"/>
  <c r="P1538" i="10"/>
  <c r="U1538" i="10" s="1"/>
  <c r="O1538" i="10"/>
  <c r="R1538" i="10" s="1"/>
  <c r="N1538" i="10"/>
  <c r="Q1537" i="10"/>
  <c r="P1537" i="10"/>
  <c r="O1537" i="10"/>
  <c r="R1537" i="10" s="1"/>
  <c r="N1537" i="10"/>
  <c r="Q1536" i="10"/>
  <c r="P1536" i="10"/>
  <c r="O1536" i="10"/>
  <c r="R1536" i="10" s="1"/>
  <c r="N1536" i="10"/>
  <c r="Q1535" i="10"/>
  <c r="P1535" i="10"/>
  <c r="O1535" i="10"/>
  <c r="R1535" i="10" s="1"/>
  <c r="N1535" i="10"/>
  <c r="Q1534" i="10"/>
  <c r="P1534" i="10"/>
  <c r="O1534" i="10"/>
  <c r="R1534" i="10" s="1"/>
  <c r="N1534" i="10"/>
  <c r="Q1533" i="10"/>
  <c r="P1533" i="10"/>
  <c r="O1533" i="10"/>
  <c r="R1533" i="10" s="1"/>
  <c r="N1533" i="10"/>
  <c r="Q1532" i="10"/>
  <c r="P1532" i="10"/>
  <c r="O1532" i="10"/>
  <c r="R1532" i="10" s="1"/>
  <c r="N1532" i="10"/>
  <c r="Q1531" i="10"/>
  <c r="P1531" i="10"/>
  <c r="O1531" i="10"/>
  <c r="R1531" i="10" s="1"/>
  <c r="N1531" i="10"/>
  <c r="Q1530" i="10"/>
  <c r="P1530" i="10"/>
  <c r="O1530" i="10"/>
  <c r="R1530" i="10" s="1"/>
  <c r="N1530" i="10"/>
  <c r="Q1529" i="10"/>
  <c r="P1529" i="10"/>
  <c r="O1529" i="10"/>
  <c r="R1529" i="10" s="1"/>
  <c r="N1529" i="10"/>
  <c r="Q1528" i="10"/>
  <c r="P1528" i="10"/>
  <c r="O1528" i="10"/>
  <c r="R1528" i="10" s="1"/>
  <c r="N1528" i="10"/>
  <c r="Q1527" i="10"/>
  <c r="P1527" i="10"/>
  <c r="O1527" i="10"/>
  <c r="R1527" i="10" s="1"/>
  <c r="N1527" i="10"/>
  <c r="Q1526" i="10"/>
  <c r="P1526" i="10"/>
  <c r="O1526" i="10"/>
  <c r="R1526" i="10" s="1"/>
  <c r="N1526" i="10"/>
  <c r="Q1525" i="10"/>
  <c r="P1525" i="10"/>
  <c r="O1525" i="10"/>
  <c r="R1525" i="10" s="1"/>
  <c r="N1525" i="10"/>
  <c r="Q1524" i="10"/>
  <c r="P1524" i="10"/>
  <c r="O1524" i="10"/>
  <c r="R1524" i="10" s="1"/>
  <c r="N1524" i="10"/>
  <c r="Q1523" i="10"/>
  <c r="P1523" i="10"/>
  <c r="U1523" i="10" s="1"/>
  <c r="O1523" i="10"/>
  <c r="R1523" i="10" s="1"/>
  <c r="N1523" i="10"/>
  <c r="Q1522" i="10"/>
  <c r="P1522" i="10"/>
  <c r="U1522" i="10" s="1"/>
  <c r="O1522" i="10"/>
  <c r="R1522" i="10" s="1"/>
  <c r="N1522" i="10"/>
  <c r="Q1521" i="10"/>
  <c r="P1521" i="10"/>
  <c r="O1521" i="10"/>
  <c r="R1521" i="10" s="1"/>
  <c r="N1521" i="10"/>
  <c r="Q1520" i="10"/>
  <c r="P1520" i="10"/>
  <c r="O1520" i="10"/>
  <c r="R1520" i="10" s="1"/>
  <c r="N1520" i="10"/>
  <c r="Q1519" i="10"/>
  <c r="P1519" i="10"/>
  <c r="O1519" i="10"/>
  <c r="R1519" i="10" s="1"/>
  <c r="N1519" i="10"/>
  <c r="Q1518" i="10"/>
  <c r="P1518" i="10"/>
  <c r="O1518" i="10"/>
  <c r="R1518" i="10" s="1"/>
  <c r="N1518" i="10"/>
  <c r="Q1517" i="10"/>
  <c r="P1517" i="10"/>
  <c r="O1517" i="10"/>
  <c r="R1517" i="10" s="1"/>
  <c r="N1517" i="10"/>
  <c r="Q1516" i="10"/>
  <c r="P1516" i="10"/>
  <c r="U1516" i="10" s="1"/>
  <c r="O1516" i="10"/>
  <c r="R1516" i="10" s="1"/>
  <c r="N1516" i="10"/>
  <c r="Q1515" i="10"/>
  <c r="P1515" i="10"/>
  <c r="O1515" i="10"/>
  <c r="R1515" i="10" s="1"/>
  <c r="N1515" i="10"/>
  <c r="Q1514" i="10"/>
  <c r="P1514" i="10"/>
  <c r="O1514" i="10"/>
  <c r="R1514" i="10" s="1"/>
  <c r="N1514" i="10"/>
  <c r="Q1513" i="10"/>
  <c r="P1513" i="10"/>
  <c r="O1513" i="10"/>
  <c r="R1513" i="10" s="1"/>
  <c r="N1513" i="10"/>
  <c r="Q1512" i="10"/>
  <c r="P1512" i="10"/>
  <c r="O1512" i="10"/>
  <c r="R1512" i="10" s="1"/>
  <c r="N1512" i="10"/>
  <c r="Q1511" i="10"/>
  <c r="P1511" i="10"/>
  <c r="U1511" i="10" s="1"/>
  <c r="O1511" i="10"/>
  <c r="R1511" i="10" s="1"/>
  <c r="N1511" i="10"/>
  <c r="Q1510" i="10"/>
  <c r="P1510" i="10"/>
  <c r="O1510" i="10"/>
  <c r="R1510" i="10" s="1"/>
  <c r="N1510" i="10"/>
  <c r="Q1509" i="10"/>
  <c r="P1509" i="10"/>
  <c r="O1509" i="10"/>
  <c r="R1509" i="10" s="1"/>
  <c r="N1509" i="10"/>
  <c r="Q1508" i="10"/>
  <c r="P1508" i="10"/>
  <c r="O1508" i="10"/>
  <c r="R1508" i="10" s="1"/>
  <c r="N1508" i="10"/>
  <c r="Q1507" i="10"/>
  <c r="P1507" i="10"/>
  <c r="O1507" i="10"/>
  <c r="R1507" i="10" s="1"/>
  <c r="N1507" i="10"/>
  <c r="Q1506" i="10"/>
  <c r="P1506" i="10"/>
  <c r="O1506" i="10"/>
  <c r="R1506" i="10" s="1"/>
  <c r="N1506" i="10"/>
  <c r="Q1505" i="10"/>
  <c r="P1505" i="10"/>
  <c r="O1505" i="10"/>
  <c r="R1505" i="10" s="1"/>
  <c r="N1505" i="10"/>
  <c r="Q1504" i="10"/>
  <c r="P1504" i="10"/>
  <c r="O1504" i="10"/>
  <c r="R1504" i="10" s="1"/>
  <c r="N1504" i="10"/>
  <c r="Q1503" i="10"/>
  <c r="P1503" i="10"/>
  <c r="O1503" i="10"/>
  <c r="R1503" i="10" s="1"/>
  <c r="N1503" i="10"/>
  <c r="Q1502" i="10"/>
  <c r="P1502" i="10"/>
  <c r="O1502" i="10"/>
  <c r="R1502" i="10" s="1"/>
  <c r="N1502" i="10"/>
  <c r="Q1501" i="10"/>
  <c r="P1501" i="10"/>
  <c r="O1501" i="10"/>
  <c r="R1501" i="10" s="1"/>
  <c r="N1501" i="10"/>
  <c r="Q1500" i="10"/>
  <c r="P1500" i="10"/>
  <c r="O1500" i="10"/>
  <c r="R1500" i="10" s="1"/>
  <c r="N1500" i="10"/>
  <c r="Q1499" i="10"/>
  <c r="P1499" i="10"/>
  <c r="O1499" i="10"/>
  <c r="R1499" i="10" s="1"/>
  <c r="N1499" i="10"/>
  <c r="Q1498" i="10"/>
  <c r="P1498" i="10"/>
  <c r="O1498" i="10"/>
  <c r="R1498" i="10" s="1"/>
  <c r="N1498" i="10"/>
  <c r="Q1497" i="10"/>
  <c r="P1497" i="10"/>
  <c r="O1497" i="10"/>
  <c r="R1497" i="10" s="1"/>
  <c r="N1497" i="10"/>
  <c r="Q1496" i="10"/>
  <c r="P1496" i="10"/>
  <c r="O1496" i="10"/>
  <c r="R1496" i="10" s="1"/>
  <c r="N1496" i="10"/>
  <c r="Q1495" i="10"/>
  <c r="P1495" i="10"/>
  <c r="O1495" i="10"/>
  <c r="R1495" i="10" s="1"/>
  <c r="N1495" i="10"/>
  <c r="Q1494" i="10"/>
  <c r="P1494" i="10"/>
  <c r="O1494" i="10"/>
  <c r="R1494" i="10" s="1"/>
  <c r="N1494" i="10"/>
  <c r="Q1493" i="10"/>
  <c r="P1493" i="10"/>
  <c r="O1493" i="10"/>
  <c r="R1493" i="10" s="1"/>
  <c r="N1493" i="10"/>
  <c r="Q1492" i="10"/>
  <c r="P1492" i="10"/>
  <c r="O1492" i="10"/>
  <c r="R1492" i="10" s="1"/>
  <c r="N1492" i="10"/>
  <c r="Q1491" i="10"/>
  <c r="P1491" i="10"/>
  <c r="U1491" i="10" s="1"/>
  <c r="O1491" i="10"/>
  <c r="R1491" i="10" s="1"/>
  <c r="N1491" i="10"/>
  <c r="Q1490" i="10"/>
  <c r="P1490" i="10"/>
  <c r="O1490" i="10"/>
  <c r="R1490" i="10" s="1"/>
  <c r="N1490" i="10"/>
  <c r="Q1489" i="10"/>
  <c r="P1489" i="10"/>
  <c r="U1489" i="10" s="1"/>
  <c r="O1489" i="10"/>
  <c r="R1489" i="10" s="1"/>
  <c r="N1489" i="10"/>
  <c r="Q1488" i="10"/>
  <c r="P1488" i="10"/>
  <c r="O1488" i="10"/>
  <c r="R1488" i="10" s="1"/>
  <c r="N1488" i="10"/>
  <c r="Q1487" i="10"/>
  <c r="P1487" i="10"/>
  <c r="O1487" i="10"/>
  <c r="R1487" i="10" s="1"/>
  <c r="N1487" i="10"/>
  <c r="Q1486" i="10"/>
  <c r="P1486" i="10"/>
  <c r="O1486" i="10"/>
  <c r="R1486" i="10" s="1"/>
  <c r="N1486" i="10"/>
  <c r="Q1485" i="10"/>
  <c r="P1485" i="10"/>
  <c r="O1485" i="10"/>
  <c r="R1485" i="10" s="1"/>
  <c r="N1485" i="10"/>
  <c r="Q1484" i="10"/>
  <c r="P1484" i="10"/>
  <c r="O1484" i="10"/>
  <c r="R1484" i="10" s="1"/>
  <c r="N1484" i="10"/>
  <c r="Q1483" i="10"/>
  <c r="P1483" i="10"/>
  <c r="O1483" i="10"/>
  <c r="R1483" i="10" s="1"/>
  <c r="N1483" i="10"/>
  <c r="Q1482" i="10"/>
  <c r="P1482" i="10"/>
  <c r="O1482" i="10"/>
  <c r="R1482" i="10" s="1"/>
  <c r="N1482" i="10"/>
  <c r="Q1481" i="10"/>
  <c r="P1481" i="10"/>
  <c r="O1481" i="10"/>
  <c r="R1481" i="10" s="1"/>
  <c r="N1481" i="10"/>
  <c r="Q1480" i="10"/>
  <c r="P1480" i="10"/>
  <c r="O1480" i="10"/>
  <c r="R1480" i="10" s="1"/>
  <c r="N1480" i="10"/>
  <c r="Q1479" i="10"/>
  <c r="P1479" i="10"/>
  <c r="O1479" i="10"/>
  <c r="R1479" i="10" s="1"/>
  <c r="N1479" i="10"/>
  <c r="Q1478" i="10"/>
  <c r="P1478" i="10"/>
  <c r="O1478" i="10"/>
  <c r="R1478" i="10" s="1"/>
  <c r="N1478" i="10"/>
  <c r="Q1477" i="10"/>
  <c r="P1477" i="10"/>
  <c r="O1477" i="10"/>
  <c r="R1477" i="10" s="1"/>
  <c r="N1477" i="10"/>
  <c r="Q1476" i="10"/>
  <c r="P1476" i="10"/>
  <c r="U1476" i="10" s="1"/>
  <c r="O1476" i="10"/>
  <c r="R1476" i="10" s="1"/>
  <c r="N1476" i="10"/>
  <c r="Q1475" i="10"/>
  <c r="P1475" i="10"/>
  <c r="O1475" i="10"/>
  <c r="R1475" i="10" s="1"/>
  <c r="N1475" i="10"/>
  <c r="Q1474" i="10"/>
  <c r="P1474" i="10"/>
  <c r="O1474" i="10"/>
  <c r="R1474" i="10" s="1"/>
  <c r="N1474" i="10"/>
  <c r="Q1473" i="10"/>
  <c r="P1473" i="10"/>
  <c r="U1473" i="10" s="1"/>
  <c r="O1473" i="10"/>
  <c r="R1473" i="10" s="1"/>
  <c r="N1473" i="10"/>
  <c r="Q1472" i="10"/>
  <c r="P1472" i="10"/>
  <c r="O1472" i="10"/>
  <c r="R1472" i="10" s="1"/>
  <c r="N1472" i="10"/>
  <c r="Q1471" i="10"/>
  <c r="P1471" i="10"/>
  <c r="O1471" i="10"/>
  <c r="R1471" i="10" s="1"/>
  <c r="N1471" i="10"/>
  <c r="Q1470" i="10"/>
  <c r="P1470" i="10"/>
  <c r="O1470" i="10"/>
  <c r="R1470" i="10" s="1"/>
  <c r="N1470" i="10"/>
  <c r="Q1469" i="10"/>
  <c r="P1469" i="10"/>
  <c r="O1469" i="10"/>
  <c r="R1469" i="10" s="1"/>
  <c r="N1469" i="10"/>
  <c r="Q1468" i="10"/>
  <c r="P1468" i="10"/>
  <c r="O1468" i="10"/>
  <c r="R1468" i="10" s="1"/>
  <c r="N1468" i="10"/>
  <c r="Q1467" i="10"/>
  <c r="P1467" i="10"/>
  <c r="O1467" i="10"/>
  <c r="R1467" i="10" s="1"/>
  <c r="N1467" i="10"/>
  <c r="Q1466" i="10"/>
  <c r="P1466" i="10"/>
  <c r="O1466" i="10"/>
  <c r="R1466" i="10" s="1"/>
  <c r="N1466" i="10"/>
  <c r="Q1465" i="10"/>
  <c r="P1465" i="10"/>
  <c r="O1465" i="10"/>
  <c r="R1465" i="10" s="1"/>
  <c r="N1465" i="10"/>
  <c r="Q1464" i="10"/>
  <c r="P1464" i="10"/>
  <c r="O1464" i="10"/>
  <c r="R1464" i="10" s="1"/>
  <c r="N1464" i="10"/>
  <c r="Q1463" i="10"/>
  <c r="P1463" i="10"/>
  <c r="O1463" i="10"/>
  <c r="R1463" i="10" s="1"/>
  <c r="N1463" i="10"/>
  <c r="Q1462" i="10"/>
  <c r="P1462" i="10"/>
  <c r="O1462" i="10"/>
  <c r="R1462" i="10" s="1"/>
  <c r="N1462" i="10"/>
  <c r="Q1461" i="10"/>
  <c r="P1461" i="10"/>
  <c r="O1461" i="10"/>
  <c r="R1461" i="10" s="1"/>
  <c r="N1461" i="10"/>
  <c r="Q1460" i="10"/>
  <c r="P1460" i="10"/>
  <c r="O1460" i="10"/>
  <c r="R1460" i="10" s="1"/>
  <c r="N1460" i="10"/>
  <c r="Q1459" i="10"/>
  <c r="P1459" i="10"/>
  <c r="O1459" i="10"/>
  <c r="R1459" i="10" s="1"/>
  <c r="N1459" i="10"/>
  <c r="Q1458" i="10"/>
  <c r="P1458" i="10"/>
  <c r="O1458" i="10"/>
  <c r="R1458" i="10" s="1"/>
  <c r="N1458" i="10"/>
  <c r="Q1457" i="10"/>
  <c r="P1457" i="10"/>
  <c r="O1457" i="10"/>
  <c r="R1457" i="10" s="1"/>
  <c r="N1457" i="10"/>
  <c r="Q1456" i="10"/>
  <c r="P1456" i="10"/>
  <c r="O1456" i="10"/>
  <c r="R1456" i="10" s="1"/>
  <c r="N1456" i="10"/>
  <c r="Q1455" i="10"/>
  <c r="P1455" i="10"/>
  <c r="O1455" i="10"/>
  <c r="R1455" i="10" s="1"/>
  <c r="N1455" i="10"/>
  <c r="Q1454" i="10"/>
  <c r="P1454" i="10"/>
  <c r="O1454" i="10"/>
  <c r="R1454" i="10" s="1"/>
  <c r="N1454" i="10"/>
  <c r="Q1453" i="10"/>
  <c r="P1453" i="10"/>
  <c r="O1453" i="10"/>
  <c r="R1453" i="10" s="1"/>
  <c r="N1453" i="10"/>
  <c r="Q1452" i="10"/>
  <c r="P1452" i="10"/>
  <c r="O1452" i="10"/>
  <c r="R1452" i="10" s="1"/>
  <c r="N1452" i="10"/>
  <c r="Q1451" i="10"/>
  <c r="P1451" i="10"/>
  <c r="O1451" i="10"/>
  <c r="R1451" i="10" s="1"/>
  <c r="N1451" i="10"/>
  <c r="Q1450" i="10"/>
  <c r="P1450" i="10"/>
  <c r="O1450" i="10"/>
  <c r="R1450" i="10" s="1"/>
  <c r="N1450" i="10"/>
  <c r="Q1449" i="10"/>
  <c r="P1449" i="10"/>
  <c r="O1449" i="10"/>
  <c r="R1449" i="10" s="1"/>
  <c r="N1449" i="10"/>
  <c r="Q1448" i="10"/>
  <c r="P1448" i="10"/>
  <c r="O1448" i="10"/>
  <c r="R1448" i="10" s="1"/>
  <c r="N1448" i="10"/>
  <c r="Q1447" i="10"/>
  <c r="P1447" i="10"/>
  <c r="O1447" i="10"/>
  <c r="R1447" i="10" s="1"/>
  <c r="N1447" i="10"/>
  <c r="Q1446" i="10"/>
  <c r="P1446" i="10"/>
  <c r="O1446" i="10"/>
  <c r="R1446" i="10" s="1"/>
  <c r="N1446" i="10"/>
  <c r="Q1445" i="10"/>
  <c r="P1445" i="10"/>
  <c r="U1445" i="10" s="1"/>
  <c r="O1445" i="10"/>
  <c r="R1445" i="10" s="1"/>
  <c r="N1445" i="10"/>
  <c r="Q1444" i="10"/>
  <c r="P1444" i="10"/>
  <c r="O1444" i="10"/>
  <c r="R1444" i="10" s="1"/>
  <c r="N1444" i="10"/>
  <c r="Q1443" i="10"/>
  <c r="P1443" i="10"/>
  <c r="O1443" i="10"/>
  <c r="R1443" i="10" s="1"/>
  <c r="N1443" i="10"/>
  <c r="Q1442" i="10"/>
  <c r="P1442" i="10"/>
  <c r="O1442" i="10"/>
  <c r="R1442" i="10" s="1"/>
  <c r="N1442" i="10"/>
  <c r="Q1441" i="10"/>
  <c r="P1441" i="10"/>
  <c r="O1441" i="10"/>
  <c r="R1441" i="10" s="1"/>
  <c r="N1441" i="10"/>
  <c r="Q1440" i="10"/>
  <c r="P1440" i="10"/>
  <c r="O1440" i="10"/>
  <c r="R1440" i="10" s="1"/>
  <c r="N1440" i="10"/>
  <c r="Q1439" i="10"/>
  <c r="P1439" i="10"/>
  <c r="O1439" i="10"/>
  <c r="R1439" i="10" s="1"/>
  <c r="N1439" i="10"/>
  <c r="Q1438" i="10"/>
  <c r="P1438" i="10"/>
  <c r="O1438" i="10"/>
  <c r="R1438" i="10" s="1"/>
  <c r="N1438" i="10"/>
  <c r="Q1437" i="10"/>
  <c r="P1437" i="10"/>
  <c r="O1437" i="10"/>
  <c r="R1437" i="10" s="1"/>
  <c r="N1437" i="10"/>
  <c r="Q1436" i="10"/>
  <c r="P1436" i="10"/>
  <c r="O1436" i="10"/>
  <c r="R1436" i="10" s="1"/>
  <c r="N1436" i="10"/>
  <c r="Q1435" i="10"/>
  <c r="P1435" i="10"/>
  <c r="O1435" i="10"/>
  <c r="R1435" i="10" s="1"/>
  <c r="N1435" i="10"/>
  <c r="Q1434" i="10"/>
  <c r="P1434" i="10"/>
  <c r="O1434" i="10"/>
  <c r="R1434" i="10" s="1"/>
  <c r="N1434" i="10"/>
  <c r="Q1433" i="10"/>
  <c r="P1433" i="10"/>
  <c r="O1433" i="10"/>
  <c r="R1433" i="10" s="1"/>
  <c r="N1433" i="10"/>
  <c r="Q1432" i="10"/>
  <c r="P1432" i="10"/>
  <c r="O1432" i="10"/>
  <c r="R1432" i="10" s="1"/>
  <c r="N1432" i="10"/>
  <c r="Q1431" i="10"/>
  <c r="P1431" i="10"/>
  <c r="O1431" i="10"/>
  <c r="R1431" i="10" s="1"/>
  <c r="N1431" i="10"/>
  <c r="Q1430" i="10"/>
  <c r="P1430" i="10"/>
  <c r="O1430" i="10"/>
  <c r="R1430" i="10" s="1"/>
  <c r="N1430" i="10"/>
  <c r="Q1429" i="10"/>
  <c r="P1429" i="10"/>
  <c r="U1429" i="10" s="1"/>
  <c r="O1429" i="10"/>
  <c r="R1429" i="10" s="1"/>
  <c r="N1429" i="10"/>
  <c r="Q1428" i="10"/>
  <c r="P1428" i="10"/>
  <c r="O1428" i="10"/>
  <c r="R1428" i="10" s="1"/>
  <c r="N1428" i="10"/>
  <c r="Q1427" i="10"/>
  <c r="P1427" i="10"/>
  <c r="U1427" i="10" s="1"/>
  <c r="O1427" i="10"/>
  <c r="R1427" i="10" s="1"/>
  <c r="N1427" i="10"/>
  <c r="Q1426" i="10"/>
  <c r="P1426" i="10"/>
  <c r="O1426" i="10"/>
  <c r="R1426" i="10" s="1"/>
  <c r="N1426" i="10"/>
  <c r="Q1425" i="10"/>
  <c r="P1425" i="10"/>
  <c r="O1425" i="10"/>
  <c r="R1425" i="10" s="1"/>
  <c r="N1425" i="10"/>
  <c r="Q1424" i="10"/>
  <c r="P1424" i="10"/>
  <c r="O1424" i="10"/>
  <c r="R1424" i="10" s="1"/>
  <c r="N1424" i="10"/>
  <c r="Q1423" i="10"/>
  <c r="P1423" i="10"/>
  <c r="O1423" i="10"/>
  <c r="R1423" i="10" s="1"/>
  <c r="N1423" i="10"/>
  <c r="Q1422" i="10"/>
  <c r="P1422" i="10"/>
  <c r="O1422" i="10"/>
  <c r="R1422" i="10" s="1"/>
  <c r="N1422" i="10"/>
  <c r="Q1421" i="10"/>
  <c r="P1421" i="10"/>
  <c r="O1421" i="10"/>
  <c r="R1421" i="10" s="1"/>
  <c r="N1421" i="10"/>
  <c r="Q1420" i="10"/>
  <c r="P1420" i="10"/>
  <c r="O1420" i="10"/>
  <c r="R1420" i="10" s="1"/>
  <c r="N1420" i="10"/>
  <c r="Q1419" i="10"/>
  <c r="P1419" i="10"/>
  <c r="O1419" i="10"/>
  <c r="R1419" i="10" s="1"/>
  <c r="N1419" i="10"/>
  <c r="Q1418" i="10"/>
  <c r="P1418" i="10"/>
  <c r="O1418" i="10"/>
  <c r="R1418" i="10" s="1"/>
  <c r="N1418" i="10"/>
  <c r="Q1417" i="10"/>
  <c r="P1417" i="10"/>
  <c r="O1417" i="10"/>
  <c r="R1417" i="10" s="1"/>
  <c r="N1417" i="10"/>
  <c r="Q1416" i="10"/>
  <c r="P1416" i="10"/>
  <c r="O1416" i="10"/>
  <c r="R1416" i="10" s="1"/>
  <c r="N1416" i="10"/>
  <c r="Q1415" i="10"/>
  <c r="P1415" i="10"/>
  <c r="O1415" i="10"/>
  <c r="R1415" i="10" s="1"/>
  <c r="N1415" i="10"/>
  <c r="Q1414" i="10"/>
  <c r="P1414" i="10"/>
  <c r="O1414" i="10"/>
  <c r="R1414" i="10" s="1"/>
  <c r="N1414" i="10"/>
  <c r="Q1413" i="10"/>
  <c r="P1413" i="10"/>
  <c r="O1413" i="10"/>
  <c r="R1413" i="10" s="1"/>
  <c r="N1413" i="10"/>
  <c r="Q1412" i="10"/>
  <c r="P1412" i="10"/>
  <c r="O1412" i="10"/>
  <c r="R1412" i="10" s="1"/>
  <c r="N1412" i="10"/>
  <c r="Q1411" i="10"/>
  <c r="P1411" i="10"/>
  <c r="O1411" i="10"/>
  <c r="R1411" i="10" s="1"/>
  <c r="N1411" i="10"/>
  <c r="Q1410" i="10"/>
  <c r="P1410" i="10"/>
  <c r="O1410" i="10"/>
  <c r="R1410" i="10" s="1"/>
  <c r="N1410" i="10"/>
  <c r="Q1409" i="10"/>
  <c r="P1409" i="10"/>
  <c r="O1409" i="10"/>
  <c r="R1409" i="10" s="1"/>
  <c r="N1409" i="10"/>
  <c r="Q1408" i="10"/>
  <c r="P1408" i="10"/>
  <c r="O1408" i="10"/>
  <c r="R1408" i="10" s="1"/>
  <c r="N1408" i="10"/>
  <c r="Q1407" i="10"/>
  <c r="P1407" i="10"/>
  <c r="U1407" i="10" s="1"/>
  <c r="O1407" i="10"/>
  <c r="R1407" i="10" s="1"/>
  <c r="N1407" i="10"/>
  <c r="Q1406" i="10"/>
  <c r="P1406" i="10"/>
  <c r="O1406" i="10"/>
  <c r="R1406" i="10" s="1"/>
  <c r="N1406" i="10"/>
  <c r="Q1405" i="10"/>
  <c r="P1405" i="10"/>
  <c r="O1405" i="10"/>
  <c r="R1405" i="10" s="1"/>
  <c r="N1405" i="10"/>
  <c r="Q1404" i="10"/>
  <c r="P1404" i="10"/>
  <c r="O1404" i="10"/>
  <c r="R1404" i="10" s="1"/>
  <c r="N1404" i="10"/>
  <c r="Q1403" i="10"/>
  <c r="P1403" i="10"/>
  <c r="O1403" i="10"/>
  <c r="R1403" i="10" s="1"/>
  <c r="N1403" i="10"/>
  <c r="Q1402" i="10"/>
  <c r="P1402" i="10"/>
  <c r="O1402" i="10"/>
  <c r="R1402" i="10" s="1"/>
  <c r="N1402" i="10"/>
  <c r="Q1401" i="10"/>
  <c r="P1401" i="10"/>
  <c r="O1401" i="10"/>
  <c r="R1401" i="10" s="1"/>
  <c r="N1401" i="10"/>
  <c r="Q1400" i="10"/>
  <c r="P1400" i="10"/>
  <c r="O1400" i="10"/>
  <c r="R1400" i="10" s="1"/>
  <c r="N1400" i="10"/>
  <c r="Q1399" i="10"/>
  <c r="P1399" i="10"/>
  <c r="O1399" i="10"/>
  <c r="R1399" i="10" s="1"/>
  <c r="N1399" i="10"/>
  <c r="Q1398" i="10"/>
  <c r="P1398" i="10"/>
  <c r="O1398" i="10"/>
  <c r="R1398" i="10" s="1"/>
  <c r="N1398" i="10"/>
  <c r="Q1397" i="10"/>
  <c r="P1397" i="10"/>
  <c r="O1397" i="10"/>
  <c r="R1397" i="10" s="1"/>
  <c r="N1397" i="10"/>
  <c r="Q1396" i="10"/>
  <c r="P1396" i="10"/>
  <c r="O1396" i="10"/>
  <c r="R1396" i="10" s="1"/>
  <c r="N1396" i="10"/>
  <c r="Q1395" i="10"/>
  <c r="P1395" i="10"/>
  <c r="O1395" i="10"/>
  <c r="R1395" i="10" s="1"/>
  <c r="N1395" i="10"/>
  <c r="Q1394" i="10"/>
  <c r="P1394" i="10"/>
  <c r="O1394" i="10"/>
  <c r="R1394" i="10" s="1"/>
  <c r="N1394" i="10"/>
  <c r="Q1393" i="10"/>
  <c r="P1393" i="10"/>
  <c r="O1393" i="10"/>
  <c r="R1393" i="10" s="1"/>
  <c r="N1393" i="10"/>
  <c r="Q1392" i="10"/>
  <c r="P1392" i="10"/>
  <c r="O1392" i="10"/>
  <c r="R1392" i="10" s="1"/>
  <c r="N1392" i="10"/>
  <c r="Q1391" i="10"/>
  <c r="P1391" i="10"/>
  <c r="O1391" i="10"/>
  <c r="R1391" i="10" s="1"/>
  <c r="N1391" i="10"/>
  <c r="Q1390" i="10"/>
  <c r="P1390" i="10"/>
  <c r="O1390" i="10"/>
  <c r="R1390" i="10" s="1"/>
  <c r="N1390" i="10"/>
  <c r="Q1389" i="10"/>
  <c r="P1389" i="10"/>
  <c r="O1389" i="10"/>
  <c r="R1389" i="10" s="1"/>
  <c r="N1389" i="10"/>
  <c r="Q1388" i="10"/>
  <c r="P1388" i="10"/>
  <c r="O1388" i="10"/>
  <c r="R1388" i="10" s="1"/>
  <c r="N1388" i="10"/>
  <c r="Q1387" i="10"/>
  <c r="P1387" i="10"/>
  <c r="O1387" i="10"/>
  <c r="R1387" i="10" s="1"/>
  <c r="N1387" i="10"/>
  <c r="Q1386" i="10"/>
  <c r="P1386" i="10"/>
  <c r="O1386" i="10"/>
  <c r="R1386" i="10" s="1"/>
  <c r="N1386" i="10"/>
  <c r="Q1385" i="10"/>
  <c r="P1385" i="10"/>
  <c r="O1385" i="10"/>
  <c r="R1385" i="10" s="1"/>
  <c r="N1385" i="10"/>
  <c r="Q1384" i="10"/>
  <c r="P1384" i="10"/>
  <c r="O1384" i="10"/>
  <c r="R1384" i="10" s="1"/>
  <c r="N1384" i="10"/>
  <c r="Q1383" i="10"/>
  <c r="P1383" i="10"/>
  <c r="O1383" i="10"/>
  <c r="R1383" i="10" s="1"/>
  <c r="N1383" i="10"/>
  <c r="Q1382" i="10"/>
  <c r="P1382" i="10"/>
  <c r="O1382" i="10"/>
  <c r="R1382" i="10" s="1"/>
  <c r="N1382" i="10"/>
  <c r="Q1381" i="10"/>
  <c r="P1381" i="10"/>
  <c r="U1381" i="10" s="1"/>
  <c r="O1381" i="10"/>
  <c r="R1381" i="10" s="1"/>
  <c r="N1381" i="10"/>
  <c r="Q1380" i="10"/>
  <c r="P1380" i="10"/>
  <c r="O1380" i="10"/>
  <c r="R1380" i="10" s="1"/>
  <c r="N1380" i="10"/>
  <c r="Q1379" i="10"/>
  <c r="P1379" i="10"/>
  <c r="O1379" i="10"/>
  <c r="R1379" i="10" s="1"/>
  <c r="N1379" i="10"/>
  <c r="Q1378" i="10"/>
  <c r="P1378" i="10"/>
  <c r="O1378" i="10"/>
  <c r="R1378" i="10" s="1"/>
  <c r="N1378" i="10"/>
  <c r="Q1377" i="10"/>
  <c r="P1377" i="10"/>
  <c r="O1377" i="10"/>
  <c r="R1377" i="10" s="1"/>
  <c r="N1377" i="10"/>
  <c r="Q1376" i="10"/>
  <c r="P1376" i="10"/>
  <c r="O1376" i="10"/>
  <c r="R1376" i="10" s="1"/>
  <c r="N1376" i="10"/>
  <c r="Q1375" i="10"/>
  <c r="P1375" i="10"/>
  <c r="O1375" i="10"/>
  <c r="R1375" i="10" s="1"/>
  <c r="N1375" i="10"/>
  <c r="Q1374" i="10"/>
  <c r="P1374" i="10"/>
  <c r="O1374" i="10"/>
  <c r="R1374" i="10" s="1"/>
  <c r="N1374" i="10"/>
  <c r="Q1373" i="10"/>
  <c r="P1373" i="10"/>
  <c r="O1373" i="10"/>
  <c r="R1373" i="10" s="1"/>
  <c r="N1373" i="10"/>
  <c r="Q1372" i="10"/>
  <c r="P1372" i="10"/>
  <c r="O1372" i="10"/>
  <c r="R1372" i="10" s="1"/>
  <c r="N1372" i="10"/>
  <c r="Q1371" i="10"/>
  <c r="P1371" i="10"/>
  <c r="O1371" i="10"/>
  <c r="R1371" i="10" s="1"/>
  <c r="N1371" i="10"/>
  <c r="Q1370" i="10"/>
  <c r="P1370" i="10"/>
  <c r="O1370" i="10"/>
  <c r="R1370" i="10" s="1"/>
  <c r="N1370" i="10"/>
  <c r="Q1369" i="10"/>
  <c r="P1369" i="10"/>
  <c r="O1369" i="10"/>
  <c r="R1369" i="10" s="1"/>
  <c r="N1369" i="10"/>
  <c r="Q1368" i="10"/>
  <c r="P1368" i="10"/>
  <c r="O1368" i="10"/>
  <c r="R1368" i="10" s="1"/>
  <c r="N1368" i="10"/>
  <c r="Q1367" i="10"/>
  <c r="P1367" i="10"/>
  <c r="O1367" i="10"/>
  <c r="R1367" i="10" s="1"/>
  <c r="N1367" i="10"/>
  <c r="Q1366" i="10"/>
  <c r="P1366" i="10"/>
  <c r="O1366" i="10"/>
  <c r="R1366" i="10" s="1"/>
  <c r="N1366" i="10"/>
  <c r="Q1365" i="10"/>
  <c r="P1365" i="10"/>
  <c r="O1365" i="10"/>
  <c r="R1365" i="10" s="1"/>
  <c r="N1365" i="10"/>
  <c r="Q1364" i="10"/>
  <c r="P1364" i="10"/>
  <c r="O1364" i="10"/>
  <c r="R1364" i="10" s="1"/>
  <c r="N1364" i="10"/>
  <c r="Q1363" i="10"/>
  <c r="P1363" i="10"/>
  <c r="O1363" i="10"/>
  <c r="R1363" i="10" s="1"/>
  <c r="N1363" i="10"/>
  <c r="Q1362" i="10"/>
  <c r="P1362" i="10"/>
  <c r="O1362" i="10"/>
  <c r="R1362" i="10" s="1"/>
  <c r="N1362" i="10"/>
  <c r="Q1361" i="10"/>
  <c r="P1361" i="10"/>
  <c r="U1361" i="10" s="1"/>
  <c r="O1361" i="10"/>
  <c r="R1361" i="10" s="1"/>
  <c r="N1361" i="10"/>
  <c r="Q1360" i="10"/>
  <c r="P1360" i="10"/>
  <c r="O1360" i="10"/>
  <c r="R1360" i="10" s="1"/>
  <c r="N1360" i="10"/>
  <c r="Q1359" i="10"/>
  <c r="P1359" i="10"/>
  <c r="O1359" i="10"/>
  <c r="R1359" i="10" s="1"/>
  <c r="N1359" i="10"/>
  <c r="Q1358" i="10"/>
  <c r="P1358" i="10"/>
  <c r="O1358" i="10"/>
  <c r="R1358" i="10" s="1"/>
  <c r="N1358" i="10"/>
  <c r="Q1357" i="10"/>
  <c r="P1357" i="10"/>
  <c r="O1357" i="10"/>
  <c r="R1357" i="10" s="1"/>
  <c r="N1357" i="10"/>
  <c r="Q1356" i="10"/>
  <c r="P1356" i="10"/>
  <c r="O1356" i="10"/>
  <c r="R1356" i="10" s="1"/>
  <c r="N1356" i="10"/>
  <c r="Q1355" i="10"/>
  <c r="P1355" i="10"/>
  <c r="U1355" i="10" s="1"/>
  <c r="O1355" i="10"/>
  <c r="R1355" i="10" s="1"/>
  <c r="N1355" i="10"/>
  <c r="Q1354" i="10"/>
  <c r="P1354" i="10"/>
  <c r="O1354" i="10"/>
  <c r="R1354" i="10" s="1"/>
  <c r="N1354" i="10"/>
  <c r="Q1353" i="10"/>
  <c r="P1353" i="10"/>
  <c r="U1353" i="10" s="1"/>
  <c r="O1353" i="10"/>
  <c r="R1353" i="10" s="1"/>
  <c r="N1353" i="10"/>
  <c r="Q1352" i="10"/>
  <c r="P1352" i="10"/>
  <c r="O1352" i="10"/>
  <c r="R1352" i="10" s="1"/>
  <c r="N1352" i="10"/>
  <c r="Q1351" i="10"/>
  <c r="P1351" i="10"/>
  <c r="O1351" i="10"/>
  <c r="R1351" i="10" s="1"/>
  <c r="N1351" i="10"/>
  <c r="Q1350" i="10"/>
  <c r="P1350" i="10"/>
  <c r="O1350" i="10"/>
  <c r="R1350" i="10" s="1"/>
  <c r="N1350" i="10"/>
  <c r="Q1349" i="10"/>
  <c r="P1349" i="10"/>
  <c r="O1349" i="10"/>
  <c r="R1349" i="10" s="1"/>
  <c r="N1349" i="10"/>
  <c r="Q1348" i="10"/>
  <c r="P1348" i="10"/>
  <c r="O1348" i="10"/>
  <c r="R1348" i="10" s="1"/>
  <c r="N1348" i="10"/>
  <c r="Q1347" i="10"/>
  <c r="P1347" i="10"/>
  <c r="O1347" i="10"/>
  <c r="R1347" i="10" s="1"/>
  <c r="N1347" i="10"/>
  <c r="Q1346" i="10"/>
  <c r="P1346" i="10"/>
  <c r="O1346" i="10"/>
  <c r="R1346" i="10" s="1"/>
  <c r="N1346" i="10"/>
  <c r="Q1345" i="10"/>
  <c r="P1345" i="10"/>
  <c r="O1345" i="10"/>
  <c r="R1345" i="10" s="1"/>
  <c r="N1345" i="10"/>
  <c r="Q1344" i="10"/>
  <c r="P1344" i="10"/>
  <c r="O1344" i="10"/>
  <c r="R1344" i="10" s="1"/>
  <c r="N1344" i="10"/>
  <c r="Q1343" i="10"/>
  <c r="P1343" i="10"/>
  <c r="U1343" i="10" s="1"/>
  <c r="O1343" i="10"/>
  <c r="R1343" i="10" s="1"/>
  <c r="N1343" i="10"/>
  <c r="Q1342" i="10"/>
  <c r="P1342" i="10"/>
  <c r="O1342" i="10"/>
  <c r="R1342" i="10" s="1"/>
  <c r="N1342" i="10"/>
  <c r="Q1341" i="10"/>
  <c r="P1341" i="10"/>
  <c r="O1341" i="10"/>
  <c r="R1341" i="10" s="1"/>
  <c r="N1341" i="10"/>
  <c r="Q1340" i="10"/>
  <c r="P1340" i="10"/>
  <c r="O1340" i="10"/>
  <c r="R1340" i="10" s="1"/>
  <c r="N1340" i="10"/>
  <c r="Q1339" i="10"/>
  <c r="P1339" i="10"/>
  <c r="O1339" i="10"/>
  <c r="R1339" i="10" s="1"/>
  <c r="N1339" i="10"/>
  <c r="Q1338" i="10"/>
  <c r="P1338" i="10"/>
  <c r="O1338" i="10"/>
  <c r="R1338" i="10" s="1"/>
  <c r="N1338" i="10"/>
  <c r="Q1337" i="10"/>
  <c r="P1337" i="10"/>
  <c r="O1337" i="10"/>
  <c r="R1337" i="10" s="1"/>
  <c r="N1337" i="10"/>
  <c r="Q1336" i="10"/>
  <c r="P1336" i="10"/>
  <c r="O1336" i="10"/>
  <c r="R1336" i="10" s="1"/>
  <c r="N1336" i="10"/>
  <c r="Q1335" i="10"/>
  <c r="P1335" i="10"/>
  <c r="O1335" i="10"/>
  <c r="R1335" i="10" s="1"/>
  <c r="N1335" i="10"/>
  <c r="Q1334" i="10"/>
  <c r="P1334" i="10"/>
  <c r="O1334" i="10"/>
  <c r="R1334" i="10" s="1"/>
  <c r="N1334" i="10"/>
  <c r="Q1333" i="10"/>
  <c r="P1333" i="10"/>
  <c r="O1333" i="10"/>
  <c r="R1333" i="10" s="1"/>
  <c r="N1333" i="10"/>
  <c r="Q1332" i="10"/>
  <c r="P1332" i="10"/>
  <c r="O1332" i="10"/>
  <c r="R1332" i="10" s="1"/>
  <c r="N1332" i="10"/>
  <c r="Q1331" i="10"/>
  <c r="P1331" i="10"/>
  <c r="O1331" i="10"/>
  <c r="R1331" i="10" s="1"/>
  <c r="N1331" i="10"/>
  <c r="Q1330" i="10"/>
  <c r="P1330" i="10"/>
  <c r="O1330" i="10"/>
  <c r="R1330" i="10" s="1"/>
  <c r="N1330" i="10"/>
  <c r="Q1329" i="10"/>
  <c r="P1329" i="10"/>
  <c r="O1329" i="10"/>
  <c r="R1329" i="10" s="1"/>
  <c r="N1329" i="10"/>
  <c r="Q1328" i="10"/>
  <c r="P1328" i="10"/>
  <c r="O1328" i="10"/>
  <c r="R1328" i="10" s="1"/>
  <c r="N1328" i="10"/>
  <c r="Q1327" i="10"/>
  <c r="P1327" i="10"/>
  <c r="O1327" i="10"/>
  <c r="R1327" i="10" s="1"/>
  <c r="N1327" i="10"/>
  <c r="Q1326" i="10"/>
  <c r="P1326" i="10"/>
  <c r="O1326" i="10"/>
  <c r="R1326" i="10" s="1"/>
  <c r="N1326" i="10"/>
  <c r="Q1325" i="10"/>
  <c r="P1325" i="10"/>
  <c r="O1325" i="10"/>
  <c r="R1325" i="10" s="1"/>
  <c r="N1325" i="10"/>
  <c r="Q1324" i="10"/>
  <c r="P1324" i="10"/>
  <c r="O1324" i="10"/>
  <c r="R1324" i="10" s="1"/>
  <c r="N1324" i="10"/>
  <c r="Q1323" i="10"/>
  <c r="P1323" i="10"/>
  <c r="O1323" i="10"/>
  <c r="R1323" i="10" s="1"/>
  <c r="N1323" i="10"/>
  <c r="Q1322" i="10"/>
  <c r="P1322" i="10"/>
  <c r="O1322" i="10"/>
  <c r="R1322" i="10" s="1"/>
  <c r="N1322" i="10"/>
  <c r="Q1321" i="10"/>
  <c r="P1321" i="10"/>
  <c r="O1321" i="10"/>
  <c r="R1321" i="10" s="1"/>
  <c r="N1321" i="10"/>
  <c r="Q1320" i="10"/>
  <c r="P1320" i="10"/>
  <c r="O1320" i="10"/>
  <c r="R1320" i="10" s="1"/>
  <c r="N1320" i="10"/>
  <c r="Q1319" i="10"/>
  <c r="P1319" i="10"/>
  <c r="O1319" i="10"/>
  <c r="R1319" i="10" s="1"/>
  <c r="N1319" i="10"/>
  <c r="Q1318" i="10"/>
  <c r="P1318" i="10"/>
  <c r="O1318" i="10"/>
  <c r="R1318" i="10" s="1"/>
  <c r="N1318" i="10"/>
  <c r="Q1317" i="10"/>
  <c r="P1317" i="10"/>
  <c r="O1317" i="10"/>
  <c r="R1317" i="10" s="1"/>
  <c r="N1317" i="10"/>
  <c r="Q1316" i="10"/>
  <c r="P1316" i="10"/>
  <c r="U1316" i="10" s="1"/>
  <c r="O1316" i="10"/>
  <c r="R1316" i="10" s="1"/>
  <c r="N1316" i="10"/>
  <c r="Q1315" i="10"/>
  <c r="P1315" i="10"/>
  <c r="O1315" i="10"/>
  <c r="R1315" i="10" s="1"/>
  <c r="N1315" i="10"/>
  <c r="Q1314" i="10"/>
  <c r="P1314" i="10"/>
  <c r="O1314" i="10"/>
  <c r="R1314" i="10" s="1"/>
  <c r="N1314" i="10"/>
  <c r="Q1313" i="10"/>
  <c r="P1313" i="10"/>
  <c r="O1313" i="10"/>
  <c r="R1313" i="10" s="1"/>
  <c r="N1313" i="10"/>
  <c r="Q1312" i="10"/>
  <c r="P1312" i="10"/>
  <c r="O1312" i="10"/>
  <c r="R1312" i="10" s="1"/>
  <c r="N1312" i="10"/>
  <c r="Q1311" i="10"/>
  <c r="P1311" i="10"/>
  <c r="O1311" i="10"/>
  <c r="R1311" i="10" s="1"/>
  <c r="N1311" i="10"/>
  <c r="Q1310" i="10"/>
  <c r="P1310" i="10"/>
  <c r="O1310" i="10"/>
  <c r="R1310" i="10" s="1"/>
  <c r="N1310" i="10"/>
  <c r="Q1309" i="10"/>
  <c r="P1309" i="10"/>
  <c r="O1309" i="10"/>
  <c r="R1309" i="10" s="1"/>
  <c r="N1309" i="10"/>
  <c r="Q1308" i="10"/>
  <c r="P1308" i="10"/>
  <c r="O1308" i="10"/>
  <c r="R1308" i="10" s="1"/>
  <c r="N1308" i="10"/>
  <c r="Q1307" i="10"/>
  <c r="P1307" i="10"/>
  <c r="O1307" i="10"/>
  <c r="R1307" i="10" s="1"/>
  <c r="N1307" i="10"/>
  <c r="Q1306" i="10"/>
  <c r="P1306" i="10"/>
  <c r="O1306" i="10"/>
  <c r="R1306" i="10" s="1"/>
  <c r="N1306" i="10"/>
  <c r="Q1305" i="10"/>
  <c r="P1305" i="10"/>
  <c r="O1305" i="10"/>
  <c r="R1305" i="10" s="1"/>
  <c r="N1305" i="10"/>
  <c r="Q1304" i="10"/>
  <c r="P1304" i="10"/>
  <c r="O1304" i="10"/>
  <c r="R1304" i="10" s="1"/>
  <c r="N1304" i="10"/>
  <c r="Q1303" i="10"/>
  <c r="P1303" i="10"/>
  <c r="O1303" i="10"/>
  <c r="R1303" i="10" s="1"/>
  <c r="N1303" i="10"/>
  <c r="Q1302" i="10"/>
  <c r="P1302" i="10"/>
  <c r="O1302" i="10"/>
  <c r="R1302" i="10" s="1"/>
  <c r="N1302" i="10"/>
  <c r="Q1301" i="10"/>
  <c r="P1301" i="10"/>
  <c r="U1301" i="10" s="1"/>
  <c r="O1301" i="10"/>
  <c r="R1301" i="10" s="1"/>
  <c r="N1301" i="10"/>
  <c r="Q1300" i="10"/>
  <c r="P1300" i="10"/>
  <c r="O1300" i="10"/>
  <c r="R1300" i="10" s="1"/>
  <c r="N1300" i="10"/>
  <c r="Q1299" i="10"/>
  <c r="P1299" i="10"/>
  <c r="U1299" i="10" s="1"/>
  <c r="O1299" i="10"/>
  <c r="R1299" i="10" s="1"/>
  <c r="N1299" i="10"/>
  <c r="Q1298" i="10"/>
  <c r="P1298" i="10"/>
  <c r="O1298" i="10"/>
  <c r="R1298" i="10" s="1"/>
  <c r="N1298" i="10"/>
  <c r="Q1297" i="10"/>
  <c r="P1297" i="10"/>
  <c r="O1297" i="10"/>
  <c r="R1297" i="10" s="1"/>
  <c r="N1297" i="10"/>
  <c r="Q1296" i="10"/>
  <c r="P1296" i="10"/>
  <c r="O1296" i="10"/>
  <c r="R1296" i="10" s="1"/>
  <c r="N1296" i="10"/>
  <c r="Q1295" i="10"/>
  <c r="P1295" i="10"/>
  <c r="O1295" i="10"/>
  <c r="R1295" i="10" s="1"/>
  <c r="N1295" i="10"/>
  <c r="Q1294" i="10"/>
  <c r="P1294" i="10"/>
  <c r="O1294" i="10"/>
  <c r="R1294" i="10" s="1"/>
  <c r="N1294" i="10"/>
  <c r="Q1293" i="10"/>
  <c r="P1293" i="10"/>
  <c r="O1293" i="10"/>
  <c r="R1293" i="10" s="1"/>
  <c r="N1293" i="10"/>
  <c r="Q1292" i="10"/>
  <c r="P1292" i="10"/>
  <c r="O1292" i="10"/>
  <c r="R1292" i="10" s="1"/>
  <c r="N1292" i="10"/>
  <c r="Q1291" i="10"/>
  <c r="P1291" i="10"/>
  <c r="O1291" i="10"/>
  <c r="R1291" i="10" s="1"/>
  <c r="N1291" i="10"/>
  <c r="Q1290" i="10"/>
  <c r="P1290" i="10"/>
  <c r="O1290" i="10"/>
  <c r="R1290" i="10" s="1"/>
  <c r="N1290" i="10"/>
  <c r="Q1289" i="10"/>
  <c r="P1289" i="10"/>
  <c r="O1289" i="10"/>
  <c r="R1289" i="10" s="1"/>
  <c r="N1289" i="10"/>
  <c r="Q1288" i="10"/>
  <c r="P1288" i="10"/>
  <c r="O1288" i="10"/>
  <c r="R1288" i="10" s="1"/>
  <c r="N1288" i="10"/>
  <c r="Q1287" i="10"/>
  <c r="P1287" i="10"/>
  <c r="O1287" i="10"/>
  <c r="R1287" i="10" s="1"/>
  <c r="N1287" i="10"/>
  <c r="Q1286" i="10"/>
  <c r="P1286" i="10"/>
  <c r="O1286" i="10"/>
  <c r="R1286" i="10" s="1"/>
  <c r="N1286" i="10"/>
  <c r="Q1285" i="10"/>
  <c r="P1285" i="10"/>
  <c r="O1285" i="10"/>
  <c r="R1285" i="10" s="1"/>
  <c r="N1285" i="10"/>
  <c r="Q1284" i="10"/>
  <c r="P1284" i="10"/>
  <c r="U1284" i="10" s="1"/>
  <c r="O1284" i="10"/>
  <c r="R1284" i="10" s="1"/>
  <c r="N1284" i="10"/>
  <c r="Q1283" i="10"/>
  <c r="P1283" i="10"/>
  <c r="O1283" i="10"/>
  <c r="R1283" i="10" s="1"/>
  <c r="N1283" i="10"/>
  <c r="Q1282" i="10"/>
  <c r="P1282" i="10"/>
  <c r="O1282" i="10"/>
  <c r="R1282" i="10" s="1"/>
  <c r="N1282" i="10"/>
  <c r="Q1281" i="10"/>
  <c r="P1281" i="10"/>
  <c r="O1281" i="10"/>
  <c r="R1281" i="10" s="1"/>
  <c r="N1281" i="10"/>
  <c r="Q1280" i="10"/>
  <c r="P1280" i="10"/>
  <c r="O1280" i="10"/>
  <c r="R1280" i="10" s="1"/>
  <c r="N1280" i="10"/>
  <c r="Q1279" i="10"/>
  <c r="P1279" i="10"/>
  <c r="O1279" i="10"/>
  <c r="R1279" i="10" s="1"/>
  <c r="N1279" i="10"/>
  <c r="Q1278" i="10"/>
  <c r="P1278" i="10"/>
  <c r="O1278" i="10"/>
  <c r="R1278" i="10" s="1"/>
  <c r="N1278" i="10"/>
  <c r="Q1277" i="10"/>
  <c r="P1277" i="10"/>
  <c r="O1277" i="10"/>
  <c r="R1277" i="10" s="1"/>
  <c r="N1277" i="10"/>
  <c r="Q1276" i="10"/>
  <c r="P1276" i="10"/>
  <c r="O1276" i="10"/>
  <c r="R1276" i="10" s="1"/>
  <c r="N1276" i="10"/>
  <c r="Q1275" i="10"/>
  <c r="P1275" i="10"/>
  <c r="O1275" i="10"/>
  <c r="R1275" i="10" s="1"/>
  <c r="N1275" i="10"/>
  <c r="Q1274" i="10"/>
  <c r="P1274" i="10"/>
  <c r="O1274" i="10"/>
  <c r="R1274" i="10" s="1"/>
  <c r="N1274" i="10"/>
  <c r="Q1273" i="10"/>
  <c r="P1273" i="10"/>
  <c r="U1273" i="10" s="1"/>
  <c r="O1273" i="10"/>
  <c r="R1273" i="10" s="1"/>
  <c r="N1273" i="10"/>
  <c r="Q1272" i="10"/>
  <c r="P1272" i="10"/>
  <c r="O1272" i="10"/>
  <c r="R1272" i="10" s="1"/>
  <c r="N1272" i="10"/>
  <c r="Q1271" i="10"/>
  <c r="P1271" i="10"/>
  <c r="U1271" i="10" s="1"/>
  <c r="O1271" i="10"/>
  <c r="R1271" i="10" s="1"/>
  <c r="N1271" i="10"/>
  <c r="Q1270" i="10"/>
  <c r="P1270" i="10"/>
  <c r="O1270" i="10"/>
  <c r="R1270" i="10" s="1"/>
  <c r="N1270" i="10"/>
  <c r="Q1269" i="10"/>
  <c r="P1269" i="10"/>
  <c r="O1269" i="10"/>
  <c r="R1269" i="10" s="1"/>
  <c r="N1269" i="10"/>
  <c r="Q1268" i="10"/>
  <c r="P1268" i="10"/>
  <c r="O1268" i="10"/>
  <c r="R1268" i="10" s="1"/>
  <c r="N1268" i="10"/>
  <c r="Q1267" i="10"/>
  <c r="P1267" i="10"/>
  <c r="O1267" i="10"/>
  <c r="R1267" i="10" s="1"/>
  <c r="N1267" i="10"/>
  <c r="Q1266" i="10"/>
  <c r="P1266" i="10"/>
  <c r="O1266" i="10"/>
  <c r="R1266" i="10" s="1"/>
  <c r="N1266" i="10"/>
  <c r="Q1265" i="10"/>
  <c r="P1265" i="10"/>
  <c r="O1265" i="10"/>
  <c r="R1265" i="10" s="1"/>
  <c r="N1265" i="10"/>
  <c r="Q1264" i="10"/>
  <c r="P1264" i="10"/>
  <c r="O1264" i="10"/>
  <c r="R1264" i="10" s="1"/>
  <c r="N1264" i="10"/>
  <c r="Q1263" i="10"/>
  <c r="P1263" i="10"/>
  <c r="O1263" i="10"/>
  <c r="R1263" i="10" s="1"/>
  <c r="N1263" i="10"/>
  <c r="Q1262" i="10"/>
  <c r="P1262" i="10"/>
  <c r="O1262" i="10"/>
  <c r="R1262" i="10" s="1"/>
  <c r="N1262" i="10"/>
  <c r="Q1261" i="10"/>
  <c r="P1261" i="10"/>
  <c r="O1261" i="10"/>
  <c r="R1261" i="10" s="1"/>
  <c r="N1261" i="10"/>
  <c r="Q1260" i="10"/>
  <c r="P1260" i="10"/>
  <c r="O1260" i="10"/>
  <c r="R1260" i="10" s="1"/>
  <c r="N1260" i="10"/>
  <c r="Q1259" i="10"/>
  <c r="P1259" i="10"/>
  <c r="O1259" i="10"/>
  <c r="R1259" i="10" s="1"/>
  <c r="N1259" i="10"/>
  <c r="Q1258" i="10"/>
  <c r="P1258" i="10"/>
  <c r="O1258" i="10"/>
  <c r="R1258" i="10" s="1"/>
  <c r="N1258" i="10"/>
  <c r="Q1257" i="10"/>
  <c r="P1257" i="10"/>
  <c r="O1257" i="10"/>
  <c r="R1257" i="10" s="1"/>
  <c r="N1257" i="10"/>
  <c r="Q1256" i="10"/>
  <c r="P1256" i="10"/>
  <c r="O1256" i="10"/>
  <c r="R1256" i="10" s="1"/>
  <c r="N1256" i="10"/>
  <c r="Q1255" i="10"/>
  <c r="P1255" i="10"/>
  <c r="O1255" i="10"/>
  <c r="R1255" i="10" s="1"/>
  <c r="N1255" i="10"/>
  <c r="Q1254" i="10"/>
  <c r="P1254" i="10"/>
  <c r="O1254" i="10"/>
  <c r="R1254" i="10" s="1"/>
  <c r="N1254" i="10"/>
  <c r="Q1253" i="10"/>
  <c r="P1253" i="10"/>
  <c r="U1253" i="10" s="1"/>
  <c r="O1253" i="10"/>
  <c r="R1253" i="10" s="1"/>
  <c r="N1253" i="10"/>
  <c r="Q1252" i="10"/>
  <c r="P1252" i="10"/>
  <c r="O1252" i="10"/>
  <c r="R1252" i="10" s="1"/>
  <c r="N1252" i="10"/>
  <c r="Q1251" i="10"/>
  <c r="P1251" i="10"/>
  <c r="U1251" i="10" s="1"/>
  <c r="O1251" i="10"/>
  <c r="R1251" i="10" s="1"/>
  <c r="N1251" i="10"/>
  <c r="Q1250" i="10"/>
  <c r="P1250" i="10"/>
  <c r="O1250" i="10"/>
  <c r="R1250" i="10" s="1"/>
  <c r="N1250" i="10"/>
  <c r="Q1249" i="10"/>
  <c r="P1249" i="10"/>
  <c r="U1249" i="10" s="1"/>
  <c r="O1249" i="10"/>
  <c r="R1249" i="10" s="1"/>
  <c r="N1249" i="10"/>
  <c r="Q1248" i="10"/>
  <c r="P1248" i="10"/>
  <c r="O1248" i="10"/>
  <c r="R1248" i="10" s="1"/>
  <c r="N1248" i="10"/>
  <c r="Q1247" i="10"/>
  <c r="P1247" i="10"/>
  <c r="O1247" i="10"/>
  <c r="R1247" i="10" s="1"/>
  <c r="N1247" i="10"/>
  <c r="Q1246" i="10"/>
  <c r="P1246" i="10"/>
  <c r="O1246" i="10"/>
  <c r="R1246" i="10" s="1"/>
  <c r="N1246" i="10"/>
  <c r="Q1245" i="10"/>
  <c r="P1245" i="10"/>
  <c r="O1245" i="10"/>
  <c r="R1245" i="10" s="1"/>
  <c r="N1245" i="10"/>
  <c r="Q1244" i="10"/>
  <c r="P1244" i="10"/>
  <c r="O1244" i="10"/>
  <c r="R1244" i="10" s="1"/>
  <c r="N1244" i="10"/>
  <c r="Q1243" i="10"/>
  <c r="P1243" i="10"/>
  <c r="O1243" i="10"/>
  <c r="R1243" i="10" s="1"/>
  <c r="N1243" i="10"/>
  <c r="Q1242" i="10"/>
  <c r="P1242" i="10"/>
  <c r="O1242" i="10"/>
  <c r="R1242" i="10" s="1"/>
  <c r="N1242" i="10"/>
  <c r="Q1241" i="10"/>
  <c r="P1241" i="10"/>
  <c r="O1241" i="10"/>
  <c r="R1241" i="10" s="1"/>
  <c r="N1241" i="10"/>
  <c r="Q1240" i="10"/>
  <c r="P1240" i="10"/>
  <c r="O1240" i="10"/>
  <c r="R1240" i="10" s="1"/>
  <c r="N1240" i="10"/>
  <c r="Q1239" i="10"/>
  <c r="P1239" i="10"/>
  <c r="O1239" i="10"/>
  <c r="R1239" i="10" s="1"/>
  <c r="N1239" i="10"/>
  <c r="Q1238" i="10"/>
  <c r="P1238" i="10"/>
  <c r="O1238" i="10"/>
  <c r="R1238" i="10" s="1"/>
  <c r="N1238" i="10"/>
  <c r="Q1237" i="10"/>
  <c r="P1237" i="10"/>
  <c r="O1237" i="10"/>
  <c r="R1237" i="10" s="1"/>
  <c r="N1237" i="10"/>
  <c r="Q1236" i="10"/>
  <c r="P1236" i="10"/>
  <c r="O1236" i="10"/>
  <c r="R1236" i="10" s="1"/>
  <c r="N1236" i="10"/>
  <c r="Q1235" i="10"/>
  <c r="P1235" i="10"/>
  <c r="O1235" i="10"/>
  <c r="R1235" i="10" s="1"/>
  <c r="N1235" i="10"/>
  <c r="Q1234" i="10"/>
  <c r="P1234" i="10"/>
  <c r="O1234" i="10"/>
  <c r="R1234" i="10" s="1"/>
  <c r="N1234" i="10"/>
  <c r="Q1233" i="10"/>
  <c r="P1233" i="10"/>
  <c r="O1233" i="10"/>
  <c r="R1233" i="10" s="1"/>
  <c r="N1233" i="10"/>
  <c r="Q1232" i="10"/>
  <c r="P1232" i="10"/>
  <c r="O1232" i="10"/>
  <c r="R1232" i="10" s="1"/>
  <c r="N1232" i="10"/>
  <c r="Q1231" i="10"/>
  <c r="P1231" i="10"/>
  <c r="O1231" i="10"/>
  <c r="R1231" i="10" s="1"/>
  <c r="N1231" i="10"/>
  <c r="Q1230" i="10"/>
  <c r="P1230" i="10"/>
  <c r="O1230" i="10"/>
  <c r="R1230" i="10" s="1"/>
  <c r="N1230" i="10"/>
  <c r="Q1229" i="10"/>
  <c r="P1229" i="10"/>
  <c r="O1229" i="10"/>
  <c r="R1229" i="10" s="1"/>
  <c r="N1229" i="10"/>
  <c r="Q1228" i="10"/>
  <c r="P1228" i="10"/>
  <c r="O1228" i="10"/>
  <c r="R1228" i="10" s="1"/>
  <c r="N1228" i="10"/>
  <c r="Q1227" i="10"/>
  <c r="P1227" i="10"/>
  <c r="O1227" i="10"/>
  <c r="R1227" i="10" s="1"/>
  <c r="N1227" i="10"/>
  <c r="Q1226" i="10"/>
  <c r="P1226" i="10"/>
  <c r="O1226" i="10"/>
  <c r="R1226" i="10" s="1"/>
  <c r="N1226" i="10"/>
  <c r="Q1225" i="10"/>
  <c r="P1225" i="10"/>
  <c r="O1225" i="10"/>
  <c r="R1225" i="10" s="1"/>
  <c r="N1225" i="10"/>
  <c r="Q1224" i="10"/>
  <c r="P1224" i="10"/>
  <c r="O1224" i="10"/>
  <c r="R1224" i="10" s="1"/>
  <c r="N1224" i="10"/>
  <c r="Q1223" i="10"/>
  <c r="P1223" i="10"/>
  <c r="O1223" i="10"/>
  <c r="R1223" i="10" s="1"/>
  <c r="N1223" i="10"/>
  <c r="Q1222" i="10"/>
  <c r="P1222" i="10"/>
  <c r="O1222" i="10"/>
  <c r="R1222" i="10" s="1"/>
  <c r="N1222" i="10"/>
  <c r="Q1221" i="10"/>
  <c r="P1221" i="10"/>
  <c r="O1221" i="10"/>
  <c r="R1221" i="10" s="1"/>
  <c r="N1221" i="10"/>
  <c r="Q1220" i="10"/>
  <c r="P1220" i="10"/>
  <c r="O1220" i="10"/>
  <c r="R1220" i="10" s="1"/>
  <c r="N1220" i="10"/>
  <c r="Q1219" i="10"/>
  <c r="P1219" i="10"/>
  <c r="O1219" i="10"/>
  <c r="R1219" i="10" s="1"/>
  <c r="N1219" i="10"/>
  <c r="Q1218" i="10"/>
  <c r="P1218" i="10"/>
  <c r="O1218" i="10"/>
  <c r="R1218" i="10" s="1"/>
  <c r="N1218" i="10"/>
  <c r="Q1217" i="10"/>
  <c r="P1217" i="10"/>
  <c r="O1217" i="10"/>
  <c r="R1217" i="10" s="1"/>
  <c r="N1217" i="10"/>
  <c r="Q1216" i="10"/>
  <c r="P1216" i="10"/>
  <c r="O1216" i="10"/>
  <c r="R1216" i="10" s="1"/>
  <c r="N1216" i="10"/>
  <c r="Q1215" i="10"/>
  <c r="P1215" i="10"/>
  <c r="O1215" i="10"/>
  <c r="R1215" i="10" s="1"/>
  <c r="N1215" i="10"/>
  <c r="Q1214" i="10"/>
  <c r="P1214" i="10"/>
  <c r="O1214" i="10"/>
  <c r="R1214" i="10" s="1"/>
  <c r="N1214" i="10"/>
  <c r="Q1213" i="10"/>
  <c r="P1213" i="10"/>
  <c r="O1213" i="10"/>
  <c r="R1213" i="10" s="1"/>
  <c r="N1213" i="10"/>
  <c r="Q1212" i="10"/>
  <c r="P1212" i="10"/>
  <c r="O1212" i="10"/>
  <c r="R1212" i="10" s="1"/>
  <c r="N1212" i="10"/>
  <c r="Q1211" i="10"/>
  <c r="P1211" i="10"/>
  <c r="O1211" i="10"/>
  <c r="R1211" i="10" s="1"/>
  <c r="N1211" i="10"/>
  <c r="Q1210" i="10"/>
  <c r="P1210" i="10"/>
  <c r="U1210" i="10" s="1"/>
  <c r="O1210" i="10"/>
  <c r="R1210" i="10" s="1"/>
  <c r="N1210" i="10"/>
  <c r="Q1209" i="10"/>
  <c r="P1209" i="10"/>
  <c r="O1209" i="10"/>
  <c r="R1209" i="10" s="1"/>
  <c r="N1209" i="10"/>
  <c r="Q1208" i="10"/>
  <c r="P1208" i="10"/>
  <c r="O1208" i="10"/>
  <c r="R1208" i="10" s="1"/>
  <c r="N1208" i="10"/>
  <c r="Q1207" i="10"/>
  <c r="P1207" i="10"/>
  <c r="O1207" i="10"/>
  <c r="R1207" i="10" s="1"/>
  <c r="N1207" i="10"/>
  <c r="Q1206" i="10"/>
  <c r="P1206" i="10"/>
  <c r="O1206" i="10"/>
  <c r="R1206" i="10" s="1"/>
  <c r="N1206" i="10"/>
  <c r="Q1205" i="10"/>
  <c r="P1205" i="10"/>
  <c r="O1205" i="10"/>
  <c r="R1205" i="10" s="1"/>
  <c r="N1205" i="10"/>
  <c r="Q1204" i="10"/>
  <c r="P1204" i="10"/>
  <c r="O1204" i="10"/>
  <c r="R1204" i="10" s="1"/>
  <c r="N1204" i="10"/>
  <c r="Q1203" i="10"/>
  <c r="P1203" i="10"/>
  <c r="U1203" i="10" s="1"/>
  <c r="O1203" i="10"/>
  <c r="R1203" i="10" s="1"/>
  <c r="N1203" i="10"/>
  <c r="Q1202" i="10"/>
  <c r="P1202" i="10"/>
  <c r="O1202" i="10"/>
  <c r="R1202" i="10" s="1"/>
  <c r="N1202" i="10"/>
  <c r="Q1201" i="10"/>
  <c r="P1201" i="10"/>
  <c r="O1201" i="10"/>
  <c r="R1201" i="10" s="1"/>
  <c r="N1201" i="10"/>
  <c r="Q1200" i="10"/>
  <c r="P1200" i="10"/>
  <c r="O1200" i="10"/>
  <c r="R1200" i="10" s="1"/>
  <c r="N1200" i="10"/>
  <c r="Q1199" i="10"/>
  <c r="P1199" i="10"/>
  <c r="O1199" i="10"/>
  <c r="R1199" i="10" s="1"/>
  <c r="N1199" i="10"/>
  <c r="Q1198" i="10"/>
  <c r="P1198" i="10"/>
  <c r="O1198" i="10"/>
  <c r="R1198" i="10" s="1"/>
  <c r="N1198" i="10"/>
  <c r="Q1197" i="10"/>
  <c r="P1197" i="10"/>
  <c r="O1197" i="10"/>
  <c r="R1197" i="10" s="1"/>
  <c r="N1197" i="10"/>
  <c r="Q1196" i="10"/>
  <c r="P1196" i="10"/>
  <c r="U1196" i="10" s="1"/>
  <c r="O1196" i="10"/>
  <c r="R1196" i="10" s="1"/>
  <c r="N1196" i="10"/>
  <c r="Q1195" i="10"/>
  <c r="P1195" i="10"/>
  <c r="O1195" i="10"/>
  <c r="R1195" i="10" s="1"/>
  <c r="N1195" i="10"/>
  <c r="Q1194" i="10"/>
  <c r="P1194" i="10"/>
  <c r="O1194" i="10"/>
  <c r="R1194" i="10" s="1"/>
  <c r="N1194" i="10"/>
  <c r="Q1193" i="10"/>
  <c r="P1193" i="10"/>
  <c r="O1193" i="10"/>
  <c r="R1193" i="10" s="1"/>
  <c r="N1193" i="10"/>
  <c r="Q1192" i="10"/>
  <c r="P1192" i="10"/>
  <c r="O1192" i="10"/>
  <c r="R1192" i="10" s="1"/>
  <c r="N1192" i="10"/>
  <c r="Q1191" i="10"/>
  <c r="P1191" i="10"/>
  <c r="O1191" i="10"/>
  <c r="R1191" i="10" s="1"/>
  <c r="N1191" i="10"/>
  <c r="Q1190" i="10"/>
  <c r="P1190" i="10"/>
  <c r="O1190" i="10"/>
  <c r="R1190" i="10" s="1"/>
  <c r="N1190" i="10"/>
  <c r="Q1189" i="10"/>
  <c r="P1189" i="10"/>
  <c r="O1189" i="10"/>
  <c r="R1189" i="10" s="1"/>
  <c r="N1189" i="10"/>
  <c r="Q1188" i="10"/>
  <c r="P1188" i="10"/>
  <c r="U1188" i="10" s="1"/>
  <c r="O1188" i="10"/>
  <c r="R1188" i="10" s="1"/>
  <c r="N1188" i="10"/>
  <c r="Q1187" i="10"/>
  <c r="P1187" i="10"/>
  <c r="O1187" i="10"/>
  <c r="R1187" i="10" s="1"/>
  <c r="N1187" i="10"/>
  <c r="Q1186" i="10"/>
  <c r="P1186" i="10"/>
  <c r="O1186" i="10"/>
  <c r="R1186" i="10" s="1"/>
  <c r="N1186" i="10"/>
  <c r="Q1185" i="10"/>
  <c r="P1185" i="10"/>
  <c r="U1185" i="10" s="1"/>
  <c r="O1185" i="10"/>
  <c r="R1185" i="10" s="1"/>
  <c r="N1185" i="10"/>
  <c r="Q1184" i="10"/>
  <c r="P1184" i="10"/>
  <c r="O1184" i="10"/>
  <c r="R1184" i="10" s="1"/>
  <c r="N1184" i="10"/>
  <c r="Q1183" i="10"/>
  <c r="P1183" i="10"/>
  <c r="O1183" i="10"/>
  <c r="R1183" i="10" s="1"/>
  <c r="N1183" i="10"/>
  <c r="Q1182" i="10"/>
  <c r="P1182" i="10"/>
  <c r="O1182" i="10"/>
  <c r="R1182" i="10" s="1"/>
  <c r="N1182" i="10"/>
  <c r="Q1181" i="10"/>
  <c r="P1181" i="10"/>
  <c r="O1181" i="10"/>
  <c r="R1181" i="10" s="1"/>
  <c r="N1181" i="10"/>
  <c r="Q1180" i="10"/>
  <c r="P1180" i="10"/>
  <c r="O1180" i="10"/>
  <c r="R1180" i="10" s="1"/>
  <c r="N1180" i="10"/>
  <c r="Q1179" i="10"/>
  <c r="P1179" i="10"/>
  <c r="O1179" i="10"/>
  <c r="R1179" i="10" s="1"/>
  <c r="N1179" i="10"/>
  <c r="Q1178" i="10"/>
  <c r="P1178" i="10"/>
  <c r="O1178" i="10"/>
  <c r="R1178" i="10" s="1"/>
  <c r="N1178" i="10"/>
  <c r="Q1177" i="10"/>
  <c r="P1177" i="10"/>
  <c r="O1177" i="10"/>
  <c r="R1177" i="10" s="1"/>
  <c r="N1177" i="10"/>
  <c r="Q1176" i="10"/>
  <c r="P1176" i="10"/>
  <c r="O1176" i="10"/>
  <c r="R1176" i="10" s="1"/>
  <c r="N1176" i="10"/>
  <c r="Q1175" i="10"/>
  <c r="P1175" i="10"/>
  <c r="O1175" i="10"/>
  <c r="R1175" i="10" s="1"/>
  <c r="N1175" i="10"/>
  <c r="Q1174" i="10"/>
  <c r="P1174" i="10"/>
  <c r="O1174" i="10"/>
  <c r="R1174" i="10" s="1"/>
  <c r="N1174" i="10"/>
  <c r="Q1173" i="10"/>
  <c r="P1173" i="10"/>
  <c r="U1173" i="10" s="1"/>
  <c r="O1173" i="10"/>
  <c r="R1173" i="10" s="1"/>
  <c r="N1173" i="10"/>
  <c r="Q1172" i="10"/>
  <c r="P1172" i="10"/>
  <c r="O1172" i="10"/>
  <c r="R1172" i="10" s="1"/>
  <c r="N1172" i="10"/>
  <c r="Q1171" i="10"/>
  <c r="P1171" i="10"/>
  <c r="O1171" i="10"/>
  <c r="R1171" i="10" s="1"/>
  <c r="N1171" i="10"/>
  <c r="Q1170" i="10"/>
  <c r="P1170" i="10"/>
  <c r="U1170" i="10" s="1"/>
  <c r="O1170" i="10"/>
  <c r="R1170" i="10" s="1"/>
  <c r="N1170" i="10"/>
  <c r="Q1169" i="10"/>
  <c r="P1169" i="10"/>
  <c r="O1169" i="10"/>
  <c r="R1169" i="10" s="1"/>
  <c r="N1169" i="10"/>
  <c r="Q1168" i="10"/>
  <c r="P1168" i="10"/>
  <c r="O1168" i="10"/>
  <c r="R1168" i="10" s="1"/>
  <c r="N1168" i="10"/>
  <c r="Q1167" i="10"/>
  <c r="P1167" i="10"/>
  <c r="O1167" i="10"/>
  <c r="R1167" i="10" s="1"/>
  <c r="N1167" i="10"/>
  <c r="Q1166" i="10"/>
  <c r="P1166" i="10"/>
  <c r="O1166" i="10"/>
  <c r="R1166" i="10" s="1"/>
  <c r="N1166" i="10"/>
  <c r="Q1165" i="10"/>
  <c r="P1165" i="10"/>
  <c r="U1165" i="10" s="1"/>
  <c r="O1165" i="10"/>
  <c r="R1165" i="10" s="1"/>
  <c r="N1165" i="10"/>
  <c r="Q1164" i="10"/>
  <c r="P1164" i="10"/>
  <c r="O1164" i="10"/>
  <c r="R1164" i="10" s="1"/>
  <c r="N1164" i="10"/>
  <c r="Q1163" i="10"/>
  <c r="P1163" i="10"/>
  <c r="O1163" i="10"/>
  <c r="R1163" i="10" s="1"/>
  <c r="N1163" i="10"/>
  <c r="Q1162" i="10"/>
  <c r="P1162" i="10"/>
  <c r="O1162" i="10"/>
  <c r="R1162" i="10" s="1"/>
  <c r="N1162" i="10"/>
  <c r="Q1161" i="10"/>
  <c r="P1161" i="10"/>
  <c r="U1161" i="10" s="1"/>
  <c r="O1161" i="10"/>
  <c r="R1161" i="10" s="1"/>
  <c r="N1161" i="10"/>
  <c r="Q1160" i="10"/>
  <c r="P1160" i="10"/>
  <c r="O1160" i="10"/>
  <c r="R1160" i="10" s="1"/>
  <c r="N1160" i="10"/>
  <c r="Q1159" i="10"/>
  <c r="P1159" i="10"/>
  <c r="O1159" i="10"/>
  <c r="R1159" i="10" s="1"/>
  <c r="N1159" i="10"/>
  <c r="Q1158" i="10"/>
  <c r="P1158" i="10"/>
  <c r="O1158" i="10"/>
  <c r="R1158" i="10" s="1"/>
  <c r="N1158" i="10"/>
  <c r="Q1157" i="10"/>
  <c r="P1157" i="10"/>
  <c r="O1157" i="10"/>
  <c r="R1157" i="10" s="1"/>
  <c r="N1157" i="10"/>
  <c r="Q1156" i="10"/>
  <c r="P1156" i="10"/>
  <c r="O1156" i="10"/>
  <c r="R1156" i="10" s="1"/>
  <c r="N1156" i="10"/>
  <c r="Q1155" i="10"/>
  <c r="P1155" i="10"/>
  <c r="O1155" i="10"/>
  <c r="R1155" i="10" s="1"/>
  <c r="N1155" i="10"/>
  <c r="Q1154" i="10"/>
  <c r="P1154" i="10"/>
  <c r="U1154" i="10" s="1"/>
  <c r="O1154" i="10"/>
  <c r="R1154" i="10" s="1"/>
  <c r="N1154" i="10"/>
  <c r="Q1153" i="10"/>
  <c r="P1153" i="10"/>
  <c r="O1153" i="10"/>
  <c r="R1153" i="10" s="1"/>
  <c r="N1153" i="10"/>
  <c r="Q1152" i="10"/>
  <c r="P1152" i="10"/>
  <c r="O1152" i="10"/>
  <c r="R1152" i="10" s="1"/>
  <c r="N1152" i="10"/>
  <c r="Q1151" i="10"/>
  <c r="P1151" i="10"/>
  <c r="O1151" i="10"/>
  <c r="R1151" i="10" s="1"/>
  <c r="N1151" i="10"/>
  <c r="Q1150" i="10"/>
  <c r="P1150" i="10"/>
  <c r="O1150" i="10"/>
  <c r="R1150" i="10" s="1"/>
  <c r="N1150" i="10"/>
  <c r="Q1149" i="10"/>
  <c r="P1149" i="10"/>
  <c r="O1149" i="10"/>
  <c r="R1149" i="10" s="1"/>
  <c r="N1149" i="10"/>
  <c r="Q1148" i="10"/>
  <c r="P1148" i="10"/>
  <c r="O1148" i="10"/>
  <c r="R1148" i="10" s="1"/>
  <c r="N1148" i="10"/>
  <c r="Q1147" i="10"/>
  <c r="P1147" i="10"/>
  <c r="O1147" i="10"/>
  <c r="R1147" i="10" s="1"/>
  <c r="N1147" i="10"/>
  <c r="Q1146" i="10"/>
  <c r="P1146" i="10"/>
  <c r="O1146" i="10"/>
  <c r="R1146" i="10" s="1"/>
  <c r="N1146" i="10"/>
  <c r="Q1145" i="10"/>
  <c r="P1145" i="10"/>
  <c r="U1145" i="10" s="1"/>
  <c r="O1145" i="10"/>
  <c r="R1145" i="10" s="1"/>
  <c r="N1145" i="10"/>
  <c r="Q1144" i="10"/>
  <c r="P1144" i="10"/>
  <c r="O1144" i="10"/>
  <c r="R1144" i="10" s="1"/>
  <c r="N1144" i="10"/>
  <c r="Q1143" i="10"/>
  <c r="P1143" i="10"/>
  <c r="U1143" i="10" s="1"/>
  <c r="O1143" i="10"/>
  <c r="R1143" i="10" s="1"/>
  <c r="N1143" i="10"/>
  <c r="Q1142" i="10"/>
  <c r="P1142" i="10"/>
  <c r="O1142" i="10"/>
  <c r="R1142" i="10" s="1"/>
  <c r="N1142" i="10"/>
  <c r="Q1141" i="10"/>
  <c r="P1141" i="10"/>
  <c r="O1141" i="10"/>
  <c r="R1141" i="10" s="1"/>
  <c r="N1141" i="10"/>
  <c r="Q1140" i="10"/>
  <c r="P1140" i="10"/>
  <c r="O1140" i="10"/>
  <c r="R1140" i="10" s="1"/>
  <c r="N1140" i="10"/>
  <c r="Q1139" i="10"/>
  <c r="P1139" i="10"/>
  <c r="O1139" i="10"/>
  <c r="R1139" i="10" s="1"/>
  <c r="N1139" i="10"/>
  <c r="Q1138" i="10"/>
  <c r="P1138" i="10"/>
  <c r="U1138" i="10" s="1"/>
  <c r="O1138" i="10"/>
  <c r="R1138" i="10" s="1"/>
  <c r="N1138" i="10"/>
  <c r="Q1137" i="10"/>
  <c r="P1137" i="10"/>
  <c r="O1137" i="10"/>
  <c r="R1137" i="10" s="1"/>
  <c r="N1137" i="10"/>
  <c r="Q1136" i="10"/>
  <c r="P1136" i="10"/>
  <c r="O1136" i="10"/>
  <c r="R1136" i="10" s="1"/>
  <c r="N1136" i="10"/>
  <c r="Q1135" i="10"/>
  <c r="P1135" i="10"/>
  <c r="O1135" i="10"/>
  <c r="R1135" i="10" s="1"/>
  <c r="N1135" i="10"/>
  <c r="Q1134" i="10"/>
  <c r="P1134" i="10"/>
  <c r="O1134" i="10"/>
  <c r="R1134" i="10" s="1"/>
  <c r="N1134" i="10"/>
  <c r="Q1133" i="10"/>
  <c r="P1133" i="10"/>
  <c r="O1133" i="10"/>
  <c r="R1133" i="10" s="1"/>
  <c r="N1133" i="10"/>
  <c r="Q1132" i="10"/>
  <c r="P1132" i="10"/>
  <c r="O1132" i="10"/>
  <c r="R1132" i="10" s="1"/>
  <c r="N1132" i="10"/>
  <c r="Q1131" i="10"/>
  <c r="P1131" i="10"/>
  <c r="O1131" i="10"/>
  <c r="R1131" i="10" s="1"/>
  <c r="N1131" i="10"/>
  <c r="Q1130" i="10"/>
  <c r="P1130" i="10"/>
  <c r="O1130" i="10"/>
  <c r="R1130" i="10" s="1"/>
  <c r="N1130" i="10"/>
  <c r="Q1129" i="10"/>
  <c r="P1129" i="10"/>
  <c r="U1129" i="10" s="1"/>
  <c r="O1129" i="10"/>
  <c r="R1129" i="10" s="1"/>
  <c r="N1129" i="10"/>
  <c r="Q1128" i="10"/>
  <c r="P1128" i="10"/>
  <c r="O1128" i="10"/>
  <c r="R1128" i="10" s="1"/>
  <c r="N1128" i="10"/>
  <c r="Q1127" i="10"/>
  <c r="P1127" i="10"/>
  <c r="O1127" i="10"/>
  <c r="R1127" i="10" s="1"/>
  <c r="N1127" i="10"/>
  <c r="Q1126" i="10"/>
  <c r="P1126" i="10"/>
  <c r="O1126" i="10"/>
  <c r="R1126" i="10" s="1"/>
  <c r="N1126" i="10"/>
  <c r="Q1125" i="10"/>
  <c r="P1125" i="10"/>
  <c r="O1125" i="10"/>
  <c r="R1125" i="10" s="1"/>
  <c r="N1125" i="10"/>
  <c r="Q1124" i="10"/>
  <c r="P1124" i="10"/>
  <c r="O1124" i="10"/>
  <c r="R1124" i="10" s="1"/>
  <c r="N1124" i="10"/>
  <c r="Q1123" i="10"/>
  <c r="P1123" i="10"/>
  <c r="O1123" i="10"/>
  <c r="R1123" i="10" s="1"/>
  <c r="N1123" i="10"/>
  <c r="Q1122" i="10"/>
  <c r="P1122" i="10"/>
  <c r="O1122" i="10"/>
  <c r="R1122" i="10" s="1"/>
  <c r="N1122" i="10"/>
  <c r="Q1121" i="10"/>
  <c r="P1121" i="10"/>
  <c r="O1121" i="10"/>
  <c r="R1121" i="10" s="1"/>
  <c r="N1121" i="10"/>
  <c r="Q1120" i="10"/>
  <c r="P1120" i="10"/>
  <c r="O1120" i="10"/>
  <c r="R1120" i="10" s="1"/>
  <c r="N1120" i="10"/>
  <c r="Q1119" i="10"/>
  <c r="P1119" i="10"/>
  <c r="O1119" i="10"/>
  <c r="R1119" i="10" s="1"/>
  <c r="N1119" i="10"/>
  <c r="Q1118" i="10"/>
  <c r="P1118" i="10"/>
  <c r="O1118" i="10"/>
  <c r="R1118" i="10" s="1"/>
  <c r="N1118" i="10"/>
  <c r="Q1117" i="10"/>
  <c r="P1117" i="10"/>
  <c r="U1117" i="10" s="1"/>
  <c r="O1117" i="10"/>
  <c r="R1117" i="10" s="1"/>
  <c r="N1117" i="10"/>
  <c r="Q1116" i="10"/>
  <c r="P1116" i="10"/>
  <c r="O1116" i="10"/>
  <c r="R1116" i="10" s="1"/>
  <c r="N1116" i="10"/>
  <c r="Q1115" i="10"/>
  <c r="P1115" i="10"/>
  <c r="O1115" i="10"/>
  <c r="R1115" i="10" s="1"/>
  <c r="N1115" i="10"/>
  <c r="Q1114" i="10"/>
  <c r="P1114" i="10"/>
  <c r="O1114" i="10"/>
  <c r="R1114" i="10" s="1"/>
  <c r="N1114" i="10"/>
  <c r="Q1113" i="10"/>
  <c r="P1113" i="10"/>
  <c r="U1113" i="10" s="1"/>
  <c r="O1113" i="10"/>
  <c r="R1113" i="10" s="1"/>
  <c r="N1113" i="10"/>
  <c r="Q1112" i="10"/>
  <c r="P1112" i="10"/>
  <c r="O1112" i="10"/>
  <c r="R1112" i="10" s="1"/>
  <c r="N1112" i="10"/>
  <c r="Q1111" i="10"/>
  <c r="P1111" i="10"/>
  <c r="U1111" i="10" s="1"/>
  <c r="O1111" i="10"/>
  <c r="R1111" i="10" s="1"/>
  <c r="N1111" i="10"/>
  <c r="Q1110" i="10"/>
  <c r="P1110" i="10"/>
  <c r="O1110" i="10"/>
  <c r="R1110" i="10" s="1"/>
  <c r="N1110" i="10"/>
  <c r="Q1109" i="10"/>
  <c r="P1109" i="10"/>
  <c r="O1109" i="10"/>
  <c r="R1109" i="10" s="1"/>
  <c r="N1109" i="10"/>
  <c r="Q1108" i="10"/>
  <c r="P1108" i="10"/>
  <c r="O1108" i="10"/>
  <c r="R1108" i="10" s="1"/>
  <c r="N1108" i="10"/>
  <c r="Q1107" i="10"/>
  <c r="P1107" i="10"/>
  <c r="O1107" i="10"/>
  <c r="R1107" i="10" s="1"/>
  <c r="N1107" i="10"/>
  <c r="Q1106" i="10"/>
  <c r="P1106" i="10"/>
  <c r="U1106" i="10" s="1"/>
  <c r="O1106" i="10"/>
  <c r="R1106" i="10" s="1"/>
  <c r="N1106" i="10"/>
  <c r="Q1105" i="10"/>
  <c r="P1105" i="10"/>
  <c r="O1105" i="10"/>
  <c r="R1105" i="10" s="1"/>
  <c r="N1105" i="10"/>
  <c r="Q1104" i="10"/>
  <c r="P1104" i="10"/>
  <c r="O1104" i="10"/>
  <c r="R1104" i="10" s="1"/>
  <c r="N1104" i="10"/>
  <c r="Q1103" i="10"/>
  <c r="P1103" i="10"/>
  <c r="O1103" i="10"/>
  <c r="R1103" i="10" s="1"/>
  <c r="N1103" i="10"/>
  <c r="Q1102" i="10"/>
  <c r="P1102" i="10"/>
  <c r="O1102" i="10"/>
  <c r="R1102" i="10" s="1"/>
  <c r="N1102" i="10"/>
  <c r="Q1101" i="10"/>
  <c r="P1101" i="10"/>
  <c r="O1101" i="10"/>
  <c r="R1101" i="10" s="1"/>
  <c r="N1101" i="10"/>
  <c r="Q1100" i="10"/>
  <c r="P1100" i="10"/>
  <c r="O1100" i="10"/>
  <c r="R1100" i="10" s="1"/>
  <c r="N1100" i="10"/>
  <c r="Q1099" i="10"/>
  <c r="P1099" i="10"/>
  <c r="O1099" i="10"/>
  <c r="R1099" i="10" s="1"/>
  <c r="N1099" i="10"/>
  <c r="Q1098" i="10"/>
  <c r="P1098" i="10"/>
  <c r="O1098" i="10"/>
  <c r="R1098" i="10" s="1"/>
  <c r="N1098" i="10"/>
  <c r="Q1097" i="10"/>
  <c r="P1097" i="10"/>
  <c r="U1097" i="10" s="1"/>
  <c r="O1097" i="10"/>
  <c r="R1097" i="10" s="1"/>
  <c r="N1097" i="10"/>
  <c r="Q1096" i="10"/>
  <c r="P1096" i="10"/>
  <c r="O1096" i="10"/>
  <c r="R1096" i="10" s="1"/>
  <c r="N1096" i="10"/>
  <c r="Q1095" i="10"/>
  <c r="P1095" i="10"/>
  <c r="O1095" i="10"/>
  <c r="R1095" i="10" s="1"/>
  <c r="N1095" i="10"/>
  <c r="Q1094" i="10"/>
  <c r="P1094" i="10"/>
  <c r="O1094" i="10"/>
  <c r="R1094" i="10" s="1"/>
  <c r="N1094" i="10"/>
  <c r="Q1093" i="10"/>
  <c r="P1093" i="10"/>
  <c r="O1093" i="10"/>
  <c r="R1093" i="10" s="1"/>
  <c r="N1093" i="10"/>
  <c r="Q1092" i="10"/>
  <c r="P1092" i="10"/>
  <c r="O1092" i="10"/>
  <c r="R1092" i="10" s="1"/>
  <c r="N1092" i="10"/>
  <c r="Q1091" i="10"/>
  <c r="P1091" i="10"/>
  <c r="O1091" i="10"/>
  <c r="R1091" i="10" s="1"/>
  <c r="N1091" i="10"/>
  <c r="Q1090" i="10"/>
  <c r="P1090" i="10"/>
  <c r="U1090" i="10" s="1"/>
  <c r="O1090" i="10"/>
  <c r="R1090" i="10" s="1"/>
  <c r="N1090" i="10"/>
  <c r="Q1089" i="10"/>
  <c r="P1089" i="10"/>
  <c r="O1089" i="10"/>
  <c r="R1089" i="10" s="1"/>
  <c r="N1089" i="10"/>
  <c r="Q1088" i="10"/>
  <c r="P1088" i="10"/>
  <c r="O1088" i="10"/>
  <c r="R1088" i="10" s="1"/>
  <c r="N1088" i="10"/>
  <c r="Q1087" i="10"/>
  <c r="P1087" i="10"/>
  <c r="O1087" i="10"/>
  <c r="R1087" i="10" s="1"/>
  <c r="N1087" i="10"/>
  <c r="Q1086" i="10"/>
  <c r="P1086" i="10"/>
  <c r="O1086" i="10"/>
  <c r="R1086" i="10" s="1"/>
  <c r="N1086" i="10"/>
  <c r="Q1085" i="10"/>
  <c r="P1085" i="10"/>
  <c r="O1085" i="10"/>
  <c r="R1085" i="10" s="1"/>
  <c r="N1085" i="10"/>
  <c r="Q1084" i="10"/>
  <c r="P1084" i="10"/>
  <c r="O1084" i="10"/>
  <c r="R1084" i="10" s="1"/>
  <c r="N1084" i="10"/>
  <c r="Q1083" i="10"/>
  <c r="P1083" i="10"/>
  <c r="O1083" i="10"/>
  <c r="R1083" i="10" s="1"/>
  <c r="N1083" i="10"/>
  <c r="Q1082" i="10"/>
  <c r="P1082" i="10"/>
  <c r="U1082" i="10" s="1"/>
  <c r="O1082" i="10"/>
  <c r="R1082" i="10" s="1"/>
  <c r="N1082" i="10"/>
  <c r="Q1081" i="10"/>
  <c r="P1081" i="10"/>
  <c r="U1081" i="10" s="1"/>
  <c r="O1081" i="10"/>
  <c r="R1081" i="10" s="1"/>
  <c r="N1081" i="10"/>
  <c r="Q1080" i="10"/>
  <c r="P1080" i="10"/>
  <c r="O1080" i="10"/>
  <c r="R1080" i="10" s="1"/>
  <c r="N1080" i="10"/>
  <c r="Q1079" i="10"/>
  <c r="P1079" i="10"/>
  <c r="O1079" i="10"/>
  <c r="R1079" i="10" s="1"/>
  <c r="N1079" i="10"/>
  <c r="Q1078" i="10"/>
  <c r="P1078" i="10"/>
  <c r="O1078" i="10"/>
  <c r="R1078" i="10" s="1"/>
  <c r="N1078" i="10"/>
  <c r="Q1077" i="10"/>
  <c r="P1077" i="10"/>
  <c r="O1077" i="10"/>
  <c r="R1077" i="10" s="1"/>
  <c r="N1077" i="10"/>
  <c r="Q1076" i="10"/>
  <c r="P1076" i="10"/>
  <c r="O1076" i="10"/>
  <c r="R1076" i="10" s="1"/>
  <c r="N1076" i="10"/>
  <c r="Q1075" i="10"/>
  <c r="P1075" i="10"/>
  <c r="O1075" i="10"/>
  <c r="R1075" i="10" s="1"/>
  <c r="N1075" i="10"/>
  <c r="Q1074" i="10"/>
  <c r="P1074" i="10"/>
  <c r="O1074" i="10"/>
  <c r="R1074" i="10" s="1"/>
  <c r="N1074" i="10"/>
  <c r="Q1073" i="10"/>
  <c r="P1073" i="10"/>
  <c r="O1073" i="10"/>
  <c r="R1073" i="10" s="1"/>
  <c r="N1073" i="10"/>
  <c r="Q1072" i="10"/>
  <c r="P1072" i="10"/>
  <c r="O1072" i="10"/>
  <c r="R1072" i="10" s="1"/>
  <c r="N1072" i="10"/>
  <c r="Q1071" i="10"/>
  <c r="P1071" i="10"/>
  <c r="U1071" i="10" s="1"/>
  <c r="O1071" i="10"/>
  <c r="R1071" i="10" s="1"/>
  <c r="N1071" i="10"/>
  <c r="Q1070" i="10"/>
  <c r="P1070" i="10"/>
  <c r="O1070" i="10"/>
  <c r="R1070" i="10" s="1"/>
  <c r="N1070" i="10"/>
  <c r="Q1069" i="10"/>
  <c r="P1069" i="10"/>
  <c r="O1069" i="10"/>
  <c r="R1069" i="10" s="1"/>
  <c r="N1069" i="10"/>
  <c r="Q1068" i="10"/>
  <c r="P1068" i="10"/>
  <c r="O1068" i="10"/>
  <c r="R1068" i="10" s="1"/>
  <c r="N1068" i="10"/>
  <c r="Q1067" i="10"/>
  <c r="P1067" i="10"/>
  <c r="O1067" i="10"/>
  <c r="R1067" i="10" s="1"/>
  <c r="N1067" i="10"/>
  <c r="Q1066" i="10"/>
  <c r="P1066" i="10"/>
  <c r="U1066" i="10" s="1"/>
  <c r="O1066" i="10"/>
  <c r="R1066" i="10" s="1"/>
  <c r="N1066" i="10"/>
  <c r="Q1065" i="10"/>
  <c r="P1065" i="10"/>
  <c r="O1065" i="10"/>
  <c r="R1065" i="10" s="1"/>
  <c r="N1065" i="10"/>
  <c r="Q1064" i="10"/>
  <c r="P1064" i="10"/>
  <c r="O1064" i="10"/>
  <c r="R1064" i="10" s="1"/>
  <c r="N1064" i="10"/>
  <c r="Q1063" i="10"/>
  <c r="P1063" i="10"/>
  <c r="O1063" i="10"/>
  <c r="R1063" i="10" s="1"/>
  <c r="N1063" i="10"/>
  <c r="Q1062" i="10"/>
  <c r="P1062" i="10"/>
  <c r="O1062" i="10"/>
  <c r="R1062" i="10" s="1"/>
  <c r="N1062" i="10"/>
  <c r="Q1061" i="10"/>
  <c r="P1061" i="10"/>
  <c r="O1061" i="10"/>
  <c r="R1061" i="10" s="1"/>
  <c r="N1061" i="10"/>
  <c r="Q1060" i="10"/>
  <c r="P1060" i="10"/>
  <c r="O1060" i="10"/>
  <c r="R1060" i="10" s="1"/>
  <c r="N1060" i="10"/>
  <c r="Q1059" i="10"/>
  <c r="P1059" i="10"/>
  <c r="O1059" i="10"/>
  <c r="R1059" i="10" s="1"/>
  <c r="N1059" i="10"/>
  <c r="Q1058" i="10"/>
  <c r="P1058" i="10"/>
  <c r="O1058" i="10"/>
  <c r="R1058" i="10" s="1"/>
  <c r="N1058" i="10"/>
  <c r="Q1057" i="10"/>
  <c r="P1057" i="10"/>
  <c r="O1057" i="10"/>
  <c r="R1057" i="10" s="1"/>
  <c r="N1057" i="10"/>
  <c r="Q1056" i="10"/>
  <c r="P1056" i="10"/>
  <c r="O1056" i="10"/>
  <c r="R1056" i="10" s="1"/>
  <c r="N1056" i="10"/>
  <c r="Q1055" i="10"/>
  <c r="P1055" i="10"/>
  <c r="O1055" i="10"/>
  <c r="R1055" i="10" s="1"/>
  <c r="N1055" i="10"/>
  <c r="Q1054" i="10"/>
  <c r="P1054" i="10"/>
  <c r="O1054" i="10"/>
  <c r="R1054" i="10" s="1"/>
  <c r="N1054" i="10"/>
  <c r="Q1053" i="10"/>
  <c r="P1053" i="10"/>
  <c r="O1053" i="10"/>
  <c r="R1053" i="10" s="1"/>
  <c r="N1053" i="10"/>
  <c r="Q1052" i="10"/>
  <c r="P1052" i="10"/>
  <c r="O1052" i="10"/>
  <c r="R1052" i="10" s="1"/>
  <c r="N1052" i="10"/>
  <c r="Q1051" i="10"/>
  <c r="P1051" i="10"/>
  <c r="O1051" i="10"/>
  <c r="R1051" i="10" s="1"/>
  <c r="N1051" i="10"/>
  <c r="Q1050" i="10"/>
  <c r="P1050" i="10"/>
  <c r="O1050" i="10"/>
  <c r="R1050" i="10" s="1"/>
  <c r="N1050" i="10"/>
  <c r="Q1049" i="10"/>
  <c r="P1049" i="10"/>
  <c r="O1049" i="10"/>
  <c r="R1049" i="10" s="1"/>
  <c r="N1049" i="10"/>
  <c r="Q1048" i="10"/>
  <c r="P1048" i="10"/>
  <c r="O1048" i="10"/>
  <c r="R1048" i="10" s="1"/>
  <c r="N1048" i="10"/>
  <c r="Q1047" i="10"/>
  <c r="P1047" i="10"/>
  <c r="O1047" i="10"/>
  <c r="R1047" i="10" s="1"/>
  <c r="N1047" i="10"/>
  <c r="Q1046" i="10"/>
  <c r="P1046" i="10"/>
  <c r="O1046" i="10"/>
  <c r="R1046" i="10" s="1"/>
  <c r="N1046" i="10"/>
  <c r="Q1045" i="10"/>
  <c r="P1045" i="10"/>
  <c r="O1045" i="10"/>
  <c r="R1045" i="10" s="1"/>
  <c r="N1045" i="10"/>
  <c r="Q1044" i="10"/>
  <c r="P1044" i="10"/>
  <c r="O1044" i="10"/>
  <c r="R1044" i="10" s="1"/>
  <c r="N1044" i="10"/>
  <c r="Q1043" i="10"/>
  <c r="P1043" i="10"/>
  <c r="O1043" i="10"/>
  <c r="R1043" i="10" s="1"/>
  <c r="N1043" i="10"/>
  <c r="Q1042" i="10"/>
  <c r="P1042" i="10"/>
  <c r="U1042" i="10" s="1"/>
  <c r="O1042" i="10"/>
  <c r="R1042" i="10" s="1"/>
  <c r="N1042" i="10"/>
  <c r="Q1041" i="10"/>
  <c r="P1041" i="10"/>
  <c r="O1041" i="10"/>
  <c r="R1041" i="10" s="1"/>
  <c r="N1041" i="10"/>
  <c r="Q1040" i="10"/>
  <c r="P1040" i="10"/>
  <c r="O1040" i="10"/>
  <c r="R1040" i="10" s="1"/>
  <c r="N1040" i="10"/>
  <c r="Q1039" i="10"/>
  <c r="P1039" i="10"/>
  <c r="O1039" i="10"/>
  <c r="R1039" i="10" s="1"/>
  <c r="N1039" i="10"/>
  <c r="Q1038" i="10"/>
  <c r="P1038" i="10"/>
  <c r="O1038" i="10"/>
  <c r="R1038" i="10" s="1"/>
  <c r="N1038" i="10"/>
  <c r="Q1037" i="10"/>
  <c r="P1037" i="10"/>
  <c r="O1037" i="10"/>
  <c r="R1037" i="10" s="1"/>
  <c r="N1037" i="10"/>
  <c r="Q1036" i="10"/>
  <c r="P1036" i="10"/>
  <c r="U1036" i="10" s="1"/>
  <c r="O1036" i="10"/>
  <c r="R1036" i="10" s="1"/>
  <c r="N1036" i="10"/>
  <c r="Q1035" i="10"/>
  <c r="P1035" i="10"/>
  <c r="O1035" i="10"/>
  <c r="R1035" i="10" s="1"/>
  <c r="N1035" i="10"/>
  <c r="Q1034" i="10"/>
  <c r="P1034" i="10"/>
  <c r="O1034" i="10"/>
  <c r="R1034" i="10" s="1"/>
  <c r="N1034" i="10"/>
  <c r="Q1033" i="10"/>
  <c r="P1033" i="10"/>
  <c r="O1033" i="10"/>
  <c r="R1033" i="10" s="1"/>
  <c r="N1033" i="10"/>
  <c r="Q1032" i="10"/>
  <c r="P1032" i="10"/>
  <c r="O1032" i="10"/>
  <c r="R1032" i="10" s="1"/>
  <c r="N1032" i="10"/>
  <c r="Q1031" i="10"/>
  <c r="P1031" i="10"/>
  <c r="O1031" i="10"/>
  <c r="R1031" i="10" s="1"/>
  <c r="N1031" i="10"/>
  <c r="Q1030" i="10"/>
  <c r="P1030" i="10"/>
  <c r="O1030" i="10"/>
  <c r="R1030" i="10" s="1"/>
  <c r="N1030" i="10"/>
  <c r="Q1029" i="10"/>
  <c r="P1029" i="10"/>
  <c r="O1029" i="10"/>
  <c r="R1029" i="10" s="1"/>
  <c r="N1029" i="10"/>
  <c r="Q1028" i="10"/>
  <c r="P1028" i="10"/>
  <c r="O1028" i="10"/>
  <c r="R1028" i="10" s="1"/>
  <c r="N1028" i="10"/>
  <c r="Q1027" i="10"/>
  <c r="P1027" i="10"/>
  <c r="O1027" i="10"/>
  <c r="R1027" i="10" s="1"/>
  <c r="N1027" i="10"/>
  <c r="Q1026" i="10"/>
  <c r="P1026" i="10"/>
  <c r="O1026" i="10"/>
  <c r="R1026" i="10" s="1"/>
  <c r="N1026" i="10"/>
  <c r="Q1025" i="10"/>
  <c r="P1025" i="10"/>
  <c r="O1025" i="10"/>
  <c r="R1025" i="10" s="1"/>
  <c r="N1025" i="10"/>
  <c r="Q1024" i="10"/>
  <c r="P1024" i="10"/>
  <c r="O1024" i="10"/>
  <c r="R1024" i="10" s="1"/>
  <c r="N1024" i="10"/>
  <c r="Q1023" i="10"/>
  <c r="P1023" i="10"/>
  <c r="O1023" i="10"/>
  <c r="R1023" i="10" s="1"/>
  <c r="N1023" i="10"/>
  <c r="Q1022" i="10"/>
  <c r="P1022" i="10"/>
  <c r="O1022" i="10"/>
  <c r="R1022" i="10" s="1"/>
  <c r="N1022" i="10"/>
  <c r="Q1021" i="10"/>
  <c r="P1021" i="10"/>
  <c r="O1021" i="10"/>
  <c r="R1021" i="10" s="1"/>
  <c r="N1021" i="10"/>
  <c r="Q1020" i="10"/>
  <c r="P1020" i="10"/>
  <c r="O1020" i="10"/>
  <c r="R1020" i="10" s="1"/>
  <c r="N1020" i="10"/>
  <c r="Q1019" i="10"/>
  <c r="P1019" i="10"/>
  <c r="O1019" i="10"/>
  <c r="R1019" i="10" s="1"/>
  <c r="N1019" i="10"/>
  <c r="Q1018" i="10"/>
  <c r="P1018" i="10"/>
  <c r="O1018" i="10"/>
  <c r="R1018" i="10" s="1"/>
  <c r="N1018" i="10"/>
  <c r="Q1017" i="10"/>
  <c r="P1017" i="10"/>
  <c r="O1017" i="10"/>
  <c r="R1017" i="10" s="1"/>
  <c r="N1017" i="10"/>
  <c r="Q1016" i="10"/>
  <c r="P1016" i="10"/>
  <c r="O1016" i="10"/>
  <c r="R1016" i="10" s="1"/>
  <c r="N1016" i="10"/>
  <c r="Q1015" i="10"/>
  <c r="P1015" i="10"/>
  <c r="U1015" i="10" s="1"/>
  <c r="O1015" i="10"/>
  <c r="R1015" i="10" s="1"/>
  <c r="N1015" i="10"/>
  <c r="Q1014" i="10"/>
  <c r="P1014" i="10"/>
  <c r="U1014" i="10" s="1"/>
  <c r="O1014" i="10"/>
  <c r="R1014" i="10" s="1"/>
  <c r="N1014" i="10"/>
  <c r="Q1013" i="10"/>
  <c r="P1013" i="10"/>
  <c r="O1013" i="10"/>
  <c r="R1013" i="10" s="1"/>
  <c r="N1013" i="10"/>
  <c r="Q1012" i="10"/>
  <c r="P1012" i="10"/>
  <c r="O1012" i="10"/>
  <c r="R1012" i="10" s="1"/>
  <c r="N1012" i="10"/>
  <c r="Q1011" i="10"/>
  <c r="P1011" i="10"/>
  <c r="O1011" i="10"/>
  <c r="R1011" i="10" s="1"/>
  <c r="N1011" i="10"/>
  <c r="Q1010" i="10"/>
  <c r="P1010" i="10"/>
  <c r="O1010" i="10"/>
  <c r="R1010" i="10" s="1"/>
  <c r="N1010" i="10"/>
  <c r="Q1009" i="10"/>
  <c r="P1009" i="10"/>
  <c r="O1009" i="10"/>
  <c r="R1009" i="10" s="1"/>
  <c r="N1009" i="10"/>
  <c r="Q1008" i="10"/>
  <c r="P1008" i="10"/>
  <c r="O1008" i="10"/>
  <c r="R1008" i="10" s="1"/>
  <c r="N1008" i="10"/>
  <c r="Q1007" i="10"/>
  <c r="P1007" i="10"/>
  <c r="O1007" i="10"/>
  <c r="R1007" i="10" s="1"/>
  <c r="N1007" i="10"/>
  <c r="Q1006" i="10"/>
  <c r="P1006" i="10"/>
  <c r="O1006" i="10"/>
  <c r="R1006" i="10" s="1"/>
  <c r="N1006" i="10"/>
  <c r="Q1005" i="10"/>
  <c r="P1005" i="10"/>
  <c r="O1005" i="10"/>
  <c r="R1005" i="10" s="1"/>
  <c r="N1005" i="10"/>
  <c r="Q1004" i="10"/>
  <c r="P1004" i="10"/>
  <c r="U1004" i="10" s="1"/>
  <c r="O1004" i="10"/>
  <c r="R1004" i="10" s="1"/>
  <c r="N1004" i="10"/>
  <c r="Q1003" i="10"/>
  <c r="P1003" i="10"/>
  <c r="O1003" i="10"/>
  <c r="R1003" i="10" s="1"/>
  <c r="N1003" i="10"/>
  <c r="Q1002" i="10"/>
  <c r="P1002" i="10"/>
  <c r="O1002" i="10"/>
  <c r="R1002" i="10" s="1"/>
  <c r="N1002" i="10"/>
  <c r="Q1001" i="10"/>
  <c r="P1001" i="10"/>
  <c r="O1001" i="10"/>
  <c r="R1001" i="10" s="1"/>
  <c r="N1001" i="10"/>
  <c r="Q1000" i="10"/>
  <c r="P1000" i="10"/>
  <c r="O1000" i="10"/>
  <c r="R1000" i="10" s="1"/>
  <c r="N1000" i="10"/>
  <c r="Q999" i="10"/>
  <c r="P999" i="10"/>
  <c r="U999" i="10" s="1"/>
  <c r="O999" i="10"/>
  <c r="R999" i="10" s="1"/>
  <c r="N999" i="10"/>
  <c r="Q998" i="10"/>
  <c r="P998" i="10"/>
  <c r="O998" i="10"/>
  <c r="R998" i="10" s="1"/>
  <c r="N998" i="10"/>
  <c r="Q997" i="10"/>
  <c r="P997" i="10"/>
  <c r="O997" i="10"/>
  <c r="R997" i="10" s="1"/>
  <c r="N997" i="10"/>
  <c r="Q996" i="10"/>
  <c r="P996" i="10"/>
  <c r="O996" i="10"/>
  <c r="R996" i="10" s="1"/>
  <c r="N996" i="10"/>
  <c r="Q995" i="10"/>
  <c r="P995" i="10"/>
  <c r="O995" i="10"/>
  <c r="R995" i="10" s="1"/>
  <c r="N995" i="10"/>
  <c r="Q994" i="10"/>
  <c r="P994" i="10"/>
  <c r="U994" i="10" s="1"/>
  <c r="O994" i="10"/>
  <c r="R994" i="10" s="1"/>
  <c r="N994" i="10"/>
  <c r="Q993" i="10"/>
  <c r="P993" i="10"/>
  <c r="O993" i="10"/>
  <c r="R993" i="10" s="1"/>
  <c r="N993" i="10"/>
  <c r="Q992" i="10"/>
  <c r="P992" i="10"/>
  <c r="O992" i="10"/>
  <c r="R992" i="10" s="1"/>
  <c r="N992" i="10"/>
  <c r="Q991" i="10"/>
  <c r="P991" i="10"/>
  <c r="O991" i="10"/>
  <c r="R991" i="10" s="1"/>
  <c r="N991" i="10"/>
  <c r="Q990" i="10"/>
  <c r="P990" i="10"/>
  <c r="O990" i="10"/>
  <c r="R990" i="10" s="1"/>
  <c r="N990" i="10"/>
  <c r="Q989" i="10"/>
  <c r="P989" i="10"/>
  <c r="O989" i="10"/>
  <c r="R989" i="10" s="1"/>
  <c r="N989" i="10"/>
  <c r="Q988" i="10"/>
  <c r="P988" i="10"/>
  <c r="O988" i="10"/>
  <c r="R988" i="10" s="1"/>
  <c r="N988" i="10"/>
  <c r="Q987" i="10"/>
  <c r="P987" i="10"/>
  <c r="O987" i="10"/>
  <c r="R987" i="10" s="1"/>
  <c r="N987" i="10"/>
  <c r="Q986" i="10"/>
  <c r="P986" i="10"/>
  <c r="O986" i="10"/>
  <c r="R986" i="10" s="1"/>
  <c r="N986" i="10"/>
  <c r="Q985" i="10"/>
  <c r="P985" i="10"/>
  <c r="O985" i="10"/>
  <c r="R985" i="10" s="1"/>
  <c r="N985" i="10"/>
  <c r="Q984" i="10"/>
  <c r="P984" i="10"/>
  <c r="O984" i="10"/>
  <c r="R984" i="10" s="1"/>
  <c r="N984" i="10"/>
  <c r="Q983" i="10"/>
  <c r="P983" i="10"/>
  <c r="O983" i="10"/>
  <c r="R983" i="10" s="1"/>
  <c r="N983" i="10"/>
  <c r="Q982" i="10"/>
  <c r="P982" i="10"/>
  <c r="O982" i="10"/>
  <c r="R982" i="10" s="1"/>
  <c r="N982" i="10"/>
  <c r="Q981" i="10"/>
  <c r="P981" i="10"/>
  <c r="O981" i="10"/>
  <c r="R981" i="10" s="1"/>
  <c r="N981" i="10"/>
  <c r="Q980" i="10"/>
  <c r="P980" i="10"/>
  <c r="O980" i="10"/>
  <c r="R980" i="10" s="1"/>
  <c r="N980" i="10"/>
  <c r="Q979" i="10"/>
  <c r="P979" i="10"/>
  <c r="O979" i="10"/>
  <c r="R979" i="10" s="1"/>
  <c r="N979" i="10"/>
  <c r="Q978" i="10"/>
  <c r="P978" i="10"/>
  <c r="O978" i="10"/>
  <c r="R978" i="10" s="1"/>
  <c r="N978" i="10"/>
  <c r="Q977" i="10"/>
  <c r="P977" i="10"/>
  <c r="O977" i="10"/>
  <c r="R977" i="10" s="1"/>
  <c r="N977" i="10"/>
  <c r="Q976" i="10"/>
  <c r="P976" i="10"/>
  <c r="O976" i="10"/>
  <c r="R976" i="10" s="1"/>
  <c r="N976" i="10"/>
  <c r="Q975" i="10"/>
  <c r="P975" i="10"/>
  <c r="O975" i="10"/>
  <c r="R975" i="10" s="1"/>
  <c r="N975" i="10"/>
  <c r="Q974" i="10"/>
  <c r="P974" i="10"/>
  <c r="O974" i="10"/>
  <c r="R974" i="10" s="1"/>
  <c r="N974" i="10"/>
  <c r="Q973" i="10"/>
  <c r="P973" i="10"/>
  <c r="O973" i="10"/>
  <c r="R973" i="10" s="1"/>
  <c r="N973" i="10"/>
  <c r="Q972" i="10"/>
  <c r="P972" i="10"/>
  <c r="O972" i="10"/>
  <c r="R972" i="10" s="1"/>
  <c r="N972" i="10"/>
  <c r="Q971" i="10"/>
  <c r="P971" i="10"/>
  <c r="O971" i="10"/>
  <c r="R971" i="10" s="1"/>
  <c r="N971" i="10"/>
  <c r="Q970" i="10"/>
  <c r="P970" i="10"/>
  <c r="O970" i="10"/>
  <c r="R970" i="10" s="1"/>
  <c r="N970" i="10"/>
  <c r="Q969" i="10"/>
  <c r="P969" i="10"/>
  <c r="O969" i="10"/>
  <c r="R969" i="10" s="1"/>
  <c r="N969" i="10"/>
  <c r="Q968" i="10"/>
  <c r="P968" i="10"/>
  <c r="O968" i="10"/>
  <c r="R968" i="10" s="1"/>
  <c r="N968" i="10"/>
  <c r="Q967" i="10"/>
  <c r="P967" i="10"/>
  <c r="U967" i="10" s="1"/>
  <c r="O967" i="10"/>
  <c r="R967" i="10" s="1"/>
  <c r="N967" i="10"/>
  <c r="Q966" i="10"/>
  <c r="P966" i="10"/>
  <c r="O966" i="10"/>
  <c r="R966" i="10" s="1"/>
  <c r="N966" i="10"/>
  <c r="Q965" i="10"/>
  <c r="P965" i="10"/>
  <c r="O965" i="10"/>
  <c r="R965" i="10" s="1"/>
  <c r="N965" i="10"/>
  <c r="Q964" i="10"/>
  <c r="P964" i="10"/>
  <c r="O964" i="10"/>
  <c r="R964" i="10" s="1"/>
  <c r="N964" i="10"/>
  <c r="Q963" i="10"/>
  <c r="P963" i="10"/>
  <c r="O963" i="10"/>
  <c r="R963" i="10" s="1"/>
  <c r="N963" i="10"/>
  <c r="Q962" i="10"/>
  <c r="P962" i="10"/>
  <c r="U962" i="10" s="1"/>
  <c r="O962" i="10"/>
  <c r="R962" i="10" s="1"/>
  <c r="N962" i="10"/>
  <c r="Q961" i="10"/>
  <c r="P961" i="10"/>
  <c r="O961" i="10"/>
  <c r="R961" i="10" s="1"/>
  <c r="N961" i="10"/>
  <c r="Q960" i="10"/>
  <c r="P960" i="10"/>
  <c r="O960" i="10"/>
  <c r="R960" i="10" s="1"/>
  <c r="N960" i="10"/>
  <c r="Q959" i="10"/>
  <c r="P959" i="10"/>
  <c r="O959" i="10"/>
  <c r="R959" i="10" s="1"/>
  <c r="N959" i="10"/>
  <c r="Q958" i="10"/>
  <c r="P958" i="10"/>
  <c r="O958" i="10"/>
  <c r="R958" i="10" s="1"/>
  <c r="N958" i="10"/>
  <c r="Q957" i="10"/>
  <c r="P957" i="10"/>
  <c r="O957" i="10"/>
  <c r="R957" i="10" s="1"/>
  <c r="N957" i="10"/>
  <c r="Q956" i="10"/>
  <c r="P956" i="10"/>
  <c r="O956" i="10"/>
  <c r="R956" i="10" s="1"/>
  <c r="N956" i="10"/>
  <c r="Q955" i="10"/>
  <c r="P955" i="10"/>
  <c r="O955" i="10"/>
  <c r="R955" i="10" s="1"/>
  <c r="N955" i="10"/>
  <c r="Q954" i="10"/>
  <c r="P954" i="10"/>
  <c r="O954" i="10"/>
  <c r="R954" i="10" s="1"/>
  <c r="N954" i="10"/>
  <c r="Q953" i="10"/>
  <c r="P953" i="10"/>
  <c r="O953" i="10"/>
  <c r="R953" i="10" s="1"/>
  <c r="N953" i="10"/>
  <c r="Q952" i="10"/>
  <c r="P952" i="10"/>
  <c r="O952" i="10"/>
  <c r="R952" i="10" s="1"/>
  <c r="N952" i="10"/>
  <c r="Q951" i="10"/>
  <c r="P951" i="10"/>
  <c r="O951" i="10"/>
  <c r="R951" i="10" s="1"/>
  <c r="N951" i="10"/>
  <c r="Q950" i="10"/>
  <c r="P950" i="10"/>
  <c r="O950" i="10"/>
  <c r="R950" i="10" s="1"/>
  <c r="N950" i="10"/>
  <c r="Q949" i="10"/>
  <c r="P949" i="10"/>
  <c r="O949" i="10"/>
  <c r="R949" i="10" s="1"/>
  <c r="N949" i="10"/>
  <c r="Q948" i="10"/>
  <c r="P948" i="10"/>
  <c r="O948" i="10"/>
  <c r="R948" i="10" s="1"/>
  <c r="N948" i="10"/>
  <c r="Q947" i="10"/>
  <c r="P947" i="10"/>
  <c r="O947" i="10"/>
  <c r="R947" i="10" s="1"/>
  <c r="N947" i="10"/>
  <c r="Q946" i="10"/>
  <c r="P946" i="10"/>
  <c r="U946" i="10" s="1"/>
  <c r="O946" i="10"/>
  <c r="R946" i="10" s="1"/>
  <c r="N946" i="10"/>
  <c r="Q945" i="10"/>
  <c r="P945" i="10"/>
  <c r="O945" i="10"/>
  <c r="R945" i="10" s="1"/>
  <c r="N945" i="10"/>
  <c r="Q944" i="10"/>
  <c r="P944" i="10"/>
  <c r="O944" i="10"/>
  <c r="R944" i="10" s="1"/>
  <c r="N944" i="10"/>
  <c r="Q943" i="10"/>
  <c r="P943" i="10"/>
  <c r="O943" i="10"/>
  <c r="R943" i="10" s="1"/>
  <c r="N943" i="10"/>
  <c r="Q942" i="10"/>
  <c r="P942" i="10"/>
  <c r="O942" i="10"/>
  <c r="R942" i="10" s="1"/>
  <c r="N942" i="10"/>
  <c r="Q941" i="10"/>
  <c r="P941" i="10"/>
  <c r="O941" i="10"/>
  <c r="R941" i="10" s="1"/>
  <c r="N941" i="10"/>
  <c r="Q940" i="10"/>
  <c r="P940" i="10"/>
  <c r="O940" i="10"/>
  <c r="R940" i="10" s="1"/>
  <c r="N940" i="10"/>
  <c r="Q939" i="10"/>
  <c r="P939" i="10"/>
  <c r="O939" i="10"/>
  <c r="R939" i="10" s="1"/>
  <c r="N939" i="10"/>
  <c r="Q938" i="10"/>
  <c r="P938" i="10"/>
  <c r="O938" i="10"/>
  <c r="R938" i="10" s="1"/>
  <c r="N938" i="10"/>
  <c r="Q937" i="10"/>
  <c r="P937" i="10"/>
  <c r="O937" i="10"/>
  <c r="R937" i="10" s="1"/>
  <c r="N937" i="10"/>
  <c r="Q936" i="10"/>
  <c r="P936" i="10"/>
  <c r="O936" i="10"/>
  <c r="R936" i="10" s="1"/>
  <c r="N936" i="10"/>
  <c r="Q935" i="10"/>
  <c r="P935" i="10"/>
  <c r="O935" i="10"/>
  <c r="R935" i="10" s="1"/>
  <c r="N935" i="10"/>
  <c r="Q934" i="10"/>
  <c r="P934" i="10"/>
  <c r="O934" i="10"/>
  <c r="R934" i="10" s="1"/>
  <c r="N934" i="10"/>
  <c r="Q933" i="10"/>
  <c r="P933" i="10"/>
  <c r="O933" i="10"/>
  <c r="R933" i="10" s="1"/>
  <c r="N933" i="10"/>
  <c r="Q932" i="10"/>
  <c r="P932" i="10"/>
  <c r="O932" i="10"/>
  <c r="R932" i="10" s="1"/>
  <c r="N932" i="10"/>
  <c r="Q931" i="10"/>
  <c r="P931" i="10"/>
  <c r="O931" i="10"/>
  <c r="R931" i="10" s="1"/>
  <c r="N931" i="10"/>
  <c r="Q930" i="10"/>
  <c r="P930" i="10"/>
  <c r="U930" i="10" s="1"/>
  <c r="O930" i="10"/>
  <c r="R930" i="10" s="1"/>
  <c r="N930" i="10"/>
  <c r="Q929" i="10"/>
  <c r="P929" i="10"/>
  <c r="O929" i="10"/>
  <c r="R929" i="10" s="1"/>
  <c r="N929" i="10"/>
  <c r="Q928" i="10"/>
  <c r="P928" i="10"/>
  <c r="O928" i="10"/>
  <c r="R928" i="10" s="1"/>
  <c r="N928" i="10"/>
  <c r="Q927" i="10"/>
  <c r="P927" i="10"/>
  <c r="O927" i="10"/>
  <c r="R927" i="10" s="1"/>
  <c r="N927" i="10"/>
  <c r="Q926" i="10"/>
  <c r="P926" i="10"/>
  <c r="O926" i="10"/>
  <c r="R926" i="10" s="1"/>
  <c r="N926" i="10"/>
  <c r="Q925" i="10"/>
  <c r="P925" i="10"/>
  <c r="O925" i="10"/>
  <c r="R925" i="10" s="1"/>
  <c r="N925" i="10"/>
  <c r="Q924" i="10"/>
  <c r="P924" i="10"/>
  <c r="U924" i="10" s="1"/>
  <c r="O924" i="10"/>
  <c r="R924" i="10" s="1"/>
  <c r="N924" i="10"/>
  <c r="Q923" i="10"/>
  <c r="P923" i="10"/>
  <c r="O923" i="10"/>
  <c r="R923" i="10" s="1"/>
  <c r="N923" i="10"/>
  <c r="Q922" i="10"/>
  <c r="P922" i="10"/>
  <c r="O922" i="10"/>
  <c r="R922" i="10" s="1"/>
  <c r="N922" i="10"/>
  <c r="Q921" i="10"/>
  <c r="P921" i="10"/>
  <c r="O921" i="10"/>
  <c r="R921" i="10" s="1"/>
  <c r="N921" i="10"/>
  <c r="Q920" i="10"/>
  <c r="P920" i="10"/>
  <c r="O920" i="10"/>
  <c r="R920" i="10" s="1"/>
  <c r="N920" i="10"/>
  <c r="Q919" i="10"/>
  <c r="P919" i="10"/>
  <c r="O919" i="10"/>
  <c r="R919" i="10" s="1"/>
  <c r="N919" i="10"/>
  <c r="Q918" i="10"/>
  <c r="P918" i="10"/>
  <c r="O918" i="10"/>
  <c r="R918" i="10" s="1"/>
  <c r="N918" i="10"/>
  <c r="Q917" i="10"/>
  <c r="P917" i="10"/>
  <c r="O917" i="10"/>
  <c r="R917" i="10" s="1"/>
  <c r="N917" i="10"/>
  <c r="Q916" i="10"/>
  <c r="P916" i="10"/>
  <c r="O916" i="10"/>
  <c r="R916" i="10" s="1"/>
  <c r="N916" i="10"/>
  <c r="Q915" i="10"/>
  <c r="P915" i="10"/>
  <c r="O915" i="10"/>
  <c r="R915" i="10" s="1"/>
  <c r="N915" i="10"/>
  <c r="Q914" i="10"/>
  <c r="P914" i="10"/>
  <c r="O914" i="10"/>
  <c r="R914" i="10" s="1"/>
  <c r="N914" i="10"/>
  <c r="Q913" i="10"/>
  <c r="P913" i="10"/>
  <c r="O913" i="10"/>
  <c r="R913" i="10" s="1"/>
  <c r="N913" i="10"/>
  <c r="Q912" i="10"/>
  <c r="P912" i="10"/>
  <c r="O912" i="10"/>
  <c r="R912" i="10" s="1"/>
  <c r="N912" i="10"/>
  <c r="Q911" i="10"/>
  <c r="P911" i="10"/>
  <c r="O911" i="10"/>
  <c r="R911" i="10" s="1"/>
  <c r="N911" i="10"/>
  <c r="Q910" i="10"/>
  <c r="P910" i="10"/>
  <c r="O910" i="10"/>
  <c r="R910" i="10" s="1"/>
  <c r="N910" i="10"/>
  <c r="Q909" i="10"/>
  <c r="P909" i="10"/>
  <c r="O909" i="10"/>
  <c r="R909" i="10" s="1"/>
  <c r="N909" i="10"/>
  <c r="Q908" i="10"/>
  <c r="P908" i="10"/>
  <c r="O908" i="10"/>
  <c r="R908" i="10" s="1"/>
  <c r="N908" i="10"/>
  <c r="Q907" i="10"/>
  <c r="P907" i="10"/>
  <c r="O907" i="10"/>
  <c r="R907" i="10" s="1"/>
  <c r="N907" i="10"/>
  <c r="Q906" i="10"/>
  <c r="P906" i="10"/>
  <c r="O906" i="10"/>
  <c r="R906" i="10" s="1"/>
  <c r="N906" i="10"/>
  <c r="Q905" i="10"/>
  <c r="P905" i="10"/>
  <c r="O905" i="10"/>
  <c r="R905" i="10" s="1"/>
  <c r="N905" i="10"/>
  <c r="Q904" i="10"/>
  <c r="P904" i="10"/>
  <c r="O904" i="10"/>
  <c r="R904" i="10" s="1"/>
  <c r="N904" i="10"/>
  <c r="Q903" i="10"/>
  <c r="P903" i="10"/>
  <c r="U903" i="10" s="1"/>
  <c r="O903" i="10"/>
  <c r="R903" i="10" s="1"/>
  <c r="N903" i="10"/>
  <c r="Q902" i="10"/>
  <c r="P902" i="10"/>
  <c r="U902" i="10" s="1"/>
  <c r="O902" i="10"/>
  <c r="R902" i="10" s="1"/>
  <c r="N902" i="10"/>
  <c r="Q901" i="10"/>
  <c r="P901" i="10"/>
  <c r="O901" i="10"/>
  <c r="R901" i="10" s="1"/>
  <c r="N901" i="10"/>
  <c r="Q900" i="10"/>
  <c r="P900" i="10"/>
  <c r="O900" i="10"/>
  <c r="R900" i="10" s="1"/>
  <c r="N900" i="10"/>
  <c r="Q899" i="10"/>
  <c r="P899" i="10"/>
  <c r="O899" i="10"/>
  <c r="R899" i="10" s="1"/>
  <c r="N899" i="10"/>
  <c r="Q898" i="10"/>
  <c r="P898" i="10"/>
  <c r="O898" i="10"/>
  <c r="R898" i="10" s="1"/>
  <c r="N898" i="10"/>
  <c r="Q897" i="10"/>
  <c r="P897" i="10"/>
  <c r="O897" i="10"/>
  <c r="R897" i="10" s="1"/>
  <c r="N897" i="10"/>
  <c r="Q896" i="10"/>
  <c r="P896" i="10"/>
  <c r="O896" i="10"/>
  <c r="R896" i="10" s="1"/>
  <c r="N896" i="10"/>
  <c r="Q895" i="10"/>
  <c r="P895" i="10"/>
  <c r="O895" i="10"/>
  <c r="R895" i="10" s="1"/>
  <c r="N895" i="10"/>
  <c r="Q894" i="10"/>
  <c r="P894" i="10"/>
  <c r="O894" i="10"/>
  <c r="R894" i="10" s="1"/>
  <c r="N894" i="10"/>
  <c r="Q893" i="10"/>
  <c r="P893" i="10"/>
  <c r="O893" i="10"/>
  <c r="R893" i="10" s="1"/>
  <c r="N893" i="10"/>
  <c r="Q892" i="10"/>
  <c r="P892" i="10"/>
  <c r="O892" i="10"/>
  <c r="R892" i="10" s="1"/>
  <c r="N892" i="10"/>
  <c r="Q891" i="10"/>
  <c r="P891" i="10"/>
  <c r="O891" i="10"/>
  <c r="R891" i="10" s="1"/>
  <c r="N891" i="10"/>
  <c r="Q890" i="10"/>
  <c r="P890" i="10"/>
  <c r="O890" i="10"/>
  <c r="R890" i="10" s="1"/>
  <c r="N890" i="10"/>
  <c r="Q889" i="10"/>
  <c r="P889" i="10"/>
  <c r="O889" i="10"/>
  <c r="R889" i="10" s="1"/>
  <c r="N889" i="10"/>
  <c r="Q888" i="10"/>
  <c r="P888" i="10"/>
  <c r="O888" i="10"/>
  <c r="R888" i="10" s="1"/>
  <c r="N888" i="10"/>
  <c r="Q887" i="10"/>
  <c r="P887" i="10"/>
  <c r="U887" i="10" s="1"/>
  <c r="O887" i="10"/>
  <c r="R887" i="10" s="1"/>
  <c r="N887" i="10"/>
  <c r="Q886" i="10"/>
  <c r="P886" i="10"/>
  <c r="O886" i="10"/>
  <c r="R886" i="10" s="1"/>
  <c r="N886" i="10"/>
  <c r="Q885" i="10"/>
  <c r="P885" i="10"/>
  <c r="O885" i="10"/>
  <c r="R885" i="10" s="1"/>
  <c r="N885" i="10"/>
  <c r="Q884" i="10"/>
  <c r="P884" i="10"/>
  <c r="U884" i="10" s="1"/>
  <c r="O884" i="10"/>
  <c r="R884" i="10" s="1"/>
  <c r="N884" i="10"/>
  <c r="Q883" i="10"/>
  <c r="P883" i="10"/>
  <c r="O883" i="10"/>
  <c r="R883" i="10" s="1"/>
  <c r="N883" i="10"/>
  <c r="Q882" i="10"/>
  <c r="P882" i="10"/>
  <c r="O882" i="10"/>
  <c r="R882" i="10" s="1"/>
  <c r="N882" i="10"/>
  <c r="Q881" i="10"/>
  <c r="P881" i="10"/>
  <c r="O881" i="10"/>
  <c r="R881" i="10" s="1"/>
  <c r="N881" i="10"/>
  <c r="Q880" i="10"/>
  <c r="P880" i="10"/>
  <c r="O880" i="10"/>
  <c r="R880" i="10" s="1"/>
  <c r="N880" i="10"/>
  <c r="Q879" i="10"/>
  <c r="P879" i="10"/>
  <c r="O879" i="10"/>
  <c r="R879" i="10" s="1"/>
  <c r="N879" i="10"/>
  <c r="Q878" i="10"/>
  <c r="P878" i="10"/>
  <c r="O878" i="10"/>
  <c r="R878" i="10" s="1"/>
  <c r="N878" i="10"/>
  <c r="Q877" i="10"/>
  <c r="P877" i="10"/>
  <c r="O877" i="10"/>
  <c r="R877" i="10" s="1"/>
  <c r="N877" i="10"/>
  <c r="Q876" i="10"/>
  <c r="P876" i="10"/>
  <c r="O876" i="10"/>
  <c r="R876" i="10" s="1"/>
  <c r="N876" i="10"/>
  <c r="Q875" i="10"/>
  <c r="P875" i="10"/>
  <c r="O875" i="10"/>
  <c r="R875" i="10" s="1"/>
  <c r="N875" i="10"/>
  <c r="Q874" i="10"/>
  <c r="P874" i="10"/>
  <c r="O874" i="10"/>
  <c r="R874" i="10" s="1"/>
  <c r="N874" i="10"/>
  <c r="Q873" i="10"/>
  <c r="P873" i="10"/>
  <c r="O873" i="10"/>
  <c r="R873" i="10" s="1"/>
  <c r="N873" i="10"/>
  <c r="Q872" i="10"/>
  <c r="P872" i="10"/>
  <c r="O872" i="10"/>
  <c r="R872" i="10" s="1"/>
  <c r="N872" i="10"/>
  <c r="R871" i="10"/>
  <c r="Q871" i="10"/>
  <c r="P871" i="10"/>
  <c r="O871" i="10"/>
  <c r="N871" i="10"/>
  <c r="Q870" i="10"/>
  <c r="P870" i="10"/>
  <c r="U870" i="10" s="1"/>
  <c r="O870" i="10"/>
  <c r="R870" i="10" s="1"/>
  <c r="N870" i="10"/>
  <c r="Q869" i="10"/>
  <c r="P869" i="10"/>
  <c r="O869" i="10"/>
  <c r="R869" i="10" s="1"/>
  <c r="N869" i="10"/>
  <c r="Q868" i="10"/>
  <c r="P868" i="10"/>
  <c r="O868" i="10"/>
  <c r="R868" i="10" s="1"/>
  <c r="N868" i="10"/>
  <c r="Q867" i="10"/>
  <c r="P867" i="10"/>
  <c r="O867" i="10"/>
  <c r="R867" i="10" s="1"/>
  <c r="N867" i="10"/>
  <c r="Q866" i="10"/>
  <c r="P866" i="10"/>
  <c r="U866" i="10" s="1"/>
  <c r="O866" i="10"/>
  <c r="R866" i="10" s="1"/>
  <c r="N866" i="10"/>
  <c r="Q865" i="10"/>
  <c r="P865" i="10"/>
  <c r="O865" i="10"/>
  <c r="R865" i="10" s="1"/>
  <c r="N865" i="10"/>
  <c r="Q864" i="10"/>
  <c r="P864" i="10"/>
  <c r="O864" i="10"/>
  <c r="R864" i="10" s="1"/>
  <c r="N864" i="10"/>
  <c r="Q863" i="10"/>
  <c r="P863" i="10"/>
  <c r="O863" i="10"/>
  <c r="R863" i="10" s="1"/>
  <c r="N863" i="10"/>
  <c r="Q862" i="10"/>
  <c r="P862" i="10"/>
  <c r="O862" i="10"/>
  <c r="R862" i="10" s="1"/>
  <c r="N862" i="10"/>
  <c r="Q861" i="10"/>
  <c r="P861" i="10"/>
  <c r="O861" i="10"/>
  <c r="R861" i="10" s="1"/>
  <c r="N861" i="10"/>
  <c r="Q860" i="10"/>
  <c r="P860" i="10"/>
  <c r="O860" i="10"/>
  <c r="R860" i="10" s="1"/>
  <c r="N860" i="10"/>
  <c r="Q859" i="10"/>
  <c r="P859" i="10"/>
  <c r="O859" i="10"/>
  <c r="R859" i="10" s="1"/>
  <c r="N859" i="10"/>
  <c r="Q858" i="10"/>
  <c r="P858" i="10"/>
  <c r="O858" i="10"/>
  <c r="R858" i="10" s="1"/>
  <c r="N858" i="10"/>
  <c r="Q857" i="10"/>
  <c r="P857" i="10"/>
  <c r="O857" i="10"/>
  <c r="R857" i="10" s="1"/>
  <c r="N857" i="10"/>
  <c r="Q856" i="10"/>
  <c r="P856" i="10"/>
  <c r="O856" i="10"/>
  <c r="R856" i="10" s="1"/>
  <c r="N856" i="10"/>
  <c r="Q855" i="10"/>
  <c r="P855" i="10"/>
  <c r="U855" i="10" s="1"/>
  <c r="O855" i="10"/>
  <c r="R855" i="10" s="1"/>
  <c r="N855" i="10"/>
  <c r="Q854" i="10"/>
  <c r="P854" i="10"/>
  <c r="U854" i="10" s="1"/>
  <c r="O854" i="10"/>
  <c r="R854" i="10" s="1"/>
  <c r="N854" i="10"/>
  <c r="Q853" i="10"/>
  <c r="P853" i="10"/>
  <c r="O853" i="10"/>
  <c r="R853" i="10" s="1"/>
  <c r="N853" i="10"/>
  <c r="Q852" i="10"/>
  <c r="P852" i="10"/>
  <c r="O852" i="10"/>
  <c r="R852" i="10" s="1"/>
  <c r="N852" i="10"/>
  <c r="Q851" i="10"/>
  <c r="P851" i="10"/>
  <c r="O851" i="10"/>
  <c r="R851" i="10" s="1"/>
  <c r="N851" i="10"/>
  <c r="Q850" i="10"/>
  <c r="P850" i="10"/>
  <c r="O850" i="10"/>
  <c r="R850" i="10" s="1"/>
  <c r="N850" i="10"/>
  <c r="Q849" i="10"/>
  <c r="P849" i="10"/>
  <c r="O849" i="10"/>
  <c r="R849" i="10" s="1"/>
  <c r="N849" i="10"/>
  <c r="Q848" i="10"/>
  <c r="P848" i="10"/>
  <c r="O848" i="10"/>
  <c r="R848" i="10" s="1"/>
  <c r="N848" i="10"/>
  <c r="Q847" i="10"/>
  <c r="P847" i="10"/>
  <c r="O847" i="10"/>
  <c r="R847" i="10" s="1"/>
  <c r="N847" i="10"/>
  <c r="Q846" i="10"/>
  <c r="P846" i="10"/>
  <c r="O846" i="10"/>
  <c r="R846" i="10" s="1"/>
  <c r="N846" i="10"/>
  <c r="Q845" i="10"/>
  <c r="P845" i="10"/>
  <c r="O845" i="10"/>
  <c r="R845" i="10" s="1"/>
  <c r="N845" i="10"/>
  <c r="Q844" i="10"/>
  <c r="P844" i="10"/>
  <c r="O844" i="10"/>
  <c r="R844" i="10" s="1"/>
  <c r="N844" i="10"/>
  <c r="Q843" i="10"/>
  <c r="P843" i="10"/>
  <c r="O843" i="10"/>
  <c r="R843" i="10" s="1"/>
  <c r="N843" i="10"/>
  <c r="Q842" i="10"/>
  <c r="P842" i="10"/>
  <c r="O842" i="10"/>
  <c r="R842" i="10" s="1"/>
  <c r="N842" i="10"/>
  <c r="Q841" i="10"/>
  <c r="P841" i="10"/>
  <c r="O841" i="10"/>
  <c r="R841" i="10" s="1"/>
  <c r="N841" i="10"/>
  <c r="Q840" i="10"/>
  <c r="P840" i="10"/>
  <c r="O840" i="10"/>
  <c r="R840" i="10" s="1"/>
  <c r="N840" i="10"/>
  <c r="Q839" i="10"/>
  <c r="P839" i="10"/>
  <c r="O839" i="10"/>
  <c r="R839" i="10" s="1"/>
  <c r="N839" i="10"/>
  <c r="Q838" i="10"/>
  <c r="P838" i="10"/>
  <c r="O838" i="10"/>
  <c r="R838" i="10" s="1"/>
  <c r="N838" i="10"/>
  <c r="Q837" i="10"/>
  <c r="P837" i="10"/>
  <c r="O837" i="10"/>
  <c r="R837" i="10" s="1"/>
  <c r="N837" i="10"/>
  <c r="Q836" i="10"/>
  <c r="P836" i="10"/>
  <c r="O836" i="10"/>
  <c r="R836" i="10" s="1"/>
  <c r="N836" i="10"/>
  <c r="Q835" i="10"/>
  <c r="P835" i="10"/>
  <c r="U835" i="10" s="1"/>
  <c r="O835" i="10"/>
  <c r="R835" i="10" s="1"/>
  <c r="N835" i="10"/>
  <c r="Q834" i="10"/>
  <c r="P834" i="10"/>
  <c r="U834" i="10" s="1"/>
  <c r="O834" i="10"/>
  <c r="R834" i="10" s="1"/>
  <c r="N834" i="10"/>
  <c r="Q833" i="10"/>
  <c r="P833" i="10"/>
  <c r="O833" i="10"/>
  <c r="R833" i="10" s="1"/>
  <c r="N833" i="10"/>
  <c r="Q832" i="10"/>
  <c r="P832" i="10"/>
  <c r="O832" i="10"/>
  <c r="R832" i="10" s="1"/>
  <c r="N832" i="10"/>
  <c r="Q831" i="10"/>
  <c r="P831" i="10"/>
  <c r="O831" i="10"/>
  <c r="R831" i="10" s="1"/>
  <c r="N831" i="10"/>
  <c r="Q830" i="10"/>
  <c r="P830" i="10"/>
  <c r="O830" i="10"/>
  <c r="R830" i="10" s="1"/>
  <c r="N830" i="10"/>
  <c r="Q829" i="10"/>
  <c r="P829" i="10"/>
  <c r="O829" i="10"/>
  <c r="R829" i="10" s="1"/>
  <c r="N829" i="10"/>
  <c r="Q828" i="10"/>
  <c r="P828" i="10"/>
  <c r="O828" i="10"/>
  <c r="R828" i="10" s="1"/>
  <c r="N828" i="10"/>
  <c r="Q827" i="10"/>
  <c r="P827" i="10"/>
  <c r="O827" i="10"/>
  <c r="R827" i="10" s="1"/>
  <c r="N827" i="10"/>
  <c r="Q826" i="10"/>
  <c r="P826" i="10"/>
  <c r="O826" i="10"/>
  <c r="R826" i="10" s="1"/>
  <c r="N826" i="10"/>
  <c r="Q825" i="10"/>
  <c r="P825" i="10"/>
  <c r="O825" i="10"/>
  <c r="R825" i="10" s="1"/>
  <c r="N825" i="10"/>
  <c r="Q824" i="10"/>
  <c r="P824" i="10"/>
  <c r="O824" i="10"/>
  <c r="R824" i="10" s="1"/>
  <c r="N824" i="10"/>
  <c r="Q823" i="10"/>
  <c r="P823" i="10"/>
  <c r="U823" i="10" s="1"/>
  <c r="O823" i="10"/>
  <c r="R823" i="10" s="1"/>
  <c r="N823" i="10"/>
  <c r="Q822" i="10"/>
  <c r="P822" i="10"/>
  <c r="O822" i="10"/>
  <c r="R822" i="10" s="1"/>
  <c r="N822" i="10"/>
  <c r="Q821" i="10"/>
  <c r="P821" i="10"/>
  <c r="O821" i="10"/>
  <c r="R821" i="10" s="1"/>
  <c r="N821" i="10"/>
  <c r="Q820" i="10"/>
  <c r="P820" i="10"/>
  <c r="O820" i="10"/>
  <c r="R820" i="10" s="1"/>
  <c r="N820" i="10"/>
  <c r="Q819" i="10"/>
  <c r="P819" i="10"/>
  <c r="U819" i="10" s="1"/>
  <c r="O819" i="10"/>
  <c r="R819" i="10" s="1"/>
  <c r="N819" i="10"/>
  <c r="Q818" i="10"/>
  <c r="P818" i="10"/>
  <c r="U818" i="10" s="1"/>
  <c r="O818" i="10"/>
  <c r="R818" i="10" s="1"/>
  <c r="N818" i="10"/>
  <c r="Q817" i="10"/>
  <c r="P817" i="10"/>
  <c r="O817" i="10"/>
  <c r="R817" i="10" s="1"/>
  <c r="N817" i="10"/>
  <c r="Q816" i="10"/>
  <c r="P816" i="10"/>
  <c r="O816" i="10"/>
  <c r="R816" i="10" s="1"/>
  <c r="N816" i="10"/>
  <c r="Q815" i="10"/>
  <c r="P815" i="10"/>
  <c r="O815" i="10"/>
  <c r="R815" i="10" s="1"/>
  <c r="N815" i="10"/>
  <c r="Q814" i="10"/>
  <c r="P814" i="10"/>
  <c r="O814" i="10"/>
  <c r="R814" i="10" s="1"/>
  <c r="N814" i="10"/>
  <c r="Q813" i="10"/>
  <c r="P813" i="10"/>
  <c r="O813" i="10"/>
  <c r="R813" i="10" s="1"/>
  <c r="N813" i="10"/>
  <c r="Q812" i="10"/>
  <c r="P812" i="10"/>
  <c r="O812" i="10"/>
  <c r="R812" i="10" s="1"/>
  <c r="N812" i="10"/>
  <c r="Q811" i="10"/>
  <c r="P811" i="10"/>
  <c r="O811" i="10"/>
  <c r="R811" i="10" s="1"/>
  <c r="N811" i="10"/>
  <c r="Q810" i="10"/>
  <c r="P810" i="10"/>
  <c r="O810" i="10"/>
  <c r="R810" i="10" s="1"/>
  <c r="N810" i="10"/>
  <c r="Q809" i="10"/>
  <c r="P809" i="10"/>
  <c r="O809" i="10"/>
  <c r="R809" i="10" s="1"/>
  <c r="N809" i="10"/>
  <c r="Q808" i="10"/>
  <c r="P808" i="10"/>
  <c r="O808" i="10"/>
  <c r="R808" i="10" s="1"/>
  <c r="N808" i="10"/>
  <c r="Q807" i="10"/>
  <c r="P807" i="10"/>
  <c r="O807" i="10"/>
  <c r="R807" i="10" s="1"/>
  <c r="N807" i="10"/>
  <c r="Q806" i="10"/>
  <c r="P806" i="10"/>
  <c r="O806" i="10"/>
  <c r="R806" i="10" s="1"/>
  <c r="N806" i="10"/>
  <c r="Q805" i="10"/>
  <c r="P805" i="10"/>
  <c r="O805" i="10"/>
  <c r="R805" i="10" s="1"/>
  <c r="N805" i="10"/>
  <c r="Q804" i="10"/>
  <c r="P804" i="10"/>
  <c r="O804" i="10"/>
  <c r="R804" i="10" s="1"/>
  <c r="N804" i="10"/>
  <c r="Q803" i="10"/>
  <c r="P803" i="10"/>
  <c r="O803" i="10"/>
  <c r="R803" i="10" s="1"/>
  <c r="N803" i="10"/>
  <c r="Q802" i="10"/>
  <c r="P802" i="10"/>
  <c r="O802" i="10"/>
  <c r="R802" i="10" s="1"/>
  <c r="N802" i="10"/>
  <c r="Q801" i="10"/>
  <c r="P801" i="10"/>
  <c r="O801" i="10"/>
  <c r="R801" i="10" s="1"/>
  <c r="N801" i="10"/>
  <c r="Q800" i="10"/>
  <c r="P800" i="10"/>
  <c r="O800" i="10"/>
  <c r="R800" i="10" s="1"/>
  <c r="N800" i="10"/>
  <c r="Q799" i="10"/>
  <c r="P799" i="10"/>
  <c r="O799" i="10"/>
  <c r="R799" i="10" s="1"/>
  <c r="N799" i="10"/>
  <c r="Q798" i="10"/>
  <c r="P798" i="10"/>
  <c r="O798" i="10"/>
  <c r="R798" i="10" s="1"/>
  <c r="N798" i="10"/>
  <c r="Q797" i="10"/>
  <c r="P797" i="10"/>
  <c r="O797" i="10"/>
  <c r="R797" i="10" s="1"/>
  <c r="N797" i="10"/>
  <c r="Q796" i="10"/>
  <c r="P796" i="10"/>
  <c r="O796" i="10"/>
  <c r="R796" i="10" s="1"/>
  <c r="N796" i="10"/>
  <c r="Q795" i="10"/>
  <c r="P795" i="10"/>
  <c r="O795" i="10"/>
  <c r="R795" i="10" s="1"/>
  <c r="N795" i="10"/>
  <c r="Q794" i="10"/>
  <c r="P794" i="10"/>
  <c r="O794" i="10"/>
  <c r="R794" i="10" s="1"/>
  <c r="N794" i="10"/>
  <c r="Q793" i="10"/>
  <c r="P793" i="10"/>
  <c r="O793" i="10"/>
  <c r="R793" i="10" s="1"/>
  <c r="N793" i="10"/>
  <c r="Q792" i="10"/>
  <c r="P792" i="10"/>
  <c r="O792" i="10"/>
  <c r="R792" i="10" s="1"/>
  <c r="N792" i="10"/>
  <c r="Q791" i="10"/>
  <c r="P791" i="10"/>
  <c r="O791" i="10"/>
  <c r="R791" i="10" s="1"/>
  <c r="N791" i="10"/>
  <c r="S790" i="10"/>
  <c r="Q790" i="10"/>
  <c r="P790" i="10"/>
  <c r="U790" i="10" s="1"/>
  <c r="O790" i="10"/>
  <c r="R790" i="10" s="1"/>
  <c r="N790" i="10"/>
  <c r="Q789" i="10"/>
  <c r="P789" i="10"/>
  <c r="O789" i="10"/>
  <c r="R789" i="10" s="1"/>
  <c r="N789" i="10"/>
  <c r="Q788" i="10"/>
  <c r="P788" i="10"/>
  <c r="O788" i="10"/>
  <c r="R788" i="10" s="1"/>
  <c r="N788" i="10"/>
  <c r="Q787" i="10"/>
  <c r="P787" i="10"/>
  <c r="U787" i="10" s="1"/>
  <c r="O787" i="10"/>
  <c r="R787" i="10" s="1"/>
  <c r="N787" i="10"/>
  <c r="Q786" i="10"/>
  <c r="P786" i="10"/>
  <c r="U786" i="10" s="1"/>
  <c r="O786" i="10"/>
  <c r="R786" i="10" s="1"/>
  <c r="N786" i="10"/>
  <c r="Q785" i="10"/>
  <c r="P785" i="10"/>
  <c r="O785" i="10"/>
  <c r="R785" i="10" s="1"/>
  <c r="N785" i="10"/>
  <c r="Q784" i="10"/>
  <c r="P784" i="10"/>
  <c r="O784" i="10"/>
  <c r="R784" i="10" s="1"/>
  <c r="N784" i="10"/>
  <c r="Q783" i="10"/>
  <c r="P783" i="10"/>
  <c r="O783" i="10"/>
  <c r="R783" i="10" s="1"/>
  <c r="N783" i="10"/>
  <c r="Q782" i="10"/>
  <c r="P782" i="10"/>
  <c r="O782" i="10"/>
  <c r="R782" i="10" s="1"/>
  <c r="N782" i="10"/>
  <c r="Q781" i="10"/>
  <c r="P781" i="10"/>
  <c r="O781" i="10"/>
  <c r="R781" i="10" s="1"/>
  <c r="N781" i="10"/>
  <c r="Q780" i="10"/>
  <c r="P780" i="10"/>
  <c r="O780" i="10"/>
  <c r="R780" i="10" s="1"/>
  <c r="N780" i="10"/>
  <c r="Q779" i="10"/>
  <c r="P779" i="10"/>
  <c r="O779" i="10"/>
  <c r="R779" i="10" s="1"/>
  <c r="N779" i="10"/>
  <c r="Q778" i="10"/>
  <c r="P778" i="10"/>
  <c r="O778" i="10"/>
  <c r="R778" i="10" s="1"/>
  <c r="N778" i="10"/>
  <c r="Q777" i="10"/>
  <c r="P777" i="10"/>
  <c r="O777" i="10"/>
  <c r="R777" i="10" s="1"/>
  <c r="N777" i="10"/>
  <c r="Q776" i="10"/>
  <c r="P776" i="10"/>
  <c r="O776" i="10"/>
  <c r="R776" i="10" s="1"/>
  <c r="N776" i="10"/>
  <c r="Q775" i="10"/>
  <c r="P775" i="10"/>
  <c r="O775" i="10"/>
  <c r="R775" i="10" s="1"/>
  <c r="N775" i="10"/>
  <c r="Q774" i="10"/>
  <c r="P774" i="10"/>
  <c r="O774" i="10"/>
  <c r="R774" i="10" s="1"/>
  <c r="N774" i="10"/>
  <c r="Q773" i="10"/>
  <c r="P773" i="10"/>
  <c r="O773" i="10"/>
  <c r="R773" i="10" s="1"/>
  <c r="N773" i="10"/>
  <c r="Q772" i="10"/>
  <c r="P772" i="10"/>
  <c r="O772" i="10"/>
  <c r="R772" i="10" s="1"/>
  <c r="N772" i="10"/>
  <c r="Q771" i="10"/>
  <c r="P771" i="10"/>
  <c r="U771" i="10" s="1"/>
  <c r="O771" i="10"/>
  <c r="R771" i="10" s="1"/>
  <c r="N771" i="10"/>
  <c r="Q770" i="10"/>
  <c r="P770" i="10"/>
  <c r="O770" i="10"/>
  <c r="R770" i="10" s="1"/>
  <c r="N770" i="10"/>
  <c r="Q769" i="10"/>
  <c r="P769" i="10"/>
  <c r="O769" i="10"/>
  <c r="R769" i="10" s="1"/>
  <c r="N769" i="10"/>
  <c r="Q768" i="10"/>
  <c r="P768" i="10"/>
  <c r="O768" i="10"/>
  <c r="R768" i="10" s="1"/>
  <c r="N768" i="10"/>
  <c r="Q767" i="10"/>
  <c r="P767" i="10"/>
  <c r="O767" i="10"/>
  <c r="R767" i="10" s="1"/>
  <c r="N767" i="10"/>
  <c r="Q766" i="10"/>
  <c r="P766" i="10"/>
  <c r="O766" i="10"/>
  <c r="R766" i="10" s="1"/>
  <c r="N766" i="10"/>
  <c r="Q765" i="10"/>
  <c r="P765" i="10"/>
  <c r="O765" i="10"/>
  <c r="R765" i="10" s="1"/>
  <c r="N765" i="10"/>
  <c r="Q764" i="10"/>
  <c r="P764" i="10"/>
  <c r="O764" i="10"/>
  <c r="R764" i="10" s="1"/>
  <c r="N764" i="10"/>
  <c r="Q763" i="10"/>
  <c r="P763" i="10"/>
  <c r="U763" i="10" s="1"/>
  <c r="O763" i="10"/>
  <c r="R763" i="10" s="1"/>
  <c r="N763" i="10"/>
  <c r="Q762" i="10"/>
  <c r="P762" i="10"/>
  <c r="O762" i="10"/>
  <c r="R762" i="10" s="1"/>
  <c r="N762" i="10"/>
  <c r="Q761" i="10"/>
  <c r="P761" i="10"/>
  <c r="O761" i="10"/>
  <c r="R761" i="10" s="1"/>
  <c r="N761" i="10"/>
  <c r="Q760" i="10"/>
  <c r="P760" i="10"/>
  <c r="O760" i="10"/>
  <c r="R760" i="10" s="1"/>
  <c r="N760" i="10"/>
  <c r="Q759" i="10"/>
  <c r="P759" i="10"/>
  <c r="O759" i="10"/>
  <c r="R759" i="10" s="1"/>
  <c r="N759" i="10"/>
  <c r="Q758" i="10"/>
  <c r="P758" i="10"/>
  <c r="U758" i="10" s="1"/>
  <c r="O758" i="10"/>
  <c r="R758" i="10" s="1"/>
  <c r="N758" i="10"/>
  <c r="Q757" i="10"/>
  <c r="P757" i="10"/>
  <c r="O757" i="10"/>
  <c r="R757" i="10" s="1"/>
  <c r="N757" i="10"/>
  <c r="Q756" i="10"/>
  <c r="P756" i="10"/>
  <c r="U756" i="10" s="1"/>
  <c r="O756" i="10"/>
  <c r="R756" i="10" s="1"/>
  <c r="N756" i="10"/>
  <c r="Q755" i="10"/>
  <c r="P755" i="10"/>
  <c r="U755" i="10" s="1"/>
  <c r="O755" i="10"/>
  <c r="R755" i="10" s="1"/>
  <c r="N755" i="10"/>
  <c r="Q754" i="10"/>
  <c r="P754" i="10"/>
  <c r="O754" i="10"/>
  <c r="R754" i="10" s="1"/>
  <c r="N754" i="10"/>
  <c r="Q753" i="10"/>
  <c r="P753" i="10"/>
  <c r="O753" i="10"/>
  <c r="R753" i="10" s="1"/>
  <c r="N753" i="10"/>
  <c r="Q752" i="10"/>
  <c r="P752" i="10"/>
  <c r="O752" i="10"/>
  <c r="R752" i="10" s="1"/>
  <c r="N752" i="10"/>
  <c r="Q751" i="10"/>
  <c r="P751" i="10"/>
  <c r="O751" i="10"/>
  <c r="R751" i="10" s="1"/>
  <c r="N751" i="10"/>
  <c r="Q750" i="10"/>
  <c r="P750" i="10"/>
  <c r="O750" i="10"/>
  <c r="R750" i="10" s="1"/>
  <c r="N750" i="10"/>
  <c r="Q749" i="10"/>
  <c r="P749" i="10"/>
  <c r="O749" i="10"/>
  <c r="R749" i="10" s="1"/>
  <c r="N749" i="10"/>
  <c r="Q748" i="10"/>
  <c r="P748" i="10"/>
  <c r="O748" i="10"/>
  <c r="R748" i="10" s="1"/>
  <c r="N748" i="10"/>
  <c r="Q747" i="10"/>
  <c r="P747" i="10"/>
  <c r="U747" i="10" s="1"/>
  <c r="O747" i="10"/>
  <c r="R747" i="10" s="1"/>
  <c r="N747" i="10"/>
  <c r="Q746" i="10"/>
  <c r="P746" i="10"/>
  <c r="O746" i="10"/>
  <c r="R746" i="10" s="1"/>
  <c r="N746" i="10"/>
  <c r="Q745" i="10"/>
  <c r="P745" i="10"/>
  <c r="O745" i="10"/>
  <c r="R745" i="10" s="1"/>
  <c r="N745" i="10"/>
  <c r="Q744" i="10"/>
  <c r="P744" i="10"/>
  <c r="O744" i="10"/>
  <c r="R744" i="10" s="1"/>
  <c r="N744" i="10"/>
  <c r="Q743" i="10"/>
  <c r="P743" i="10"/>
  <c r="O743" i="10"/>
  <c r="R743" i="10" s="1"/>
  <c r="N743" i="10"/>
  <c r="Q742" i="10"/>
  <c r="P742" i="10"/>
  <c r="O742" i="10"/>
  <c r="R742" i="10" s="1"/>
  <c r="N742" i="10"/>
  <c r="Q741" i="10"/>
  <c r="P741" i="10"/>
  <c r="O741" i="10"/>
  <c r="R741" i="10" s="1"/>
  <c r="N741" i="10"/>
  <c r="Q740" i="10"/>
  <c r="P740" i="10"/>
  <c r="U740" i="10" s="1"/>
  <c r="O740" i="10"/>
  <c r="R740" i="10" s="1"/>
  <c r="N740" i="10"/>
  <c r="Q739" i="10"/>
  <c r="P739" i="10"/>
  <c r="O739" i="10"/>
  <c r="R739" i="10" s="1"/>
  <c r="N739" i="10"/>
  <c r="Q738" i="10"/>
  <c r="P738" i="10"/>
  <c r="O738" i="10"/>
  <c r="R738" i="10" s="1"/>
  <c r="N738" i="10"/>
  <c r="Q737" i="10"/>
  <c r="P737" i="10"/>
  <c r="O737" i="10"/>
  <c r="R737" i="10" s="1"/>
  <c r="N737" i="10"/>
  <c r="Q736" i="10"/>
  <c r="P736" i="10"/>
  <c r="O736" i="10"/>
  <c r="R736" i="10" s="1"/>
  <c r="N736" i="10"/>
  <c r="Q735" i="10"/>
  <c r="P735" i="10"/>
  <c r="O735" i="10"/>
  <c r="R735" i="10" s="1"/>
  <c r="N735" i="10"/>
  <c r="Q734" i="10"/>
  <c r="P734" i="10"/>
  <c r="O734" i="10"/>
  <c r="R734" i="10" s="1"/>
  <c r="N734" i="10"/>
  <c r="Q733" i="10"/>
  <c r="P733" i="10"/>
  <c r="O733" i="10"/>
  <c r="R733" i="10" s="1"/>
  <c r="N733" i="10"/>
  <c r="Q732" i="10"/>
  <c r="P732" i="10"/>
  <c r="O732" i="10"/>
  <c r="R732" i="10" s="1"/>
  <c r="N732" i="10"/>
  <c r="Q731" i="10"/>
  <c r="P731" i="10"/>
  <c r="U731" i="10" s="1"/>
  <c r="O731" i="10"/>
  <c r="R731" i="10" s="1"/>
  <c r="N731" i="10"/>
  <c r="Q730" i="10"/>
  <c r="P730" i="10"/>
  <c r="O730" i="10"/>
  <c r="R730" i="10" s="1"/>
  <c r="N730" i="10"/>
  <c r="Q729" i="10"/>
  <c r="P729" i="10"/>
  <c r="O729" i="10"/>
  <c r="R729" i="10" s="1"/>
  <c r="N729" i="10"/>
  <c r="Q728" i="10"/>
  <c r="P728" i="10"/>
  <c r="O728" i="10"/>
  <c r="R728" i="10" s="1"/>
  <c r="N728" i="10"/>
  <c r="Q727" i="10"/>
  <c r="P727" i="10"/>
  <c r="O727" i="10"/>
  <c r="R727" i="10" s="1"/>
  <c r="N727" i="10"/>
  <c r="Q726" i="10"/>
  <c r="P726" i="10"/>
  <c r="O726" i="10"/>
  <c r="R726" i="10" s="1"/>
  <c r="N726" i="10"/>
  <c r="Q725" i="10"/>
  <c r="P725" i="10"/>
  <c r="O725" i="10"/>
  <c r="R725" i="10" s="1"/>
  <c r="N725" i="10"/>
  <c r="Q724" i="10"/>
  <c r="P724" i="10"/>
  <c r="U724" i="10" s="1"/>
  <c r="O724" i="10"/>
  <c r="R724" i="10" s="1"/>
  <c r="N724" i="10"/>
  <c r="Q723" i="10"/>
  <c r="P723" i="10"/>
  <c r="O723" i="10"/>
  <c r="R723" i="10" s="1"/>
  <c r="N723" i="10"/>
  <c r="Q722" i="10"/>
  <c r="P722" i="10"/>
  <c r="O722" i="10"/>
  <c r="R722" i="10" s="1"/>
  <c r="N722" i="10"/>
  <c r="Q721" i="10"/>
  <c r="P721" i="10"/>
  <c r="O721" i="10"/>
  <c r="R721" i="10" s="1"/>
  <c r="N721" i="10"/>
  <c r="Q720" i="10"/>
  <c r="P720" i="10"/>
  <c r="O720" i="10"/>
  <c r="R720" i="10" s="1"/>
  <c r="N720" i="10"/>
  <c r="Q719" i="10"/>
  <c r="P719" i="10"/>
  <c r="O719" i="10"/>
  <c r="R719" i="10" s="1"/>
  <c r="N719" i="10"/>
  <c r="Q718" i="10"/>
  <c r="P718" i="10"/>
  <c r="O718" i="10"/>
  <c r="R718" i="10" s="1"/>
  <c r="N718" i="10"/>
  <c r="Q717" i="10"/>
  <c r="P717" i="10"/>
  <c r="O717" i="10"/>
  <c r="R717" i="10" s="1"/>
  <c r="N717" i="10"/>
  <c r="Q716" i="10"/>
  <c r="P716" i="10"/>
  <c r="O716" i="10"/>
  <c r="R716" i="10" s="1"/>
  <c r="N716" i="10"/>
  <c r="Q715" i="10"/>
  <c r="P715" i="10"/>
  <c r="O715" i="10"/>
  <c r="R715" i="10" s="1"/>
  <c r="N715" i="10"/>
  <c r="Q714" i="10"/>
  <c r="P714" i="10"/>
  <c r="O714" i="10"/>
  <c r="R714" i="10" s="1"/>
  <c r="N714" i="10"/>
  <c r="Q713" i="10"/>
  <c r="P713" i="10"/>
  <c r="O713" i="10"/>
  <c r="R713" i="10" s="1"/>
  <c r="N713" i="10"/>
  <c r="Q712" i="10"/>
  <c r="P712" i="10"/>
  <c r="O712" i="10"/>
  <c r="R712" i="10" s="1"/>
  <c r="N712" i="10"/>
  <c r="Q711" i="10"/>
  <c r="P711" i="10"/>
  <c r="O711" i="10"/>
  <c r="R711" i="10" s="1"/>
  <c r="N711" i="10"/>
  <c r="Q710" i="10"/>
  <c r="P710" i="10"/>
  <c r="O710" i="10"/>
  <c r="R710" i="10" s="1"/>
  <c r="N710" i="10"/>
  <c r="Q709" i="10"/>
  <c r="P709" i="10"/>
  <c r="O709" i="10"/>
  <c r="R709" i="10" s="1"/>
  <c r="N709" i="10"/>
  <c r="Q708" i="10"/>
  <c r="P708" i="10"/>
  <c r="O708" i="10"/>
  <c r="R708" i="10" s="1"/>
  <c r="N708" i="10"/>
  <c r="R707" i="10"/>
  <c r="Q707" i="10"/>
  <c r="P707" i="10"/>
  <c r="U707" i="10" s="1"/>
  <c r="O707" i="10"/>
  <c r="N707" i="10"/>
  <c r="Q706" i="10"/>
  <c r="P706" i="10"/>
  <c r="O706" i="10"/>
  <c r="R706" i="10" s="1"/>
  <c r="N706" i="10"/>
  <c r="Q705" i="10"/>
  <c r="P705" i="10"/>
  <c r="O705" i="10"/>
  <c r="R705" i="10" s="1"/>
  <c r="N705" i="10"/>
  <c r="Q704" i="10"/>
  <c r="P704" i="10"/>
  <c r="O704" i="10"/>
  <c r="R704" i="10" s="1"/>
  <c r="N704" i="10"/>
  <c r="Q703" i="10"/>
  <c r="P703" i="10"/>
  <c r="O703" i="10"/>
  <c r="R703" i="10" s="1"/>
  <c r="N703" i="10"/>
  <c r="Q702" i="10"/>
  <c r="P702" i="10"/>
  <c r="O702" i="10"/>
  <c r="R702" i="10" s="1"/>
  <c r="N702" i="10"/>
  <c r="Q701" i="10"/>
  <c r="P701" i="10"/>
  <c r="O701" i="10"/>
  <c r="R701" i="10" s="1"/>
  <c r="N701" i="10"/>
  <c r="Q700" i="10"/>
  <c r="P700" i="10"/>
  <c r="O700" i="10"/>
  <c r="R700" i="10" s="1"/>
  <c r="N700" i="10"/>
  <c r="Q699" i="10"/>
  <c r="P699" i="10"/>
  <c r="O699" i="10"/>
  <c r="R699" i="10" s="1"/>
  <c r="N699" i="10"/>
  <c r="Q698" i="10"/>
  <c r="P698" i="10"/>
  <c r="O698" i="10"/>
  <c r="R698" i="10" s="1"/>
  <c r="N698" i="10"/>
  <c r="Q697" i="10"/>
  <c r="P697" i="10"/>
  <c r="O697" i="10"/>
  <c r="R697" i="10" s="1"/>
  <c r="N697" i="10"/>
  <c r="Q696" i="10"/>
  <c r="P696" i="10"/>
  <c r="O696" i="10"/>
  <c r="R696" i="10" s="1"/>
  <c r="N696" i="10"/>
  <c r="R695" i="10"/>
  <c r="Q695" i="10"/>
  <c r="P695" i="10"/>
  <c r="O695" i="10"/>
  <c r="N695" i="10"/>
  <c r="Q694" i="10"/>
  <c r="P694" i="10"/>
  <c r="U694" i="10" s="1"/>
  <c r="O694" i="10"/>
  <c r="R694" i="10" s="1"/>
  <c r="N694" i="10"/>
  <c r="Q693" i="10"/>
  <c r="P693" i="10"/>
  <c r="O693" i="10"/>
  <c r="R693" i="10" s="1"/>
  <c r="N693" i="10"/>
  <c r="Q692" i="10"/>
  <c r="P692" i="10"/>
  <c r="O692" i="10"/>
  <c r="R692" i="10" s="1"/>
  <c r="N692" i="10"/>
  <c r="Q691" i="10"/>
  <c r="P691" i="10"/>
  <c r="O691" i="10"/>
  <c r="R691" i="10" s="1"/>
  <c r="N691" i="10"/>
  <c r="Q690" i="10"/>
  <c r="P690" i="10"/>
  <c r="O690" i="10"/>
  <c r="R690" i="10" s="1"/>
  <c r="N690" i="10"/>
  <c r="Q689" i="10"/>
  <c r="P689" i="10"/>
  <c r="O689" i="10"/>
  <c r="R689" i="10" s="1"/>
  <c r="N689" i="10"/>
  <c r="Q688" i="10"/>
  <c r="P688" i="10"/>
  <c r="O688" i="10"/>
  <c r="R688" i="10" s="1"/>
  <c r="N688" i="10"/>
  <c r="Q687" i="10"/>
  <c r="P687" i="10"/>
  <c r="O687" i="10"/>
  <c r="R687" i="10" s="1"/>
  <c r="N687" i="10"/>
  <c r="Q686" i="10"/>
  <c r="P686" i="10"/>
  <c r="O686" i="10"/>
  <c r="R686" i="10" s="1"/>
  <c r="N686" i="10"/>
  <c r="Q685" i="10"/>
  <c r="P685" i="10"/>
  <c r="O685" i="10"/>
  <c r="R685" i="10" s="1"/>
  <c r="N685" i="10"/>
  <c r="Q684" i="10"/>
  <c r="P684" i="10"/>
  <c r="O684" i="10"/>
  <c r="R684" i="10" s="1"/>
  <c r="N684" i="10"/>
  <c r="Q683" i="10"/>
  <c r="P683" i="10"/>
  <c r="O683" i="10"/>
  <c r="R683" i="10" s="1"/>
  <c r="N683" i="10"/>
  <c r="Q682" i="10"/>
  <c r="P682" i="10"/>
  <c r="O682" i="10"/>
  <c r="R682" i="10" s="1"/>
  <c r="N682" i="10"/>
  <c r="Q681" i="10"/>
  <c r="P681" i="10"/>
  <c r="O681" i="10"/>
  <c r="R681" i="10" s="1"/>
  <c r="N681" i="10"/>
  <c r="Q680" i="10"/>
  <c r="P680" i="10"/>
  <c r="O680" i="10"/>
  <c r="R680" i="10" s="1"/>
  <c r="N680" i="10"/>
  <c r="Q679" i="10"/>
  <c r="P679" i="10"/>
  <c r="U679" i="10" s="1"/>
  <c r="O679" i="10"/>
  <c r="R679" i="10" s="1"/>
  <c r="N679" i="10"/>
  <c r="Q678" i="10"/>
  <c r="P678" i="10"/>
  <c r="O678" i="10"/>
  <c r="R678" i="10" s="1"/>
  <c r="N678" i="10"/>
  <c r="Q677" i="10"/>
  <c r="P677" i="10"/>
  <c r="O677" i="10"/>
  <c r="R677" i="10" s="1"/>
  <c r="N677" i="10"/>
  <c r="Q676" i="10"/>
  <c r="P676" i="10"/>
  <c r="O676" i="10"/>
  <c r="R676" i="10" s="1"/>
  <c r="N676" i="10"/>
  <c r="Q675" i="10"/>
  <c r="P675" i="10"/>
  <c r="O675" i="10"/>
  <c r="R675" i="10" s="1"/>
  <c r="N675" i="10"/>
  <c r="Q674" i="10"/>
  <c r="P674" i="10"/>
  <c r="O674" i="10"/>
  <c r="R674" i="10" s="1"/>
  <c r="N674" i="10"/>
  <c r="Q673" i="10"/>
  <c r="P673" i="10"/>
  <c r="O673" i="10"/>
  <c r="R673" i="10" s="1"/>
  <c r="N673" i="10"/>
  <c r="Q672" i="10"/>
  <c r="P672" i="10"/>
  <c r="O672" i="10"/>
  <c r="R672" i="10" s="1"/>
  <c r="N672" i="10"/>
  <c r="Q671" i="10"/>
  <c r="P671" i="10"/>
  <c r="O671" i="10"/>
  <c r="R671" i="10" s="1"/>
  <c r="N671" i="10"/>
  <c r="Q670" i="10"/>
  <c r="P670" i="10"/>
  <c r="U670" i="10" s="1"/>
  <c r="O670" i="10"/>
  <c r="R670" i="10" s="1"/>
  <c r="N670" i="10"/>
  <c r="Q669" i="10"/>
  <c r="P669" i="10"/>
  <c r="O669" i="10"/>
  <c r="R669" i="10" s="1"/>
  <c r="N669" i="10"/>
  <c r="Q668" i="10"/>
  <c r="P668" i="10"/>
  <c r="O668" i="10"/>
  <c r="R668" i="10" s="1"/>
  <c r="N668" i="10"/>
  <c r="Q667" i="10"/>
  <c r="P667" i="10"/>
  <c r="O667" i="10"/>
  <c r="R667" i="10" s="1"/>
  <c r="N667" i="10"/>
  <c r="Q666" i="10"/>
  <c r="P666" i="10"/>
  <c r="O666" i="10"/>
  <c r="R666" i="10" s="1"/>
  <c r="N666" i="10"/>
  <c r="Q665" i="10"/>
  <c r="P665" i="10"/>
  <c r="O665" i="10"/>
  <c r="R665" i="10" s="1"/>
  <c r="N665" i="10"/>
  <c r="Q664" i="10"/>
  <c r="P664" i="10"/>
  <c r="O664" i="10"/>
  <c r="R664" i="10" s="1"/>
  <c r="N664" i="10"/>
  <c r="Q663" i="10"/>
  <c r="P663" i="10"/>
  <c r="O663" i="10"/>
  <c r="R663" i="10" s="1"/>
  <c r="N663" i="10"/>
  <c r="Q662" i="10"/>
  <c r="P662" i="10"/>
  <c r="O662" i="10"/>
  <c r="R662" i="10" s="1"/>
  <c r="N662" i="10"/>
  <c r="Q661" i="10"/>
  <c r="P661" i="10"/>
  <c r="O661" i="10"/>
  <c r="R661" i="10" s="1"/>
  <c r="N661" i="10"/>
  <c r="Q660" i="10"/>
  <c r="P660" i="10"/>
  <c r="O660" i="10"/>
  <c r="R660" i="10" s="1"/>
  <c r="N660" i="10"/>
  <c r="Q659" i="10"/>
  <c r="P659" i="10"/>
  <c r="O659" i="10"/>
  <c r="R659" i="10" s="1"/>
  <c r="N659" i="10"/>
  <c r="Q658" i="10"/>
  <c r="P658" i="10"/>
  <c r="O658" i="10"/>
  <c r="R658" i="10" s="1"/>
  <c r="N658" i="10"/>
  <c r="Q657" i="10"/>
  <c r="P657" i="10"/>
  <c r="O657" i="10"/>
  <c r="R657" i="10" s="1"/>
  <c r="N657" i="10"/>
  <c r="Q656" i="10"/>
  <c r="P656" i="10"/>
  <c r="O656" i="10"/>
  <c r="R656" i="10" s="1"/>
  <c r="N656" i="10"/>
  <c r="Q655" i="10"/>
  <c r="P655" i="10"/>
  <c r="O655" i="10"/>
  <c r="R655" i="10" s="1"/>
  <c r="N655" i="10"/>
  <c r="Q654" i="10"/>
  <c r="P654" i="10"/>
  <c r="O654" i="10"/>
  <c r="R654" i="10" s="1"/>
  <c r="N654" i="10"/>
  <c r="Q653" i="10"/>
  <c r="P653" i="10"/>
  <c r="O653" i="10"/>
  <c r="R653" i="10" s="1"/>
  <c r="N653" i="10"/>
  <c r="Q652" i="10"/>
  <c r="P652" i="10"/>
  <c r="O652" i="10"/>
  <c r="R652" i="10" s="1"/>
  <c r="N652" i="10"/>
  <c r="Q651" i="10"/>
  <c r="P651" i="10"/>
  <c r="O651" i="10"/>
  <c r="R651" i="10" s="1"/>
  <c r="N651" i="10"/>
  <c r="Q650" i="10"/>
  <c r="P650" i="10"/>
  <c r="U650" i="10" s="1"/>
  <c r="O650" i="10"/>
  <c r="R650" i="10" s="1"/>
  <c r="N650" i="10"/>
  <c r="Q649" i="10"/>
  <c r="P649" i="10"/>
  <c r="O649" i="10"/>
  <c r="R649" i="10" s="1"/>
  <c r="N649" i="10"/>
  <c r="Q648" i="10"/>
  <c r="P648" i="10"/>
  <c r="O648" i="10"/>
  <c r="R648" i="10" s="1"/>
  <c r="N648" i="10"/>
  <c r="Q647" i="10"/>
  <c r="P647" i="10"/>
  <c r="O647" i="10"/>
  <c r="R647" i="10" s="1"/>
  <c r="N647" i="10"/>
  <c r="Q646" i="10"/>
  <c r="P646" i="10"/>
  <c r="O646" i="10"/>
  <c r="R646" i="10" s="1"/>
  <c r="N646" i="10"/>
  <c r="Q645" i="10"/>
  <c r="P645" i="10"/>
  <c r="O645" i="10"/>
  <c r="R645" i="10" s="1"/>
  <c r="N645" i="10"/>
  <c r="Q644" i="10"/>
  <c r="P644" i="10"/>
  <c r="U644" i="10" s="1"/>
  <c r="O644" i="10"/>
  <c r="R644" i="10" s="1"/>
  <c r="N644" i="10"/>
  <c r="Q643" i="10"/>
  <c r="P643" i="10"/>
  <c r="O643" i="10"/>
  <c r="R643" i="10" s="1"/>
  <c r="N643" i="10"/>
  <c r="Q642" i="10"/>
  <c r="P642" i="10"/>
  <c r="O642" i="10"/>
  <c r="R642" i="10" s="1"/>
  <c r="N642" i="10"/>
  <c r="Q641" i="10"/>
  <c r="P641" i="10"/>
  <c r="O641" i="10"/>
  <c r="R641" i="10" s="1"/>
  <c r="N641" i="10"/>
  <c r="Q640" i="10"/>
  <c r="P640" i="10"/>
  <c r="O640" i="10"/>
  <c r="R640" i="10" s="1"/>
  <c r="N640" i="10"/>
  <c r="Q639" i="10"/>
  <c r="P639" i="10"/>
  <c r="O639" i="10"/>
  <c r="R639" i="10" s="1"/>
  <c r="N639" i="10"/>
  <c r="Q638" i="10"/>
  <c r="P638" i="10"/>
  <c r="O638" i="10"/>
  <c r="R638" i="10" s="1"/>
  <c r="N638" i="10"/>
  <c r="Q637" i="10"/>
  <c r="P637" i="10"/>
  <c r="O637" i="10"/>
  <c r="R637" i="10" s="1"/>
  <c r="N637" i="10"/>
  <c r="Q636" i="10"/>
  <c r="P636" i="10"/>
  <c r="O636" i="10"/>
  <c r="R636" i="10" s="1"/>
  <c r="N636" i="10"/>
  <c r="Q635" i="10"/>
  <c r="P635" i="10"/>
  <c r="O635" i="10"/>
  <c r="R635" i="10" s="1"/>
  <c r="N635" i="10"/>
  <c r="Q634" i="10"/>
  <c r="P634" i="10"/>
  <c r="O634" i="10"/>
  <c r="R634" i="10" s="1"/>
  <c r="N634" i="10"/>
  <c r="Q633" i="10"/>
  <c r="P633" i="10"/>
  <c r="O633" i="10"/>
  <c r="R633" i="10" s="1"/>
  <c r="N633" i="10"/>
  <c r="Q632" i="10"/>
  <c r="P632" i="10"/>
  <c r="O632" i="10"/>
  <c r="R632" i="10" s="1"/>
  <c r="N632" i="10"/>
  <c r="Q631" i="10"/>
  <c r="P631" i="10"/>
  <c r="U631" i="10" s="1"/>
  <c r="O631" i="10"/>
  <c r="R631" i="10" s="1"/>
  <c r="N631" i="10"/>
  <c r="Q630" i="10"/>
  <c r="P630" i="10"/>
  <c r="U630" i="10" s="1"/>
  <c r="O630" i="10"/>
  <c r="R630" i="10" s="1"/>
  <c r="N630" i="10"/>
  <c r="Q629" i="10"/>
  <c r="P629" i="10"/>
  <c r="O629" i="10"/>
  <c r="R629" i="10" s="1"/>
  <c r="N629" i="10"/>
  <c r="Q628" i="10"/>
  <c r="P628" i="10"/>
  <c r="O628" i="10"/>
  <c r="R628" i="10" s="1"/>
  <c r="N628" i="10"/>
  <c r="Q627" i="10"/>
  <c r="P627" i="10"/>
  <c r="O627" i="10"/>
  <c r="R627" i="10" s="1"/>
  <c r="N627" i="10"/>
  <c r="Q626" i="10"/>
  <c r="P626" i="10"/>
  <c r="U626" i="10" s="1"/>
  <c r="O626" i="10"/>
  <c r="R626" i="10" s="1"/>
  <c r="N626" i="10"/>
  <c r="Q625" i="10"/>
  <c r="P625" i="10"/>
  <c r="O625" i="10"/>
  <c r="R625" i="10" s="1"/>
  <c r="N625" i="10"/>
  <c r="Q624" i="10"/>
  <c r="P624" i="10"/>
  <c r="O624" i="10"/>
  <c r="R624" i="10" s="1"/>
  <c r="N624" i="10"/>
  <c r="Q623" i="10"/>
  <c r="P623" i="10"/>
  <c r="O623" i="10"/>
  <c r="R623" i="10" s="1"/>
  <c r="N623" i="10"/>
  <c r="Q622" i="10"/>
  <c r="P622" i="10"/>
  <c r="O622" i="10"/>
  <c r="R622" i="10" s="1"/>
  <c r="N622" i="10"/>
  <c r="Q621" i="10"/>
  <c r="P621" i="10"/>
  <c r="O621" i="10"/>
  <c r="R621" i="10" s="1"/>
  <c r="N621" i="10"/>
  <c r="Q620" i="10"/>
  <c r="P620" i="10"/>
  <c r="O620" i="10"/>
  <c r="R620" i="10" s="1"/>
  <c r="N620" i="10"/>
  <c r="Q619" i="10"/>
  <c r="P619" i="10"/>
  <c r="O619" i="10"/>
  <c r="R619" i="10" s="1"/>
  <c r="N619" i="10"/>
  <c r="Q618" i="10"/>
  <c r="P618" i="10"/>
  <c r="O618" i="10"/>
  <c r="R618" i="10" s="1"/>
  <c r="N618" i="10"/>
  <c r="Q617" i="10"/>
  <c r="P617" i="10"/>
  <c r="O617" i="10"/>
  <c r="R617" i="10" s="1"/>
  <c r="N617" i="10"/>
  <c r="Q616" i="10"/>
  <c r="P616" i="10"/>
  <c r="O616" i="10"/>
  <c r="R616" i="10" s="1"/>
  <c r="N616" i="10"/>
  <c r="Q615" i="10"/>
  <c r="P615" i="10"/>
  <c r="O615" i="10"/>
  <c r="R615" i="10" s="1"/>
  <c r="N615" i="10"/>
  <c r="Q614" i="10"/>
  <c r="P614" i="10"/>
  <c r="U614" i="10" s="1"/>
  <c r="O614" i="10"/>
  <c r="R614" i="10" s="1"/>
  <c r="N614" i="10"/>
  <c r="Q613" i="10"/>
  <c r="P613" i="10"/>
  <c r="O613" i="10"/>
  <c r="R613" i="10" s="1"/>
  <c r="N613" i="10"/>
  <c r="Q612" i="10"/>
  <c r="P612" i="10"/>
  <c r="O612" i="10"/>
  <c r="R612" i="10" s="1"/>
  <c r="N612" i="10"/>
  <c r="Q611" i="10"/>
  <c r="P611" i="10"/>
  <c r="O611" i="10"/>
  <c r="R611" i="10" s="1"/>
  <c r="N611" i="10"/>
  <c r="Q610" i="10"/>
  <c r="P610" i="10"/>
  <c r="O610" i="10"/>
  <c r="R610" i="10" s="1"/>
  <c r="N610" i="10"/>
  <c r="Q609" i="10"/>
  <c r="P609" i="10"/>
  <c r="O609" i="10"/>
  <c r="R609" i="10" s="1"/>
  <c r="N609" i="10"/>
  <c r="Q608" i="10"/>
  <c r="P608" i="10"/>
  <c r="O608" i="10"/>
  <c r="R608" i="10" s="1"/>
  <c r="N608" i="10"/>
  <c r="Q607" i="10"/>
  <c r="P607" i="10"/>
  <c r="O607" i="10"/>
  <c r="R607" i="10" s="1"/>
  <c r="N607" i="10"/>
  <c r="Q606" i="10"/>
  <c r="P606" i="10"/>
  <c r="O606" i="10"/>
  <c r="R606" i="10" s="1"/>
  <c r="N606" i="10"/>
  <c r="Q605" i="10"/>
  <c r="P605" i="10"/>
  <c r="O605" i="10"/>
  <c r="R605" i="10" s="1"/>
  <c r="N605" i="10"/>
  <c r="Q604" i="10"/>
  <c r="P604" i="10"/>
  <c r="O604" i="10"/>
  <c r="R604" i="10" s="1"/>
  <c r="N604" i="10"/>
  <c r="Q603" i="10"/>
  <c r="P603" i="10"/>
  <c r="O603" i="10"/>
  <c r="R603" i="10" s="1"/>
  <c r="N603" i="10"/>
  <c r="Q602" i="10"/>
  <c r="P602" i="10"/>
  <c r="U602" i="10" s="1"/>
  <c r="O602" i="10"/>
  <c r="R602" i="10" s="1"/>
  <c r="N602" i="10"/>
  <c r="Q601" i="10"/>
  <c r="P601" i="10"/>
  <c r="O601" i="10"/>
  <c r="R601" i="10" s="1"/>
  <c r="N601" i="10"/>
  <c r="Q600" i="10"/>
  <c r="P600" i="10"/>
  <c r="O600" i="10"/>
  <c r="R600" i="10" s="1"/>
  <c r="N600" i="10"/>
  <c r="Q599" i="10"/>
  <c r="P599" i="10"/>
  <c r="O599" i="10"/>
  <c r="R599" i="10" s="1"/>
  <c r="N599" i="10"/>
  <c r="Q598" i="10"/>
  <c r="P598" i="10"/>
  <c r="O598" i="10"/>
  <c r="R598" i="10" s="1"/>
  <c r="N598" i="10"/>
  <c r="Q597" i="10"/>
  <c r="P597" i="10"/>
  <c r="O597" i="10"/>
  <c r="R597" i="10" s="1"/>
  <c r="N597" i="10"/>
  <c r="Q596" i="10"/>
  <c r="P596" i="10"/>
  <c r="O596" i="10"/>
  <c r="R596" i="10" s="1"/>
  <c r="N596" i="10"/>
  <c r="Q595" i="10"/>
  <c r="P595" i="10"/>
  <c r="O595" i="10"/>
  <c r="R595" i="10" s="1"/>
  <c r="N595" i="10"/>
  <c r="Q594" i="10"/>
  <c r="P594" i="10"/>
  <c r="O594" i="10"/>
  <c r="R594" i="10" s="1"/>
  <c r="N594" i="10"/>
  <c r="Q593" i="10"/>
  <c r="P593" i="10"/>
  <c r="O593" i="10"/>
  <c r="R593" i="10" s="1"/>
  <c r="N593" i="10"/>
  <c r="Q592" i="10"/>
  <c r="P592" i="10"/>
  <c r="O592" i="10"/>
  <c r="R592" i="10" s="1"/>
  <c r="N592" i="10"/>
  <c r="Q591" i="10"/>
  <c r="P591" i="10"/>
  <c r="O591" i="10"/>
  <c r="R591" i="10" s="1"/>
  <c r="N591" i="10"/>
  <c r="Q590" i="10"/>
  <c r="P590" i="10"/>
  <c r="U590" i="10" s="1"/>
  <c r="O590" i="10"/>
  <c r="R590" i="10" s="1"/>
  <c r="N590" i="10"/>
  <c r="Q589" i="10"/>
  <c r="P589" i="10"/>
  <c r="O589" i="10"/>
  <c r="R589" i="10" s="1"/>
  <c r="N589" i="10"/>
  <c r="Q588" i="10"/>
  <c r="P588" i="10"/>
  <c r="O588" i="10"/>
  <c r="R588" i="10" s="1"/>
  <c r="N588" i="10"/>
  <c r="Q587" i="10"/>
  <c r="P587" i="10"/>
  <c r="O587" i="10"/>
  <c r="R587" i="10" s="1"/>
  <c r="N587" i="10"/>
  <c r="Q586" i="10"/>
  <c r="P586" i="10"/>
  <c r="O586" i="10"/>
  <c r="R586" i="10" s="1"/>
  <c r="N586" i="10"/>
  <c r="Q585" i="10"/>
  <c r="P585" i="10"/>
  <c r="O585" i="10"/>
  <c r="R585" i="10" s="1"/>
  <c r="N585" i="10"/>
  <c r="Q584" i="10"/>
  <c r="P584" i="10"/>
  <c r="O584" i="10"/>
  <c r="R584" i="10" s="1"/>
  <c r="N584" i="10"/>
  <c r="Q583" i="10"/>
  <c r="P583" i="10"/>
  <c r="O583" i="10"/>
  <c r="R583" i="10" s="1"/>
  <c r="N583" i="10"/>
  <c r="Q582" i="10"/>
  <c r="P582" i="10"/>
  <c r="U582" i="10" s="1"/>
  <c r="O582" i="10"/>
  <c r="R582" i="10" s="1"/>
  <c r="N582" i="10"/>
  <c r="Q581" i="10"/>
  <c r="P581" i="10"/>
  <c r="O581" i="10"/>
  <c r="R581" i="10" s="1"/>
  <c r="N581" i="10"/>
  <c r="Q580" i="10"/>
  <c r="P580" i="10"/>
  <c r="O580" i="10"/>
  <c r="R580" i="10" s="1"/>
  <c r="N580" i="10"/>
  <c r="Q579" i="10"/>
  <c r="P579" i="10"/>
  <c r="O579" i="10"/>
  <c r="R579" i="10" s="1"/>
  <c r="N579" i="10"/>
  <c r="Q578" i="10"/>
  <c r="P578" i="10"/>
  <c r="O578" i="10"/>
  <c r="R578" i="10" s="1"/>
  <c r="N578" i="10"/>
  <c r="Q577" i="10"/>
  <c r="P577" i="10"/>
  <c r="O577" i="10"/>
  <c r="R577" i="10" s="1"/>
  <c r="N577" i="10"/>
  <c r="Q576" i="10"/>
  <c r="P576" i="10"/>
  <c r="O576" i="10"/>
  <c r="R576" i="10" s="1"/>
  <c r="N576" i="10"/>
  <c r="Q575" i="10"/>
  <c r="P575" i="10"/>
  <c r="O575" i="10"/>
  <c r="R575" i="10" s="1"/>
  <c r="N575" i="10"/>
  <c r="Q574" i="10"/>
  <c r="P574" i="10"/>
  <c r="O574" i="10"/>
  <c r="R574" i="10" s="1"/>
  <c r="N574" i="10"/>
  <c r="Q573" i="10"/>
  <c r="P573" i="10"/>
  <c r="O573" i="10"/>
  <c r="R573" i="10" s="1"/>
  <c r="N573" i="10"/>
  <c r="Q572" i="10"/>
  <c r="P572" i="10"/>
  <c r="O572" i="10"/>
  <c r="R572" i="10" s="1"/>
  <c r="N572" i="10"/>
  <c r="Q571" i="10"/>
  <c r="P571" i="10"/>
  <c r="O571" i="10"/>
  <c r="R571" i="10" s="1"/>
  <c r="N571" i="10"/>
  <c r="Q570" i="10"/>
  <c r="P570" i="10"/>
  <c r="O570" i="10"/>
  <c r="R570" i="10" s="1"/>
  <c r="N570" i="10"/>
  <c r="Q569" i="10"/>
  <c r="P569" i="10"/>
  <c r="O569" i="10"/>
  <c r="R569" i="10" s="1"/>
  <c r="N569" i="10"/>
  <c r="Q568" i="10"/>
  <c r="P568" i="10"/>
  <c r="O568" i="10"/>
  <c r="R568" i="10" s="1"/>
  <c r="N568" i="10"/>
  <c r="Q567" i="10"/>
  <c r="P567" i="10"/>
  <c r="O567" i="10"/>
  <c r="R567" i="10" s="1"/>
  <c r="N567" i="10"/>
  <c r="Q566" i="10"/>
  <c r="P566" i="10"/>
  <c r="O566" i="10"/>
  <c r="R566" i="10" s="1"/>
  <c r="N566" i="10"/>
  <c r="Q565" i="10"/>
  <c r="P565" i="10"/>
  <c r="O565" i="10"/>
  <c r="R565" i="10" s="1"/>
  <c r="N565" i="10"/>
  <c r="Q564" i="10"/>
  <c r="P564" i="10"/>
  <c r="O564" i="10"/>
  <c r="R564" i="10" s="1"/>
  <c r="N564" i="10"/>
  <c r="Q563" i="10"/>
  <c r="P563" i="10"/>
  <c r="O563" i="10"/>
  <c r="R563" i="10" s="1"/>
  <c r="N563" i="10"/>
  <c r="Q562" i="10"/>
  <c r="P562" i="10"/>
  <c r="O562" i="10"/>
  <c r="R562" i="10" s="1"/>
  <c r="N562" i="10"/>
  <c r="Q561" i="10"/>
  <c r="P561" i="10"/>
  <c r="O561" i="10"/>
  <c r="R561" i="10" s="1"/>
  <c r="N561" i="10"/>
  <c r="Q560" i="10"/>
  <c r="P560" i="10"/>
  <c r="O560" i="10"/>
  <c r="R560" i="10" s="1"/>
  <c r="N560" i="10"/>
  <c r="Q559" i="10"/>
  <c r="P559" i="10"/>
  <c r="O559" i="10"/>
  <c r="R559" i="10" s="1"/>
  <c r="N559" i="10"/>
  <c r="Q558" i="10"/>
  <c r="P558" i="10"/>
  <c r="O558" i="10"/>
  <c r="R558" i="10" s="1"/>
  <c r="N558" i="10"/>
  <c r="Q557" i="10"/>
  <c r="P557" i="10"/>
  <c r="O557" i="10"/>
  <c r="R557" i="10" s="1"/>
  <c r="N557" i="10"/>
  <c r="Q556" i="10"/>
  <c r="P556" i="10"/>
  <c r="O556" i="10"/>
  <c r="R556" i="10" s="1"/>
  <c r="N556" i="10"/>
  <c r="Q555" i="10"/>
  <c r="P555" i="10"/>
  <c r="O555" i="10"/>
  <c r="R555" i="10" s="1"/>
  <c r="N555" i="10"/>
  <c r="Q554" i="10"/>
  <c r="P554" i="10"/>
  <c r="O554" i="10"/>
  <c r="R554" i="10" s="1"/>
  <c r="N554" i="10"/>
  <c r="Q553" i="10"/>
  <c r="P553" i="10"/>
  <c r="O553" i="10"/>
  <c r="R553" i="10" s="1"/>
  <c r="N553" i="10"/>
  <c r="Q552" i="10"/>
  <c r="P552" i="10"/>
  <c r="O552" i="10"/>
  <c r="R552" i="10" s="1"/>
  <c r="N552" i="10"/>
  <c r="Q551" i="10"/>
  <c r="P551" i="10"/>
  <c r="O551" i="10"/>
  <c r="R551" i="10" s="1"/>
  <c r="N551" i="10"/>
  <c r="Q550" i="10"/>
  <c r="P550" i="10"/>
  <c r="O550" i="10"/>
  <c r="R550" i="10" s="1"/>
  <c r="N550" i="10"/>
  <c r="Q549" i="10"/>
  <c r="P549" i="10"/>
  <c r="O549" i="10"/>
  <c r="R549" i="10" s="1"/>
  <c r="N549" i="10"/>
  <c r="Q548" i="10"/>
  <c r="P548" i="10"/>
  <c r="O548" i="10"/>
  <c r="R548" i="10" s="1"/>
  <c r="N548" i="10"/>
  <c r="Q547" i="10"/>
  <c r="P547" i="10"/>
  <c r="O547" i="10"/>
  <c r="R547" i="10" s="1"/>
  <c r="N547" i="10"/>
  <c r="Q546" i="10"/>
  <c r="P546" i="10"/>
  <c r="U546" i="10" s="1"/>
  <c r="O546" i="10"/>
  <c r="R546" i="10" s="1"/>
  <c r="N546" i="10"/>
  <c r="Q545" i="10"/>
  <c r="P545" i="10"/>
  <c r="O545" i="10"/>
  <c r="R545" i="10" s="1"/>
  <c r="N545" i="10"/>
  <c r="Q544" i="10"/>
  <c r="P544" i="10"/>
  <c r="O544" i="10"/>
  <c r="R544" i="10" s="1"/>
  <c r="N544" i="10"/>
  <c r="Q543" i="10"/>
  <c r="P543" i="10"/>
  <c r="O543" i="10"/>
  <c r="R543" i="10" s="1"/>
  <c r="N543" i="10"/>
  <c r="Q542" i="10"/>
  <c r="P542" i="10"/>
  <c r="O542" i="10"/>
  <c r="R542" i="10" s="1"/>
  <c r="N542" i="10"/>
  <c r="Q541" i="10"/>
  <c r="P541" i="10"/>
  <c r="O541" i="10"/>
  <c r="R541" i="10" s="1"/>
  <c r="N541" i="10"/>
  <c r="Q540" i="10"/>
  <c r="P540" i="10"/>
  <c r="O540" i="10"/>
  <c r="R540" i="10" s="1"/>
  <c r="N540" i="10"/>
  <c r="Q539" i="10"/>
  <c r="P539" i="10"/>
  <c r="O539" i="10"/>
  <c r="R539" i="10" s="1"/>
  <c r="N539" i="10"/>
  <c r="Q538" i="10"/>
  <c r="P538" i="10"/>
  <c r="U538" i="10" s="1"/>
  <c r="O538" i="10"/>
  <c r="R538" i="10" s="1"/>
  <c r="N538" i="10"/>
  <c r="Q537" i="10"/>
  <c r="P537" i="10"/>
  <c r="O537" i="10"/>
  <c r="R537" i="10" s="1"/>
  <c r="N537" i="10"/>
  <c r="Q536" i="10"/>
  <c r="P536" i="10"/>
  <c r="O536" i="10"/>
  <c r="R536" i="10" s="1"/>
  <c r="N536" i="10"/>
  <c r="Q535" i="10"/>
  <c r="P535" i="10"/>
  <c r="O535" i="10"/>
  <c r="R535" i="10" s="1"/>
  <c r="N535" i="10"/>
  <c r="Q534" i="10"/>
  <c r="P534" i="10"/>
  <c r="U534" i="10" s="1"/>
  <c r="O534" i="10"/>
  <c r="R534" i="10" s="1"/>
  <c r="N534" i="10"/>
  <c r="Q533" i="10"/>
  <c r="P533" i="10"/>
  <c r="O533" i="10"/>
  <c r="R533" i="10" s="1"/>
  <c r="N533" i="10"/>
  <c r="Q532" i="10"/>
  <c r="P532" i="10"/>
  <c r="O532" i="10"/>
  <c r="R532" i="10" s="1"/>
  <c r="N532" i="10"/>
  <c r="Q531" i="10"/>
  <c r="P531" i="10"/>
  <c r="O531" i="10"/>
  <c r="R531" i="10" s="1"/>
  <c r="N531" i="10"/>
  <c r="Q530" i="10"/>
  <c r="P530" i="10"/>
  <c r="O530" i="10"/>
  <c r="R530" i="10" s="1"/>
  <c r="N530" i="10"/>
  <c r="Q529" i="10"/>
  <c r="P529" i="10"/>
  <c r="O529" i="10"/>
  <c r="R529" i="10" s="1"/>
  <c r="N529" i="10"/>
  <c r="Q528" i="10"/>
  <c r="P528" i="10"/>
  <c r="O528" i="10"/>
  <c r="R528" i="10" s="1"/>
  <c r="N528" i="10"/>
  <c r="Q527" i="10"/>
  <c r="P527" i="10"/>
  <c r="O527" i="10"/>
  <c r="R527" i="10" s="1"/>
  <c r="N527" i="10"/>
  <c r="Q526" i="10"/>
  <c r="P526" i="10"/>
  <c r="O526" i="10"/>
  <c r="R526" i="10" s="1"/>
  <c r="N526" i="10"/>
  <c r="Q525" i="10"/>
  <c r="P525" i="10"/>
  <c r="O525" i="10"/>
  <c r="R525" i="10" s="1"/>
  <c r="N525" i="10"/>
  <c r="Q524" i="10"/>
  <c r="P524" i="10"/>
  <c r="O524" i="10"/>
  <c r="R524" i="10" s="1"/>
  <c r="N524" i="10"/>
  <c r="Q523" i="10"/>
  <c r="P523" i="10"/>
  <c r="O523" i="10"/>
  <c r="R523" i="10" s="1"/>
  <c r="N523" i="10"/>
  <c r="Q522" i="10"/>
  <c r="P522" i="10"/>
  <c r="O522" i="10"/>
  <c r="R522" i="10" s="1"/>
  <c r="N522" i="10"/>
  <c r="Q521" i="10"/>
  <c r="P521" i="10"/>
  <c r="O521" i="10"/>
  <c r="R521" i="10" s="1"/>
  <c r="N521" i="10"/>
  <c r="Q520" i="10"/>
  <c r="P520" i="10"/>
  <c r="O520" i="10"/>
  <c r="R520" i="10" s="1"/>
  <c r="N520" i="10"/>
  <c r="Q519" i="10"/>
  <c r="P519" i="10"/>
  <c r="O519" i="10"/>
  <c r="R519" i="10" s="1"/>
  <c r="N519" i="10"/>
  <c r="Q518" i="10"/>
  <c r="P518" i="10"/>
  <c r="O518" i="10"/>
  <c r="R518" i="10" s="1"/>
  <c r="N518" i="10"/>
  <c r="Q517" i="10"/>
  <c r="P517" i="10"/>
  <c r="O517" i="10"/>
  <c r="R517" i="10" s="1"/>
  <c r="N517" i="10"/>
  <c r="Q516" i="10"/>
  <c r="P516" i="10"/>
  <c r="U516" i="10" s="1"/>
  <c r="O516" i="10"/>
  <c r="R516" i="10" s="1"/>
  <c r="N516" i="10"/>
  <c r="Q515" i="10"/>
  <c r="P515" i="10"/>
  <c r="O515" i="10"/>
  <c r="R515" i="10" s="1"/>
  <c r="N515" i="10"/>
  <c r="Q514" i="10"/>
  <c r="P514" i="10"/>
  <c r="U514" i="10" s="1"/>
  <c r="O514" i="10"/>
  <c r="R514" i="10" s="1"/>
  <c r="N514" i="10"/>
  <c r="Q513" i="10"/>
  <c r="P513" i="10"/>
  <c r="O513" i="10"/>
  <c r="R513" i="10" s="1"/>
  <c r="N513" i="10"/>
  <c r="Q512" i="10"/>
  <c r="P512" i="10"/>
  <c r="O512" i="10"/>
  <c r="R512" i="10" s="1"/>
  <c r="N512" i="10"/>
  <c r="Q511" i="10"/>
  <c r="P511" i="10"/>
  <c r="O511" i="10"/>
  <c r="R511" i="10" s="1"/>
  <c r="N511" i="10"/>
  <c r="Q510" i="10"/>
  <c r="P510" i="10"/>
  <c r="O510" i="10"/>
  <c r="R510" i="10" s="1"/>
  <c r="N510" i="10"/>
  <c r="Q509" i="10"/>
  <c r="P509" i="10"/>
  <c r="O509" i="10"/>
  <c r="R509" i="10" s="1"/>
  <c r="N509" i="10"/>
  <c r="Q508" i="10"/>
  <c r="P508" i="10"/>
  <c r="O508" i="10"/>
  <c r="R508" i="10" s="1"/>
  <c r="N508" i="10"/>
  <c r="Q507" i="10"/>
  <c r="P507" i="10"/>
  <c r="O507" i="10"/>
  <c r="R507" i="10" s="1"/>
  <c r="N507" i="10"/>
  <c r="Q506" i="10"/>
  <c r="P506" i="10"/>
  <c r="U506" i="10" s="1"/>
  <c r="O506" i="10"/>
  <c r="R506" i="10" s="1"/>
  <c r="N506" i="10"/>
  <c r="Q505" i="10"/>
  <c r="P505" i="10"/>
  <c r="O505" i="10"/>
  <c r="R505" i="10" s="1"/>
  <c r="N505" i="10"/>
  <c r="Q504" i="10"/>
  <c r="P504" i="10"/>
  <c r="O504" i="10"/>
  <c r="R504" i="10" s="1"/>
  <c r="N504" i="10"/>
  <c r="Q503" i="10"/>
  <c r="P503" i="10"/>
  <c r="O503" i="10"/>
  <c r="R503" i="10" s="1"/>
  <c r="N503" i="10"/>
  <c r="Q502" i="10"/>
  <c r="P502" i="10"/>
  <c r="O502" i="10"/>
  <c r="R502" i="10" s="1"/>
  <c r="N502" i="10"/>
  <c r="Q501" i="10"/>
  <c r="P501" i="10"/>
  <c r="O501" i="10"/>
  <c r="R501" i="10" s="1"/>
  <c r="N501" i="10"/>
  <c r="Q500" i="10"/>
  <c r="P500" i="10"/>
  <c r="O500" i="10"/>
  <c r="R500" i="10" s="1"/>
  <c r="N500" i="10"/>
  <c r="Q499" i="10"/>
  <c r="P499" i="10"/>
  <c r="O499" i="10"/>
  <c r="R499" i="10" s="1"/>
  <c r="N499" i="10"/>
  <c r="Q498" i="10"/>
  <c r="P498" i="10"/>
  <c r="O498" i="10"/>
  <c r="R498" i="10" s="1"/>
  <c r="N498" i="10"/>
  <c r="Q497" i="10"/>
  <c r="P497" i="10"/>
  <c r="O497" i="10"/>
  <c r="R497" i="10" s="1"/>
  <c r="N497" i="10"/>
  <c r="Q496" i="10"/>
  <c r="P496" i="10"/>
  <c r="O496" i="10"/>
  <c r="R496" i="10" s="1"/>
  <c r="N496" i="10"/>
  <c r="Q495" i="10"/>
  <c r="P495" i="10"/>
  <c r="O495" i="10"/>
  <c r="R495" i="10" s="1"/>
  <c r="N495" i="10"/>
  <c r="Q494" i="10"/>
  <c r="P494" i="10"/>
  <c r="U494" i="10" s="1"/>
  <c r="O494" i="10"/>
  <c r="R494" i="10" s="1"/>
  <c r="N494" i="10"/>
  <c r="Q493" i="10"/>
  <c r="P493" i="10"/>
  <c r="O493" i="10"/>
  <c r="R493" i="10" s="1"/>
  <c r="N493" i="10"/>
  <c r="Q492" i="10"/>
  <c r="P492" i="10"/>
  <c r="O492" i="10"/>
  <c r="R492" i="10" s="1"/>
  <c r="N492" i="10"/>
  <c r="Q491" i="10"/>
  <c r="P491" i="10"/>
  <c r="O491" i="10"/>
  <c r="R491" i="10" s="1"/>
  <c r="N491" i="10"/>
  <c r="Q490" i="10"/>
  <c r="P490" i="10"/>
  <c r="O490" i="10"/>
  <c r="R490" i="10" s="1"/>
  <c r="N490" i="10"/>
  <c r="Q489" i="10"/>
  <c r="P489" i="10"/>
  <c r="O489" i="10"/>
  <c r="R489" i="10" s="1"/>
  <c r="N489" i="10"/>
  <c r="Q488" i="10"/>
  <c r="P488" i="10"/>
  <c r="O488" i="10"/>
  <c r="R488" i="10" s="1"/>
  <c r="N488" i="10"/>
  <c r="Q487" i="10"/>
  <c r="P487" i="10"/>
  <c r="O487" i="10"/>
  <c r="R487" i="10" s="1"/>
  <c r="N487" i="10"/>
  <c r="Q486" i="10"/>
  <c r="P486" i="10"/>
  <c r="O486" i="10"/>
  <c r="R486" i="10" s="1"/>
  <c r="N486" i="10"/>
  <c r="Q485" i="10"/>
  <c r="P485" i="10"/>
  <c r="O485" i="10"/>
  <c r="R485" i="10" s="1"/>
  <c r="N485" i="10"/>
  <c r="Q484" i="10"/>
  <c r="P484" i="10"/>
  <c r="U484" i="10" s="1"/>
  <c r="O484" i="10"/>
  <c r="R484" i="10" s="1"/>
  <c r="N484" i="10"/>
  <c r="Q483" i="10"/>
  <c r="P483" i="10"/>
  <c r="O483" i="10"/>
  <c r="R483" i="10" s="1"/>
  <c r="N483" i="10"/>
  <c r="Q482" i="10"/>
  <c r="P482" i="10"/>
  <c r="O482" i="10"/>
  <c r="R482" i="10" s="1"/>
  <c r="N482" i="10"/>
  <c r="Q481" i="10"/>
  <c r="P481" i="10"/>
  <c r="O481" i="10"/>
  <c r="R481" i="10" s="1"/>
  <c r="N481" i="10"/>
  <c r="Q480" i="10"/>
  <c r="P480" i="10"/>
  <c r="O480" i="10"/>
  <c r="R480" i="10" s="1"/>
  <c r="N480" i="10"/>
  <c r="Q479" i="10"/>
  <c r="P479" i="10"/>
  <c r="U479" i="10" s="1"/>
  <c r="O479" i="10"/>
  <c r="R479" i="10" s="1"/>
  <c r="N479" i="10"/>
  <c r="Q478" i="10"/>
  <c r="P478" i="10"/>
  <c r="O478" i="10"/>
  <c r="R478" i="10" s="1"/>
  <c r="N478" i="10"/>
  <c r="Q477" i="10"/>
  <c r="P477" i="10"/>
  <c r="O477" i="10"/>
  <c r="R477" i="10" s="1"/>
  <c r="N477" i="10"/>
  <c r="Q476" i="10"/>
  <c r="P476" i="10"/>
  <c r="O476" i="10"/>
  <c r="R476" i="10" s="1"/>
  <c r="N476" i="10"/>
  <c r="Q475" i="10"/>
  <c r="P475" i="10"/>
  <c r="O475" i="10"/>
  <c r="R475" i="10" s="1"/>
  <c r="N475" i="10"/>
  <c r="Q474" i="10"/>
  <c r="P474" i="10"/>
  <c r="O474" i="10"/>
  <c r="R474" i="10" s="1"/>
  <c r="N474" i="10"/>
  <c r="Q473" i="10"/>
  <c r="P473" i="10"/>
  <c r="O473" i="10"/>
  <c r="R473" i="10" s="1"/>
  <c r="N473" i="10"/>
  <c r="Q472" i="10"/>
  <c r="P472" i="10"/>
  <c r="O472" i="10"/>
  <c r="R472" i="10" s="1"/>
  <c r="N472" i="10"/>
  <c r="Q471" i="10"/>
  <c r="P471" i="10"/>
  <c r="O471" i="10"/>
  <c r="R471" i="10" s="1"/>
  <c r="N471" i="10"/>
  <c r="Q470" i="10"/>
  <c r="P470" i="10"/>
  <c r="O470" i="10"/>
  <c r="R470" i="10" s="1"/>
  <c r="N470" i="10"/>
  <c r="Q469" i="10"/>
  <c r="P469" i="10"/>
  <c r="O469" i="10"/>
  <c r="R469" i="10" s="1"/>
  <c r="N469" i="10"/>
  <c r="Q468" i="10"/>
  <c r="P468" i="10"/>
  <c r="O468" i="10"/>
  <c r="R468" i="10" s="1"/>
  <c r="N468" i="10"/>
  <c r="Q467" i="10"/>
  <c r="P467" i="10"/>
  <c r="O467" i="10"/>
  <c r="R467" i="10" s="1"/>
  <c r="N467" i="10"/>
  <c r="Q466" i="10"/>
  <c r="P466" i="10"/>
  <c r="O466" i="10"/>
  <c r="R466" i="10" s="1"/>
  <c r="N466" i="10"/>
  <c r="Q465" i="10"/>
  <c r="P465" i="10"/>
  <c r="O465" i="10"/>
  <c r="R465" i="10" s="1"/>
  <c r="N465" i="10"/>
  <c r="Q464" i="10"/>
  <c r="P464" i="10"/>
  <c r="O464" i="10"/>
  <c r="R464" i="10" s="1"/>
  <c r="N464" i="10"/>
  <c r="Q463" i="10"/>
  <c r="P463" i="10"/>
  <c r="O463" i="10"/>
  <c r="R463" i="10" s="1"/>
  <c r="N463" i="10"/>
  <c r="Q462" i="10"/>
  <c r="P462" i="10"/>
  <c r="O462" i="10"/>
  <c r="R462" i="10" s="1"/>
  <c r="N462" i="10"/>
  <c r="Q461" i="10"/>
  <c r="P461" i="10"/>
  <c r="O461" i="10"/>
  <c r="R461" i="10" s="1"/>
  <c r="N461" i="10"/>
  <c r="Q460" i="10"/>
  <c r="P460" i="10"/>
  <c r="O460" i="10"/>
  <c r="R460" i="10" s="1"/>
  <c r="N460" i="10"/>
  <c r="Q459" i="10"/>
  <c r="P459" i="10"/>
  <c r="O459" i="10"/>
  <c r="R459" i="10" s="1"/>
  <c r="N459" i="10"/>
  <c r="Q458" i="10"/>
  <c r="P458" i="10"/>
  <c r="O458" i="10"/>
  <c r="R458" i="10" s="1"/>
  <c r="N458" i="10"/>
  <c r="Q457" i="10"/>
  <c r="P457" i="10"/>
  <c r="O457" i="10"/>
  <c r="R457" i="10" s="1"/>
  <c r="N457" i="10"/>
  <c r="Q456" i="10"/>
  <c r="P456" i="10"/>
  <c r="O456" i="10"/>
  <c r="R456" i="10" s="1"/>
  <c r="N456" i="10"/>
  <c r="Q455" i="10"/>
  <c r="P455" i="10"/>
  <c r="O455" i="10"/>
  <c r="R455" i="10" s="1"/>
  <c r="N455" i="10"/>
  <c r="Q454" i="10"/>
  <c r="P454" i="10"/>
  <c r="O454" i="10"/>
  <c r="R454" i="10" s="1"/>
  <c r="N454" i="10"/>
  <c r="Q453" i="10"/>
  <c r="P453" i="10"/>
  <c r="O453" i="10"/>
  <c r="R453" i="10" s="1"/>
  <c r="N453" i="10"/>
  <c r="Q452" i="10"/>
  <c r="P452" i="10"/>
  <c r="O452" i="10"/>
  <c r="R452" i="10" s="1"/>
  <c r="N452" i="10"/>
  <c r="Q451" i="10"/>
  <c r="P451" i="10"/>
  <c r="O451" i="10"/>
  <c r="R451" i="10" s="1"/>
  <c r="N451" i="10"/>
  <c r="Q450" i="10"/>
  <c r="P450" i="10"/>
  <c r="O450" i="10"/>
  <c r="R450" i="10" s="1"/>
  <c r="N450" i="10"/>
  <c r="Q449" i="10"/>
  <c r="P449" i="10"/>
  <c r="O449" i="10"/>
  <c r="R449" i="10" s="1"/>
  <c r="N449" i="10"/>
  <c r="Q448" i="10"/>
  <c r="P448" i="10"/>
  <c r="O448" i="10"/>
  <c r="R448" i="10" s="1"/>
  <c r="N448" i="10"/>
  <c r="Q447" i="10"/>
  <c r="P447" i="10"/>
  <c r="O447" i="10"/>
  <c r="R447" i="10" s="1"/>
  <c r="N447" i="10"/>
  <c r="R446" i="10"/>
  <c r="Q446" i="10"/>
  <c r="P446" i="10"/>
  <c r="O446" i="10"/>
  <c r="N446" i="10"/>
  <c r="Q445" i="10"/>
  <c r="P445" i="10"/>
  <c r="O445" i="10"/>
  <c r="R445" i="10" s="1"/>
  <c r="N445" i="10"/>
  <c r="Q444" i="10"/>
  <c r="P444" i="10"/>
  <c r="O444" i="10"/>
  <c r="R444" i="10" s="1"/>
  <c r="N444" i="10"/>
  <c r="Q443" i="10"/>
  <c r="P443" i="10"/>
  <c r="O443" i="10"/>
  <c r="R443" i="10" s="1"/>
  <c r="N443" i="10"/>
  <c r="Q442" i="10"/>
  <c r="P442" i="10"/>
  <c r="O442" i="10"/>
  <c r="R442" i="10" s="1"/>
  <c r="N442" i="10"/>
  <c r="Q441" i="10"/>
  <c r="P441" i="10"/>
  <c r="O441" i="10"/>
  <c r="R441" i="10" s="1"/>
  <c r="N441" i="10"/>
  <c r="Q440" i="10"/>
  <c r="P440" i="10"/>
  <c r="O440" i="10"/>
  <c r="R440" i="10" s="1"/>
  <c r="N440" i="10"/>
  <c r="Q439" i="10"/>
  <c r="P439" i="10"/>
  <c r="O439" i="10"/>
  <c r="R439" i="10" s="1"/>
  <c r="N439" i="10"/>
  <c r="Q438" i="10"/>
  <c r="P438" i="10"/>
  <c r="O438" i="10"/>
  <c r="R438" i="10" s="1"/>
  <c r="N438" i="10"/>
  <c r="Q437" i="10"/>
  <c r="P437" i="10"/>
  <c r="O437" i="10"/>
  <c r="R437" i="10" s="1"/>
  <c r="N437" i="10"/>
  <c r="Q436" i="10"/>
  <c r="P436" i="10"/>
  <c r="U436" i="10" s="1"/>
  <c r="O436" i="10"/>
  <c r="R436" i="10" s="1"/>
  <c r="N436" i="10"/>
  <c r="Q435" i="10"/>
  <c r="P435" i="10"/>
  <c r="O435" i="10"/>
  <c r="R435" i="10" s="1"/>
  <c r="N435" i="10"/>
  <c r="Q434" i="10"/>
  <c r="P434" i="10"/>
  <c r="O434" i="10"/>
  <c r="R434" i="10" s="1"/>
  <c r="N434" i="10"/>
  <c r="Q433" i="10"/>
  <c r="P433" i="10"/>
  <c r="O433" i="10"/>
  <c r="R433" i="10" s="1"/>
  <c r="N433" i="10"/>
  <c r="Q432" i="10"/>
  <c r="P432" i="10"/>
  <c r="O432" i="10"/>
  <c r="R432" i="10" s="1"/>
  <c r="N432" i="10"/>
  <c r="Q431" i="10"/>
  <c r="P431" i="10"/>
  <c r="O431" i="10"/>
  <c r="R431" i="10" s="1"/>
  <c r="N431" i="10"/>
  <c r="Q430" i="10"/>
  <c r="P430" i="10"/>
  <c r="O430" i="10"/>
  <c r="R430" i="10" s="1"/>
  <c r="N430" i="10"/>
  <c r="Q429" i="10"/>
  <c r="P429" i="10"/>
  <c r="O429" i="10"/>
  <c r="R429" i="10" s="1"/>
  <c r="N429" i="10"/>
  <c r="Q428" i="10"/>
  <c r="P428" i="10"/>
  <c r="O428" i="10"/>
  <c r="R428" i="10" s="1"/>
  <c r="N428" i="10"/>
  <c r="Q427" i="10"/>
  <c r="P427" i="10"/>
  <c r="O427" i="10"/>
  <c r="R427" i="10" s="1"/>
  <c r="N427" i="10"/>
  <c r="Q426" i="10"/>
  <c r="P426" i="10"/>
  <c r="U426" i="10" s="1"/>
  <c r="O426" i="10"/>
  <c r="R426" i="10" s="1"/>
  <c r="N426" i="10"/>
  <c r="Q425" i="10"/>
  <c r="P425" i="10"/>
  <c r="O425" i="10"/>
  <c r="R425" i="10" s="1"/>
  <c r="N425" i="10"/>
  <c r="Q424" i="10"/>
  <c r="P424" i="10"/>
  <c r="O424" i="10"/>
  <c r="R424" i="10" s="1"/>
  <c r="N424" i="10"/>
  <c r="Q423" i="10"/>
  <c r="P423" i="10"/>
  <c r="O423" i="10"/>
  <c r="R423" i="10" s="1"/>
  <c r="N423" i="10"/>
  <c r="Q422" i="10"/>
  <c r="P422" i="10"/>
  <c r="O422" i="10"/>
  <c r="R422" i="10" s="1"/>
  <c r="N422" i="10"/>
  <c r="Q421" i="10"/>
  <c r="P421" i="10"/>
  <c r="O421" i="10"/>
  <c r="R421" i="10" s="1"/>
  <c r="N421" i="10"/>
  <c r="Q420" i="10"/>
  <c r="P420" i="10"/>
  <c r="O420" i="10"/>
  <c r="R420" i="10" s="1"/>
  <c r="N420" i="10"/>
  <c r="Q419" i="10"/>
  <c r="P419" i="10"/>
  <c r="O419" i="10"/>
  <c r="R419" i="10" s="1"/>
  <c r="N419" i="10"/>
  <c r="Q418" i="10"/>
  <c r="P418" i="10"/>
  <c r="O418" i="10"/>
  <c r="R418" i="10" s="1"/>
  <c r="N418" i="10"/>
  <c r="Q417" i="10"/>
  <c r="P417" i="10"/>
  <c r="O417" i="10"/>
  <c r="R417" i="10" s="1"/>
  <c r="N417" i="10"/>
  <c r="Q416" i="10"/>
  <c r="P416" i="10"/>
  <c r="O416" i="10"/>
  <c r="R416" i="10" s="1"/>
  <c r="N416" i="10"/>
  <c r="Q415" i="10"/>
  <c r="P415" i="10"/>
  <c r="O415" i="10"/>
  <c r="R415" i="10" s="1"/>
  <c r="N415" i="10"/>
  <c r="Q414" i="10"/>
  <c r="P414" i="10"/>
  <c r="O414" i="10"/>
  <c r="R414" i="10" s="1"/>
  <c r="N414" i="10"/>
  <c r="Q413" i="10"/>
  <c r="P413" i="10"/>
  <c r="O413" i="10"/>
  <c r="R413" i="10" s="1"/>
  <c r="N413" i="10"/>
  <c r="Q412" i="10"/>
  <c r="P412" i="10"/>
  <c r="O412" i="10"/>
  <c r="R412" i="10" s="1"/>
  <c r="N412" i="10"/>
  <c r="Q411" i="10"/>
  <c r="P411" i="10"/>
  <c r="O411" i="10"/>
  <c r="R411" i="10" s="1"/>
  <c r="N411" i="10"/>
  <c r="Q410" i="10"/>
  <c r="P410" i="10"/>
  <c r="O410" i="10"/>
  <c r="R410" i="10" s="1"/>
  <c r="N410" i="10"/>
  <c r="Q409" i="10"/>
  <c r="P409" i="10"/>
  <c r="O409" i="10"/>
  <c r="R409" i="10" s="1"/>
  <c r="N409" i="10"/>
  <c r="Q408" i="10"/>
  <c r="P408" i="10"/>
  <c r="O408" i="10"/>
  <c r="R408" i="10" s="1"/>
  <c r="N408" i="10"/>
  <c r="Q407" i="10"/>
  <c r="P407" i="10"/>
  <c r="O407" i="10"/>
  <c r="R407" i="10" s="1"/>
  <c r="N407" i="10"/>
  <c r="Q406" i="10"/>
  <c r="P406" i="10"/>
  <c r="O406" i="10"/>
  <c r="R406" i="10" s="1"/>
  <c r="N406" i="10"/>
  <c r="Q405" i="10"/>
  <c r="P405" i="10"/>
  <c r="O405" i="10"/>
  <c r="R405" i="10" s="1"/>
  <c r="N405" i="10"/>
  <c r="Q404" i="10"/>
  <c r="P404" i="10"/>
  <c r="O404" i="10"/>
  <c r="R404" i="10" s="1"/>
  <c r="N404" i="10"/>
  <c r="Q403" i="10"/>
  <c r="P403" i="10"/>
  <c r="O403" i="10"/>
  <c r="R403" i="10" s="1"/>
  <c r="N403" i="10"/>
  <c r="Q402" i="10"/>
  <c r="P402" i="10"/>
  <c r="O402" i="10"/>
  <c r="R402" i="10" s="1"/>
  <c r="N402" i="10"/>
  <c r="Q401" i="10"/>
  <c r="P401" i="10"/>
  <c r="O401" i="10"/>
  <c r="R401" i="10" s="1"/>
  <c r="N401" i="10"/>
  <c r="Q400" i="10"/>
  <c r="P400" i="10"/>
  <c r="O400" i="10"/>
  <c r="R400" i="10" s="1"/>
  <c r="N400" i="10"/>
  <c r="Q399" i="10"/>
  <c r="P399" i="10"/>
  <c r="U399" i="10" s="1"/>
  <c r="O399" i="10"/>
  <c r="R399" i="10" s="1"/>
  <c r="N399" i="10"/>
  <c r="Q398" i="10"/>
  <c r="P398" i="10"/>
  <c r="O398" i="10"/>
  <c r="R398" i="10" s="1"/>
  <c r="N398" i="10"/>
  <c r="Q397" i="10"/>
  <c r="P397" i="10"/>
  <c r="O397" i="10"/>
  <c r="R397" i="10" s="1"/>
  <c r="N397" i="10"/>
  <c r="Q396" i="10"/>
  <c r="P396" i="10"/>
  <c r="O396" i="10"/>
  <c r="R396" i="10" s="1"/>
  <c r="N396" i="10"/>
  <c r="Q395" i="10"/>
  <c r="P395" i="10"/>
  <c r="O395" i="10"/>
  <c r="R395" i="10" s="1"/>
  <c r="N395" i="10"/>
  <c r="Q394" i="10"/>
  <c r="P394" i="10"/>
  <c r="O394" i="10"/>
  <c r="R394" i="10" s="1"/>
  <c r="N394" i="10"/>
  <c r="Q393" i="10"/>
  <c r="P393" i="10"/>
  <c r="O393" i="10"/>
  <c r="R393" i="10" s="1"/>
  <c r="N393" i="10"/>
  <c r="Q392" i="10"/>
  <c r="P392" i="10"/>
  <c r="O392" i="10"/>
  <c r="R392" i="10" s="1"/>
  <c r="N392" i="10"/>
  <c r="Q391" i="10"/>
  <c r="P391" i="10"/>
  <c r="O391" i="10"/>
  <c r="R391" i="10" s="1"/>
  <c r="N391" i="10"/>
  <c r="Q390" i="10"/>
  <c r="P390" i="10"/>
  <c r="O390" i="10"/>
  <c r="R390" i="10" s="1"/>
  <c r="N390" i="10"/>
  <c r="Q389" i="10"/>
  <c r="P389" i="10"/>
  <c r="O389" i="10"/>
  <c r="R389" i="10" s="1"/>
  <c r="N389" i="10"/>
  <c r="Q388" i="10"/>
  <c r="P388" i="10"/>
  <c r="O388" i="10"/>
  <c r="R388" i="10" s="1"/>
  <c r="N388" i="10"/>
  <c r="Q387" i="10"/>
  <c r="P387" i="10"/>
  <c r="O387" i="10"/>
  <c r="R387" i="10" s="1"/>
  <c r="N387" i="10"/>
  <c r="Q386" i="10"/>
  <c r="P386" i="10"/>
  <c r="O386" i="10"/>
  <c r="R386" i="10" s="1"/>
  <c r="N386" i="10"/>
  <c r="Q385" i="10"/>
  <c r="P385" i="10"/>
  <c r="O385" i="10"/>
  <c r="R385" i="10" s="1"/>
  <c r="N385" i="10"/>
  <c r="Q384" i="10"/>
  <c r="P384" i="10"/>
  <c r="O384" i="10"/>
  <c r="R384" i="10" s="1"/>
  <c r="N384" i="10"/>
  <c r="Q383" i="10"/>
  <c r="P383" i="10"/>
  <c r="O383" i="10"/>
  <c r="R383" i="10" s="1"/>
  <c r="N383" i="10"/>
  <c r="Q382" i="10"/>
  <c r="P382" i="10"/>
  <c r="O382" i="10"/>
  <c r="R382" i="10" s="1"/>
  <c r="N382" i="10"/>
  <c r="Q381" i="10"/>
  <c r="P381" i="10"/>
  <c r="O381" i="10"/>
  <c r="R381" i="10" s="1"/>
  <c r="N381" i="10"/>
  <c r="Q380" i="10"/>
  <c r="P380" i="10"/>
  <c r="U380" i="10" s="1"/>
  <c r="O380" i="10"/>
  <c r="R380" i="10" s="1"/>
  <c r="N380" i="10"/>
  <c r="Q379" i="10"/>
  <c r="P379" i="10"/>
  <c r="O379" i="10"/>
  <c r="R379" i="10" s="1"/>
  <c r="N379" i="10"/>
  <c r="Q378" i="10"/>
  <c r="P378" i="10"/>
  <c r="O378" i="10"/>
  <c r="R378" i="10" s="1"/>
  <c r="N378" i="10"/>
  <c r="Q377" i="10"/>
  <c r="P377" i="10"/>
  <c r="O377" i="10"/>
  <c r="R377" i="10" s="1"/>
  <c r="N377" i="10"/>
  <c r="Q376" i="10"/>
  <c r="P376" i="10"/>
  <c r="O376" i="10"/>
  <c r="R376" i="10" s="1"/>
  <c r="N376" i="10"/>
  <c r="Q375" i="10"/>
  <c r="P375" i="10"/>
  <c r="O375" i="10"/>
  <c r="R375" i="10" s="1"/>
  <c r="N375" i="10"/>
  <c r="Q374" i="10"/>
  <c r="P374" i="10"/>
  <c r="O374" i="10"/>
  <c r="R374" i="10" s="1"/>
  <c r="N374" i="10"/>
  <c r="Q373" i="10"/>
  <c r="P373" i="10"/>
  <c r="O373" i="10"/>
  <c r="R373" i="10" s="1"/>
  <c r="N373" i="10"/>
  <c r="Q372" i="10"/>
  <c r="P372" i="10"/>
  <c r="U372" i="10" s="1"/>
  <c r="O372" i="10"/>
  <c r="R372" i="10" s="1"/>
  <c r="N372" i="10"/>
  <c r="Q371" i="10"/>
  <c r="P371" i="10"/>
  <c r="O371" i="10"/>
  <c r="R371" i="10" s="1"/>
  <c r="N371" i="10"/>
  <c r="Q370" i="10"/>
  <c r="P370" i="10"/>
  <c r="O370" i="10"/>
  <c r="R370" i="10" s="1"/>
  <c r="N370" i="10"/>
  <c r="Q369" i="10"/>
  <c r="P369" i="10"/>
  <c r="O369" i="10"/>
  <c r="R369" i="10" s="1"/>
  <c r="N369" i="10"/>
  <c r="Q368" i="10"/>
  <c r="P368" i="10"/>
  <c r="O368" i="10"/>
  <c r="R368" i="10" s="1"/>
  <c r="N368" i="10"/>
  <c r="Q367" i="10"/>
  <c r="P367" i="10"/>
  <c r="O367" i="10"/>
  <c r="R367" i="10" s="1"/>
  <c r="N367" i="10"/>
  <c r="Q366" i="10"/>
  <c r="P366" i="10"/>
  <c r="O366" i="10"/>
  <c r="R366" i="10" s="1"/>
  <c r="N366" i="10"/>
  <c r="Q365" i="10"/>
  <c r="P365" i="10"/>
  <c r="O365" i="10"/>
  <c r="R365" i="10" s="1"/>
  <c r="N365" i="10"/>
  <c r="Q364" i="10"/>
  <c r="P364" i="10"/>
  <c r="O364" i="10"/>
  <c r="R364" i="10" s="1"/>
  <c r="N364" i="10"/>
  <c r="Q363" i="10"/>
  <c r="P363" i="10"/>
  <c r="O363" i="10"/>
  <c r="R363" i="10" s="1"/>
  <c r="N363" i="10"/>
  <c r="Q362" i="10"/>
  <c r="P362" i="10"/>
  <c r="O362" i="10"/>
  <c r="R362" i="10" s="1"/>
  <c r="N362" i="10"/>
  <c r="Q361" i="10"/>
  <c r="P361" i="10"/>
  <c r="O361" i="10"/>
  <c r="R361" i="10" s="1"/>
  <c r="N361" i="10"/>
  <c r="Q360" i="10"/>
  <c r="P360" i="10"/>
  <c r="O360" i="10"/>
  <c r="R360" i="10" s="1"/>
  <c r="N360" i="10"/>
  <c r="Q359" i="10"/>
  <c r="P359" i="10"/>
  <c r="O359" i="10"/>
  <c r="R359" i="10" s="1"/>
  <c r="N359" i="10"/>
  <c r="Q358" i="10"/>
  <c r="P358" i="10"/>
  <c r="O358" i="10"/>
  <c r="R358" i="10" s="1"/>
  <c r="N358" i="10"/>
  <c r="Q357" i="10"/>
  <c r="P357" i="10"/>
  <c r="O357" i="10"/>
  <c r="R357" i="10" s="1"/>
  <c r="N357" i="10"/>
  <c r="Q356" i="10"/>
  <c r="P356" i="10"/>
  <c r="O356" i="10"/>
  <c r="R356" i="10" s="1"/>
  <c r="N356" i="10"/>
  <c r="Q355" i="10"/>
  <c r="P355" i="10"/>
  <c r="O355" i="10"/>
  <c r="R355" i="10" s="1"/>
  <c r="N355" i="10"/>
  <c r="Q354" i="10"/>
  <c r="P354" i="10"/>
  <c r="O354" i="10"/>
  <c r="R354" i="10" s="1"/>
  <c r="N354" i="10"/>
  <c r="Q353" i="10"/>
  <c r="P353" i="10"/>
  <c r="O353" i="10"/>
  <c r="R353" i="10" s="1"/>
  <c r="N353" i="10"/>
  <c r="Q352" i="10"/>
  <c r="P352" i="10"/>
  <c r="O352" i="10"/>
  <c r="R352" i="10" s="1"/>
  <c r="N352" i="10"/>
  <c r="Q351" i="10"/>
  <c r="P351" i="10"/>
  <c r="O351" i="10"/>
  <c r="R351" i="10" s="1"/>
  <c r="N351" i="10"/>
  <c r="Q350" i="10"/>
  <c r="P350" i="10"/>
  <c r="O350" i="10"/>
  <c r="R350" i="10" s="1"/>
  <c r="N350" i="10"/>
  <c r="Q349" i="10"/>
  <c r="P349" i="10"/>
  <c r="O349" i="10"/>
  <c r="R349" i="10" s="1"/>
  <c r="N349" i="10"/>
  <c r="Q348" i="10"/>
  <c r="P348" i="10"/>
  <c r="O348" i="10"/>
  <c r="R348" i="10" s="1"/>
  <c r="N348" i="10"/>
  <c r="Q347" i="10"/>
  <c r="P347" i="10"/>
  <c r="O347" i="10"/>
  <c r="R347" i="10" s="1"/>
  <c r="N347" i="10"/>
  <c r="Q346" i="10"/>
  <c r="P346" i="10"/>
  <c r="O346" i="10"/>
  <c r="R346" i="10" s="1"/>
  <c r="N346" i="10"/>
  <c r="Q345" i="10"/>
  <c r="P345" i="10"/>
  <c r="O345" i="10"/>
  <c r="R345" i="10" s="1"/>
  <c r="N345" i="10"/>
  <c r="Q344" i="10"/>
  <c r="P344" i="10"/>
  <c r="O344" i="10"/>
  <c r="R344" i="10" s="1"/>
  <c r="N344" i="10"/>
  <c r="Q343" i="10"/>
  <c r="P343" i="10"/>
  <c r="O343" i="10"/>
  <c r="R343" i="10" s="1"/>
  <c r="N343" i="10"/>
  <c r="Q342" i="10"/>
  <c r="P342" i="10"/>
  <c r="O342" i="10"/>
  <c r="R342" i="10" s="1"/>
  <c r="N342" i="10"/>
  <c r="Q341" i="10"/>
  <c r="P341" i="10"/>
  <c r="O341" i="10"/>
  <c r="R341" i="10" s="1"/>
  <c r="N341" i="10"/>
  <c r="Q340" i="10"/>
  <c r="P340" i="10"/>
  <c r="U340" i="10" s="1"/>
  <c r="O340" i="10"/>
  <c r="R340" i="10" s="1"/>
  <c r="N340" i="10"/>
  <c r="Q339" i="10"/>
  <c r="P339" i="10"/>
  <c r="O339" i="10"/>
  <c r="R339" i="10" s="1"/>
  <c r="N339" i="10"/>
  <c r="Q338" i="10"/>
  <c r="P338" i="10"/>
  <c r="O338" i="10"/>
  <c r="R338" i="10" s="1"/>
  <c r="N338" i="10"/>
  <c r="Q337" i="10"/>
  <c r="P337" i="10"/>
  <c r="O337" i="10"/>
  <c r="R337" i="10" s="1"/>
  <c r="N337" i="10"/>
  <c r="Q336" i="10"/>
  <c r="P336" i="10"/>
  <c r="O336" i="10"/>
  <c r="R336" i="10" s="1"/>
  <c r="N336" i="10"/>
  <c r="Q335" i="10"/>
  <c r="P335" i="10"/>
  <c r="O335" i="10"/>
  <c r="R335" i="10" s="1"/>
  <c r="N335" i="10"/>
  <c r="S334" i="10"/>
  <c r="Q334" i="10"/>
  <c r="P334" i="10"/>
  <c r="U334" i="10" s="1"/>
  <c r="O334" i="10"/>
  <c r="R334" i="10" s="1"/>
  <c r="N334" i="10"/>
  <c r="Q333" i="10"/>
  <c r="P333" i="10"/>
  <c r="O333" i="10"/>
  <c r="R333" i="10" s="1"/>
  <c r="N333" i="10"/>
  <c r="Q332" i="10"/>
  <c r="P332" i="10"/>
  <c r="O332" i="10"/>
  <c r="R332" i="10" s="1"/>
  <c r="N332" i="10"/>
  <c r="Q331" i="10"/>
  <c r="P331" i="10"/>
  <c r="O331" i="10"/>
  <c r="R331" i="10" s="1"/>
  <c r="N331" i="10"/>
  <c r="Q330" i="10"/>
  <c r="P330" i="10"/>
  <c r="O330" i="10"/>
  <c r="R330" i="10" s="1"/>
  <c r="N330" i="10"/>
  <c r="Q329" i="10"/>
  <c r="P329" i="10"/>
  <c r="O329" i="10"/>
  <c r="R329" i="10" s="1"/>
  <c r="N329" i="10"/>
  <c r="Q328" i="10"/>
  <c r="P328" i="10"/>
  <c r="O328" i="10"/>
  <c r="R328" i="10" s="1"/>
  <c r="N328" i="10"/>
  <c r="Q327" i="10"/>
  <c r="P327" i="10"/>
  <c r="O327" i="10"/>
  <c r="R327" i="10" s="1"/>
  <c r="N327" i="10"/>
  <c r="Q326" i="10"/>
  <c r="P326" i="10"/>
  <c r="O326" i="10"/>
  <c r="R326" i="10" s="1"/>
  <c r="N326" i="10"/>
  <c r="Q325" i="10"/>
  <c r="P325" i="10"/>
  <c r="O325" i="10"/>
  <c r="R325" i="10" s="1"/>
  <c r="N325" i="10"/>
  <c r="Q324" i="10"/>
  <c r="P324" i="10"/>
  <c r="O324" i="10"/>
  <c r="R324" i="10" s="1"/>
  <c r="N324" i="10"/>
  <c r="Q323" i="10"/>
  <c r="P323" i="10"/>
  <c r="O323" i="10"/>
  <c r="R323" i="10" s="1"/>
  <c r="N323" i="10"/>
  <c r="Q322" i="10"/>
  <c r="P322" i="10"/>
  <c r="O322" i="10"/>
  <c r="R322" i="10" s="1"/>
  <c r="N322" i="10"/>
  <c r="Q321" i="10"/>
  <c r="P321" i="10"/>
  <c r="O321" i="10"/>
  <c r="R321" i="10" s="1"/>
  <c r="N321" i="10"/>
  <c r="Q320" i="10"/>
  <c r="P320" i="10"/>
  <c r="O320" i="10"/>
  <c r="R320" i="10" s="1"/>
  <c r="N320" i="10"/>
  <c r="Q319" i="10"/>
  <c r="P319" i="10"/>
  <c r="O319" i="10"/>
  <c r="R319" i="10" s="1"/>
  <c r="N319" i="10"/>
  <c r="Q318" i="10"/>
  <c r="P318" i="10"/>
  <c r="U318" i="10" s="1"/>
  <c r="O318" i="10"/>
  <c r="R318" i="10" s="1"/>
  <c r="N318" i="10"/>
  <c r="Q317" i="10"/>
  <c r="P317" i="10"/>
  <c r="O317" i="10"/>
  <c r="R317" i="10" s="1"/>
  <c r="N317" i="10"/>
  <c r="Q316" i="10"/>
  <c r="P316" i="10"/>
  <c r="U316" i="10" s="1"/>
  <c r="O316" i="10"/>
  <c r="R316" i="10" s="1"/>
  <c r="N316" i="10"/>
  <c r="Q315" i="10"/>
  <c r="P315" i="10"/>
  <c r="O315" i="10"/>
  <c r="R315" i="10" s="1"/>
  <c r="N315" i="10"/>
  <c r="Q314" i="10"/>
  <c r="P314" i="10"/>
  <c r="O314" i="10"/>
  <c r="R314" i="10" s="1"/>
  <c r="N314" i="10"/>
  <c r="Q313" i="10"/>
  <c r="P313" i="10"/>
  <c r="O313" i="10"/>
  <c r="R313" i="10" s="1"/>
  <c r="N313" i="10"/>
  <c r="Q312" i="10"/>
  <c r="P312" i="10"/>
  <c r="O312" i="10"/>
  <c r="R312" i="10" s="1"/>
  <c r="N312" i="10"/>
  <c r="Q311" i="10"/>
  <c r="P311" i="10"/>
  <c r="O311" i="10"/>
  <c r="R311" i="10" s="1"/>
  <c r="N311" i="10"/>
  <c r="Q310" i="10"/>
  <c r="P310" i="10"/>
  <c r="O310" i="10"/>
  <c r="R310" i="10" s="1"/>
  <c r="N310" i="10"/>
  <c r="Q309" i="10"/>
  <c r="P309" i="10"/>
  <c r="O309" i="10"/>
  <c r="R309" i="10" s="1"/>
  <c r="N309" i="10"/>
  <c r="Q308" i="10"/>
  <c r="P308" i="10"/>
  <c r="O308" i="10"/>
  <c r="R308" i="10" s="1"/>
  <c r="N308" i="10"/>
  <c r="Q307" i="10"/>
  <c r="P307" i="10"/>
  <c r="O307" i="10"/>
  <c r="R307" i="10" s="1"/>
  <c r="N307" i="10"/>
  <c r="Q306" i="10"/>
  <c r="P306" i="10"/>
  <c r="O306" i="10"/>
  <c r="R306" i="10" s="1"/>
  <c r="N306" i="10"/>
  <c r="Q305" i="10"/>
  <c r="P305" i="10"/>
  <c r="O305" i="10"/>
  <c r="R305" i="10" s="1"/>
  <c r="N305" i="10"/>
  <c r="Q304" i="10"/>
  <c r="P304" i="10"/>
  <c r="O304" i="10"/>
  <c r="R304" i="10" s="1"/>
  <c r="N304" i="10"/>
  <c r="Q303" i="10"/>
  <c r="P303" i="10"/>
  <c r="O303" i="10"/>
  <c r="R303" i="10" s="1"/>
  <c r="N303" i="10"/>
  <c r="Q302" i="10"/>
  <c r="P302" i="10"/>
  <c r="O302" i="10"/>
  <c r="R302" i="10" s="1"/>
  <c r="N302" i="10"/>
  <c r="Q301" i="10"/>
  <c r="P301" i="10"/>
  <c r="O301" i="10"/>
  <c r="R301" i="10" s="1"/>
  <c r="N301" i="10"/>
  <c r="Q300" i="10"/>
  <c r="P300" i="10"/>
  <c r="O300" i="10"/>
  <c r="R300" i="10" s="1"/>
  <c r="N300" i="10"/>
  <c r="Q299" i="10"/>
  <c r="P299" i="10"/>
  <c r="O299" i="10"/>
  <c r="R299" i="10" s="1"/>
  <c r="N299" i="10"/>
  <c r="Q298" i="10"/>
  <c r="P298" i="10"/>
  <c r="O298" i="10"/>
  <c r="R298" i="10" s="1"/>
  <c r="N298" i="10"/>
  <c r="Q297" i="10"/>
  <c r="P297" i="10"/>
  <c r="O297" i="10"/>
  <c r="R297" i="10" s="1"/>
  <c r="N297" i="10"/>
  <c r="Q296" i="10"/>
  <c r="P296" i="10"/>
  <c r="O296" i="10"/>
  <c r="R296" i="10" s="1"/>
  <c r="N296" i="10"/>
  <c r="Q295" i="10"/>
  <c r="P295" i="10"/>
  <c r="O295" i="10"/>
  <c r="R295" i="10" s="1"/>
  <c r="N295" i="10"/>
  <c r="Q294" i="10"/>
  <c r="P294" i="10"/>
  <c r="O294" i="10"/>
  <c r="R294" i="10" s="1"/>
  <c r="N294" i="10"/>
  <c r="Q293" i="10"/>
  <c r="P293" i="10"/>
  <c r="O293" i="10"/>
  <c r="R293" i="10" s="1"/>
  <c r="N293" i="10"/>
  <c r="Q292" i="10"/>
  <c r="P292" i="10"/>
  <c r="O292" i="10"/>
  <c r="R292" i="10" s="1"/>
  <c r="N292" i="10"/>
  <c r="Q291" i="10"/>
  <c r="P291" i="10"/>
  <c r="O291" i="10"/>
  <c r="R291" i="10" s="1"/>
  <c r="N291" i="10"/>
  <c r="Q290" i="10"/>
  <c r="P290" i="10"/>
  <c r="O290" i="10"/>
  <c r="R290" i="10" s="1"/>
  <c r="N290" i="10"/>
  <c r="Q289" i="10"/>
  <c r="P289" i="10"/>
  <c r="O289" i="10"/>
  <c r="R289" i="10" s="1"/>
  <c r="N289" i="10"/>
  <c r="Q288" i="10"/>
  <c r="P288" i="10"/>
  <c r="O288" i="10"/>
  <c r="R288" i="10" s="1"/>
  <c r="N288" i="10"/>
  <c r="Q287" i="10"/>
  <c r="P287" i="10"/>
  <c r="O287" i="10"/>
  <c r="R287" i="10" s="1"/>
  <c r="N287" i="10"/>
  <c r="Q286" i="10"/>
  <c r="P286" i="10"/>
  <c r="O286" i="10"/>
  <c r="R286" i="10" s="1"/>
  <c r="N286" i="10"/>
  <c r="Q285" i="10"/>
  <c r="P285" i="10"/>
  <c r="O285" i="10"/>
  <c r="R285" i="10" s="1"/>
  <c r="N285" i="10"/>
  <c r="Q284" i="10"/>
  <c r="P284" i="10"/>
  <c r="O284" i="10"/>
  <c r="R284" i="10" s="1"/>
  <c r="N284" i="10"/>
  <c r="Q283" i="10"/>
  <c r="P283" i="10"/>
  <c r="O283" i="10"/>
  <c r="R283" i="10" s="1"/>
  <c r="N283" i="10"/>
  <c r="Q282" i="10"/>
  <c r="P282" i="10"/>
  <c r="O282" i="10"/>
  <c r="R282" i="10" s="1"/>
  <c r="N282" i="10"/>
  <c r="Q281" i="10"/>
  <c r="P281" i="10"/>
  <c r="O281" i="10"/>
  <c r="R281" i="10" s="1"/>
  <c r="N281" i="10"/>
  <c r="Q280" i="10"/>
  <c r="P280" i="10"/>
  <c r="O280" i="10"/>
  <c r="R280" i="10" s="1"/>
  <c r="N280" i="10"/>
  <c r="Q279" i="10"/>
  <c r="P279" i="10"/>
  <c r="O279" i="10"/>
  <c r="R279" i="10" s="1"/>
  <c r="N279" i="10"/>
  <c r="Q278" i="10"/>
  <c r="P278" i="10"/>
  <c r="O278" i="10"/>
  <c r="R278" i="10" s="1"/>
  <c r="N278" i="10"/>
  <c r="Q277" i="10"/>
  <c r="P277" i="10"/>
  <c r="O277" i="10"/>
  <c r="R277" i="10" s="1"/>
  <c r="N277" i="10"/>
  <c r="Q276" i="10"/>
  <c r="P276" i="10"/>
  <c r="O276" i="10"/>
  <c r="R276" i="10" s="1"/>
  <c r="N276" i="10"/>
  <c r="Q275" i="10"/>
  <c r="P275" i="10"/>
  <c r="O275" i="10"/>
  <c r="R275" i="10" s="1"/>
  <c r="N275" i="10"/>
  <c r="Q274" i="10"/>
  <c r="P274" i="10"/>
  <c r="O274" i="10"/>
  <c r="R274" i="10" s="1"/>
  <c r="N274" i="10"/>
  <c r="Q273" i="10"/>
  <c r="P273" i="10"/>
  <c r="O273" i="10"/>
  <c r="R273" i="10" s="1"/>
  <c r="N273" i="10"/>
  <c r="Q272" i="10"/>
  <c r="P272" i="10"/>
  <c r="O272" i="10"/>
  <c r="R272" i="10" s="1"/>
  <c r="N272" i="10"/>
  <c r="Q271" i="10"/>
  <c r="P271" i="10"/>
  <c r="O271" i="10"/>
  <c r="R271" i="10" s="1"/>
  <c r="N271" i="10"/>
  <c r="Q270" i="10"/>
  <c r="P270" i="10"/>
  <c r="O270" i="10"/>
  <c r="R270" i="10" s="1"/>
  <c r="N270" i="10"/>
  <c r="Q269" i="10"/>
  <c r="P269" i="10"/>
  <c r="O269" i="10"/>
  <c r="R269" i="10" s="1"/>
  <c r="N269" i="10"/>
  <c r="Q268" i="10"/>
  <c r="P268" i="10"/>
  <c r="O268" i="10"/>
  <c r="R268" i="10" s="1"/>
  <c r="N268" i="10"/>
  <c r="Q267" i="10"/>
  <c r="P267" i="10"/>
  <c r="O267" i="10"/>
  <c r="R267" i="10" s="1"/>
  <c r="N267" i="10"/>
  <c r="Q266" i="10"/>
  <c r="P266" i="10"/>
  <c r="O266" i="10"/>
  <c r="R266" i="10" s="1"/>
  <c r="N266" i="10"/>
  <c r="Q265" i="10"/>
  <c r="P265" i="10"/>
  <c r="O265" i="10"/>
  <c r="R265" i="10" s="1"/>
  <c r="N265" i="10"/>
  <c r="Q264" i="10"/>
  <c r="P264" i="10"/>
  <c r="O264" i="10"/>
  <c r="R264" i="10" s="1"/>
  <c r="N264" i="10"/>
  <c r="Q263" i="10"/>
  <c r="P263" i="10"/>
  <c r="O263" i="10"/>
  <c r="R263" i="10" s="1"/>
  <c r="N263" i="10"/>
  <c r="Q262" i="10"/>
  <c r="P262" i="10"/>
  <c r="U262" i="10" s="1"/>
  <c r="O262" i="10"/>
  <c r="R262" i="10" s="1"/>
  <c r="N262" i="10"/>
  <c r="Q261" i="10"/>
  <c r="P261" i="10"/>
  <c r="O261" i="10"/>
  <c r="R261" i="10" s="1"/>
  <c r="N261" i="10"/>
  <c r="Q260" i="10"/>
  <c r="P260" i="10"/>
  <c r="O260" i="10"/>
  <c r="R260" i="10" s="1"/>
  <c r="N260" i="10"/>
  <c r="Q259" i="10"/>
  <c r="P259" i="10"/>
  <c r="O259" i="10"/>
  <c r="R259" i="10" s="1"/>
  <c r="N259" i="10"/>
  <c r="Q258" i="10"/>
  <c r="P258" i="10"/>
  <c r="O258" i="10"/>
  <c r="R258" i="10" s="1"/>
  <c r="N258" i="10"/>
  <c r="Q257" i="10"/>
  <c r="P257" i="10"/>
  <c r="O257" i="10"/>
  <c r="R257" i="10" s="1"/>
  <c r="N257" i="10"/>
  <c r="Q256" i="10"/>
  <c r="P256" i="10"/>
  <c r="O256" i="10"/>
  <c r="R256" i="10" s="1"/>
  <c r="N256" i="10"/>
  <c r="Q255" i="10"/>
  <c r="P255" i="10"/>
  <c r="O255" i="10"/>
  <c r="R255" i="10" s="1"/>
  <c r="N255" i="10"/>
  <c r="Q254" i="10"/>
  <c r="P254" i="10"/>
  <c r="O254" i="10"/>
  <c r="R254" i="10" s="1"/>
  <c r="N254" i="10"/>
  <c r="Q253" i="10"/>
  <c r="P253" i="10"/>
  <c r="O253" i="10"/>
  <c r="R253" i="10" s="1"/>
  <c r="N253" i="10"/>
  <c r="Q252" i="10"/>
  <c r="P252" i="10"/>
  <c r="U252" i="10" s="1"/>
  <c r="O252" i="10"/>
  <c r="R252" i="10" s="1"/>
  <c r="N252" i="10"/>
  <c r="Q251" i="10"/>
  <c r="P251" i="10"/>
  <c r="O251" i="10"/>
  <c r="R251" i="10" s="1"/>
  <c r="N251" i="10"/>
  <c r="Q250" i="10"/>
  <c r="P250" i="10"/>
  <c r="O250" i="10"/>
  <c r="R250" i="10" s="1"/>
  <c r="N250" i="10"/>
  <c r="Q249" i="10"/>
  <c r="P249" i="10"/>
  <c r="O249" i="10"/>
  <c r="R249" i="10" s="1"/>
  <c r="N249" i="10"/>
  <c r="Q248" i="10"/>
  <c r="P248" i="10"/>
  <c r="O248" i="10"/>
  <c r="R248" i="10" s="1"/>
  <c r="N248" i="10"/>
  <c r="Q247" i="10"/>
  <c r="P247" i="10"/>
  <c r="O247" i="10"/>
  <c r="R247" i="10" s="1"/>
  <c r="N247" i="10"/>
  <c r="Q246" i="10"/>
  <c r="P246" i="10"/>
  <c r="O246" i="10"/>
  <c r="R246" i="10" s="1"/>
  <c r="N246" i="10"/>
  <c r="Q245" i="10"/>
  <c r="P245" i="10"/>
  <c r="O245" i="10"/>
  <c r="R245" i="10" s="1"/>
  <c r="N245" i="10"/>
  <c r="Q244" i="10"/>
  <c r="P244" i="10"/>
  <c r="O244" i="10"/>
  <c r="R244" i="10" s="1"/>
  <c r="N244" i="10"/>
  <c r="Q243" i="10"/>
  <c r="P243" i="10"/>
  <c r="O243" i="10"/>
  <c r="R243" i="10" s="1"/>
  <c r="N243" i="10"/>
  <c r="Q242" i="10"/>
  <c r="P242" i="10"/>
  <c r="O242" i="10"/>
  <c r="R242" i="10" s="1"/>
  <c r="N242" i="10"/>
  <c r="Q241" i="10"/>
  <c r="P241" i="10"/>
  <c r="O241" i="10"/>
  <c r="R241" i="10" s="1"/>
  <c r="N241" i="10"/>
  <c r="Q240" i="10"/>
  <c r="P240" i="10"/>
  <c r="O240" i="10"/>
  <c r="R240" i="10" s="1"/>
  <c r="N240" i="10"/>
  <c r="Q239" i="10"/>
  <c r="P239" i="10"/>
  <c r="O239" i="10"/>
  <c r="R239" i="10" s="1"/>
  <c r="N239" i="10"/>
  <c r="Q238" i="10"/>
  <c r="P238" i="10"/>
  <c r="U238" i="10" s="1"/>
  <c r="O238" i="10"/>
  <c r="R238" i="10" s="1"/>
  <c r="N238" i="10"/>
  <c r="Q237" i="10"/>
  <c r="P237" i="10"/>
  <c r="O237" i="10"/>
  <c r="R237" i="10" s="1"/>
  <c r="N237" i="10"/>
  <c r="Q236" i="10"/>
  <c r="P236" i="10"/>
  <c r="O236" i="10"/>
  <c r="R236" i="10" s="1"/>
  <c r="N236" i="10"/>
  <c r="Q235" i="10"/>
  <c r="P235" i="10"/>
  <c r="O235" i="10"/>
  <c r="R235" i="10" s="1"/>
  <c r="N235" i="10"/>
  <c r="Q234" i="10"/>
  <c r="P234" i="10"/>
  <c r="O234" i="10"/>
  <c r="R234" i="10" s="1"/>
  <c r="N234" i="10"/>
  <c r="Q233" i="10"/>
  <c r="P233" i="10"/>
  <c r="O233" i="10"/>
  <c r="R233" i="10" s="1"/>
  <c r="N233" i="10"/>
  <c r="Q232" i="10"/>
  <c r="P232" i="10"/>
  <c r="O232" i="10"/>
  <c r="R232" i="10" s="1"/>
  <c r="N232" i="10"/>
  <c r="Q231" i="10"/>
  <c r="P231" i="10"/>
  <c r="O231" i="10"/>
  <c r="R231" i="10" s="1"/>
  <c r="N231" i="10"/>
  <c r="Q230" i="10"/>
  <c r="P230" i="10"/>
  <c r="O230" i="10"/>
  <c r="R230" i="10" s="1"/>
  <c r="N230" i="10"/>
  <c r="Q229" i="10"/>
  <c r="P229" i="10"/>
  <c r="O229" i="10"/>
  <c r="R229" i="10" s="1"/>
  <c r="N229" i="10"/>
  <c r="Q228" i="10"/>
  <c r="P228" i="10"/>
  <c r="O228" i="10"/>
  <c r="R228" i="10" s="1"/>
  <c r="N228" i="10"/>
  <c r="Q227" i="10"/>
  <c r="P227" i="10"/>
  <c r="O227" i="10"/>
  <c r="R227" i="10" s="1"/>
  <c r="N227" i="10"/>
  <c r="Q226" i="10"/>
  <c r="P226" i="10"/>
  <c r="O226" i="10"/>
  <c r="R226" i="10" s="1"/>
  <c r="N226" i="10"/>
  <c r="Q225" i="10"/>
  <c r="P225" i="10"/>
  <c r="O225" i="10"/>
  <c r="R225" i="10" s="1"/>
  <c r="N225" i="10"/>
  <c r="Q224" i="10"/>
  <c r="P224" i="10"/>
  <c r="O224" i="10"/>
  <c r="R224" i="10" s="1"/>
  <c r="N224" i="10"/>
  <c r="Q223" i="10"/>
  <c r="P223" i="10"/>
  <c r="O223" i="10"/>
  <c r="R223" i="10" s="1"/>
  <c r="N223" i="10"/>
  <c r="Q222" i="10"/>
  <c r="P222" i="10"/>
  <c r="O222" i="10"/>
  <c r="R222" i="10" s="1"/>
  <c r="N222" i="10"/>
  <c r="Q221" i="10"/>
  <c r="P221" i="10"/>
  <c r="O221" i="10"/>
  <c r="R221" i="10" s="1"/>
  <c r="N221" i="10"/>
  <c r="Q220" i="10"/>
  <c r="P220" i="10"/>
  <c r="O220" i="10"/>
  <c r="R220" i="10" s="1"/>
  <c r="N220" i="10"/>
  <c r="Q219" i="10"/>
  <c r="P219" i="10"/>
  <c r="O219" i="10"/>
  <c r="R219" i="10" s="1"/>
  <c r="N219" i="10"/>
  <c r="Q218" i="10"/>
  <c r="P218" i="10"/>
  <c r="O218" i="10"/>
  <c r="R218" i="10" s="1"/>
  <c r="N218" i="10"/>
  <c r="Q217" i="10"/>
  <c r="P217" i="10"/>
  <c r="O217" i="10"/>
  <c r="R217" i="10" s="1"/>
  <c r="N217" i="10"/>
  <c r="Q216" i="10"/>
  <c r="P216" i="10"/>
  <c r="O216" i="10"/>
  <c r="R216" i="10" s="1"/>
  <c r="N216" i="10"/>
  <c r="Q215" i="10"/>
  <c r="P215" i="10"/>
  <c r="O215" i="10"/>
  <c r="R215" i="10" s="1"/>
  <c r="N215" i="10"/>
  <c r="Q214" i="10"/>
  <c r="P214" i="10"/>
  <c r="O214" i="10"/>
  <c r="R214" i="10" s="1"/>
  <c r="N214" i="10"/>
  <c r="Q213" i="10"/>
  <c r="P213" i="10"/>
  <c r="O213" i="10"/>
  <c r="R213" i="10" s="1"/>
  <c r="N213" i="10"/>
  <c r="Q212" i="10"/>
  <c r="P212" i="10"/>
  <c r="O212" i="10"/>
  <c r="R212" i="10" s="1"/>
  <c r="N212" i="10"/>
  <c r="Q211" i="10"/>
  <c r="P211" i="10"/>
  <c r="O211" i="10"/>
  <c r="R211" i="10" s="1"/>
  <c r="N211" i="10"/>
  <c r="Q210" i="10"/>
  <c r="P210" i="10"/>
  <c r="O210" i="10"/>
  <c r="R210" i="10" s="1"/>
  <c r="N210" i="10"/>
  <c r="Q209" i="10"/>
  <c r="P209" i="10"/>
  <c r="O209" i="10"/>
  <c r="R209" i="10" s="1"/>
  <c r="N209" i="10"/>
  <c r="Q208" i="10"/>
  <c r="P208" i="10"/>
  <c r="O208" i="10"/>
  <c r="R208" i="10" s="1"/>
  <c r="N208" i="10"/>
  <c r="Q207" i="10"/>
  <c r="P207" i="10"/>
  <c r="O207" i="10"/>
  <c r="R207" i="10" s="1"/>
  <c r="N207" i="10"/>
  <c r="Q206" i="10"/>
  <c r="P206" i="10"/>
  <c r="U206" i="10" s="1"/>
  <c r="O206" i="10"/>
  <c r="R206" i="10" s="1"/>
  <c r="N206" i="10"/>
  <c r="Q205" i="10"/>
  <c r="P205" i="10"/>
  <c r="O205" i="10"/>
  <c r="R205" i="10" s="1"/>
  <c r="N205" i="10"/>
  <c r="Q204" i="10"/>
  <c r="P204" i="10"/>
  <c r="O204" i="10"/>
  <c r="R204" i="10" s="1"/>
  <c r="N204" i="10"/>
  <c r="Q203" i="10"/>
  <c r="P203" i="10"/>
  <c r="O203" i="10"/>
  <c r="R203" i="10" s="1"/>
  <c r="N203" i="10"/>
  <c r="Q202" i="10"/>
  <c r="P202" i="10"/>
  <c r="O202" i="10"/>
  <c r="R202" i="10" s="1"/>
  <c r="N202" i="10"/>
  <c r="Q201" i="10"/>
  <c r="P201" i="10"/>
  <c r="O201" i="10"/>
  <c r="R201" i="10" s="1"/>
  <c r="N201" i="10"/>
  <c r="Q200" i="10"/>
  <c r="P200" i="10"/>
  <c r="O200" i="10"/>
  <c r="R200" i="10" s="1"/>
  <c r="N200" i="10"/>
  <c r="Q199" i="10"/>
  <c r="P199" i="10"/>
  <c r="O199" i="10"/>
  <c r="R199" i="10" s="1"/>
  <c r="N199" i="10"/>
  <c r="Q198" i="10"/>
  <c r="P198" i="10"/>
  <c r="O198" i="10"/>
  <c r="R198" i="10" s="1"/>
  <c r="N198" i="10"/>
  <c r="Q197" i="10"/>
  <c r="P197" i="10"/>
  <c r="O197" i="10"/>
  <c r="R197" i="10" s="1"/>
  <c r="N197" i="10"/>
  <c r="Q196" i="10"/>
  <c r="P196" i="10"/>
  <c r="O196" i="10"/>
  <c r="R196" i="10" s="1"/>
  <c r="N196" i="10"/>
  <c r="Q195" i="10"/>
  <c r="P195" i="10"/>
  <c r="O195" i="10"/>
  <c r="R195" i="10" s="1"/>
  <c r="N195" i="10"/>
  <c r="Q194" i="10"/>
  <c r="P194" i="10"/>
  <c r="O194" i="10"/>
  <c r="R194" i="10" s="1"/>
  <c r="N194" i="10"/>
  <c r="Q193" i="10"/>
  <c r="P193" i="10"/>
  <c r="O193" i="10"/>
  <c r="R193" i="10" s="1"/>
  <c r="N193" i="10"/>
  <c r="Q192" i="10"/>
  <c r="P192" i="10"/>
  <c r="O192" i="10"/>
  <c r="R192" i="10" s="1"/>
  <c r="N192" i="10"/>
  <c r="Q191" i="10"/>
  <c r="P191" i="10"/>
  <c r="O191" i="10"/>
  <c r="R191" i="10" s="1"/>
  <c r="N191" i="10"/>
  <c r="Q190" i="10"/>
  <c r="P190" i="10"/>
  <c r="U190" i="10" s="1"/>
  <c r="O190" i="10"/>
  <c r="R190" i="10" s="1"/>
  <c r="N190" i="10"/>
  <c r="Q189" i="10"/>
  <c r="P189" i="10"/>
  <c r="O189" i="10"/>
  <c r="R189" i="10" s="1"/>
  <c r="N189" i="10"/>
  <c r="S188" i="10"/>
  <c r="Q188" i="10"/>
  <c r="P188" i="10"/>
  <c r="U188" i="10" s="1"/>
  <c r="O188" i="10"/>
  <c r="R188" i="10" s="1"/>
  <c r="N188" i="10"/>
  <c r="Q187" i="10"/>
  <c r="P187" i="10"/>
  <c r="O187" i="10"/>
  <c r="R187" i="10" s="1"/>
  <c r="N187" i="10"/>
  <c r="Q186" i="10"/>
  <c r="P186" i="10"/>
  <c r="O186" i="10"/>
  <c r="R186" i="10" s="1"/>
  <c r="N186" i="10"/>
  <c r="Q185" i="10"/>
  <c r="P185" i="10"/>
  <c r="O185" i="10"/>
  <c r="R185" i="10" s="1"/>
  <c r="N185" i="10"/>
  <c r="Q184" i="10"/>
  <c r="P184" i="10"/>
  <c r="O184" i="10"/>
  <c r="R184" i="10" s="1"/>
  <c r="N184" i="10"/>
  <c r="Q183" i="10"/>
  <c r="P183" i="10"/>
  <c r="O183" i="10"/>
  <c r="R183" i="10" s="1"/>
  <c r="N183" i="10"/>
  <c r="Q182" i="10"/>
  <c r="P182" i="10"/>
  <c r="O182" i="10"/>
  <c r="R182" i="10" s="1"/>
  <c r="N182" i="10"/>
  <c r="Q181" i="10"/>
  <c r="P181" i="10"/>
  <c r="O181" i="10"/>
  <c r="R181" i="10" s="1"/>
  <c r="N181" i="10"/>
  <c r="S180" i="10"/>
  <c r="Q180" i="10"/>
  <c r="P180" i="10"/>
  <c r="U180" i="10" s="1"/>
  <c r="O180" i="10"/>
  <c r="R180" i="10" s="1"/>
  <c r="N180" i="10"/>
  <c r="Q179" i="10"/>
  <c r="P179" i="10"/>
  <c r="O179" i="10"/>
  <c r="R179" i="10" s="1"/>
  <c r="N179" i="10"/>
  <c r="Q178" i="10"/>
  <c r="P178" i="10"/>
  <c r="O178" i="10"/>
  <c r="R178" i="10" s="1"/>
  <c r="N178" i="10"/>
  <c r="Q177" i="10"/>
  <c r="P177" i="10"/>
  <c r="O177" i="10"/>
  <c r="R177" i="10" s="1"/>
  <c r="N177" i="10"/>
  <c r="Q176" i="10"/>
  <c r="P176" i="10"/>
  <c r="O176" i="10"/>
  <c r="R176" i="10" s="1"/>
  <c r="N176" i="10"/>
  <c r="Q175" i="10"/>
  <c r="P175" i="10"/>
  <c r="O175" i="10"/>
  <c r="R175" i="10" s="1"/>
  <c r="N175" i="10"/>
  <c r="Q174" i="10"/>
  <c r="P174" i="10"/>
  <c r="O174" i="10"/>
  <c r="R174" i="10" s="1"/>
  <c r="N174" i="10"/>
  <c r="Q173" i="10"/>
  <c r="P173" i="10"/>
  <c r="O173" i="10"/>
  <c r="R173" i="10" s="1"/>
  <c r="N173" i="10"/>
  <c r="Q172" i="10"/>
  <c r="P172" i="10"/>
  <c r="O172" i="10"/>
  <c r="R172" i="10" s="1"/>
  <c r="N172" i="10"/>
  <c r="Q171" i="10"/>
  <c r="P171" i="10"/>
  <c r="O171" i="10"/>
  <c r="R171" i="10" s="1"/>
  <c r="N171" i="10"/>
  <c r="Q170" i="10"/>
  <c r="P170" i="10"/>
  <c r="O170" i="10"/>
  <c r="R170" i="10" s="1"/>
  <c r="N170" i="10"/>
  <c r="Q169" i="10"/>
  <c r="P169" i="10"/>
  <c r="O169" i="10"/>
  <c r="R169" i="10" s="1"/>
  <c r="N169" i="10"/>
  <c r="Q168" i="10"/>
  <c r="P168" i="10"/>
  <c r="O168" i="10"/>
  <c r="R168" i="10" s="1"/>
  <c r="N168" i="10"/>
  <c r="Q167" i="10"/>
  <c r="P167" i="10"/>
  <c r="O167" i="10"/>
  <c r="R167" i="10" s="1"/>
  <c r="N167" i="10"/>
  <c r="Q166" i="10"/>
  <c r="P166" i="10"/>
  <c r="O166" i="10"/>
  <c r="R166" i="10" s="1"/>
  <c r="N166" i="10"/>
  <c r="Q165" i="10"/>
  <c r="P165" i="10"/>
  <c r="O165" i="10"/>
  <c r="R165" i="10" s="1"/>
  <c r="N165" i="10"/>
  <c r="Q164" i="10"/>
  <c r="P164" i="10"/>
  <c r="O164" i="10"/>
  <c r="R164" i="10" s="1"/>
  <c r="N164" i="10"/>
  <c r="Q163" i="10"/>
  <c r="P163" i="10"/>
  <c r="O163" i="10"/>
  <c r="R163" i="10" s="1"/>
  <c r="N163" i="10"/>
  <c r="Q162" i="10"/>
  <c r="P162" i="10"/>
  <c r="O162" i="10"/>
  <c r="R162" i="10" s="1"/>
  <c r="N162" i="10"/>
  <c r="Q161" i="10"/>
  <c r="P161" i="10"/>
  <c r="O161" i="10"/>
  <c r="R161" i="10" s="1"/>
  <c r="N161" i="10"/>
  <c r="Q160" i="10"/>
  <c r="P160" i="10"/>
  <c r="O160" i="10"/>
  <c r="R160" i="10" s="1"/>
  <c r="N160" i="10"/>
  <c r="Q159" i="10"/>
  <c r="P159" i="10"/>
  <c r="O159" i="10"/>
  <c r="R159" i="10" s="1"/>
  <c r="N159" i="10"/>
  <c r="Q158" i="10"/>
  <c r="P158" i="10"/>
  <c r="O158" i="10"/>
  <c r="R158" i="10" s="1"/>
  <c r="N158" i="10"/>
  <c r="Q157" i="10"/>
  <c r="P157" i="10"/>
  <c r="O157" i="10"/>
  <c r="R157" i="10" s="1"/>
  <c r="N157" i="10"/>
  <c r="Q156" i="10"/>
  <c r="P156" i="10"/>
  <c r="O156" i="10"/>
  <c r="R156" i="10" s="1"/>
  <c r="N156" i="10"/>
  <c r="Q155" i="10"/>
  <c r="P155" i="10"/>
  <c r="O155" i="10"/>
  <c r="R155" i="10" s="1"/>
  <c r="N155" i="10"/>
  <c r="Q154" i="10"/>
  <c r="P154" i="10"/>
  <c r="O154" i="10"/>
  <c r="R154" i="10" s="1"/>
  <c r="N154" i="10"/>
  <c r="Q153" i="10"/>
  <c r="P153" i="10"/>
  <c r="O153" i="10"/>
  <c r="R153" i="10" s="1"/>
  <c r="N153" i="10"/>
  <c r="Q152" i="10"/>
  <c r="P152" i="10"/>
  <c r="O152" i="10"/>
  <c r="R152" i="10" s="1"/>
  <c r="N152" i="10"/>
  <c r="Q151" i="10"/>
  <c r="P151" i="10"/>
  <c r="O151" i="10"/>
  <c r="R151" i="10" s="1"/>
  <c r="N151" i="10"/>
  <c r="Q150" i="10"/>
  <c r="P150" i="10"/>
  <c r="O150" i="10"/>
  <c r="R150" i="10" s="1"/>
  <c r="N150" i="10"/>
  <c r="Q149" i="10"/>
  <c r="P149" i="10"/>
  <c r="O149" i="10"/>
  <c r="R149" i="10" s="1"/>
  <c r="N149" i="10"/>
  <c r="Q148" i="10"/>
  <c r="P148" i="10"/>
  <c r="O148" i="10"/>
  <c r="R148" i="10" s="1"/>
  <c r="N148" i="10"/>
  <c r="Q147" i="10"/>
  <c r="P147" i="10"/>
  <c r="O147" i="10"/>
  <c r="R147" i="10" s="1"/>
  <c r="N147" i="10"/>
  <c r="Q146" i="10"/>
  <c r="P146" i="10"/>
  <c r="O146" i="10"/>
  <c r="R146" i="10" s="1"/>
  <c r="N146" i="10"/>
  <c r="Q145" i="10"/>
  <c r="P145" i="10"/>
  <c r="O145" i="10"/>
  <c r="R145" i="10" s="1"/>
  <c r="N145" i="10"/>
  <c r="Q144" i="10"/>
  <c r="P144" i="10"/>
  <c r="O144" i="10"/>
  <c r="R144" i="10" s="1"/>
  <c r="N144" i="10"/>
  <c r="Q143" i="10"/>
  <c r="P143" i="10"/>
  <c r="O143" i="10"/>
  <c r="R143" i="10" s="1"/>
  <c r="N143" i="10"/>
  <c r="Q142" i="10"/>
  <c r="P142" i="10"/>
  <c r="U142" i="10" s="1"/>
  <c r="O142" i="10"/>
  <c r="R142" i="10" s="1"/>
  <c r="N142" i="10"/>
  <c r="Q141" i="10"/>
  <c r="P141" i="10"/>
  <c r="O141" i="10"/>
  <c r="R141" i="10" s="1"/>
  <c r="N141" i="10"/>
  <c r="Q140" i="10"/>
  <c r="P140" i="10"/>
  <c r="O140" i="10"/>
  <c r="R140" i="10" s="1"/>
  <c r="N140" i="10"/>
  <c r="Q139" i="10"/>
  <c r="P139" i="10"/>
  <c r="O139" i="10"/>
  <c r="R139" i="10" s="1"/>
  <c r="N139" i="10"/>
  <c r="Q138" i="10"/>
  <c r="P138" i="10"/>
  <c r="O138" i="10"/>
  <c r="R138" i="10" s="1"/>
  <c r="N138" i="10"/>
  <c r="Q137" i="10"/>
  <c r="P137" i="10"/>
  <c r="O137" i="10"/>
  <c r="R137" i="10" s="1"/>
  <c r="N137" i="10"/>
  <c r="Q136" i="10"/>
  <c r="P136" i="10"/>
  <c r="O136" i="10"/>
  <c r="R136" i="10" s="1"/>
  <c r="N136" i="10"/>
  <c r="Q135" i="10"/>
  <c r="P135" i="10"/>
  <c r="O135" i="10"/>
  <c r="R135" i="10" s="1"/>
  <c r="N135" i="10"/>
  <c r="Q134" i="10"/>
  <c r="P134" i="10"/>
  <c r="O134" i="10"/>
  <c r="R134" i="10" s="1"/>
  <c r="N134" i="10"/>
  <c r="Q133" i="10"/>
  <c r="P133" i="10"/>
  <c r="O133" i="10"/>
  <c r="R133" i="10" s="1"/>
  <c r="N133" i="10"/>
  <c r="Q132" i="10"/>
  <c r="P132" i="10"/>
  <c r="O132" i="10"/>
  <c r="R132" i="10" s="1"/>
  <c r="N132" i="10"/>
  <c r="Q131" i="10"/>
  <c r="P131" i="10"/>
  <c r="O131" i="10"/>
  <c r="R131" i="10" s="1"/>
  <c r="N131" i="10"/>
  <c r="Q130" i="10"/>
  <c r="P130" i="10"/>
  <c r="O130" i="10"/>
  <c r="R130" i="10" s="1"/>
  <c r="N130" i="10"/>
  <c r="Q129" i="10"/>
  <c r="P129" i="10"/>
  <c r="O129" i="10"/>
  <c r="R129" i="10" s="1"/>
  <c r="N129" i="10"/>
  <c r="Q128" i="10"/>
  <c r="P128" i="10"/>
  <c r="O128" i="10"/>
  <c r="R128" i="10" s="1"/>
  <c r="N128" i="10"/>
  <c r="Q127" i="10"/>
  <c r="P127" i="10"/>
  <c r="O127" i="10"/>
  <c r="R127" i="10" s="1"/>
  <c r="N127" i="10"/>
  <c r="Q126" i="10"/>
  <c r="P126" i="10"/>
  <c r="O126" i="10"/>
  <c r="R126" i="10" s="1"/>
  <c r="N126" i="10"/>
  <c r="Q125" i="10"/>
  <c r="P125" i="10"/>
  <c r="O125" i="10"/>
  <c r="R125" i="10" s="1"/>
  <c r="N125" i="10"/>
  <c r="Q124" i="10"/>
  <c r="P124" i="10"/>
  <c r="O124" i="10"/>
  <c r="R124" i="10" s="1"/>
  <c r="N124" i="10"/>
  <c r="Q123" i="10"/>
  <c r="P123" i="10"/>
  <c r="O123" i="10"/>
  <c r="R123" i="10" s="1"/>
  <c r="N123" i="10"/>
  <c r="Q122" i="10"/>
  <c r="P122" i="10"/>
  <c r="O122" i="10"/>
  <c r="R122" i="10" s="1"/>
  <c r="N122" i="10"/>
  <c r="R121" i="10"/>
  <c r="Q121" i="10"/>
  <c r="P121" i="10"/>
  <c r="O121" i="10"/>
  <c r="N121" i="10"/>
  <c r="Q120" i="10"/>
  <c r="P120" i="10"/>
  <c r="O120" i="10"/>
  <c r="R120" i="10" s="1"/>
  <c r="N120" i="10"/>
  <c r="Q119" i="10"/>
  <c r="P119" i="10"/>
  <c r="O119" i="10"/>
  <c r="R119" i="10" s="1"/>
  <c r="N119" i="10"/>
  <c r="Q118" i="10"/>
  <c r="P118" i="10"/>
  <c r="O118" i="10"/>
  <c r="R118" i="10" s="1"/>
  <c r="N118" i="10"/>
  <c r="Q117" i="10"/>
  <c r="P117" i="10"/>
  <c r="O117" i="10"/>
  <c r="R117" i="10" s="1"/>
  <c r="N117" i="10"/>
  <c r="Q116" i="10"/>
  <c r="P116" i="10"/>
  <c r="O116" i="10"/>
  <c r="R116" i="10" s="1"/>
  <c r="N116" i="10"/>
  <c r="Q115" i="10"/>
  <c r="P115" i="10"/>
  <c r="O115" i="10"/>
  <c r="R115" i="10" s="1"/>
  <c r="N115" i="10"/>
  <c r="Q114" i="10"/>
  <c r="P114" i="10"/>
  <c r="O114" i="10"/>
  <c r="R114" i="10" s="1"/>
  <c r="N114" i="10"/>
  <c r="Q113" i="10"/>
  <c r="P113" i="10"/>
  <c r="O113" i="10"/>
  <c r="R113" i="10" s="1"/>
  <c r="N113" i="10"/>
  <c r="Q112" i="10"/>
  <c r="P112" i="10"/>
  <c r="O112" i="10"/>
  <c r="R112" i="10" s="1"/>
  <c r="N112" i="10"/>
  <c r="Q111" i="10"/>
  <c r="P111" i="10"/>
  <c r="O111" i="10"/>
  <c r="R111" i="10" s="1"/>
  <c r="N111" i="10"/>
  <c r="Q110" i="10"/>
  <c r="P110" i="10"/>
  <c r="U110" i="10" s="1"/>
  <c r="O110" i="10"/>
  <c r="R110" i="10" s="1"/>
  <c r="N110" i="10"/>
  <c r="Q109" i="10"/>
  <c r="P109" i="10"/>
  <c r="O109" i="10"/>
  <c r="R109" i="10" s="1"/>
  <c r="N109" i="10"/>
  <c r="Q108" i="10"/>
  <c r="P108" i="10"/>
  <c r="U108" i="10" s="1"/>
  <c r="O108" i="10"/>
  <c r="R108" i="10" s="1"/>
  <c r="N108" i="10"/>
  <c r="Q107" i="10"/>
  <c r="P107" i="10"/>
  <c r="O107" i="10"/>
  <c r="R107" i="10" s="1"/>
  <c r="N107" i="10"/>
  <c r="Q106" i="10"/>
  <c r="P106" i="10"/>
  <c r="O106" i="10"/>
  <c r="R106" i="10" s="1"/>
  <c r="N106" i="10"/>
  <c r="Q105" i="10"/>
  <c r="P105" i="10"/>
  <c r="O105" i="10"/>
  <c r="R105" i="10" s="1"/>
  <c r="N105" i="10"/>
  <c r="Q104" i="10"/>
  <c r="P104" i="10"/>
  <c r="O104" i="10"/>
  <c r="R104" i="10" s="1"/>
  <c r="N104" i="10"/>
  <c r="Q103" i="10"/>
  <c r="P103" i="10"/>
  <c r="O103" i="10"/>
  <c r="R103" i="10" s="1"/>
  <c r="N103" i="10"/>
  <c r="Q102" i="10"/>
  <c r="P102" i="10"/>
  <c r="O102" i="10"/>
  <c r="R102" i="10" s="1"/>
  <c r="N102" i="10"/>
  <c r="Q101" i="10"/>
  <c r="P101" i="10"/>
  <c r="O101" i="10"/>
  <c r="R101" i="10" s="1"/>
  <c r="N101" i="10"/>
  <c r="Q100" i="10"/>
  <c r="P100" i="10"/>
  <c r="O100" i="10"/>
  <c r="R100" i="10" s="1"/>
  <c r="N100" i="10"/>
  <c r="Q99" i="10"/>
  <c r="P99" i="10"/>
  <c r="O99" i="10"/>
  <c r="R99" i="10" s="1"/>
  <c r="N99" i="10"/>
  <c r="Q98" i="10"/>
  <c r="P98" i="10"/>
  <c r="O98" i="10"/>
  <c r="R98" i="10" s="1"/>
  <c r="N98" i="10"/>
  <c r="Q97" i="10"/>
  <c r="P97" i="10"/>
  <c r="O97" i="10"/>
  <c r="R97" i="10" s="1"/>
  <c r="N97" i="10"/>
  <c r="Q96" i="10"/>
  <c r="P96" i="10"/>
  <c r="O96" i="10"/>
  <c r="R96" i="10" s="1"/>
  <c r="N96" i="10"/>
  <c r="Q95" i="10"/>
  <c r="P95" i="10"/>
  <c r="O95" i="10"/>
  <c r="R95" i="10" s="1"/>
  <c r="N95" i="10"/>
  <c r="Q94" i="10"/>
  <c r="P94" i="10"/>
  <c r="O94" i="10"/>
  <c r="R94" i="10" s="1"/>
  <c r="N94" i="10"/>
  <c r="Q93" i="10"/>
  <c r="P93" i="10"/>
  <c r="O93" i="10"/>
  <c r="R93" i="10" s="1"/>
  <c r="N93" i="10"/>
  <c r="Q92" i="10"/>
  <c r="P92" i="10"/>
  <c r="O92" i="10"/>
  <c r="R92" i="10" s="1"/>
  <c r="N92" i="10"/>
  <c r="Q91" i="10"/>
  <c r="P91" i="10"/>
  <c r="O91" i="10"/>
  <c r="R91" i="10" s="1"/>
  <c r="N91" i="10"/>
  <c r="Q90" i="10"/>
  <c r="P90" i="10"/>
  <c r="O90" i="10"/>
  <c r="R90" i="10" s="1"/>
  <c r="N90" i="10"/>
  <c r="Q89" i="10"/>
  <c r="P89" i="10"/>
  <c r="O89" i="10"/>
  <c r="R89" i="10" s="1"/>
  <c r="N89" i="10"/>
  <c r="Q88" i="10"/>
  <c r="P88" i="10"/>
  <c r="O88" i="10"/>
  <c r="R88" i="10" s="1"/>
  <c r="N88" i="10"/>
  <c r="R87" i="10"/>
  <c r="Q87" i="10"/>
  <c r="P87" i="10"/>
  <c r="O87" i="10"/>
  <c r="N87" i="10"/>
  <c r="Q86" i="10"/>
  <c r="P86" i="10"/>
  <c r="O86" i="10"/>
  <c r="R86" i="10" s="1"/>
  <c r="N86" i="10"/>
  <c r="Q85" i="10"/>
  <c r="P85" i="10"/>
  <c r="O85" i="10"/>
  <c r="R85" i="10" s="1"/>
  <c r="N85" i="10"/>
  <c r="Q84" i="10"/>
  <c r="P84" i="10"/>
  <c r="O84" i="10"/>
  <c r="R84" i="10" s="1"/>
  <c r="N84" i="10"/>
  <c r="Q83" i="10"/>
  <c r="P83" i="10"/>
  <c r="O83" i="10"/>
  <c r="R83" i="10" s="1"/>
  <c r="N83" i="10"/>
  <c r="Q82" i="10"/>
  <c r="P82" i="10"/>
  <c r="O82" i="10"/>
  <c r="R82" i="10" s="1"/>
  <c r="N82" i="10"/>
  <c r="Q81" i="10"/>
  <c r="P81" i="10"/>
  <c r="O81" i="10"/>
  <c r="R81" i="10" s="1"/>
  <c r="N81" i="10"/>
  <c r="Q80" i="10"/>
  <c r="P80" i="10"/>
  <c r="O80" i="10"/>
  <c r="R80" i="10" s="1"/>
  <c r="N80" i="10"/>
  <c r="Q79" i="10"/>
  <c r="P79" i="10"/>
  <c r="O79" i="10"/>
  <c r="R79" i="10" s="1"/>
  <c r="N79" i="10"/>
  <c r="Q78" i="10"/>
  <c r="P78" i="10"/>
  <c r="O78" i="10"/>
  <c r="R78" i="10" s="1"/>
  <c r="N78" i="10"/>
  <c r="Q77" i="10"/>
  <c r="P77" i="10"/>
  <c r="O77" i="10"/>
  <c r="R77" i="10" s="1"/>
  <c r="N77" i="10"/>
  <c r="Q76" i="10"/>
  <c r="P76" i="10"/>
  <c r="O76" i="10"/>
  <c r="R76" i="10" s="1"/>
  <c r="N76" i="10"/>
  <c r="Q75" i="10"/>
  <c r="P75" i="10"/>
  <c r="O75" i="10"/>
  <c r="R75" i="10" s="1"/>
  <c r="N75" i="10"/>
  <c r="Q74" i="10"/>
  <c r="P74" i="10"/>
  <c r="O74" i="10"/>
  <c r="R74" i="10" s="1"/>
  <c r="N74" i="10"/>
  <c r="Q73" i="10"/>
  <c r="P73" i="10"/>
  <c r="O73" i="10"/>
  <c r="R73" i="10" s="1"/>
  <c r="N73" i="10"/>
  <c r="Q72" i="10"/>
  <c r="P72" i="10"/>
  <c r="O72" i="10"/>
  <c r="R72" i="10" s="1"/>
  <c r="N72" i="10"/>
  <c r="Q71" i="10"/>
  <c r="P71" i="10"/>
  <c r="O71" i="10"/>
  <c r="R71" i="10" s="1"/>
  <c r="N71" i="10"/>
  <c r="Q70" i="10"/>
  <c r="P70" i="10"/>
  <c r="O70" i="10"/>
  <c r="R70" i="10" s="1"/>
  <c r="N70" i="10"/>
  <c r="Q69" i="10"/>
  <c r="P69" i="10"/>
  <c r="O69" i="10"/>
  <c r="R69" i="10" s="1"/>
  <c r="N69" i="10"/>
  <c r="Q68" i="10"/>
  <c r="P68" i="10"/>
  <c r="O68" i="10"/>
  <c r="R68" i="10" s="1"/>
  <c r="N68" i="10"/>
  <c r="Q67" i="10"/>
  <c r="P67" i="10"/>
  <c r="O67" i="10"/>
  <c r="R67" i="10" s="1"/>
  <c r="N67" i="10"/>
  <c r="Q66" i="10"/>
  <c r="P66" i="10"/>
  <c r="O66" i="10"/>
  <c r="R66" i="10" s="1"/>
  <c r="N66" i="10"/>
  <c r="Q65" i="10"/>
  <c r="P65" i="10"/>
  <c r="O65" i="10"/>
  <c r="R65" i="10" s="1"/>
  <c r="N65" i="10"/>
  <c r="Q64" i="10"/>
  <c r="P64" i="10"/>
  <c r="O64" i="10"/>
  <c r="R64" i="10" s="1"/>
  <c r="N64" i="10"/>
  <c r="Q63" i="10"/>
  <c r="P63" i="10"/>
  <c r="O63" i="10"/>
  <c r="R63" i="10" s="1"/>
  <c r="N63" i="10"/>
  <c r="Q62" i="10"/>
  <c r="P62" i="10"/>
  <c r="O62" i="10"/>
  <c r="R62" i="10" s="1"/>
  <c r="N62" i="10"/>
  <c r="Q61" i="10"/>
  <c r="P61" i="10"/>
  <c r="O61" i="10"/>
  <c r="R61" i="10" s="1"/>
  <c r="N61" i="10"/>
  <c r="Q60" i="10"/>
  <c r="P60" i="10"/>
  <c r="O60" i="10"/>
  <c r="R60" i="10" s="1"/>
  <c r="N60" i="10"/>
  <c r="Q59" i="10"/>
  <c r="P59" i="10"/>
  <c r="O59" i="10"/>
  <c r="R59" i="10" s="1"/>
  <c r="N59" i="10"/>
  <c r="Q58" i="10"/>
  <c r="P58" i="10"/>
  <c r="O58" i="10"/>
  <c r="R58" i="10" s="1"/>
  <c r="N58" i="10"/>
  <c r="Q57" i="10"/>
  <c r="P57" i="10"/>
  <c r="O57" i="10"/>
  <c r="R57" i="10" s="1"/>
  <c r="N57" i="10"/>
  <c r="Q56" i="10"/>
  <c r="P56" i="10"/>
  <c r="O56" i="10"/>
  <c r="R56" i="10" s="1"/>
  <c r="N56" i="10"/>
  <c r="Q55" i="10"/>
  <c r="P55" i="10"/>
  <c r="O55" i="10"/>
  <c r="R55" i="10" s="1"/>
  <c r="N55" i="10"/>
  <c r="Q54" i="10"/>
  <c r="P54" i="10"/>
  <c r="O54" i="10"/>
  <c r="R54" i="10" s="1"/>
  <c r="N54" i="10"/>
  <c r="Q53" i="10"/>
  <c r="P53" i="10"/>
  <c r="O53" i="10"/>
  <c r="R53" i="10" s="1"/>
  <c r="N53" i="10"/>
  <c r="Q52" i="10"/>
  <c r="P52" i="10"/>
  <c r="U52" i="10" s="1"/>
  <c r="O52" i="10"/>
  <c r="R52" i="10" s="1"/>
  <c r="N52" i="10"/>
  <c r="Q51" i="10"/>
  <c r="P51" i="10"/>
  <c r="O51" i="10"/>
  <c r="R51" i="10" s="1"/>
  <c r="N51" i="10"/>
  <c r="Q50" i="10"/>
  <c r="P50" i="10"/>
  <c r="O50" i="10"/>
  <c r="R50" i="10" s="1"/>
  <c r="N50" i="10"/>
  <c r="Q49" i="10"/>
  <c r="P49" i="10"/>
  <c r="O49" i="10"/>
  <c r="R49" i="10" s="1"/>
  <c r="N49" i="10"/>
  <c r="Q48" i="10"/>
  <c r="P48" i="10"/>
  <c r="O48" i="10"/>
  <c r="R48" i="10" s="1"/>
  <c r="N48" i="10"/>
  <c r="Q47" i="10"/>
  <c r="P47" i="10"/>
  <c r="O47" i="10"/>
  <c r="R47" i="10" s="1"/>
  <c r="N47" i="10"/>
  <c r="Q46" i="10"/>
  <c r="P46" i="10"/>
  <c r="O46" i="10"/>
  <c r="R46" i="10" s="1"/>
  <c r="N46" i="10"/>
  <c r="Q45" i="10"/>
  <c r="P45" i="10"/>
  <c r="O45" i="10"/>
  <c r="R45" i="10" s="1"/>
  <c r="N45" i="10"/>
  <c r="Q44" i="10"/>
  <c r="P44" i="10"/>
  <c r="O44" i="10"/>
  <c r="R44" i="10" s="1"/>
  <c r="N44" i="10"/>
  <c r="Q43" i="10"/>
  <c r="P43" i="10"/>
  <c r="O43" i="10"/>
  <c r="R43" i="10" s="1"/>
  <c r="N43" i="10"/>
  <c r="Q42" i="10"/>
  <c r="P42" i="10"/>
  <c r="O42" i="10"/>
  <c r="R42" i="10" s="1"/>
  <c r="N42" i="10"/>
  <c r="Q41" i="10"/>
  <c r="P41" i="10"/>
  <c r="O41" i="10"/>
  <c r="R41" i="10" s="1"/>
  <c r="N41" i="10"/>
  <c r="Q40" i="10"/>
  <c r="P40" i="10"/>
  <c r="O40" i="10"/>
  <c r="R40" i="10" s="1"/>
  <c r="N40" i="10"/>
  <c r="Q39" i="10"/>
  <c r="P39" i="10"/>
  <c r="O39" i="10"/>
  <c r="R39" i="10" s="1"/>
  <c r="N39" i="10"/>
  <c r="Q38" i="10"/>
  <c r="P38" i="10"/>
  <c r="O38" i="10"/>
  <c r="R38" i="10" s="1"/>
  <c r="N38" i="10"/>
  <c r="Q37" i="10"/>
  <c r="P37" i="10"/>
  <c r="O37" i="10"/>
  <c r="R37" i="10" s="1"/>
  <c r="N37" i="10"/>
  <c r="Q36" i="10"/>
  <c r="P36" i="10"/>
  <c r="O36" i="10"/>
  <c r="R36" i="10" s="1"/>
  <c r="N36" i="10"/>
  <c r="Q35" i="10"/>
  <c r="P35" i="10"/>
  <c r="O35" i="10"/>
  <c r="R35" i="10" s="1"/>
  <c r="N35" i="10"/>
  <c r="Q34" i="10"/>
  <c r="P34" i="10"/>
  <c r="O34" i="10"/>
  <c r="R34" i="10" s="1"/>
  <c r="N34" i="10"/>
  <c r="Q33" i="10"/>
  <c r="P33" i="10"/>
  <c r="O33" i="10"/>
  <c r="R33" i="10" s="1"/>
  <c r="N33" i="10"/>
  <c r="Q32" i="10"/>
  <c r="P32" i="10"/>
  <c r="O32" i="10"/>
  <c r="R32" i="10" s="1"/>
  <c r="N32" i="10"/>
  <c r="Q31" i="10"/>
  <c r="P31" i="10"/>
  <c r="O31" i="10"/>
  <c r="R31" i="10" s="1"/>
  <c r="N31" i="10"/>
  <c r="Q30" i="10"/>
  <c r="P30" i="10"/>
  <c r="O30" i="10"/>
  <c r="R30" i="10" s="1"/>
  <c r="N30" i="10"/>
  <c r="Q29" i="10"/>
  <c r="P29" i="10"/>
  <c r="O29" i="10"/>
  <c r="R29" i="10" s="1"/>
  <c r="N29" i="10"/>
  <c r="Q28" i="10"/>
  <c r="P28" i="10"/>
  <c r="O28" i="10"/>
  <c r="R28" i="10" s="1"/>
  <c r="N28" i="10"/>
  <c r="Q27" i="10"/>
  <c r="P27" i="10"/>
  <c r="O27" i="10"/>
  <c r="R27" i="10" s="1"/>
  <c r="N27" i="10"/>
  <c r="Q26" i="10"/>
  <c r="P26" i="10"/>
  <c r="O26" i="10"/>
  <c r="R26" i="10" s="1"/>
  <c r="N26" i="10"/>
  <c r="Q25" i="10"/>
  <c r="P25" i="10"/>
  <c r="O25" i="10"/>
  <c r="R25" i="10" s="1"/>
  <c r="N25" i="10"/>
  <c r="Q24" i="10"/>
  <c r="P24" i="10"/>
  <c r="O24" i="10"/>
  <c r="R24" i="10" s="1"/>
  <c r="N24" i="10"/>
  <c r="Q23" i="10"/>
  <c r="P23" i="10"/>
  <c r="O23" i="10"/>
  <c r="R23" i="10" s="1"/>
  <c r="N23" i="10"/>
  <c r="Q22" i="10"/>
  <c r="P22" i="10"/>
  <c r="U22" i="10" s="1"/>
  <c r="O22" i="10"/>
  <c r="R22" i="10" s="1"/>
  <c r="N22" i="10"/>
  <c r="Q21" i="10"/>
  <c r="P21" i="10"/>
  <c r="O21" i="10"/>
  <c r="R21" i="10" s="1"/>
  <c r="N21" i="10"/>
  <c r="Q20" i="10"/>
  <c r="P20" i="10"/>
  <c r="O20" i="10"/>
  <c r="R20" i="10" s="1"/>
  <c r="N20" i="10"/>
  <c r="Q19" i="10"/>
  <c r="P19" i="10"/>
  <c r="O19" i="10"/>
  <c r="R19" i="10" s="1"/>
  <c r="N19" i="10"/>
  <c r="Q18" i="10"/>
  <c r="P18" i="10"/>
  <c r="O18" i="10"/>
  <c r="R18" i="10" s="1"/>
  <c r="N18" i="10"/>
  <c r="Q17" i="10"/>
  <c r="P17" i="10"/>
  <c r="O17" i="10"/>
  <c r="R17" i="10" s="1"/>
  <c r="N17" i="10"/>
  <c r="Q16" i="10"/>
  <c r="P16" i="10"/>
  <c r="O16" i="10"/>
  <c r="R16" i="10" s="1"/>
  <c r="N16" i="10"/>
  <c r="Q15" i="10"/>
  <c r="P15" i="10"/>
  <c r="O15" i="10"/>
  <c r="R15" i="10" s="1"/>
  <c r="N15" i="10"/>
  <c r="Q14" i="10"/>
  <c r="P14" i="10"/>
  <c r="U14" i="10" s="1"/>
  <c r="O14" i="10"/>
  <c r="R14" i="10" s="1"/>
  <c r="N14" i="10"/>
  <c r="Q13" i="10"/>
  <c r="P13" i="10"/>
  <c r="O13" i="10"/>
  <c r="R13" i="10" s="1"/>
  <c r="N13" i="10"/>
  <c r="Q12" i="10"/>
  <c r="P12" i="10"/>
  <c r="O12" i="10"/>
  <c r="R12" i="10" s="1"/>
  <c r="N12" i="10"/>
  <c r="Q11" i="10"/>
  <c r="P11" i="10"/>
  <c r="O11" i="10"/>
  <c r="R11" i="10" s="1"/>
  <c r="N11" i="10"/>
  <c r="Q10" i="10"/>
  <c r="P10" i="10"/>
  <c r="O10" i="10"/>
  <c r="R10" i="10" s="1"/>
  <c r="N10" i="10"/>
  <c r="Q9" i="10"/>
  <c r="P9" i="10"/>
  <c r="O9" i="10"/>
  <c r="R9" i="10" s="1"/>
  <c r="N9" i="10"/>
  <c r="Q8" i="10"/>
  <c r="P8" i="10"/>
  <c r="O8" i="10"/>
  <c r="R8" i="10" s="1"/>
  <c r="N8" i="10"/>
  <c r="Q7" i="10"/>
  <c r="P7" i="10"/>
  <c r="O7" i="10"/>
  <c r="R7" i="10" s="1"/>
  <c r="N7" i="10"/>
  <c r="S6" i="10"/>
  <c r="Q6" i="10"/>
  <c r="P6" i="10"/>
  <c r="U6" i="10" s="1"/>
  <c r="O6" i="10"/>
  <c r="R6" i="10" s="1"/>
  <c r="N6" i="10"/>
  <c r="Q5" i="10"/>
  <c r="P5" i="10"/>
  <c r="O5" i="10"/>
  <c r="R5" i="10" s="1"/>
  <c r="N5" i="10"/>
  <c r="Q4" i="10"/>
  <c r="P4" i="10"/>
  <c r="O4" i="10"/>
  <c r="R4" i="10" s="1"/>
  <c r="N4" i="10"/>
  <c r="Q3" i="10"/>
  <c r="P3" i="10"/>
  <c r="O3" i="10"/>
  <c r="R3" i="10" s="1"/>
  <c r="N3" i="10"/>
  <c r="Q2" i="10"/>
  <c r="P2" i="10"/>
  <c r="U2" i="10" s="1"/>
  <c r="O2" i="10"/>
  <c r="N2" i="10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S3668" i="6" s="1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S3773" i="6" s="1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S3901" i="6" s="1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S3917" i="6" s="1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S3933" i="6" s="1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S3965" i="6" s="1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S4029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R3391" i="6" s="1"/>
  <c r="O3392" i="6"/>
  <c r="O3393" i="6"/>
  <c r="O3394" i="6"/>
  <c r="O3395" i="6"/>
  <c r="R3395" i="6" s="1"/>
  <c r="O3396" i="6"/>
  <c r="O3397" i="6"/>
  <c r="R3397" i="6" s="1"/>
  <c r="O3398" i="6"/>
  <c r="O3399" i="6"/>
  <c r="O3400" i="6"/>
  <c r="R3400" i="6" s="1"/>
  <c r="O3401" i="6"/>
  <c r="O3402" i="6"/>
  <c r="O3403" i="6"/>
  <c r="R3403" i="6" s="1"/>
  <c r="O3404" i="6"/>
  <c r="O3405" i="6"/>
  <c r="O3406" i="6"/>
  <c r="O3407" i="6"/>
  <c r="R3407" i="6" s="1"/>
  <c r="O3408" i="6"/>
  <c r="O3409" i="6"/>
  <c r="O3410" i="6"/>
  <c r="O3411" i="6"/>
  <c r="R3411" i="6" s="1"/>
  <c r="O3412" i="6"/>
  <c r="O3413" i="6"/>
  <c r="R3413" i="6" s="1"/>
  <c r="O3414" i="6"/>
  <c r="O3415" i="6"/>
  <c r="O3416" i="6"/>
  <c r="R3416" i="6" s="1"/>
  <c r="O3417" i="6"/>
  <c r="O3418" i="6"/>
  <c r="O3419" i="6"/>
  <c r="R3419" i="6" s="1"/>
  <c r="O3420" i="6"/>
  <c r="R3420" i="6" s="1"/>
  <c r="O3421" i="6"/>
  <c r="O3422" i="6"/>
  <c r="O3423" i="6"/>
  <c r="R3423" i="6" s="1"/>
  <c r="O3424" i="6"/>
  <c r="O3425" i="6"/>
  <c r="O3426" i="6"/>
  <c r="O3427" i="6"/>
  <c r="O3428" i="6"/>
  <c r="O3429" i="6"/>
  <c r="R3429" i="6" s="1"/>
  <c r="O3430" i="6"/>
  <c r="O3431" i="6"/>
  <c r="O3432" i="6"/>
  <c r="R3432" i="6" s="1"/>
  <c r="O3433" i="6"/>
  <c r="O3434" i="6"/>
  <c r="O3435" i="6"/>
  <c r="O3436" i="6"/>
  <c r="R3436" i="6" s="1"/>
  <c r="O3437" i="6"/>
  <c r="R3437" i="6" s="1"/>
  <c r="O3438" i="6"/>
  <c r="O3439" i="6"/>
  <c r="R3439" i="6" s="1"/>
  <c r="O3440" i="6"/>
  <c r="O3441" i="6"/>
  <c r="O3442" i="6"/>
  <c r="O3443" i="6"/>
  <c r="O3444" i="6"/>
  <c r="O3445" i="6"/>
  <c r="R3445" i="6" s="1"/>
  <c r="O3446" i="6"/>
  <c r="O3447" i="6"/>
  <c r="O3448" i="6"/>
  <c r="R3448" i="6" s="1"/>
  <c r="O3449" i="6"/>
  <c r="O3450" i="6"/>
  <c r="O3451" i="6"/>
  <c r="O3452" i="6"/>
  <c r="O3453" i="6"/>
  <c r="R3453" i="6" s="1"/>
  <c r="O3454" i="6"/>
  <c r="R3454" i="6" s="1"/>
  <c r="O3455" i="6"/>
  <c r="R3455" i="6" s="1"/>
  <c r="O3456" i="6"/>
  <c r="O3457" i="6"/>
  <c r="O3458" i="6"/>
  <c r="O3459" i="6"/>
  <c r="O3460" i="6"/>
  <c r="O3461" i="6"/>
  <c r="R3461" i="6" s="1"/>
  <c r="O3462" i="6"/>
  <c r="O3463" i="6"/>
  <c r="O3464" i="6"/>
  <c r="R3464" i="6" s="1"/>
  <c r="O3465" i="6"/>
  <c r="O3466" i="6"/>
  <c r="O3467" i="6"/>
  <c r="O3468" i="6"/>
  <c r="O3469" i="6"/>
  <c r="O3470" i="6"/>
  <c r="R3470" i="6" s="1"/>
  <c r="O3471" i="6"/>
  <c r="R3471" i="6" s="1"/>
  <c r="O3472" i="6"/>
  <c r="O3473" i="6"/>
  <c r="O3474" i="6"/>
  <c r="O3475" i="6"/>
  <c r="O3476" i="6"/>
  <c r="O3477" i="6"/>
  <c r="R3477" i="6" s="1"/>
  <c r="O3478" i="6"/>
  <c r="O3479" i="6"/>
  <c r="O3480" i="6"/>
  <c r="R3480" i="6" s="1"/>
  <c r="O3481" i="6"/>
  <c r="O3482" i="6"/>
  <c r="O3483" i="6"/>
  <c r="O3484" i="6"/>
  <c r="O3485" i="6"/>
  <c r="O3486" i="6"/>
  <c r="O3487" i="6"/>
  <c r="R3487" i="6" s="1"/>
  <c r="O3488" i="6"/>
  <c r="O3489" i="6"/>
  <c r="O3490" i="6"/>
  <c r="O3491" i="6"/>
  <c r="O3492" i="6"/>
  <c r="O3493" i="6"/>
  <c r="R3493" i="6" s="1"/>
  <c r="O3494" i="6"/>
  <c r="O3495" i="6"/>
  <c r="O3496" i="6"/>
  <c r="R3496" i="6" s="1"/>
  <c r="O3497" i="6"/>
  <c r="O3498" i="6"/>
  <c r="O3499" i="6"/>
  <c r="O3500" i="6"/>
  <c r="O3501" i="6"/>
  <c r="O3502" i="6"/>
  <c r="O3503" i="6"/>
  <c r="R3503" i="6" s="1"/>
  <c r="O3504" i="6"/>
  <c r="O3505" i="6"/>
  <c r="O3506" i="6"/>
  <c r="O3507" i="6"/>
  <c r="O3508" i="6"/>
  <c r="O3509" i="6"/>
  <c r="R3509" i="6" s="1"/>
  <c r="O3510" i="6"/>
  <c r="O3511" i="6"/>
  <c r="O3512" i="6"/>
  <c r="R3512" i="6" s="1"/>
  <c r="O3513" i="6"/>
  <c r="O3514" i="6"/>
  <c r="O3515" i="6"/>
  <c r="O3516" i="6"/>
  <c r="O3517" i="6"/>
  <c r="O3518" i="6"/>
  <c r="O3519" i="6"/>
  <c r="R3519" i="6" s="1"/>
  <c r="O3520" i="6"/>
  <c r="O3521" i="6"/>
  <c r="O3522" i="6"/>
  <c r="O3523" i="6"/>
  <c r="R3523" i="6" s="1"/>
  <c r="O3524" i="6"/>
  <c r="O3525" i="6"/>
  <c r="R3525" i="6" s="1"/>
  <c r="O3526" i="6"/>
  <c r="O3527" i="6"/>
  <c r="O3528" i="6"/>
  <c r="R3528" i="6" s="1"/>
  <c r="O3529" i="6"/>
  <c r="O3530" i="6"/>
  <c r="O3531" i="6"/>
  <c r="R3531" i="6" s="1"/>
  <c r="O3532" i="6"/>
  <c r="O3533" i="6"/>
  <c r="O3534" i="6"/>
  <c r="O3535" i="6"/>
  <c r="R3535" i="6" s="1"/>
  <c r="O3536" i="6"/>
  <c r="O3537" i="6"/>
  <c r="O3538" i="6"/>
  <c r="O3539" i="6"/>
  <c r="R3539" i="6" s="1"/>
  <c r="O3540" i="6"/>
  <c r="O3541" i="6"/>
  <c r="R3541" i="6" s="1"/>
  <c r="O3542" i="6"/>
  <c r="O3543" i="6"/>
  <c r="O3544" i="6"/>
  <c r="R3544" i="6" s="1"/>
  <c r="O3545" i="6"/>
  <c r="O3546" i="6"/>
  <c r="O3547" i="6"/>
  <c r="R3547" i="6" s="1"/>
  <c r="O3548" i="6"/>
  <c r="R3548" i="6" s="1"/>
  <c r="O3549" i="6"/>
  <c r="O3550" i="6"/>
  <c r="O3551" i="6"/>
  <c r="R3551" i="6" s="1"/>
  <c r="O3552" i="6"/>
  <c r="O3553" i="6"/>
  <c r="O3554" i="6"/>
  <c r="O3555" i="6"/>
  <c r="O3556" i="6"/>
  <c r="O3557" i="6"/>
  <c r="R3557" i="6" s="1"/>
  <c r="O3558" i="6"/>
  <c r="O3559" i="6"/>
  <c r="O3560" i="6"/>
  <c r="R3560" i="6" s="1"/>
  <c r="O3561" i="6"/>
  <c r="O3562" i="6"/>
  <c r="O3563" i="6"/>
  <c r="O3564" i="6"/>
  <c r="R3564" i="6" s="1"/>
  <c r="O3565" i="6"/>
  <c r="R3565" i="6" s="1"/>
  <c r="O3566" i="6"/>
  <c r="O3567" i="6"/>
  <c r="R3567" i="6" s="1"/>
  <c r="O3568" i="6"/>
  <c r="O3569" i="6"/>
  <c r="O3570" i="6"/>
  <c r="O3571" i="6"/>
  <c r="O3572" i="6"/>
  <c r="O3573" i="6"/>
  <c r="R3573" i="6" s="1"/>
  <c r="O3574" i="6"/>
  <c r="O3575" i="6"/>
  <c r="O3576" i="6"/>
  <c r="R3576" i="6" s="1"/>
  <c r="O3577" i="6"/>
  <c r="O3578" i="6"/>
  <c r="O3579" i="6"/>
  <c r="O3580" i="6"/>
  <c r="O3581" i="6"/>
  <c r="R3581" i="6" s="1"/>
  <c r="O3582" i="6"/>
  <c r="R3582" i="6" s="1"/>
  <c r="O3583" i="6"/>
  <c r="R3583" i="6" s="1"/>
  <c r="O3584" i="6"/>
  <c r="O3585" i="6"/>
  <c r="O3586" i="6"/>
  <c r="O3587" i="6"/>
  <c r="O3588" i="6"/>
  <c r="O3589" i="6"/>
  <c r="O3590" i="6"/>
  <c r="O3591" i="6"/>
  <c r="O3592" i="6"/>
  <c r="R3592" i="6" s="1"/>
  <c r="O3593" i="6"/>
  <c r="O3594" i="6"/>
  <c r="O3595" i="6"/>
  <c r="O3596" i="6"/>
  <c r="O3597" i="6"/>
  <c r="O3598" i="6"/>
  <c r="R3598" i="6" s="1"/>
  <c r="O3599" i="6"/>
  <c r="R3599" i="6" s="1"/>
  <c r="O3600" i="6"/>
  <c r="O3601" i="6"/>
  <c r="O3602" i="6"/>
  <c r="O3603" i="6"/>
  <c r="O3604" i="6"/>
  <c r="O3605" i="6"/>
  <c r="R3605" i="6" s="1"/>
  <c r="O3606" i="6"/>
  <c r="O3607" i="6"/>
  <c r="O3608" i="6"/>
  <c r="R3608" i="6" s="1"/>
  <c r="O3609" i="6"/>
  <c r="O3610" i="6"/>
  <c r="O3611" i="6"/>
  <c r="O3612" i="6"/>
  <c r="O3613" i="6"/>
  <c r="O3614" i="6"/>
  <c r="O3615" i="6"/>
  <c r="R3615" i="6" s="1"/>
  <c r="O3616" i="6"/>
  <c r="O3617" i="6"/>
  <c r="O3618" i="6"/>
  <c r="O3619" i="6"/>
  <c r="O3620" i="6"/>
  <c r="O3621" i="6"/>
  <c r="R3621" i="6" s="1"/>
  <c r="O3622" i="6"/>
  <c r="O3623" i="6"/>
  <c r="O3624" i="6"/>
  <c r="R3624" i="6" s="1"/>
  <c r="O3625" i="6"/>
  <c r="O3626" i="6"/>
  <c r="O3627" i="6"/>
  <c r="O3628" i="6"/>
  <c r="O3629" i="6"/>
  <c r="O3630" i="6"/>
  <c r="O3631" i="6"/>
  <c r="R3631" i="6" s="1"/>
  <c r="O3632" i="6"/>
  <c r="O3633" i="6"/>
  <c r="O3634" i="6"/>
  <c r="O3635" i="6"/>
  <c r="O3636" i="6"/>
  <c r="O3637" i="6"/>
  <c r="O3638" i="6"/>
  <c r="O3639" i="6"/>
  <c r="O3640" i="6"/>
  <c r="R3640" i="6" s="1"/>
  <c r="O3641" i="6"/>
  <c r="O3642" i="6"/>
  <c r="O3643" i="6"/>
  <c r="R3643" i="6" s="1"/>
  <c r="O3644" i="6"/>
  <c r="O3645" i="6"/>
  <c r="O3646" i="6"/>
  <c r="O3647" i="6"/>
  <c r="R3647" i="6" s="1"/>
  <c r="O3648" i="6"/>
  <c r="O3649" i="6"/>
  <c r="O3650" i="6"/>
  <c r="O3651" i="6"/>
  <c r="R3651" i="6" s="1"/>
  <c r="O3652" i="6"/>
  <c r="O3653" i="6"/>
  <c r="R3653" i="6" s="1"/>
  <c r="O3654" i="6"/>
  <c r="O3655" i="6"/>
  <c r="O3656" i="6"/>
  <c r="R3656" i="6" s="1"/>
  <c r="O3657" i="6"/>
  <c r="O3658" i="6"/>
  <c r="O3659" i="6"/>
  <c r="O3660" i="6"/>
  <c r="R3660" i="6" s="1"/>
  <c r="O3661" i="6"/>
  <c r="R3661" i="6" s="1"/>
  <c r="O3662" i="6"/>
  <c r="O3663" i="6"/>
  <c r="R3663" i="6" s="1"/>
  <c r="O3664" i="6"/>
  <c r="O3665" i="6"/>
  <c r="O3666" i="6"/>
  <c r="O3667" i="6"/>
  <c r="O3668" i="6"/>
  <c r="O3669" i="6"/>
  <c r="R3669" i="6" s="1"/>
  <c r="O3670" i="6"/>
  <c r="O3671" i="6"/>
  <c r="O3672" i="6"/>
  <c r="R3672" i="6" s="1"/>
  <c r="O3673" i="6"/>
  <c r="O3674" i="6"/>
  <c r="O3675" i="6"/>
  <c r="O3676" i="6"/>
  <c r="O3677" i="6"/>
  <c r="O3678" i="6"/>
  <c r="R3678" i="6" s="1"/>
  <c r="O3679" i="6"/>
  <c r="R3679" i="6" s="1"/>
  <c r="O3680" i="6"/>
  <c r="O3681" i="6"/>
  <c r="O3682" i="6"/>
  <c r="O3683" i="6"/>
  <c r="O3684" i="6"/>
  <c r="O3685" i="6"/>
  <c r="R3685" i="6" s="1"/>
  <c r="O3686" i="6"/>
  <c r="O3687" i="6"/>
  <c r="O3688" i="6"/>
  <c r="R3688" i="6" s="1"/>
  <c r="O3689" i="6"/>
  <c r="O3690" i="6"/>
  <c r="O3691" i="6"/>
  <c r="O3692" i="6"/>
  <c r="O3693" i="6"/>
  <c r="O3694" i="6"/>
  <c r="O3695" i="6"/>
  <c r="R3695" i="6" s="1"/>
  <c r="O3696" i="6"/>
  <c r="O3697" i="6"/>
  <c r="O3698" i="6"/>
  <c r="O3699" i="6"/>
  <c r="O3700" i="6"/>
  <c r="O3701" i="6"/>
  <c r="R3701" i="6" s="1"/>
  <c r="O3702" i="6"/>
  <c r="O3703" i="6"/>
  <c r="O3704" i="6"/>
  <c r="R3704" i="6" s="1"/>
  <c r="O3705" i="6"/>
  <c r="O3706" i="6"/>
  <c r="O3707" i="6"/>
  <c r="R3707" i="6" s="1"/>
  <c r="O3708" i="6"/>
  <c r="O3709" i="6"/>
  <c r="O3710" i="6"/>
  <c r="O3711" i="6"/>
  <c r="R3711" i="6" s="1"/>
  <c r="O3712" i="6"/>
  <c r="O3713" i="6"/>
  <c r="O3714" i="6"/>
  <c r="O3715" i="6"/>
  <c r="R3715" i="6" s="1"/>
  <c r="O3716" i="6"/>
  <c r="O3717" i="6"/>
  <c r="R3717" i="6" s="1"/>
  <c r="O3718" i="6"/>
  <c r="O3719" i="6"/>
  <c r="O3720" i="6"/>
  <c r="R3720" i="6" s="1"/>
  <c r="O3721" i="6"/>
  <c r="O3722" i="6"/>
  <c r="O3723" i="6"/>
  <c r="O3724" i="6"/>
  <c r="R3724" i="6" s="1"/>
  <c r="O3725" i="6"/>
  <c r="R3725" i="6" s="1"/>
  <c r="O3726" i="6"/>
  <c r="O3727" i="6"/>
  <c r="R3727" i="6" s="1"/>
  <c r="O3728" i="6"/>
  <c r="O3729" i="6"/>
  <c r="O3730" i="6"/>
  <c r="O3731" i="6"/>
  <c r="O3732" i="6"/>
  <c r="O3733" i="6"/>
  <c r="R3733" i="6" s="1"/>
  <c r="O3734" i="6"/>
  <c r="O3735" i="6"/>
  <c r="O3736" i="6"/>
  <c r="R3736" i="6" s="1"/>
  <c r="O3737" i="6"/>
  <c r="O3738" i="6"/>
  <c r="O3739" i="6"/>
  <c r="R3739" i="6" s="1"/>
  <c r="O3740" i="6"/>
  <c r="O3741" i="6"/>
  <c r="O3742" i="6"/>
  <c r="O3743" i="6"/>
  <c r="R3743" i="6" s="1"/>
  <c r="O3744" i="6"/>
  <c r="O3745" i="6"/>
  <c r="O3746" i="6"/>
  <c r="O3747" i="6"/>
  <c r="O3748" i="6"/>
  <c r="O3749" i="6"/>
  <c r="R3749" i="6" s="1"/>
  <c r="O3750" i="6"/>
  <c r="O3751" i="6"/>
  <c r="O3752" i="6"/>
  <c r="R3752" i="6" s="1"/>
  <c r="O3753" i="6"/>
  <c r="O3754" i="6"/>
  <c r="O3755" i="6"/>
  <c r="R3755" i="6" s="1"/>
  <c r="O3756" i="6"/>
  <c r="O3757" i="6"/>
  <c r="O3758" i="6"/>
  <c r="O3759" i="6"/>
  <c r="R3759" i="6" s="1"/>
  <c r="O3760" i="6"/>
  <c r="O3761" i="6"/>
  <c r="O3762" i="6"/>
  <c r="O3763" i="6"/>
  <c r="R3763" i="6" s="1"/>
  <c r="O3764" i="6"/>
  <c r="O3765" i="6"/>
  <c r="R3765" i="6" s="1"/>
  <c r="O3766" i="6"/>
  <c r="O3767" i="6"/>
  <c r="O3768" i="6"/>
  <c r="R3768" i="6" s="1"/>
  <c r="O3769" i="6"/>
  <c r="O3770" i="6"/>
  <c r="O3771" i="6"/>
  <c r="R3771" i="6" s="1"/>
  <c r="O3772" i="6"/>
  <c r="O3773" i="6"/>
  <c r="R3773" i="6" s="1"/>
  <c r="O3774" i="6"/>
  <c r="R3774" i="6" s="1"/>
  <c r="O3775" i="6"/>
  <c r="R3775" i="6" s="1"/>
  <c r="O3776" i="6"/>
  <c r="O3777" i="6"/>
  <c r="O3778" i="6"/>
  <c r="O3779" i="6"/>
  <c r="O3780" i="6"/>
  <c r="O3781" i="6"/>
  <c r="R3781" i="6" s="1"/>
  <c r="O3782" i="6"/>
  <c r="O3783" i="6"/>
  <c r="O3784" i="6"/>
  <c r="R3784" i="6" s="1"/>
  <c r="O3785" i="6"/>
  <c r="O3786" i="6"/>
  <c r="O3787" i="6"/>
  <c r="R3787" i="6" s="1"/>
  <c r="O3788" i="6"/>
  <c r="O3789" i="6"/>
  <c r="O3790" i="6"/>
  <c r="O3791" i="6"/>
  <c r="R3791" i="6" s="1"/>
  <c r="O3792" i="6"/>
  <c r="O3793" i="6"/>
  <c r="O3794" i="6"/>
  <c r="O3795" i="6"/>
  <c r="O3796" i="6"/>
  <c r="O3797" i="6"/>
  <c r="R3797" i="6" s="1"/>
  <c r="O3798" i="6"/>
  <c r="O3799" i="6"/>
  <c r="O3800" i="6"/>
  <c r="R3800" i="6" s="1"/>
  <c r="O3801" i="6"/>
  <c r="O3802" i="6"/>
  <c r="O3803" i="6"/>
  <c r="R3803" i="6" s="1"/>
  <c r="O3804" i="6"/>
  <c r="R3804" i="6" s="1"/>
  <c r="O3805" i="6"/>
  <c r="O3806" i="6"/>
  <c r="O3807" i="6"/>
  <c r="R3807" i="6" s="1"/>
  <c r="O3808" i="6"/>
  <c r="O3809" i="6"/>
  <c r="O3810" i="6"/>
  <c r="O3811" i="6"/>
  <c r="O3812" i="6"/>
  <c r="O3813" i="6"/>
  <c r="R3813" i="6" s="1"/>
  <c r="O3814" i="6"/>
  <c r="O3815" i="6"/>
  <c r="O3816" i="6"/>
  <c r="R3816" i="6" s="1"/>
  <c r="O3817" i="6"/>
  <c r="O3818" i="6"/>
  <c r="O3819" i="6"/>
  <c r="R3819" i="6" s="1"/>
  <c r="O3820" i="6"/>
  <c r="O3821" i="6"/>
  <c r="O3822" i="6"/>
  <c r="R3822" i="6" s="1"/>
  <c r="O3823" i="6"/>
  <c r="R3823" i="6" s="1"/>
  <c r="O3824" i="6"/>
  <c r="O3825" i="6"/>
  <c r="O3826" i="6"/>
  <c r="O3827" i="6"/>
  <c r="O3828" i="6"/>
  <c r="O3829" i="6"/>
  <c r="R3829" i="6" s="1"/>
  <c r="O3830" i="6"/>
  <c r="O3831" i="6"/>
  <c r="O3832" i="6"/>
  <c r="R3832" i="6" s="1"/>
  <c r="O3833" i="6"/>
  <c r="O3834" i="6"/>
  <c r="O3835" i="6"/>
  <c r="R3835" i="6" s="1"/>
  <c r="O3836" i="6"/>
  <c r="O3837" i="6"/>
  <c r="O3838" i="6"/>
  <c r="O3839" i="6"/>
  <c r="R3839" i="6" s="1"/>
  <c r="O3840" i="6"/>
  <c r="O3841" i="6"/>
  <c r="O3842" i="6"/>
  <c r="O3843" i="6"/>
  <c r="R3843" i="6" s="1"/>
  <c r="O3844" i="6"/>
  <c r="O3845" i="6"/>
  <c r="R3845" i="6" s="1"/>
  <c r="O3846" i="6"/>
  <c r="O3847" i="6"/>
  <c r="O3848" i="6"/>
  <c r="R3848" i="6" s="1"/>
  <c r="O3849" i="6"/>
  <c r="O3850" i="6"/>
  <c r="O3851" i="6"/>
  <c r="R3851" i="6" s="1"/>
  <c r="O3852" i="6"/>
  <c r="R3852" i="6" s="1"/>
  <c r="O3853" i="6"/>
  <c r="R3853" i="6" s="1"/>
  <c r="O3854" i="6"/>
  <c r="O3855" i="6"/>
  <c r="R3855" i="6" s="1"/>
  <c r="O3856" i="6"/>
  <c r="O3857" i="6"/>
  <c r="O3858" i="6"/>
  <c r="O3859" i="6"/>
  <c r="O3860" i="6"/>
  <c r="O3861" i="6"/>
  <c r="R3861" i="6" s="1"/>
  <c r="O3862" i="6"/>
  <c r="O3863" i="6"/>
  <c r="O3864" i="6"/>
  <c r="R3864" i="6" s="1"/>
  <c r="O3865" i="6"/>
  <c r="O3866" i="6"/>
  <c r="O3867" i="6"/>
  <c r="R3867" i="6" s="1"/>
  <c r="O3868" i="6"/>
  <c r="O3869" i="6"/>
  <c r="O3870" i="6"/>
  <c r="O3871" i="6"/>
  <c r="R3871" i="6" s="1"/>
  <c r="O3872" i="6"/>
  <c r="O3873" i="6"/>
  <c r="O3874" i="6"/>
  <c r="O3875" i="6"/>
  <c r="O3876" i="6"/>
  <c r="O3877" i="6"/>
  <c r="R3877" i="6" s="1"/>
  <c r="O3878" i="6"/>
  <c r="O3879" i="6"/>
  <c r="O3880" i="6"/>
  <c r="R3880" i="6" s="1"/>
  <c r="O3881" i="6"/>
  <c r="O3882" i="6"/>
  <c r="O3883" i="6"/>
  <c r="R3883" i="6" s="1"/>
  <c r="O3884" i="6"/>
  <c r="O3885" i="6"/>
  <c r="O3886" i="6"/>
  <c r="O3887" i="6"/>
  <c r="R3887" i="6" s="1"/>
  <c r="O3888" i="6"/>
  <c r="O3889" i="6"/>
  <c r="O3890" i="6"/>
  <c r="O3891" i="6"/>
  <c r="R3891" i="6" s="1"/>
  <c r="O3892" i="6"/>
  <c r="O3893" i="6"/>
  <c r="R3893" i="6" s="1"/>
  <c r="O3894" i="6"/>
  <c r="O3895" i="6"/>
  <c r="O3896" i="6"/>
  <c r="R3896" i="6" s="1"/>
  <c r="O3897" i="6"/>
  <c r="O3898" i="6"/>
  <c r="O3899" i="6"/>
  <c r="R3899" i="6" s="1"/>
  <c r="O3900" i="6"/>
  <c r="O3901" i="6"/>
  <c r="R3901" i="6" s="1"/>
  <c r="O3902" i="6"/>
  <c r="R3902" i="6" s="1"/>
  <c r="O3903" i="6"/>
  <c r="R3903" i="6" s="1"/>
  <c r="O3904" i="6"/>
  <c r="O3905" i="6"/>
  <c r="O3906" i="6"/>
  <c r="O3907" i="6"/>
  <c r="O3908" i="6"/>
  <c r="O3909" i="6"/>
  <c r="O3910" i="6"/>
  <c r="O3911" i="6"/>
  <c r="O3912" i="6"/>
  <c r="R3912" i="6" s="1"/>
  <c r="O3913" i="6"/>
  <c r="O3914" i="6"/>
  <c r="O3915" i="6"/>
  <c r="R3915" i="6" s="1"/>
  <c r="O3916" i="6"/>
  <c r="O3917" i="6"/>
  <c r="O3918" i="6"/>
  <c r="O3919" i="6"/>
  <c r="R3919" i="6" s="1"/>
  <c r="O3920" i="6"/>
  <c r="O3921" i="6"/>
  <c r="O3922" i="6"/>
  <c r="O3923" i="6"/>
  <c r="O3924" i="6"/>
  <c r="O3925" i="6"/>
  <c r="O3926" i="6"/>
  <c r="O3927" i="6"/>
  <c r="O3928" i="6"/>
  <c r="R3928" i="6" s="1"/>
  <c r="O3929" i="6"/>
  <c r="O3930" i="6"/>
  <c r="O3931" i="6"/>
  <c r="R3931" i="6" s="1"/>
  <c r="O3932" i="6"/>
  <c r="R3932" i="6" s="1"/>
  <c r="O3933" i="6"/>
  <c r="O3934" i="6"/>
  <c r="O3935" i="6"/>
  <c r="R3935" i="6" s="1"/>
  <c r="O3936" i="6"/>
  <c r="O3937" i="6"/>
  <c r="O3938" i="6"/>
  <c r="O3939" i="6"/>
  <c r="O3940" i="6"/>
  <c r="O3941" i="6"/>
  <c r="R3941" i="6" s="1"/>
  <c r="O3942" i="6"/>
  <c r="O3943" i="6"/>
  <c r="O3944" i="6"/>
  <c r="R3944" i="6" s="1"/>
  <c r="O3945" i="6"/>
  <c r="O3946" i="6"/>
  <c r="O3947" i="6"/>
  <c r="R3947" i="6" s="1"/>
  <c r="O3948" i="6"/>
  <c r="O3949" i="6"/>
  <c r="O3950" i="6"/>
  <c r="R3950" i="6" s="1"/>
  <c r="O3951" i="6"/>
  <c r="R3951" i="6" s="1"/>
  <c r="O3952" i="6"/>
  <c r="O3953" i="6"/>
  <c r="O3954" i="6"/>
  <c r="O3955" i="6"/>
  <c r="O3956" i="6"/>
  <c r="O3957" i="6"/>
  <c r="R3957" i="6" s="1"/>
  <c r="O3958" i="6"/>
  <c r="O3959" i="6"/>
  <c r="O3960" i="6"/>
  <c r="R3960" i="6" s="1"/>
  <c r="O3961" i="6"/>
  <c r="O3962" i="6"/>
  <c r="O3963" i="6"/>
  <c r="R3963" i="6" s="1"/>
  <c r="O3964" i="6"/>
  <c r="O3965" i="6"/>
  <c r="O3966" i="6"/>
  <c r="O3967" i="6"/>
  <c r="R3967" i="6" s="1"/>
  <c r="O3968" i="6"/>
  <c r="O3969" i="6"/>
  <c r="O3970" i="6"/>
  <c r="O3971" i="6"/>
  <c r="R3971" i="6" s="1"/>
  <c r="O3972" i="6"/>
  <c r="O3973" i="6"/>
  <c r="R3973" i="6" s="1"/>
  <c r="O3974" i="6"/>
  <c r="O3975" i="6"/>
  <c r="O3976" i="6"/>
  <c r="R3976" i="6" s="1"/>
  <c r="O3977" i="6"/>
  <c r="O3978" i="6"/>
  <c r="O3979" i="6"/>
  <c r="R3979" i="6" s="1"/>
  <c r="O3980" i="6"/>
  <c r="R3980" i="6" s="1"/>
  <c r="O3981" i="6"/>
  <c r="R3981" i="6" s="1"/>
  <c r="O3982" i="6"/>
  <c r="O3983" i="6"/>
  <c r="R3983" i="6" s="1"/>
  <c r="O3984" i="6"/>
  <c r="O3985" i="6"/>
  <c r="O3986" i="6"/>
  <c r="O3987" i="6"/>
  <c r="O3988" i="6"/>
  <c r="O3989" i="6"/>
  <c r="R3989" i="6" s="1"/>
  <c r="O3990" i="6"/>
  <c r="O3991" i="6"/>
  <c r="O3992" i="6"/>
  <c r="R3992" i="6" s="1"/>
  <c r="O3993" i="6"/>
  <c r="O3994" i="6"/>
  <c r="O3995" i="6"/>
  <c r="R3995" i="6" s="1"/>
  <c r="O3996" i="6"/>
  <c r="O3997" i="6"/>
  <c r="O3998" i="6"/>
  <c r="O3999" i="6"/>
  <c r="R3999" i="6" s="1"/>
  <c r="O4000" i="6"/>
  <c r="O4001" i="6"/>
  <c r="O4002" i="6"/>
  <c r="R4002" i="6" s="1"/>
  <c r="O4003" i="6"/>
  <c r="O4004" i="6"/>
  <c r="O4005" i="6"/>
  <c r="O4006" i="6"/>
  <c r="O4007" i="6"/>
  <c r="O4008" i="6"/>
  <c r="R4008" i="6" s="1"/>
  <c r="O4009" i="6"/>
  <c r="O4010" i="6"/>
  <c r="O4011" i="6"/>
  <c r="R4011" i="6" s="1"/>
  <c r="O4012" i="6"/>
  <c r="R4012" i="6" s="1"/>
  <c r="O4013" i="6"/>
  <c r="O4014" i="6"/>
  <c r="O4015" i="6"/>
  <c r="R4015" i="6" s="1"/>
  <c r="O4016" i="6"/>
  <c r="O4017" i="6"/>
  <c r="O4018" i="6"/>
  <c r="R4018" i="6" s="1"/>
  <c r="O4019" i="6"/>
  <c r="O4020" i="6"/>
  <c r="O4021" i="6"/>
  <c r="R4021" i="6" s="1"/>
  <c r="O4022" i="6"/>
  <c r="O4023" i="6"/>
  <c r="O4024" i="6"/>
  <c r="R4024" i="6" s="1"/>
  <c r="O4025" i="6"/>
  <c r="O4026" i="6"/>
  <c r="O4027" i="6"/>
  <c r="R4027" i="6" s="1"/>
  <c r="O4028" i="6"/>
  <c r="O4029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S1433" i="6"/>
  <c r="S1689" i="6"/>
  <c r="S1945" i="6"/>
  <c r="S2201" i="6"/>
  <c r="S2438" i="6"/>
  <c r="S2629" i="6"/>
  <c r="S2885" i="6"/>
  <c r="S3141" i="6"/>
  <c r="S3397" i="6"/>
  <c r="S3589" i="6"/>
  <c r="S3717" i="6"/>
  <c r="S3756" i="6"/>
  <c r="S3789" i="6"/>
  <c r="S3805" i="6"/>
  <c r="S3821" i="6"/>
  <c r="S3837" i="6"/>
  <c r="S3853" i="6"/>
  <c r="S3869" i="6"/>
  <c r="S3885" i="6"/>
  <c r="S3949" i="6"/>
  <c r="S3981" i="6"/>
  <c r="S3997" i="6"/>
  <c r="S4013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2" i="6"/>
  <c r="R3393" i="6"/>
  <c r="R3394" i="6"/>
  <c r="R3396" i="6"/>
  <c r="R3398" i="6"/>
  <c r="R3399" i="6"/>
  <c r="R3401" i="6"/>
  <c r="R3402" i="6"/>
  <c r="R3404" i="6"/>
  <c r="R3405" i="6"/>
  <c r="R3406" i="6"/>
  <c r="R3408" i="6"/>
  <c r="R3409" i="6"/>
  <c r="R3410" i="6"/>
  <c r="R3412" i="6"/>
  <c r="R3414" i="6"/>
  <c r="R3415" i="6"/>
  <c r="R3417" i="6"/>
  <c r="R3418" i="6"/>
  <c r="R3421" i="6"/>
  <c r="R3422" i="6"/>
  <c r="R3424" i="6"/>
  <c r="R3425" i="6"/>
  <c r="R3426" i="6"/>
  <c r="R3427" i="6"/>
  <c r="R3428" i="6"/>
  <c r="R3430" i="6"/>
  <c r="R3431" i="6"/>
  <c r="R3433" i="6"/>
  <c r="R3434" i="6"/>
  <c r="R3435" i="6"/>
  <c r="R3438" i="6"/>
  <c r="R3440" i="6"/>
  <c r="R3441" i="6"/>
  <c r="R3442" i="6"/>
  <c r="R3443" i="6"/>
  <c r="R3444" i="6"/>
  <c r="R3446" i="6"/>
  <c r="R3447" i="6"/>
  <c r="R3449" i="6"/>
  <c r="R3450" i="6"/>
  <c r="R3451" i="6"/>
  <c r="R3452" i="6"/>
  <c r="R3456" i="6"/>
  <c r="R3457" i="6"/>
  <c r="R3458" i="6"/>
  <c r="R3459" i="6"/>
  <c r="R3460" i="6"/>
  <c r="R3462" i="6"/>
  <c r="R3463" i="6"/>
  <c r="R3465" i="6"/>
  <c r="R3466" i="6"/>
  <c r="R3467" i="6"/>
  <c r="R3468" i="6"/>
  <c r="R3469" i="6"/>
  <c r="R3472" i="6"/>
  <c r="R3473" i="6"/>
  <c r="R3474" i="6"/>
  <c r="R3475" i="6"/>
  <c r="R3476" i="6"/>
  <c r="R3478" i="6"/>
  <c r="R3479" i="6"/>
  <c r="R3481" i="6"/>
  <c r="R3482" i="6"/>
  <c r="R3483" i="6"/>
  <c r="R3484" i="6"/>
  <c r="R3485" i="6"/>
  <c r="R3486" i="6"/>
  <c r="R3488" i="6"/>
  <c r="R3489" i="6"/>
  <c r="R3490" i="6"/>
  <c r="R3491" i="6"/>
  <c r="R3492" i="6"/>
  <c r="R3494" i="6"/>
  <c r="R3495" i="6"/>
  <c r="R3497" i="6"/>
  <c r="R3498" i="6"/>
  <c r="R3499" i="6"/>
  <c r="R3500" i="6"/>
  <c r="R3501" i="6"/>
  <c r="R3502" i="6"/>
  <c r="R3504" i="6"/>
  <c r="R3505" i="6"/>
  <c r="R3506" i="6"/>
  <c r="R3507" i="6"/>
  <c r="R3508" i="6"/>
  <c r="R3510" i="6"/>
  <c r="R3511" i="6"/>
  <c r="R3513" i="6"/>
  <c r="R3514" i="6"/>
  <c r="R3515" i="6"/>
  <c r="R3516" i="6"/>
  <c r="R3517" i="6"/>
  <c r="R3518" i="6"/>
  <c r="R3520" i="6"/>
  <c r="R3521" i="6"/>
  <c r="R3522" i="6"/>
  <c r="R3524" i="6"/>
  <c r="R3526" i="6"/>
  <c r="R3527" i="6"/>
  <c r="R3529" i="6"/>
  <c r="R3530" i="6"/>
  <c r="R3532" i="6"/>
  <c r="R3533" i="6"/>
  <c r="R3534" i="6"/>
  <c r="R3536" i="6"/>
  <c r="R3537" i="6"/>
  <c r="R3538" i="6"/>
  <c r="R3540" i="6"/>
  <c r="R3542" i="6"/>
  <c r="R3543" i="6"/>
  <c r="R3545" i="6"/>
  <c r="R3546" i="6"/>
  <c r="R3549" i="6"/>
  <c r="R3550" i="6"/>
  <c r="R3552" i="6"/>
  <c r="R3553" i="6"/>
  <c r="R3554" i="6"/>
  <c r="R3555" i="6"/>
  <c r="R3556" i="6"/>
  <c r="R3558" i="6"/>
  <c r="R3559" i="6"/>
  <c r="R3561" i="6"/>
  <c r="R3562" i="6"/>
  <c r="R3563" i="6"/>
  <c r="R3566" i="6"/>
  <c r="R3568" i="6"/>
  <c r="R3569" i="6"/>
  <c r="R3570" i="6"/>
  <c r="R3571" i="6"/>
  <c r="R3572" i="6"/>
  <c r="R3574" i="6"/>
  <c r="R3575" i="6"/>
  <c r="R3577" i="6"/>
  <c r="R3578" i="6"/>
  <c r="R3579" i="6"/>
  <c r="R3580" i="6"/>
  <c r="R3584" i="6"/>
  <c r="R3585" i="6"/>
  <c r="R3586" i="6"/>
  <c r="R3587" i="6"/>
  <c r="R3588" i="6"/>
  <c r="R3589" i="6"/>
  <c r="R3590" i="6"/>
  <c r="R3591" i="6"/>
  <c r="R3593" i="6"/>
  <c r="R3594" i="6"/>
  <c r="R3595" i="6"/>
  <c r="R3596" i="6"/>
  <c r="R3597" i="6"/>
  <c r="R3600" i="6"/>
  <c r="R3601" i="6"/>
  <c r="R3602" i="6"/>
  <c r="R3603" i="6"/>
  <c r="R3604" i="6"/>
  <c r="R3606" i="6"/>
  <c r="R3607" i="6"/>
  <c r="R3609" i="6"/>
  <c r="R3610" i="6"/>
  <c r="R3611" i="6"/>
  <c r="R3612" i="6"/>
  <c r="R3613" i="6"/>
  <c r="R3614" i="6"/>
  <c r="R3616" i="6"/>
  <c r="R3617" i="6"/>
  <c r="R3618" i="6"/>
  <c r="R3619" i="6"/>
  <c r="R3620" i="6"/>
  <c r="R3622" i="6"/>
  <c r="R3623" i="6"/>
  <c r="R3625" i="6"/>
  <c r="R3626" i="6"/>
  <c r="R3627" i="6"/>
  <c r="R3628" i="6"/>
  <c r="R3629" i="6"/>
  <c r="R3630" i="6"/>
  <c r="R3632" i="6"/>
  <c r="R3633" i="6"/>
  <c r="R3634" i="6"/>
  <c r="R3635" i="6"/>
  <c r="R3636" i="6"/>
  <c r="R3637" i="6"/>
  <c r="R3638" i="6"/>
  <c r="R3639" i="6"/>
  <c r="R3641" i="6"/>
  <c r="R3642" i="6"/>
  <c r="R3644" i="6"/>
  <c r="R3645" i="6"/>
  <c r="R3646" i="6"/>
  <c r="R3648" i="6"/>
  <c r="R3649" i="6"/>
  <c r="R3650" i="6"/>
  <c r="R3652" i="6"/>
  <c r="R3654" i="6"/>
  <c r="R3655" i="6"/>
  <c r="R3657" i="6"/>
  <c r="R3658" i="6"/>
  <c r="R3659" i="6"/>
  <c r="R3662" i="6"/>
  <c r="R3664" i="6"/>
  <c r="R3665" i="6"/>
  <c r="R3666" i="6"/>
  <c r="R3667" i="6"/>
  <c r="R3668" i="6"/>
  <c r="R3670" i="6"/>
  <c r="R3671" i="6"/>
  <c r="R3673" i="6"/>
  <c r="R3674" i="6"/>
  <c r="R3675" i="6"/>
  <c r="R3676" i="6"/>
  <c r="R3677" i="6"/>
  <c r="R3680" i="6"/>
  <c r="R3681" i="6"/>
  <c r="R3682" i="6"/>
  <c r="R3683" i="6"/>
  <c r="R3684" i="6"/>
  <c r="R3686" i="6"/>
  <c r="R3687" i="6"/>
  <c r="R3689" i="6"/>
  <c r="R3690" i="6"/>
  <c r="R3691" i="6"/>
  <c r="R3692" i="6"/>
  <c r="R3693" i="6"/>
  <c r="R3694" i="6"/>
  <c r="R3696" i="6"/>
  <c r="R3697" i="6"/>
  <c r="R3698" i="6"/>
  <c r="R3699" i="6"/>
  <c r="R3700" i="6"/>
  <c r="R3702" i="6"/>
  <c r="R3703" i="6"/>
  <c r="R3705" i="6"/>
  <c r="R3706" i="6"/>
  <c r="R3708" i="6"/>
  <c r="R3709" i="6"/>
  <c r="R3710" i="6"/>
  <c r="R3712" i="6"/>
  <c r="R3713" i="6"/>
  <c r="R3714" i="6"/>
  <c r="R3716" i="6"/>
  <c r="R3718" i="6"/>
  <c r="R3719" i="6"/>
  <c r="R3721" i="6"/>
  <c r="R3722" i="6"/>
  <c r="R3723" i="6"/>
  <c r="R3726" i="6"/>
  <c r="R3728" i="6"/>
  <c r="R3729" i="6"/>
  <c r="R3730" i="6"/>
  <c r="R3731" i="6"/>
  <c r="R3732" i="6"/>
  <c r="R3734" i="6"/>
  <c r="R3735" i="6"/>
  <c r="R3737" i="6"/>
  <c r="R3738" i="6"/>
  <c r="R3740" i="6"/>
  <c r="R3741" i="6"/>
  <c r="R3742" i="6"/>
  <c r="R3744" i="6"/>
  <c r="R3745" i="6"/>
  <c r="R3746" i="6"/>
  <c r="R3747" i="6"/>
  <c r="R3748" i="6"/>
  <c r="R3750" i="6"/>
  <c r="R3751" i="6"/>
  <c r="R3753" i="6"/>
  <c r="R3754" i="6"/>
  <c r="R3756" i="6"/>
  <c r="R3757" i="6"/>
  <c r="R3758" i="6"/>
  <c r="R3760" i="6"/>
  <c r="R3761" i="6"/>
  <c r="R3762" i="6"/>
  <c r="R3764" i="6"/>
  <c r="R3766" i="6"/>
  <c r="R3767" i="6"/>
  <c r="R3769" i="6"/>
  <c r="R3770" i="6"/>
  <c r="R3772" i="6"/>
  <c r="R3776" i="6"/>
  <c r="R3777" i="6"/>
  <c r="R3778" i="6"/>
  <c r="R3779" i="6"/>
  <c r="R3780" i="6"/>
  <c r="R3782" i="6"/>
  <c r="R3783" i="6"/>
  <c r="R3785" i="6"/>
  <c r="R3786" i="6"/>
  <c r="R3788" i="6"/>
  <c r="R3789" i="6"/>
  <c r="R3790" i="6"/>
  <c r="R3792" i="6"/>
  <c r="R3793" i="6"/>
  <c r="R3794" i="6"/>
  <c r="R3795" i="6"/>
  <c r="R3796" i="6"/>
  <c r="R3798" i="6"/>
  <c r="R3799" i="6"/>
  <c r="R3801" i="6"/>
  <c r="R3802" i="6"/>
  <c r="R3805" i="6"/>
  <c r="R3806" i="6"/>
  <c r="R3808" i="6"/>
  <c r="R3809" i="6"/>
  <c r="R3810" i="6"/>
  <c r="R3811" i="6"/>
  <c r="R3812" i="6"/>
  <c r="R3814" i="6"/>
  <c r="R3815" i="6"/>
  <c r="R3817" i="6"/>
  <c r="R3818" i="6"/>
  <c r="R3820" i="6"/>
  <c r="R3821" i="6"/>
  <c r="R3824" i="6"/>
  <c r="R3825" i="6"/>
  <c r="R3826" i="6"/>
  <c r="R3827" i="6"/>
  <c r="R3828" i="6"/>
  <c r="R3830" i="6"/>
  <c r="R3831" i="6"/>
  <c r="R3833" i="6"/>
  <c r="R3834" i="6"/>
  <c r="R3836" i="6"/>
  <c r="R3837" i="6"/>
  <c r="R3838" i="6"/>
  <c r="R3840" i="6"/>
  <c r="R3841" i="6"/>
  <c r="R3842" i="6"/>
  <c r="R3844" i="6"/>
  <c r="R3846" i="6"/>
  <c r="R3847" i="6"/>
  <c r="R3849" i="6"/>
  <c r="R3850" i="6"/>
  <c r="R3854" i="6"/>
  <c r="R3856" i="6"/>
  <c r="R3857" i="6"/>
  <c r="R3858" i="6"/>
  <c r="R3859" i="6"/>
  <c r="R3860" i="6"/>
  <c r="R3862" i="6"/>
  <c r="R3863" i="6"/>
  <c r="R3865" i="6"/>
  <c r="R3866" i="6"/>
  <c r="R3868" i="6"/>
  <c r="R3869" i="6"/>
  <c r="R3870" i="6"/>
  <c r="R3872" i="6"/>
  <c r="R3873" i="6"/>
  <c r="R3874" i="6"/>
  <c r="R3875" i="6"/>
  <c r="R3876" i="6"/>
  <c r="R3878" i="6"/>
  <c r="R3879" i="6"/>
  <c r="R3881" i="6"/>
  <c r="R3882" i="6"/>
  <c r="R3884" i="6"/>
  <c r="R3885" i="6"/>
  <c r="R3886" i="6"/>
  <c r="R3888" i="6"/>
  <c r="R3889" i="6"/>
  <c r="R3890" i="6"/>
  <c r="R3892" i="6"/>
  <c r="R3894" i="6"/>
  <c r="R3895" i="6"/>
  <c r="R3897" i="6"/>
  <c r="R3898" i="6"/>
  <c r="R3900" i="6"/>
  <c r="R3904" i="6"/>
  <c r="R3905" i="6"/>
  <c r="R3906" i="6"/>
  <c r="R3907" i="6"/>
  <c r="R3908" i="6"/>
  <c r="R3909" i="6"/>
  <c r="R3910" i="6"/>
  <c r="R3911" i="6"/>
  <c r="R3913" i="6"/>
  <c r="R3914" i="6"/>
  <c r="R3916" i="6"/>
  <c r="R3917" i="6"/>
  <c r="R3918" i="6"/>
  <c r="R3920" i="6"/>
  <c r="R3921" i="6"/>
  <c r="R3922" i="6"/>
  <c r="R3923" i="6"/>
  <c r="R3924" i="6"/>
  <c r="R3925" i="6"/>
  <c r="R3926" i="6"/>
  <c r="R3927" i="6"/>
  <c r="R3929" i="6"/>
  <c r="R3930" i="6"/>
  <c r="R3933" i="6"/>
  <c r="R3934" i="6"/>
  <c r="R3936" i="6"/>
  <c r="R3937" i="6"/>
  <c r="R3938" i="6"/>
  <c r="R3939" i="6"/>
  <c r="R3940" i="6"/>
  <c r="R3942" i="6"/>
  <c r="R3943" i="6"/>
  <c r="R3945" i="6"/>
  <c r="R3946" i="6"/>
  <c r="R3948" i="6"/>
  <c r="R3949" i="6"/>
  <c r="R3952" i="6"/>
  <c r="R3953" i="6"/>
  <c r="R3954" i="6"/>
  <c r="R3955" i="6"/>
  <c r="R3956" i="6"/>
  <c r="R3958" i="6"/>
  <c r="R3959" i="6"/>
  <c r="R3961" i="6"/>
  <c r="R3962" i="6"/>
  <c r="R3964" i="6"/>
  <c r="R3965" i="6"/>
  <c r="R3966" i="6"/>
  <c r="R3968" i="6"/>
  <c r="R3969" i="6"/>
  <c r="R3970" i="6"/>
  <c r="R3972" i="6"/>
  <c r="R3974" i="6"/>
  <c r="R3975" i="6"/>
  <c r="R3977" i="6"/>
  <c r="R3978" i="6"/>
  <c r="R3982" i="6"/>
  <c r="R3984" i="6"/>
  <c r="R3985" i="6"/>
  <c r="R3986" i="6"/>
  <c r="R3987" i="6"/>
  <c r="R3988" i="6"/>
  <c r="R3990" i="6"/>
  <c r="R3991" i="6"/>
  <c r="R3993" i="6"/>
  <c r="R3994" i="6"/>
  <c r="R3996" i="6"/>
  <c r="R3997" i="6"/>
  <c r="R3998" i="6"/>
  <c r="R4000" i="6"/>
  <c r="R4001" i="6"/>
  <c r="R4003" i="6"/>
  <c r="R4004" i="6"/>
  <c r="R4005" i="6"/>
  <c r="R4006" i="6"/>
  <c r="R4007" i="6"/>
  <c r="R4009" i="6"/>
  <c r="R4010" i="6"/>
  <c r="R4013" i="6"/>
  <c r="R4014" i="6"/>
  <c r="R4016" i="6"/>
  <c r="R4017" i="6"/>
  <c r="R4019" i="6"/>
  <c r="R4020" i="6"/>
  <c r="R4022" i="6"/>
  <c r="R4023" i="6"/>
  <c r="R4025" i="6"/>
  <c r="R4026" i="6"/>
  <c r="R4028" i="6"/>
  <c r="R4029" i="6"/>
  <c r="S707" i="10" l="1"/>
  <c r="S946" i="10"/>
  <c r="S2011" i="10"/>
  <c r="S2242" i="10"/>
  <c r="S1090" i="10"/>
  <c r="S3947" i="10"/>
  <c r="S2991" i="10"/>
  <c r="S3150" i="10"/>
  <c r="S3358" i="10"/>
  <c r="S582" i="10"/>
  <c r="S2212" i="10"/>
  <c r="S3715" i="10"/>
  <c r="S1523" i="10"/>
  <c r="S1802" i="10"/>
  <c r="S3608" i="10"/>
  <c r="S3402" i="10"/>
  <c r="S1516" i="10"/>
  <c r="S14" i="10"/>
  <c r="S1253" i="10"/>
  <c r="S1636" i="10"/>
  <c r="S3879" i="10"/>
  <c r="S1589" i="10"/>
  <c r="S3575" i="10"/>
  <c r="S252" i="10"/>
  <c r="S747" i="10"/>
  <c r="S1271" i="10"/>
  <c r="S2038" i="10"/>
  <c r="S2141" i="10"/>
  <c r="S2703" i="10"/>
  <c r="S3226" i="10"/>
  <c r="U3963" i="10"/>
  <c r="S1955" i="10"/>
  <c r="S2244" i="10"/>
  <c r="S3115" i="10"/>
  <c r="S3738" i="10"/>
  <c r="S3915" i="10"/>
  <c r="U3860" i="10"/>
  <c r="S514" i="10"/>
  <c r="U3668" i="10"/>
  <c r="S538" i="10"/>
  <c r="S2316" i="10"/>
  <c r="U3418" i="10"/>
  <c r="U3140" i="10"/>
  <c r="S479" i="10"/>
  <c r="S590" i="10"/>
  <c r="S756" i="10"/>
  <c r="S1129" i="10"/>
  <c r="S1841" i="10"/>
  <c r="S2396" i="10"/>
  <c r="S3408" i="10"/>
  <c r="S3530" i="10"/>
  <c r="S190" i="10"/>
  <c r="S372" i="10"/>
  <c r="S1161" i="10"/>
  <c r="S1623" i="10"/>
  <c r="S2107" i="10"/>
  <c r="S3350" i="10"/>
  <c r="S380" i="10"/>
  <c r="S1015" i="10"/>
  <c r="S1353" i="10"/>
  <c r="S2183" i="10"/>
  <c r="S3343" i="10"/>
  <c r="S631" i="10"/>
  <c r="S1361" i="10"/>
  <c r="S1731" i="10"/>
  <c r="S1874" i="10"/>
  <c r="S2286" i="10"/>
  <c r="S3445" i="10"/>
  <c r="S3551" i="10"/>
  <c r="S3602" i="10"/>
  <c r="S1852" i="10"/>
  <c r="S3095" i="10"/>
  <c r="S3543" i="10"/>
  <c r="S3621" i="10"/>
  <c r="U3975" i="10"/>
  <c r="U3877" i="10"/>
  <c r="U3671" i="10"/>
  <c r="U3145" i="10"/>
  <c r="U3962" i="10"/>
  <c r="U3859" i="10"/>
  <c r="U3642" i="10"/>
  <c r="U3417" i="10"/>
  <c r="S110" i="10"/>
  <c r="S546" i="10"/>
  <c r="S1708" i="10"/>
  <c r="S3123" i="10"/>
  <c r="S3703" i="10"/>
  <c r="S3799" i="10"/>
  <c r="U3959" i="10"/>
  <c r="U3852" i="10"/>
  <c r="U3641" i="10"/>
  <c r="U3413" i="10"/>
  <c r="U3034" i="10"/>
  <c r="S994" i="10"/>
  <c r="S1170" i="10"/>
  <c r="S1301" i="10"/>
  <c r="S1767" i="10"/>
  <c r="S2099" i="10"/>
  <c r="S2205" i="10"/>
  <c r="S2275" i="10"/>
  <c r="S2455" i="10"/>
  <c r="S3143" i="10"/>
  <c r="S3784" i="10"/>
  <c r="S3826" i="10"/>
  <c r="S3994" i="10"/>
  <c r="U3833" i="10"/>
  <c r="U3609" i="10"/>
  <c r="U3385" i="10"/>
  <c r="U3018" i="10"/>
  <c r="U4027" i="10"/>
  <c r="U3946" i="10"/>
  <c r="U3801" i="10"/>
  <c r="U3605" i="10"/>
  <c r="U3381" i="10"/>
  <c r="U2958" i="10"/>
  <c r="U4026" i="10"/>
  <c r="U3943" i="10"/>
  <c r="U3782" i="10"/>
  <c r="U3578" i="10"/>
  <c r="U3353" i="10"/>
  <c r="U2935" i="10"/>
  <c r="S52" i="10"/>
  <c r="S142" i="10"/>
  <c r="S614" i="10"/>
  <c r="S818" i="10"/>
  <c r="S1764" i="10"/>
  <c r="S3055" i="10"/>
  <c r="S3175" i="10"/>
  <c r="S3230" i="10"/>
  <c r="U4025" i="10"/>
  <c r="U3931" i="10"/>
  <c r="U3781" i="10"/>
  <c r="U3577" i="10"/>
  <c r="U3338" i="10"/>
  <c r="U2866" i="10"/>
  <c r="S763" i="10"/>
  <c r="S1473" i="10"/>
  <c r="S2139" i="10"/>
  <c r="S2339" i="10"/>
  <c r="S2366" i="10"/>
  <c r="S3078" i="10"/>
  <c r="S3238" i="10"/>
  <c r="S3382" i="10"/>
  <c r="S3638" i="10"/>
  <c r="S3754" i="10"/>
  <c r="S3874" i="10"/>
  <c r="S3944" i="10"/>
  <c r="U4011" i="10"/>
  <c r="U3930" i="10"/>
  <c r="U3777" i="10"/>
  <c r="U3573" i="10"/>
  <c r="U3303" i="10"/>
  <c r="U2865" i="10"/>
  <c r="S650" i="10"/>
  <c r="S724" i="10"/>
  <c r="S771" i="10"/>
  <c r="S1251" i="10"/>
  <c r="S1659" i="10"/>
  <c r="S2003" i="10"/>
  <c r="S2022" i="10"/>
  <c r="S2386" i="10"/>
  <c r="S3071" i="10"/>
  <c r="S3514" i="10"/>
  <c r="S3762" i="10"/>
  <c r="U4010" i="10"/>
  <c r="U3756" i="10"/>
  <c r="U3546" i="10"/>
  <c r="U3289" i="10"/>
  <c r="U2842" i="10"/>
  <c r="S1042" i="10"/>
  <c r="S1679" i="10"/>
  <c r="S1843" i="10"/>
  <c r="S1858" i="10"/>
  <c r="S2093" i="10"/>
  <c r="S2347" i="10"/>
  <c r="S3090" i="10"/>
  <c r="S3890" i="10"/>
  <c r="U4007" i="10"/>
  <c r="U3914" i="10"/>
  <c r="U3541" i="10"/>
  <c r="U3254" i="10"/>
  <c r="U2772" i="10"/>
  <c r="U3995" i="10"/>
  <c r="U3911" i="10"/>
  <c r="U3750" i="10"/>
  <c r="U3252" i="10"/>
  <c r="U2771" i="10"/>
  <c r="U3899" i="10"/>
  <c r="U3732" i="10"/>
  <c r="U3513" i="10"/>
  <c r="U3239" i="10"/>
  <c r="U2744" i="10"/>
  <c r="S22" i="10"/>
  <c r="S1004" i="10"/>
  <c r="S1145" i="10"/>
  <c r="S1921" i="10"/>
  <c r="S2277" i="10"/>
  <c r="U3991" i="10"/>
  <c r="U3898" i="10"/>
  <c r="U3722" i="10"/>
  <c r="U3509" i="10"/>
  <c r="U3194" i="10"/>
  <c r="U2645" i="10"/>
  <c r="S870" i="10"/>
  <c r="S1707" i="10"/>
  <c r="S1754" i="10"/>
  <c r="S2164" i="10"/>
  <c r="S2927" i="10"/>
  <c r="S3368" i="10"/>
  <c r="S3410" i="10"/>
  <c r="S3702" i="10"/>
  <c r="U3979" i="10"/>
  <c r="U3895" i="10"/>
  <c r="U3482" i="10"/>
  <c r="U3190" i="10"/>
  <c r="U2644" i="10"/>
  <c r="S340" i="10"/>
  <c r="S399" i="10"/>
  <c r="S494" i="10"/>
  <c r="S855" i="10"/>
  <c r="S1071" i="10"/>
  <c r="S1165" i="10"/>
  <c r="S1407" i="10"/>
  <c r="S1692" i="10"/>
  <c r="S1813" i="10"/>
  <c r="S1844" i="10"/>
  <c r="S1871" i="10"/>
  <c r="S1914" i="10"/>
  <c r="S1957" i="10"/>
  <c r="S2246" i="10"/>
  <c r="S3091" i="10"/>
  <c r="S3294" i="10"/>
  <c r="S3775" i="10"/>
  <c r="U3978" i="10"/>
  <c r="U3880" i="10"/>
  <c r="U3673" i="10"/>
  <c r="U3449" i="10"/>
  <c r="U3146" i="10"/>
  <c r="U2596" i="10"/>
  <c r="S3" i="10"/>
  <c r="U3" i="10"/>
  <c r="S33" i="10"/>
  <c r="U33" i="10"/>
  <c r="S37" i="10"/>
  <c r="U37" i="10"/>
  <c r="S72" i="10"/>
  <c r="U72" i="10"/>
  <c r="S103" i="10"/>
  <c r="U103" i="10"/>
  <c r="S107" i="10"/>
  <c r="U107" i="10"/>
  <c r="S138" i="10"/>
  <c r="U138" i="10"/>
  <c r="S161" i="10"/>
  <c r="U161" i="10"/>
  <c r="S165" i="10"/>
  <c r="U165" i="10"/>
  <c r="S243" i="10"/>
  <c r="U243" i="10"/>
  <c r="S247" i="10"/>
  <c r="U247" i="10"/>
  <c r="S251" i="10"/>
  <c r="U251" i="10"/>
  <c r="S262" i="10"/>
  <c r="U270" i="10"/>
  <c r="S270" i="10"/>
  <c r="S604" i="10"/>
  <c r="U604" i="10"/>
  <c r="S608" i="10"/>
  <c r="U608" i="10"/>
  <c r="S612" i="10"/>
  <c r="U612" i="10"/>
  <c r="S749" i="10"/>
  <c r="U749" i="10"/>
  <c r="S753" i="10"/>
  <c r="U753" i="10"/>
  <c r="S1000" i="10"/>
  <c r="U1000" i="10"/>
  <c r="S1255" i="10"/>
  <c r="U1255" i="10"/>
  <c r="U1259" i="10"/>
  <c r="S1259" i="10"/>
  <c r="S1263" i="10"/>
  <c r="U1263" i="10"/>
  <c r="S1267" i="10"/>
  <c r="U1267" i="10"/>
  <c r="S1493" i="10"/>
  <c r="U1493" i="10"/>
  <c r="S1497" i="10"/>
  <c r="U1497" i="10"/>
  <c r="S1501" i="10"/>
  <c r="U1501" i="10"/>
  <c r="S1505" i="10"/>
  <c r="U1505" i="10"/>
  <c r="S1509" i="10"/>
  <c r="U1509" i="10"/>
  <c r="S1513" i="10"/>
  <c r="U1513" i="10"/>
  <c r="S1662" i="10"/>
  <c r="U1662" i="10"/>
  <c r="S1666" i="10"/>
  <c r="U1666" i="10"/>
  <c r="S1674" i="10"/>
  <c r="U1674" i="10"/>
  <c r="S1678" i="10"/>
  <c r="U1678" i="10"/>
  <c r="S2004" i="10"/>
  <c r="U2004" i="10"/>
  <c r="S2031" i="10"/>
  <c r="U2031" i="10"/>
  <c r="S2128" i="10"/>
  <c r="U2128" i="10"/>
  <c r="S2132" i="10"/>
  <c r="U2132" i="10"/>
  <c r="S2159" i="10"/>
  <c r="U2159" i="10"/>
  <c r="S2163" i="10"/>
  <c r="U2163" i="10"/>
  <c r="S2241" i="10"/>
  <c r="U2241" i="10"/>
  <c r="S2256" i="10"/>
  <c r="U2256" i="10"/>
  <c r="S2260" i="10"/>
  <c r="U2260" i="10"/>
  <c r="S2264" i="10"/>
  <c r="U2264" i="10"/>
  <c r="S2268" i="10"/>
  <c r="U2268" i="10"/>
  <c r="S2272" i="10"/>
  <c r="U2272" i="10"/>
  <c r="S3610" i="10"/>
  <c r="U3610" i="10"/>
  <c r="S3614" i="10"/>
  <c r="U3614" i="10"/>
  <c r="S3618" i="10"/>
  <c r="U3618" i="10"/>
  <c r="S2470" i="10"/>
  <c r="U2470" i="10"/>
  <c r="S18" i="10"/>
  <c r="U18" i="10"/>
  <c r="S41" i="10"/>
  <c r="U41" i="10"/>
  <c r="S45" i="10"/>
  <c r="U45" i="10"/>
  <c r="S49" i="10"/>
  <c r="U49" i="10"/>
  <c r="S76" i="10"/>
  <c r="U76" i="10"/>
  <c r="S111" i="10"/>
  <c r="U111" i="10"/>
  <c r="S115" i="10"/>
  <c r="U115" i="10"/>
  <c r="S255" i="10"/>
  <c r="U255" i="10"/>
  <c r="S407" i="10"/>
  <c r="U407" i="10"/>
  <c r="S411" i="10"/>
  <c r="U411" i="10"/>
  <c r="S415" i="10"/>
  <c r="U415" i="10"/>
  <c r="S419" i="10"/>
  <c r="U419" i="10"/>
  <c r="S423" i="10"/>
  <c r="U423" i="10"/>
  <c r="S427" i="10"/>
  <c r="U427" i="10"/>
  <c r="S431" i="10"/>
  <c r="U431" i="10"/>
  <c r="S435" i="10"/>
  <c r="U435" i="10"/>
  <c r="S577" i="10"/>
  <c r="U577" i="10"/>
  <c r="S616" i="10"/>
  <c r="U616" i="10"/>
  <c r="S620" i="10"/>
  <c r="U620" i="10"/>
  <c r="S624" i="10"/>
  <c r="U624" i="10"/>
  <c r="S628" i="10"/>
  <c r="U628" i="10"/>
  <c r="S1008" i="10"/>
  <c r="U1008" i="10"/>
  <c r="S1031" i="10"/>
  <c r="U1031" i="10"/>
  <c r="S1035" i="10"/>
  <c r="U1035" i="10"/>
  <c r="U1133" i="10"/>
  <c r="S1133" i="10"/>
  <c r="S1137" i="10"/>
  <c r="U1137" i="10"/>
  <c r="S1275" i="10"/>
  <c r="U1275" i="10"/>
  <c r="U1279" i="10"/>
  <c r="S1279" i="10"/>
  <c r="S1489" i="10"/>
  <c r="S1771" i="10"/>
  <c r="U1771" i="10"/>
  <c r="S1798" i="10"/>
  <c r="S1918" i="10"/>
  <c r="U1918" i="10"/>
  <c r="S2252" i="10"/>
  <c r="S2385" i="10"/>
  <c r="S2389" i="10"/>
  <c r="U2389" i="10"/>
  <c r="U2393" i="10"/>
  <c r="S2393" i="10"/>
  <c r="S3622" i="10"/>
  <c r="U3622" i="10"/>
  <c r="S3761" i="10"/>
  <c r="U3761" i="10"/>
  <c r="S25" i="10"/>
  <c r="U25" i="10"/>
  <c r="S56" i="10"/>
  <c r="U56" i="10"/>
  <c r="S79" i="10"/>
  <c r="U79" i="10"/>
  <c r="S458" i="10"/>
  <c r="U458" i="10"/>
  <c r="U639" i="10"/>
  <c r="S639" i="10"/>
  <c r="S889" i="10"/>
  <c r="U889" i="10"/>
  <c r="U1058" i="10"/>
  <c r="S1058" i="10"/>
  <c r="S1144" i="10"/>
  <c r="U1144" i="10"/>
  <c r="S1314" i="10"/>
  <c r="U1314" i="10"/>
  <c r="S1536" i="10"/>
  <c r="U1536" i="10"/>
  <c r="S1821" i="10"/>
  <c r="U1821" i="10"/>
  <c r="S239" i="10"/>
  <c r="U239" i="10"/>
  <c r="S482" i="10"/>
  <c r="U482" i="10"/>
  <c r="S651" i="10"/>
  <c r="U651" i="10"/>
  <c r="S776" i="10"/>
  <c r="U776" i="10"/>
  <c r="S1023" i="10"/>
  <c r="U1023" i="10"/>
  <c r="S1148" i="10"/>
  <c r="U1148" i="10"/>
  <c r="S1160" i="10"/>
  <c r="U1160" i="10"/>
  <c r="S1481" i="10"/>
  <c r="U1481" i="10"/>
  <c r="S1485" i="10"/>
  <c r="U1485" i="10"/>
  <c r="S1654" i="10"/>
  <c r="U1654" i="10"/>
  <c r="S1794" i="10"/>
  <c r="U1794" i="10"/>
  <c r="S1929" i="10"/>
  <c r="U1929" i="10"/>
  <c r="S1937" i="10"/>
  <c r="U1937" i="10"/>
  <c r="S2000" i="10"/>
  <c r="U2000" i="10"/>
  <c r="S2120" i="10"/>
  <c r="U2120" i="10"/>
  <c r="S2248" i="10"/>
  <c r="U2248" i="10"/>
  <c r="S2474" i="10"/>
  <c r="U2474" i="10"/>
  <c r="S2482" i="10"/>
  <c r="U2482" i="10"/>
  <c r="S3734" i="10"/>
  <c r="U3734" i="10"/>
  <c r="S7" i="10"/>
  <c r="U7" i="10"/>
  <c r="S26" i="10"/>
  <c r="U26" i="10"/>
  <c r="S53" i="10"/>
  <c r="U53" i="10"/>
  <c r="S57" i="10"/>
  <c r="U57" i="10"/>
  <c r="S61" i="10"/>
  <c r="U61" i="10"/>
  <c r="S65" i="10"/>
  <c r="U65" i="10"/>
  <c r="S80" i="10"/>
  <c r="U80" i="10"/>
  <c r="S84" i="10"/>
  <c r="U84" i="10"/>
  <c r="S181" i="10"/>
  <c r="U181" i="10"/>
  <c r="S259" i="10"/>
  <c r="U259" i="10"/>
  <c r="S447" i="10"/>
  <c r="U447" i="10"/>
  <c r="S451" i="10"/>
  <c r="U451" i="10"/>
  <c r="S581" i="10"/>
  <c r="U581" i="10"/>
  <c r="S632" i="10"/>
  <c r="U632" i="10"/>
  <c r="U636" i="10"/>
  <c r="S636" i="10"/>
  <c r="S859" i="10"/>
  <c r="U859" i="10"/>
  <c r="S863" i="10"/>
  <c r="U863" i="10"/>
  <c r="S874" i="10"/>
  <c r="U874" i="10"/>
  <c r="S878" i="10"/>
  <c r="U878" i="10"/>
  <c r="S882" i="10"/>
  <c r="U882" i="10"/>
  <c r="S890" i="10"/>
  <c r="U890" i="10"/>
  <c r="S894" i="10"/>
  <c r="U894" i="10"/>
  <c r="S1012" i="10"/>
  <c r="U1012" i="10"/>
  <c r="S1043" i="10"/>
  <c r="U1043" i="10"/>
  <c r="S1047" i="10"/>
  <c r="U1047" i="10"/>
  <c r="S1051" i="10"/>
  <c r="U1051" i="10"/>
  <c r="U1055" i="10"/>
  <c r="S1055" i="10"/>
  <c r="S1141" i="10"/>
  <c r="U1141" i="10"/>
  <c r="S1212" i="10"/>
  <c r="U1212" i="10"/>
  <c r="S1216" i="10"/>
  <c r="U1216" i="10"/>
  <c r="S1220" i="10"/>
  <c r="U1220" i="10"/>
  <c r="S1224" i="10"/>
  <c r="U1224" i="10"/>
  <c r="S1228" i="10"/>
  <c r="U1228" i="10"/>
  <c r="S1232" i="10"/>
  <c r="U1232" i="10"/>
  <c r="S1236" i="10"/>
  <c r="U1236" i="10"/>
  <c r="S1240" i="10"/>
  <c r="U1240" i="10"/>
  <c r="U1244" i="10"/>
  <c r="S1244" i="10"/>
  <c r="S1248" i="10"/>
  <c r="U1248" i="10"/>
  <c r="S1430" i="10"/>
  <c r="U1430" i="10"/>
  <c r="S1434" i="10"/>
  <c r="U1434" i="10"/>
  <c r="S1438" i="10"/>
  <c r="U1438" i="10"/>
  <c r="S1442" i="10"/>
  <c r="U1442" i="10"/>
  <c r="S1446" i="10"/>
  <c r="U1446" i="10"/>
  <c r="S1450" i="10"/>
  <c r="U1450" i="10"/>
  <c r="S1454" i="10"/>
  <c r="U1454" i="10"/>
  <c r="U1458" i="10"/>
  <c r="S1458" i="10"/>
  <c r="S1462" i="10"/>
  <c r="U1462" i="10"/>
  <c r="S1466" i="10"/>
  <c r="U1466" i="10"/>
  <c r="S1470" i="10"/>
  <c r="U1470" i="10"/>
  <c r="S1608" i="10"/>
  <c r="U1608" i="10"/>
  <c r="S1639" i="10"/>
  <c r="U1639" i="10"/>
  <c r="S1643" i="10"/>
  <c r="U1643" i="10"/>
  <c r="S1779" i="10"/>
  <c r="U1779" i="10"/>
  <c r="S1783" i="10"/>
  <c r="U1783" i="10"/>
  <c r="S2012" i="10"/>
  <c r="U2012" i="10"/>
  <c r="S2140" i="10"/>
  <c r="U2140" i="10"/>
  <c r="S2222" i="10"/>
  <c r="U2222" i="10"/>
  <c r="S2370" i="10"/>
  <c r="U2370" i="10"/>
  <c r="S2374" i="10"/>
  <c r="U2374" i="10"/>
  <c r="S2459" i="10"/>
  <c r="U2459" i="10"/>
  <c r="S2471" i="10"/>
  <c r="U2471" i="10"/>
  <c r="S3116" i="10"/>
  <c r="U3116" i="10"/>
  <c r="S3120" i="10"/>
  <c r="U3120" i="10"/>
  <c r="S3151" i="10"/>
  <c r="U3151" i="10"/>
  <c r="S3155" i="10"/>
  <c r="U3155" i="10"/>
  <c r="S3159" i="10"/>
  <c r="U3159" i="10"/>
  <c r="S3241" i="10"/>
  <c r="U3241" i="10"/>
  <c r="S3245" i="10"/>
  <c r="U3245" i="10"/>
  <c r="S3249" i="10"/>
  <c r="U3249" i="10"/>
  <c r="S3253" i="10"/>
  <c r="U3253" i="10"/>
  <c r="S3257" i="10"/>
  <c r="U3257" i="10"/>
  <c r="S3261" i="10"/>
  <c r="U3261" i="10"/>
  <c r="S3265" i="10"/>
  <c r="U3265" i="10"/>
  <c r="S3269" i="10"/>
  <c r="U3269" i="10"/>
  <c r="S3273" i="10"/>
  <c r="U3273" i="10"/>
  <c r="S3288" i="10"/>
  <c r="U3288" i="10"/>
  <c r="S3389" i="10"/>
  <c r="U3389" i="10"/>
  <c r="S3393" i="10"/>
  <c r="U3393" i="10"/>
  <c r="S3397" i="10"/>
  <c r="U3397" i="10"/>
  <c r="S3587" i="10"/>
  <c r="U3587" i="10"/>
  <c r="U3591" i="10"/>
  <c r="S3591" i="10"/>
  <c r="S3595" i="10"/>
  <c r="U3595" i="10"/>
  <c r="S3599" i="10"/>
  <c r="U3599" i="10"/>
  <c r="S11" i="10"/>
  <c r="U11" i="10"/>
  <c r="S69" i="10"/>
  <c r="U69" i="10"/>
  <c r="S100" i="10"/>
  <c r="U100" i="10"/>
  <c r="U150" i="10"/>
  <c r="S150" i="10"/>
  <c r="S224" i="10"/>
  <c r="U224" i="10"/>
  <c r="S228" i="10"/>
  <c r="U228" i="10"/>
  <c r="S232" i="10"/>
  <c r="U232" i="10"/>
  <c r="U236" i="10"/>
  <c r="S236" i="10"/>
  <c r="S388" i="10"/>
  <c r="U388" i="10"/>
  <c r="S392" i="10"/>
  <c r="U392" i="10"/>
  <c r="S396" i="10"/>
  <c r="U396" i="10"/>
  <c r="S585" i="10"/>
  <c r="U585" i="10"/>
  <c r="S589" i="10"/>
  <c r="U589" i="10"/>
  <c r="U726" i="10"/>
  <c r="S726" i="10"/>
  <c r="S730" i="10"/>
  <c r="U730" i="10"/>
  <c r="S742" i="10"/>
  <c r="U742" i="10"/>
  <c r="S746" i="10"/>
  <c r="U746" i="10"/>
  <c r="S836" i="10"/>
  <c r="U836" i="10"/>
  <c r="S840" i="10"/>
  <c r="U840" i="10"/>
  <c r="S844" i="10"/>
  <c r="U844" i="10"/>
  <c r="S867" i="10"/>
  <c r="U867" i="10"/>
  <c r="S981" i="10"/>
  <c r="U981" i="10"/>
  <c r="S985" i="10"/>
  <c r="U985" i="10"/>
  <c r="S989" i="10"/>
  <c r="U989" i="10"/>
  <c r="S993" i="10"/>
  <c r="U993" i="10"/>
  <c r="S1016" i="10"/>
  <c r="U1016" i="10"/>
  <c r="S1020" i="10"/>
  <c r="U1020" i="10"/>
  <c r="S1024" i="10"/>
  <c r="U1024" i="10"/>
  <c r="S1114" i="10"/>
  <c r="U1114" i="10"/>
  <c r="S1118" i="10"/>
  <c r="U1118" i="10"/>
  <c r="U1122" i="10"/>
  <c r="S1122" i="10"/>
  <c r="S1252" i="10"/>
  <c r="U1252" i="10"/>
  <c r="S1478" i="10"/>
  <c r="U1478" i="10"/>
  <c r="S1482" i="10"/>
  <c r="U1482" i="10"/>
  <c r="S1486" i="10"/>
  <c r="U1486" i="10"/>
  <c r="S1616" i="10"/>
  <c r="U1616" i="10"/>
  <c r="S1620" i="10"/>
  <c r="U1620" i="10"/>
  <c r="S1647" i="10"/>
  <c r="U1647" i="10"/>
  <c r="S1651" i="10"/>
  <c r="U1651" i="10"/>
  <c r="S1756" i="10"/>
  <c r="U1756" i="10"/>
  <c r="S1760" i="10"/>
  <c r="U1760" i="10"/>
  <c r="S1791" i="10"/>
  <c r="U1791" i="10"/>
  <c r="S1795" i="10"/>
  <c r="U1795" i="10"/>
  <c r="S1926" i="10"/>
  <c r="U1926" i="10"/>
  <c r="S1930" i="10"/>
  <c r="U1930" i="10"/>
  <c r="S1985" i="10"/>
  <c r="U1985" i="10"/>
  <c r="S1989" i="10"/>
  <c r="U1989" i="10"/>
  <c r="S2094" i="10"/>
  <c r="U2094" i="10"/>
  <c r="U2109" i="10"/>
  <c r="S2109" i="10"/>
  <c r="S2113" i="10"/>
  <c r="U2113" i="10"/>
  <c r="S2117" i="10"/>
  <c r="U2117" i="10"/>
  <c r="S2121" i="10"/>
  <c r="U2121" i="10"/>
  <c r="S2125" i="10"/>
  <c r="U2125" i="10"/>
  <c r="S2207" i="10"/>
  <c r="U2207" i="10"/>
  <c r="U2226" i="10"/>
  <c r="S2226" i="10"/>
  <c r="S2230" i="10"/>
  <c r="U2230" i="10"/>
  <c r="S2234" i="10"/>
  <c r="U2234" i="10"/>
  <c r="S2238" i="10"/>
  <c r="U2238" i="10"/>
  <c r="S2382" i="10"/>
  <c r="U2382" i="10"/>
  <c r="S3277" i="10"/>
  <c r="U3277" i="10"/>
  <c r="S3281" i="10"/>
  <c r="U3281" i="10"/>
  <c r="S3351" i="10"/>
  <c r="U3351" i="10"/>
  <c r="S3370" i="10"/>
  <c r="U3370" i="10"/>
  <c r="S3412" i="10"/>
  <c r="U3412" i="10"/>
  <c r="S3416" i="10"/>
  <c r="U3416" i="10"/>
  <c r="S3420" i="10"/>
  <c r="U3420" i="10"/>
  <c r="S3424" i="10"/>
  <c r="U3424" i="10"/>
  <c r="S3560" i="10"/>
  <c r="U3560" i="10"/>
  <c r="S258" i="10"/>
  <c r="U258" i="10"/>
  <c r="S478" i="10"/>
  <c r="U478" i="10"/>
  <c r="S1050" i="10"/>
  <c r="U1050" i="10"/>
  <c r="U1183" i="10"/>
  <c r="S1183" i="10"/>
  <c r="S1524" i="10"/>
  <c r="U1524" i="10"/>
  <c r="S1829" i="10"/>
  <c r="U1829" i="10"/>
  <c r="S2279" i="10"/>
  <c r="U2279" i="10"/>
  <c r="S2283" i="10"/>
  <c r="U2283" i="10"/>
  <c r="S29" i="10"/>
  <c r="U29" i="10"/>
  <c r="S745" i="10"/>
  <c r="U745" i="10"/>
  <c r="S772" i="10"/>
  <c r="U772" i="10"/>
  <c r="S897" i="10"/>
  <c r="U897" i="10"/>
  <c r="S1152" i="10"/>
  <c r="U1152" i="10"/>
  <c r="S1477" i="10"/>
  <c r="U1477" i="10"/>
  <c r="S1650" i="10"/>
  <c r="U1650" i="10"/>
  <c r="S1658" i="10"/>
  <c r="U1658" i="10"/>
  <c r="S1790" i="10"/>
  <c r="U1790" i="10"/>
  <c r="S1925" i="10"/>
  <c r="U1925" i="10"/>
  <c r="U1933" i="10"/>
  <c r="S1933" i="10"/>
  <c r="S2116" i="10"/>
  <c r="U2116" i="10"/>
  <c r="S2124" i="10"/>
  <c r="U2124" i="10"/>
  <c r="U2147" i="10"/>
  <c r="S2147" i="10"/>
  <c r="S2151" i="10"/>
  <c r="U2151" i="10"/>
  <c r="S2295" i="10"/>
  <c r="U2295" i="10"/>
  <c r="S2381" i="10"/>
  <c r="U2381" i="10"/>
  <c r="S2478" i="10"/>
  <c r="U2478" i="10"/>
  <c r="S3730" i="10"/>
  <c r="U3730" i="10"/>
  <c r="S4" i="10"/>
  <c r="U4" i="10"/>
  <c r="S30" i="10"/>
  <c r="U30" i="10"/>
  <c r="S34" i="10"/>
  <c r="U34" i="10"/>
  <c r="S38" i="10"/>
  <c r="U38" i="10"/>
  <c r="S73" i="10"/>
  <c r="U73" i="10"/>
  <c r="S123" i="10"/>
  <c r="U123" i="10"/>
  <c r="S127" i="10"/>
  <c r="U127" i="10"/>
  <c r="S131" i="10"/>
  <c r="U131" i="10"/>
  <c r="S135" i="10"/>
  <c r="U135" i="10"/>
  <c r="U158" i="10"/>
  <c r="S158" i="10"/>
  <c r="S542" i="10"/>
  <c r="U542" i="10"/>
  <c r="S605" i="10"/>
  <c r="U605" i="10"/>
  <c r="S609" i="10"/>
  <c r="U609" i="10"/>
  <c r="S613" i="10"/>
  <c r="U613" i="10"/>
  <c r="S848" i="10"/>
  <c r="U848" i="10"/>
  <c r="S852" i="10"/>
  <c r="U852" i="10"/>
  <c r="S997" i="10"/>
  <c r="U997" i="10"/>
  <c r="S1001" i="10"/>
  <c r="U1001" i="10"/>
  <c r="S1612" i="10"/>
  <c r="S1787" i="10"/>
  <c r="S1907" i="10"/>
  <c r="U1907" i="10"/>
  <c r="S1911" i="10"/>
  <c r="U1911" i="10"/>
  <c r="S2098" i="10"/>
  <c r="U2098" i="10"/>
  <c r="S2211" i="10"/>
  <c r="U2211" i="10"/>
  <c r="S2351" i="10"/>
  <c r="U2351" i="10"/>
  <c r="S2355" i="10"/>
  <c r="U2355" i="10"/>
  <c r="S2359" i="10"/>
  <c r="U2359" i="10"/>
  <c r="S2363" i="10"/>
  <c r="U2363" i="10"/>
  <c r="S2378" i="10"/>
  <c r="S2433" i="10"/>
  <c r="U2433" i="10"/>
  <c r="S2437" i="10"/>
  <c r="U2437" i="10"/>
  <c r="S2444" i="10"/>
  <c r="U2444" i="10"/>
  <c r="S2448" i="10"/>
  <c r="U2448" i="10"/>
  <c r="S2452" i="10"/>
  <c r="U2452" i="10"/>
  <c r="S2733" i="10"/>
  <c r="U2733" i="10"/>
  <c r="S2737" i="10"/>
  <c r="U2737" i="10"/>
  <c r="S2741" i="10"/>
  <c r="U2741" i="10"/>
  <c r="S2882" i="10"/>
  <c r="U2882" i="10"/>
  <c r="S2886" i="10"/>
  <c r="U2886" i="10"/>
  <c r="S2890" i="10"/>
  <c r="U2890" i="10"/>
  <c r="S2894" i="10"/>
  <c r="U2894" i="10"/>
  <c r="S3093" i="10"/>
  <c r="U3093" i="10"/>
  <c r="S3234" i="10"/>
  <c r="U3234" i="10"/>
  <c r="S3355" i="10"/>
  <c r="U3355" i="10"/>
  <c r="S3611" i="10"/>
  <c r="U3611" i="10"/>
  <c r="S3615" i="10"/>
  <c r="U3615" i="10"/>
  <c r="S15" i="10"/>
  <c r="U15" i="10"/>
  <c r="S19" i="10"/>
  <c r="U19" i="10"/>
  <c r="S42" i="10"/>
  <c r="U42" i="10"/>
  <c r="S46" i="10"/>
  <c r="U46" i="10"/>
  <c r="S50" i="10"/>
  <c r="U50" i="10"/>
  <c r="S77" i="10"/>
  <c r="U77" i="10"/>
  <c r="S201" i="10"/>
  <c r="U201" i="10"/>
  <c r="S369" i="10"/>
  <c r="U369" i="10"/>
  <c r="S404" i="10"/>
  <c r="U404" i="10"/>
  <c r="S408" i="10"/>
  <c r="U408" i="10"/>
  <c r="S412" i="10"/>
  <c r="U412" i="10"/>
  <c r="S550" i="10"/>
  <c r="U550" i="10"/>
  <c r="S554" i="10"/>
  <c r="U554" i="10"/>
  <c r="S558" i="10"/>
  <c r="U558" i="10"/>
  <c r="S562" i="10"/>
  <c r="U562" i="10"/>
  <c r="S566" i="10"/>
  <c r="U566" i="10"/>
  <c r="S578" i="10"/>
  <c r="U578" i="10"/>
  <c r="S711" i="10"/>
  <c r="U711" i="10"/>
  <c r="S715" i="10"/>
  <c r="U715" i="10"/>
  <c r="S719" i="10"/>
  <c r="U719" i="10"/>
  <c r="U723" i="10"/>
  <c r="S723" i="10"/>
  <c r="S871" i="10"/>
  <c r="U871" i="10"/>
  <c r="U1130" i="10"/>
  <c r="S1130" i="10"/>
  <c r="S1411" i="10"/>
  <c r="U1411" i="10"/>
  <c r="S1415" i="10"/>
  <c r="U1415" i="10"/>
  <c r="U1419" i="10"/>
  <c r="S1419" i="10"/>
  <c r="S1423" i="10"/>
  <c r="U1423" i="10"/>
  <c r="S1593" i="10"/>
  <c r="U1593" i="10"/>
  <c r="S1597" i="10"/>
  <c r="U1597" i="10"/>
  <c r="S1729" i="10"/>
  <c r="U1729" i="10"/>
  <c r="S1768" i="10"/>
  <c r="U1768" i="10"/>
  <c r="S1772" i="10"/>
  <c r="U1772" i="10"/>
  <c r="S1884" i="10"/>
  <c r="U1884" i="10"/>
  <c r="S1888" i="10"/>
  <c r="U1888" i="10"/>
  <c r="S1892" i="10"/>
  <c r="U1892" i="10"/>
  <c r="S1896" i="10"/>
  <c r="U1896" i="10"/>
  <c r="U1919" i="10"/>
  <c r="S1919" i="10"/>
  <c r="S2075" i="10"/>
  <c r="U2075" i="10"/>
  <c r="S2079" i="10"/>
  <c r="U2079" i="10"/>
  <c r="S2083" i="10"/>
  <c r="U2083" i="10"/>
  <c r="S2087" i="10"/>
  <c r="U2087" i="10"/>
  <c r="S2215" i="10"/>
  <c r="U2215" i="10"/>
  <c r="S2328" i="10"/>
  <c r="U2328" i="10"/>
  <c r="S2332" i="10"/>
  <c r="U2332" i="10"/>
  <c r="S2336" i="10"/>
  <c r="U2336" i="10"/>
  <c r="S2613" i="10"/>
  <c r="U2613" i="10"/>
  <c r="S2617" i="10"/>
  <c r="U2617" i="10"/>
  <c r="S2652" i="10"/>
  <c r="U2652" i="10"/>
  <c r="S2687" i="10"/>
  <c r="U2687" i="10"/>
  <c r="S2691" i="10"/>
  <c r="U2691" i="10"/>
  <c r="S3564" i="10"/>
  <c r="U3564" i="10"/>
  <c r="S3568" i="10"/>
  <c r="U3568" i="10"/>
  <c r="S3572" i="10"/>
  <c r="U3572" i="10"/>
  <c r="S64" i="10"/>
  <c r="U64" i="10"/>
  <c r="S450" i="10"/>
  <c r="U450" i="10"/>
  <c r="S474" i="10"/>
  <c r="U474" i="10"/>
  <c r="S1070" i="10"/>
  <c r="U1070" i="10"/>
  <c r="S1175" i="10"/>
  <c r="U1175" i="10"/>
  <c r="S1306" i="10"/>
  <c r="U1306" i="10"/>
  <c r="S27" i="10"/>
  <c r="U27" i="10"/>
  <c r="S147" i="10"/>
  <c r="U147" i="10"/>
  <c r="S373" i="10"/>
  <c r="U373" i="10"/>
  <c r="S680" i="10"/>
  <c r="U680" i="10"/>
  <c r="S684" i="10"/>
  <c r="U684" i="10"/>
  <c r="S688" i="10"/>
  <c r="U688" i="10"/>
  <c r="S692" i="10"/>
  <c r="U692" i="10"/>
  <c r="S821" i="10"/>
  <c r="U821" i="10"/>
  <c r="S856" i="10"/>
  <c r="U856" i="10"/>
  <c r="S860" i="10"/>
  <c r="U860" i="10"/>
  <c r="S954" i="10"/>
  <c r="U954" i="10"/>
  <c r="S958" i="10"/>
  <c r="U958" i="10"/>
  <c r="S1099" i="10"/>
  <c r="U1099" i="10"/>
  <c r="S1103" i="10"/>
  <c r="U1103" i="10"/>
  <c r="S1107" i="10"/>
  <c r="U1107" i="10"/>
  <c r="S1197" i="10"/>
  <c r="U1197" i="10"/>
  <c r="U1201" i="10"/>
  <c r="S1201" i="10"/>
  <c r="S1213" i="10"/>
  <c r="U1213" i="10"/>
  <c r="S1217" i="10"/>
  <c r="U1217" i="10"/>
  <c r="S1221" i="10"/>
  <c r="U1221" i="10"/>
  <c r="S1225" i="10"/>
  <c r="U1225" i="10"/>
  <c r="S1229" i="10"/>
  <c r="U1229" i="10"/>
  <c r="U1233" i="10"/>
  <c r="S1233" i="10"/>
  <c r="S1431" i="10"/>
  <c r="U1431" i="10"/>
  <c r="S1435" i="10"/>
  <c r="U1435" i="10"/>
  <c r="S1439" i="10"/>
  <c r="U1439" i="10"/>
  <c r="S1443" i="10"/>
  <c r="U1443" i="10"/>
  <c r="S1609" i="10"/>
  <c r="U1609" i="10"/>
  <c r="S1733" i="10"/>
  <c r="U1733" i="10"/>
  <c r="S1737" i="10"/>
  <c r="U1737" i="10"/>
  <c r="S1741" i="10"/>
  <c r="U1741" i="10"/>
  <c r="S2196" i="10"/>
  <c r="U2196" i="10"/>
  <c r="S2200" i="10"/>
  <c r="U2200" i="10"/>
  <c r="S2204" i="10"/>
  <c r="U2204" i="10"/>
  <c r="S2223" i="10"/>
  <c r="U2223" i="10"/>
  <c r="S2441" i="10"/>
  <c r="U2441" i="10"/>
  <c r="S2598" i="10"/>
  <c r="U2598" i="10"/>
  <c r="S2621" i="10"/>
  <c r="U2621" i="10"/>
  <c r="S2625" i="10"/>
  <c r="U2625" i="10"/>
  <c r="S2695" i="10"/>
  <c r="U2695" i="10"/>
  <c r="S2757" i="10"/>
  <c r="U2757" i="10"/>
  <c r="S2761" i="10"/>
  <c r="U2761" i="10"/>
  <c r="S2867" i="10"/>
  <c r="U2867" i="10"/>
  <c r="U2871" i="10"/>
  <c r="S2871" i="10"/>
  <c r="S3082" i="10"/>
  <c r="U3082" i="10"/>
  <c r="S3086" i="10"/>
  <c r="U3086" i="10"/>
  <c r="S3219" i="10"/>
  <c r="U3219" i="10"/>
  <c r="S3223" i="10"/>
  <c r="U3223" i="10"/>
  <c r="S3242" i="10"/>
  <c r="U3242" i="10"/>
  <c r="U3246" i="10"/>
  <c r="S3246" i="10"/>
  <c r="S3344" i="10"/>
  <c r="U3344" i="10"/>
  <c r="S3518" i="10"/>
  <c r="U3518" i="10"/>
  <c r="S3553" i="10"/>
  <c r="U3553" i="10"/>
  <c r="U3557" i="10"/>
  <c r="S3557" i="10"/>
  <c r="S145" i="10"/>
  <c r="U145" i="10"/>
  <c r="S466" i="10"/>
  <c r="U466" i="10"/>
  <c r="S1054" i="10"/>
  <c r="U1054" i="10"/>
  <c r="S1693" i="10"/>
  <c r="U1693" i="10"/>
  <c r="S1833" i="10"/>
  <c r="U1833" i="10"/>
  <c r="S10" i="10"/>
  <c r="U10" i="10"/>
  <c r="S99" i="10"/>
  <c r="U99" i="10"/>
  <c r="S741" i="10"/>
  <c r="U741" i="10"/>
  <c r="S2237" i="10"/>
  <c r="U2237" i="10"/>
  <c r="S205" i="10"/>
  <c r="U205" i="10"/>
  <c r="S12" i="10"/>
  <c r="U12" i="10"/>
  <c r="S66" i="10"/>
  <c r="U66" i="10"/>
  <c r="S70" i="10"/>
  <c r="U70" i="10"/>
  <c r="S89" i="10"/>
  <c r="U89" i="10"/>
  <c r="S93" i="10"/>
  <c r="U93" i="10"/>
  <c r="S97" i="10"/>
  <c r="U97" i="10"/>
  <c r="S120" i="10"/>
  <c r="U120" i="10"/>
  <c r="S225" i="10"/>
  <c r="U225" i="10"/>
  <c r="S338" i="10"/>
  <c r="U338" i="10"/>
  <c r="S389" i="10"/>
  <c r="U389" i="10"/>
  <c r="S527" i="10"/>
  <c r="U527" i="10"/>
  <c r="S531" i="10"/>
  <c r="U531" i="10"/>
  <c r="S535" i="10"/>
  <c r="U535" i="10"/>
  <c r="S825" i="10"/>
  <c r="U825" i="10"/>
  <c r="S829" i="10"/>
  <c r="U829" i="10"/>
  <c r="S833" i="10"/>
  <c r="U833" i="10"/>
  <c r="S837" i="10"/>
  <c r="U837" i="10"/>
  <c r="S841" i="10"/>
  <c r="U841" i="10"/>
  <c r="S845" i="10"/>
  <c r="U845" i="10"/>
  <c r="S966" i="10"/>
  <c r="U966" i="10"/>
  <c r="U982" i="10"/>
  <c r="S982" i="10"/>
  <c r="S1115" i="10"/>
  <c r="U1115" i="10"/>
  <c r="S1356" i="10"/>
  <c r="U1356" i="10"/>
  <c r="S1360" i="10"/>
  <c r="U1360" i="10"/>
  <c r="S1427" i="10"/>
  <c r="S1562" i="10"/>
  <c r="U1562" i="10"/>
  <c r="S1566" i="10"/>
  <c r="U1566" i="10"/>
  <c r="S1570" i="10"/>
  <c r="U1570" i="10"/>
  <c r="S1574" i="10"/>
  <c r="U1574" i="10"/>
  <c r="U1578" i="10"/>
  <c r="S1578" i="10"/>
  <c r="S1582" i="10"/>
  <c r="U1582" i="10"/>
  <c r="S1601" i="10"/>
  <c r="S1718" i="10"/>
  <c r="U1718" i="10"/>
  <c r="S1865" i="10"/>
  <c r="U1865" i="10"/>
  <c r="S1869" i="10"/>
  <c r="U1869" i="10"/>
  <c r="S1900" i="10"/>
  <c r="S1970" i="10"/>
  <c r="U1970" i="10"/>
  <c r="S1974" i="10"/>
  <c r="U1974" i="10"/>
  <c r="U1978" i="10"/>
  <c r="S1978" i="10"/>
  <c r="U1986" i="10"/>
  <c r="S1986" i="10"/>
  <c r="S2102" i="10"/>
  <c r="S2219" i="10"/>
  <c r="S2672" i="10"/>
  <c r="U2672" i="10"/>
  <c r="S2676" i="10"/>
  <c r="U2676" i="10"/>
  <c r="S58" i="10"/>
  <c r="U58" i="10"/>
  <c r="S5" i="10"/>
  <c r="U5" i="10"/>
  <c r="S31" i="10"/>
  <c r="U31" i="10"/>
  <c r="S35" i="10"/>
  <c r="U35" i="10"/>
  <c r="S74" i="10"/>
  <c r="U74" i="10"/>
  <c r="S167" i="10"/>
  <c r="U167" i="10"/>
  <c r="S171" i="10"/>
  <c r="U171" i="10"/>
  <c r="S175" i="10"/>
  <c r="U175" i="10"/>
  <c r="S342" i="10"/>
  <c r="U342" i="10"/>
  <c r="S346" i="10"/>
  <c r="U346" i="10"/>
  <c r="S543" i="10"/>
  <c r="U543" i="10"/>
  <c r="S927" i="10"/>
  <c r="U927" i="10"/>
  <c r="S931" i="10"/>
  <c r="U931" i="10"/>
  <c r="S935" i="10"/>
  <c r="U935" i="10"/>
  <c r="S939" i="10"/>
  <c r="U939" i="10"/>
  <c r="S943" i="10"/>
  <c r="U943" i="10"/>
  <c r="S962" i="10"/>
  <c r="S1084" i="10"/>
  <c r="U1084" i="10"/>
  <c r="S1088" i="10"/>
  <c r="U1088" i="10"/>
  <c r="S1111" i="10"/>
  <c r="S1364" i="10"/>
  <c r="U1364" i="10"/>
  <c r="S1368" i="10"/>
  <c r="U1368" i="10"/>
  <c r="S1372" i="10"/>
  <c r="U1372" i="10"/>
  <c r="S1376" i="10"/>
  <c r="U1376" i="10"/>
  <c r="S1380" i="10"/>
  <c r="U1380" i="10"/>
  <c r="S1722" i="10"/>
  <c r="U1722" i="10"/>
  <c r="S1726" i="10"/>
  <c r="U1726" i="10"/>
  <c r="S1873" i="10"/>
  <c r="U1873" i="10"/>
  <c r="S2060" i="10"/>
  <c r="U2060" i="10"/>
  <c r="S2064" i="10"/>
  <c r="U2064" i="10"/>
  <c r="S2313" i="10"/>
  <c r="U2313" i="10"/>
  <c r="S2418" i="10"/>
  <c r="U2418" i="10"/>
  <c r="S2422" i="10"/>
  <c r="U2422" i="10"/>
  <c r="S2434" i="10"/>
  <c r="U2434" i="10"/>
  <c r="S2551" i="10"/>
  <c r="U2551" i="10"/>
  <c r="S2555" i="10"/>
  <c r="U2555" i="10"/>
  <c r="S462" i="10"/>
  <c r="U462" i="10"/>
  <c r="S643" i="10"/>
  <c r="U643" i="10"/>
  <c r="S893" i="10"/>
  <c r="U893" i="10"/>
  <c r="S1046" i="10"/>
  <c r="U1046" i="10"/>
  <c r="S1310" i="10"/>
  <c r="U1310" i="10"/>
  <c r="S1532" i="10"/>
  <c r="U1532" i="10"/>
  <c r="U1825" i="10"/>
  <c r="S1825" i="10"/>
  <c r="S2015" i="10"/>
  <c r="U2015" i="10"/>
  <c r="S68" i="10"/>
  <c r="U68" i="10"/>
  <c r="U486" i="10"/>
  <c r="S486" i="10"/>
  <c r="S655" i="10"/>
  <c r="U655" i="10"/>
  <c r="S784" i="10"/>
  <c r="U784" i="10"/>
  <c r="S1019" i="10"/>
  <c r="U1019" i="10"/>
  <c r="S377" i="10"/>
  <c r="U377" i="10"/>
  <c r="S16" i="10"/>
  <c r="U16" i="10"/>
  <c r="S20" i="10"/>
  <c r="U20" i="10"/>
  <c r="S39" i="10"/>
  <c r="U39" i="10"/>
  <c r="S43" i="10"/>
  <c r="U43" i="10"/>
  <c r="S47" i="10"/>
  <c r="U47" i="10"/>
  <c r="S51" i="10"/>
  <c r="U51" i="10"/>
  <c r="S78" i="10"/>
  <c r="U78" i="10"/>
  <c r="S179" i="10"/>
  <c r="U179" i="10"/>
  <c r="S202" i="10"/>
  <c r="U202" i="10"/>
  <c r="S308" i="10"/>
  <c r="U308" i="10"/>
  <c r="S319" i="10"/>
  <c r="U319" i="10"/>
  <c r="S323" i="10"/>
  <c r="U323" i="10"/>
  <c r="S327" i="10"/>
  <c r="U327" i="10"/>
  <c r="S331" i="10"/>
  <c r="U331" i="10"/>
  <c r="S370" i="10"/>
  <c r="U370" i="10"/>
  <c r="S508" i="10"/>
  <c r="U508" i="10"/>
  <c r="S512" i="10"/>
  <c r="U512" i="10"/>
  <c r="S794" i="10"/>
  <c r="U794" i="10"/>
  <c r="S798" i="10"/>
  <c r="U798" i="10"/>
  <c r="S802" i="10"/>
  <c r="U802" i="10"/>
  <c r="S806" i="10"/>
  <c r="U806" i="10"/>
  <c r="S810" i="10"/>
  <c r="U810" i="10"/>
  <c r="S814" i="10"/>
  <c r="U814" i="10"/>
  <c r="S1092" i="10"/>
  <c r="U1092" i="10"/>
  <c r="S1408" i="10"/>
  <c r="U1408" i="10"/>
  <c r="U1412" i="10"/>
  <c r="S1412" i="10"/>
  <c r="S1730" i="10"/>
  <c r="U1730" i="10"/>
  <c r="S1885" i="10"/>
  <c r="U1885" i="10"/>
  <c r="S2072" i="10"/>
  <c r="U2072" i="10"/>
  <c r="S2076" i="10"/>
  <c r="U2076" i="10"/>
  <c r="S2173" i="10"/>
  <c r="U2173" i="10"/>
  <c r="S2177" i="10"/>
  <c r="U2177" i="10"/>
  <c r="S2181" i="10"/>
  <c r="U2181" i="10"/>
  <c r="S2329" i="10"/>
  <c r="U2329" i="10"/>
  <c r="S2492" i="10"/>
  <c r="U2492" i="10"/>
  <c r="S2496" i="10"/>
  <c r="U2496" i="10"/>
  <c r="S2500" i="10"/>
  <c r="U2500" i="10"/>
  <c r="S2504" i="10"/>
  <c r="U2504" i="10"/>
  <c r="S2657" i="10"/>
  <c r="U2657" i="10"/>
  <c r="S2661" i="10"/>
  <c r="U2661" i="10"/>
  <c r="S2665" i="10"/>
  <c r="U2665" i="10"/>
  <c r="S2707" i="10"/>
  <c r="U2707" i="10"/>
  <c r="S60" i="10"/>
  <c r="U60" i="10"/>
  <c r="S470" i="10"/>
  <c r="U470" i="10"/>
  <c r="S1528" i="10"/>
  <c r="U1528" i="10"/>
  <c r="S1837" i="10"/>
  <c r="U1837" i="10"/>
  <c r="S2019" i="10"/>
  <c r="U2019" i="10"/>
  <c r="S8" i="10"/>
  <c r="U8" i="10"/>
  <c r="S23" i="10"/>
  <c r="U23" i="10"/>
  <c r="S81" i="10"/>
  <c r="U81" i="10"/>
  <c r="S143" i="10"/>
  <c r="U143" i="10"/>
  <c r="S9" i="10"/>
  <c r="U9" i="10"/>
  <c r="S24" i="10"/>
  <c r="U24" i="10"/>
  <c r="S55" i="10"/>
  <c r="U55" i="10"/>
  <c r="S59" i="10"/>
  <c r="U59" i="10"/>
  <c r="S63" i="10"/>
  <c r="U63" i="10"/>
  <c r="S82" i="10"/>
  <c r="U82" i="10"/>
  <c r="S183" i="10"/>
  <c r="U183" i="10"/>
  <c r="S312" i="10"/>
  <c r="U312" i="10"/>
  <c r="S673" i="10"/>
  <c r="U673" i="10"/>
  <c r="S677" i="10"/>
  <c r="U677" i="10"/>
  <c r="S681" i="10"/>
  <c r="U681" i="10"/>
  <c r="S685" i="10"/>
  <c r="U685" i="10"/>
  <c r="S822" i="10"/>
  <c r="U822" i="10"/>
  <c r="S951" i="10"/>
  <c r="U951" i="10"/>
  <c r="S955" i="10"/>
  <c r="U955" i="10"/>
  <c r="S959" i="10"/>
  <c r="U959" i="10"/>
  <c r="S1069" i="10"/>
  <c r="U1069" i="10"/>
  <c r="S1100" i="10"/>
  <c r="U1100" i="10"/>
  <c r="S1104" i="10"/>
  <c r="U1104" i="10"/>
  <c r="S1174" i="10"/>
  <c r="U1174" i="10"/>
  <c r="S1178" i="10"/>
  <c r="U1178" i="10"/>
  <c r="S1182" i="10"/>
  <c r="U1182" i="10"/>
  <c r="S1186" i="10"/>
  <c r="U1186" i="10"/>
  <c r="S1305" i="10"/>
  <c r="U1305" i="10"/>
  <c r="S1309" i="10"/>
  <c r="U1309" i="10"/>
  <c r="S1313" i="10"/>
  <c r="U1313" i="10"/>
  <c r="U1317" i="10"/>
  <c r="S1317" i="10"/>
  <c r="S1321" i="10"/>
  <c r="U1321" i="10"/>
  <c r="S1325" i="10"/>
  <c r="U1325" i="10"/>
  <c r="S1329" i="10"/>
  <c r="U1329" i="10"/>
  <c r="S1333" i="10"/>
  <c r="U1333" i="10"/>
  <c r="S1337" i="10"/>
  <c r="U1337" i="10"/>
  <c r="S1341" i="10"/>
  <c r="U1341" i="10"/>
  <c r="S1527" i="10"/>
  <c r="U1527" i="10"/>
  <c r="S1531" i="10"/>
  <c r="U1531" i="10"/>
  <c r="S1535" i="10"/>
  <c r="U1535" i="10"/>
  <c r="S1539" i="10"/>
  <c r="U1539" i="10"/>
  <c r="S1543" i="10"/>
  <c r="U1543" i="10"/>
  <c r="S1547" i="10"/>
  <c r="U1547" i="10"/>
  <c r="S1828" i="10"/>
  <c r="U1828" i="10"/>
  <c r="S1832" i="10"/>
  <c r="U1832" i="10"/>
  <c r="S1836" i="10"/>
  <c r="U1836" i="10"/>
  <c r="S1862" i="10"/>
  <c r="U1862" i="10"/>
  <c r="S1959" i="10"/>
  <c r="U1959" i="10"/>
  <c r="S1963" i="10"/>
  <c r="U1963" i="10"/>
  <c r="S2185" i="10"/>
  <c r="U2185" i="10"/>
  <c r="S2189" i="10"/>
  <c r="U2189" i="10"/>
  <c r="S2197" i="10"/>
  <c r="U2197" i="10"/>
  <c r="S2143" i="10"/>
  <c r="U2143" i="10"/>
  <c r="S13" i="10"/>
  <c r="U13" i="10"/>
  <c r="S28" i="10"/>
  <c r="U28" i="10"/>
  <c r="S67" i="10"/>
  <c r="U67" i="10"/>
  <c r="S152" i="10"/>
  <c r="U152" i="10"/>
  <c r="S156" i="10"/>
  <c r="U156" i="10"/>
  <c r="S335" i="10"/>
  <c r="U335" i="10"/>
  <c r="S339" i="10"/>
  <c r="U339" i="10"/>
  <c r="S485" i="10"/>
  <c r="U485" i="10"/>
  <c r="S489" i="10"/>
  <c r="U489" i="10"/>
  <c r="S493" i="10"/>
  <c r="U493" i="10"/>
  <c r="S528" i="10"/>
  <c r="U528" i="10"/>
  <c r="S532" i="10"/>
  <c r="U532" i="10"/>
  <c r="S654" i="10"/>
  <c r="U654" i="10"/>
  <c r="S775" i="10"/>
  <c r="U775" i="10"/>
  <c r="S779" i="10"/>
  <c r="U779" i="10"/>
  <c r="S783" i="10"/>
  <c r="U783" i="10"/>
  <c r="S904" i="10"/>
  <c r="U904" i="10"/>
  <c r="U908" i="10"/>
  <c r="S908" i="10"/>
  <c r="S912" i="10"/>
  <c r="U912" i="10"/>
  <c r="S916" i="10"/>
  <c r="U916" i="10"/>
  <c r="S1073" i="10"/>
  <c r="U1073" i="10"/>
  <c r="S1077" i="10"/>
  <c r="U1077" i="10"/>
  <c r="S1159" i="10"/>
  <c r="U1159" i="10"/>
  <c r="S1559" i="10"/>
  <c r="U1559" i="10"/>
  <c r="S1563" i="10"/>
  <c r="U1563" i="10"/>
  <c r="S1567" i="10"/>
  <c r="U1567" i="10"/>
  <c r="S1696" i="10"/>
  <c r="U1696" i="10"/>
  <c r="S1700" i="10"/>
  <c r="U1700" i="10"/>
  <c r="S1719" i="10"/>
  <c r="U1719" i="10"/>
  <c r="S1840" i="10"/>
  <c r="U1840" i="10"/>
  <c r="S1851" i="10"/>
  <c r="U1851" i="10"/>
  <c r="S1866" i="10"/>
  <c r="U1866" i="10"/>
  <c r="S1870" i="10"/>
  <c r="U1870" i="10"/>
  <c r="S1936" i="10"/>
  <c r="U1936" i="10"/>
  <c r="S1967" i="10"/>
  <c r="U1967" i="10"/>
  <c r="U1971" i="10"/>
  <c r="S1971" i="10"/>
  <c r="S2294" i="10"/>
  <c r="U2294" i="10"/>
  <c r="U2403" i="10"/>
  <c r="S2403" i="10"/>
  <c r="S2407" i="10"/>
  <c r="U2407" i="10"/>
  <c r="S2477" i="10"/>
  <c r="U2477" i="10"/>
  <c r="S2481" i="10"/>
  <c r="U2481" i="10"/>
  <c r="S2532" i="10"/>
  <c r="U2532" i="10"/>
  <c r="S2536" i="10"/>
  <c r="U2536" i="10"/>
  <c r="S83" i="10"/>
  <c r="U83" i="10"/>
  <c r="S454" i="10"/>
  <c r="U454" i="10"/>
  <c r="S635" i="10"/>
  <c r="U635" i="10"/>
  <c r="S1179" i="10"/>
  <c r="U1179" i="10"/>
  <c r="S1302" i="10"/>
  <c r="U1302" i="10"/>
  <c r="S1817" i="10"/>
  <c r="U1817" i="10"/>
  <c r="S153" i="10"/>
  <c r="U153" i="10"/>
  <c r="S184" i="10"/>
  <c r="U184" i="10"/>
  <c r="S266" i="10"/>
  <c r="U266" i="10"/>
  <c r="S780" i="10"/>
  <c r="U780" i="10"/>
  <c r="S901" i="10"/>
  <c r="U901" i="10"/>
  <c r="S1027" i="10"/>
  <c r="U1027" i="10"/>
  <c r="S2233" i="10"/>
  <c r="U2233" i="10"/>
  <c r="S54" i="10"/>
  <c r="U54" i="10"/>
  <c r="S32" i="10"/>
  <c r="U32" i="10"/>
  <c r="S36" i="10"/>
  <c r="U36" i="10"/>
  <c r="S71" i="10"/>
  <c r="U71" i="10"/>
  <c r="S75" i="10"/>
  <c r="U75" i="10"/>
  <c r="S137" i="10"/>
  <c r="U137" i="10"/>
  <c r="S168" i="10"/>
  <c r="U168" i="10"/>
  <c r="S172" i="10"/>
  <c r="U172" i="10"/>
  <c r="S176" i="10"/>
  <c r="U176" i="10"/>
  <c r="S273" i="10"/>
  <c r="U273" i="10"/>
  <c r="S277" i="10"/>
  <c r="U277" i="10"/>
  <c r="S281" i="10"/>
  <c r="U281" i="10"/>
  <c r="S285" i="10"/>
  <c r="U285" i="10"/>
  <c r="S316" i="10"/>
  <c r="S497" i="10"/>
  <c r="U497" i="10"/>
  <c r="S516" i="10"/>
  <c r="U658" i="10"/>
  <c r="S658" i="10"/>
  <c r="S662" i="10"/>
  <c r="U662" i="10"/>
  <c r="S928" i="10"/>
  <c r="U928" i="10"/>
  <c r="U1085" i="10"/>
  <c r="S1085" i="10"/>
  <c r="S1163" i="10"/>
  <c r="U1163" i="10"/>
  <c r="S1512" i="10"/>
  <c r="U1512" i="10"/>
  <c r="S1673" i="10"/>
  <c r="U1673" i="10"/>
  <c r="S1677" i="10"/>
  <c r="U1677" i="10"/>
  <c r="S1711" i="10"/>
  <c r="S1847" i="10"/>
  <c r="S1944" i="10"/>
  <c r="U1944" i="10"/>
  <c r="S1948" i="10"/>
  <c r="U1948" i="10"/>
  <c r="S1952" i="10"/>
  <c r="U1952" i="10"/>
  <c r="S2030" i="10"/>
  <c r="U2030" i="10"/>
  <c r="S2045" i="10"/>
  <c r="S2049" i="10"/>
  <c r="U2049" i="10"/>
  <c r="S2158" i="10"/>
  <c r="U2158" i="10"/>
  <c r="S2162" i="10"/>
  <c r="U2162" i="10"/>
  <c r="S2255" i="10"/>
  <c r="U2255" i="10"/>
  <c r="S2259" i="10"/>
  <c r="U2259" i="10"/>
  <c r="S2263" i="10"/>
  <c r="U2263" i="10"/>
  <c r="S2267" i="10"/>
  <c r="U2267" i="10"/>
  <c r="S2271" i="10"/>
  <c r="U2271" i="10"/>
  <c r="S2302" i="10"/>
  <c r="U2302" i="10"/>
  <c r="U2314" i="10"/>
  <c r="S2314" i="10"/>
  <c r="S2399" i="10"/>
  <c r="S2485" i="10"/>
  <c r="U2485" i="10"/>
  <c r="S62" i="10"/>
  <c r="U62" i="10"/>
  <c r="S17" i="10"/>
  <c r="U17" i="10"/>
  <c r="S21" i="10"/>
  <c r="U21" i="10"/>
  <c r="S40" i="10"/>
  <c r="U40" i="10"/>
  <c r="S44" i="10"/>
  <c r="U44" i="10"/>
  <c r="S48" i="10"/>
  <c r="U48" i="10"/>
  <c r="S114" i="10"/>
  <c r="U114" i="10"/>
  <c r="S118" i="10"/>
  <c r="U118" i="10"/>
  <c r="S141" i="10"/>
  <c r="U141" i="10"/>
  <c r="S191" i="10"/>
  <c r="U191" i="10"/>
  <c r="S195" i="10"/>
  <c r="U195" i="10"/>
  <c r="S309" i="10"/>
  <c r="U309" i="10"/>
  <c r="S509" i="10"/>
  <c r="U509" i="10"/>
  <c r="S513" i="10"/>
  <c r="U513" i="10"/>
  <c r="S760" i="10"/>
  <c r="U760" i="10"/>
  <c r="S787" i="10"/>
  <c r="S791" i="10"/>
  <c r="U791" i="10"/>
  <c r="S795" i="10"/>
  <c r="U795" i="10"/>
  <c r="S799" i="10"/>
  <c r="U799" i="10"/>
  <c r="S803" i="10"/>
  <c r="U803" i="10"/>
  <c r="U807" i="10"/>
  <c r="S807" i="10"/>
  <c r="S1081" i="10"/>
  <c r="S1167" i="10"/>
  <c r="U1167" i="10"/>
  <c r="S1274" i="10"/>
  <c r="U1274" i="10"/>
  <c r="S1278" i="10"/>
  <c r="U1278" i="10"/>
  <c r="S1282" i="10"/>
  <c r="U1282" i="10"/>
  <c r="S1286" i="10"/>
  <c r="U1286" i="10"/>
  <c r="S1290" i="10"/>
  <c r="U1290" i="10"/>
  <c r="S1294" i="10"/>
  <c r="U1294" i="10"/>
  <c r="S1298" i="10"/>
  <c r="U1298" i="10"/>
  <c r="S1520" i="10"/>
  <c r="U1520" i="10"/>
  <c r="U1681" i="10"/>
  <c r="S1681" i="10"/>
  <c r="S1940" i="10"/>
  <c r="S1956" i="10"/>
  <c r="U1956" i="10"/>
  <c r="S2034" i="10"/>
  <c r="U2034" i="10"/>
  <c r="U2166" i="10"/>
  <c r="S2166" i="10"/>
  <c r="S2174" i="10"/>
  <c r="U2174" i="10"/>
  <c r="S2178" i="10"/>
  <c r="U2178" i="10"/>
  <c r="S2182" i="10"/>
  <c r="U2182" i="10"/>
  <c r="S2298" i="10"/>
  <c r="S2392" i="10"/>
  <c r="U2392" i="10"/>
  <c r="S3749" i="10"/>
  <c r="U3749" i="10"/>
  <c r="S3904" i="10"/>
  <c r="U3904" i="10"/>
  <c r="S3908" i="10"/>
  <c r="U3908" i="10"/>
  <c r="U3912" i="10"/>
  <c r="S3912" i="10"/>
  <c r="S3954" i="10"/>
  <c r="U3954" i="10"/>
  <c r="U3881" i="10"/>
  <c r="S88" i="10"/>
  <c r="U88" i="10"/>
  <c r="S92" i="10"/>
  <c r="U92" i="10"/>
  <c r="S96" i="10"/>
  <c r="U96" i="10"/>
  <c r="S122" i="10"/>
  <c r="U122" i="10"/>
  <c r="S126" i="10"/>
  <c r="U126" i="10"/>
  <c r="S130" i="10"/>
  <c r="U130" i="10"/>
  <c r="S134" i="10"/>
  <c r="U134" i="10"/>
  <c r="S149" i="10"/>
  <c r="U149" i="10"/>
  <c r="S160" i="10"/>
  <c r="U160" i="10"/>
  <c r="S164" i="10"/>
  <c r="U164" i="10"/>
  <c r="S187" i="10"/>
  <c r="U187" i="10"/>
  <c r="S194" i="10"/>
  <c r="U194" i="10"/>
  <c r="S198" i="10"/>
  <c r="U198" i="10"/>
  <c r="S209" i="10"/>
  <c r="U209" i="10"/>
  <c r="S213" i="10"/>
  <c r="U213" i="10"/>
  <c r="S217" i="10"/>
  <c r="U217" i="10"/>
  <c r="S221" i="10"/>
  <c r="U221" i="10"/>
  <c r="S289" i="10"/>
  <c r="U289" i="10"/>
  <c r="S293" i="10"/>
  <c r="U293" i="10"/>
  <c r="S297" i="10"/>
  <c r="U297" i="10"/>
  <c r="S301" i="10"/>
  <c r="U301" i="10"/>
  <c r="S305" i="10"/>
  <c r="U305" i="10"/>
  <c r="S350" i="10"/>
  <c r="U350" i="10"/>
  <c r="S354" i="10"/>
  <c r="U354" i="10"/>
  <c r="S358" i="10"/>
  <c r="U358" i="10"/>
  <c r="S362" i="10"/>
  <c r="U362" i="10"/>
  <c r="S366" i="10"/>
  <c r="U366" i="10"/>
  <c r="S381" i="10"/>
  <c r="U381" i="10"/>
  <c r="S385" i="10"/>
  <c r="U385" i="10"/>
  <c r="S400" i="10"/>
  <c r="U400" i="10"/>
  <c r="S439" i="10"/>
  <c r="U439" i="10"/>
  <c r="S443" i="10"/>
  <c r="U443" i="10"/>
  <c r="S501" i="10"/>
  <c r="U501" i="10"/>
  <c r="S505" i="10"/>
  <c r="U505" i="10"/>
  <c r="S520" i="10"/>
  <c r="U520" i="10"/>
  <c r="S524" i="10"/>
  <c r="U524" i="10"/>
  <c r="S539" i="10"/>
  <c r="U539" i="10"/>
  <c r="S570" i="10"/>
  <c r="U570" i="10"/>
  <c r="S574" i="10"/>
  <c r="U574" i="10"/>
  <c r="S593" i="10"/>
  <c r="U593" i="10"/>
  <c r="S597" i="10"/>
  <c r="U597" i="10"/>
  <c r="S601" i="10"/>
  <c r="U601" i="10"/>
  <c r="S647" i="10"/>
  <c r="U647" i="10"/>
  <c r="S666" i="10"/>
  <c r="U666" i="10"/>
  <c r="S696" i="10"/>
  <c r="U696" i="10"/>
  <c r="S700" i="10"/>
  <c r="U700" i="10"/>
  <c r="S704" i="10"/>
  <c r="U704" i="10"/>
  <c r="S734" i="10"/>
  <c r="U734" i="10"/>
  <c r="S738" i="10"/>
  <c r="U738" i="10"/>
  <c r="S764" i="10"/>
  <c r="U764" i="10"/>
  <c r="S768" i="10"/>
  <c r="U768" i="10"/>
  <c r="S886" i="10"/>
  <c r="U886" i="10"/>
  <c r="S920" i="10"/>
  <c r="U920" i="10"/>
  <c r="S947" i="10"/>
  <c r="U947" i="10"/>
  <c r="S970" i="10"/>
  <c r="U970" i="10"/>
  <c r="S974" i="10"/>
  <c r="U974" i="10"/>
  <c r="S978" i="10"/>
  <c r="U978" i="10"/>
  <c r="S1039" i="10"/>
  <c r="U1039" i="10"/>
  <c r="S1062" i="10"/>
  <c r="U1062" i="10"/>
  <c r="S1096" i="10"/>
  <c r="U1096" i="10"/>
  <c r="S1126" i="10"/>
  <c r="U1126" i="10"/>
  <c r="S1156" i="10"/>
  <c r="U1156" i="10"/>
  <c r="S1171" i="10"/>
  <c r="U1171" i="10"/>
  <c r="S1190" i="10"/>
  <c r="U1190" i="10"/>
  <c r="S1194" i="10"/>
  <c r="U1194" i="10"/>
  <c r="S1205" i="10"/>
  <c r="U1205" i="10"/>
  <c r="S1209" i="10"/>
  <c r="U1209" i="10"/>
  <c r="S1345" i="10"/>
  <c r="U1345" i="10"/>
  <c r="S1349" i="10"/>
  <c r="U1349" i="10"/>
  <c r="S1384" i="10"/>
  <c r="U1384" i="10"/>
  <c r="S1388" i="10"/>
  <c r="U1388" i="10"/>
  <c r="S1392" i="10"/>
  <c r="U1392" i="10"/>
  <c r="S1396" i="10"/>
  <c r="U1396" i="10"/>
  <c r="S1400" i="10"/>
  <c r="U1400" i="10"/>
  <c r="S1404" i="10"/>
  <c r="U1404" i="10"/>
  <c r="S1474" i="10"/>
  <c r="U1474" i="10"/>
  <c r="S1551" i="10"/>
  <c r="U1551" i="10"/>
  <c r="S1555" i="10"/>
  <c r="U1555" i="10"/>
  <c r="S1586" i="10"/>
  <c r="U1586" i="10"/>
  <c r="S1624" i="10"/>
  <c r="U1624" i="10"/>
  <c r="S1628" i="10"/>
  <c r="U1628" i="10"/>
  <c r="S1632" i="10"/>
  <c r="U1632" i="10"/>
  <c r="S1670" i="10"/>
  <c r="U1670" i="10"/>
  <c r="S1685" i="10"/>
  <c r="U1685" i="10"/>
  <c r="S1689" i="10"/>
  <c r="U1689" i="10"/>
  <c r="S1704" i="10"/>
  <c r="U1704" i="10"/>
  <c r="S1715" i="10"/>
  <c r="U1715" i="10"/>
  <c r="S1745" i="10"/>
  <c r="U1745" i="10"/>
  <c r="S1749" i="10"/>
  <c r="U1749" i="10"/>
  <c r="S1806" i="10"/>
  <c r="U1806" i="10"/>
  <c r="S1810" i="10"/>
  <c r="U1810" i="10"/>
  <c r="S1855" i="10"/>
  <c r="U1855" i="10"/>
  <c r="S1877" i="10"/>
  <c r="U1877" i="10"/>
  <c r="S1881" i="10"/>
  <c r="U1881" i="10"/>
  <c r="S1915" i="10"/>
  <c r="U1915" i="10"/>
  <c r="S1982" i="10"/>
  <c r="U1982" i="10"/>
  <c r="S1993" i="10"/>
  <c r="U1993" i="10"/>
  <c r="S1997" i="10"/>
  <c r="U1997" i="10"/>
  <c r="S2008" i="10"/>
  <c r="U2008" i="10"/>
  <c r="S2023" i="10"/>
  <c r="U2023" i="10"/>
  <c r="S2027" i="10"/>
  <c r="U2027" i="10"/>
  <c r="S2042" i="10"/>
  <c r="U2042" i="10"/>
  <c r="S2053" i="10"/>
  <c r="U2053" i="10"/>
  <c r="S2057" i="10"/>
  <c r="U2057" i="10"/>
  <c r="S2068" i="10"/>
  <c r="U2068" i="10"/>
  <c r="S2091" i="10"/>
  <c r="U2091" i="10"/>
  <c r="S2136" i="10"/>
  <c r="U2136" i="10"/>
  <c r="S2155" i="10"/>
  <c r="U2155" i="10"/>
  <c r="S2193" i="10"/>
  <c r="U2193" i="10"/>
  <c r="S2287" i="10"/>
  <c r="U2287" i="10"/>
  <c r="S2306" i="10"/>
  <c r="U2306" i="10"/>
  <c r="S2310" i="10"/>
  <c r="U2310" i="10"/>
  <c r="S2317" i="10"/>
  <c r="U2317" i="10"/>
  <c r="S2321" i="10"/>
  <c r="U2321" i="10"/>
  <c r="S2325" i="10"/>
  <c r="U2325" i="10"/>
  <c r="S2344" i="10"/>
  <c r="U2344" i="10"/>
  <c r="S2411" i="10"/>
  <c r="U2411" i="10"/>
  <c r="S2415" i="10"/>
  <c r="U2415" i="10"/>
  <c r="S2426" i="10"/>
  <c r="U2426" i="10"/>
  <c r="S2430" i="10"/>
  <c r="U2430" i="10"/>
  <c r="S2456" i="10"/>
  <c r="U2456" i="10"/>
  <c r="S2463" i="10"/>
  <c r="U2463" i="10"/>
  <c r="S2467" i="10"/>
  <c r="U2467" i="10"/>
  <c r="S2489" i="10"/>
  <c r="U2489" i="10"/>
  <c r="S2602" i="10"/>
  <c r="U2602" i="10"/>
  <c r="S2769" i="10"/>
  <c r="U2769" i="10"/>
  <c r="S3044" i="10"/>
  <c r="U3044" i="10"/>
  <c r="S3048" i="10"/>
  <c r="U3048" i="10"/>
  <c r="S3101" i="10"/>
  <c r="U3101" i="10"/>
  <c r="S3113" i="10"/>
  <c r="U3113" i="10"/>
  <c r="S3340" i="10"/>
  <c r="U3340" i="10"/>
  <c r="S3363" i="10"/>
  <c r="U3363" i="10"/>
  <c r="S3367" i="10"/>
  <c r="U3367" i="10"/>
  <c r="S3549" i="10"/>
  <c r="U3549" i="10"/>
  <c r="S3719" i="10"/>
  <c r="U3719" i="10"/>
  <c r="S3723" i="10"/>
  <c r="U3723" i="10"/>
  <c r="S3746" i="10"/>
  <c r="U3746" i="10"/>
  <c r="U3866" i="10"/>
  <c r="S3866" i="10"/>
  <c r="S3885" i="10"/>
  <c r="U3885" i="10"/>
  <c r="S3889" i="10"/>
  <c r="U3889" i="10"/>
  <c r="S3916" i="10"/>
  <c r="U3916" i="10"/>
  <c r="S3920" i="10"/>
  <c r="U3920" i="10"/>
  <c r="S3924" i="10"/>
  <c r="U3924" i="10"/>
  <c r="U3731" i="10"/>
  <c r="U3386" i="10"/>
  <c r="S3619" i="10"/>
  <c r="U3619" i="10"/>
  <c r="S3704" i="10"/>
  <c r="U3704" i="10"/>
  <c r="S3708" i="10"/>
  <c r="U3708" i="10"/>
  <c r="S3735" i="10"/>
  <c r="U3735" i="10"/>
  <c r="S3905" i="10"/>
  <c r="U3905" i="10"/>
  <c r="S3909" i="10"/>
  <c r="U3909" i="10"/>
  <c r="S85" i="10"/>
  <c r="U85" i="10"/>
  <c r="S104" i="10"/>
  <c r="U104" i="10"/>
  <c r="S119" i="10"/>
  <c r="U119" i="10"/>
  <c r="S157" i="10"/>
  <c r="U157" i="10"/>
  <c r="S229" i="10"/>
  <c r="U229" i="10"/>
  <c r="S233" i="10"/>
  <c r="U233" i="10"/>
  <c r="S240" i="10"/>
  <c r="U240" i="10"/>
  <c r="S244" i="10"/>
  <c r="U244" i="10"/>
  <c r="S248" i="10"/>
  <c r="U248" i="10"/>
  <c r="S263" i="10"/>
  <c r="U263" i="10"/>
  <c r="S274" i="10"/>
  <c r="U274" i="10"/>
  <c r="S313" i="10"/>
  <c r="U313" i="10"/>
  <c r="S374" i="10"/>
  <c r="U374" i="10"/>
  <c r="S393" i="10"/>
  <c r="U393" i="10"/>
  <c r="S397" i="10"/>
  <c r="U397" i="10"/>
  <c r="S416" i="10"/>
  <c r="U416" i="10"/>
  <c r="S420" i="10"/>
  <c r="U420" i="10"/>
  <c r="S424" i="10"/>
  <c r="U424" i="10"/>
  <c r="S455" i="10"/>
  <c r="U455" i="10"/>
  <c r="S459" i="10"/>
  <c r="U459" i="10"/>
  <c r="S463" i="10"/>
  <c r="U463" i="10"/>
  <c r="S467" i="10"/>
  <c r="U467" i="10"/>
  <c r="S471" i="10"/>
  <c r="U471" i="10"/>
  <c r="S475" i="10"/>
  <c r="U475" i="10"/>
  <c r="S490" i="10"/>
  <c r="U490" i="10"/>
  <c r="S536" i="10"/>
  <c r="U536" i="10"/>
  <c r="S547" i="10"/>
  <c r="U547" i="10"/>
  <c r="S551" i="10"/>
  <c r="U551" i="10"/>
  <c r="S555" i="10"/>
  <c r="U555" i="10"/>
  <c r="S559" i="10"/>
  <c r="U559" i="10"/>
  <c r="S563" i="10"/>
  <c r="U563" i="10"/>
  <c r="S617" i="10"/>
  <c r="U617" i="10"/>
  <c r="S621" i="10"/>
  <c r="U621" i="10"/>
  <c r="S625" i="10"/>
  <c r="U625" i="10"/>
  <c r="S670" i="10"/>
  <c r="S689" i="10"/>
  <c r="U689" i="10"/>
  <c r="S693" i="10"/>
  <c r="U693" i="10"/>
  <c r="S708" i="10"/>
  <c r="U708" i="10"/>
  <c r="S712" i="10"/>
  <c r="U712" i="10"/>
  <c r="S716" i="10"/>
  <c r="U716" i="10"/>
  <c r="S750" i="10"/>
  <c r="U750" i="10"/>
  <c r="S757" i="10"/>
  <c r="U757" i="10"/>
  <c r="S849" i="10"/>
  <c r="U849" i="10"/>
  <c r="S853" i="10"/>
  <c r="U853" i="10"/>
  <c r="S864" i="10"/>
  <c r="U864" i="10"/>
  <c r="S875" i="10"/>
  <c r="U875" i="10"/>
  <c r="S879" i="10"/>
  <c r="U879" i="10"/>
  <c r="S883" i="10"/>
  <c r="U883" i="10"/>
  <c r="S898" i="10"/>
  <c r="U898" i="10"/>
  <c r="S905" i="10"/>
  <c r="U905" i="10"/>
  <c r="S924" i="10"/>
  <c r="S963" i="10"/>
  <c r="U963" i="10"/>
  <c r="S986" i="10"/>
  <c r="U986" i="10"/>
  <c r="S990" i="10"/>
  <c r="U990" i="10"/>
  <c r="S1005" i="10"/>
  <c r="U1005" i="10"/>
  <c r="S1009" i="10"/>
  <c r="U1009" i="10"/>
  <c r="S1028" i="10"/>
  <c r="U1028" i="10"/>
  <c r="S1066" i="10"/>
  <c r="S1074" i="10"/>
  <c r="U1074" i="10"/>
  <c r="S1089" i="10"/>
  <c r="U1089" i="10"/>
  <c r="S1108" i="10"/>
  <c r="U1108" i="10"/>
  <c r="S1119" i="10"/>
  <c r="U1119" i="10"/>
  <c r="S1164" i="10"/>
  <c r="U1164" i="10"/>
  <c r="S1198" i="10"/>
  <c r="U1198" i="10"/>
  <c r="S1237" i="10"/>
  <c r="U1237" i="10"/>
  <c r="S1241" i="10"/>
  <c r="U1241" i="10"/>
  <c r="S1256" i="10"/>
  <c r="U1256" i="10"/>
  <c r="S1283" i="10"/>
  <c r="U1283" i="10"/>
  <c r="S1357" i="10"/>
  <c r="U1357" i="10"/>
  <c r="S1416" i="10"/>
  <c r="U1416" i="10"/>
  <c r="S1447" i="10"/>
  <c r="U1447" i="10"/>
  <c r="S1451" i="10"/>
  <c r="U1451" i="10"/>
  <c r="S1455" i="10"/>
  <c r="U1455" i="10"/>
  <c r="S1490" i="10"/>
  <c r="U1490" i="10"/>
  <c r="S1517" i="10"/>
  <c r="U1517" i="10"/>
  <c r="S1540" i="10"/>
  <c r="U1540" i="10"/>
  <c r="S1571" i="10"/>
  <c r="U1571" i="10"/>
  <c r="S1575" i="10"/>
  <c r="U1575" i="10"/>
  <c r="S1590" i="10"/>
  <c r="U1590" i="10"/>
  <c r="S1594" i="10"/>
  <c r="U1594" i="10"/>
  <c r="S1598" i="10"/>
  <c r="U1598" i="10"/>
  <c r="S1605" i="10"/>
  <c r="S1613" i="10"/>
  <c r="U1613" i="10"/>
  <c r="S1617" i="10"/>
  <c r="U1617" i="10"/>
  <c r="S1655" i="10"/>
  <c r="U1655" i="10"/>
  <c r="S1734" i="10"/>
  <c r="U1734" i="10"/>
  <c r="S1738" i="10"/>
  <c r="U1738" i="10"/>
  <c r="S1753" i="10"/>
  <c r="S1776" i="10"/>
  <c r="U1776" i="10"/>
  <c r="S1799" i="10"/>
  <c r="U1799" i="10"/>
  <c r="S1814" i="10"/>
  <c r="U1814" i="10"/>
  <c r="S1818" i="10"/>
  <c r="U1818" i="10"/>
  <c r="S1822" i="10"/>
  <c r="U1822" i="10"/>
  <c r="S1848" i="10"/>
  <c r="U1848" i="10"/>
  <c r="S1859" i="10"/>
  <c r="U1859" i="10"/>
  <c r="S1889" i="10"/>
  <c r="U1889" i="10"/>
  <c r="S1904" i="10"/>
  <c r="U1904" i="10"/>
  <c r="S1922" i="10"/>
  <c r="S1941" i="10"/>
  <c r="U1941" i="10"/>
  <c r="S1975" i="10"/>
  <c r="U1975" i="10"/>
  <c r="S2001" i="10"/>
  <c r="U2001" i="10"/>
  <c r="S2016" i="10"/>
  <c r="U2016" i="10"/>
  <c r="S2035" i="10"/>
  <c r="U2035" i="10"/>
  <c r="S2046" i="10"/>
  <c r="U2046" i="10"/>
  <c r="S2061" i="10"/>
  <c r="U2061" i="10"/>
  <c r="S2095" i="10"/>
  <c r="U2095" i="10"/>
  <c r="S2106" i="10"/>
  <c r="S2144" i="10"/>
  <c r="U2144" i="10"/>
  <c r="S2170" i="10"/>
  <c r="S2186" i="10"/>
  <c r="U2186" i="10"/>
  <c r="S2201" i="10"/>
  <c r="U2201" i="10"/>
  <c r="S2208" i="10"/>
  <c r="U2208" i="10"/>
  <c r="S2245" i="10"/>
  <c r="S2276" i="10"/>
  <c r="U2276" i="10"/>
  <c r="S2291" i="10"/>
  <c r="S2299" i="10"/>
  <c r="U2299" i="10"/>
  <c r="S2333" i="10"/>
  <c r="U2333" i="10"/>
  <c r="S2348" i="10"/>
  <c r="U2348" i="10"/>
  <c r="S2352" i="10"/>
  <c r="U2352" i="10"/>
  <c r="S2367" i="10"/>
  <c r="U2367" i="10"/>
  <c r="S2371" i="10"/>
  <c r="U2371" i="10"/>
  <c r="S2400" i="10"/>
  <c r="U2400" i="10"/>
  <c r="S2419" i="10"/>
  <c r="U2419" i="10"/>
  <c r="S2438" i="10"/>
  <c r="U2438" i="10"/>
  <c r="S2486" i="10"/>
  <c r="U2486" i="10"/>
  <c r="S2493" i="10"/>
  <c r="U2493" i="10"/>
  <c r="S2497" i="10"/>
  <c r="U2497" i="10"/>
  <c r="S2501" i="10"/>
  <c r="U2501" i="10"/>
  <c r="S2544" i="10"/>
  <c r="U2544" i="10"/>
  <c r="S2548" i="10"/>
  <c r="U2548" i="10"/>
  <c r="S2583" i="10"/>
  <c r="U2583" i="10"/>
  <c r="S2587" i="10"/>
  <c r="U2587" i="10"/>
  <c r="S2599" i="10"/>
  <c r="U2599" i="10"/>
  <c r="S2746" i="10"/>
  <c r="U2746" i="10"/>
  <c r="S2750" i="10"/>
  <c r="U2750" i="10"/>
  <c r="S2993" i="10"/>
  <c r="U2993" i="10"/>
  <c r="S2997" i="10"/>
  <c r="U2997" i="10"/>
  <c r="S3001" i="10"/>
  <c r="U3001" i="10"/>
  <c r="S3052" i="10"/>
  <c r="U3052" i="10"/>
  <c r="S3075" i="10"/>
  <c r="U3075" i="10"/>
  <c r="S3522" i="10"/>
  <c r="U3522" i="10"/>
  <c r="S3526" i="10"/>
  <c r="U3526" i="10"/>
  <c r="S3588" i="10"/>
  <c r="U3588" i="10"/>
  <c r="S3693" i="10"/>
  <c r="U3693" i="10"/>
  <c r="U3545" i="10"/>
  <c r="U3097" i="10"/>
  <c r="S146" i="10"/>
  <c r="U146" i="10"/>
  <c r="S237" i="10"/>
  <c r="U237" i="10"/>
  <c r="S267" i="10"/>
  <c r="U267" i="10"/>
  <c r="S278" i="10"/>
  <c r="U278" i="10"/>
  <c r="S282" i="10"/>
  <c r="U282" i="10"/>
  <c r="S320" i="10"/>
  <c r="U320" i="10"/>
  <c r="S324" i="10"/>
  <c r="U324" i="10"/>
  <c r="S328" i="10"/>
  <c r="U328" i="10"/>
  <c r="S332" i="10"/>
  <c r="U332" i="10"/>
  <c r="S343" i="10"/>
  <c r="U343" i="10"/>
  <c r="S347" i="10"/>
  <c r="U347" i="10"/>
  <c r="S378" i="10"/>
  <c r="U378" i="10"/>
  <c r="S428" i="10"/>
  <c r="U428" i="10"/>
  <c r="S432" i="10"/>
  <c r="U432" i="10"/>
  <c r="S483" i="10"/>
  <c r="U483" i="10"/>
  <c r="S498" i="10"/>
  <c r="U498" i="10"/>
  <c r="S567" i="10"/>
  <c r="U567" i="10"/>
  <c r="S586" i="10"/>
  <c r="U586" i="10"/>
  <c r="S629" i="10"/>
  <c r="U629" i="10"/>
  <c r="S640" i="10"/>
  <c r="U640" i="10"/>
  <c r="S659" i="10"/>
  <c r="U659" i="10"/>
  <c r="S674" i="10"/>
  <c r="U674" i="10"/>
  <c r="S678" i="10"/>
  <c r="U678" i="10"/>
  <c r="S720" i="10"/>
  <c r="U720" i="10"/>
  <c r="S727" i="10"/>
  <c r="U727" i="10"/>
  <c r="S754" i="10"/>
  <c r="U754" i="10"/>
  <c r="S761" i="10"/>
  <c r="U761" i="10"/>
  <c r="S811" i="10"/>
  <c r="U811" i="10"/>
  <c r="S815" i="10"/>
  <c r="U815" i="10"/>
  <c r="S826" i="10"/>
  <c r="U826" i="10"/>
  <c r="S830" i="10"/>
  <c r="U830" i="10"/>
  <c r="S868" i="10"/>
  <c r="U868" i="10"/>
  <c r="S909" i="10"/>
  <c r="U909" i="10"/>
  <c r="S913" i="10"/>
  <c r="U913" i="10"/>
  <c r="S917" i="10"/>
  <c r="U917" i="10"/>
  <c r="S932" i="10"/>
  <c r="U932" i="10"/>
  <c r="S936" i="10"/>
  <c r="U936" i="10"/>
  <c r="S940" i="10"/>
  <c r="U940" i="10"/>
  <c r="S944" i="10"/>
  <c r="U944" i="10"/>
  <c r="S998" i="10"/>
  <c r="U998" i="10"/>
  <c r="S1013" i="10"/>
  <c r="U1013" i="10"/>
  <c r="S1032" i="10"/>
  <c r="U1032" i="10"/>
  <c r="S1059" i="10"/>
  <c r="U1059" i="10"/>
  <c r="S1078" i="10"/>
  <c r="U1078" i="10"/>
  <c r="S1123" i="10"/>
  <c r="U1123" i="10"/>
  <c r="S1134" i="10"/>
  <c r="U1134" i="10"/>
  <c r="S1149" i="10"/>
  <c r="U1149" i="10"/>
  <c r="S1153" i="10"/>
  <c r="U1153" i="10"/>
  <c r="S1168" i="10"/>
  <c r="U1168" i="10"/>
  <c r="S1187" i="10"/>
  <c r="U1187" i="10"/>
  <c r="S1202" i="10"/>
  <c r="U1202" i="10"/>
  <c r="S1245" i="10"/>
  <c r="U1245" i="10"/>
  <c r="S1260" i="10"/>
  <c r="U1260" i="10"/>
  <c r="S1264" i="10"/>
  <c r="U1264" i="10"/>
  <c r="S1268" i="10"/>
  <c r="U1268" i="10"/>
  <c r="S1287" i="10"/>
  <c r="U1287" i="10"/>
  <c r="S1291" i="10"/>
  <c r="U1291" i="10"/>
  <c r="S1295" i="10"/>
  <c r="U1295" i="10"/>
  <c r="S1318" i="10"/>
  <c r="U1318" i="10"/>
  <c r="S1322" i="10"/>
  <c r="U1322" i="10"/>
  <c r="S1326" i="10"/>
  <c r="U1326" i="10"/>
  <c r="S1330" i="10"/>
  <c r="U1330" i="10"/>
  <c r="S1334" i="10"/>
  <c r="U1334" i="10"/>
  <c r="S1338" i="10"/>
  <c r="U1338" i="10"/>
  <c r="S1342" i="10"/>
  <c r="U1342" i="10"/>
  <c r="S1365" i="10"/>
  <c r="U1365" i="10"/>
  <c r="S1369" i="10"/>
  <c r="U1369" i="10"/>
  <c r="S1373" i="10"/>
  <c r="U1373" i="10"/>
  <c r="S1377" i="10"/>
  <c r="U1377" i="10"/>
  <c r="S1420" i="10"/>
  <c r="U1420" i="10"/>
  <c r="S1424" i="10"/>
  <c r="U1424" i="10"/>
  <c r="S1459" i="10"/>
  <c r="U1459" i="10"/>
  <c r="S1463" i="10"/>
  <c r="U1463" i="10"/>
  <c r="S1467" i="10"/>
  <c r="U1467" i="10"/>
  <c r="S1471" i="10"/>
  <c r="U1471" i="10"/>
  <c r="S1494" i="10"/>
  <c r="U1494" i="10"/>
  <c r="S1498" i="10"/>
  <c r="U1498" i="10"/>
  <c r="S1502" i="10"/>
  <c r="U1502" i="10"/>
  <c r="S1506" i="10"/>
  <c r="U1506" i="10"/>
  <c r="S1510" i="10"/>
  <c r="U1510" i="10"/>
  <c r="S1521" i="10"/>
  <c r="U1521" i="10"/>
  <c r="S1544" i="10"/>
  <c r="U1544" i="10"/>
  <c r="S1548" i="10"/>
  <c r="U1548" i="10"/>
  <c r="S1579" i="10"/>
  <c r="U1579" i="10"/>
  <c r="S1621" i="10"/>
  <c r="U1621" i="10"/>
  <c r="S1640" i="10"/>
  <c r="U1640" i="10"/>
  <c r="S1644" i="10"/>
  <c r="U1644" i="10"/>
  <c r="S1663" i="10"/>
  <c r="U1663" i="10"/>
  <c r="S1667" i="10"/>
  <c r="U1667" i="10"/>
  <c r="S1682" i="10"/>
  <c r="U1682" i="10"/>
  <c r="S1697" i="10"/>
  <c r="U1697" i="10"/>
  <c r="S1701" i="10"/>
  <c r="U1701" i="10"/>
  <c r="S1723" i="10"/>
  <c r="U1723" i="10"/>
  <c r="S1757" i="10"/>
  <c r="U1757" i="10"/>
  <c r="S1761" i="10"/>
  <c r="U1761" i="10"/>
  <c r="S1780" i="10"/>
  <c r="U1780" i="10"/>
  <c r="S1784" i="10"/>
  <c r="U1784" i="10"/>
  <c r="S1893" i="10"/>
  <c r="U1893" i="10"/>
  <c r="S1897" i="10"/>
  <c r="U1897" i="10"/>
  <c r="S1908" i="10"/>
  <c r="U1908" i="10"/>
  <c r="S1912" i="10"/>
  <c r="U1912" i="10"/>
  <c r="S1934" i="10"/>
  <c r="U1934" i="10"/>
  <c r="S1945" i="10"/>
  <c r="U1945" i="10"/>
  <c r="S1949" i="10"/>
  <c r="U1949" i="10"/>
  <c r="S1953" i="10"/>
  <c r="U1953" i="10"/>
  <c r="S1960" i="10"/>
  <c r="U1960" i="10"/>
  <c r="S1964" i="10"/>
  <c r="U1964" i="10"/>
  <c r="S2005" i="10"/>
  <c r="U2005" i="10"/>
  <c r="S2020" i="10"/>
  <c r="U2020" i="10"/>
  <c r="S2065" i="10"/>
  <c r="U2065" i="10"/>
  <c r="S2080" i="10"/>
  <c r="U2080" i="10"/>
  <c r="S2084" i="10"/>
  <c r="U2084" i="10"/>
  <c r="S2110" i="10"/>
  <c r="U2110" i="10"/>
  <c r="S2129" i="10"/>
  <c r="U2129" i="10"/>
  <c r="S2133" i="10"/>
  <c r="U2133" i="10"/>
  <c r="S2148" i="10"/>
  <c r="U2148" i="10"/>
  <c r="S2216" i="10"/>
  <c r="U2216" i="10"/>
  <c r="S2227" i="10"/>
  <c r="U2227" i="10"/>
  <c r="S2249" i="10"/>
  <c r="U2249" i="10"/>
  <c r="S2280" i="10"/>
  <c r="U2280" i="10"/>
  <c r="S2284" i="10"/>
  <c r="U2284" i="10"/>
  <c r="S2337" i="10"/>
  <c r="U2337" i="10"/>
  <c r="S2356" i="10"/>
  <c r="U2356" i="10"/>
  <c r="S2360" i="10"/>
  <c r="U2360" i="10"/>
  <c r="S2375" i="10"/>
  <c r="U2375" i="10"/>
  <c r="S2390" i="10"/>
  <c r="U2390" i="10"/>
  <c r="S2408" i="10"/>
  <c r="U2408" i="10"/>
  <c r="S2445" i="10"/>
  <c r="U2445" i="10"/>
  <c r="S2449" i="10"/>
  <c r="U2449" i="10"/>
  <c r="S2453" i="10"/>
  <c r="U2453" i="10"/>
  <c r="S2460" i="10"/>
  <c r="U2460" i="10"/>
  <c r="S2475" i="10"/>
  <c r="U2475" i="10"/>
  <c r="S2568" i="10"/>
  <c r="U2568" i="10"/>
  <c r="S2673" i="10"/>
  <c r="U2673" i="10"/>
  <c r="S2844" i="10"/>
  <c r="U2844" i="10"/>
  <c r="S2848" i="10"/>
  <c r="U2848" i="10"/>
  <c r="S2852" i="10"/>
  <c r="U2852" i="10"/>
  <c r="S2883" i="10"/>
  <c r="U2883" i="10"/>
  <c r="S3005" i="10"/>
  <c r="U3005" i="10"/>
  <c r="S3009" i="10"/>
  <c r="U3009" i="10"/>
  <c r="S3013" i="10"/>
  <c r="U3013" i="10"/>
  <c r="S3017" i="10"/>
  <c r="U3017" i="10"/>
  <c r="S3021" i="10"/>
  <c r="U3021" i="10"/>
  <c r="S3025" i="10"/>
  <c r="U3025" i="10"/>
  <c r="S3029" i="10"/>
  <c r="U3029" i="10"/>
  <c r="S3037" i="10"/>
  <c r="U3037" i="10"/>
  <c r="S3231" i="10"/>
  <c r="U3231" i="10"/>
  <c r="S3503" i="10"/>
  <c r="U3503" i="10"/>
  <c r="S3507" i="10"/>
  <c r="U3507" i="10"/>
  <c r="S3511" i="10"/>
  <c r="U3511" i="10"/>
  <c r="S3561" i="10"/>
  <c r="U3561" i="10"/>
  <c r="S3712" i="10"/>
  <c r="S3827" i="10"/>
  <c r="U3827" i="10"/>
  <c r="S3835" i="10"/>
  <c r="U3835" i="10"/>
  <c r="S3878" i="10"/>
  <c r="U3878" i="10"/>
  <c r="U3701" i="10"/>
  <c r="S210" i="10"/>
  <c r="U210" i="10"/>
  <c r="S214" i="10"/>
  <c r="U214" i="10"/>
  <c r="S218" i="10"/>
  <c r="U218" i="10"/>
  <c r="S256" i="10"/>
  <c r="U256" i="10"/>
  <c r="S286" i="10"/>
  <c r="U286" i="10"/>
  <c r="S290" i="10"/>
  <c r="U290" i="10"/>
  <c r="S294" i="10"/>
  <c r="U294" i="10"/>
  <c r="S298" i="10"/>
  <c r="U298" i="10"/>
  <c r="S302" i="10"/>
  <c r="U302" i="10"/>
  <c r="S317" i="10"/>
  <c r="U317" i="10"/>
  <c r="S351" i="10"/>
  <c r="U351" i="10"/>
  <c r="S355" i="10"/>
  <c r="U355" i="10"/>
  <c r="S359" i="10"/>
  <c r="U359" i="10"/>
  <c r="S363" i="10"/>
  <c r="U363" i="10"/>
  <c r="S367" i="10"/>
  <c r="U367" i="10"/>
  <c r="S382" i="10"/>
  <c r="U382" i="10"/>
  <c r="S401" i="10"/>
  <c r="U401" i="10"/>
  <c r="S440" i="10"/>
  <c r="U440" i="10"/>
  <c r="S444" i="10"/>
  <c r="U444" i="10"/>
  <c r="S502" i="10"/>
  <c r="U502" i="10"/>
  <c r="S517" i="10"/>
  <c r="U517" i="10"/>
  <c r="S521" i="10"/>
  <c r="U521" i="10"/>
  <c r="S525" i="10"/>
  <c r="U525" i="10"/>
  <c r="S571" i="10"/>
  <c r="U571" i="10"/>
  <c r="S594" i="10"/>
  <c r="U594" i="10"/>
  <c r="S598" i="10"/>
  <c r="U598" i="10"/>
  <c r="S648" i="10"/>
  <c r="U648" i="10"/>
  <c r="S663" i="10"/>
  <c r="U663" i="10"/>
  <c r="S667" i="10"/>
  <c r="U667" i="10"/>
  <c r="S697" i="10"/>
  <c r="U697" i="10"/>
  <c r="S701" i="10"/>
  <c r="U701" i="10"/>
  <c r="S705" i="10"/>
  <c r="U705" i="10"/>
  <c r="S735" i="10"/>
  <c r="U735" i="10"/>
  <c r="S739" i="10"/>
  <c r="U739" i="10"/>
  <c r="S765" i="10"/>
  <c r="U765" i="10"/>
  <c r="S769" i="10"/>
  <c r="U769" i="10"/>
  <c r="S788" i="10"/>
  <c r="U788" i="10"/>
  <c r="S921" i="10"/>
  <c r="U921" i="10"/>
  <c r="S948" i="10"/>
  <c r="U948" i="10"/>
  <c r="S971" i="10"/>
  <c r="U971" i="10"/>
  <c r="S975" i="10"/>
  <c r="U975" i="10"/>
  <c r="S979" i="10"/>
  <c r="U979" i="10"/>
  <c r="S1040" i="10"/>
  <c r="U1040" i="10"/>
  <c r="S1063" i="10"/>
  <c r="U1063" i="10"/>
  <c r="S1093" i="10"/>
  <c r="U1093" i="10"/>
  <c r="S1112" i="10"/>
  <c r="U1112" i="10"/>
  <c r="S1127" i="10"/>
  <c r="U1127" i="10"/>
  <c r="S1172" i="10"/>
  <c r="U1172" i="10"/>
  <c r="S1191" i="10"/>
  <c r="U1191" i="10"/>
  <c r="S1195" i="10"/>
  <c r="U1195" i="10"/>
  <c r="S1206" i="10"/>
  <c r="U1206" i="10"/>
  <c r="S1272" i="10"/>
  <c r="U1272" i="10"/>
  <c r="S1346" i="10"/>
  <c r="U1346" i="10"/>
  <c r="S1350" i="10"/>
  <c r="U1350" i="10"/>
  <c r="S1385" i="10"/>
  <c r="U1385" i="10"/>
  <c r="S1389" i="10"/>
  <c r="U1389" i="10"/>
  <c r="S1393" i="10"/>
  <c r="U1393" i="10"/>
  <c r="S1397" i="10"/>
  <c r="U1397" i="10"/>
  <c r="S1401" i="10"/>
  <c r="U1401" i="10"/>
  <c r="S1405" i="10"/>
  <c r="U1405" i="10"/>
  <c r="S1428" i="10"/>
  <c r="U1428" i="10"/>
  <c r="S1475" i="10"/>
  <c r="U1475" i="10"/>
  <c r="S1552" i="10"/>
  <c r="U1552" i="10"/>
  <c r="S1556" i="10"/>
  <c r="U1556" i="10"/>
  <c r="S1583" i="10"/>
  <c r="U1583" i="10"/>
  <c r="S1602" i="10"/>
  <c r="U1602" i="10"/>
  <c r="S1625" i="10"/>
  <c r="U1625" i="10"/>
  <c r="S1629" i="10"/>
  <c r="U1629" i="10"/>
  <c r="S1686" i="10"/>
  <c r="U1686" i="10"/>
  <c r="S1690" i="10"/>
  <c r="U1690" i="10"/>
  <c r="S1712" i="10"/>
  <c r="U1712" i="10"/>
  <c r="S1716" i="10"/>
  <c r="U1716" i="10"/>
  <c r="S1727" i="10"/>
  <c r="U1727" i="10"/>
  <c r="S1746" i="10"/>
  <c r="U1746" i="10"/>
  <c r="S1750" i="10"/>
  <c r="U1750" i="10"/>
  <c r="S1765" i="10"/>
  <c r="U1765" i="10"/>
  <c r="S1788" i="10"/>
  <c r="U1788" i="10"/>
  <c r="S1803" i="10"/>
  <c r="U1803" i="10"/>
  <c r="S1807" i="10"/>
  <c r="U1807" i="10"/>
  <c r="S1811" i="10"/>
  <c r="U1811" i="10"/>
  <c r="S1856" i="10"/>
  <c r="U1856" i="10"/>
  <c r="S1878" i="10"/>
  <c r="U1878" i="10"/>
  <c r="S1901" i="10"/>
  <c r="U1901" i="10"/>
  <c r="S1983" i="10"/>
  <c r="U1983" i="10"/>
  <c r="S1994" i="10"/>
  <c r="U1994" i="10"/>
  <c r="S1998" i="10"/>
  <c r="U1998" i="10"/>
  <c r="S2009" i="10"/>
  <c r="U2009" i="10"/>
  <c r="S2024" i="10"/>
  <c r="U2024" i="10"/>
  <c r="S2028" i="10"/>
  <c r="U2028" i="10"/>
  <c r="S2039" i="10"/>
  <c r="U2039" i="10"/>
  <c r="S2054" i="10"/>
  <c r="U2054" i="10"/>
  <c r="S2069" i="10"/>
  <c r="U2069" i="10"/>
  <c r="S2088" i="10"/>
  <c r="U2088" i="10"/>
  <c r="S2092" i="10"/>
  <c r="U2092" i="10"/>
  <c r="S2103" i="10"/>
  <c r="U2103" i="10"/>
  <c r="S2137" i="10"/>
  <c r="U2137" i="10"/>
  <c r="S2152" i="10"/>
  <c r="U2152" i="10"/>
  <c r="S2253" i="10"/>
  <c r="U2253" i="10"/>
  <c r="S2288" i="10"/>
  <c r="U2288" i="10"/>
  <c r="S2307" i="10"/>
  <c r="U2307" i="10"/>
  <c r="S2318" i="10"/>
  <c r="U2318" i="10"/>
  <c r="S2322" i="10"/>
  <c r="U2322" i="10"/>
  <c r="S2326" i="10"/>
  <c r="U2326" i="10"/>
  <c r="S2341" i="10"/>
  <c r="U2341" i="10"/>
  <c r="S2345" i="10"/>
  <c r="U2345" i="10"/>
  <c r="S2412" i="10"/>
  <c r="U2412" i="10"/>
  <c r="S2416" i="10"/>
  <c r="U2416" i="10"/>
  <c r="S2427" i="10"/>
  <c r="U2427" i="10"/>
  <c r="S2431" i="10"/>
  <c r="U2431" i="10"/>
  <c r="S2464" i="10"/>
  <c r="U2464" i="10"/>
  <c r="S2517" i="10"/>
  <c r="U2517" i="10"/>
  <c r="S2856" i="10"/>
  <c r="U2856" i="10"/>
  <c r="S3045" i="10"/>
  <c r="U3045" i="10"/>
  <c r="S3049" i="10"/>
  <c r="U3049" i="10"/>
  <c r="S3079" i="10"/>
  <c r="U3079" i="10"/>
  <c r="S3208" i="10"/>
  <c r="U3208" i="10"/>
  <c r="S3212" i="10"/>
  <c r="U3212" i="10"/>
  <c r="S3313" i="10"/>
  <c r="U3313" i="10"/>
  <c r="S3317" i="10"/>
  <c r="U3317" i="10"/>
  <c r="S3321" i="10"/>
  <c r="U3321" i="10"/>
  <c r="S3325" i="10"/>
  <c r="U3325" i="10"/>
  <c r="S3329" i="10"/>
  <c r="U3329" i="10"/>
  <c r="S3341" i="10"/>
  <c r="U3341" i="10"/>
  <c r="S3476" i="10"/>
  <c r="U3476" i="10"/>
  <c r="S3480" i="10"/>
  <c r="U3480" i="10"/>
  <c r="S3484" i="10"/>
  <c r="U3484" i="10"/>
  <c r="S3550" i="10"/>
  <c r="U3550" i="10"/>
  <c r="S3678" i="10"/>
  <c r="U3678" i="10"/>
  <c r="S3820" i="10"/>
  <c r="U3820" i="10"/>
  <c r="S4015" i="10"/>
  <c r="U4015" i="10"/>
  <c r="S4019" i="10"/>
  <c r="U4019" i="10"/>
  <c r="U4023" i="10"/>
  <c r="U3831" i="10"/>
  <c r="U3697" i="10"/>
  <c r="U2404" i="10"/>
  <c r="S101" i="10"/>
  <c r="U101" i="10"/>
  <c r="S108" i="10"/>
  <c r="S112" i="10"/>
  <c r="U112" i="10"/>
  <c r="S116" i="10"/>
  <c r="U116" i="10"/>
  <c r="S139" i="10"/>
  <c r="U139" i="10"/>
  <c r="S154" i="10"/>
  <c r="U154" i="10"/>
  <c r="S169" i="10"/>
  <c r="U169" i="10"/>
  <c r="S173" i="10"/>
  <c r="U173" i="10"/>
  <c r="S177" i="10"/>
  <c r="U177" i="10"/>
  <c r="S199" i="10"/>
  <c r="U199" i="10"/>
  <c r="S203" i="10"/>
  <c r="U203" i="10"/>
  <c r="S206" i="10"/>
  <c r="S222" i="10"/>
  <c r="U222" i="10"/>
  <c r="S260" i="10"/>
  <c r="U260" i="10"/>
  <c r="S306" i="10"/>
  <c r="U306" i="10"/>
  <c r="S310" i="10"/>
  <c r="U310" i="10"/>
  <c r="S336" i="10"/>
  <c r="U336" i="10"/>
  <c r="S371" i="10"/>
  <c r="U371" i="10"/>
  <c r="S386" i="10"/>
  <c r="U386" i="10"/>
  <c r="S390" i="10"/>
  <c r="U390" i="10"/>
  <c r="S405" i="10"/>
  <c r="U405" i="10"/>
  <c r="S409" i="10"/>
  <c r="U409" i="10"/>
  <c r="S413" i="10"/>
  <c r="U413" i="10"/>
  <c r="S436" i="10"/>
  <c r="S448" i="10"/>
  <c r="U448" i="10"/>
  <c r="S510" i="10"/>
  <c r="U510" i="10"/>
  <c r="S529" i="10"/>
  <c r="U529" i="10"/>
  <c r="S533" i="10"/>
  <c r="U533" i="10"/>
  <c r="S540" i="10"/>
  <c r="U540" i="10"/>
  <c r="S544" i="10"/>
  <c r="U544" i="10"/>
  <c r="S575" i="10"/>
  <c r="U575" i="10"/>
  <c r="S579" i="10"/>
  <c r="U579" i="10"/>
  <c r="S606" i="10"/>
  <c r="U606" i="10"/>
  <c r="S610" i="10"/>
  <c r="U610" i="10"/>
  <c r="S633" i="10"/>
  <c r="U633" i="10"/>
  <c r="S644" i="10"/>
  <c r="S652" i="10"/>
  <c r="U652" i="10"/>
  <c r="S656" i="10"/>
  <c r="U656" i="10"/>
  <c r="S671" i="10"/>
  <c r="U671" i="10"/>
  <c r="S682" i="10"/>
  <c r="U682" i="10"/>
  <c r="S686" i="10"/>
  <c r="U686" i="10"/>
  <c r="S731" i="10"/>
  <c r="S743" i="10"/>
  <c r="U743" i="10"/>
  <c r="S773" i="10"/>
  <c r="U773" i="10"/>
  <c r="S777" i="10"/>
  <c r="U777" i="10"/>
  <c r="S781" i="10"/>
  <c r="U781" i="10"/>
  <c r="S785" i="10"/>
  <c r="U785" i="10"/>
  <c r="S792" i="10"/>
  <c r="U792" i="10"/>
  <c r="S796" i="10"/>
  <c r="U796" i="10"/>
  <c r="S800" i="10"/>
  <c r="U800" i="10"/>
  <c r="S804" i="10"/>
  <c r="U804" i="10"/>
  <c r="S834" i="10"/>
  <c r="S838" i="10"/>
  <c r="U838" i="10"/>
  <c r="S842" i="10"/>
  <c r="U842" i="10"/>
  <c r="S846" i="10"/>
  <c r="U846" i="10"/>
  <c r="S857" i="10"/>
  <c r="U857" i="10"/>
  <c r="S861" i="10"/>
  <c r="U861" i="10"/>
  <c r="S891" i="10"/>
  <c r="U891" i="10"/>
  <c r="S895" i="10"/>
  <c r="U895" i="10"/>
  <c r="S925" i="10"/>
  <c r="U925" i="10"/>
  <c r="S929" i="10"/>
  <c r="U929" i="10"/>
  <c r="S952" i="10"/>
  <c r="U952" i="10"/>
  <c r="S956" i="10"/>
  <c r="U956" i="10"/>
  <c r="S960" i="10"/>
  <c r="U960" i="10"/>
  <c r="S967" i="10"/>
  <c r="S1002" i="10"/>
  <c r="U1002" i="10"/>
  <c r="S1017" i="10"/>
  <c r="U1017" i="10"/>
  <c r="S1021" i="10"/>
  <c r="U1021" i="10"/>
  <c r="S1025" i="10"/>
  <c r="U1025" i="10"/>
  <c r="S1036" i="10"/>
  <c r="S1044" i="10"/>
  <c r="U1044" i="10"/>
  <c r="S1048" i="10"/>
  <c r="U1048" i="10"/>
  <c r="S1052" i="10"/>
  <c r="U1052" i="10"/>
  <c r="S1067" i="10"/>
  <c r="U1067" i="10"/>
  <c r="S1101" i="10"/>
  <c r="U1101" i="10"/>
  <c r="S1105" i="10"/>
  <c r="U1105" i="10"/>
  <c r="S1116" i="10"/>
  <c r="U1116" i="10"/>
  <c r="S1138" i="10"/>
  <c r="S1142" i="10"/>
  <c r="U1142" i="10"/>
  <c r="S1157" i="10"/>
  <c r="U1157" i="10"/>
  <c r="S1176" i="10"/>
  <c r="U1176" i="10"/>
  <c r="S1180" i="10"/>
  <c r="U1180" i="10"/>
  <c r="S1214" i="10"/>
  <c r="U1214" i="10"/>
  <c r="S1218" i="10"/>
  <c r="U1218" i="10"/>
  <c r="S1222" i="10"/>
  <c r="U1222" i="10"/>
  <c r="S1226" i="10"/>
  <c r="U1226" i="10"/>
  <c r="S1230" i="10"/>
  <c r="U1230" i="10"/>
  <c r="S1249" i="10"/>
  <c r="S1276" i="10"/>
  <c r="U1276" i="10"/>
  <c r="S1299" i="10"/>
  <c r="S1303" i="10"/>
  <c r="U1303" i="10"/>
  <c r="S1307" i="10"/>
  <c r="U1307" i="10"/>
  <c r="S1311" i="10"/>
  <c r="U1311" i="10"/>
  <c r="S1315" i="10"/>
  <c r="U1315" i="10"/>
  <c r="S1354" i="10"/>
  <c r="U1354" i="10"/>
  <c r="S1381" i="10"/>
  <c r="S1409" i="10"/>
  <c r="U1409" i="10"/>
  <c r="S1432" i="10"/>
  <c r="U1432" i="10"/>
  <c r="S1436" i="10"/>
  <c r="U1436" i="10"/>
  <c r="S1440" i="10"/>
  <c r="U1440" i="10"/>
  <c r="S1444" i="10"/>
  <c r="U1444" i="10"/>
  <c r="S1479" i="10"/>
  <c r="U1479" i="10"/>
  <c r="S1483" i="10"/>
  <c r="U1483" i="10"/>
  <c r="S1487" i="10"/>
  <c r="U1487" i="10"/>
  <c r="S1514" i="10"/>
  <c r="U1514" i="10"/>
  <c r="S1525" i="10"/>
  <c r="U1525" i="10"/>
  <c r="S1529" i="10"/>
  <c r="U1529" i="10"/>
  <c r="S1533" i="10"/>
  <c r="U1533" i="10"/>
  <c r="S1537" i="10"/>
  <c r="U1537" i="10"/>
  <c r="S1560" i="10"/>
  <c r="U1560" i="10"/>
  <c r="S1564" i="10"/>
  <c r="U1564" i="10"/>
  <c r="S1568" i="10"/>
  <c r="U1568" i="10"/>
  <c r="S1606" i="10"/>
  <c r="U1606" i="10"/>
  <c r="S1610" i="10"/>
  <c r="U1610" i="10"/>
  <c r="S1652" i="10"/>
  <c r="U1652" i="10"/>
  <c r="S1675" i="10"/>
  <c r="U1675" i="10"/>
  <c r="S1694" i="10"/>
  <c r="U1694" i="10"/>
  <c r="S1705" i="10"/>
  <c r="U1705" i="10"/>
  <c r="S1742" i="10"/>
  <c r="S1769" i="10"/>
  <c r="U1769" i="10"/>
  <c r="S1773" i="10"/>
  <c r="U1773" i="10"/>
  <c r="S1792" i="10"/>
  <c r="U1792" i="10"/>
  <c r="S1796" i="10"/>
  <c r="U1796" i="10"/>
  <c r="S1826" i="10"/>
  <c r="S1830" i="10"/>
  <c r="U1830" i="10"/>
  <c r="S1834" i="10"/>
  <c r="U1834" i="10"/>
  <c r="S1838" i="10"/>
  <c r="U1838" i="10"/>
  <c r="S1845" i="10"/>
  <c r="U1845" i="10"/>
  <c r="S1867" i="10"/>
  <c r="U1867" i="10"/>
  <c r="S1886" i="10"/>
  <c r="U1886" i="10"/>
  <c r="S1923" i="10"/>
  <c r="U1923" i="10"/>
  <c r="S1927" i="10"/>
  <c r="U1927" i="10"/>
  <c r="S1931" i="10"/>
  <c r="U1931" i="10"/>
  <c r="S1938" i="10"/>
  <c r="U1938" i="10"/>
  <c r="S1968" i="10"/>
  <c r="U1968" i="10"/>
  <c r="S1979" i="10"/>
  <c r="S1990" i="10"/>
  <c r="S2013" i="10"/>
  <c r="U2013" i="10"/>
  <c r="S2050" i="10"/>
  <c r="S2073" i="10"/>
  <c r="U2073" i="10"/>
  <c r="S2077" i="10"/>
  <c r="U2077" i="10"/>
  <c r="S2114" i="10"/>
  <c r="S2118" i="10"/>
  <c r="U2118" i="10"/>
  <c r="S2122" i="10"/>
  <c r="U2122" i="10"/>
  <c r="S2126" i="10"/>
  <c r="U2126" i="10"/>
  <c r="S2160" i="10"/>
  <c r="U2160" i="10"/>
  <c r="S2167" i="10"/>
  <c r="S2171" i="10"/>
  <c r="U2171" i="10"/>
  <c r="S2175" i="10"/>
  <c r="U2175" i="10"/>
  <c r="S2179" i="10"/>
  <c r="U2179" i="10"/>
  <c r="S2190" i="10"/>
  <c r="S2198" i="10"/>
  <c r="U2198" i="10"/>
  <c r="S2235" i="10"/>
  <c r="U2235" i="10"/>
  <c r="S2239" i="10"/>
  <c r="U2239" i="10"/>
  <c r="S2257" i="10"/>
  <c r="U2257" i="10"/>
  <c r="S2261" i="10"/>
  <c r="U2261" i="10"/>
  <c r="S2265" i="10"/>
  <c r="U2265" i="10"/>
  <c r="S2269" i="10"/>
  <c r="U2269" i="10"/>
  <c r="S2273" i="10"/>
  <c r="U2273" i="10"/>
  <c r="S2292" i="10"/>
  <c r="U2292" i="10"/>
  <c r="S2296" i="10"/>
  <c r="U2296" i="10"/>
  <c r="S2303" i="10"/>
  <c r="S2330" i="10"/>
  <c r="U2330" i="10"/>
  <c r="S2383" i="10"/>
  <c r="U2383" i="10"/>
  <c r="S2423" i="10"/>
  <c r="S2435" i="10"/>
  <c r="U2435" i="10"/>
  <c r="S2457" i="10"/>
  <c r="U2457" i="10"/>
  <c r="S2468" i="10"/>
  <c r="U2468" i="10"/>
  <c r="S2472" i="10"/>
  <c r="U2472" i="10"/>
  <c r="S2479" i="10"/>
  <c r="U2479" i="10"/>
  <c r="S2483" i="10"/>
  <c r="U2483" i="10"/>
  <c r="S2490" i="10"/>
  <c r="U2490" i="10"/>
  <c r="S2525" i="10"/>
  <c r="U2525" i="10"/>
  <c r="S2529" i="10"/>
  <c r="U2529" i="10"/>
  <c r="S2619" i="10"/>
  <c r="U2619" i="10"/>
  <c r="S2650" i="10"/>
  <c r="U2650" i="10"/>
  <c r="S2658" i="10"/>
  <c r="U2658" i="10"/>
  <c r="S2662" i="10"/>
  <c r="U2662" i="10"/>
  <c r="S2731" i="10"/>
  <c r="U2731" i="10"/>
  <c r="S2735" i="10"/>
  <c r="U2735" i="10"/>
  <c r="S2739" i="10"/>
  <c r="U2739" i="10"/>
  <c r="S2829" i="10"/>
  <c r="U2829" i="10"/>
  <c r="S2833" i="10"/>
  <c r="U2833" i="10"/>
  <c r="S2868" i="10"/>
  <c r="U2868" i="10"/>
  <c r="S2978" i="10"/>
  <c r="U2978" i="10"/>
  <c r="S2982" i="10"/>
  <c r="U2982" i="10"/>
  <c r="S2986" i="10"/>
  <c r="U2986" i="10"/>
  <c r="S2990" i="10"/>
  <c r="U2990" i="10"/>
  <c r="S3220" i="10"/>
  <c r="U3220" i="10"/>
  <c r="S3488" i="10"/>
  <c r="U3488" i="10"/>
  <c r="S3492" i="10"/>
  <c r="U3492" i="10"/>
  <c r="S3496" i="10"/>
  <c r="U3496" i="10"/>
  <c r="S3515" i="10"/>
  <c r="U3515" i="10"/>
  <c r="S3519" i="10"/>
  <c r="U3519" i="10"/>
  <c r="S3705" i="10"/>
  <c r="U3705" i="10"/>
  <c r="S3709" i="10"/>
  <c r="U3709" i="10"/>
  <c r="U3828" i="10"/>
  <c r="S86" i="10"/>
  <c r="U86" i="10"/>
  <c r="S105" i="10"/>
  <c r="U105" i="10"/>
  <c r="S226" i="10"/>
  <c r="U226" i="10"/>
  <c r="S230" i="10"/>
  <c r="U230" i="10"/>
  <c r="S234" i="10"/>
  <c r="U234" i="10"/>
  <c r="S241" i="10"/>
  <c r="U241" i="10"/>
  <c r="S245" i="10"/>
  <c r="U245" i="10"/>
  <c r="S249" i="10"/>
  <c r="U249" i="10"/>
  <c r="S271" i="10"/>
  <c r="U271" i="10"/>
  <c r="S275" i="10"/>
  <c r="U275" i="10"/>
  <c r="S314" i="10"/>
  <c r="U314" i="10"/>
  <c r="S394" i="10"/>
  <c r="U394" i="10"/>
  <c r="S398" i="10"/>
  <c r="U398" i="10"/>
  <c r="S417" i="10"/>
  <c r="U417" i="10"/>
  <c r="S421" i="10"/>
  <c r="U421" i="10"/>
  <c r="S425" i="10"/>
  <c r="U425" i="10"/>
  <c r="S452" i="10"/>
  <c r="U452" i="10"/>
  <c r="S456" i="10"/>
  <c r="U456" i="10"/>
  <c r="S460" i="10"/>
  <c r="U460" i="10"/>
  <c r="S464" i="10"/>
  <c r="U464" i="10"/>
  <c r="S468" i="10"/>
  <c r="U468" i="10"/>
  <c r="S472" i="10"/>
  <c r="U472" i="10"/>
  <c r="S476" i="10"/>
  <c r="U476" i="10"/>
  <c r="S487" i="10"/>
  <c r="U487" i="10"/>
  <c r="S491" i="10"/>
  <c r="U491" i="10"/>
  <c r="S506" i="10"/>
  <c r="S548" i="10"/>
  <c r="U548" i="10"/>
  <c r="S552" i="10"/>
  <c r="U552" i="10"/>
  <c r="S556" i="10"/>
  <c r="U556" i="10"/>
  <c r="S560" i="10"/>
  <c r="U560" i="10"/>
  <c r="S564" i="10"/>
  <c r="U564" i="10"/>
  <c r="S602" i="10"/>
  <c r="S618" i="10"/>
  <c r="U618" i="10"/>
  <c r="S622" i="10"/>
  <c r="U622" i="10"/>
  <c r="S637" i="10"/>
  <c r="U637" i="10"/>
  <c r="S690" i="10"/>
  <c r="U690" i="10"/>
  <c r="S709" i="10"/>
  <c r="U709" i="10"/>
  <c r="S713" i="10"/>
  <c r="U713" i="10"/>
  <c r="S717" i="10"/>
  <c r="U717" i="10"/>
  <c r="S751" i="10"/>
  <c r="U751" i="10"/>
  <c r="S819" i="10"/>
  <c r="S850" i="10"/>
  <c r="U850" i="10"/>
  <c r="S865" i="10"/>
  <c r="U865" i="10"/>
  <c r="S872" i="10"/>
  <c r="U872" i="10"/>
  <c r="S876" i="10"/>
  <c r="U876" i="10"/>
  <c r="S880" i="10"/>
  <c r="U880" i="10"/>
  <c r="S887" i="10"/>
  <c r="S899" i="10"/>
  <c r="U899" i="10"/>
  <c r="S902" i="10"/>
  <c r="S906" i="10"/>
  <c r="U906" i="10"/>
  <c r="S983" i="10"/>
  <c r="U983" i="10"/>
  <c r="S987" i="10"/>
  <c r="U987" i="10"/>
  <c r="S991" i="10"/>
  <c r="U991" i="10"/>
  <c r="S1006" i="10"/>
  <c r="U1006" i="10"/>
  <c r="S1010" i="10"/>
  <c r="U1010" i="10"/>
  <c r="S1029" i="10"/>
  <c r="U1029" i="10"/>
  <c r="S1056" i="10"/>
  <c r="U1056" i="10"/>
  <c r="S1075" i="10"/>
  <c r="U1075" i="10"/>
  <c r="S1082" i="10"/>
  <c r="S1086" i="10"/>
  <c r="U1086" i="10"/>
  <c r="S1097" i="10"/>
  <c r="S1120" i="10"/>
  <c r="U1120" i="10"/>
  <c r="S1131" i="10"/>
  <c r="U1131" i="10"/>
  <c r="S1184" i="10"/>
  <c r="U1184" i="10"/>
  <c r="S1199" i="10"/>
  <c r="U1199" i="10"/>
  <c r="S1210" i="10"/>
  <c r="S1234" i="10"/>
  <c r="U1234" i="10"/>
  <c r="S1238" i="10"/>
  <c r="U1238" i="10"/>
  <c r="S1242" i="10"/>
  <c r="U1242" i="10"/>
  <c r="S1257" i="10"/>
  <c r="U1257" i="10"/>
  <c r="S1280" i="10"/>
  <c r="U1280" i="10"/>
  <c r="S1358" i="10"/>
  <c r="U1358" i="10"/>
  <c r="S1413" i="10"/>
  <c r="U1413" i="10"/>
  <c r="S1417" i="10"/>
  <c r="U1417" i="10"/>
  <c r="S1448" i="10"/>
  <c r="U1448" i="10"/>
  <c r="S1452" i="10"/>
  <c r="U1452" i="10"/>
  <c r="S1456" i="10"/>
  <c r="U1456" i="10"/>
  <c r="S1518" i="10"/>
  <c r="U1518" i="10"/>
  <c r="S1541" i="10"/>
  <c r="U1541" i="10"/>
  <c r="S1572" i="10"/>
  <c r="U1572" i="10"/>
  <c r="S1576" i="10"/>
  <c r="U1576" i="10"/>
  <c r="S1587" i="10"/>
  <c r="S1591" i="10"/>
  <c r="U1591" i="10"/>
  <c r="S1595" i="10"/>
  <c r="U1595" i="10"/>
  <c r="S1614" i="10"/>
  <c r="U1614" i="10"/>
  <c r="S1633" i="10"/>
  <c r="S1656" i="10"/>
  <c r="U1656" i="10"/>
  <c r="S1671" i="10"/>
  <c r="S1720" i="10"/>
  <c r="U1720" i="10"/>
  <c r="S1735" i="10"/>
  <c r="U1735" i="10"/>
  <c r="S1739" i="10"/>
  <c r="U1739" i="10"/>
  <c r="S1800" i="10"/>
  <c r="U1800" i="10"/>
  <c r="S1815" i="10"/>
  <c r="U1815" i="10"/>
  <c r="S1819" i="10"/>
  <c r="U1819" i="10"/>
  <c r="S1823" i="10"/>
  <c r="U1823" i="10"/>
  <c r="S1849" i="10"/>
  <c r="U1849" i="10"/>
  <c r="S1863" i="10"/>
  <c r="S1882" i="10"/>
  <c r="S1916" i="10"/>
  <c r="S1972" i="10"/>
  <c r="U1972" i="10"/>
  <c r="S1976" i="10"/>
  <c r="U1976" i="10"/>
  <c r="S2002" i="10"/>
  <c r="U2002" i="10"/>
  <c r="S2017" i="10"/>
  <c r="U2017" i="10"/>
  <c r="S2043" i="10"/>
  <c r="S2047" i="10"/>
  <c r="U2047" i="10"/>
  <c r="S2058" i="10"/>
  <c r="S2062" i="10"/>
  <c r="U2062" i="10"/>
  <c r="S2096" i="10"/>
  <c r="U2096" i="10"/>
  <c r="S2145" i="10"/>
  <c r="U2145" i="10"/>
  <c r="S2156" i="10"/>
  <c r="S2194" i="10"/>
  <c r="S2202" i="10"/>
  <c r="U2202" i="10"/>
  <c r="S2209" i="10"/>
  <c r="U2209" i="10"/>
  <c r="S2220" i="10"/>
  <c r="S2224" i="10"/>
  <c r="U2224" i="10"/>
  <c r="S2231" i="10"/>
  <c r="S2300" i="10"/>
  <c r="U2300" i="10"/>
  <c r="S2311" i="10"/>
  <c r="S2315" i="10"/>
  <c r="U2315" i="10"/>
  <c r="S2349" i="10"/>
  <c r="U2349" i="10"/>
  <c r="S2364" i="10"/>
  <c r="S2368" i="10"/>
  <c r="U2368" i="10"/>
  <c r="S2379" i="10"/>
  <c r="S2394" i="10"/>
  <c r="U2394" i="10"/>
  <c r="S2397" i="10"/>
  <c r="S2401" i="10"/>
  <c r="U2401" i="10"/>
  <c r="S2442" i="10"/>
  <c r="U2442" i="10"/>
  <c r="S2494" i="10"/>
  <c r="U2494" i="10"/>
  <c r="S2541" i="10"/>
  <c r="U2541" i="10"/>
  <c r="S2545" i="10"/>
  <c r="U2545" i="10"/>
  <c r="S2549" i="10"/>
  <c r="U2549" i="10"/>
  <c r="S2553" i="10"/>
  <c r="U2553" i="10"/>
  <c r="S2580" i="10"/>
  <c r="U2580" i="10"/>
  <c r="S2720" i="10"/>
  <c r="U2720" i="10"/>
  <c r="S2727" i="10"/>
  <c r="S2837" i="10"/>
  <c r="U2837" i="10"/>
  <c r="S2841" i="10"/>
  <c r="U2841" i="10"/>
  <c r="S2994" i="10"/>
  <c r="U2994" i="10"/>
  <c r="S2998" i="10"/>
  <c r="U2998" i="10"/>
  <c r="S3002" i="10"/>
  <c r="U3002" i="10"/>
  <c r="S3461" i="10"/>
  <c r="U3461" i="10"/>
  <c r="S3465" i="10"/>
  <c r="U3465" i="10"/>
  <c r="S3469" i="10"/>
  <c r="U3469" i="10"/>
  <c r="S3694" i="10"/>
  <c r="U3694" i="10"/>
  <c r="S3805" i="10"/>
  <c r="U3805" i="10"/>
  <c r="S3980" i="10"/>
  <c r="U3980" i="10"/>
  <c r="S3984" i="10"/>
  <c r="U3984" i="10"/>
  <c r="S3988" i="10"/>
  <c r="U3988" i="10"/>
  <c r="S3992" i="10"/>
  <c r="U3992" i="10"/>
  <c r="U3927" i="10"/>
  <c r="U3809" i="10"/>
  <c r="U3033" i="10"/>
  <c r="U2340" i="10"/>
  <c r="S253" i="10"/>
  <c r="U253" i="10"/>
  <c r="S264" i="10"/>
  <c r="U264" i="10"/>
  <c r="S279" i="10"/>
  <c r="U279" i="10"/>
  <c r="S283" i="10"/>
  <c r="U283" i="10"/>
  <c r="S321" i="10"/>
  <c r="U321" i="10"/>
  <c r="S325" i="10"/>
  <c r="U325" i="10"/>
  <c r="S329" i="10"/>
  <c r="U329" i="10"/>
  <c r="S333" i="10"/>
  <c r="U333" i="10"/>
  <c r="S344" i="10"/>
  <c r="U344" i="10"/>
  <c r="S348" i="10"/>
  <c r="U348" i="10"/>
  <c r="S375" i="10"/>
  <c r="U375" i="10"/>
  <c r="S379" i="10"/>
  <c r="U379" i="10"/>
  <c r="S429" i="10"/>
  <c r="U429" i="10"/>
  <c r="S433" i="10"/>
  <c r="U433" i="10"/>
  <c r="S480" i="10"/>
  <c r="U480" i="10"/>
  <c r="S495" i="10"/>
  <c r="U495" i="10"/>
  <c r="S499" i="10"/>
  <c r="U499" i="10"/>
  <c r="S537" i="10"/>
  <c r="U537" i="10"/>
  <c r="S568" i="10"/>
  <c r="U568" i="10"/>
  <c r="S583" i="10"/>
  <c r="U583" i="10"/>
  <c r="S587" i="10"/>
  <c r="U587" i="10"/>
  <c r="S641" i="10"/>
  <c r="U641" i="10"/>
  <c r="S660" i="10"/>
  <c r="U660" i="10"/>
  <c r="S675" i="10"/>
  <c r="U675" i="10"/>
  <c r="S721" i="10"/>
  <c r="U721" i="10"/>
  <c r="S728" i="10"/>
  <c r="U728" i="10"/>
  <c r="S762" i="10"/>
  <c r="U762" i="10"/>
  <c r="S808" i="10"/>
  <c r="U808" i="10"/>
  <c r="S812" i="10"/>
  <c r="U812" i="10"/>
  <c r="S816" i="10"/>
  <c r="U816" i="10"/>
  <c r="S827" i="10"/>
  <c r="U827" i="10"/>
  <c r="S831" i="10"/>
  <c r="U831" i="10"/>
  <c r="S869" i="10"/>
  <c r="U869" i="10"/>
  <c r="S910" i="10"/>
  <c r="U910" i="10"/>
  <c r="S914" i="10"/>
  <c r="U914" i="10"/>
  <c r="S918" i="10"/>
  <c r="U918" i="10"/>
  <c r="S933" i="10"/>
  <c r="U933" i="10"/>
  <c r="S937" i="10"/>
  <c r="U937" i="10"/>
  <c r="S941" i="10"/>
  <c r="U941" i="10"/>
  <c r="S945" i="10"/>
  <c r="U945" i="10"/>
  <c r="S964" i="10"/>
  <c r="U964" i="10"/>
  <c r="S995" i="10"/>
  <c r="U995" i="10"/>
  <c r="S1033" i="10"/>
  <c r="U1033" i="10"/>
  <c r="S1079" i="10"/>
  <c r="U1079" i="10"/>
  <c r="S1109" i="10"/>
  <c r="U1109" i="10"/>
  <c r="S1124" i="10"/>
  <c r="U1124" i="10"/>
  <c r="S1135" i="10"/>
  <c r="U1135" i="10"/>
  <c r="S1146" i="10"/>
  <c r="U1146" i="10"/>
  <c r="S1150" i="10"/>
  <c r="U1150" i="10"/>
  <c r="S1169" i="10"/>
  <c r="U1169" i="10"/>
  <c r="S1246" i="10"/>
  <c r="U1246" i="10"/>
  <c r="S1261" i="10"/>
  <c r="U1261" i="10"/>
  <c r="S1265" i="10"/>
  <c r="U1265" i="10"/>
  <c r="S1269" i="10"/>
  <c r="U1269" i="10"/>
  <c r="S1288" i="10"/>
  <c r="U1288" i="10"/>
  <c r="S1292" i="10"/>
  <c r="U1292" i="10"/>
  <c r="S1296" i="10"/>
  <c r="U1296" i="10"/>
  <c r="S1319" i="10"/>
  <c r="U1319" i="10"/>
  <c r="S1323" i="10"/>
  <c r="U1323" i="10"/>
  <c r="S1327" i="10"/>
  <c r="U1327" i="10"/>
  <c r="S1331" i="10"/>
  <c r="U1331" i="10"/>
  <c r="S1335" i="10"/>
  <c r="U1335" i="10"/>
  <c r="S1339" i="10"/>
  <c r="U1339" i="10"/>
  <c r="S1362" i="10"/>
  <c r="U1362" i="10"/>
  <c r="S1366" i="10"/>
  <c r="U1366" i="10"/>
  <c r="S1370" i="10"/>
  <c r="U1370" i="10"/>
  <c r="S1374" i="10"/>
  <c r="U1374" i="10"/>
  <c r="S1378" i="10"/>
  <c r="U1378" i="10"/>
  <c r="S1421" i="10"/>
  <c r="U1421" i="10"/>
  <c r="S1425" i="10"/>
  <c r="U1425" i="10"/>
  <c r="S1460" i="10"/>
  <c r="U1460" i="10"/>
  <c r="S1464" i="10"/>
  <c r="U1464" i="10"/>
  <c r="S1468" i="10"/>
  <c r="U1468" i="10"/>
  <c r="S1472" i="10"/>
  <c r="U1472" i="10"/>
  <c r="S1495" i="10"/>
  <c r="U1495" i="10"/>
  <c r="S1499" i="10"/>
  <c r="U1499" i="10"/>
  <c r="S1503" i="10"/>
  <c r="U1503" i="10"/>
  <c r="S1507" i="10"/>
  <c r="U1507" i="10"/>
  <c r="S1545" i="10"/>
  <c r="U1545" i="10"/>
  <c r="S1580" i="10"/>
  <c r="U1580" i="10"/>
  <c r="S1599" i="10"/>
  <c r="U1599" i="10"/>
  <c r="S1622" i="10"/>
  <c r="U1622" i="10"/>
  <c r="S1637" i="10"/>
  <c r="U1637" i="10"/>
  <c r="S1641" i="10"/>
  <c r="U1641" i="10"/>
  <c r="S1660" i="10"/>
  <c r="U1660" i="10"/>
  <c r="S1664" i="10"/>
  <c r="U1664" i="10"/>
  <c r="S1698" i="10"/>
  <c r="U1698" i="10"/>
  <c r="S1702" i="10"/>
  <c r="U1702" i="10"/>
  <c r="S1709" i="10"/>
  <c r="U1709" i="10"/>
  <c r="S1724" i="10"/>
  <c r="U1724" i="10"/>
  <c r="S1758" i="10"/>
  <c r="U1758" i="10"/>
  <c r="S1781" i="10"/>
  <c r="U1781" i="10"/>
  <c r="S1785" i="10"/>
  <c r="U1785" i="10"/>
  <c r="S1842" i="10"/>
  <c r="U1842" i="10"/>
  <c r="S1853" i="10"/>
  <c r="U1853" i="10"/>
  <c r="S1894" i="10"/>
  <c r="U1894" i="10"/>
  <c r="S1898" i="10"/>
  <c r="U1898" i="10"/>
  <c r="S1909" i="10"/>
  <c r="U1909" i="10"/>
  <c r="S1913" i="10"/>
  <c r="U1913" i="10"/>
  <c r="S1920" i="10"/>
  <c r="U1920" i="10"/>
  <c r="S1946" i="10"/>
  <c r="U1946" i="10"/>
  <c r="S1950" i="10"/>
  <c r="U1950" i="10"/>
  <c r="S1961" i="10"/>
  <c r="U1961" i="10"/>
  <c r="S2006" i="10"/>
  <c r="U2006" i="10"/>
  <c r="S2021" i="10"/>
  <c r="U2021" i="10"/>
  <c r="S2081" i="10"/>
  <c r="U2081" i="10"/>
  <c r="S2085" i="10"/>
  <c r="U2085" i="10"/>
  <c r="S2100" i="10"/>
  <c r="U2100" i="10"/>
  <c r="S2111" i="10"/>
  <c r="U2111" i="10"/>
  <c r="S2130" i="10"/>
  <c r="U2130" i="10"/>
  <c r="S2134" i="10"/>
  <c r="U2134" i="10"/>
  <c r="S2149" i="10"/>
  <c r="U2149" i="10"/>
  <c r="S2213" i="10"/>
  <c r="U2213" i="10"/>
  <c r="S2217" i="10"/>
  <c r="U2217" i="10"/>
  <c r="S2228" i="10"/>
  <c r="U2228" i="10"/>
  <c r="S2243" i="10"/>
  <c r="U2243" i="10"/>
  <c r="S2250" i="10"/>
  <c r="U2250" i="10"/>
  <c r="S2281" i="10"/>
  <c r="U2281" i="10"/>
  <c r="S2285" i="10"/>
  <c r="U2285" i="10"/>
  <c r="S2338" i="10"/>
  <c r="U2338" i="10"/>
  <c r="S2357" i="10"/>
  <c r="U2357" i="10"/>
  <c r="S2361" i="10"/>
  <c r="U2361" i="10"/>
  <c r="S2372" i="10"/>
  <c r="U2372" i="10"/>
  <c r="S2376" i="10"/>
  <c r="U2376" i="10"/>
  <c r="S2387" i="10"/>
  <c r="U2387" i="10"/>
  <c r="S2405" i="10"/>
  <c r="U2405" i="10"/>
  <c r="S2409" i="10"/>
  <c r="U2409" i="10"/>
  <c r="S2420" i="10"/>
  <c r="U2420" i="10"/>
  <c r="S2439" i="10"/>
  <c r="U2439" i="10"/>
  <c r="S2446" i="10"/>
  <c r="U2446" i="10"/>
  <c r="S2450" i="10"/>
  <c r="U2450" i="10"/>
  <c r="S2454" i="10"/>
  <c r="U2454" i="10"/>
  <c r="S2487" i="10"/>
  <c r="U2487" i="10"/>
  <c r="S2724" i="10"/>
  <c r="U2724" i="10"/>
  <c r="S2810" i="10"/>
  <c r="U2810" i="10"/>
  <c r="S2845" i="10"/>
  <c r="U2845" i="10"/>
  <c r="S2947" i="10"/>
  <c r="U2947" i="10"/>
  <c r="S2951" i="10"/>
  <c r="U2951" i="10"/>
  <c r="S2955" i="10"/>
  <c r="U2955" i="10"/>
  <c r="S3177" i="10"/>
  <c r="U3177" i="10"/>
  <c r="S3181" i="10"/>
  <c r="U3181" i="10"/>
  <c r="S3185" i="10"/>
  <c r="U3185" i="10"/>
  <c r="S3189" i="10"/>
  <c r="U3189" i="10"/>
  <c r="S3298" i="10"/>
  <c r="U3298" i="10"/>
  <c r="S3306" i="10"/>
  <c r="U3306" i="10"/>
  <c r="U3310" i="10"/>
  <c r="S3310" i="10"/>
  <c r="S3473" i="10"/>
  <c r="U3473" i="10"/>
  <c r="S3500" i="10"/>
  <c r="U3500" i="10"/>
  <c r="S3651" i="10"/>
  <c r="U3651" i="10"/>
  <c r="S3655" i="10"/>
  <c r="U3655" i="10"/>
  <c r="S3659" i="10"/>
  <c r="U3659" i="10"/>
  <c r="S3663" i="10"/>
  <c r="U3663" i="10"/>
  <c r="S3667" i="10"/>
  <c r="U3667" i="10"/>
  <c r="S3996" i="10"/>
  <c r="U3996" i="10"/>
  <c r="U3806" i="10"/>
  <c r="U3302" i="10"/>
  <c r="U2115" i="10"/>
  <c r="S90" i="10"/>
  <c r="U90" i="10"/>
  <c r="S94" i="10"/>
  <c r="U94" i="10"/>
  <c r="S109" i="10"/>
  <c r="U109" i="10"/>
  <c r="S124" i="10"/>
  <c r="U124" i="10"/>
  <c r="S128" i="10"/>
  <c r="U128" i="10"/>
  <c r="S132" i="10"/>
  <c r="U132" i="10"/>
  <c r="S162" i="10"/>
  <c r="U162" i="10"/>
  <c r="S166" i="10"/>
  <c r="U166" i="10"/>
  <c r="S185" i="10"/>
  <c r="U185" i="10"/>
  <c r="S192" i="10"/>
  <c r="U192" i="10"/>
  <c r="S196" i="10"/>
  <c r="U196" i="10"/>
  <c r="S207" i="10"/>
  <c r="U207" i="10"/>
  <c r="S211" i="10"/>
  <c r="U211" i="10"/>
  <c r="S215" i="10"/>
  <c r="U215" i="10"/>
  <c r="S219" i="10"/>
  <c r="U219" i="10"/>
  <c r="S257" i="10"/>
  <c r="U257" i="10"/>
  <c r="S268" i="10"/>
  <c r="U268" i="10"/>
  <c r="S287" i="10"/>
  <c r="U287" i="10"/>
  <c r="S291" i="10"/>
  <c r="U291" i="10"/>
  <c r="S295" i="10"/>
  <c r="U295" i="10"/>
  <c r="S299" i="10"/>
  <c r="U299" i="10"/>
  <c r="S303" i="10"/>
  <c r="U303" i="10"/>
  <c r="S352" i="10"/>
  <c r="U352" i="10"/>
  <c r="S356" i="10"/>
  <c r="U356" i="10"/>
  <c r="S360" i="10"/>
  <c r="U360" i="10"/>
  <c r="S364" i="10"/>
  <c r="U364" i="10"/>
  <c r="S383" i="10"/>
  <c r="U383" i="10"/>
  <c r="S402" i="10"/>
  <c r="U402" i="10"/>
  <c r="S437" i="10"/>
  <c r="U437" i="10"/>
  <c r="S441" i="10"/>
  <c r="U441" i="10"/>
  <c r="S445" i="10"/>
  <c r="U445" i="10"/>
  <c r="S503" i="10"/>
  <c r="U503" i="10"/>
  <c r="S518" i="10"/>
  <c r="U518" i="10"/>
  <c r="S522" i="10"/>
  <c r="U522" i="10"/>
  <c r="S526" i="10"/>
  <c r="U526" i="10"/>
  <c r="S572" i="10"/>
  <c r="U572" i="10"/>
  <c r="S591" i="10"/>
  <c r="U591" i="10"/>
  <c r="S595" i="10"/>
  <c r="U595" i="10"/>
  <c r="S599" i="10"/>
  <c r="U599" i="10"/>
  <c r="S626" i="10"/>
  <c r="S645" i="10"/>
  <c r="U645" i="10"/>
  <c r="S649" i="10"/>
  <c r="U649" i="10"/>
  <c r="S664" i="10"/>
  <c r="U664" i="10"/>
  <c r="S668" i="10"/>
  <c r="U668" i="10"/>
  <c r="S694" i="10"/>
  <c r="S698" i="10"/>
  <c r="U698" i="10"/>
  <c r="S702" i="10"/>
  <c r="U702" i="10"/>
  <c r="S706" i="10"/>
  <c r="U706" i="10"/>
  <c r="S732" i="10"/>
  <c r="U732" i="10"/>
  <c r="S736" i="10"/>
  <c r="U736" i="10"/>
  <c r="S758" i="10"/>
  <c r="S766" i="10"/>
  <c r="U766" i="10"/>
  <c r="S770" i="10"/>
  <c r="U770" i="10"/>
  <c r="S789" i="10"/>
  <c r="U789" i="10"/>
  <c r="S823" i="10"/>
  <c r="S854" i="10"/>
  <c r="S922" i="10"/>
  <c r="U922" i="10"/>
  <c r="S949" i="10"/>
  <c r="U949" i="10"/>
  <c r="S968" i="10"/>
  <c r="U968" i="10"/>
  <c r="S972" i="10"/>
  <c r="U972" i="10"/>
  <c r="S976" i="10"/>
  <c r="U976" i="10"/>
  <c r="S1037" i="10"/>
  <c r="U1037" i="10"/>
  <c r="S1041" i="10"/>
  <c r="U1041" i="10"/>
  <c r="S1060" i="10"/>
  <c r="U1060" i="10"/>
  <c r="S1064" i="10"/>
  <c r="U1064" i="10"/>
  <c r="S1094" i="10"/>
  <c r="U1094" i="10"/>
  <c r="S1128" i="10"/>
  <c r="U1128" i="10"/>
  <c r="S1139" i="10"/>
  <c r="U1139" i="10"/>
  <c r="S1192" i="10"/>
  <c r="U1192" i="10"/>
  <c r="S1207" i="10"/>
  <c r="U1207" i="10"/>
  <c r="S1250" i="10"/>
  <c r="U1250" i="10"/>
  <c r="S1284" i="10"/>
  <c r="S1300" i="10"/>
  <c r="U1300" i="10"/>
  <c r="S1347" i="10"/>
  <c r="U1347" i="10"/>
  <c r="S1351" i="10"/>
  <c r="U1351" i="10"/>
  <c r="S1382" i="10"/>
  <c r="U1382" i="10"/>
  <c r="S1386" i="10"/>
  <c r="U1386" i="10"/>
  <c r="S1390" i="10"/>
  <c r="U1390" i="10"/>
  <c r="S1394" i="10"/>
  <c r="U1394" i="10"/>
  <c r="S1398" i="10"/>
  <c r="U1398" i="10"/>
  <c r="S1402" i="10"/>
  <c r="U1402" i="10"/>
  <c r="S1406" i="10"/>
  <c r="U1406" i="10"/>
  <c r="S1491" i="10"/>
  <c r="S1553" i="10"/>
  <c r="U1553" i="10"/>
  <c r="S1557" i="10"/>
  <c r="U1557" i="10"/>
  <c r="S1584" i="10"/>
  <c r="U1584" i="10"/>
  <c r="S1603" i="10"/>
  <c r="U1603" i="10"/>
  <c r="S1618" i="10"/>
  <c r="S1626" i="10"/>
  <c r="U1626" i="10"/>
  <c r="S1630" i="10"/>
  <c r="U1630" i="10"/>
  <c r="S1687" i="10"/>
  <c r="U1687" i="10"/>
  <c r="S1691" i="10"/>
  <c r="U1691" i="10"/>
  <c r="S1713" i="10"/>
  <c r="U1713" i="10"/>
  <c r="S1743" i="10"/>
  <c r="U1743" i="10"/>
  <c r="S1747" i="10"/>
  <c r="U1747" i="10"/>
  <c r="S1751" i="10"/>
  <c r="U1751" i="10"/>
  <c r="S1766" i="10"/>
  <c r="U1766" i="10"/>
  <c r="S1777" i="10"/>
  <c r="S1804" i="10"/>
  <c r="U1804" i="10"/>
  <c r="S1808" i="10"/>
  <c r="U1808" i="10"/>
  <c r="S1860" i="10"/>
  <c r="S1879" i="10"/>
  <c r="U1879" i="10"/>
  <c r="S1890" i="10"/>
  <c r="S1902" i="10"/>
  <c r="U1902" i="10"/>
  <c r="S1905" i="10"/>
  <c r="S1942" i="10"/>
  <c r="S1980" i="10"/>
  <c r="U1980" i="10"/>
  <c r="S1987" i="10"/>
  <c r="S1991" i="10"/>
  <c r="U1991" i="10"/>
  <c r="S1995" i="10"/>
  <c r="U1995" i="10"/>
  <c r="S2010" i="10"/>
  <c r="U2010" i="10"/>
  <c r="S2025" i="10"/>
  <c r="U2025" i="10"/>
  <c r="S2036" i="10"/>
  <c r="S2040" i="10"/>
  <c r="U2040" i="10"/>
  <c r="S2051" i="10"/>
  <c r="U2051" i="10"/>
  <c r="S2055" i="10"/>
  <c r="U2055" i="10"/>
  <c r="S2070" i="10"/>
  <c r="U2070" i="10"/>
  <c r="S2089" i="10"/>
  <c r="U2089" i="10"/>
  <c r="S2104" i="10"/>
  <c r="U2104" i="10"/>
  <c r="S2138" i="10"/>
  <c r="U2138" i="10"/>
  <c r="S2153" i="10"/>
  <c r="U2153" i="10"/>
  <c r="S2168" i="10"/>
  <c r="U2168" i="10"/>
  <c r="S2187" i="10"/>
  <c r="S2191" i="10"/>
  <c r="U2191" i="10"/>
  <c r="S2289" i="10"/>
  <c r="U2289" i="10"/>
  <c r="S2304" i="10"/>
  <c r="U2304" i="10"/>
  <c r="S2308" i="10"/>
  <c r="U2308" i="10"/>
  <c r="S2319" i="10"/>
  <c r="U2319" i="10"/>
  <c r="S2323" i="10"/>
  <c r="U2323" i="10"/>
  <c r="S2327" i="10"/>
  <c r="U2327" i="10"/>
  <c r="S2334" i="10"/>
  <c r="S2342" i="10"/>
  <c r="U2342" i="10"/>
  <c r="S2346" i="10"/>
  <c r="U2346" i="10"/>
  <c r="S2353" i="10"/>
  <c r="S2413" i="10"/>
  <c r="U2413" i="10"/>
  <c r="S2424" i="10"/>
  <c r="U2424" i="10"/>
  <c r="S2428" i="10"/>
  <c r="U2428" i="10"/>
  <c r="S2432" i="10"/>
  <c r="U2432" i="10"/>
  <c r="S2461" i="10"/>
  <c r="U2461" i="10"/>
  <c r="S2465" i="10"/>
  <c r="U2465" i="10"/>
  <c r="S2476" i="10"/>
  <c r="U2476" i="10"/>
  <c r="S2510" i="10"/>
  <c r="U2510" i="10"/>
  <c r="S2514" i="10"/>
  <c r="U2514" i="10"/>
  <c r="S2604" i="10"/>
  <c r="U2604" i="10"/>
  <c r="S2639" i="10"/>
  <c r="U2639" i="10"/>
  <c r="S2643" i="10"/>
  <c r="U2643" i="10"/>
  <c r="S2701" i="10"/>
  <c r="U2701" i="10"/>
  <c r="S2783" i="10"/>
  <c r="U2783" i="10"/>
  <c r="S2814" i="10"/>
  <c r="U2814" i="10"/>
  <c r="S2818" i="10"/>
  <c r="U2818" i="10"/>
  <c r="S2822" i="10"/>
  <c r="U2822" i="10"/>
  <c r="S2826" i="10"/>
  <c r="U2826" i="10"/>
  <c r="S2924" i="10"/>
  <c r="U2924" i="10"/>
  <c r="S2963" i="10"/>
  <c r="U2963" i="10"/>
  <c r="S2967" i="10"/>
  <c r="U2967" i="10"/>
  <c r="S3314" i="10"/>
  <c r="U3314" i="10"/>
  <c r="U3318" i="10"/>
  <c r="S3318" i="10"/>
  <c r="S3446" i="10"/>
  <c r="U3446" i="10"/>
  <c r="S3485" i="10"/>
  <c r="U3485" i="10"/>
  <c r="S3636" i="10"/>
  <c r="U3636" i="10"/>
  <c r="U3679" i="10"/>
  <c r="S3679" i="10"/>
  <c r="S3821" i="10"/>
  <c r="U3821" i="10"/>
  <c r="S4016" i="10"/>
  <c r="U4016" i="10"/>
  <c r="S4020" i="10"/>
  <c r="U4020" i="10"/>
  <c r="S4024" i="10"/>
  <c r="U4024" i="10"/>
  <c r="U3481" i="10"/>
  <c r="U2959" i="10"/>
  <c r="S98" i="10"/>
  <c r="U98" i="10"/>
  <c r="S113" i="10"/>
  <c r="U113" i="10"/>
  <c r="S117" i="10"/>
  <c r="U117" i="10"/>
  <c r="S136" i="10"/>
  <c r="U136" i="10"/>
  <c r="S151" i="10"/>
  <c r="U151" i="10"/>
  <c r="S155" i="10"/>
  <c r="U155" i="10"/>
  <c r="S170" i="10"/>
  <c r="U170" i="10"/>
  <c r="S174" i="10"/>
  <c r="U174" i="10"/>
  <c r="S200" i="10"/>
  <c r="U200" i="10"/>
  <c r="S223" i="10"/>
  <c r="U223" i="10"/>
  <c r="S261" i="10"/>
  <c r="U261" i="10"/>
  <c r="S307" i="10"/>
  <c r="U307" i="10"/>
  <c r="S311" i="10"/>
  <c r="U311" i="10"/>
  <c r="S337" i="10"/>
  <c r="U337" i="10"/>
  <c r="S368" i="10"/>
  <c r="U368" i="10"/>
  <c r="S387" i="10"/>
  <c r="U387" i="10"/>
  <c r="S406" i="10"/>
  <c r="U406" i="10"/>
  <c r="S410" i="10"/>
  <c r="U410" i="10"/>
  <c r="S414" i="10"/>
  <c r="U414" i="10"/>
  <c r="S449" i="10"/>
  <c r="U449" i="10"/>
  <c r="S507" i="10"/>
  <c r="U507" i="10"/>
  <c r="S511" i="10"/>
  <c r="U511" i="10"/>
  <c r="S530" i="10"/>
  <c r="U530" i="10"/>
  <c r="S541" i="10"/>
  <c r="U541" i="10"/>
  <c r="S545" i="10"/>
  <c r="U545" i="10"/>
  <c r="S576" i="10"/>
  <c r="U576" i="10"/>
  <c r="S603" i="10"/>
  <c r="U603" i="10"/>
  <c r="S607" i="10"/>
  <c r="U607" i="10"/>
  <c r="S611" i="10"/>
  <c r="U611" i="10"/>
  <c r="S630" i="10"/>
  <c r="S634" i="10"/>
  <c r="U634" i="10"/>
  <c r="S653" i="10"/>
  <c r="U653" i="10"/>
  <c r="S683" i="10"/>
  <c r="U683" i="10"/>
  <c r="S687" i="10"/>
  <c r="U687" i="10"/>
  <c r="S744" i="10"/>
  <c r="U744" i="10"/>
  <c r="S774" i="10"/>
  <c r="U774" i="10"/>
  <c r="S778" i="10"/>
  <c r="U778" i="10"/>
  <c r="S782" i="10"/>
  <c r="U782" i="10"/>
  <c r="S793" i="10"/>
  <c r="U793" i="10"/>
  <c r="S797" i="10"/>
  <c r="U797" i="10"/>
  <c r="S801" i="10"/>
  <c r="U801" i="10"/>
  <c r="S805" i="10"/>
  <c r="U805" i="10"/>
  <c r="S820" i="10"/>
  <c r="U820" i="10"/>
  <c r="S839" i="10"/>
  <c r="U839" i="10"/>
  <c r="S843" i="10"/>
  <c r="U843" i="10"/>
  <c r="S847" i="10"/>
  <c r="U847" i="10"/>
  <c r="S858" i="10"/>
  <c r="U858" i="10"/>
  <c r="S862" i="10"/>
  <c r="U862" i="10"/>
  <c r="S884" i="10"/>
  <c r="S888" i="10"/>
  <c r="U888" i="10"/>
  <c r="S892" i="10"/>
  <c r="U892" i="10"/>
  <c r="S926" i="10"/>
  <c r="U926" i="10"/>
  <c r="S953" i="10"/>
  <c r="U953" i="10"/>
  <c r="S957" i="10"/>
  <c r="U957" i="10"/>
  <c r="S961" i="10"/>
  <c r="U961" i="10"/>
  <c r="S980" i="10"/>
  <c r="U980" i="10"/>
  <c r="S1003" i="10"/>
  <c r="U1003" i="10"/>
  <c r="S1014" i="10"/>
  <c r="S1018" i="10"/>
  <c r="U1018" i="10"/>
  <c r="S1022" i="10"/>
  <c r="U1022" i="10"/>
  <c r="S1026" i="10"/>
  <c r="U1026" i="10"/>
  <c r="S1045" i="10"/>
  <c r="U1045" i="10"/>
  <c r="S1049" i="10"/>
  <c r="U1049" i="10"/>
  <c r="S1053" i="10"/>
  <c r="U1053" i="10"/>
  <c r="S1068" i="10"/>
  <c r="U1068" i="10"/>
  <c r="S1083" i="10"/>
  <c r="U1083" i="10"/>
  <c r="S1098" i="10"/>
  <c r="U1098" i="10"/>
  <c r="S1102" i="10"/>
  <c r="U1102" i="10"/>
  <c r="S1154" i="10"/>
  <c r="S1158" i="10"/>
  <c r="U1158" i="10"/>
  <c r="S1177" i="10"/>
  <c r="U1177" i="10"/>
  <c r="S1181" i="10"/>
  <c r="U1181" i="10"/>
  <c r="S1188" i="10"/>
  <c r="S1203" i="10"/>
  <c r="S1211" i="10"/>
  <c r="U1211" i="10"/>
  <c r="S1215" i="10"/>
  <c r="U1215" i="10"/>
  <c r="S1219" i="10"/>
  <c r="U1219" i="10"/>
  <c r="S1223" i="10"/>
  <c r="U1223" i="10"/>
  <c r="S1227" i="10"/>
  <c r="U1227" i="10"/>
  <c r="S1231" i="10"/>
  <c r="U1231" i="10"/>
  <c r="S1277" i="10"/>
  <c r="U1277" i="10"/>
  <c r="S1304" i="10"/>
  <c r="U1304" i="10"/>
  <c r="S1308" i="10"/>
  <c r="U1308" i="10"/>
  <c r="S1312" i="10"/>
  <c r="U1312" i="10"/>
  <c r="S1343" i="10"/>
  <c r="S1410" i="10"/>
  <c r="U1410" i="10"/>
  <c r="S1433" i="10"/>
  <c r="U1433" i="10"/>
  <c r="S1437" i="10"/>
  <c r="U1437" i="10"/>
  <c r="S1441" i="10"/>
  <c r="U1441" i="10"/>
  <c r="S1480" i="10"/>
  <c r="U1480" i="10"/>
  <c r="S1484" i="10"/>
  <c r="U1484" i="10"/>
  <c r="S1488" i="10"/>
  <c r="U1488" i="10"/>
  <c r="S1515" i="10"/>
  <c r="U1515" i="10"/>
  <c r="S1522" i="10"/>
  <c r="S1526" i="10"/>
  <c r="U1526" i="10"/>
  <c r="S1530" i="10"/>
  <c r="U1530" i="10"/>
  <c r="S1534" i="10"/>
  <c r="U1534" i="10"/>
  <c r="S1549" i="10"/>
  <c r="S1561" i="10"/>
  <c r="U1561" i="10"/>
  <c r="S1565" i="10"/>
  <c r="U1565" i="10"/>
  <c r="S1588" i="10"/>
  <c r="U1588" i="10"/>
  <c r="S1607" i="10"/>
  <c r="U1607" i="10"/>
  <c r="S1611" i="10"/>
  <c r="U1611" i="10"/>
  <c r="S1634" i="10"/>
  <c r="U1634" i="10"/>
  <c r="S1645" i="10"/>
  <c r="S1649" i="10"/>
  <c r="U1649" i="10"/>
  <c r="S1668" i="10"/>
  <c r="S1672" i="10"/>
  <c r="U1672" i="10"/>
  <c r="S1676" i="10"/>
  <c r="U1676" i="10"/>
  <c r="S1683" i="10"/>
  <c r="S1706" i="10"/>
  <c r="U1706" i="10"/>
  <c r="S1728" i="10"/>
  <c r="U1728" i="10"/>
  <c r="S1770" i="10"/>
  <c r="U1770" i="10"/>
  <c r="S1774" i="10"/>
  <c r="U1774" i="10"/>
  <c r="S1793" i="10"/>
  <c r="U1793" i="10"/>
  <c r="S1797" i="10"/>
  <c r="U1797" i="10"/>
  <c r="S1831" i="10"/>
  <c r="U1831" i="10"/>
  <c r="S1835" i="10"/>
  <c r="U1835" i="10"/>
  <c r="S1846" i="10"/>
  <c r="U1846" i="10"/>
  <c r="S1864" i="10"/>
  <c r="U1864" i="10"/>
  <c r="S1868" i="10"/>
  <c r="U1868" i="10"/>
  <c r="S1875" i="10"/>
  <c r="S1883" i="10"/>
  <c r="U1883" i="10"/>
  <c r="S1887" i="10"/>
  <c r="U1887" i="10"/>
  <c r="S1917" i="10"/>
  <c r="U1917" i="10"/>
  <c r="S1924" i="10"/>
  <c r="U1924" i="10"/>
  <c r="S1928" i="10"/>
  <c r="U1928" i="10"/>
  <c r="S1939" i="10"/>
  <c r="U1939" i="10"/>
  <c r="S1954" i="10"/>
  <c r="S1965" i="10"/>
  <c r="S1969" i="10"/>
  <c r="U1969" i="10"/>
  <c r="S1984" i="10"/>
  <c r="U1984" i="10"/>
  <c r="S1999" i="10"/>
  <c r="U1999" i="10"/>
  <c r="S2014" i="10"/>
  <c r="U2014" i="10"/>
  <c r="S2044" i="10"/>
  <c r="U2044" i="10"/>
  <c r="S2066" i="10"/>
  <c r="S2074" i="10"/>
  <c r="U2074" i="10"/>
  <c r="S2078" i="10"/>
  <c r="U2078" i="10"/>
  <c r="S2119" i="10"/>
  <c r="U2119" i="10"/>
  <c r="S2123" i="10"/>
  <c r="U2123" i="10"/>
  <c r="S2157" i="10"/>
  <c r="U2157" i="10"/>
  <c r="S2161" i="10"/>
  <c r="U2161" i="10"/>
  <c r="S2172" i="10"/>
  <c r="U2172" i="10"/>
  <c r="S2176" i="10"/>
  <c r="U2176" i="10"/>
  <c r="S2180" i="10"/>
  <c r="U2180" i="10"/>
  <c r="S2195" i="10"/>
  <c r="U2195" i="10"/>
  <c r="S2221" i="10"/>
  <c r="U2221" i="10"/>
  <c r="S2232" i="10"/>
  <c r="U2232" i="10"/>
  <c r="S2236" i="10"/>
  <c r="U2236" i="10"/>
  <c r="S2258" i="10"/>
  <c r="U2258" i="10"/>
  <c r="S2262" i="10"/>
  <c r="U2262" i="10"/>
  <c r="S2266" i="10"/>
  <c r="U2266" i="10"/>
  <c r="S2270" i="10"/>
  <c r="U2270" i="10"/>
  <c r="S2274" i="10"/>
  <c r="U2274" i="10"/>
  <c r="S2293" i="10"/>
  <c r="U2293" i="10"/>
  <c r="S2297" i="10"/>
  <c r="U2297" i="10"/>
  <c r="S2312" i="10"/>
  <c r="U2312" i="10"/>
  <c r="S2331" i="10"/>
  <c r="U2331" i="10"/>
  <c r="S2365" i="10"/>
  <c r="U2365" i="10"/>
  <c r="S2380" i="10"/>
  <c r="U2380" i="10"/>
  <c r="S2384" i="10"/>
  <c r="U2384" i="10"/>
  <c r="S2398" i="10"/>
  <c r="U2398" i="10"/>
  <c r="S2417" i="10"/>
  <c r="U2417" i="10"/>
  <c r="S2436" i="10"/>
  <c r="U2436" i="10"/>
  <c r="S2469" i="10"/>
  <c r="U2469" i="10"/>
  <c r="S2480" i="10"/>
  <c r="U2480" i="10"/>
  <c r="S2491" i="10"/>
  <c r="U2491" i="10"/>
  <c r="S2526" i="10"/>
  <c r="U2526" i="10"/>
  <c r="S2530" i="10"/>
  <c r="U2530" i="10"/>
  <c r="S2534" i="10"/>
  <c r="U2534" i="10"/>
  <c r="S2616" i="10"/>
  <c r="U2616" i="10"/>
  <c r="S2667" i="10"/>
  <c r="U2667" i="10"/>
  <c r="S2705" i="10"/>
  <c r="U2705" i="10"/>
  <c r="S2709" i="10"/>
  <c r="U2709" i="10"/>
  <c r="S2787" i="10"/>
  <c r="U2787" i="10"/>
  <c r="S2830" i="10"/>
  <c r="U2830" i="10"/>
  <c r="S3154" i="10"/>
  <c r="U3154" i="10"/>
  <c r="S3158" i="10"/>
  <c r="U3158" i="10"/>
  <c r="S3162" i="10"/>
  <c r="U3162" i="10"/>
  <c r="S3291" i="10"/>
  <c r="U3291" i="10"/>
  <c r="S3454" i="10"/>
  <c r="U3454" i="10"/>
  <c r="S3790" i="10"/>
  <c r="U3790" i="10"/>
  <c r="S3794" i="10"/>
  <c r="U3794" i="10"/>
  <c r="S3798" i="10"/>
  <c r="U3798" i="10"/>
  <c r="S3957" i="10"/>
  <c r="U3957" i="10"/>
  <c r="U3477" i="10"/>
  <c r="U2032" i="10"/>
  <c r="S102" i="10"/>
  <c r="U102" i="10"/>
  <c r="S106" i="10"/>
  <c r="U106" i="10"/>
  <c r="S140" i="10"/>
  <c r="U140" i="10"/>
  <c r="S178" i="10"/>
  <c r="U178" i="10"/>
  <c r="S189" i="10"/>
  <c r="U189" i="10"/>
  <c r="S204" i="10"/>
  <c r="U204" i="10"/>
  <c r="S227" i="10"/>
  <c r="U227" i="10"/>
  <c r="S231" i="10"/>
  <c r="U231" i="10"/>
  <c r="S235" i="10"/>
  <c r="U235" i="10"/>
  <c r="S238" i="10"/>
  <c r="S242" i="10"/>
  <c r="U242" i="10"/>
  <c r="S246" i="10"/>
  <c r="U246" i="10"/>
  <c r="S250" i="10"/>
  <c r="U250" i="10"/>
  <c r="S272" i="10"/>
  <c r="U272" i="10"/>
  <c r="S315" i="10"/>
  <c r="U315" i="10"/>
  <c r="S341" i="10"/>
  <c r="U341" i="10"/>
  <c r="S391" i="10"/>
  <c r="U391" i="10"/>
  <c r="S395" i="10"/>
  <c r="U395" i="10"/>
  <c r="S418" i="10"/>
  <c r="U418" i="10"/>
  <c r="S422" i="10"/>
  <c r="U422" i="10"/>
  <c r="S453" i="10"/>
  <c r="U453" i="10"/>
  <c r="S457" i="10"/>
  <c r="U457" i="10"/>
  <c r="S461" i="10"/>
  <c r="U461" i="10"/>
  <c r="S465" i="10"/>
  <c r="U465" i="10"/>
  <c r="S469" i="10"/>
  <c r="U469" i="10"/>
  <c r="S473" i="10"/>
  <c r="U473" i="10"/>
  <c r="S477" i="10"/>
  <c r="U477" i="10"/>
  <c r="S484" i="10"/>
  <c r="S488" i="10"/>
  <c r="U488" i="10"/>
  <c r="S492" i="10"/>
  <c r="U492" i="10"/>
  <c r="S515" i="10"/>
  <c r="U515" i="10"/>
  <c r="S549" i="10"/>
  <c r="U549" i="10"/>
  <c r="S553" i="10"/>
  <c r="U553" i="10"/>
  <c r="S557" i="10"/>
  <c r="U557" i="10"/>
  <c r="S561" i="10"/>
  <c r="U561" i="10"/>
  <c r="S565" i="10"/>
  <c r="U565" i="10"/>
  <c r="S580" i="10"/>
  <c r="U580" i="10"/>
  <c r="S615" i="10"/>
  <c r="U615" i="10"/>
  <c r="S619" i="10"/>
  <c r="U619" i="10"/>
  <c r="S623" i="10"/>
  <c r="U623" i="10"/>
  <c r="S638" i="10"/>
  <c r="U638" i="10"/>
  <c r="S657" i="10"/>
  <c r="U657" i="10"/>
  <c r="S672" i="10"/>
  <c r="U672" i="10"/>
  <c r="S679" i="10"/>
  <c r="S691" i="10"/>
  <c r="U691" i="10"/>
  <c r="S710" i="10"/>
  <c r="U710" i="10"/>
  <c r="S714" i="10"/>
  <c r="U714" i="10"/>
  <c r="S718" i="10"/>
  <c r="U718" i="10"/>
  <c r="S725" i="10"/>
  <c r="U725" i="10"/>
  <c r="S740" i="10"/>
  <c r="S748" i="10"/>
  <c r="U748" i="10"/>
  <c r="S755" i="10"/>
  <c r="S835" i="10"/>
  <c r="S851" i="10"/>
  <c r="U851" i="10"/>
  <c r="S873" i="10"/>
  <c r="U873" i="10"/>
  <c r="S877" i="10"/>
  <c r="U877" i="10"/>
  <c r="S881" i="10"/>
  <c r="U881" i="10"/>
  <c r="S896" i="10"/>
  <c r="U896" i="10"/>
  <c r="S907" i="10"/>
  <c r="U907" i="10"/>
  <c r="S984" i="10"/>
  <c r="U984" i="10"/>
  <c r="S988" i="10"/>
  <c r="U988" i="10"/>
  <c r="S992" i="10"/>
  <c r="U992" i="10"/>
  <c r="S999" i="10"/>
  <c r="S1007" i="10"/>
  <c r="U1007" i="10"/>
  <c r="S1011" i="10"/>
  <c r="U1011" i="10"/>
  <c r="S1030" i="10"/>
  <c r="U1030" i="10"/>
  <c r="S1057" i="10"/>
  <c r="U1057" i="10"/>
  <c r="S1072" i="10"/>
  <c r="U1072" i="10"/>
  <c r="S1076" i="10"/>
  <c r="U1076" i="10"/>
  <c r="S1087" i="10"/>
  <c r="U1087" i="10"/>
  <c r="S1113" i="10"/>
  <c r="S1121" i="10"/>
  <c r="U1121" i="10"/>
  <c r="S1132" i="10"/>
  <c r="U1132" i="10"/>
  <c r="S1162" i="10"/>
  <c r="U1162" i="10"/>
  <c r="S1173" i="10"/>
  <c r="S1200" i="10"/>
  <c r="U1200" i="10"/>
  <c r="S1235" i="10"/>
  <c r="U1235" i="10"/>
  <c r="S1239" i="10"/>
  <c r="U1239" i="10"/>
  <c r="S1243" i="10"/>
  <c r="U1243" i="10"/>
  <c r="S1254" i="10"/>
  <c r="U1254" i="10"/>
  <c r="S1258" i="10"/>
  <c r="U1258" i="10"/>
  <c r="S1273" i="10"/>
  <c r="S1281" i="10"/>
  <c r="U1281" i="10"/>
  <c r="S1359" i="10"/>
  <c r="U1359" i="10"/>
  <c r="S1414" i="10"/>
  <c r="U1414" i="10"/>
  <c r="S1418" i="10"/>
  <c r="U1418" i="10"/>
  <c r="S1429" i="10"/>
  <c r="S1449" i="10"/>
  <c r="U1449" i="10"/>
  <c r="S1453" i="10"/>
  <c r="U1453" i="10"/>
  <c r="S1457" i="10"/>
  <c r="U1457" i="10"/>
  <c r="S1476" i="10"/>
  <c r="S1511" i="10"/>
  <c r="S1542" i="10"/>
  <c r="U1542" i="10"/>
  <c r="S1573" i="10"/>
  <c r="U1573" i="10"/>
  <c r="S1577" i="10"/>
  <c r="U1577" i="10"/>
  <c r="S1592" i="10"/>
  <c r="U1592" i="10"/>
  <c r="S1596" i="10"/>
  <c r="U1596" i="10"/>
  <c r="S1615" i="10"/>
  <c r="U1615" i="10"/>
  <c r="S1657" i="10"/>
  <c r="U1657" i="10"/>
  <c r="S1680" i="10"/>
  <c r="U1680" i="10"/>
  <c r="S1717" i="10"/>
  <c r="S1732" i="10"/>
  <c r="U1732" i="10"/>
  <c r="S1736" i="10"/>
  <c r="U1736" i="10"/>
  <c r="S1789" i="10"/>
  <c r="S1812" i="10"/>
  <c r="S1816" i="10"/>
  <c r="U1816" i="10"/>
  <c r="S1820" i="10"/>
  <c r="U1820" i="10"/>
  <c r="S1824" i="10"/>
  <c r="U1824" i="10"/>
  <c r="S1827" i="10"/>
  <c r="S1839" i="10"/>
  <c r="U1839" i="10"/>
  <c r="S1850" i="10"/>
  <c r="U1850" i="10"/>
  <c r="S1857" i="10"/>
  <c r="S1872" i="10"/>
  <c r="U1872" i="10"/>
  <c r="S1935" i="10"/>
  <c r="S1958" i="10"/>
  <c r="U1958" i="10"/>
  <c r="S1973" i="10"/>
  <c r="U1973" i="10"/>
  <c r="S1977" i="10"/>
  <c r="U1977" i="10"/>
  <c r="S2029" i="10"/>
  <c r="S2033" i="10"/>
  <c r="U2033" i="10"/>
  <c r="S2063" i="10"/>
  <c r="U2063" i="10"/>
  <c r="S2097" i="10"/>
  <c r="U2097" i="10"/>
  <c r="S2108" i="10"/>
  <c r="U2108" i="10"/>
  <c r="S2127" i="10"/>
  <c r="U2127" i="10"/>
  <c r="S2142" i="10"/>
  <c r="U2142" i="10"/>
  <c r="S2146" i="10"/>
  <c r="U2146" i="10"/>
  <c r="S2165" i="10"/>
  <c r="U2165" i="10"/>
  <c r="S2184" i="10"/>
  <c r="U2184" i="10"/>
  <c r="S2203" i="10"/>
  <c r="U2203" i="10"/>
  <c r="S2206" i="10"/>
  <c r="S2210" i="10"/>
  <c r="U2210" i="10"/>
  <c r="S2225" i="10"/>
  <c r="U2225" i="10"/>
  <c r="S2240" i="10"/>
  <c r="U2240" i="10"/>
  <c r="S2254" i="10"/>
  <c r="S2301" i="10"/>
  <c r="U2301" i="10"/>
  <c r="S2350" i="10"/>
  <c r="U2350" i="10"/>
  <c r="S2369" i="10"/>
  <c r="U2369" i="10"/>
  <c r="S2391" i="10"/>
  <c r="S2402" i="10"/>
  <c r="U2402" i="10"/>
  <c r="S2458" i="10"/>
  <c r="U2458" i="10"/>
  <c r="S2473" i="10"/>
  <c r="U2473" i="10"/>
  <c r="S2484" i="10"/>
  <c r="U2484" i="10"/>
  <c r="S2495" i="10"/>
  <c r="U2495" i="10"/>
  <c r="S2499" i="10"/>
  <c r="U2499" i="10"/>
  <c r="S2585" i="10"/>
  <c r="U2585" i="10"/>
  <c r="S2624" i="10"/>
  <c r="U2624" i="10"/>
  <c r="S2628" i="10"/>
  <c r="U2628" i="10"/>
  <c r="S2717" i="10"/>
  <c r="U2717" i="10"/>
  <c r="S2748" i="10"/>
  <c r="U2748" i="10"/>
  <c r="S2791" i="10"/>
  <c r="U2791" i="10"/>
  <c r="S2795" i="10"/>
  <c r="U2795" i="10"/>
  <c r="S2799" i="10"/>
  <c r="U2799" i="10"/>
  <c r="S2928" i="10"/>
  <c r="U2928" i="10"/>
  <c r="S2932" i="10"/>
  <c r="U2932" i="10"/>
  <c r="S2936" i="10"/>
  <c r="U2936" i="10"/>
  <c r="S3166" i="10"/>
  <c r="U3166" i="10"/>
  <c r="S3276" i="10"/>
  <c r="U3276" i="10"/>
  <c r="S3280" i="10"/>
  <c r="U3280" i="10"/>
  <c r="S3411" i="10"/>
  <c r="U3411" i="10"/>
  <c r="S3415" i="10"/>
  <c r="U3415" i="10"/>
  <c r="S3419" i="10"/>
  <c r="U3419" i="10"/>
  <c r="S3423" i="10"/>
  <c r="U3423" i="10"/>
  <c r="S3427" i="10"/>
  <c r="U3427" i="10"/>
  <c r="S3431" i="10"/>
  <c r="U3431" i="10"/>
  <c r="S3435" i="10"/>
  <c r="U3435" i="10"/>
  <c r="S3439" i="10"/>
  <c r="U3439" i="10"/>
  <c r="S3462" i="10"/>
  <c r="U3462" i="10"/>
  <c r="U3466" i="10"/>
  <c r="S3466" i="10"/>
  <c r="S3640" i="10"/>
  <c r="U3640" i="10"/>
  <c r="U3810" i="10"/>
  <c r="S3810" i="10"/>
  <c r="U3938" i="10"/>
  <c r="S3938" i="10"/>
  <c r="S3942" i="10"/>
  <c r="U3942" i="10"/>
  <c r="S3961" i="10"/>
  <c r="U3961" i="10"/>
  <c r="S3981" i="10"/>
  <c r="U3981" i="10"/>
  <c r="S3985" i="10"/>
  <c r="U3985" i="10"/>
  <c r="S3989" i="10"/>
  <c r="U3989" i="10"/>
  <c r="S3993" i="10"/>
  <c r="U3993" i="10"/>
  <c r="U3637" i="10"/>
  <c r="U3450" i="10"/>
  <c r="U1763" i="10"/>
  <c r="S87" i="10"/>
  <c r="U87" i="10"/>
  <c r="S121" i="10"/>
  <c r="U121" i="10"/>
  <c r="S144" i="10"/>
  <c r="U144" i="10"/>
  <c r="S182" i="10"/>
  <c r="U182" i="10"/>
  <c r="S254" i="10"/>
  <c r="U254" i="10"/>
  <c r="S265" i="10"/>
  <c r="U265" i="10"/>
  <c r="S276" i="10"/>
  <c r="U276" i="10"/>
  <c r="S280" i="10"/>
  <c r="U280" i="10"/>
  <c r="S284" i="10"/>
  <c r="U284" i="10"/>
  <c r="S322" i="10"/>
  <c r="U322" i="10"/>
  <c r="S326" i="10"/>
  <c r="U326" i="10"/>
  <c r="S330" i="10"/>
  <c r="U330" i="10"/>
  <c r="S345" i="10"/>
  <c r="U345" i="10"/>
  <c r="S349" i="10"/>
  <c r="U349" i="10"/>
  <c r="S376" i="10"/>
  <c r="U376" i="10"/>
  <c r="S430" i="10"/>
  <c r="U430" i="10"/>
  <c r="S434" i="10"/>
  <c r="U434" i="10"/>
  <c r="S481" i="10"/>
  <c r="U481" i="10"/>
  <c r="S496" i="10"/>
  <c r="U496" i="10"/>
  <c r="S534" i="10"/>
  <c r="S584" i="10"/>
  <c r="U584" i="10"/>
  <c r="S588" i="10"/>
  <c r="U588" i="10"/>
  <c r="S627" i="10"/>
  <c r="U627" i="10"/>
  <c r="S642" i="10"/>
  <c r="U642" i="10"/>
  <c r="S661" i="10"/>
  <c r="U661" i="10"/>
  <c r="S676" i="10"/>
  <c r="U676" i="10"/>
  <c r="S695" i="10"/>
  <c r="U695" i="10"/>
  <c r="S722" i="10"/>
  <c r="U722" i="10"/>
  <c r="S729" i="10"/>
  <c r="U729" i="10"/>
  <c r="S752" i="10"/>
  <c r="U752" i="10"/>
  <c r="S759" i="10"/>
  <c r="U759" i="10"/>
  <c r="S786" i="10"/>
  <c r="S809" i="10"/>
  <c r="U809" i="10"/>
  <c r="S813" i="10"/>
  <c r="U813" i="10"/>
  <c r="S817" i="10"/>
  <c r="U817" i="10"/>
  <c r="S824" i="10"/>
  <c r="U824" i="10"/>
  <c r="S828" i="10"/>
  <c r="U828" i="10"/>
  <c r="S832" i="10"/>
  <c r="U832" i="10"/>
  <c r="S900" i="10"/>
  <c r="U900" i="10"/>
  <c r="S903" i="10"/>
  <c r="S911" i="10"/>
  <c r="U911" i="10"/>
  <c r="S915" i="10"/>
  <c r="U915" i="10"/>
  <c r="S930" i="10"/>
  <c r="S934" i="10"/>
  <c r="U934" i="10"/>
  <c r="S938" i="10"/>
  <c r="U938" i="10"/>
  <c r="S942" i="10"/>
  <c r="U942" i="10"/>
  <c r="S965" i="10"/>
  <c r="U965" i="10"/>
  <c r="S996" i="10"/>
  <c r="U996" i="10"/>
  <c r="S1034" i="10"/>
  <c r="U1034" i="10"/>
  <c r="S1080" i="10"/>
  <c r="U1080" i="10"/>
  <c r="S1091" i="10"/>
  <c r="U1091" i="10"/>
  <c r="S1106" i="10"/>
  <c r="S1110" i="10"/>
  <c r="U1110" i="10"/>
  <c r="S1117" i="10"/>
  <c r="S1136" i="10"/>
  <c r="U1136" i="10"/>
  <c r="S1143" i="10"/>
  <c r="S1147" i="10"/>
  <c r="U1147" i="10"/>
  <c r="S1151" i="10"/>
  <c r="U1151" i="10"/>
  <c r="S1166" i="10"/>
  <c r="U1166" i="10"/>
  <c r="S1196" i="10"/>
  <c r="S1247" i="10"/>
  <c r="U1247" i="10"/>
  <c r="S1262" i="10"/>
  <c r="U1262" i="10"/>
  <c r="S1266" i="10"/>
  <c r="U1266" i="10"/>
  <c r="S1270" i="10"/>
  <c r="U1270" i="10"/>
  <c r="S1285" i="10"/>
  <c r="U1285" i="10"/>
  <c r="S1289" i="10"/>
  <c r="U1289" i="10"/>
  <c r="S1293" i="10"/>
  <c r="U1293" i="10"/>
  <c r="S1297" i="10"/>
  <c r="U1297" i="10"/>
  <c r="S1316" i="10"/>
  <c r="S1320" i="10"/>
  <c r="U1320" i="10"/>
  <c r="S1324" i="10"/>
  <c r="U1324" i="10"/>
  <c r="S1328" i="10"/>
  <c r="U1328" i="10"/>
  <c r="S1332" i="10"/>
  <c r="U1332" i="10"/>
  <c r="S1336" i="10"/>
  <c r="U1336" i="10"/>
  <c r="S1340" i="10"/>
  <c r="U1340" i="10"/>
  <c r="S1355" i="10"/>
  <c r="S1363" i="10"/>
  <c r="U1363" i="10"/>
  <c r="S1367" i="10"/>
  <c r="U1367" i="10"/>
  <c r="S1371" i="10"/>
  <c r="U1371" i="10"/>
  <c r="S1375" i="10"/>
  <c r="U1375" i="10"/>
  <c r="S1379" i="10"/>
  <c r="U1379" i="10"/>
  <c r="S1422" i="10"/>
  <c r="U1422" i="10"/>
  <c r="S1426" i="10"/>
  <c r="U1426" i="10"/>
  <c r="S1445" i="10"/>
  <c r="S1461" i="10"/>
  <c r="U1461" i="10"/>
  <c r="S1465" i="10"/>
  <c r="U1465" i="10"/>
  <c r="S1469" i="10"/>
  <c r="U1469" i="10"/>
  <c r="S1492" i="10"/>
  <c r="U1492" i="10"/>
  <c r="S1496" i="10"/>
  <c r="U1496" i="10"/>
  <c r="S1500" i="10"/>
  <c r="U1500" i="10"/>
  <c r="S1504" i="10"/>
  <c r="U1504" i="10"/>
  <c r="S1508" i="10"/>
  <c r="U1508" i="10"/>
  <c r="S1519" i="10"/>
  <c r="U1519" i="10"/>
  <c r="S1538" i="10"/>
  <c r="S1546" i="10"/>
  <c r="U1546" i="10"/>
  <c r="S1569" i="10"/>
  <c r="S1581" i="10"/>
  <c r="U1581" i="10"/>
  <c r="S1600" i="10"/>
  <c r="U1600" i="10"/>
  <c r="S1619" i="10"/>
  <c r="U1619" i="10"/>
  <c r="S1638" i="10"/>
  <c r="U1638" i="10"/>
  <c r="S1642" i="10"/>
  <c r="U1642" i="10"/>
  <c r="S1653" i="10"/>
  <c r="S1661" i="10"/>
  <c r="U1661" i="10"/>
  <c r="S1665" i="10"/>
  <c r="U1665" i="10"/>
  <c r="S1699" i="10"/>
  <c r="U1699" i="10"/>
  <c r="S1703" i="10"/>
  <c r="U1703" i="10"/>
  <c r="S1710" i="10"/>
  <c r="U1710" i="10"/>
  <c r="S1721" i="10"/>
  <c r="U1721" i="10"/>
  <c r="S1725" i="10"/>
  <c r="U1725" i="10"/>
  <c r="S1759" i="10"/>
  <c r="U1759" i="10"/>
  <c r="S1778" i="10"/>
  <c r="U1778" i="10"/>
  <c r="S1782" i="10"/>
  <c r="U1782" i="10"/>
  <c r="S1786" i="10"/>
  <c r="U1786" i="10"/>
  <c r="S1854" i="10"/>
  <c r="U1854" i="10"/>
  <c r="S1861" i="10"/>
  <c r="U1861" i="10"/>
  <c r="S1891" i="10"/>
  <c r="U1891" i="10"/>
  <c r="S1895" i="10"/>
  <c r="U1895" i="10"/>
  <c r="S1899" i="10"/>
  <c r="U1899" i="10"/>
  <c r="S1906" i="10"/>
  <c r="U1906" i="10"/>
  <c r="S1910" i="10"/>
  <c r="U1910" i="10"/>
  <c r="S1932" i="10"/>
  <c r="S1943" i="10"/>
  <c r="U1943" i="10"/>
  <c r="S1947" i="10"/>
  <c r="U1947" i="10"/>
  <c r="S1951" i="10"/>
  <c r="U1951" i="10"/>
  <c r="S1962" i="10"/>
  <c r="U1962" i="10"/>
  <c r="S1988" i="10"/>
  <c r="U1988" i="10"/>
  <c r="S2007" i="10"/>
  <c r="U2007" i="10"/>
  <c r="S2037" i="10"/>
  <c r="U2037" i="10"/>
  <c r="S2048" i="10"/>
  <c r="U2048" i="10"/>
  <c r="S2059" i="10"/>
  <c r="S2082" i="10"/>
  <c r="U2082" i="10"/>
  <c r="S2086" i="10"/>
  <c r="U2086" i="10"/>
  <c r="S2101" i="10"/>
  <c r="U2101" i="10"/>
  <c r="S2112" i="10"/>
  <c r="U2112" i="10"/>
  <c r="S2131" i="10"/>
  <c r="U2131" i="10"/>
  <c r="S2135" i="10"/>
  <c r="U2135" i="10"/>
  <c r="S2150" i="10"/>
  <c r="U2150" i="10"/>
  <c r="S2188" i="10"/>
  <c r="U2188" i="10"/>
  <c r="S2199" i="10"/>
  <c r="S2214" i="10"/>
  <c r="U2214" i="10"/>
  <c r="S2218" i="10"/>
  <c r="U2218" i="10"/>
  <c r="S2229" i="10"/>
  <c r="U2229" i="10"/>
  <c r="S2251" i="10"/>
  <c r="U2251" i="10"/>
  <c r="S2278" i="10"/>
  <c r="U2278" i="10"/>
  <c r="S2282" i="10"/>
  <c r="U2282" i="10"/>
  <c r="S2335" i="10"/>
  <c r="U2335" i="10"/>
  <c r="S2354" i="10"/>
  <c r="U2354" i="10"/>
  <c r="S2358" i="10"/>
  <c r="U2358" i="10"/>
  <c r="S2362" i="10"/>
  <c r="U2362" i="10"/>
  <c r="S2373" i="10"/>
  <c r="U2373" i="10"/>
  <c r="S2377" i="10"/>
  <c r="U2377" i="10"/>
  <c r="S2388" i="10"/>
  <c r="U2388" i="10"/>
  <c r="S2406" i="10"/>
  <c r="U2406" i="10"/>
  <c r="S2410" i="10"/>
  <c r="U2410" i="10"/>
  <c r="S2421" i="10"/>
  <c r="U2421" i="10"/>
  <c r="S2443" i="10"/>
  <c r="U2443" i="10"/>
  <c r="S2447" i="10"/>
  <c r="U2447" i="10"/>
  <c r="S2451" i="10"/>
  <c r="U2451" i="10"/>
  <c r="S2488" i="10"/>
  <c r="U2488" i="10"/>
  <c r="S2507" i="10"/>
  <c r="U2507" i="10"/>
  <c r="S2601" i="10"/>
  <c r="U2601" i="10"/>
  <c r="S2632" i="10"/>
  <c r="U2632" i="10"/>
  <c r="S2698" i="10"/>
  <c r="U2698" i="10"/>
  <c r="S2944" i="10"/>
  <c r="U2944" i="10"/>
  <c r="S2948" i="10"/>
  <c r="U2948" i="10"/>
  <c r="S2952" i="10"/>
  <c r="U2952" i="10"/>
  <c r="S3135" i="10"/>
  <c r="U3135" i="10"/>
  <c r="S3139" i="10"/>
  <c r="U3139" i="10"/>
  <c r="S3178" i="10"/>
  <c r="U3178" i="10"/>
  <c r="U3182" i="10"/>
  <c r="S3182" i="10"/>
  <c r="S3284" i="10"/>
  <c r="U3284" i="10"/>
  <c r="S3404" i="10"/>
  <c r="U3404" i="10"/>
  <c r="S3625" i="10"/>
  <c r="U3625" i="10"/>
  <c r="S3629" i="10"/>
  <c r="U3629" i="10"/>
  <c r="S3633" i="10"/>
  <c r="U3633" i="10"/>
  <c r="S3760" i="10"/>
  <c r="U3760" i="10"/>
  <c r="U1762" i="10"/>
  <c r="S91" i="10"/>
  <c r="U91" i="10"/>
  <c r="S95" i="10"/>
  <c r="U95" i="10"/>
  <c r="S125" i="10"/>
  <c r="U125" i="10"/>
  <c r="S129" i="10"/>
  <c r="U129" i="10"/>
  <c r="S133" i="10"/>
  <c r="U133" i="10"/>
  <c r="S148" i="10"/>
  <c r="U148" i="10"/>
  <c r="S159" i="10"/>
  <c r="U159" i="10"/>
  <c r="S163" i="10"/>
  <c r="U163" i="10"/>
  <c r="S186" i="10"/>
  <c r="U186" i="10"/>
  <c r="S193" i="10"/>
  <c r="U193" i="10"/>
  <c r="S197" i="10"/>
  <c r="U197" i="10"/>
  <c r="S208" i="10"/>
  <c r="U208" i="10"/>
  <c r="S212" i="10"/>
  <c r="U212" i="10"/>
  <c r="S216" i="10"/>
  <c r="U216" i="10"/>
  <c r="S220" i="10"/>
  <c r="U220" i="10"/>
  <c r="S269" i="10"/>
  <c r="U269" i="10"/>
  <c r="S288" i="10"/>
  <c r="U288" i="10"/>
  <c r="S292" i="10"/>
  <c r="U292" i="10"/>
  <c r="S296" i="10"/>
  <c r="U296" i="10"/>
  <c r="S300" i="10"/>
  <c r="U300" i="10"/>
  <c r="S304" i="10"/>
  <c r="U304" i="10"/>
  <c r="S318" i="10"/>
  <c r="S353" i="10"/>
  <c r="U353" i="10"/>
  <c r="S357" i="10"/>
  <c r="U357" i="10"/>
  <c r="S361" i="10"/>
  <c r="U361" i="10"/>
  <c r="S365" i="10"/>
  <c r="U365" i="10"/>
  <c r="S384" i="10"/>
  <c r="U384" i="10"/>
  <c r="S403" i="10"/>
  <c r="U403" i="10"/>
  <c r="S426" i="10"/>
  <c r="S438" i="10"/>
  <c r="U438" i="10"/>
  <c r="S442" i="10"/>
  <c r="U442" i="10"/>
  <c r="S446" i="10"/>
  <c r="U446" i="10"/>
  <c r="S500" i="10"/>
  <c r="U500" i="10"/>
  <c r="S504" i="10"/>
  <c r="U504" i="10"/>
  <c r="S519" i="10"/>
  <c r="U519" i="10"/>
  <c r="S523" i="10"/>
  <c r="U523" i="10"/>
  <c r="S569" i="10"/>
  <c r="U569" i="10"/>
  <c r="S573" i="10"/>
  <c r="U573" i="10"/>
  <c r="S592" i="10"/>
  <c r="U592" i="10"/>
  <c r="S596" i="10"/>
  <c r="U596" i="10"/>
  <c r="S600" i="10"/>
  <c r="U600" i="10"/>
  <c r="S646" i="10"/>
  <c r="U646" i="10"/>
  <c r="S665" i="10"/>
  <c r="U665" i="10"/>
  <c r="S669" i="10"/>
  <c r="U669" i="10"/>
  <c r="S699" i="10"/>
  <c r="U699" i="10"/>
  <c r="S703" i="10"/>
  <c r="U703" i="10"/>
  <c r="S733" i="10"/>
  <c r="U733" i="10"/>
  <c r="S737" i="10"/>
  <c r="U737" i="10"/>
  <c r="S767" i="10"/>
  <c r="U767" i="10"/>
  <c r="S866" i="10"/>
  <c r="S885" i="10"/>
  <c r="U885" i="10"/>
  <c r="S919" i="10"/>
  <c r="U919" i="10"/>
  <c r="S923" i="10"/>
  <c r="U923" i="10"/>
  <c r="S950" i="10"/>
  <c r="U950" i="10"/>
  <c r="S969" i="10"/>
  <c r="U969" i="10"/>
  <c r="S973" i="10"/>
  <c r="U973" i="10"/>
  <c r="S977" i="10"/>
  <c r="U977" i="10"/>
  <c r="S1038" i="10"/>
  <c r="U1038" i="10"/>
  <c r="S1061" i="10"/>
  <c r="U1061" i="10"/>
  <c r="S1065" i="10"/>
  <c r="U1065" i="10"/>
  <c r="S1095" i="10"/>
  <c r="U1095" i="10"/>
  <c r="S1125" i="10"/>
  <c r="U1125" i="10"/>
  <c r="S1140" i="10"/>
  <c r="U1140" i="10"/>
  <c r="S1155" i="10"/>
  <c r="U1155" i="10"/>
  <c r="S1185" i="10"/>
  <c r="S1189" i="10"/>
  <c r="U1189" i="10"/>
  <c r="S1193" i="10"/>
  <c r="U1193" i="10"/>
  <c r="S1204" i="10"/>
  <c r="U1204" i="10"/>
  <c r="S1208" i="10"/>
  <c r="U1208" i="10"/>
  <c r="S1344" i="10"/>
  <c r="U1344" i="10"/>
  <c r="S1348" i="10"/>
  <c r="U1348" i="10"/>
  <c r="S1352" i="10"/>
  <c r="U1352" i="10"/>
  <c r="S1383" i="10"/>
  <c r="U1383" i="10"/>
  <c r="S1387" i="10"/>
  <c r="U1387" i="10"/>
  <c r="S1391" i="10"/>
  <c r="U1391" i="10"/>
  <c r="S1395" i="10"/>
  <c r="U1395" i="10"/>
  <c r="S1399" i="10"/>
  <c r="U1399" i="10"/>
  <c r="S1403" i="10"/>
  <c r="U1403" i="10"/>
  <c r="S1550" i="10"/>
  <c r="U1550" i="10"/>
  <c r="S1554" i="10"/>
  <c r="U1554" i="10"/>
  <c r="S1558" i="10"/>
  <c r="U1558" i="10"/>
  <c r="S1585" i="10"/>
  <c r="U1585" i="10"/>
  <c r="S1604" i="10"/>
  <c r="U1604" i="10"/>
  <c r="S1627" i="10"/>
  <c r="U1627" i="10"/>
  <c r="S1631" i="10"/>
  <c r="U1631" i="10"/>
  <c r="S1646" i="10"/>
  <c r="U1646" i="10"/>
  <c r="S1669" i="10"/>
  <c r="U1669" i="10"/>
  <c r="S1684" i="10"/>
  <c r="U1684" i="10"/>
  <c r="S1688" i="10"/>
  <c r="U1688" i="10"/>
  <c r="S1695" i="10"/>
  <c r="S1714" i="10"/>
  <c r="U1714" i="10"/>
  <c r="S1740" i="10"/>
  <c r="S1744" i="10"/>
  <c r="U1744" i="10"/>
  <c r="S1748" i="10"/>
  <c r="U1748" i="10"/>
  <c r="S1752" i="10"/>
  <c r="U1752" i="10"/>
  <c r="S1755" i="10"/>
  <c r="S1801" i="10"/>
  <c r="S1805" i="10"/>
  <c r="U1805" i="10"/>
  <c r="S1809" i="10"/>
  <c r="U1809" i="10"/>
  <c r="S1876" i="10"/>
  <c r="U1876" i="10"/>
  <c r="S1880" i="10"/>
  <c r="U1880" i="10"/>
  <c r="S1966" i="10"/>
  <c r="U1966" i="10"/>
  <c r="S1981" i="10"/>
  <c r="U1981" i="10"/>
  <c r="S1992" i="10"/>
  <c r="U1992" i="10"/>
  <c r="S1996" i="10"/>
  <c r="U1996" i="10"/>
  <c r="S2018" i="10"/>
  <c r="S2026" i="10"/>
  <c r="U2026" i="10"/>
  <c r="S2041" i="10"/>
  <c r="U2041" i="10"/>
  <c r="S2052" i="10"/>
  <c r="U2052" i="10"/>
  <c r="S2056" i="10"/>
  <c r="U2056" i="10"/>
  <c r="S2067" i="10"/>
  <c r="U2067" i="10"/>
  <c r="S2071" i="10"/>
  <c r="U2071" i="10"/>
  <c r="S2090" i="10"/>
  <c r="U2090" i="10"/>
  <c r="S2105" i="10"/>
  <c r="U2105" i="10"/>
  <c r="S2154" i="10"/>
  <c r="U2154" i="10"/>
  <c r="S2169" i="10"/>
  <c r="U2169" i="10"/>
  <c r="S2192" i="10"/>
  <c r="U2192" i="10"/>
  <c r="S2247" i="10"/>
  <c r="S2290" i="10"/>
  <c r="U2290" i="10"/>
  <c r="S2305" i="10"/>
  <c r="U2305" i="10"/>
  <c r="S2309" i="10"/>
  <c r="U2309" i="10"/>
  <c r="S2320" i="10"/>
  <c r="U2320" i="10"/>
  <c r="S2324" i="10"/>
  <c r="U2324" i="10"/>
  <c r="S2343" i="10"/>
  <c r="U2343" i="10"/>
  <c r="S2395" i="10"/>
  <c r="S2414" i="10"/>
  <c r="U2414" i="10"/>
  <c r="S2425" i="10"/>
  <c r="U2425" i="10"/>
  <c r="S2429" i="10"/>
  <c r="U2429" i="10"/>
  <c r="S2440" i="10"/>
  <c r="U2440" i="10"/>
  <c r="S2462" i="10"/>
  <c r="U2462" i="10"/>
  <c r="S2466" i="10"/>
  <c r="U2466" i="10"/>
  <c r="S2511" i="10"/>
  <c r="U2511" i="10"/>
  <c r="S2515" i="10"/>
  <c r="U2515" i="10"/>
  <c r="S2519" i="10"/>
  <c r="U2519" i="10"/>
  <c r="S2570" i="10"/>
  <c r="U2570" i="10"/>
  <c r="S2636" i="10"/>
  <c r="U2636" i="10"/>
  <c r="S2702" i="10"/>
  <c r="U2702" i="10"/>
  <c r="S2768" i="10"/>
  <c r="U2768" i="10"/>
  <c r="S2776" i="10"/>
  <c r="U2776" i="10"/>
  <c r="S2784" i="10"/>
  <c r="U2784" i="10"/>
  <c r="S2909" i="10"/>
  <c r="U2909" i="10"/>
  <c r="S2925" i="10"/>
  <c r="U2925" i="10"/>
  <c r="S3112" i="10"/>
  <c r="U3112" i="10"/>
  <c r="S3362" i="10"/>
  <c r="U3362" i="10"/>
  <c r="S3366" i="10"/>
  <c r="U3366" i="10"/>
  <c r="S3447" i="10"/>
  <c r="U3447" i="10"/>
  <c r="S3745" i="10"/>
  <c r="U3745" i="10"/>
  <c r="S3764" i="10"/>
  <c r="U3764" i="10"/>
  <c r="S3768" i="10"/>
  <c r="U3768" i="10"/>
  <c r="S3772" i="10"/>
  <c r="U3772" i="10"/>
  <c r="S3919" i="10"/>
  <c r="U3919" i="10"/>
  <c r="S3923" i="10"/>
  <c r="U3923" i="10"/>
  <c r="U3204" i="10"/>
  <c r="U1648" i="10"/>
  <c r="S3682" i="10"/>
  <c r="U3682" i="10"/>
  <c r="S3727" i="10"/>
  <c r="U3727" i="10"/>
  <c r="S3824" i="10"/>
  <c r="U3824" i="10"/>
  <c r="S3839" i="10"/>
  <c r="U3839" i="10"/>
  <c r="S3851" i="10"/>
  <c r="U3851" i="10"/>
  <c r="U4009" i="10"/>
  <c r="U3977" i="10"/>
  <c r="U3945" i="10"/>
  <c r="U3929" i="10"/>
  <c r="U3913" i="10"/>
  <c r="U3897" i="10"/>
  <c r="U3857" i="10"/>
  <c r="U3830" i="10"/>
  <c r="U3804" i="10"/>
  <c r="U3780" i="10"/>
  <c r="U3753" i="10"/>
  <c r="U3729" i="10"/>
  <c r="U3700" i="10"/>
  <c r="U3670" i="10"/>
  <c r="U3639" i="10"/>
  <c r="U3607" i="10"/>
  <c r="U3479" i="10"/>
  <c r="U3383" i="10"/>
  <c r="U3300" i="10"/>
  <c r="U3193" i="10"/>
  <c r="U3094" i="10"/>
  <c r="U3031" i="10"/>
  <c r="U2954" i="10"/>
  <c r="U2862" i="10"/>
  <c r="U2641" i="10"/>
  <c r="S2523" i="10"/>
  <c r="U2523" i="10"/>
  <c r="S2538" i="10"/>
  <c r="U2538" i="10"/>
  <c r="S2557" i="10"/>
  <c r="U2557" i="10"/>
  <c r="S2561" i="10"/>
  <c r="U2561" i="10"/>
  <c r="S2565" i="10"/>
  <c r="U2565" i="10"/>
  <c r="S2572" i="10"/>
  <c r="U2572" i="10"/>
  <c r="S2576" i="10"/>
  <c r="U2576" i="10"/>
  <c r="S2591" i="10"/>
  <c r="U2591" i="10"/>
  <c r="S2606" i="10"/>
  <c r="U2606" i="10"/>
  <c r="S2610" i="10"/>
  <c r="U2610" i="10"/>
  <c r="S2647" i="10"/>
  <c r="U2647" i="10"/>
  <c r="S2654" i="10"/>
  <c r="U2654" i="10"/>
  <c r="S2669" i="10"/>
  <c r="U2669" i="10"/>
  <c r="S2684" i="10"/>
  <c r="U2684" i="10"/>
  <c r="S2713" i="10"/>
  <c r="U2713" i="10"/>
  <c r="S2743" i="10"/>
  <c r="U2743" i="10"/>
  <c r="S2754" i="10"/>
  <c r="U2754" i="10"/>
  <c r="S2765" i="10"/>
  <c r="U2765" i="10"/>
  <c r="S2780" i="10"/>
  <c r="U2780" i="10"/>
  <c r="S2803" i="10"/>
  <c r="U2803" i="10"/>
  <c r="S2860" i="10"/>
  <c r="U2860" i="10"/>
  <c r="S2864" i="10"/>
  <c r="U2864" i="10"/>
  <c r="S2875" i="10"/>
  <c r="U2875" i="10"/>
  <c r="S2879" i="10"/>
  <c r="U2879" i="10"/>
  <c r="S2898" i="10"/>
  <c r="U2898" i="10"/>
  <c r="S2902" i="10"/>
  <c r="U2902" i="10"/>
  <c r="S2917" i="10"/>
  <c r="U2917" i="10"/>
  <c r="S2921" i="10"/>
  <c r="U2921" i="10"/>
  <c r="S2940" i="10"/>
  <c r="U2940" i="10"/>
  <c r="S2971" i="10"/>
  <c r="U2971" i="10"/>
  <c r="S3041" i="10"/>
  <c r="U3041" i="10"/>
  <c r="S3056" i="10"/>
  <c r="U3056" i="10"/>
  <c r="S3060" i="10"/>
  <c r="U3060" i="10"/>
  <c r="S3064" i="10"/>
  <c r="U3064" i="10"/>
  <c r="S3068" i="10"/>
  <c r="U3068" i="10"/>
  <c r="S3105" i="10"/>
  <c r="U3105" i="10"/>
  <c r="S3109" i="10"/>
  <c r="U3109" i="10"/>
  <c r="S3128" i="10"/>
  <c r="U3128" i="10"/>
  <c r="S3132" i="10"/>
  <c r="U3132" i="10"/>
  <c r="S3147" i="10"/>
  <c r="U3147" i="10"/>
  <c r="S3170" i="10"/>
  <c r="U3170" i="10"/>
  <c r="S3197" i="10"/>
  <c r="U3197" i="10"/>
  <c r="S3201" i="10"/>
  <c r="U3201" i="10"/>
  <c r="S3216" i="10"/>
  <c r="U3216" i="10"/>
  <c r="S3227" i="10"/>
  <c r="U3227" i="10"/>
  <c r="S3333" i="10"/>
  <c r="U3333" i="10"/>
  <c r="S3359" i="10"/>
  <c r="U3359" i="10"/>
  <c r="S3378" i="10"/>
  <c r="U3378" i="10"/>
  <c r="S3538" i="10"/>
  <c r="U3538" i="10"/>
  <c r="S3576" i="10"/>
  <c r="U3576" i="10"/>
  <c r="S3580" i="10"/>
  <c r="U3580" i="10"/>
  <c r="S3584" i="10"/>
  <c r="U3584" i="10"/>
  <c r="S3644" i="10"/>
  <c r="U3644" i="10"/>
  <c r="S3648" i="10"/>
  <c r="U3648" i="10"/>
  <c r="S3675" i="10"/>
  <c r="U3675" i="10"/>
  <c r="S3757" i="10"/>
  <c r="U3757" i="10"/>
  <c r="S3776" i="10"/>
  <c r="U3776" i="10"/>
  <c r="S3855" i="10"/>
  <c r="U3855" i="10"/>
  <c r="U4008" i="10"/>
  <c r="U3976" i="10"/>
  <c r="U3960" i="10"/>
  <c r="U3928" i="10"/>
  <c r="U3896" i="10"/>
  <c r="U3854" i="10"/>
  <c r="U3829" i="10"/>
  <c r="U3802" i="10"/>
  <c r="U3779" i="10"/>
  <c r="U3726" i="10"/>
  <c r="U3699" i="10"/>
  <c r="U3669" i="10"/>
  <c r="U3606" i="10"/>
  <c r="U3574" i="10"/>
  <c r="U3542" i="10"/>
  <c r="U3510" i="10"/>
  <c r="U3478" i="10"/>
  <c r="U3414" i="10"/>
  <c r="U3348" i="10"/>
  <c r="U3290" i="10"/>
  <c r="U3191" i="10"/>
  <c r="U3142" i="10"/>
  <c r="U3092" i="10"/>
  <c r="U3030" i="10"/>
  <c r="U2861" i="10"/>
  <c r="U2767" i="10"/>
  <c r="U2638" i="10"/>
  <c r="S2508" i="10"/>
  <c r="U2508" i="10"/>
  <c r="S2512" i="10"/>
  <c r="U2512" i="10"/>
  <c r="S2527" i="10"/>
  <c r="U2527" i="10"/>
  <c r="S2542" i="10"/>
  <c r="U2542" i="10"/>
  <c r="S2546" i="10"/>
  <c r="U2546" i="10"/>
  <c r="S2550" i="10"/>
  <c r="U2550" i="10"/>
  <c r="S2569" i="10"/>
  <c r="U2569" i="10"/>
  <c r="S2584" i="10"/>
  <c r="U2584" i="10"/>
  <c r="S2614" i="10"/>
  <c r="U2614" i="10"/>
  <c r="S2629" i="10"/>
  <c r="U2629" i="10"/>
  <c r="S2640" i="10"/>
  <c r="U2640" i="10"/>
  <c r="S2651" i="10"/>
  <c r="U2651" i="10"/>
  <c r="S2688" i="10"/>
  <c r="U2688" i="10"/>
  <c r="S2721" i="10"/>
  <c r="U2721" i="10"/>
  <c r="S2728" i="10"/>
  <c r="U2728" i="10"/>
  <c r="S2732" i="10"/>
  <c r="U2732" i="10"/>
  <c r="S2747" i="10"/>
  <c r="U2747" i="10"/>
  <c r="S2758" i="10"/>
  <c r="U2758" i="10"/>
  <c r="S2773" i="10"/>
  <c r="U2773" i="10"/>
  <c r="S2788" i="10"/>
  <c r="U2788" i="10"/>
  <c r="S2807" i="10"/>
  <c r="S2811" i="10"/>
  <c r="U2811" i="10"/>
  <c r="S2834" i="10"/>
  <c r="U2834" i="10"/>
  <c r="S2849" i="10"/>
  <c r="U2849" i="10"/>
  <c r="S2853" i="10"/>
  <c r="U2853" i="10"/>
  <c r="S2891" i="10"/>
  <c r="U2891" i="10"/>
  <c r="S2910" i="10"/>
  <c r="U2910" i="10"/>
  <c r="S2956" i="10"/>
  <c r="U2956" i="10"/>
  <c r="S2979" i="10"/>
  <c r="U2979" i="10"/>
  <c r="S2983" i="10"/>
  <c r="U2983" i="10"/>
  <c r="S3006" i="10"/>
  <c r="U3006" i="10"/>
  <c r="S3010" i="10"/>
  <c r="U3010" i="10"/>
  <c r="S3022" i="10"/>
  <c r="U3022" i="10"/>
  <c r="S3072" i="10"/>
  <c r="U3072" i="10"/>
  <c r="S3117" i="10"/>
  <c r="U3117" i="10"/>
  <c r="S3121" i="10"/>
  <c r="U3121" i="10"/>
  <c r="S3163" i="10"/>
  <c r="U3163" i="10"/>
  <c r="S3186" i="10"/>
  <c r="U3186" i="10"/>
  <c r="S3205" i="10"/>
  <c r="U3205" i="10"/>
  <c r="S3235" i="10"/>
  <c r="U3235" i="10"/>
  <c r="S3250" i="10"/>
  <c r="U3250" i="10"/>
  <c r="S3262" i="10"/>
  <c r="U3262" i="10"/>
  <c r="S3292" i="10"/>
  <c r="U3292" i="10"/>
  <c r="S3299" i="10"/>
  <c r="U3299" i="10"/>
  <c r="S3352" i="10"/>
  <c r="U3352" i="10"/>
  <c r="S3394" i="10"/>
  <c r="U3394" i="10"/>
  <c r="S3405" i="10"/>
  <c r="U3405" i="10"/>
  <c r="S3432" i="10"/>
  <c r="U3432" i="10"/>
  <c r="S3451" i="10"/>
  <c r="U3451" i="10"/>
  <c r="S3458" i="10"/>
  <c r="S3489" i="10"/>
  <c r="U3489" i="10"/>
  <c r="S3504" i="10"/>
  <c r="U3504" i="10"/>
  <c r="S3554" i="10"/>
  <c r="U3554" i="10"/>
  <c r="S3592" i="10"/>
  <c r="U3592" i="10"/>
  <c r="S3596" i="10"/>
  <c r="U3596" i="10"/>
  <c r="S3656" i="10"/>
  <c r="U3656" i="10"/>
  <c r="S3690" i="10"/>
  <c r="S3698" i="10"/>
  <c r="U3698" i="10"/>
  <c r="S3720" i="10"/>
  <c r="U3720" i="10"/>
  <c r="S3724" i="10"/>
  <c r="U3724" i="10"/>
  <c r="S3773" i="10"/>
  <c r="U3773" i="10"/>
  <c r="S3787" i="10"/>
  <c r="S3791" i="10"/>
  <c r="U3791" i="10"/>
  <c r="S3832" i="10"/>
  <c r="U3832" i="10"/>
  <c r="U4022" i="10"/>
  <c r="U4006" i="10"/>
  <c r="U3990" i="10"/>
  <c r="U3974" i="10"/>
  <c r="U3958" i="10"/>
  <c r="U3926" i="10"/>
  <c r="U3910" i="10"/>
  <c r="U3894" i="10"/>
  <c r="U3876" i="10"/>
  <c r="U3850" i="10"/>
  <c r="U3774" i="10"/>
  <c r="U3721" i="10"/>
  <c r="U3604" i="10"/>
  <c r="U3540" i="10"/>
  <c r="U3508" i="10"/>
  <c r="U3444" i="10"/>
  <c r="U3380" i="10"/>
  <c r="U3337" i="10"/>
  <c r="U3287" i="10"/>
  <c r="U3188" i="10"/>
  <c r="U3130" i="10"/>
  <c r="U3081" i="10"/>
  <c r="U2933" i="10"/>
  <c r="U2840" i="10"/>
  <c r="U2595" i="10"/>
  <c r="S2520" i="10"/>
  <c r="U2520" i="10"/>
  <c r="S2535" i="10"/>
  <c r="U2535" i="10"/>
  <c r="S2554" i="10"/>
  <c r="U2554" i="10"/>
  <c r="S2588" i="10"/>
  <c r="U2588" i="10"/>
  <c r="S2603" i="10"/>
  <c r="U2603" i="10"/>
  <c r="S2618" i="10"/>
  <c r="U2618" i="10"/>
  <c r="S2633" i="10"/>
  <c r="U2633" i="10"/>
  <c r="S2666" i="10"/>
  <c r="U2666" i="10"/>
  <c r="S2692" i="10"/>
  <c r="U2692" i="10"/>
  <c r="S2706" i="10"/>
  <c r="U2706" i="10"/>
  <c r="S2710" i="10"/>
  <c r="U2710" i="10"/>
  <c r="S2736" i="10"/>
  <c r="U2736" i="10"/>
  <c r="S2740" i="10"/>
  <c r="U2740" i="10"/>
  <c r="S2751" i="10"/>
  <c r="U2751" i="10"/>
  <c r="S2762" i="10"/>
  <c r="U2762" i="10"/>
  <c r="S2777" i="10"/>
  <c r="U2777" i="10"/>
  <c r="S2792" i="10"/>
  <c r="U2792" i="10"/>
  <c r="S2796" i="10"/>
  <c r="U2796" i="10"/>
  <c r="S2823" i="10"/>
  <c r="U2823" i="10"/>
  <c r="S2838" i="10"/>
  <c r="U2838" i="10"/>
  <c r="S2857" i="10"/>
  <c r="U2857" i="10"/>
  <c r="S2872" i="10"/>
  <c r="U2872" i="10"/>
  <c r="S2929" i="10"/>
  <c r="U2929" i="10"/>
  <c r="S2937" i="10"/>
  <c r="U2937" i="10"/>
  <c r="S2960" i="10"/>
  <c r="U2960" i="10"/>
  <c r="S2964" i="10"/>
  <c r="U2964" i="10"/>
  <c r="S2968" i="10"/>
  <c r="U2968" i="10"/>
  <c r="S2975" i="10"/>
  <c r="S2987" i="10"/>
  <c r="U2987" i="10"/>
  <c r="S3026" i="10"/>
  <c r="U3026" i="10"/>
  <c r="S3038" i="10"/>
  <c r="U3038" i="10"/>
  <c r="S3053" i="10"/>
  <c r="U3053" i="10"/>
  <c r="S3076" i="10"/>
  <c r="U3076" i="10"/>
  <c r="S3083" i="10"/>
  <c r="U3083" i="10"/>
  <c r="S3087" i="10"/>
  <c r="U3087" i="10"/>
  <c r="S3102" i="10"/>
  <c r="U3102" i="10"/>
  <c r="S3136" i="10"/>
  <c r="U3136" i="10"/>
  <c r="S3167" i="10"/>
  <c r="U3167" i="10"/>
  <c r="S3213" i="10"/>
  <c r="U3213" i="10"/>
  <c r="S3224" i="10"/>
  <c r="U3224" i="10"/>
  <c r="S3266" i="10"/>
  <c r="U3266" i="10"/>
  <c r="S3285" i="10"/>
  <c r="U3285" i="10"/>
  <c r="S3295" i="10"/>
  <c r="S3307" i="10"/>
  <c r="U3307" i="10"/>
  <c r="S3326" i="10"/>
  <c r="U3326" i="10"/>
  <c r="S3330" i="10"/>
  <c r="U3330" i="10"/>
  <c r="S3345" i="10"/>
  <c r="U3345" i="10"/>
  <c r="S3356" i="10"/>
  <c r="U3356" i="10"/>
  <c r="S3371" i="10"/>
  <c r="U3371" i="10"/>
  <c r="S3436" i="10"/>
  <c r="U3436" i="10"/>
  <c r="S3440" i="10"/>
  <c r="U3440" i="10"/>
  <c r="S3455" i="10"/>
  <c r="U3455" i="10"/>
  <c r="S3565" i="10"/>
  <c r="U3565" i="10"/>
  <c r="S3569" i="10"/>
  <c r="U3569" i="10"/>
  <c r="S3600" i="10"/>
  <c r="U3600" i="10"/>
  <c r="S3634" i="10"/>
  <c r="U3634" i="10"/>
  <c r="S3660" i="10"/>
  <c r="U3660" i="10"/>
  <c r="S3664" i="10"/>
  <c r="U3664" i="10"/>
  <c r="S3672" i="10"/>
  <c r="U3672" i="10"/>
  <c r="S3728" i="10"/>
  <c r="U3728" i="10"/>
  <c r="S3840" i="10"/>
  <c r="U3840" i="10"/>
  <c r="S3848" i="10"/>
  <c r="U3848" i="10"/>
  <c r="S3867" i="10"/>
  <c r="U3867" i="10"/>
  <c r="U4021" i="10"/>
  <c r="U4005" i="10"/>
  <c r="U3973" i="10"/>
  <c r="U3941" i="10"/>
  <c r="U3925" i="10"/>
  <c r="U3893" i="10"/>
  <c r="U3875" i="10"/>
  <c r="U3849" i="10"/>
  <c r="U3825" i="10"/>
  <c r="U3748" i="10"/>
  <c r="U3665" i="10"/>
  <c r="U3635" i="10"/>
  <c r="U3603" i="10"/>
  <c r="U3571" i="10"/>
  <c r="U3539" i="10"/>
  <c r="U3475" i="10"/>
  <c r="U3443" i="10"/>
  <c r="U3379" i="10"/>
  <c r="U3335" i="10"/>
  <c r="U3286" i="10"/>
  <c r="U3236" i="10"/>
  <c r="U3129" i="10"/>
  <c r="U3015" i="10"/>
  <c r="U2931" i="10"/>
  <c r="U2581" i="10"/>
  <c r="S2505" i="10"/>
  <c r="U2505" i="10"/>
  <c r="S2539" i="10"/>
  <c r="U2539" i="10"/>
  <c r="S2558" i="10"/>
  <c r="U2558" i="10"/>
  <c r="S2562" i="10"/>
  <c r="U2562" i="10"/>
  <c r="S2566" i="10"/>
  <c r="U2566" i="10"/>
  <c r="S2573" i="10"/>
  <c r="U2573" i="10"/>
  <c r="S2577" i="10"/>
  <c r="U2577" i="10"/>
  <c r="S2592" i="10"/>
  <c r="U2592" i="10"/>
  <c r="S2607" i="10"/>
  <c r="U2607" i="10"/>
  <c r="S2611" i="10"/>
  <c r="U2611" i="10"/>
  <c r="S2648" i="10"/>
  <c r="U2648" i="10"/>
  <c r="S2655" i="10"/>
  <c r="U2655" i="10"/>
  <c r="S2670" i="10"/>
  <c r="U2670" i="10"/>
  <c r="S2681" i="10"/>
  <c r="U2681" i="10"/>
  <c r="S2699" i="10"/>
  <c r="U2699" i="10"/>
  <c r="S2714" i="10"/>
  <c r="U2714" i="10"/>
  <c r="S2725" i="10"/>
  <c r="U2725" i="10"/>
  <c r="S2755" i="10"/>
  <c r="U2755" i="10"/>
  <c r="S2766" i="10"/>
  <c r="U2766" i="10"/>
  <c r="S2781" i="10"/>
  <c r="U2781" i="10"/>
  <c r="S2800" i="10"/>
  <c r="U2800" i="10"/>
  <c r="S2804" i="10"/>
  <c r="U2804" i="10"/>
  <c r="S2815" i="10"/>
  <c r="S2827" i="10"/>
  <c r="U2827" i="10"/>
  <c r="S2876" i="10"/>
  <c r="U2876" i="10"/>
  <c r="S2880" i="10"/>
  <c r="U2880" i="10"/>
  <c r="S2899" i="10"/>
  <c r="U2899" i="10"/>
  <c r="S2903" i="10"/>
  <c r="U2903" i="10"/>
  <c r="S2914" i="10"/>
  <c r="U2914" i="10"/>
  <c r="S2918" i="10"/>
  <c r="U2918" i="10"/>
  <c r="S2922" i="10"/>
  <c r="U2922" i="10"/>
  <c r="S2941" i="10"/>
  <c r="U2941" i="10"/>
  <c r="S2972" i="10"/>
  <c r="U2972" i="10"/>
  <c r="S3042" i="10"/>
  <c r="U3042" i="10"/>
  <c r="S3057" i="10"/>
  <c r="U3057" i="10"/>
  <c r="S3061" i="10"/>
  <c r="U3061" i="10"/>
  <c r="S3069" i="10"/>
  <c r="U3069" i="10"/>
  <c r="S3106" i="10"/>
  <c r="U3106" i="10"/>
  <c r="S3125" i="10"/>
  <c r="U3125" i="10"/>
  <c r="S3133" i="10"/>
  <c r="U3133" i="10"/>
  <c r="S3144" i="10"/>
  <c r="U3144" i="10"/>
  <c r="S3148" i="10"/>
  <c r="U3148" i="10"/>
  <c r="S3171" i="10"/>
  <c r="U3171" i="10"/>
  <c r="S3198" i="10"/>
  <c r="U3198" i="10"/>
  <c r="S3202" i="10"/>
  <c r="U3202" i="10"/>
  <c r="S3217" i="10"/>
  <c r="U3217" i="10"/>
  <c r="S3228" i="10"/>
  <c r="U3228" i="10"/>
  <c r="S3349" i="10"/>
  <c r="U3349" i="10"/>
  <c r="S3360" i="10"/>
  <c r="U3360" i="10"/>
  <c r="S3375" i="10"/>
  <c r="U3375" i="10"/>
  <c r="S3409" i="10"/>
  <c r="U3409" i="10"/>
  <c r="S3512" i="10"/>
  <c r="U3512" i="10"/>
  <c r="S3531" i="10"/>
  <c r="U3531" i="10"/>
  <c r="S3535" i="10"/>
  <c r="U3535" i="10"/>
  <c r="S3581" i="10"/>
  <c r="U3581" i="10"/>
  <c r="S3645" i="10"/>
  <c r="U3645" i="10"/>
  <c r="S3649" i="10"/>
  <c r="U3649" i="10"/>
  <c r="S3739" i="10"/>
  <c r="U3739" i="10"/>
  <c r="S3856" i="10"/>
  <c r="U3856" i="10"/>
  <c r="S3871" i="10"/>
  <c r="U3871" i="10"/>
  <c r="S3997" i="10"/>
  <c r="U4004" i="10"/>
  <c r="U3972" i="10"/>
  <c r="U3956" i="10"/>
  <c r="U3940" i="10"/>
  <c r="U3892" i="10"/>
  <c r="U3847" i="10"/>
  <c r="U3822" i="10"/>
  <c r="U3797" i="10"/>
  <c r="U3770" i="10"/>
  <c r="U3747" i="10"/>
  <c r="U3718" i="10"/>
  <c r="U3689" i="10"/>
  <c r="U3662" i="10"/>
  <c r="U3630" i="10"/>
  <c r="U3598" i="10"/>
  <c r="U3566" i="10"/>
  <c r="U3534" i="10"/>
  <c r="U3502" i="10"/>
  <c r="U3470" i="10"/>
  <c r="U3438" i="10"/>
  <c r="U3406" i="10"/>
  <c r="U3374" i="10"/>
  <c r="U3334" i="10"/>
  <c r="U3127" i="10"/>
  <c r="U3014" i="10"/>
  <c r="U2930" i="10"/>
  <c r="U2836" i="10"/>
  <c r="S2498" i="10"/>
  <c r="U2498" i="10"/>
  <c r="S2524" i="10"/>
  <c r="U2524" i="10"/>
  <c r="S2600" i="10"/>
  <c r="U2600" i="10"/>
  <c r="S2622" i="10"/>
  <c r="U2622" i="10"/>
  <c r="S2626" i="10"/>
  <c r="U2626" i="10"/>
  <c r="S2659" i="10"/>
  <c r="U2659" i="10"/>
  <c r="S2674" i="10"/>
  <c r="U2674" i="10"/>
  <c r="S2685" i="10"/>
  <c r="U2685" i="10"/>
  <c r="S2718" i="10"/>
  <c r="U2718" i="10"/>
  <c r="S2770" i="10"/>
  <c r="U2770" i="10"/>
  <c r="S2785" i="10"/>
  <c r="U2785" i="10"/>
  <c r="S2808" i="10"/>
  <c r="U2808" i="10"/>
  <c r="S2831" i="10"/>
  <c r="U2831" i="10"/>
  <c r="S2846" i="10"/>
  <c r="U2846" i="10"/>
  <c r="S2869" i="10"/>
  <c r="U2869" i="10"/>
  <c r="S2895" i="10"/>
  <c r="S2907" i="10"/>
  <c r="U2907" i="10"/>
  <c r="S2926" i="10"/>
  <c r="U2926" i="10"/>
  <c r="S2945" i="10"/>
  <c r="U2945" i="10"/>
  <c r="S2949" i="10"/>
  <c r="U2949" i="10"/>
  <c r="S2953" i="10"/>
  <c r="U2953" i="10"/>
  <c r="S2995" i="10"/>
  <c r="U2995" i="10"/>
  <c r="S2999" i="10"/>
  <c r="U2999" i="10"/>
  <c r="S3003" i="10"/>
  <c r="U3003" i="10"/>
  <c r="S3152" i="10"/>
  <c r="U3152" i="10"/>
  <c r="S3160" i="10"/>
  <c r="U3160" i="10"/>
  <c r="S3179" i="10"/>
  <c r="U3179" i="10"/>
  <c r="S3221" i="10"/>
  <c r="U3221" i="10"/>
  <c r="S3243" i="10"/>
  <c r="U3243" i="10"/>
  <c r="S3278" i="10"/>
  <c r="U3278" i="10"/>
  <c r="S3311" i="10"/>
  <c r="U3311" i="10"/>
  <c r="S3315" i="10"/>
  <c r="U3315" i="10"/>
  <c r="S3342" i="10"/>
  <c r="U3342" i="10"/>
  <c r="S3387" i="10"/>
  <c r="U3387" i="10"/>
  <c r="S3421" i="10"/>
  <c r="U3421" i="10"/>
  <c r="S3425" i="10"/>
  <c r="U3425" i="10"/>
  <c r="S3448" i="10"/>
  <c r="U3448" i="10"/>
  <c r="S3501" i="10"/>
  <c r="U3501" i="10"/>
  <c r="S3516" i="10"/>
  <c r="U3516" i="10"/>
  <c r="S3520" i="10"/>
  <c r="U3520" i="10"/>
  <c r="S3547" i="10"/>
  <c r="U3547" i="10"/>
  <c r="S3585" i="10"/>
  <c r="U3585" i="10"/>
  <c r="S3612" i="10"/>
  <c r="U3612" i="10"/>
  <c r="S3616" i="10"/>
  <c r="U3616" i="10"/>
  <c r="S3676" i="10"/>
  <c r="U3676" i="10"/>
  <c r="S3691" i="10"/>
  <c r="U3691" i="10"/>
  <c r="S3803" i="10"/>
  <c r="U3803" i="10"/>
  <c r="S3807" i="10"/>
  <c r="U3807" i="10"/>
  <c r="U4003" i="10"/>
  <c r="U3987" i="10"/>
  <c r="U3971" i="10"/>
  <c r="U3955" i="10"/>
  <c r="U3939" i="10"/>
  <c r="U3907" i="10"/>
  <c r="U3891" i="10"/>
  <c r="U3873" i="10"/>
  <c r="U3846" i="10"/>
  <c r="U3796" i="10"/>
  <c r="U3769" i="10"/>
  <c r="U3717" i="10"/>
  <c r="U3687" i="10"/>
  <c r="U3658" i="10"/>
  <c r="U3626" i="10"/>
  <c r="U3594" i="10"/>
  <c r="U3562" i="10"/>
  <c r="U3498" i="10"/>
  <c r="U3434" i="10"/>
  <c r="U3332" i="10"/>
  <c r="U3274" i="10"/>
  <c r="U3225" i="10"/>
  <c r="U3126" i="10"/>
  <c r="U3066" i="10"/>
  <c r="U2913" i="10"/>
  <c r="U2819" i="10"/>
  <c r="U2712" i="10"/>
  <c r="S2502" i="10"/>
  <c r="U2502" i="10"/>
  <c r="S2509" i="10"/>
  <c r="U2509" i="10"/>
  <c r="S2513" i="10"/>
  <c r="U2513" i="10"/>
  <c r="S2528" i="10"/>
  <c r="U2528" i="10"/>
  <c r="S2543" i="10"/>
  <c r="U2543" i="10"/>
  <c r="S2547" i="10"/>
  <c r="U2547" i="10"/>
  <c r="S2615" i="10"/>
  <c r="U2615" i="10"/>
  <c r="S2630" i="10"/>
  <c r="U2630" i="10"/>
  <c r="S2637" i="10"/>
  <c r="U2637" i="10"/>
  <c r="S2678" i="10"/>
  <c r="U2678" i="10"/>
  <c r="S2689" i="10"/>
  <c r="U2689" i="10"/>
  <c r="S2696" i="10"/>
  <c r="U2696" i="10"/>
  <c r="S2722" i="10"/>
  <c r="U2722" i="10"/>
  <c r="S2729" i="10"/>
  <c r="U2729" i="10"/>
  <c r="S2774" i="10"/>
  <c r="U2774" i="10"/>
  <c r="S2812" i="10"/>
  <c r="U2812" i="10"/>
  <c r="S2850" i="10"/>
  <c r="U2850" i="10"/>
  <c r="S2854" i="10"/>
  <c r="U2854" i="10"/>
  <c r="S2892" i="10"/>
  <c r="U2892" i="10"/>
  <c r="S2957" i="10"/>
  <c r="U2957" i="10"/>
  <c r="S2976" i="10"/>
  <c r="U2976" i="10"/>
  <c r="S2984" i="10"/>
  <c r="U2984" i="10"/>
  <c r="S3007" i="10"/>
  <c r="U3007" i="10"/>
  <c r="S3011" i="10"/>
  <c r="U3011" i="10"/>
  <c r="S3019" i="10"/>
  <c r="U3019" i="10"/>
  <c r="S3073" i="10"/>
  <c r="U3073" i="10"/>
  <c r="S3110" i="10"/>
  <c r="S3118" i="10"/>
  <c r="U3118" i="10"/>
  <c r="S3122" i="10"/>
  <c r="U3122" i="10"/>
  <c r="S3164" i="10"/>
  <c r="U3164" i="10"/>
  <c r="S3183" i="10"/>
  <c r="U3183" i="10"/>
  <c r="S3187" i="10"/>
  <c r="U3187" i="10"/>
  <c r="S3232" i="10"/>
  <c r="U3232" i="10"/>
  <c r="S3247" i="10"/>
  <c r="U3247" i="10"/>
  <c r="S3251" i="10"/>
  <c r="U3251" i="10"/>
  <c r="S3259" i="10"/>
  <c r="U3259" i="10"/>
  <c r="S3263" i="10"/>
  <c r="U3263" i="10"/>
  <c r="S3293" i="10"/>
  <c r="U3293" i="10"/>
  <c r="S3296" i="10"/>
  <c r="U3296" i="10"/>
  <c r="S3391" i="10"/>
  <c r="U3391" i="10"/>
  <c r="S3452" i="10"/>
  <c r="U3452" i="10"/>
  <c r="S3467" i="10"/>
  <c r="U3467" i="10"/>
  <c r="S3471" i="10"/>
  <c r="U3471" i="10"/>
  <c r="S3474" i="10"/>
  <c r="S3505" i="10"/>
  <c r="U3505" i="10"/>
  <c r="S3528" i="10"/>
  <c r="U3528" i="10"/>
  <c r="S3597" i="10"/>
  <c r="U3597" i="10"/>
  <c r="S3695" i="10"/>
  <c r="U3695" i="10"/>
  <c r="S3725" i="10"/>
  <c r="U3725" i="10"/>
  <c r="S3743" i="10"/>
  <c r="S3792" i="10"/>
  <c r="U3792" i="10"/>
  <c r="S3818" i="10"/>
  <c r="S3864" i="10"/>
  <c r="S3883" i="10"/>
  <c r="U3883" i="10"/>
  <c r="U4018" i="10"/>
  <c r="U4002" i="10"/>
  <c r="U3986" i="10"/>
  <c r="U3970" i="10"/>
  <c r="U3922" i="10"/>
  <c r="U3906" i="10"/>
  <c r="U3870" i="10"/>
  <c r="U3845" i="10"/>
  <c r="U3795" i="10"/>
  <c r="U3767" i="10"/>
  <c r="U3742" i="10"/>
  <c r="U3716" i="10"/>
  <c r="U3686" i="10"/>
  <c r="U3657" i="10"/>
  <c r="U3593" i="10"/>
  <c r="U3529" i="10"/>
  <c r="U3497" i="10"/>
  <c r="U3433" i="10"/>
  <c r="U3401" i="10"/>
  <c r="U3369" i="10"/>
  <c r="U3322" i="10"/>
  <c r="U3174" i="10"/>
  <c r="U3124" i="10"/>
  <c r="U3065" i="10"/>
  <c r="U3000" i="10"/>
  <c r="U2911" i="10"/>
  <c r="U2531" i="10"/>
  <c r="S2752" i="10"/>
  <c r="U2752" i="10"/>
  <c r="S2759" i="10"/>
  <c r="U2759" i="10"/>
  <c r="S2763" i="10"/>
  <c r="U2763" i="10"/>
  <c r="S2778" i="10"/>
  <c r="U2778" i="10"/>
  <c r="S2793" i="10"/>
  <c r="U2793" i="10"/>
  <c r="S2816" i="10"/>
  <c r="U2816" i="10"/>
  <c r="S2820" i="10"/>
  <c r="U2820" i="10"/>
  <c r="S2824" i="10"/>
  <c r="U2824" i="10"/>
  <c r="S2835" i="10"/>
  <c r="U2835" i="10"/>
  <c r="S2839" i="10"/>
  <c r="U2839" i="10"/>
  <c r="S2858" i="10"/>
  <c r="U2858" i="10"/>
  <c r="S2873" i="10"/>
  <c r="U2873" i="10"/>
  <c r="S2934" i="10"/>
  <c r="U2934" i="10"/>
  <c r="S2938" i="10"/>
  <c r="U2938" i="10"/>
  <c r="S2961" i="10"/>
  <c r="U2961" i="10"/>
  <c r="S2965" i="10"/>
  <c r="U2965" i="10"/>
  <c r="S2969" i="10"/>
  <c r="U2969" i="10"/>
  <c r="S2988" i="10"/>
  <c r="U2988" i="10"/>
  <c r="S3027" i="10"/>
  <c r="U3027" i="10"/>
  <c r="S3035" i="10"/>
  <c r="U3035" i="10"/>
  <c r="S3039" i="10"/>
  <c r="U3039" i="10"/>
  <c r="S3054" i="10"/>
  <c r="U3054" i="10"/>
  <c r="S3077" i="10"/>
  <c r="U3077" i="10"/>
  <c r="S3080" i="10"/>
  <c r="U3080" i="10"/>
  <c r="S3084" i="10"/>
  <c r="U3084" i="10"/>
  <c r="S3099" i="10"/>
  <c r="U3099" i="10"/>
  <c r="S3137" i="10"/>
  <c r="U3137" i="10"/>
  <c r="S3141" i="10"/>
  <c r="U3141" i="10"/>
  <c r="S3214" i="10"/>
  <c r="U3214" i="10"/>
  <c r="S3267" i="10"/>
  <c r="U3267" i="10"/>
  <c r="S3304" i="10"/>
  <c r="U3304" i="10"/>
  <c r="S3308" i="10"/>
  <c r="U3308" i="10"/>
  <c r="S3323" i="10"/>
  <c r="U3323" i="10"/>
  <c r="S3327" i="10"/>
  <c r="U3327" i="10"/>
  <c r="S3357" i="10"/>
  <c r="U3357" i="10"/>
  <c r="S3437" i="10"/>
  <c r="U3437" i="10"/>
  <c r="S3441" i="10"/>
  <c r="U3441" i="10"/>
  <c r="S3490" i="10"/>
  <c r="U3490" i="10"/>
  <c r="S3570" i="10"/>
  <c r="U3570" i="10"/>
  <c r="S3601" i="10"/>
  <c r="U3601" i="10"/>
  <c r="S3627" i="10"/>
  <c r="U3627" i="10"/>
  <c r="S3631" i="10"/>
  <c r="U3631" i="10"/>
  <c r="S3661" i="10"/>
  <c r="U3661" i="10"/>
  <c r="S3680" i="10"/>
  <c r="U3680" i="10"/>
  <c r="S3688" i="10"/>
  <c r="U3688" i="10"/>
  <c r="S3837" i="10"/>
  <c r="U3837" i="10"/>
  <c r="S3853" i="10"/>
  <c r="U3853" i="10"/>
  <c r="U4017" i="10"/>
  <c r="U4001" i="10"/>
  <c r="U3969" i="10"/>
  <c r="U3953" i="10"/>
  <c r="U3937" i="10"/>
  <c r="U3921" i="10"/>
  <c r="U3868" i="10"/>
  <c r="U3844" i="10"/>
  <c r="U3817" i="10"/>
  <c r="U3793" i="10"/>
  <c r="U3766" i="10"/>
  <c r="U3740" i="10"/>
  <c r="U3685" i="10"/>
  <c r="U3623" i="10"/>
  <c r="U3527" i="10"/>
  <c r="U3495" i="10"/>
  <c r="U3463" i="10"/>
  <c r="U3399" i="10"/>
  <c r="U3271" i="10"/>
  <c r="U3222" i="10"/>
  <c r="U3172" i="10"/>
  <c r="U3114" i="10"/>
  <c r="U3063" i="10"/>
  <c r="S2521" i="10"/>
  <c r="U2521" i="10"/>
  <c r="S2559" i="10"/>
  <c r="U2559" i="10"/>
  <c r="S2563" i="10"/>
  <c r="U2563" i="10"/>
  <c r="S2574" i="10"/>
  <c r="U2574" i="10"/>
  <c r="S2578" i="10"/>
  <c r="U2578" i="10"/>
  <c r="S2589" i="10"/>
  <c r="U2589" i="10"/>
  <c r="S2593" i="10"/>
  <c r="U2593" i="10"/>
  <c r="S2608" i="10"/>
  <c r="U2608" i="10"/>
  <c r="S2634" i="10"/>
  <c r="U2634" i="10"/>
  <c r="S2656" i="10"/>
  <c r="U2656" i="10"/>
  <c r="S2663" i="10"/>
  <c r="S2682" i="10"/>
  <c r="U2682" i="10"/>
  <c r="S2693" i="10"/>
  <c r="U2693" i="10"/>
  <c r="S2700" i="10"/>
  <c r="U2700" i="10"/>
  <c r="S2711" i="10"/>
  <c r="U2711" i="10"/>
  <c r="S2715" i="10"/>
  <c r="U2715" i="10"/>
  <c r="S2726" i="10"/>
  <c r="U2726" i="10"/>
  <c r="S2782" i="10"/>
  <c r="U2782" i="10"/>
  <c r="S2801" i="10"/>
  <c r="U2801" i="10"/>
  <c r="S2805" i="10"/>
  <c r="U2805" i="10"/>
  <c r="S2843" i="10"/>
  <c r="U2843" i="10"/>
  <c r="S2877" i="10"/>
  <c r="U2877" i="10"/>
  <c r="S2881" i="10"/>
  <c r="U2881" i="10"/>
  <c r="S2896" i="10"/>
  <c r="U2896" i="10"/>
  <c r="S2900" i="10"/>
  <c r="U2900" i="10"/>
  <c r="S2904" i="10"/>
  <c r="U2904" i="10"/>
  <c r="S2915" i="10"/>
  <c r="U2915" i="10"/>
  <c r="S2919" i="10"/>
  <c r="U2919" i="10"/>
  <c r="S2923" i="10"/>
  <c r="U2923" i="10"/>
  <c r="S2942" i="10"/>
  <c r="U2942" i="10"/>
  <c r="S2973" i="10"/>
  <c r="U2973" i="10"/>
  <c r="S3023" i="10"/>
  <c r="S3058" i="10"/>
  <c r="U3058" i="10"/>
  <c r="S3070" i="10"/>
  <c r="U3070" i="10"/>
  <c r="S3088" i="10"/>
  <c r="U3088" i="10"/>
  <c r="S3103" i="10"/>
  <c r="U3103" i="10"/>
  <c r="S3107" i="10"/>
  <c r="U3107" i="10"/>
  <c r="S3149" i="10"/>
  <c r="U3149" i="10"/>
  <c r="S3168" i="10"/>
  <c r="U3168" i="10"/>
  <c r="S3195" i="10"/>
  <c r="U3195" i="10"/>
  <c r="S3199" i="10"/>
  <c r="U3199" i="10"/>
  <c r="S3218" i="10"/>
  <c r="U3218" i="10"/>
  <c r="S3229" i="10"/>
  <c r="U3229" i="10"/>
  <c r="S3282" i="10"/>
  <c r="S3361" i="10"/>
  <c r="U3361" i="10"/>
  <c r="S3372" i="10"/>
  <c r="U3372" i="10"/>
  <c r="S3376" i="10"/>
  <c r="U3376" i="10"/>
  <c r="S3456" i="10"/>
  <c r="U3456" i="10"/>
  <c r="S3532" i="10"/>
  <c r="U3532" i="10"/>
  <c r="S3536" i="10"/>
  <c r="U3536" i="10"/>
  <c r="S3714" i="10"/>
  <c r="U3714" i="10"/>
  <c r="S3755" i="10"/>
  <c r="U3755" i="10"/>
  <c r="S3759" i="10"/>
  <c r="U3759" i="10"/>
  <c r="S3778" i="10"/>
  <c r="U3778" i="10"/>
  <c r="S3872" i="10"/>
  <c r="U3872" i="10"/>
  <c r="U4000" i="10"/>
  <c r="U3968" i="10"/>
  <c r="U3952" i="10"/>
  <c r="U3936" i="10"/>
  <c r="U3887" i="10"/>
  <c r="U3843" i="10"/>
  <c r="U3815" i="10"/>
  <c r="U3765" i="10"/>
  <c r="U3713" i="10"/>
  <c r="U3684" i="10"/>
  <c r="U3654" i="10"/>
  <c r="U3590" i="10"/>
  <c r="U3558" i="10"/>
  <c r="U3494" i="10"/>
  <c r="U3430" i="10"/>
  <c r="U3398" i="10"/>
  <c r="U3319" i="10"/>
  <c r="U3270" i="10"/>
  <c r="U3062" i="10"/>
  <c r="U2906" i="10"/>
  <c r="U2516" i="10"/>
  <c r="S2506" i="10"/>
  <c r="U2506" i="10"/>
  <c r="S2540" i="10"/>
  <c r="U2540" i="10"/>
  <c r="S2567" i="10"/>
  <c r="U2567" i="10"/>
  <c r="S2582" i="10"/>
  <c r="U2582" i="10"/>
  <c r="S2597" i="10"/>
  <c r="U2597" i="10"/>
  <c r="S2612" i="10"/>
  <c r="U2612" i="10"/>
  <c r="S2623" i="10"/>
  <c r="U2623" i="10"/>
  <c r="S2627" i="10"/>
  <c r="U2627" i="10"/>
  <c r="S2649" i="10"/>
  <c r="U2649" i="10"/>
  <c r="S2660" i="10"/>
  <c r="U2660" i="10"/>
  <c r="S2686" i="10"/>
  <c r="U2686" i="10"/>
  <c r="S2745" i="10"/>
  <c r="U2745" i="10"/>
  <c r="S2756" i="10"/>
  <c r="U2756" i="10"/>
  <c r="S2809" i="10"/>
  <c r="U2809" i="10"/>
  <c r="S2828" i="10"/>
  <c r="U2828" i="10"/>
  <c r="S2832" i="10"/>
  <c r="U2832" i="10"/>
  <c r="S2847" i="10"/>
  <c r="U2847" i="10"/>
  <c r="S2870" i="10"/>
  <c r="U2870" i="10"/>
  <c r="S2946" i="10"/>
  <c r="U2946" i="10"/>
  <c r="S2950" i="10"/>
  <c r="U2950" i="10"/>
  <c r="S2992" i="10"/>
  <c r="U2992" i="10"/>
  <c r="S2996" i="10"/>
  <c r="U2996" i="10"/>
  <c r="S3043" i="10"/>
  <c r="U3043" i="10"/>
  <c r="S3153" i="10"/>
  <c r="U3153" i="10"/>
  <c r="S3157" i="10"/>
  <c r="U3157" i="10"/>
  <c r="S3176" i="10"/>
  <c r="U3176" i="10"/>
  <c r="S3180" i="10"/>
  <c r="U3180" i="10"/>
  <c r="S3240" i="10"/>
  <c r="U3240" i="10"/>
  <c r="S3244" i="10"/>
  <c r="U3244" i="10"/>
  <c r="S3275" i="10"/>
  <c r="U3275" i="10"/>
  <c r="S3279" i="10"/>
  <c r="U3279" i="10"/>
  <c r="S3312" i="10"/>
  <c r="U3312" i="10"/>
  <c r="S3331" i="10"/>
  <c r="S3339" i="10"/>
  <c r="U3339" i="10"/>
  <c r="S3346" i="10"/>
  <c r="S3384" i="10"/>
  <c r="U3384" i="10"/>
  <c r="S3403" i="10"/>
  <c r="U3403" i="10"/>
  <c r="S3426" i="10"/>
  <c r="U3426" i="10"/>
  <c r="S3464" i="10"/>
  <c r="U3464" i="10"/>
  <c r="S3483" i="10"/>
  <c r="U3483" i="10"/>
  <c r="S3517" i="10"/>
  <c r="U3517" i="10"/>
  <c r="S3544" i="10"/>
  <c r="U3544" i="10"/>
  <c r="S3548" i="10"/>
  <c r="U3548" i="10"/>
  <c r="S3586" i="10"/>
  <c r="U3586" i="10"/>
  <c r="S3613" i="10"/>
  <c r="U3613" i="10"/>
  <c r="S3617" i="10"/>
  <c r="U3617" i="10"/>
  <c r="S3677" i="10"/>
  <c r="U3677" i="10"/>
  <c r="S3692" i="10"/>
  <c r="U3692" i="10"/>
  <c r="S3707" i="10"/>
  <c r="U3707" i="10"/>
  <c r="S3711" i="10"/>
  <c r="U3711" i="10"/>
  <c r="S3744" i="10"/>
  <c r="U3744" i="10"/>
  <c r="S3789" i="10"/>
  <c r="U3789" i="10"/>
  <c r="S3800" i="10"/>
  <c r="S3808" i="10"/>
  <c r="U3808" i="10"/>
  <c r="S3819" i="10"/>
  <c r="U3819" i="10"/>
  <c r="S3967" i="10"/>
  <c r="U3999" i="10"/>
  <c r="U3983" i="10"/>
  <c r="U3951" i="10"/>
  <c r="U3935" i="10"/>
  <c r="U3903" i="10"/>
  <c r="U3886" i="10"/>
  <c r="U3865" i="10"/>
  <c r="U3841" i="10"/>
  <c r="U3814" i="10"/>
  <c r="U3788" i="10"/>
  <c r="U3737" i="10"/>
  <c r="U3710" i="10"/>
  <c r="U3683" i="10"/>
  <c r="U3653" i="10"/>
  <c r="U3589" i="10"/>
  <c r="U3525" i="10"/>
  <c r="U3493" i="10"/>
  <c r="U3429" i="10"/>
  <c r="U3365" i="10"/>
  <c r="U3268" i="10"/>
  <c r="U3210" i="10"/>
  <c r="U3161" i="10"/>
  <c r="U3111" i="10"/>
  <c r="U3050" i="10"/>
  <c r="U2981" i="10"/>
  <c r="U2888" i="10"/>
  <c r="U2797" i="10"/>
  <c r="U2680" i="10"/>
  <c r="S2642" i="10"/>
  <c r="U2642" i="10"/>
  <c r="S2697" i="10"/>
  <c r="U2697" i="10"/>
  <c r="S2704" i="10"/>
  <c r="U2704" i="10"/>
  <c r="S2723" i="10"/>
  <c r="U2723" i="10"/>
  <c r="S2730" i="10"/>
  <c r="U2730" i="10"/>
  <c r="S2786" i="10"/>
  <c r="U2786" i="10"/>
  <c r="S2790" i="10"/>
  <c r="U2790" i="10"/>
  <c r="S2813" i="10"/>
  <c r="U2813" i="10"/>
  <c r="S2851" i="10"/>
  <c r="U2851" i="10"/>
  <c r="S2855" i="10"/>
  <c r="U2855" i="10"/>
  <c r="S2885" i="10"/>
  <c r="U2885" i="10"/>
  <c r="S2889" i="10"/>
  <c r="U2889" i="10"/>
  <c r="S2893" i="10"/>
  <c r="U2893" i="10"/>
  <c r="S2908" i="10"/>
  <c r="U2908" i="10"/>
  <c r="S2985" i="10"/>
  <c r="U2985" i="10"/>
  <c r="S3004" i="10"/>
  <c r="U3004" i="10"/>
  <c r="S3008" i="10"/>
  <c r="U3008" i="10"/>
  <c r="S3012" i="10"/>
  <c r="U3012" i="10"/>
  <c r="S3016" i="10"/>
  <c r="U3016" i="10"/>
  <c r="S3020" i="10"/>
  <c r="U3020" i="10"/>
  <c r="S3051" i="10"/>
  <c r="U3051" i="10"/>
  <c r="S3074" i="10"/>
  <c r="U3074" i="10"/>
  <c r="S3119" i="10"/>
  <c r="U3119" i="10"/>
  <c r="S3165" i="10"/>
  <c r="U3165" i="10"/>
  <c r="S3184" i="10"/>
  <c r="U3184" i="10"/>
  <c r="S3233" i="10"/>
  <c r="U3233" i="10"/>
  <c r="S3237" i="10"/>
  <c r="U3237" i="10"/>
  <c r="S3248" i="10"/>
  <c r="U3248" i="10"/>
  <c r="S3256" i="10"/>
  <c r="U3256" i="10"/>
  <c r="S3260" i="10"/>
  <c r="U3260" i="10"/>
  <c r="S3297" i="10"/>
  <c r="U3297" i="10"/>
  <c r="S3301" i="10"/>
  <c r="U3301" i="10"/>
  <c r="S3320" i="10"/>
  <c r="U3320" i="10"/>
  <c r="S3388" i="10"/>
  <c r="U3388" i="10"/>
  <c r="S3392" i="10"/>
  <c r="U3392" i="10"/>
  <c r="S3468" i="10"/>
  <c r="U3468" i="10"/>
  <c r="S3487" i="10"/>
  <c r="U3487" i="10"/>
  <c r="S3506" i="10"/>
  <c r="U3506" i="10"/>
  <c r="S3521" i="10"/>
  <c r="U3521" i="10"/>
  <c r="S3552" i="10"/>
  <c r="U3552" i="10"/>
  <c r="S3696" i="10"/>
  <c r="U3696" i="10"/>
  <c r="S3771" i="10"/>
  <c r="U3771" i="10"/>
  <c r="S3888" i="10"/>
  <c r="U3888" i="10"/>
  <c r="U4014" i="10"/>
  <c r="U3998" i="10"/>
  <c r="U3982" i="10"/>
  <c r="U3966" i="10"/>
  <c r="U3950" i="10"/>
  <c r="U3934" i="10"/>
  <c r="U3918" i="10"/>
  <c r="U3902" i="10"/>
  <c r="U3863" i="10"/>
  <c r="U3838" i="10"/>
  <c r="U3813" i="10"/>
  <c r="U3786" i="10"/>
  <c r="U3763" i="10"/>
  <c r="U3706" i="10"/>
  <c r="U3681" i="10"/>
  <c r="U3652" i="10"/>
  <c r="U3620" i="10"/>
  <c r="U3556" i="10"/>
  <c r="U3524" i="10"/>
  <c r="U3460" i="10"/>
  <c r="U3428" i="10"/>
  <c r="U3396" i="10"/>
  <c r="U3364" i="10"/>
  <c r="U3316" i="10"/>
  <c r="U3258" i="10"/>
  <c r="U3209" i="10"/>
  <c r="U2980" i="10"/>
  <c r="U2887" i="10"/>
  <c r="U2794" i="10"/>
  <c r="U2677" i="10"/>
  <c r="S2503" i="10"/>
  <c r="U2503" i="10"/>
  <c r="S2518" i="10"/>
  <c r="U2518" i="10"/>
  <c r="S2533" i="10"/>
  <c r="U2533" i="10"/>
  <c r="S2537" i="10"/>
  <c r="U2537" i="10"/>
  <c r="S2552" i="10"/>
  <c r="U2552" i="10"/>
  <c r="S2556" i="10"/>
  <c r="U2556" i="10"/>
  <c r="S2571" i="10"/>
  <c r="U2571" i="10"/>
  <c r="S2586" i="10"/>
  <c r="U2586" i="10"/>
  <c r="S2631" i="10"/>
  <c r="U2631" i="10"/>
  <c r="S2646" i="10"/>
  <c r="U2646" i="10"/>
  <c r="S2664" i="10"/>
  <c r="U2664" i="10"/>
  <c r="S2668" i="10"/>
  <c r="U2668" i="10"/>
  <c r="S2679" i="10"/>
  <c r="U2679" i="10"/>
  <c r="S2690" i="10"/>
  <c r="U2690" i="10"/>
  <c r="S2708" i="10"/>
  <c r="U2708" i="10"/>
  <c r="S2719" i="10"/>
  <c r="S2734" i="10"/>
  <c r="U2734" i="10"/>
  <c r="S2738" i="10"/>
  <c r="U2738" i="10"/>
  <c r="S2742" i="10"/>
  <c r="U2742" i="10"/>
  <c r="S2749" i="10"/>
  <c r="U2749" i="10"/>
  <c r="S2753" i="10"/>
  <c r="U2753" i="10"/>
  <c r="S2760" i="10"/>
  <c r="U2760" i="10"/>
  <c r="S2798" i="10"/>
  <c r="U2798" i="10"/>
  <c r="S2817" i="10"/>
  <c r="U2817" i="10"/>
  <c r="S2821" i="10"/>
  <c r="U2821" i="10"/>
  <c r="S2825" i="10"/>
  <c r="U2825" i="10"/>
  <c r="S2874" i="10"/>
  <c r="U2874" i="10"/>
  <c r="S2962" i="10"/>
  <c r="U2962" i="10"/>
  <c r="S2966" i="10"/>
  <c r="U2966" i="10"/>
  <c r="S2970" i="10"/>
  <c r="U2970" i="10"/>
  <c r="S2989" i="10"/>
  <c r="U2989" i="10"/>
  <c r="S3024" i="10"/>
  <c r="U3024" i="10"/>
  <c r="S3028" i="10"/>
  <c r="U3028" i="10"/>
  <c r="S3032" i="10"/>
  <c r="U3032" i="10"/>
  <c r="S3036" i="10"/>
  <c r="U3036" i="10"/>
  <c r="S3085" i="10"/>
  <c r="U3085" i="10"/>
  <c r="S3096" i="10"/>
  <c r="U3096" i="10"/>
  <c r="S3100" i="10"/>
  <c r="U3100" i="10"/>
  <c r="S3134" i="10"/>
  <c r="S3138" i="10"/>
  <c r="U3138" i="10"/>
  <c r="S3203" i="10"/>
  <c r="S3211" i="10"/>
  <c r="U3211" i="10"/>
  <c r="S3215" i="10"/>
  <c r="U3215" i="10"/>
  <c r="S3264" i="10"/>
  <c r="U3264" i="10"/>
  <c r="S3272" i="10"/>
  <c r="U3272" i="10"/>
  <c r="S3283" i="10"/>
  <c r="U3283" i="10"/>
  <c r="S3309" i="10"/>
  <c r="U3309" i="10"/>
  <c r="S3324" i="10"/>
  <c r="U3324" i="10"/>
  <c r="S3328" i="10"/>
  <c r="U3328" i="10"/>
  <c r="S3407" i="10"/>
  <c r="U3407" i="10"/>
  <c r="S3442" i="10"/>
  <c r="U3442" i="10"/>
  <c r="S3472" i="10"/>
  <c r="U3472" i="10"/>
  <c r="S3563" i="10"/>
  <c r="U3563" i="10"/>
  <c r="S3567" i="10"/>
  <c r="U3567" i="10"/>
  <c r="S3624" i="10"/>
  <c r="S3628" i="10"/>
  <c r="U3628" i="10"/>
  <c r="S3632" i="10"/>
  <c r="U3632" i="10"/>
  <c r="S3650" i="10"/>
  <c r="S3666" i="10"/>
  <c r="U3666" i="10"/>
  <c r="S3752" i="10"/>
  <c r="U3752" i="10"/>
  <c r="S3842" i="10"/>
  <c r="U3842" i="10"/>
  <c r="U4029" i="10"/>
  <c r="U4013" i="10"/>
  <c r="U3965" i="10"/>
  <c r="U3949" i="10"/>
  <c r="U3933" i="10"/>
  <c r="U3917" i="10"/>
  <c r="U3901" i="10"/>
  <c r="U3884" i="10"/>
  <c r="U3862" i="10"/>
  <c r="U3836" i="10"/>
  <c r="U3812" i="10"/>
  <c r="U3785" i="10"/>
  <c r="U3555" i="10"/>
  <c r="U3523" i="10"/>
  <c r="U3491" i="10"/>
  <c r="U3459" i="10"/>
  <c r="U3395" i="10"/>
  <c r="U3207" i="10"/>
  <c r="U3108" i="10"/>
  <c r="U3047" i="10"/>
  <c r="U2884" i="10"/>
  <c r="U2675" i="10"/>
  <c r="S2522" i="10"/>
  <c r="U2522" i="10"/>
  <c r="S2560" i="10"/>
  <c r="U2560" i="10"/>
  <c r="S2564" i="10"/>
  <c r="U2564" i="10"/>
  <c r="S2575" i="10"/>
  <c r="U2575" i="10"/>
  <c r="S2579" i="10"/>
  <c r="U2579" i="10"/>
  <c r="S2590" i="10"/>
  <c r="U2590" i="10"/>
  <c r="S2594" i="10"/>
  <c r="U2594" i="10"/>
  <c r="S2605" i="10"/>
  <c r="U2605" i="10"/>
  <c r="S2609" i="10"/>
  <c r="U2609" i="10"/>
  <c r="S2620" i="10"/>
  <c r="U2620" i="10"/>
  <c r="S2635" i="10"/>
  <c r="U2635" i="10"/>
  <c r="S2653" i="10"/>
  <c r="U2653" i="10"/>
  <c r="S2683" i="10"/>
  <c r="U2683" i="10"/>
  <c r="S2694" i="10"/>
  <c r="U2694" i="10"/>
  <c r="S2716" i="10"/>
  <c r="U2716" i="10"/>
  <c r="S2764" i="10"/>
  <c r="U2764" i="10"/>
  <c r="S2775" i="10"/>
  <c r="S2779" i="10"/>
  <c r="U2779" i="10"/>
  <c r="S2802" i="10"/>
  <c r="U2802" i="10"/>
  <c r="S2806" i="10"/>
  <c r="U2806" i="10"/>
  <c r="S2859" i="10"/>
  <c r="U2859" i="10"/>
  <c r="S2863" i="10"/>
  <c r="U2863" i="10"/>
  <c r="S2878" i="10"/>
  <c r="U2878" i="10"/>
  <c r="S2897" i="10"/>
  <c r="U2897" i="10"/>
  <c r="S2901" i="10"/>
  <c r="U2901" i="10"/>
  <c r="S2905" i="10"/>
  <c r="U2905" i="10"/>
  <c r="S2912" i="10"/>
  <c r="U2912" i="10"/>
  <c r="S2916" i="10"/>
  <c r="U2916" i="10"/>
  <c r="S2920" i="10"/>
  <c r="U2920" i="10"/>
  <c r="S2939" i="10"/>
  <c r="U2939" i="10"/>
  <c r="S2943" i="10"/>
  <c r="U2943" i="10"/>
  <c r="S2974" i="10"/>
  <c r="U2974" i="10"/>
  <c r="S3040" i="10"/>
  <c r="U3040" i="10"/>
  <c r="S3059" i="10"/>
  <c r="U3059" i="10"/>
  <c r="S3067" i="10"/>
  <c r="U3067" i="10"/>
  <c r="S3089" i="10"/>
  <c r="U3089" i="10"/>
  <c r="S3104" i="10"/>
  <c r="U3104" i="10"/>
  <c r="S3131" i="10"/>
  <c r="U3131" i="10"/>
  <c r="S3169" i="10"/>
  <c r="U3169" i="10"/>
  <c r="S3173" i="10"/>
  <c r="U3173" i="10"/>
  <c r="S3192" i="10"/>
  <c r="U3192" i="10"/>
  <c r="S3196" i="10"/>
  <c r="U3196" i="10"/>
  <c r="S3200" i="10"/>
  <c r="U3200" i="10"/>
  <c r="S3336" i="10"/>
  <c r="U3336" i="10"/>
  <c r="S3347" i="10"/>
  <c r="U3347" i="10"/>
  <c r="S3354" i="10"/>
  <c r="S3373" i="10"/>
  <c r="U3373" i="10"/>
  <c r="S3377" i="10"/>
  <c r="U3377" i="10"/>
  <c r="S3400" i="10"/>
  <c r="U3400" i="10"/>
  <c r="S3453" i="10"/>
  <c r="S3457" i="10"/>
  <c r="U3457" i="10"/>
  <c r="S3499" i="10"/>
  <c r="U3499" i="10"/>
  <c r="S3533" i="10"/>
  <c r="U3533" i="10"/>
  <c r="S3537" i="10"/>
  <c r="U3537" i="10"/>
  <c r="S3579" i="10"/>
  <c r="U3579" i="10"/>
  <c r="S3583" i="10"/>
  <c r="U3583" i="10"/>
  <c r="S3643" i="10"/>
  <c r="U3643" i="10"/>
  <c r="S3647" i="10"/>
  <c r="U3647" i="10"/>
  <c r="S3741" i="10"/>
  <c r="U3741" i="10"/>
  <c r="S3816" i="10"/>
  <c r="U3816" i="10"/>
  <c r="S3858" i="10"/>
  <c r="U3858" i="10"/>
  <c r="S3869" i="10"/>
  <c r="U3869" i="10"/>
  <c r="U4028" i="10"/>
  <c r="U4012" i="10"/>
  <c r="U3964" i="10"/>
  <c r="U3948" i="10"/>
  <c r="U3932" i="10"/>
  <c r="U3900" i="10"/>
  <c r="U3882" i="10"/>
  <c r="U3861" i="10"/>
  <c r="U3834" i="10"/>
  <c r="U3811" i="10"/>
  <c r="U3783" i="10"/>
  <c r="U3758" i="10"/>
  <c r="U3733" i="10"/>
  <c r="U3674" i="10"/>
  <c r="U3646" i="10"/>
  <c r="U3582" i="10"/>
  <c r="U3486" i="10"/>
  <c r="U3422" i="10"/>
  <c r="U3390" i="10"/>
  <c r="U3305" i="10"/>
  <c r="U3255" i="10"/>
  <c r="U3206" i="10"/>
  <c r="U3156" i="10"/>
  <c r="U3098" i="10"/>
  <c r="U3046" i="10"/>
  <c r="U2977" i="10"/>
  <c r="U2789" i="10"/>
  <c r="N4035" i="10"/>
  <c r="N4034" i="10"/>
  <c r="N4033" i="10"/>
  <c r="N4038" i="10"/>
  <c r="N4037" i="10"/>
  <c r="N4036" i="10"/>
  <c r="R2" i="10"/>
  <c r="O4036" i="10"/>
  <c r="O4035" i="10"/>
  <c r="O4034" i="10"/>
  <c r="O4033" i="10"/>
  <c r="O4038" i="10"/>
  <c r="O4037" i="10"/>
  <c r="S2" i="10"/>
  <c r="P4036" i="10"/>
  <c r="P4035" i="10"/>
  <c r="P4033" i="10"/>
  <c r="P4038" i="10"/>
  <c r="P4037" i="10"/>
  <c r="Q4037" i="10"/>
  <c r="Q4036" i="10"/>
  <c r="Q4035" i="10"/>
  <c r="Q4034" i="10"/>
  <c r="Q4033" i="10"/>
  <c r="Q4038" i="10"/>
  <c r="S4028" i="6"/>
  <c r="S4012" i="6"/>
  <c r="S3996" i="6"/>
  <c r="S3980" i="6"/>
  <c r="S3964" i="6"/>
  <c r="S3948" i="6"/>
  <c r="S3932" i="6"/>
  <c r="S3916" i="6"/>
  <c r="S3900" i="6"/>
  <c r="S3884" i="6"/>
  <c r="S3868" i="6"/>
  <c r="S3852" i="6"/>
  <c r="S3820" i="6"/>
  <c r="S3804" i="6"/>
  <c r="S3788" i="6"/>
  <c r="S3772" i="6"/>
  <c r="S3740" i="6"/>
  <c r="S3724" i="6"/>
  <c r="S3708" i="6"/>
  <c r="S3692" i="6"/>
  <c r="S3676" i="6"/>
  <c r="S3660" i="6"/>
  <c r="S3644" i="6"/>
  <c r="S3628" i="6"/>
  <c r="S3612" i="6"/>
  <c r="S3596" i="6"/>
  <c r="S3580" i="6"/>
  <c r="S3564" i="6"/>
  <c r="S3548" i="6"/>
  <c r="S3532" i="6"/>
  <c r="S3516" i="6"/>
  <c r="S3500" i="6"/>
  <c r="S3484" i="6"/>
  <c r="S3468" i="6"/>
  <c r="S3452" i="6"/>
  <c r="S3436" i="6"/>
  <c r="S3420" i="6"/>
  <c r="S3404" i="6"/>
  <c r="S3388" i="6"/>
  <c r="S3372" i="6"/>
  <c r="S3356" i="6"/>
  <c r="S3340" i="6"/>
  <c r="S3324" i="6"/>
  <c r="S3308" i="6"/>
  <c r="S3292" i="6"/>
  <c r="S3276" i="6"/>
  <c r="S3260" i="6"/>
  <c r="S3244" i="6"/>
  <c r="S3228" i="6"/>
  <c r="S3212" i="6"/>
  <c r="S3196" i="6"/>
  <c r="S3180" i="6"/>
  <c r="S3164" i="6"/>
  <c r="S3148" i="6"/>
  <c r="S3132" i="6"/>
  <c r="S3116" i="6"/>
  <c r="S3100" i="6"/>
  <c r="S3084" i="6"/>
  <c r="S3068" i="6"/>
  <c r="S3052" i="6"/>
  <c r="S3036" i="6"/>
  <c r="S3020" i="6"/>
  <c r="S3004" i="6"/>
  <c r="S2988" i="6"/>
  <c r="S2972" i="6"/>
  <c r="S2956" i="6"/>
  <c r="S2940" i="6"/>
  <c r="S2924" i="6"/>
  <c r="S2908" i="6"/>
  <c r="S2892" i="6"/>
  <c r="S2876" i="6"/>
  <c r="S2860" i="6"/>
  <c r="S2844" i="6"/>
  <c r="S2828" i="6"/>
  <c r="S2812" i="6"/>
  <c r="S2796" i="6"/>
  <c r="S2780" i="6"/>
  <c r="S2764" i="6"/>
  <c r="S2748" i="6"/>
  <c r="S2732" i="6"/>
  <c r="S2716" i="6"/>
  <c r="S2700" i="6"/>
  <c r="S2684" i="6"/>
  <c r="S2668" i="6"/>
  <c r="S2652" i="6"/>
  <c r="S2636" i="6"/>
  <c r="S2620" i="6"/>
  <c r="S2604" i="6"/>
  <c r="S2588" i="6"/>
  <c r="S2572" i="6"/>
  <c r="S2556" i="6"/>
  <c r="S2540" i="6"/>
  <c r="S2524" i="6"/>
  <c r="S2508" i="6"/>
  <c r="S2492" i="6"/>
  <c r="S2476" i="6"/>
  <c r="S2460" i="6"/>
  <c r="S2444" i="6"/>
  <c r="S2428" i="6"/>
  <c r="S2412" i="6"/>
  <c r="S2396" i="6"/>
  <c r="S2380" i="6"/>
  <c r="S2364" i="6"/>
  <c r="S2348" i="6"/>
  <c r="S2332" i="6"/>
  <c r="S2316" i="6"/>
  <c r="S2300" i="6"/>
  <c r="S2284" i="6"/>
  <c r="S2268" i="6"/>
  <c r="S2252" i="6"/>
  <c r="S2236" i="6"/>
  <c r="S2220" i="6"/>
  <c r="S2204" i="6"/>
  <c r="S2188" i="6"/>
  <c r="S2172" i="6"/>
  <c r="S2156" i="6"/>
  <c r="S2140" i="6"/>
  <c r="S2124" i="6"/>
  <c r="S2108" i="6"/>
  <c r="S2092" i="6"/>
  <c r="S2076" i="6"/>
  <c r="S2060" i="6"/>
  <c r="S4027" i="6"/>
  <c r="S4011" i="6"/>
  <c r="S3995" i="6"/>
  <c r="S3979" i="6"/>
  <c r="S3963" i="6"/>
  <c r="S3947" i="6"/>
  <c r="S3931" i="6"/>
  <c r="S3915" i="6"/>
  <c r="S3899" i="6"/>
  <c r="S3883" i="6"/>
  <c r="S3867" i="6"/>
  <c r="S3851" i="6"/>
  <c r="S3835" i="6"/>
  <c r="S3819" i="6"/>
  <c r="S3803" i="6"/>
  <c r="S3787" i="6"/>
  <c r="S3771" i="6"/>
  <c r="S3755" i="6"/>
  <c r="S3739" i="6"/>
  <c r="S3723" i="6"/>
  <c r="S3707" i="6"/>
  <c r="S3691" i="6"/>
  <c r="S3675" i="6"/>
  <c r="S3659" i="6"/>
  <c r="S3643" i="6"/>
  <c r="S3627" i="6"/>
  <c r="S3611" i="6"/>
  <c r="S3595" i="6"/>
  <c r="S3579" i="6"/>
  <c r="S3563" i="6"/>
  <c r="S3547" i="6"/>
  <c r="S3531" i="6"/>
  <c r="S3515" i="6"/>
  <c r="S3499" i="6"/>
  <c r="S3483" i="6"/>
  <c r="S3467" i="6"/>
  <c r="S3451" i="6"/>
  <c r="S3435" i="6"/>
  <c r="S3419" i="6"/>
  <c r="S3403" i="6"/>
  <c r="S3387" i="6"/>
  <c r="S3371" i="6"/>
  <c r="S3355" i="6"/>
  <c r="S3339" i="6"/>
  <c r="S3323" i="6"/>
  <c r="S3307" i="6"/>
  <c r="S3291" i="6"/>
  <c r="S3275" i="6"/>
  <c r="S3259" i="6"/>
  <c r="S3243" i="6"/>
  <c r="S3227" i="6"/>
  <c r="S3211" i="6"/>
  <c r="S3195" i="6"/>
  <c r="S3179" i="6"/>
  <c r="S3163" i="6"/>
  <c r="S3147" i="6"/>
  <c r="S3131" i="6"/>
  <c r="S3115" i="6"/>
  <c r="S3099" i="6"/>
  <c r="S3083" i="6"/>
  <c r="S3067" i="6"/>
  <c r="S3051" i="6"/>
  <c r="S3035" i="6"/>
  <c r="S3019" i="6"/>
  <c r="S3003" i="6"/>
  <c r="S2987" i="6"/>
  <c r="S2971" i="6"/>
  <c r="S2955" i="6"/>
  <c r="S2939" i="6"/>
  <c r="S2923" i="6"/>
  <c r="S2907" i="6"/>
  <c r="S2891" i="6"/>
  <c r="S2875" i="6"/>
  <c r="S2859" i="6"/>
  <c r="S2843" i="6"/>
  <c r="S2827" i="6"/>
  <c r="S2811" i="6"/>
  <c r="S2795" i="6"/>
  <c r="S2779" i="6"/>
  <c r="S2763" i="6"/>
  <c r="S2747" i="6"/>
  <c r="S2731" i="6"/>
  <c r="S2715" i="6"/>
  <c r="S2699" i="6"/>
  <c r="S2683" i="6"/>
  <c r="S2667" i="6"/>
  <c r="S2651" i="6"/>
  <c r="S2635" i="6"/>
  <c r="S2619" i="6"/>
  <c r="S2603" i="6"/>
  <c r="S2587" i="6"/>
  <c r="S2571" i="6"/>
  <c r="S2555" i="6"/>
  <c r="S2539" i="6"/>
  <c r="S2523" i="6"/>
  <c r="S2507" i="6"/>
  <c r="S2491" i="6"/>
  <c r="S2475" i="6"/>
  <c r="S2459" i="6"/>
  <c r="S2443" i="6"/>
  <c r="S2427" i="6"/>
  <c r="S2411" i="6"/>
  <c r="S2395" i="6"/>
  <c r="S2379" i="6"/>
  <c r="S2363" i="6"/>
  <c r="S2347" i="6"/>
  <c r="S2331" i="6"/>
  <c r="S2315" i="6"/>
  <c r="S2299" i="6"/>
  <c r="S4026" i="6"/>
  <c r="S4010" i="6"/>
  <c r="S3994" i="6"/>
  <c r="S3978" i="6"/>
  <c r="S3962" i="6"/>
  <c r="S3946" i="6"/>
  <c r="S3930" i="6"/>
  <c r="S3914" i="6"/>
  <c r="S3898" i="6"/>
  <c r="S3882" i="6"/>
  <c r="S3866" i="6"/>
  <c r="S3850" i="6"/>
  <c r="S3834" i="6"/>
  <c r="S3818" i="6"/>
  <c r="S3802" i="6"/>
  <c r="S3786" i="6"/>
  <c r="S3770" i="6"/>
  <c r="S3754" i="6"/>
  <c r="S3738" i="6"/>
  <c r="S3722" i="6"/>
  <c r="S3706" i="6"/>
  <c r="S3690" i="6"/>
  <c r="S3674" i="6"/>
  <c r="S3658" i="6"/>
  <c r="S3642" i="6"/>
  <c r="S3626" i="6"/>
  <c r="S3610" i="6"/>
  <c r="S3594" i="6"/>
  <c r="S3578" i="6"/>
  <c r="S3562" i="6"/>
  <c r="S3546" i="6"/>
  <c r="S3530" i="6"/>
  <c r="S3514" i="6"/>
  <c r="S3498" i="6"/>
  <c r="S3482" i="6"/>
  <c r="S3466" i="6"/>
  <c r="S3450" i="6"/>
  <c r="S3434" i="6"/>
  <c r="S3418" i="6"/>
  <c r="S3402" i="6"/>
  <c r="S3386" i="6"/>
  <c r="S3370" i="6"/>
  <c r="S3354" i="6"/>
  <c r="S3338" i="6"/>
  <c r="S3322" i="6"/>
  <c r="S3306" i="6"/>
  <c r="S3290" i="6"/>
  <c r="S3274" i="6"/>
  <c r="S3258" i="6"/>
  <c r="S3242" i="6"/>
  <c r="S3226" i="6"/>
  <c r="S3210" i="6"/>
  <c r="S3194" i="6"/>
  <c r="S3178" i="6"/>
  <c r="S3162" i="6"/>
  <c r="S3146" i="6"/>
  <c r="S3130" i="6"/>
  <c r="S3114" i="6"/>
  <c r="S3098" i="6"/>
  <c r="S3082" i="6"/>
  <c r="S3066" i="6"/>
  <c r="S3050" i="6"/>
  <c r="S3034" i="6"/>
  <c r="S3018" i="6"/>
  <c r="S3002" i="6"/>
  <c r="S2986" i="6"/>
  <c r="S2970" i="6"/>
  <c r="S2954" i="6"/>
  <c r="S2938" i="6"/>
  <c r="S2922" i="6"/>
  <c r="S2906" i="6"/>
  <c r="S2890" i="6"/>
  <c r="S2874" i="6"/>
  <c r="S2858" i="6"/>
  <c r="S2842" i="6"/>
  <c r="S2826" i="6"/>
  <c r="S2810" i="6"/>
  <c r="S2794" i="6"/>
  <c r="S2778" i="6"/>
  <c r="S2762" i="6"/>
  <c r="S2746" i="6"/>
  <c r="S2730" i="6"/>
  <c r="S2714" i="6"/>
  <c r="S2698" i="6"/>
  <c r="S2682" i="6"/>
  <c r="S2666" i="6"/>
  <c r="S2650" i="6"/>
  <c r="S2634" i="6"/>
  <c r="S2618" i="6"/>
  <c r="S2602" i="6"/>
  <c r="S2586" i="6"/>
  <c r="S2570" i="6"/>
  <c r="S2554" i="6"/>
  <c r="S2538" i="6"/>
  <c r="S2522" i="6"/>
  <c r="S2506" i="6"/>
  <c r="S2490" i="6"/>
  <c r="S2474" i="6"/>
  <c r="S2458" i="6"/>
  <c r="S2442" i="6"/>
  <c r="S2426" i="6"/>
  <c r="S2410" i="6"/>
  <c r="S2394" i="6"/>
  <c r="S2378" i="6"/>
  <c r="S2362" i="6"/>
  <c r="S2346" i="6"/>
  <c r="S2330" i="6"/>
  <c r="S2314" i="6"/>
  <c r="S2298" i="6"/>
  <c r="S2282" i="6"/>
  <c r="S2266" i="6"/>
  <c r="S2250" i="6"/>
  <c r="S2234" i="6"/>
  <c r="S2218" i="6"/>
  <c r="S2202" i="6"/>
  <c r="S2186" i="6"/>
  <c r="S2170" i="6"/>
  <c r="S2154" i="6"/>
  <c r="S2138" i="6"/>
  <c r="S2122" i="6"/>
  <c r="S2106" i="6"/>
  <c r="S2090" i="6"/>
  <c r="S2074" i="6"/>
  <c r="S2058" i="6"/>
  <c r="S2042" i="6"/>
  <c r="S2026" i="6"/>
  <c r="S4025" i="6"/>
  <c r="S4009" i="6"/>
  <c r="S3993" i="6"/>
  <c r="S3977" i="6"/>
  <c r="S3961" i="6"/>
  <c r="S3945" i="6"/>
  <c r="S3929" i="6"/>
  <c r="S3913" i="6"/>
  <c r="S3897" i="6"/>
  <c r="S3881" i="6"/>
  <c r="S3865" i="6"/>
  <c r="S3849" i="6"/>
  <c r="S3833" i="6"/>
  <c r="S3817" i="6"/>
  <c r="S3801" i="6"/>
  <c r="S3785" i="6"/>
  <c r="S3769" i="6"/>
  <c r="S3753" i="6"/>
  <c r="S3737" i="6"/>
  <c r="S3721" i="6"/>
  <c r="S3705" i="6"/>
  <c r="S3689" i="6"/>
  <c r="S3673" i="6"/>
  <c r="S3657" i="6"/>
  <c r="S3641" i="6"/>
  <c r="S3625" i="6"/>
  <c r="S3609" i="6"/>
  <c r="S3593" i="6"/>
  <c r="S3577" i="6"/>
  <c r="S3561" i="6"/>
  <c r="S3545" i="6"/>
  <c r="S3529" i="6"/>
  <c r="S3513" i="6"/>
  <c r="S3497" i="6"/>
  <c r="S3481" i="6"/>
  <c r="S3465" i="6"/>
  <c r="S3449" i="6"/>
  <c r="S3433" i="6"/>
  <c r="S3417" i="6"/>
  <c r="S3401" i="6"/>
  <c r="S3385" i="6"/>
  <c r="S3369" i="6"/>
  <c r="S3353" i="6"/>
  <c r="S3337" i="6"/>
  <c r="S3321" i="6"/>
  <c r="S3305" i="6"/>
  <c r="S3289" i="6"/>
  <c r="S3273" i="6"/>
  <c r="S3257" i="6"/>
  <c r="S3241" i="6"/>
  <c r="S3225" i="6"/>
  <c r="S3209" i="6"/>
  <c r="S3193" i="6"/>
  <c r="S3177" i="6"/>
  <c r="S3161" i="6"/>
  <c r="S3145" i="6"/>
  <c r="S3129" i="6"/>
  <c r="S3113" i="6"/>
  <c r="S3097" i="6"/>
  <c r="S3081" i="6"/>
  <c r="S3065" i="6"/>
  <c r="S3049" i="6"/>
  <c r="S3033" i="6"/>
  <c r="S3017" i="6"/>
  <c r="S3001" i="6"/>
  <c r="S2985" i="6"/>
  <c r="S2969" i="6"/>
  <c r="S2953" i="6"/>
  <c r="S2937" i="6"/>
  <c r="S2921" i="6"/>
  <c r="S2905" i="6"/>
  <c r="S2889" i="6"/>
  <c r="S2873" i="6"/>
  <c r="S2857" i="6"/>
  <c r="S2841" i="6"/>
  <c r="S2825" i="6"/>
  <c r="S2809" i="6"/>
  <c r="S2793" i="6"/>
  <c r="S2777" i="6"/>
  <c r="S2761" i="6"/>
  <c r="S2745" i="6"/>
  <c r="S2729" i="6"/>
  <c r="S2713" i="6"/>
  <c r="S2697" i="6"/>
  <c r="S2681" i="6"/>
  <c r="S2665" i="6"/>
  <c r="S2649" i="6"/>
  <c r="S2633" i="6"/>
  <c r="S2617" i="6"/>
  <c r="S2601" i="6"/>
  <c r="S2585" i="6"/>
  <c r="S2569" i="6"/>
  <c r="S2553" i="6"/>
  <c r="S2537" i="6"/>
  <c r="S2521" i="6"/>
  <c r="S2505" i="6"/>
  <c r="S2489" i="6"/>
  <c r="S2473" i="6"/>
  <c r="S2457" i="6"/>
  <c r="S2441" i="6"/>
  <c r="S2425" i="6"/>
  <c r="S2409" i="6"/>
  <c r="S2393" i="6"/>
  <c r="S2377" i="6"/>
  <c r="S2361" i="6"/>
  <c r="S2345" i="6"/>
  <c r="S2329" i="6"/>
  <c r="S2313" i="6"/>
  <c r="S2297" i="6"/>
  <c r="S2281" i="6"/>
  <c r="S2265" i="6"/>
  <c r="S2249" i="6"/>
  <c r="S2233" i="6"/>
  <c r="S4024" i="6"/>
  <c r="S4008" i="6"/>
  <c r="S3992" i="6"/>
  <c r="S3976" i="6"/>
  <c r="S3960" i="6"/>
  <c r="S3944" i="6"/>
  <c r="S3928" i="6"/>
  <c r="S3912" i="6"/>
  <c r="S3896" i="6"/>
  <c r="S3880" i="6"/>
  <c r="S3864" i="6"/>
  <c r="S3848" i="6"/>
  <c r="S3832" i="6"/>
  <c r="S3816" i="6"/>
  <c r="S3800" i="6"/>
  <c r="S3784" i="6"/>
  <c r="S3768" i="6"/>
  <c r="S3752" i="6"/>
  <c r="S3736" i="6"/>
  <c r="S3720" i="6"/>
  <c r="S3704" i="6"/>
  <c r="S3688" i="6"/>
  <c r="S3672" i="6"/>
  <c r="S3656" i="6"/>
  <c r="S3640" i="6"/>
  <c r="S3624" i="6"/>
  <c r="S3608" i="6"/>
  <c r="S3592" i="6"/>
  <c r="S3576" i="6"/>
  <c r="S3560" i="6"/>
  <c r="S3544" i="6"/>
  <c r="S3528" i="6"/>
  <c r="S3512" i="6"/>
  <c r="S3496" i="6"/>
  <c r="S3480" i="6"/>
  <c r="S3464" i="6"/>
  <c r="S3448" i="6"/>
  <c r="S3432" i="6"/>
  <c r="S3416" i="6"/>
  <c r="S3400" i="6"/>
  <c r="S3384" i="6"/>
  <c r="S3368" i="6"/>
  <c r="S3352" i="6"/>
  <c r="S3336" i="6"/>
  <c r="S3320" i="6"/>
  <c r="S3304" i="6"/>
  <c r="S3288" i="6"/>
  <c r="S3272" i="6"/>
  <c r="S3256" i="6"/>
  <c r="S3240" i="6"/>
  <c r="S3224" i="6"/>
  <c r="S3208" i="6"/>
  <c r="S3192" i="6"/>
  <c r="S3176" i="6"/>
  <c r="S3160" i="6"/>
  <c r="S3144" i="6"/>
  <c r="S3128" i="6"/>
  <c r="S3112" i="6"/>
  <c r="S3096" i="6"/>
  <c r="S3080" i="6"/>
  <c r="S3064" i="6"/>
  <c r="S3048" i="6"/>
  <c r="S3032" i="6"/>
  <c r="S3016" i="6"/>
  <c r="S3000" i="6"/>
  <c r="S2984" i="6"/>
  <c r="S2968" i="6"/>
  <c r="S2952" i="6"/>
  <c r="S2936" i="6"/>
  <c r="S2920" i="6"/>
  <c r="S2904" i="6"/>
  <c r="S2888" i="6"/>
  <c r="S2872" i="6"/>
  <c r="S4023" i="6"/>
  <c r="S4007" i="6"/>
  <c r="S3991" i="6"/>
  <c r="S3975" i="6"/>
  <c r="S3959" i="6"/>
  <c r="S3943" i="6"/>
  <c r="S3927" i="6"/>
  <c r="S3911" i="6"/>
  <c r="S3895" i="6"/>
  <c r="S3879" i="6"/>
  <c r="S3863" i="6"/>
  <c r="S3847" i="6"/>
  <c r="S3831" i="6"/>
  <c r="S3815" i="6"/>
  <c r="S3799" i="6"/>
  <c r="S3783" i="6"/>
  <c r="S3767" i="6"/>
  <c r="S3751" i="6"/>
  <c r="S3735" i="6"/>
  <c r="S3719" i="6"/>
  <c r="S3703" i="6"/>
  <c r="S3687" i="6"/>
  <c r="S3671" i="6"/>
  <c r="S3655" i="6"/>
  <c r="S3639" i="6"/>
  <c r="S3623" i="6"/>
  <c r="S3607" i="6"/>
  <c r="S3591" i="6"/>
  <c r="S3575" i="6"/>
  <c r="S3559" i="6"/>
  <c r="S3543" i="6"/>
  <c r="S3527" i="6"/>
  <c r="S3511" i="6"/>
  <c r="S3495" i="6"/>
  <c r="S3479" i="6"/>
  <c r="S3463" i="6"/>
  <c r="S3447" i="6"/>
  <c r="S3431" i="6"/>
  <c r="S3415" i="6"/>
  <c r="S3399" i="6"/>
  <c r="S3383" i="6"/>
  <c r="S3367" i="6"/>
  <c r="S3351" i="6"/>
  <c r="S3335" i="6"/>
  <c r="S3319" i="6"/>
  <c r="S3303" i="6"/>
  <c r="S3287" i="6"/>
  <c r="S3271" i="6"/>
  <c r="S3255" i="6"/>
  <c r="S3239" i="6"/>
  <c r="S3223" i="6"/>
  <c r="S3207" i="6"/>
  <c r="S3191" i="6"/>
  <c r="S3175" i="6"/>
  <c r="S3159" i="6"/>
  <c r="S3143" i="6"/>
  <c r="S3127" i="6"/>
  <c r="S3111" i="6"/>
  <c r="S3095" i="6"/>
  <c r="S3079" i="6"/>
  <c r="S3063" i="6"/>
  <c r="S3047" i="6"/>
  <c r="S3031" i="6"/>
  <c r="S3015" i="6"/>
  <c r="S2999" i="6"/>
  <c r="S2983" i="6"/>
  <c r="S2967" i="6"/>
  <c r="S2951" i="6"/>
  <c r="S2935" i="6"/>
  <c r="S2919" i="6"/>
  <c r="S2903" i="6"/>
  <c r="S2887" i="6"/>
  <c r="S2871" i="6"/>
  <c r="S2855" i="6"/>
  <c r="S2839" i="6"/>
  <c r="S2823" i="6"/>
  <c r="S2807" i="6"/>
  <c r="S2791" i="6"/>
  <c r="S2775" i="6"/>
  <c r="S2759" i="6"/>
  <c r="S2743" i="6"/>
  <c r="S4022" i="6"/>
  <c r="S4006" i="6"/>
  <c r="S3990" i="6"/>
  <c r="S3974" i="6"/>
  <c r="S3958" i="6"/>
  <c r="S3942" i="6"/>
  <c r="S3926" i="6"/>
  <c r="S3910" i="6"/>
  <c r="S3894" i="6"/>
  <c r="S3878" i="6"/>
  <c r="S3862" i="6"/>
  <c r="S3846" i="6"/>
  <c r="S3830" i="6"/>
  <c r="S3814" i="6"/>
  <c r="S3798" i="6"/>
  <c r="S3782" i="6"/>
  <c r="S3766" i="6"/>
  <c r="S3750" i="6"/>
  <c r="S3734" i="6"/>
  <c r="S3718" i="6"/>
  <c r="S3702" i="6"/>
  <c r="S3686" i="6"/>
  <c r="S3670" i="6"/>
  <c r="S3654" i="6"/>
  <c r="S3638" i="6"/>
  <c r="S3622" i="6"/>
  <c r="S3606" i="6"/>
  <c r="S3590" i="6"/>
  <c r="S3574" i="6"/>
  <c r="S3558" i="6"/>
  <c r="S3542" i="6"/>
  <c r="S3526" i="6"/>
  <c r="S3510" i="6"/>
  <c r="S3494" i="6"/>
  <c r="S3478" i="6"/>
  <c r="S3462" i="6"/>
  <c r="S3446" i="6"/>
  <c r="S3430" i="6"/>
  <c r="S3414" i="6"/>
  <c r="S3398" i="6"/>
  <c r="S3382" i="6"/>
  <c r="S3366" i="6"/>
  <c r="S3350" i="6"/>
  <c r="S3334" i="6"/>
  <c r="S3318" i="6"/>
  <c r="S3302" i="6"/>
  <c r="S3286" i="6"/>
  <c r="S3270" i="6"/>
  <c r="S3254" i="6"/>
  <c r="S3238" i="6"/>
  <c r="S3222" i="6"/>
  <c r="S3206" i="6"/>
  <c r="S3190" i="6"/>
  <c r="S3174" i="6"/>
  <c r="S3158" i="6"/>
  <c r="S3142" i="6"/>
  <c r="S3126" i="6"/>
  <c r="S3110" i="6"/>
  <c r="S3094" i="6"/>
  <c r="S3078" i="6"/>
  <c r="S3062" i="6"/>
  <c r="S3046" i="6"/>
  <c r="S3030" i="6"/>
  <c r="S3014" i="6"/>
  <c r="S2998" i="6"/>
  <c r="S2982" i="6"/>
  <c r="S2966" i="6"/>
  <c r="S2950" i="6"/>
  <c r="S2934" i="6"/>
  <c r="S2918" i="6"/>
  <c r="S2902" i="6"/>
  <c r="S2886" i="6"/>
  <c r="S2870" i="6"/>
  <c r="S2854" i="6"/>
  <c r="S2838" i="6"/>
  <c r="S2822" i="6"/>
  <c r="S2806" i="6"/>
  <c r="S2790" i="6"/>
  <c r="S2774" i="6"/>
  <c r="S2758" i="6"/>
  <c r="S2742" i="6"/>
  <c r="S2726" i="6"/>
  <c r="S2710" i="6"/>
  <c r="S4021" i="6"/>
  <c r="S4005" i="6"/>
  <c r="S3989" i="6"/>
  <c r="S3973" i="6"/>
  <c r="S3957" i="6"/>
  <c r="S3941" i="6"/>
  <c r="S3925" i="6"/>
  <c r="S3909" i="6"/>
  <c r="S3893" i="6"/>
  <c r="S3877" i="6"/>
  <c r="S3861" i="6"/>
  <c r="S3845" i="6"/>
  <c r="S3829" i="6"/>
  <c r="S3813" i="6"/>
  <c r="S3797" i="6"/>
  <c r="S3781" i="6"/>
  <c r="S3765" i="6"/>
  <c r="S3749" i="6"/>
  <c r="S3733" i="6"/>
  <c r="S3701" i="6"/>
  <c r="S3685" i="6"/>
  <c r="S3669" i="6"/>
  <c r="S3653" i="6"/>
  <c r="S3637" i="6"/>
  <c r="S3621" i="6"/>
  <c r="S3605" i="6"/>
  <c r="S3573" i="6"/>
  <c r="S3557" i="6"/>
  <c r="S3541" i="6"/>
  <c r="S3525" i="6"/>
  <c r="S3509" i="6"/>
  <c r="S3493" i="6"/>
  <c r="S3477" i="6"/>
  <c r="S3461" i="6"/>
  <c r="S3445" i="6"/>
  <c r="S3429" i="6"/>
  <c r="S3413" i="6"/>
  <c r="S3381" i="6"/>
  <c r="S3365" i="6"/>
  <c r="S3349" i="6"/>
  <c r="S3333" i="6"/>
  <c r="S3317" i="6"/>
  <c r="S3301" i="6"/>
  <c r="S3285" i="6"/>
  <c r="S3269" i="6"/>
  <c r="S3253" i="6"/>
  <c r="S3237" i="6"/>
  <c r="S3221" i="6"/>
  <c r="S3205" i="6"/>
  <c r="S3189" i="6"/>
  <c r="S3173" i="6"/>
  <c r="S3157" i="6"/>
  <c r="S3125" i="6"/>
  <c r="S3109" i="6"/>
  <c r="S3093" i="6"/>
  <c r="S3077" i="6"/>
  <c r="S3061" i="6"/>
  <c r="S3045" i="6"/>
  <c r="S3029" i="6"/>
  <c r="S3013" i="6"/>
  <c r="S2997" i="6"/>
  <c r="S2981" i="6"/>
  <c r="S2965" i="6"/>
  <c r="S2949" i="6"/>
  <c r="S2933" i="6"/>
  <c r="S2917" i="6"/>
  <c r="S2901" i="6"/>
  <c r="S2869" i="6"/>
  <c r="S2853" i="6"/>
  <c r="S2837" i="6"/>
  <c r="S2821" i="6"/>
  <c r="S2805" i="6"/>
  <c r="S2789" i="6"/>
  <c r="S2773" i="6"/>
  <c r="S2757" i="6"/>
  <c r="S2741" i="6"/>
  <c r="S2725" i="6"/>
  <c r="S2709" i="6"/>
  <c r="S2693" i="6"/>
  <c r="S2677" i="6"/>
  <c r="S2661" i="6"/>
  <c r="S2645" i="6"/>
  <c r="S2613" i="6"/>
  <c r="S2597" i="6"/>
  <c r="S2581" i="6"/>
  <c r="S2565" i="6"/>
  <c r="S2549" i="6"/>
  <c r="S2533" i="6"/>
  <c r="S2517" i="6"/>
  <c r="S2501" i="6"/>
  <c r="S2485" i="6"/>
  <c r="S2469" i="6"/>
  <c r="S2453" i="6"/>
  <c r="S2437" i="6"/>
  <c r="S2421" i="6"/>
  <c r="S2405" i="6"/>
  <c r="S2389" i="6"/>
  <c r="S2373" i="6"/>
  <c r="S2357" i="6"/>
  <c r="S2341" i="6"/>
  <c r="S2325" i="6"/>
  <c r="S2309" i="6"/>
  <c r="S2293" i="6"/>
  <c r="S2277" i="6"/>
  <c r="S2261" i="6"/>
  <c r="S2245" i="6"/>
  <c r="S2229" i="6"/>
  <c r="S2213" i="6"/>
  <c r="S2197" i="6"/>
  <c r="S2181" i="6"/>
  <c r="S2165" i="6"/>
  <c r="S2149" i="6"/>
  <c r="S2133" i="6"/>
  <c r="S2117" i="6"/>
  <c r="S2101" i="6"/>
  <c r="S2085" i="6"/>
  <c r="S2069" i="6"/>
  <c r="S2053" i="6"/>
  <c r="S2037" i="6"/>
  <c r="S2021" i="6"/>
  <c r="S2005" i="6"/>
  <c r="S1989" i="6"/>
  <c r="S1973" i="6"/>
  <c r="S1957" i="6"/>
  <c r="S1941" i="6"/>
  <c r="S1925" i="6"/>
  <c r="S1909" i="6"/>
  <c r="S1893" i="6"/>
  <c r="S1877" i="6"/>
  <c r="S1861" i="6"/>
  <c r="S1845" i="6"/>
  <c r="S1829" i="6"/>
  <c r="S1813" i="6"/>
  <c r="S1797" i="6"/>
  <c r="S1781" i="6"/>
  <c r="S1765" i="6"/>
  <c r="S1749" i="6"/>
  <c r="S1733" i="6"/>
  <c r="S1717" i="6"/>
  <c r="S1701" i="6"/>
  <c r="S1685" i="6"/>
  <c r="S1669" i="6"/>
  <c r="S1653" i="6"/>
  <c r="S1637" i="6"/>
  <c r="S1621" i="6"/>
  <c r="S1605" i="6"/>
  <c r="S1589" i="6"/>
  <c r="S1573" i="6"/>
  <c r="S1557" i="6"/>
  <c r="S1541" i="6"/>
  <c r="S1525" i="6"/>
  <c r="S1509" i="6"/>
  <c r="S1493" i="6"/>
  <c r="S1477" i="6"/>
  <c r="S1461" i="6"/>
  <c r="S1445" i="6"/>
  <c r="S1429" i="6"/>
  <c r="S1413" i="6"/>
  <c r="S1397" i="6"/>
  <c r="S1381" i="6"/>
  <c r="S1365" i="6"/>
  <c r="S1349" i="6"/>
  <c r="S1333" i="6"/>
  <c r="S1317" i="6"/>
  <c r="S1301" i="6"/>
  <c r="S1285" i="6"/>
  <c r="S1269" i="6"/>
  <c r="S1253" i="6"/>
  <c r="S1237" i="6"/>
  <c r="S1221" i="6"/>
  <c r="S1205" i="6"/>
  <c r="S1189" i="6"/>
  <c r="S1173" i="6"/>
  <c r="S1157" i="6"/>
  <c r="S1141" i="6"/>
  <c r="S1125" i="6"/>
  <c r="S1109" i="6"/>
  <c r="S1093" i="6"/>
  <c r="S1077" i="6"/>
  <c r="S1061" i="6"/>
  <c r="S1045" i="6"/>
  <c r="S1029" i="6"/>
  <c r="S1013" i="6"/>
  <c r="S997" i="6"/>
  <c r="S981" i="6"/>
  <c r="S965" i="6"/>
  <c r="S949" i="6"/>
  <c r="S933" i="6"/>
  <c r="S917" i="6"/>
  <c r="S901" i="6"/>
  <c r="S885" i="6"/>
  <c r="S869" i="6"/>
  <c r="S853" i="6"/>
  <c r="S837" i="6"/>
  <c r="S821" i="6"/>
  <c r="S805" i="6"/>
  <c r="S789" i="6"/>
  <c r="S773" i="6"/>
  <c r="S757" i="6"/>
  <c r="S741" i="6"/>
  <c r="S725" i="6"/>
  <c r="S709" i="6"/>
  <c r="S693" i="6"/>
  <c r="S677" i="6"/>
  <c r="S661" i="6"/>
  <c r="S645" i="6"/>
  <c r="S629" i="6"/>
  <c r="S613" i="6"/>
  <c r="S597" i="6"/>
  <c r="S581" i="6"/>
  <c r="S565" i="6"/>
  <c r="S549" i="6"/>
  <c r="S533" i="6"/>
  <c r="S517" i="6"/>
  <c r="S501" i="6"/>
  <c r="S485" i="6"/>
  <c r="S469" i="6"/>
  <c r="S453" i="6"/>
  <c r="S437" i="6"/>
  <c r="S421" i="6"/>
  <c r="S405" i="6"/>
  <c r="S389" i="6"/>
  <c r="S373" i="6"/>
  <c r="S357" i="6"/>
  <c r="S341" i="6"/>
  <c r="S325" i="6"/>
  <c r="S309" i="6"/>
  <c r="S293" i="6"/>
  <c r="S277" i="6"/>
  <c r="S261" i="6"/>
  <c r="S245" i="6"/>
  <c r="S229" i="6"/>
  <c r="S213" i="6"/>
  <c r="S197" i="6"/>
  <c r="S181" i="6"/>
  <c r="S165" i="6"/>
  <c r="S149" i="6"/>
  <c r="S133" i="6"/>
  <c r="S117" i="6"/>
  <c r="S101" i="6"/>
  <c r="S85" i="6"/>
  <c r="S69" i="6"/>
  <c r="S53" i="6"/>
  <c r="S37" i="6"/>
  <c r="S21" i="6"/>
  <c r="S5" i="6"/>
  <c r="S4020" i="6"/>
  <c r="S4004" i="6"/>
  <c r="S3988" i="6"/>
  <c r="S3972" i="6"/>
  <c r="S3956" i="6"/>
  <c r="S3940" i="6"/>
  <c r="S3924" i="6"/>
  <c r="S3908" i="6"/>
  <c r="S3892" i="6"/>
  <c r="S3876" i="6"/>
  <c r="S3860" i="6"/>
  <c r="S3844" i="6"/>
  <c r="S3828" i="6"/>
  <c r="S3812" i="6"/>
  <c r="S3796" i="6"/>
  <c r="S3780" i="6"/>
  <c r="S3764" i="6"/>
  <c r="S3748" i="6"/>
  <c r="S3732" i="6"/>
  <c r="S3716" i="6"/>
  <c r="S3700" i="6"/>
  <c r="S3684" i="6"/>
  <c r="S3652" i="6"/>
  <c r="S3636" i="6"/>
  <c r="S3620" i="6"/>
  <c r="S3604" i="6"/>
  <c r="S3588" i="6"/>
  <c r="S3572" i="6"/>
  <c r="S3556" i="6"/>
  <c r="S3540" i="6"/>
  <c r="S3524" i="6"/>
  <c r="S3508" i="6"/>
  <c r="S3492" i="6"/>
  <c r="S3476" i="6"/>
  <c r="S3460" i="6"/>
  <c r="S3444" i="6"/>
  <c r="S3428" i="6"/>
  <c r="S3412" i="6"/>
  <c r="S3396" i="6"/>
  <c r="S3380" i="6"/>
  <c r="S3364" i="6"/>
  <c r="S3348" i="6"/>
  <c r="S3332" i="6"/>
  <c r="S3316" i="6"/>
  <c r="S3300" i="6"/>
  <c r="S3284" i="6"/>
  <c r="S3268" i="6"/>
  <c r="S3252" i="6"/>
  <c r="S3236" i="6"/>
  <c r="S3220" i="6"/>
  <c r="S3204" i="6"/>
  <c r="S3188" i="6"/>
  <c r="S3172" i="6"/>
  <c r="S3156" i="6"/>
  <c r="S3140" i="6"/>
  <c r="S3124" i="6"/>
  <c r="S3108" i="6"/>
  <c r="S3092" i="6"/>
  <c r="S3076" i="6"/>
  <c r="S3060" i="6"/>
  <c r="S3044" i="6"/>
  <c r="S3028" i="6"/>
  <c r="S3012" i="6"/>
  <c r="S2996" i="6"/>
  <c r="S2980" i="6"/>
  <c r="S2964" i="6"/>
  <c r="S2948" i="6"/>
  <c r="S2932" i="6"/>
  <c r="S2916" i="6"/>
  <c r="S2900" i="6"/>
  <c r="S2884" i="6"/>
  <c r="S2868" i="6"/>
  <c r="S2852" i="6"/>
  <c r="S2836" i="6"/>
  <c r="S2820" i="6"/>
  <c r="S2804" i="6"/>
  <c r="S2788" i="6"/>
  <c r="S2772" i="6"/>
  <c r="S2756" i="6"/>
  <c r="S2740" i="6"/>
  <c r="S2724" i="6"/>
  <c r="S2708" i="6"/>
  <c r="S2692" i="6"/>
  <c r="S2676" i="6"/>
  <c r="S2660" i="6"/>
  <c r="S2644" i="6"/>
  <c r="S2628" i="6"/>
  <c r="S2612" i="6"/>
  <c r="S2596" i="6"/>
  <c r="S2580" i="6"/>
  <c r="S2564" i="6"/>
  <c r="S2548" i="6"/>
  <c r="S2532" i="6"/>
  <c r="S2516" i="6"/>
  <c r="S2500" i="6"/>
  <c r="S2484" i="6"/>
  <c r="S2468" i="6"/>
  <c r="S2452" i="6"/>
  <c r="S2436" i="6"/>
  <c r="S2420" i="6"/>
  <c r="S2404" i="6"/>
  <c r="S2388" i="6"/>
  <c r="S2372" i="6"/>
  <c r="S2356" i="6"/>
  <c r="S2340" i="6"/>
  <c r="S2324" i="6"/>
  <c r="S2308" i="6"/>
  <c r="S2292" i="6"/>
  <c r="S2276" i="6"/>
  <c r="S2260" i="6"/>
  <c r="S2244" i="6"/>
  <c r="S2228" i="6"/>
  <c r="S2212" i="6"/>
  <c r="S2196" i="6"/>
  <c r="S2180" i="6"/>
  <c r="S2164" i="6"/>
  <c r="S2148" i="6"/>
  <c r="S2132" i="6"/>
  <c r="S2116" i="6"/>
  <c r="S2100" i="6"/>
  <c r="S2084" i="6"/>
  <c r="S2068" i="6"/>
  <c r="S3836" i="6"/>
  <c r="S4019" i="6"/>
  <c r="S4003" i="6"/>
  <c r="S3987" i="6"/>
  <c r="S3971" i="6"/>
  <c r="S3955" i="6"/>
  <c r="S3939" i="6"/>
  <c r="S3923" i="6"/>
  <c r="S3907" i="6"/>
  <c r="S3891" i="6"/>
  <c r="S3875" i="6"/>
  <c r="S3859" i="6"/>
  <c r="S3843" i="6"/>
  <c r="S3827" i="6"/>
  <c r="S3811" i="6"/>
  <c r="S3795" i="6"/>
  <c r="S3779" i="6"/>
  <c r="S3763" i="6"/>
  <c r="S3747" i="6"/>
  <c r="S3731" i="6"/>
  <c r="S3715" i="6"/>
  <c r="S3699" i="6"/>
  <c r="S3683" i="6"/>
  <c r="S3667" i="6"/>
  <c r="S3651" i="6"/>
  <c r="S3635" i="6"/>
  <c r="S3619" i="6"/>
  <c r="S3603" i="6"/>
  <c r="S3587" i="6"/>
  <c r="S3571" i="6"/>
  <c r="S3555" i="6"/>
  <c r="S3539" i="6"/>
  <c r="S3523" i="6"/>
  <c r="S3507" i="6"/>
  <c r="S3491" i="6"/>
  <c r="S3475" i="6"/>
  <c r="S3459" i="6"/>
  <c r="S3443" i="6"/>
  <c r="S3427" i="6"/>
  <c r="S3411" i="6"/>
  <c r="S3395" i="6"/>
  <c r="S3379" i="6"/>
  <c r="S3363" i="6"/>
  <c r="S3347" i="6"/>
  <c r="S3331" i="6"/>
  <c r="S3315" i="6"/>
  <c r="S3299" i="6"/>
  <c r="S3283" i="6"/>
  <c r="S3267" i="6"/>
  <c r="S3251" i="6"/>
  <c r="S3235" i="6"/>
  <c r="S3219" i="6"/>
  <c r="S3203" i="6"/>
  <c r="S3187" i="6"/>
  <c r="S3171" i="6"/>
  <c r="S3155" i="6"/>
  <c r="S3139" i="6"/>
  <c r="S3123" i="6"/>
  <c r="S3107" i="6"/>
  <c r="S3091" i="6"/>
  <c r="S3075" i="6"/>
  <c r="S3059" i="6"/>
  <c r="S3043" i="6"/>
  <c r="S3027" i="6"/>
  <c r="S3011" i="6"/>
  <c r="S2995" i="6"/>
  <c r="S2979" i="6"/>
  <c r="S2963" i="6"/>
  <c r="S2947" i="6"/>
  <c r="S2931" i="6"/>
  <c r="S2915" i="6"/>
  <c r="S2899" i="6"/>
  <c r="S2883" i="6"/>
  <c r="S2867" i="6"/>
  <c r="S2851" i="6"/>
  <c r="S2835" i="6"/>
  <c r="S2819" i="6"/>
  <c r="S2803" i="6"/>
  <c r="S2787" i="6"/>
  <c r="S2771" i="6"/>
  <c r="S2755" i="6"/>
  <c r="S2739" i="6"/>
  <c r="S2723" i="6"/>
  <c r="S2707" i="6"/>
  <c r="S2691" i="6"/>
  <c r="S2675" i="6"/>
  <c r="S2659" i="6"/>
  <c r="S2643" i="6"/>
  <c r="S2627" i="6"/>
  <c r="S2611" i="6"/>
  <c r="S2595" i="6"/>
  <c r="S2579" i="6"/>
  <c r="S2563" i="6"/>
  <c r="S2547" i="6"/>
  <c r="S2531" i="6"/>
  <c r="S2515" i="6"/>
  <c r="S2499" i="6"/>
  <c r="S2483" i="6"/>
  <c r="S2467" i="6"/>
  <c r="S2451" i="6"/>
  <c r="S2435" i="6"/>
  <c r="S2419" i="6"/>
  <c r="S2403" i="6"/>
  <c r="S2387" i="6"/>
  <c r="S2371" i="6"/>
  <c r="S2355" i="6"/>
  <c r="S2339" i="6"/>
  <c r="S2323" i="6"/>
  <c r="S2307" i="6"/>
  <c r="S2291" i="6"/>
  <c r="S4018" i="6"/>
  <c r="S4002" i="6"/>
  <c r="S3986" i="6"/>
  <c r="S3970" i="6"/>
  <c r="S3954" i="6"/>
  <c r="S3938" i="6"/>
  <c r="S3922" i="6"/>
  <c r="S3906" i="6"/>
  <c r="S3890" i="6"/>
  <c r="S3874" i="6"/>
  <c r="S3858" i="6"/>
  <c r="S3842" i="6"/>
  <c r="S3826" i="6"/>
  <c r="S3810" i="6"/>
  <c r="S3794" i="6"/>
  <c r="S3778" i="6"/>
  <c r="S3762" i="6"/>
  <c r="S3746" i="6"/>
  <c r="S3730" i="6"/>
  <c r="S3714" i="6"/>
  <c r="S3698" i="6"/>
  <c r="S3682" i="6"/>
  <c r="S3666" i="6"/>
  <c r="S3650" i="6"/>
  <c r="S3634" i="6"/>
  <c r="S3618" i="6"/>
  <c r="S3602" i="6"/>
  <c r="S3586" i="6"/>
  <c r="S3570" i="6"/>
  <c r="S3554" i="6"/>
  <c r="S3538" i="6"/>
  <c r="S3522" i="6"/>
  <c r="S3506" i="6"/>
  <c r="S3490" i="6"/>
  <c r="S3474" i="6"/>
  <c r="S3458" i="6"/>
  <c r="S3442" i="6"/>
  <c r="S3426" i="6"/>
  <c r="S3410" i="6"/>
  <c r="S3394" i="6"/>
  <c r="S3378" i="6"/>
  <c r="S3362" i="6"/>
  <c r="S3346" i="6"/>
  <c r="S3330" i="6"/>
  <c r="S3314" i="6"/>
  <c r="S3298" i="6"/>
  <c r="S3282" i="6"/>
  <c r="S3266" i="6"/>
  <c r="S3250" i="6"/>
  <c r="S3234" i="6"/>
  <c r="S3218" i="6"/>
  <c r="S3202" i="6"/>
  <c r="S3186" i="6"/>
  <c r="S3170" i="6"/>
  <c r="S3154" i="6"/>
  <c r="S3138" i="6"/>
  <c r="S3122" i="6"/>
  <c r="S3106" i="6"/>
  <c r="S3090" i="6"/>
  <c r="S3074" i="6"/>
  <c r="S3058" i="6"/>
  <c r="S3042" i="6"/>
  <c r="S3026" i="6"/>
  <c r="S3010" i="6"/>
  <c r="S2994" i="6"/>
  <c r="S2978" i="6"/>
  <c r="S2962" i="6"/>
  <c r="S2946" i="6"/>
  <c r="S2930" i="6"/>
  <c r="S2914" i="6"/>
  <c r="S2898" i="6"/>
  <c r="S2882" i="6"/>
  <c r="S2866" i="6"/>
  <c r="S2850" i="6"/>
  <c r="S2834" i="6"/>
  <c r="S2818" i="6"/>
  <c r="S2802" i="6"/>
  <c r="S2786" i="6"/>
  <c r="S2770" i="6"/>
  <c r="S2754" i="6"/>
  <c r="S2738" i="6"/>
  <c r="S2722" i="6"/>
  <c r="S2706" i="6"/>
  <c r="S2690" i="6"/>
  <c r="S2674" i="6"/>
  <c r="S2658" i="6"/>
  <c r="S2642" i="6"/>
  <c r="S2626" i="6"/>
  <c r="S2610" i="6"/>
  <c r="S2594" i="6"/>
  <c r="S2578" i="6"/>
  <c r="S2562" i="6"/>
  <c r="S2546" i="6"/>
  <c r="S2530" i="6"/>
  <c r="S2514" i="6"/>
  <c r="S2498" i="6"/>
  <c r="S2482" i="6"/>
  <c r="S2466" i="6"/>
  <c r="S2450" i="6"/>
  <c r="S2434" i="6"/>
  <c r="S2418" i="6"/>
  <c r="S2402" i="6"/>
  <c r="S2386" i="6"/>
  <c r="S2370" i="6"/>
  <c r="S2354" i="6"/>
  <c r="S2338" i="6"/>
  <c r="S2322" i="6"/>
  <c r="S2306" i="6"/>
  <c r="S2290" i="6"/>
  <c r="S2274" i="6"/>
  <c r="S2258" i="6"/>
  <c r="S2242" i="6"/>
  <c r="S2226" i="6"/>
  <c r="S2210" i="6"/>
  <c r="S2194" i="6"/>
  <c r="S2178" i="6"/>
  <c r="S2162" i="6"/>
  <c r="S2146" i="6"/>
  <c r="S4017" i="6"/>
  <c r="S4001" i="6"/>
  <c r="S3985" i="6"/>
  <c r="S3969" i="6"/>
  <c r="S3953" i="6"/>
  <c r="S3937" i="6"/>
  <c r="S3921" i="6"/>
  <c r="S3905" i="6"/>
  <c r="S3889" i="6"/>
  <c r="S3873" i="6"/>
  <c r="S3857" i="6"/>
  <c r="S3841" i="6"/>
  <c r="S3825" i="6"/>
  <c r="S3809" i="6"/>
  <c r="S3793" i="6"/>
  <c r="S3777" i="6"/>
  <c r="S3761" i="6"/>
  <c r="S3745" i="6"/>
  <c r="S3729" i="6"/>
  <c r="S3713" i="6"/>
  <c r="S3697" i="6"/>
  <c r="S3681" i="6"/>
  <c r="S3665" i="6"/>
  <c r="S3649" i="6"/>
  <c r="S3633" i="6"/>
  <c r="S3617" i="6"/>
  <c r="S3601" i="6"/>
  <c r="S3585" i="6"/>
  <c r="S3569" i="6"/>
  <c r="S3553" i="6"/>
  <c r="S3537" i="6"/>
  <c r="S3521" i="6"/>
  <c r="S3505" i="6"/>
  <c r="S3489" i="6"/>
  <c r="S3473" i="6"/>
  <c r="S3457" i="6"/>
  <c r="S3441" i="6"/>
  <c r="S3425" i="6"/>
  <c r="S3409" i="6"/>
  <c r="S3393" i="6"/>
  <c r="S3377" i="6"/>
  <c r="S3361" i="6"/>
  <c r="S3345" i="6"/>
  <c r="S3329" i="6"/>
  <c r="S3313" i="6"/>
  <c r="S3297" i="6"/>
  <c r="S3281" i="6"/>
  <c r="S3265" i="6"/>
  <c r="S3249" i="6"/>
  <c r="S3233" i="6"/>
  <c r="S3217" i="6"/>
  <c r="S3201" i="6"/>
  <c r="S3185" i="6"/>
  <c r="S3169" i="6"/>
  <c r="S3153" i="6"/>
  <c r="S3137" i="6"/>
  <c r="S3121" i="6"/>
  <c r="S3105" i="6"/>
  <c r="S3089" i="6"/>
  <c r="S3073" i="6"/>
  <c r="S3057" i="6"/>
  <c r="S3041" i="6"/>
  <c r="S3025" i="6"/>
  <c r="S3009" i="6"/>
  <c r="S2993" i="6"/>
  <c r="S2977" i="6"/>
  <c r="S2961" i="6"/>
  <c r="S2945" i="6"/>
  <c r="S2929" i="6"/>
  <c r="S2913" i="6"/>
  <c r="S2897" i="6"/>
  <c r="S2881" i="6"/>
  <c r="S2865" i="6"/>
  <c r="S2849" i="6"/>
  <c r="S2833" i="6"/>
  <c r="S2817" i="6"/>
  <c r="S2801" i="6"/>
  <c r="S2785" i="6"/>
  <c r="S2769" i="6"/>
  <c r="S2753" i="6"/>
  <c r="S2737" i="6"/>
  <c r="S2721" i="6"/>
  <c r="S2705" i="6"/>
  <c r="S2689" i="6"/>
  <c r="S2673" i="6"/>
  <c r="S2657" i="6"/>
  <c r="S2641" i="6"/>
  <c r="S2625" i="6"/>
  <c r="S2609" i="6"/>
  <c r="S2593" i="6"/>
  <c r="S2577" i="6"/>
  <c r="S2561" i="6"/>
  <c r="S2545" i="6"/>
  <c r="S2529" i="6"/>
  <c r="S2513" i="6"/>
  <c r="S2497" i="6"/>
  <c r="S2481" i="6"/>
  <c r="S2465" i="6"/>
  <c r="S2449" i="6"/>
  <c r="S2433" i="6"/>
  <c r="S2417" i="6"/>
  <c r="S2401" i="6"/>
  <c r="S2385" i="6"/>
  <c r="S2369" i="6"/>
  <c r="S2353" i="6"/>
  <c r="S4016" i="6"/>
  <c r="S4000" i="6"/>
  <c r="S3984" i="6"/>
  <c r="S3968" i="6"/>
  <c r="S3952" i="6"/>
  <c r="S3936" i="6"/>
  <c r="S3920" i="6"/>
  <c r="S3904" i="6"/>
  <c r="S3888" i="6"/>
  <c r="S3872" i="6"/>
  <c r="S3856" i="6"/>
  <c r="S3840" i="6"/>
  <c r="S3824" i="6"/>
  <c r="S3808" i="6"/>
  <c r="S3792" i="6"/>
  <c r="S3776" i="6"/>
  <c r="S3760" i="6"/>
  <c r="S3744" i="6"/>
  <c r="S3728" i="6"/>
  <c r="S3712" i="6"/>
  <c r="S3696" i="6"/>
  <c r="S3680" i="6"/>
  <c r="S3664" i="6"/>
  <c r="S3648" i="6"/>
  <c r="S3632" i="6"/>
  <c r="S3616" i="6"/>
  <c r="S3600" i="6"/>
  <c r="S3584" i="6"/>
  <c r="S3568" i="6"/>
  <c r="S3552" i="6"/>
  <c r="S3536" i="6"/>
  <c r="S3520" i="6"/>
  <c r="S3504" i="6"/>
  <c r="S3488" i="6"/>
  <c r="S3472" i="6"/>
  <c r="S3456" i="6"/>
  <c r="S3440" i="6"/>
  <c r="S3424" i="6"/>
  <c r="S3408" i="6"/>
  <c r="S3392" i="6"/>
  <c r="S3376" i="6"/>
  <c r="S3360" i="6"/>
  <c r="S3344" i="6"/>
  <c r="S3328" i="6"/>
  <c r="S3312" i="6"/>
  <c r="S3296" i="6"/>
  <c r="S3280" i="6"/>
  <c r="S3264" i="6"/>
  <c r="S3248" i="6"/>
  <c r="S3232" i="6"/>
  <c r="S3216" i="6"/>
  <c r="S3200" i="6"/>
  <c r="S3184" i="6"/>
  <c r="S3168" i="6"/>
  <c r="S3152" i="6"/>
  <c r="S3136" i="6"/>
  <c r="S3120" i="6"/>
  <c r="S3104" i="6"/>
  <c r="S3088" i="6"/>
  <c r="S3072" i="6"/>
  <c r="S3056" i="6"/>
  <c r="S3040" i="6"/>
  <c r="S3024" i="6"/>
  <c r="S3008" i="6"/>
  <c r="S2992" i="6"/>
  <c r="S2976" i="6"/>
  <c r="S2960" i="6"/>
  <c r="S2944" i="6"/>
  <c r="S2928" i="6"/>
  <c r="S2912" i="6"/>
  <c r="S2896" i="6"/>
  <c r="S2880" i="6"/>
  <c r="S2864" i="6"/>
  <c r="S2848" i="6"/>
  <c r="S2832" i="6"/>
  <c r="S2816" i="6"/>
  <c r="S2800" i="6"/>
  <c r="S2784" i="6"/>
  <c r="S2768" i="6"/>
  <c r="S2752" i="6"/>
  <c r="S2736" i="6"/>
  <c r="S2720" i="6"/>
  <c r="S2704" i="6"/>
  <c r="S2688" i="6"/>
  <c r="S2672" i="6"/>
  <c r="S2656" i="6"/>
  <c r="S2640" i="6"/>
  <c r="S2624" i="6"/>
  <c r="S2608" i="6"/>
  <c r="S2592" i="6"/>
  <c r="S2576" i="6"/>
  <c r="S2560" i="6"/>
  <c r="S2544" i="6"/>
  <c r="S2528" i="6"/>
  <c r="S2512" i="6"/>
  <c r="S2496" i="6"/>
  <c r="S2480" i="6"/>
  <c r="S2464" i="6"/>
  <c r="S2448" i="6"/>
  <c r="S2432" i="6"/>
  <c r="S2416" i="6"/>
  <c r="S2400" i="6"/>
  <c r="S2384" i="6"/>
  <c r="S4015" i="6"/>
  <c r="S3999" i="6"/>
  <c r="S3983" i="6"/>
  <c r="S3967" i="6"/>
  <c r="S3951" i="6"/>
  <c r="S3935" i="6"/>
  <c r="S3919" i="6"/>
  <c r="S3903" i="6"/>
  <c r="S3887" i="6"/>
  <c r="S3871" i="6"/>
  <c r="S3855" i="6"/>
  <c r="S3839" i="6"/>
  <c r="S3823" i="6"/>
  <c r="S3807" i="6"/>
  <c r="S3791" i="6"/>
  <c r="S3775" i="6"/>
  <c r="S3759" i="6"/>
  <c r="S3743" i="6"/>
  <c r="S3727" i="6"/>
  <c r="S3711" i="6"/>
  <c r="S3695" i="6"/>
  <c r="S3679" i="6"/>
  <c r="S3663" i="6"/>
  <c r="S3647" i="6"/>
  <c r="S3631" i="6"/>
  <c r="S3615" i="6"/>
  <c r="S3599" i="6"/>
  <c r="S3583" i="6"/>
  <c r="S3567" i="6"/>
  <c r="S3551" i="6"/>
  <c r="S3535" i="6"/>
  <c r="S3519" i="6"/>
  <c r="S3503" i="6"/>
  <c r="S3487" i="6"/>
  <c r="S3471" i="6"/>
  <c r="S3455" i="6"/>
  <c r="S3439" i="6"/>
  <c r="S3423" i="6"/>
  <c r="S3407" i="6"/>
  <c r="S3391" i="6"/>
  <c r="S3375" i="6"/>
  <c r="S3359" i="6"/>
  <c r="S3343" i="6"/>
  <c r="S3327" i="6"/>
  <c r="S3311" i="6"/>
  <c r="S3295" i="6"/>
  <c r="S3279" i="6"/>
  <c r="S3263" i="6"/>
  <c r="S3247" i="6"/>
  <c r="S3231" i="6"/>
  <c r="S3215" i="6"/>
  <c r="S3199" i="6"/>
  <c r="S3183" i="6"/>
  <c r="S3167" i="6"/>
  <c r="S3151" i="6"/>
  <c r="S3135" i="6"/>
  <c r="S3119" i="6"/>
  <c r="S3103" i="6"/>
  <c r="S3087" i="6"/>
  <c r="S3071" i="6"/>
  <c r="S3055" i="6"/>
  <c r="S3039" i="6"/>
  <c r="S3023" i="6"/>
  <c r="S3007" i="6"/>
  <c r="S2991" i="6"/>
  <c r="S2975" i="6"/>
  <c r="S2959" i="6"/>
  <c r="S2943" i="6"/>
  <c r="S2927" i="6"/>
  <c r="S2911" i="6"/>
  <c r="S2895" i="6"/>
  <c r="S2879" i="6"/>
  <c r="S2863" i="6"/>
  <c r="S2847" i="6"/>
  <c r="S2831" i="6"/>
  <c r="S2815" i="6"/>
  <c r="S4014" i="6"/>
  <c r="S3998" i="6"/>
  <c r="S3982" i="6"/>
  <c r="S3966" i="6"/>
  <c r="S3950" i="6"/>
  <c r="S3934" i="6"/>
  <c r="S3918" i="6"/>
  <c r="S3902" i="6"/>
  <c r="S3886" i="6"/>
  <c r="S3870" i="6"/>
  <c r="S3854" i="6"/>
  <c r="S3838" i="6"/>
  <c r="S3822" i="6"/>
  <c r="S3806" i="6"/>
  <c r="S3790" i="6"/>
  <c r="S3774" i="6"/>
  <c r="S3758" i="6"/>
  <c r="S3742" i="6"/>
  <c r="S3726" i="6"/>
  <c r="S3710" i="6"/>
  <c r="S3694" i="6"/>
  <c r="S3678" i="6"/>
  <c r="S3662" i="6"/>
  <c r="S3646" i="6"/>
  <c r="S3630" i="6"/>
  <c r="S3614" i="6"/>
  <c r="S3598" i="6"/>
  <c r="S3582" i="6"/>
  <c r="S3566" i="6"/>
  <c r="S3550" i="6"/>
  <c r="S3534" i="6"/>
  <c r="S3518" i="6"/>
  <c r="S3502" i="6"/>
  <c r="S3486" i="6"/>
  <c r="S3470" i="6"/>
  <c r="S3454" i="6"/>
  <c r="S3438" i="6"/>
  <c r="S3422" i="6"/>
  <c r="S3406" i="6"/>
  <c r="S3390" i="6"/>
  <c r="S3374" i="6"/>
  <c r="S3358" i="6"/>
  <c r="S3342" i="6"/>
  <c r="S3326" i="6"/>
  <c r="S3310" i="6"/>
  <c r="S3294" i="6"/>
  <c r="S3278" i="6"/>
  <c r="S3262" i="6"/>
  <c r="S3246" i="6"/>
  <c r="S3230" i="6"/>
  <c r="S3214" i="6"/>
  <c r="S3198" i="6"/>
  <c r="S3182" i="6"/>
  <c r="S3166" i="6"/>
  <c r="S3150" i="6"/>
  <c r="S3134" i="6"/>
  <c r="S3118" i="6"/>
  <c r="S3102" i="6"/>
  <c r="S3086" i="6"/>
  <c r="S3070" i="6"/>
  <c r="S3054" i="6"/>
  <c r="S3038" i="6"/>
  <c r="S3022" i="6"/>
  <c r="S3006" i="6"/>
  <c r="S2990" i="6"/>
  <c r="S2974" i="6"/>
  <c r="S2958" i="6"/>
  <c r="S2942" i="6"/>
  <c r="S2926" i="6"/>
  <c r="S2910" i="6"/>
  <c r="S2894" i="6"/>
  <c r="S2878" i="6"/>
  <c r="S2862" i="6"/>
  <c r="S2846" i="6"/>
  <c r="S2830" i="6"/>
  <c r="S2814" i="6"/>
  <c r="S2798" i="6"/>
  <c r="S3757" i="6"/>
  <c r="S3741" i="6"/>
  <c r="S3725" i="6"/>
  <c r="S3709" i="6"/>
  <c r="S3693" i="6"/>
  <c r="S3677" i="6"/>
  <c r="S3661" i="6"/>
  <c r="S3645" i="6"/>
  <c r="S3629" i="6"/>
  <c r="S3613" i="6"/>
  <c r="S3597" i="6"/>
  <c r="S3581" i="6"/>
  <c r="S3565" i="6"/>
  <c r="S3549" i="6"/>
  <c r="S3533" i="6"/>
  <c r="S3517" i="6"/>
  <c r="S3501" i="6"/>
  <c r="S3485" i="6"/>
  <c r="S3469" i="6"/>
  <c r="S3453" i="6"/>
  <c r="S3437" i="6"/>
  <c r="S3421" i="6"/>
  <c r="S3405" i="6"/>
  <c r="S3389" i="6"/>
  <c r="S3373" i="6"/>
  <c r="S3357" i="6"/>
  <c r="S3341" i="6"/>
  <c r="S3325" i="6"/>
  <c r="S3309" i="6"/>
  <c r="S3293" i="6"/>
  <c r="S3277" i="6"/>
  <c r="S3261" i="6"/>
  <c r="S3245" i="6"/>
  <c r="S3229" i="6"/>
  <c r="S3213" i="6"/>
  <c r="S3197" i="6"/>
  <c r="S3181" i="6"/>
  <c r="S3165" i="6"/>
  <c r="S3149" i="6"/>
  <c r="S3133" i="6"/>
  <c r="S3117" i="6"/>
  <c r="S3101" i="6"/>
  <c r="S3085" i="6"/>
  <c r="S3069" i="6"/>
  <c r="S3053" i="6"/>
  <c r="S3037" i="6"/>
  <c r="S3021" i="6"/>
  <c r="S3005" i="6"/>
  <c r="S2989" i="6"/>
  <c r="S2973" i="6"/>
  <c r="S2957" i="6"/>
  <c r="S2941" i="6"/>
  <c r="S2925" i="6"/>
  <c r="S2909" i="6"/>
  <c r="S2893" i="6"/>
  <c r="S2877" i="6"/>
  <c r="S2861" i="6"/>
  <c r="S2845" i="6"/>
  <c r="S2829" i="6"/>
  <c r="S2813" i="6"/>
  <c r="S2797" i="6"/>
  <c r="S2781" i="6"/>
  <c r="S2765" i="6"/>
  <c r="S2749" i="6"/>
  <c r="S2733" i="6"/>
  <c r="S2694" i="6"/>
  <c r="S2678" i="6"/>
  <c r="S2662" i="6"/>
  <c r="S2646" i="6"/>
  <c r="S2630" i="6"/>
  <c r="S2614" i="6"/>
  <c r="S2598" i="6"/>
  <c r="S2582" i="6"/>
  <c r="S2566" i="6"/>
  <c r="S2550" i="6"/>
  <c r="S2534" i="6"/>
  <c r="S2518" i="6"/>
  <c r="S2502" i="6"/>
  <c r="S2486" i="6"/>
  <c r="S2470" i="6"/>
  <c r="S2454" i="6"/>
  <c r="S2422" i="6"/>
  <c r="S2406" i="6"/>
  <c r="S2390" i="6"/>
  <c r="S2374" i="6"/>
  <c r="S2358" i="6"/>
  <c r="S2342" i="6"/>
  <c r="S2326" i="6"/>
  <c r="S2310" i="6"/>
  <c r="S2294" i="6"/>
  <c r="S2278" i="6"/>
  <c r="S2262" i="6"/>
  <c r="S2246" i="6"/>
  <c r="S2230" i="6"/>
  <c r="S2214" i="6"/>
  <c r="S2198" i="6"/>
  <c r="S2182" i="6"/>
  <c r="S2166" i="6"/>
  <c r="S2150" i="6"/>
  <c r="S2134" i="6"/>
  <c r="S2118" i="6"/>
  <c r="S2102" i="6"/>
  <c r="S2086" i="6"/>
  <c r="S2070" i="6"/>
  <c r="S2054" i="6"/>
  <c r="S2038" i="6"/>
  <c r="S2022" i="6"/>
  <c r="S2006" i="6"/>
  <c r="S1990" i="6"/>
  <c r="S1974" i="6"/>
  <c r="S1958" i="6"/>
  <c r="S1942" i="6"/>
  <c r="S1926" i="6"/>
  <c r="S1910" i="6"/>
  <c r="S1894" i="6"/>
  <c r="S1878" i="6"/>
  <c r="S1862" i="6"/>
  <c r="S1846" i="6"/>
  <c r="S1830" i="6"/>
  <c r="S1814" i="6"/>
  <c r="S1798" i="6"/>
  <c r="S1782" i="6"/>
  <c r="S1766" i="6"/>
  <c r="S1750" i="6"/>
  <c r="S1734" i="6"/>
  <c r="S1718" i="6"/>
  <c r="S1702" i="6"/>
  <c r="S1686" i="6"/>
  <c r="S1670" i="6"/>
  <c r="S1654" i="6"/>
  <c r="S1638" i="6"/>
  <c r="S1622" i="6"/>
  <c r="S1606" i="6"/>
  <c r="S1590" i="6"/>
  <c r="S1574" i="6"/>
  <c r="S1558" i="6"/>
  <c r="S1542" i="6"/>
  <c r="S1526" i="6"/>
  <c r="S1510" i="6"/>
  <c r="S1494" i="6"/>
  <c r="S1478" i="6"/>
  <c r="S1462" i="6"/>
  <c r="S1446" i="6"/>
  <c r="S1430" i="6"/>
  <c r="S1414" i="6"/>
  <c r="S1398" i="6"/>
  <c r="S1382" i="6"/>
  <c r="S1366" i="6"/>
  <c r="S1350" i="6"/>
  <c r="S1334" i="6"/>
  <c r="S1318" i="6"/>
  <c r="S1302" i="6"/>
  <c r="S1286" i="6"/>
  <c r="S1270" i="6"/>
  <c r="S1254" i="6"/>
  <c r="S1238" i="6"/>
  <c r="S1222" i="6"/>
  <c r="S1206" i="6"/>
  <c r="S1190" i="6"/>
  <c r="S1174" i="6"/>
  <c r="S1158" i="6"/>
  <c r="S1142" i="6"/>
  <c r="S1126" i="6"/>
  <c r="S1110" i="6"/>
  <c r="S1094" i="6"/>
  <c r="S1078" i="6"/>
  <c r="S1062" i="6"/>
  <c r="S1046" i="6"/>
  <c r="S1030" i="6"/>
  <c r="S1014" i="6"/>
  <c r="S998" i="6"/>
  <c r="S982" i="6"/>
  <c r="S966" i="6"/>
  <c r="S950" i="6"/>
  <c r="S934" i="6"/>
  <c r="S918" i="6"/>
  <c r="S902" i="6"/>
  <c r="S886" i="6"/>
  <c r="S870" i="6"/>
  <c r="S854" i="6"/>
  <c r="S838" i="6"/>
  <c r="S822" i="6"/>
  <c r="S806" i="6"/>
  <c r="S790" i="6"/>
  <c r="S774" i="6"/>
  <c r="S758" i="6"/>
  <c r="S742" i="6"/>
  <c r="S726" i="6"/>
  <c r="S710" i="6"/>
  <c r="S694" i="6"/>
  <c r="S678" i="6"/>
  <c r="S662" i="6"/>
  <c r="S646" i="6"/>
  <c r="S630" i="6"/>
  <c r="S614" i="6"/>
  <c r="S598" i="6"/>
  <c r="S582" i="6"/>
  <c r="S566" i="6"/>
  <c r="S550" i="6"/>
  <c r="S534" i="6"/>
  <c r="S518" i="6"/>
  <c r="S502" i="6"/>
  <c r="S486" i="6"/>
  <c r="S470" i="6"/>
  <c r="S454" i="6"/>
  <c r="S438" i="6"/>
  <c r="S422" i="6"/>
  <c r="S406" i="6"/>
  <c r="S390" i="6"/>
  <c r="S374" i="6"/>
  <c r="S358" i="6"/>
  <c r="S342" i="6"/>
  <c r="S326" i="6"/>
  <c r="S310" i="6"/>
  <c r="S294" i="6"/>
  <c r="S278" i="6"/>
  <c r="S262" i="6"/>
  <c r="S246" i="6"/>
  <c r="S230" i="6"/>
  <c r="S214" i="6"/>
  <c r="S198" i="6"/>
  <c r="S182" i="6"/>
  <c r="S166" i="6"/>
  <c r="S150" i="6"/>
  <c r="S134" i="6"/>
  <c r="S118" i="6"/>
  <c r="S102" i="6"/>
  <c r="S86" i="6"/>
  <c r="S70" i="6"/>
  <c r="S54" i="6"/>
  <c r="S38" i="6"/>
  <c r="S22" i="6"/>
  <c r="S6" i="6"/>
  <c r="S2052" i="6"/>
  <c r="S2036" i="6"/>
  <c r="S2020" i="6"/>
  <c r="S2004" i="6"/>
  <c r="S1988" i="6"/>
  <c r="S1972" i="6"/>
  <c r="S1956" i="6"/>
  <c r="S1940" i="6"/>
  <c r="S1924" i="6"/>
  <c r="S1908" i="6"/>
  <c r="S1892" i="6"/>
  <c r="S1876" i="6"/>
  <c r="S1860" i="6"/>
  <c r="S1844" i="6"/>
  <c r="S1828" i="6"/>
  <c r="S1812" i="6"/>
  <c r="S1796" i="6"/>
  <c r="S1780" i="6"/>
  <c r="S1764" i="6"/>
  <c r="S1748" i="6"/>
  <c r="S1732" i="6"/>
  <c r="S1716" i="6"/>
  <c r="S1700" i="6"/>
  <c r="S1684" i="6"/>
  <c r="S1668" i="6"/>
  <c r="S1652" i="6"/>
  <c r="S1636" i="6"/>
  <c r="S1620" i="6"/>
  <c r="S1604" i="6"/>
  <c r="S1588" i="6"/>
  <c r="S1572" i="6"/>
  <c r="S1556" i="6"/>
  <c r="S1540" i="6"/>
  <c r="S1524" i="6"/>
  <c r="S1508" i="6"/>
  <c r="S1492" i="6"/>
  <c r="S1476" i="6"/>
  <c r="S1460" i="6"/>
  <c r="S1444" i="6"/>
  <c r="S1428" i="6"/>
  <c r="S1412" i="6"/>
  <c r="S1396" i="6"/>
  <c r="S1380" i="6"/>
  <c r="S1364" i="6"/>
  <c r="S1348" i="6"/>
  <c r="S1332" i="6"/>
  <c r="S1316" i="6"/>
  <c r="S1300" i="6"/>
  <c r="S1284" i="6"/>
  <c r="S1268" i="6"/>
  <c r="S1252" i="6"/>
  <c r="S1236" i="6"/>
  <c r="S1220" i="6"/>
  <c r="S1204" i="6"/>
  <c r="S1188" i="6"/>
  <c r="S1172" i="6"/>
  <c r="S1156" i="6"/>
  <c r="S1140" i="6"/>
  <c r="S1124" i="6"/>
  <c r="S1108" i="6"/>
  <c r="S1092" i="6"/>
  <c r="S1076" i="6"/>
  <c r="S1060" i="6"/>
  <c r="S1044" i="6"/>
  <c r="S1028" i="6"/>
  <c r="S1012" i="6"/>
  <c r="S996" i="6"/>
  <c r="S980" i="6"/>
  <c r="S964" i="6"/>
  <c r="S948" i="6"/>
  <c r="S932" i="6"/>
  <c r="S916" i="6"/>
  <c r="S900" i="6"/>
  <c r="S884" i="6"/>
  <c r="S868" i="6"/>
  <c r="S852" i="6"/>
  <c r="S836" i="6"/>
  <c r="S820" i="6"/>
  <c r="S804" i="6"/>
  <c r="S788" i="6"/>
  <c r="S772" i="6"/>
  <c r="S756" i="6"/>
  <c r="S740" i="6"/>
  <c r="S724" i="6"/>
  <c r="S708" i="6"/>
  <c r="S692" i="6"/>
  <c r="S676" i="6"/>
  <c r="S660" i="6"/>
  <c r="S644" i="6"/>
  <c r="S628" i="6"/>
  <c r="S612" i="6"/>
  <c r="S596" i="6"/>
  <c r="S580" i="6"/>
  <c r="S564" i="6"/>
  <c r="S548" i="6"/>
  <c r="S532" i="6"/>
  <c r="S516" i="6"/>
  <c r="S500" i="6"/>
  <c r="S484" i="6"/>
  <c r="S468" i="6"/>
  <c r="S452" i="6"/>
  <c r="S436" i="6"/>
  <c r="S420" i="6"/>
  <c r="S404" i="6"/>
  <c r="S388" i="6"/>
  <c r="S372" i="6"/>
  <c r="S356" i="6"/>
  <c r="S340" i="6"/>
  <c r="S324" i="6"/>
  <c r="S308" i="6"/>
  <c r="S292" i="6"/>
  <c r="S276" i="6"/>
  <c r="S260" i="6"/>
  <c r="S244" i="6"/>
  <c r="S228" i="6"/>
  <c r="S212" i="6"/>
  <c r="S196" i="6"/>
  <c r="S180" i="6"/>
  <c r="S164" i="6"/>
  <c r="S148" i="6"/>
  <c r="S132" i="6"/>
  <c r="S116" i="6"/>
  <c r="S100" i="6"/>
  <c r="S84" i="6"/>
  <c r="S68" i="6"/>
  <c r="S52" i="6"/>
  <c r="S36" i="6"/>
  <c r="S20" i="6"/>
  <c r="S4" i="6"/>
  <c r="S2275" i="6"/>
  <c r="S2259" i="6"/>
  <c r="S2243" i="6"/>
  <c r="S2227" i="6"/>
  <c r="S2211" i="6"/>
  <c r="S2195" i="6"/>
  <c r="S2179" i="6"/>
  <c r="S2163" i="6"/>
  <c r="S2147" i="6"/>
  <c r="S2131" i="6"/>
  <c r="S2115" i="6"/>
  <c r="S2099" i="6"/>
  <c r="S2083" i="6"/>
  <c r="S2067" i="6"/>
  <c r="S2051" i="6"/>
  <c r="S2035" i="6"/>
  <c r="S2019" i="6"/>
  <c r="S2003" i="6"/>
  <c r="S1987" i="6"/>
  <c r="S1971" i="6"/>
  <c r="S1955" i="6"/>
  <c r="S1939" i="6"/>
  <c r="S1923" i="6"/>
  <c r="S1907" i="6"/>
  <c r="S1891" i="6"/>
  <c r="S1875" i="6"/>
  <c r="S1859" i="6"/>
  <c r="S1843" i="6"/>
  <c r="S1827" i="6"/>
  <c r="S1811" i="6"/>
  <c r="S1795" i="6"/>
  <c r="S1779" i="6"/>
  <c r="S1763" i="6"/>
  <c r="S1747" i="6"/>
  <c r="S1731" i="6"/>
  <c r="S1715" i="6"/>
  <c r="S1699" i="6"/>
  <c r="S1683" i="6"/>
  <c r="S1667" i="6"/>
  <c r="S1651" i="6"/>
  <c r="S1635" i="6"/>
  <c r="S1619" i="6"/>
  <c r="S1603" i="6"/>
  <c r="S1587" i="6"/>
  <c r="S1571" i="6"/>
  <c r="S1555" i="6"/>
  <c r="S1539" i="6"/>
  <c r="S1523" i="6"/>
  <c r="S1507" i="6"/>
  <c r="S1491" i="6"/>
  <c r="S1475" i="6"/>
  <c r="S1459" i="6"/>
  <c r="S1443" i="6"/>
  <c r="S1427" i="6"/>
  <c r="S1411" i="6"/>
  <c r="S1395" i="6"/>
  <c r="S1379" i="6"/>
  <c r="S1363" i="6"/>
  <c r="S1347" i="6"/>
  <c r="S1331" i="6"/>
  <c r="S1315" i="6"/>
  <c r="S1299" i="6"/>
  <c r="S1283" i="6"/>
  <c r="S1267" i="6"/>
  <c r="S1251" i="6"/>
  <c r="S1235" i="6"/>
  <c r="S1219" i="6"/>
  <c r="S1203" i="6"/>
  <c r="S1187" i="6"/>
  <c r="S1171" i="6"/>
  <c r="S1155" i="6"/>
  <c r="S1139" i="6"/>
  <c r="S1123" i="6"/>
  <c r="S1107" i="6"/>
  <c r="S1091" i="6"/>
  <c r="S1075" i="6"/>
  <c r="S1059" i="6"/>
  <c r="S1043" i="6"/>
  <c r="S1027" i="6"/>
  <c r="S1011" i="6"/>
  <c r="S995" i="6"/>
  <c r="S979" i="6"/>
  <c r="S963" i="6"/>
  <c r="S947" i="6"/>
  <c r="S931" i="6"/>
  <c r="S915" i="6"/>
  <c r="S899" i="6"/>
  <c r="S883" i="6"/>
  <c r="S867" i="6"/>
  <c r="S851" i="6"/>
  <c r="S835" i="6"/>
  <c r="S819" i="6"/>
  <c r="S803" i="6"/>
  <c r="S787" i="6"/>
  <c r="S771" i="6"/>
  <c r="S755" i="6"/>
  <c r="S739" i="6"/>
  <c r="S723" i="6"/>
  <c r="S707" i="6"/>
  <c r="S691" i="6"/>
  <c r="S675" i="6"/>
  <c r="S659" i="6"/>
  <c r="S643" i="6"/>
  <c r="S627" i="6"/>
  <c r="S611" i="6"/>
  <c r="S595" i="6"/>
  <c r="S579" i="6"/>
  <c r="S563" i="6"/>
  <c r="S547" i="6"/>
  <c r="S531" i="6"/>
  <c r="S515" i="6"/>
  <c r="S499" i="6"/>
  <c r="S483" i="6"/>
  <c r="S467" i="6"/>
  <c r="S451" i="6"/>
  <c r="S435" i="6"/>
  <c r="S419" i="6"/>
  <c r="S403" i="6"/>
  <c r="S387" i="6"/>
  <c r="S371" i="6"/>
  <c r="S355" i="6"/>
  <c r="S339" i="6"/>
  <c r="S323" i="6"/>
  <c r="S307" i="6"/>
  <c r="S291" i="6"/>
  <c r="S275" i="6"/>
  <c r="S259" i="6"/>
  <c r="S243" i="6"/>
  <c r="S227" i="6"/>
  <c r="S211" i="6"/>
  <c r="S195" i="6"/>
  <c r="S179" i="6"/>
  <c r="S163" i="6"/>
  <c r="S147" i="6"/>
  <c r="S131" i="6"/>
  <c r="S115" i="6"/>
  <c r="S99" i="6"/>
  <c r="S83" i="6"/>
  <c r="S67" i="6"/>
  <c r="S51" i="6"/>
  <c r="S35" i="6"/>
  <c r="S19" i="6"/>
  <c r="S3" i="6"/>
  <c r="S2130" i="6"/>
  <c r="S2114" i="6"/>
  <c r="S2098" i="6"/>
  <c r="S2082" i="6"/>
  <c r="S2066" i="6"/>
  <c r="S2050" i="6"/>
  <c r="S2034" i="6"/>
  <c r="S2018" i="6"/>
  <c r="S2002" i="6"/>
  <c r="S1986" i="6"/>
  <c r="S1970" i="6"/>
  <c r="S1954" i="6"/>
  <c r="S1938" i="6"/>
  <c r="S1922" i="6"/>
  <c r="S1906" i="6"/>
  <c r="S1890" i="6"/>
  <c r="S1874" i="6"/>
  <c r="S1858" i="6"/>
  <c r="S1842" i="6"/>
  <c r="S1826" i="6"/>
  <c r="S1810" i="6"/>
  <c r="S1794" i="6"/>
  <c r="S1778" i="6"/>
  <c r="S1762" i="6"/>
  <c r="S1746" i="6"/>
  <c r="S1730" i="6"/>
  <c r="S1714" i="6"/>
  <c r="S1698" i="6"/>
  <c r="S1682" i="6"/>
  <c r="S1666" i="6"/>
  <c r="S1650" i="6"/>
  <c r="S1634" i="6"/>
  <c r="S1618" i="6"/>
  <c r="S1602" i="6"/>
  <c r="S1586" i="6"/>
  <c r="S1570" i="6"/>
  <c r="S1554" i="6"/>
  <c r="S1538" i="6"/>
  <c r="S1522" i="6"/>
  <c r="S1506" i="6"/>
  <c r="S1490" i="6"/>
  <c r="S1474" i="6"/>
  <c r="S1458" i="6"/>
  <c r="S1442" i="6"/>
  <c r="S1426" i="6"/>
  <c r="S1410" i="6"/>
  <c r="S1394" i="6"/>
  <c r="S1378" i="6"/>
  <c r="S1362" i="6"/>
  <c r="S1346" i="6"/>
  <c r="S1330" i="6"/>
  <c r="S1314" i="6"/>
  <c r="S1298" i="6"/>
  <c r="S1282" i="6"/>
  <c r="S1266" i="6"/>
  <c r="S1250" i="6"/>
  <c r="S1234" i="6"/>
  <c r="S1218" i="6"/>
  <c r="S1202" i="6"/>
  <c r="S1186" i="6"/>
  <c r="S1170" i="6"/>
  <c r="S1154" i="6"/>
  <c r="S1138" i="6"/>
  <c r="S1122" i="6"/>
  <c r="S1106" i="6"/>
  <c r="S1090" i="6"/>
  <c r="S1074" i="6"/>
  <c r="S1058" i="6"/>
  <c r="S1042" i="6"/>
  <c r="S1026" i="6"/>
  <c r="S1010" i="6"/>
  <c r="S994" i="6"/>
  <c r="S978" i="6"/>
  <c r="S962" i="6"/>
  <c r="S946" i="6"/>
  <c r="S930" i="6"/>
  <c r="S914" i="6"/>
  <c r="S898" i="6"/>
  <c r="S882" i="6"/>
  <c r="S866" i="6"/>
  <c r="S850" i="6"/>
  <c r="S834" i="6"/>
  <c r="S818" i="6"/>
  <c r="S802" i="6"/>
  <c r="S786" i="6"/>
  <c r="S770" i="6"/>
  <c r="S754" i="6"/>
  <c r="S738" i="6"/>
  <c r="S722" i="6"/>
  <c r="S706" i="6"/>
  <c r="S690" i="6"/>
  <c r="S674" i="6"/>
  <c r="S658" i="6"/>
  <c r="S642" i="6"/>
  <c r="S626" i="6"/>
  <c r="S610" i="6"/>
  <c r="S594" i="6"/>
  <c r="S578" i="6"/>
  <c r="S562" i="6"/>
  <c r="S546" i="6"/>
  <c r="S530" i="6"/>
  <c r="S514" i="6"/>
  <c r="S498" i="6"/>
  <c r="S482" i="6"/>
  <c r="S466" i="6"/>
  <c r="S450" i="6"/>
  <c r="S434" i="6"/>
  <c r="S418" i="6"/>
  <c r="S402" i="6"/>
  <c r="S386" i="6"/>
  <c r="S370" i="6"/>
  <c r="S354" i="6"/>
  <c r="S338" i="6"/>
  <c r="S322" i="6"/>
  <c r="S306" i="6"/>
  <c r="S290" i="6"/>
  <c r="S274" i="6"/>
  <c r="S258" i="6"/>
  <c r="S242" i="6"/>
  <c r="S226" i="6"/>
  <c r="S210" i="6"/>
  <c r="S194" i="6"/>
  <c r="S178" i="6"/>
  <c r="S162" i="6"/>
  <c r="S146" i="6"/>
  <c r="S130" i="6"/>
  <c r="S114" i="6"/>
  <c r="S98" i="6"/>
  <c r="S82" i="6"/>
  <c r="S66" i="6"/>
  <c r="S50" i="6"/>
  <c r="S34" i="6"/>
  <c r="S18" i="6"/>
  <c r="S2" i="6"/>
  <c r="S2337" i="6"/>
  <c r="S2321" i="6"/>
  <c r="S2305" i="6"/>
  <c r="S2289" i="6"/>
  <c r="S2273" i="6"/>
  <c r="S2257" i="6"/>
  <c r="S2241" i="6"/>
  <c r="S2225" i="6"/>
  <c r="S2209" i="6"/>
  <c r="S2193" i="6"/>
  <c r="S2177" i="6"/>
  <c r="S2161" i="6"/>
  <c r="S2145" i="6"/>
  <c r="S2129" i="6"/>
  <c r="S2113" i="6"/>
  <c r="S2097" i="6"/>
  <c r="S2081" i="6"/>
  <c r="S2065" i="6"/>
  <c r="S2049" i="6"/>
  <c r="S2033" i="6"/>
  <c r="S2017" i="6"/>
  <c r="S2001" i="6"/>
  <c r="S1985" i="6"/>
  <c r="S1969" i="6"/>
  <c r="S1953" i="6"/>
  <c r="S1937" i="6"/>
  <c r="S1921" i="6"/>
  <c r="S1905" i="6"/>
  <c r="S1889" i="6"/>
  <c r="S1873" i="6"/>
  <c r="S1857" i="6"/>
  <c r="S1841" i="6"/>
  <c r="S1825" i="6"/>
  <c r="S1809" i="6"/>
  <c r="S1793" i="6"/>
  <c r="S1777" i="6"/>
  <c r="S1761" i="6"/>
  <c r="S1745" i="6"/>
  <c r="S1729" i="6"/>
  <c r="S1713" i="6"/>
  <c r="S1697" i="6"/>
  <c r="S1681" i="6"/>
  <c r="S1665" i="6"/>
  <c r="S1649" i="6"/>
  <c r="S1633" i="6"/>
  <c r="S1617" i="6"/>
  <c r="S1601" i="6"/>
  <c r="S1585" i="6"/>
  <c r="S1569" i="6"/>
  <c r="S1553" i="6"/>
  <c r="S1537" i="6"/>
  <c r="S1521" i="6"/>
  <c r="S1505" i="6"/>
  <c r="S1489" i="6"/>
  <c r="S1473" i="6"/>
  <c r="S1457" i="6"/>
  <c r="S1441" i="6"/>
  <c r="S1425" i="6"/>
  <c r="S1409" i="6"/>
  <c r="S1393" i="6"/>
  <c r="S1377" i="6"/>
  <c r="S1361" i="6"/>
  <c r="S1345" i="6"/>
  <c r="S1329" i="6"/>
  <c r="S1313" i="6"/>
  <c r="S1297" i="6"/>
  <c r="S1281" i="6"/>
  <c r="S1265" i="6"/>
  <c r="S1249" i="6"/>
  <c r="S1233" i="6"/>
  <c r="S1217" i="6"/>
  <c r="S1201" i="6"/>
  <c r="S1185" i="6"/>
  <c r="S1169" i="6"/>
  <c r="S1153" i="6"/>
  <c r="S1137" i="6"/>
  <c r="S1121" i="6"/>
  <c r="S1105" i="6"/>
  <c r="S1089" i="6"/>
  <c r="S1073" i="6"/>
  <c r="S1057" i="6"/>
  <c r="S1041" i="6"/>
  <c r="S1025" i="6"/>
  <c r="S1009" i="6"/>
  <c r="S993" i="6"/>
  <c r="S977" i="6"/>
  <c r="S961" i="6"/>
  <c r="S945" i="6"/>
  <c r="S929" i="6"/>
  <c r="S913" i="6"/>
  <c r="S897" i="6"/>
  <c r="S881" i="6"/>
  <c r="S865" i="6"/>
  <c r="S849" i="6"/>
  <c r="S833" i="6"/>
  <c r="S817" i="6"/>
  <c r="S801" i="6"/>
  <c r="S785" i="6"/>
  <c r="S769" i="6"/>
  <c r="S753" i="6"/>
  <c r="S737" i="6"/>
  <c r="S721" i="6"/>
  <c r="S705" i="6"/>
  <c r="S689" i="6"/>
  <c r="S673" i="6"/>
  <c r="S657" i="6"/>
  <c r="S641" i="6"/>
  <c r="S625" i="6"/>
  <c r="S609" i="6"/>
  <c r="S593" i="6"/>
  <c r="S577" i="6"/>
  <c r="S561" i="6"/>
  <c r="S545" i="6"/>
  <c r="S529" i="6"/>
  <c r="S513" i="6"/>
  <c r="S497" i="6"/>
  <c r="S481" i="6"/>
  <c r="S465" i="6"/>
  <c r="S449" i="6"/>
  <c r="S433" i="6"/>
  <c r="S417" i="6"/>
  <c r="S401" i="6"/>
  <c r="S385" i="6"/>
  <c r="S369" i="6"/>
  <c r="S353" i="6"/>
  <c r="S337" i="6"/>
  <c r="S321" i="6"/>
  <c r="S305" i="6"/>
  <c r="S289" i="6"/>
  <c r="S273" i="6"/>
  <c r="S257" i="6"/>
  <c r="S241" i="6"/>
  <c r="S225" i="6"/>
  <c r="S209" i="6"/>
  <c r="S193" i="6"/>
  <c r="S177" i="6"/>
  <c r="S161" i="6"/>
  <c r="S145" i="6"/>
  <c r="S129" i="6"/>
  <c r="S113" i="6"/>
  <c r="S97" i="6"/>
  <c r="S81" i="6"/>
  <c r="S65" i="6"/>
  <c r="S49" i="6"/>
  <c r="S33" i="6"/>
  <c r="S17" i="6"/>
  <c r="S2368" i="6"/>
  <c r="S2352" i="6"/>
  <c r="S2336" i="6"/>
  <c r="S2320" i="6"/>
  <c r="S2304" i="6"/>
  <c r="S2288" i="6"/>
  <c r="S2272" i="6"/>
  <c r="S2256" i="6"/>
  <c r="S2240" i="6"/>
  <c r="S2224" i="6"/>
  <c r="S2208" i="6"/>
  <c r="S2192" i="6"/>
  <c r="S2176" i="6"/>
  <c r="S2160" i="6"/>
  <c r="S2144" i="6"/>
  <c r="S2128" i="6"/>
  <c r="S2112" i="6"/>
  <c r="S2096" i="6"/>
  <c r="S2080" i="6"/>
  <c r="S2064" i="6"/>
  <c r="S2048" i="6"/>
  <c r="S2032" i="6"/>
  <c r="S2016" i="6"/>
  <c r="S2000" i="6"/>
  <c r="S1984" i="6"/>
  <c r="S1968" i="6"/>
  <c r="S1952" i="6"/>
  <c r="S1936" i="6"/>
  <c r="S1920" i="6"/>
  <c r="S1904" i="6"/>
  <c r="S1888" i="6"/>
  <c r="S1872" i="6"/>
  <c r="S1856" i="6"/>
  <c r="S1840" i="6"/>
  <c r="S1824" i="6"/>
  <c r="S1808" i="6"/>
  <c r="S1792" i="6"/>
  <c r="S1776" i="6"/>
  <c r="S1760" i="6"/>
  <c r="S1744" i="6"/>
  <c r="S1728" i="6"/>
  <c r="S1712" i="6"/>
  <c r="S1696" i="6"/>
  <c r="S1680" i="6"/>
  <c r="S1664" i="6"/>
  <c r="S1648" i="6"/>
  <c r="S1632" i="6"/>
  <c r="S1616" i="6"/>
  <c r="S1600" i="6"/>
  <c r="S1584" i="6"/>
  <c r="S1568" i="6"/>
  <c r="S1552" i="6"/>
  <c r="S1536" i="6"/>
  <c r="S1520" i="6"/>
  <c r="S1504" i="6"/>
  <c r="S1488" i="6"/>
  <c r="S1472" i="6"/>
  <c r="S1456" i="6"/>
  <c r="S1440" i="6"/>
  <c r="S1424" i="6"/>
  <c r="S1408" i="6"/>
  <c r="S1392" i="6"/>
  <c r="S1376" i="6"/>
  <c r="S1360" i="6"/>
  <c r="S1344" i="6"/>
  <c r="S1328" i="6"/>
  <c r="S1312" i="6"/>
  <c r="S1296" i="6"/>
  <c r="S1280" i="6"/>
  <c r="S1264" i="6"/>
  <c r="S1248" i="6"/>
  <c r="S1232" i="6"/>
  <c r="S1216" i="6"/>
  <c r="S1200" i="6"/>
  <c r="S1184" i="6"/>
  <c r="S1168" i="6"/>
  <c r="S1152" i="6"/>
  <c r="S1136" i="6"/>
  <c r="S1120" i="6"/>
  <c r="S1104" i="6"/>
  <c r="S1088" i="6"/>
  <c r="S1072" i="6"/>
  <c r="S1056" i="6"/>
  <c r="S1040" i="6"/>
  <c r="S1024" i="6"/>
  <c r="S1008" i="6"/>
  <c r="S992" i="6"/>
  <c r="S976" i="6"/>
  <c r="S960" i="6"/>
  <c r="S944" i="6"/>
  <c r="S928" i="6"/>
  <c r="S912" i="6"/>
  <c r="S896" i="6"/>
  <c r="S880" i="6"/>
  <c r="S864" i="6"/>
  <c r="S848" i="6"/>
  <c r="S832" i="6"/>
  <c r="S816" i="6"/>
  <c r="S800" i="6"/>
  <c r="S784" i="6"/>
  <c r="S768" i="6"/>
  <c r="S752" i="6"/>
  <c r="S736" i="6"/>
  <c r="S720" i="6"/>
  <c r="S704" i="6"/>
  <c r="S688" i="6"/>
  <c r="S672" i="6"/>
  <c r="S656" i="6"/>
  <c r="S640" i="6"/>
  <c r="S624" i="6"/>
  <c r="S608" i="6"/>
  <c r="S592" i="6"/>
  <c r="S576" i="6"/>
  <c r="S560" i="6"/>
  <c r="S544" i="6"/>
  <c r="S528" i="6"/>
  <c r="S512" i="6"/>
  <c r="S496" i="6"/>
  <c r="S480" i="6"/>
  <c r="S464" i="6"/>
  <c r="S448" i="6"/>
  <c r="S432" i="6"/>
  <c r="S416" i="6"/>
  <c r="S400" i="6"/>
  <c r="S384" i="6"/>
  <c r="S368" i="6"/>
  <c r="S352" i="6"/>
  <c r="S336" i="6"/>
  <c r="S320" i="6"/>
  <c r="S304" i="6"/>
  <c r="S288" i="6"/>
  <c r="S272" i="6"/>
  <c r="S256" i="6"/>
  <c r="S240" i="6"/>
  <c r="S224" i="6"/>
  <c r="S208" i="6"/>
  <c r="S192" i="6"/>
  <c r="S176" i="6"/>
  <c r="S160" i="6"/>
  <c r="S144" i="6"/>
  <c r="S128" i="6"/>
  <c r="S112" i="6"/>
  <c r="S96" i="6"/>
  <c r="S80" i="6"/>
  <c r="S64" i="6"/>
  <c r="S48" i="6"/>
  <c r="S32" i="6"/>
  <c r="S16" i="6"/>
  <c r="S2799" i="6"/>
  <c r="S2783" i="6"/>
  <c r="S2767" i="6"/>
  <c r="S2751" i="6"/>
  <c r="S2735" i="6"/>
  <c r="S2719" i="6"/>
  <c r="S2703" i="6"/>
  <c r="S2687" i="6"/>
  <c r="S2671" i="6"/>
  <c r="S2655" i="6"/>
  <c r="S2639" i="6"/>
  <c r="S2623" i="6"/>
  <c r="S2607" i="6"/>
  <c r="S2591" i="6"/>
  <c r="S2575" i="6"/>
  <c r="S2559" i="6"/>
  <c r="S2543" i="6"/>
  <c r="S2527" i="6"/>
  <c r="S2511" i="6"/>
  <c r="S2495" i="6"/>
  <c r="S2479" i="6"/>
  <c r="S2463" i="6"/>
  <c r="S2447" i="6"/>
  <c r="S2431" i="6"/>
  <c r="S2415" i="6"/>
  <c r="S2399" i="6"/>
  <c r="S2383" i="6"/>
  <c r="S2367" i="6"/>
  <c r="S2351" i="6"/>
  <c r="S2335" i="6"/>
  <c r="S2319" i="6"/>
  <c r="S2303" i="6"/>
  <c r="S2287" i="6"/>
  <c r="S2271" i="6"/>
  <c r="S2255" i="6"/>
  <c r="S2239" i="6"/>
  <c r="S2223" i="6"/>
  <c r="S2207" i="6"/>
  <c r="S2191" i="6"/>
  <c r="S2175" i="6"/>
  <c r="S2159" i="6"/>
  <c r="S2143" i="6"/>
  <c r="S2127" i="6"/>
  <c r="S2111" i="6"/>
  <c r="S2095" i="6"/>
  <c r="S2079" i="6"/>
  <c r="S2063" i="6"/>
  <c r="S2047" i="6"/>
  <c r="S2031" i="6"/>
  <c r="S2015" i="6"/>
  <c r="S1999" i="6"/>
  <c r="S1983" i="6"/>
  <c r="S1967" i="6"/>
  <c r="S1951" i="6"/>
  <c r="S1935" i="6"/>
  <c r="S1919" i="6"/>
  <c r="S1903" i="6"/>
  <c r="S1887" i="6"/>
  <c r="S1871" i="6"/>
  <c r="S1855" i="6"/>
  <c r="S1839" i="6"/>
  <c r="S1823" i="6"/>
  <c r="S1807" i="6"/>
  <c r="S1791" i="6"/>
  <c r="S1775" i="6"/>
  <c r="S1759" i="6"/>
  <c r="S1743" i="6"/>
  <c r="S1727" i="6"/>
  <c r="S1711" i="6"/>
  <c r="S1695" i="6"/>
  <c r="S1679" i="6"/>
  <c r="S1663" i="6"/>
  <c r="S1647" i="6"/>
  <c r="S1631" i="6"/>
  <c r="S1615" i="6"/>
  <c r="S1599" i="6"/>
  <c r="S1583" i="6"/>
  <c r="S1567" i="6"/>
  <c r="S1551" i="6"/>
  <c r="S1535" i="6"/>
  <c r="S1519" i="6"/>
  <c r="S1503" i="6"/>
  <c r="S1487" i="6"/>
  <c r="S1471" i="6"/>
  <c r="S1455" i="6"/>
  <c r="S1439" i="6"/>
  <c r="S1423" i="6"/>
  <c r="S1407" i="6"/>
  <c r="S1391" i="6"/>
  <c r="S1375" i="6"/>
  <c r="S1359" i="6"/>
  <c r="S1343" i="6"/>
  <c r="S1327" i="6"/>
  <c r="S1311" i="6"/>
  <c r="S1295" i="6"/>
  <c r="S1279" i="6"/>
  <c r="S1263" i="6"/>
  <c r="S1247" i="6"/>
  <c r="S1231" i="6"/>
  <c r="S1215" i="6"/>
  <c r="S1199" i="6"/>
  <c r="S1183" i="6"/>
  <c r="S1167" i="6"/>
  <c r="S1151" i="6"/>
  <c r="S1135" i="6"/>
  <c r="S1119" i="6"/>
  <c r="S1103" i="6"/>
  <c r="S1087" i="6"/>
  <c r="S1071" i="6"/>
  <c r="S1055" i="6"/>
  <c r="S1039" i="6"/>
  <c r="S1023" i="6"/>
  <c r="S1007" i="6"/>
  <c r="S991" i="6"/>
  <c r="S975" i="6"/>
  <c r="S959" i="6"/>
  <c r="S943" i="6"/>
  <c r="S927" i="6"/>
  <c r="S911" i="6"/>
  <c r="S895" i="6"/>
  <c r="S879" i="6"/>
  <c r="S863" i="6"/>
  <c r="S847" i="6"/>
  <c r="S831" i="6"/>
  <c r="S815" i="6"/>
  <c r="S799" i="6"/>
  <c r="S783" i="6"/>
  <c r="S767" i="6"/>
  <c r="S751" i="6"/>
  <c r="S735" i="6"/>
  <c r="S719" i="6"/>
  <c r="S703" i="6"/>
  <c r="S687" i="6"/>
  <c r="S671" i="6"/>
  <c r="S655" i="6"/>
  <c r="S639" i="6"/>
  <c r="S623" i="6"/>
  <c r="S607" i="6"/>
  <c r="S591" i="6"/>
  <c r="S575" i="6"/>
  <c r="S559" i="6"/>
  <c r="S543" i="6"/>
  <c r="S527" i="6"/>
  <c r="S511" i="6"/>
  <c r="S495" i="6"/>
  <c r="S479" i="6"/>
  <c r="S463" i="6"/>
  <c r="S447" i="6"/>
  <c r="S431" i="6"/>
  <c r="S415" i="6"/>
  <c r="S399" i="6"/>
  <c r="S383" i="6"/>
  <c r="S367" i="6"/>
  <c r="S351" i="6"/>
  <c r="S335" i="6"/>
  <c r="S319" i="6"/>
  <c r="S303" i="6"/>
  <c r="S287" i="6"/>
  <c r="S271" i="6"/>
  <c r="S255" i="6"/>
  <c r="S239" i="6"/>
  <c r="S223" i="6"/>
  <c r="S207" i="6"/>
  <c r="S191" i="6"/>
  <c r="S175" i="6"/>
  <c r="S159" i="6"/>
  <c r="S143" i="6"/>
  <c r="S127" i="6"/>
  <c r="S111" i="6"/>
  <c r="S95" i="6"/>
  <c r="S79" i="6"/>
  <c r="S63" i="6"/>
  <c r="S47" i="6"/>
  <c r="S31" i="6"/>
  <c r="S15" i="6"/>
  <c r="S2782" i="6"/>
  <c r="S2766" i="6"/>
  <c r="S2750" i="6"/>
  <c r="S2734" i="6"/>
  <c r="S2718" i="6"/>
  <c r="S2702" i="6"/>
  <c r="S2686" i="6"/>
  <c r="S2670" i="6"/>
  <c r="S2654" i="6"/>
  <c r="S2638" i="6"/>
  <c r="S2622" i="6"/>
  <c r="S2606" i="6"/>
  <c r="S2590" i="6"/>
  <c r="S2574" i="6"/>
  <c r="S2558" i="6"/>
  <c r="S2542" i="6"/>
  <c r="S2526" i="6"/>
  <c r="S2510" i="6"/>
  <c r="S2494" i="6"/>
  <c r="S2478" i="6"/>
  <c r="S2462" i="6"/>
  <c r="S2446" i="6"/>
  <c r="S2430" i="6"/>
  <c r="S2414" i="6"/>
  <c r="S2398" i="6"/>
  <c r="S2382" i="6"/>
  <c r="S2366" i="6"/>
  <c r="S2350" i="6"/>
  <c r="S2334" i="6"/>
  <c r="S2318" i="6"/>
  <c r="S2302" i="6"/>
  <c r="S2286" i="6"/>
  <c r="S2270" i="6"/>
  <c r="S2254" i="6"/>
  <c r="S2238" i="6"/>
  <c r="S2222" i="6"/>
  <c r="S2206" i="6"/>
  <c r="S2190" i="6"/>
  <c r="S2174" i="6"/>
  <c r="S2158" i="6"/>
  <c r="S2142" i="6"/>
  <c r="S2126" i="6"/>
  <c r="S2110" i="6"/>
  <c r="S2094" i="6"/>
  <c r="S2078" i="6"/>
  <c r="S2062" i="6"/>
  <c r="S2046" i="6"/>
  <c r="S2030" i="6"/>
  <c r="S2014" i="6"/>
  <c r="S1998" i="6"/>
  <c r="S1982" i="6"/>
  <c r="S1966" i="6"/>
  <c r="S1950" i="6"/>
  <c r="S1934" i="6"/>
  <c r="S1918" i="6"/>
  <c r="S1902" i="6"/>
  <c r="S1886" i="6"/>
  <c r="S1870" i="6"/>
  <c r="S1854" i="6"/>
  <c r="S1838" i="6"/>
  <c r="S1822" i="6"/>
  <c r="S1806" i="6"/>
  <c r="S1790" i="6"/>
  <c r="S1774" i="6"/>
  <c r="S1758" i="6"/>
  <c r="S1742" i="6"/>
  <c r="S1726" i="6"/>
  <c r="S1710" i="6"/>
  <c r="S1694" i="6"/>
  <c r="S1678" i="6"/>
  <c r="S1662" i="6"/>
  <c r="S1646" i="6"/>
  <c r="S1630" i="6"/>
  <c r="S1614" i="6"/>
  <c r="S1598" i="6"/>
  <c r="S1582" i="6"/>
  <c r="S1566" i="6"/>
  <c r="S1550" i="6"/>
  <c r="S1534" i="6"/>
  <c r="S1518" i="6"/>
  <c r="S1502" i="6"/>
  <c r="S1486" i="6"/>
  <c r="S1470" i="6"/>
  <c r="S1454" i="6"/>
  <c r="S1438" i="6"/>
  <c r="S1422" i="6"/>
  <c r="S1406" i="6"/>
  <c r="S1390" i="6"/>
  <c r="S1374" i="6"/>
  <c r="S1358" i="6"/>
  <c r="S1342" i="6"/>
  <c r="S1326" i="6"/>
  <c r="S1310" i="6"/>
  <c r="S1294" i="6"/>
  <c r="S1278" i="6"/>
  <c r="S1262" i="6"/>
  <c r="S1246" i="6"/>
  <c r="S1230" i="6"/>
  <c r="S1214" i="6"/>
  <c r="S1198" i="6"/>
  <c r="S1182" i="6"/>
  <c r="S1166" i="6"/>
  <c r="S1150" i="6"/>
  <c r="S1134" i="6"/>
  <c r="S1118" i="6"/>
  <c r="S1102" i="6"/>
  <c r="S1086" i="6"/>
  <c r="S1070" i="6"/>
  <c r="S1054" i="6"/>
  <c r="S1038" i="6"/>
  <c r="S1022" i="6"/>
  <c r="S1006" i="6"/>
  <c r="S990" i="6"/>
  <c r="S974" i="6"/>
  <c r="S958" i="6"/>
  <c r="S942" i="6"/>
  <c r="S926" i="6"/>
  <c r="S910" i="6"/>
  <c r="S894" i="6"/>
  <c r="S878" i="6"/>
  <c r="S862" i="6"/>
  <c r="S846" i="6"/>
  <c r="S830" i="6"/>
  <c r="S814" i="6"/>
  <c r="S798" i="6"/>
  <c r="S782" i="6"/>
  <c r="S766" i="6"/>
  <c r="S750" i="6"/>
  <c r="S734" i="6"/>
  <c r="S718" i="6"/>
  <c r="S702" i="6"/>
  <c r="S686" i="6"/>
  <c r="S670" i="6"/>
  <c r="S654" i="6"/>
  <c r="S638" i="6"/>
  <c r="S622" i="6"/>
  <c r="S606" i="6"/>
  <c r="S590" i="6"/>
  <c r="S574" i="6"/>
  <c r="S558" i="6"/>
  <c r="S542" i="6"/>
  <c r="S526" i="6"/>
  <c r="S510" i="6"/>
  <c r="S494" i="6"/>
  <c r="S478" i="6"/>
  <c r="S462" i="6"/>
  <c r="S446" i="6"/>
  <c r="S430" i="6"/>
  <c r="S414" i="6"/>
  <c r="S398" i="6"/>
  <c r="S382" i="6"/>
  <c r="S366" i="6"/>
  <c r="S350" i="6"/>
  <c r="S334" i="6"/>
  <c r="S318" i="6"/>
  <c r="S302" i="6"/>
  <c r="S286" i="6"/>
  <c r="S270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S2717" i="6"/>
  <c r="S2701" i="6"/>
  <c r="S2685" i="6"/>
  <c r="S2669" i="6"/>
  <c r="S2653" i="6"/>
  <c r="S2637" i="6"/>
  <c r="S2621" i="6"/>
  <c r="S2605" i="6"/>
  <c r="S2589" i="6"/>
  <c r="S2573" i="6"/>
  <c r="S2557" i="6"/>
  <c r="S2541" i="6"/>
  <c r="S2525" i="6"/>
  <c r="S2509" i="6"/>
  <c r="S2493" i="6"/>
  <c r="S2477" i="6"/>
  <c r="S2461" i="6"/>
  <c r="S2445" i="6"/>
  <c r="S2429" i="6"/>
  <c r="S2413" i="6"/>
  <c r="S2397" i="6"/>
  <c r="S2381" i="6"/>
  <c r="S2365" i="6"/>
  <c r="S2349" i="6"/>
  <c r="S2333" i="6"/>
  <c r="S2317" i="6"/>
  <c r="S2301" i="6"/>
  <c r="S2285" i="6"/>
  <c r="S2269" i="6"/>
  <c r="S2253" i="6"/>
  <c r="S2237" i="6"/>
  <c r="S2221" i="6"/>
  <c r="S2205" i="6"/>
  <c r="S2189" i="6"/>
  <c r="S2173" i="6"/>
  <c r="S2157" i="6"/>
  <c r="S2141" i="6"/>
  <c r="S2125" i="6"/>
  <c r="S2109" i="6"/>
  <c r="S2093" i="6"/>
  <c r="S2077" i="6"/>
  <c r="S2061" i="6"/>
  <c r="S2045" i="6"/>
  <c r="S2029" i="6"/>
  <c r="S2013" i="6"/>
  <c r="S1997" i="6"/>
  <c r="S1981" i="6"/>
  <c r="S1965" i="6"/>
  <c r="S1949" i="6"/>
  <c r="S1933" i="6"/>
  <c r="S1917" i="6"/>
  <c r="S1901" i="6"/>
  <c r="S1885" i="6"/>
  <c r="S1869" i="6"/>
  <c r="S1853" i="6"/>
  <c r="S1837" i="6"/>
  <c r="S1821" i="6"/>
  <c r="S1805" i="6"/>
  <c r="S1789" i="6"/>
  <c r="S1773" i="6"/>
  <c r="S1757" i="6"/>
  <c r="S1741" i="6"/>
  <c r="S1725" i="6"/>
  <c r="S1709" i="6"/>
  <c r="S1693" i="6"/>
  <c r="S1677" i="6"/>
  <c r="S1661" i="6"/>
  <c r="S1645" i="6"/>
  <c r="S1629" i="6"/>
  <c r="S1613" i="6"/>
  <c r="S1597" i="6"/>
  <c r="S1581" i="6"/>
  <c r="S1565" i="6"/>
  <c r="S1549" i="6"/>
  <c r="S1533" i="6"/>
  <c r="S1517" i="6"/>
  <c r="S1501" i="6"/>
  <c r="S1485" i="6"/>
  <c r="S1469" i="6"/>
  <c r="S1453" i="6"/>
  <c r="S1437" i="6"/>
  <c r="S1421" i="6"/>
  <c r="S1405" i="6"/>
  <c r="S1389" i="6"/>
  <c r="S1373" i="6"/>
  <c r="S1357" i="6"/>
  <c r="S1341" i="6"/>
  <c r="S1325" i="6"/>
  <c r="S1309" i="6"/>
  <c r="S1293" i="6"/>
  <c r="S1277" i="6"/>
  <c r="S1261" i="6"/>
  <c r="S1245" i="6"/>
  <c r="S1229" i="6"/>
  <c r="S1213" i="6"/>
  <c r="S1197" i="6"/>
  <c r="S1181" i="6"/>
  <c r="S1165" i="6"/>
  <c r="S1149" i="6"/>
  <c r="S1133" i="6"/>
  <c r="S1117" i="6"/>
  <c r="S1101" i="6"/>
  <c r="S1085" i="6"/>
  <c r="S1069" i="6"/>
  <c r="S1053" i="6"/>
  <c r="S1037" i="6"/>
  <c r="S1021" i="6"/>
  <c r="S1005" i="6"/>
  <c r="S989" i="6"/>
  <c r="S973" i="6"/>
  <c r="S957" i="6"/>
  <c r="S941" i="6"/>
  <c r="S925" i="6"/>
  <c r="S909" i="6"/>
  <c r="S893" i="6"/>
  <c r="S877" i="6"/>
  <c r="S861" i="6"/>
  <c r="S845" i="6"/>
  <c r="S829" i="6"/>
  <c r="S813" i="6"/>
  <c r="S797" i="6"/>
  <c r="S781" i="6"/>
  <c r="S765" i="6"/>
  <c r="S749" i="6"/>
  <c r="S733" i="6"/>
  <c r="S717" i="6"/>
  <c r="S701" i="6"/>
  <c r="S685" i="6"/>
  <c r="S669" i="6"/>
  <c r="S653" i="6"/>
  <c r="S637" i="6"/>
  <c r="S621" i="6"/>
  <c r="S605" i="6"/>
  <c r="S589" i="6"/>
  <c r="S573" i="6"/>
  <c r="S557" i="6"/>
  <c r="S541" i="6"/>
  <c r="S525" i="6"/>
  <c r="S509" i="6"/>
  <c r="S493" i="6"/>
  <c r="S477" i="6"/>
  <c r="S461" i="6"/>
  <c r="S445" i="6"/>
  <c r="S429" i="6"/>
  <c r="S413" i="6"/>
  <c r="S397" i="6"/>
  <c r="S381" i="6"/>
  <c r="S365" i="6"/>
  <c r="S349" i="6"/>
  <c r="S333" i="6"/>
  <c r="S317" i="6"/>
  <c r="S301" i="6"/>
  <c r="S285" i="6"/>
  <c r="S269" i="6"/>
  <c r="S253" i="6"/>
  <c r="S237" i="6"/>
  <c r="S221" i="6"/>
  <c r="S205" i="6"/>
  <c r="S189" i="6"/>
  <c r="S173" i="6"/>
  <c r="S157" i="6"/>
  <c r="S141" i="6"/>
  <c r="S125" i="6"/>
  <c r="S109" i="6"/>
  <c r="S93" i="6"/>
  <c r="S77" i="6"/>
  <c r="S61" i="6"/>
  <c r="S45" i="6"/>
  <c r="S29" i="6"/>
  <c r="S13" i="6"/>
  <c r="S2044" i="6"/>
  <c r="S2028" i="6"/>
  <c r="S2012" i="6"/>
  <c r="S1996" i="6"/>
  <c r="S1980" i="6"/>
  <c r="S1964" i="6"/>
  <c r="S1948" i="6"/>
  <c r="S1932" i="6"/>
  <c r="S1916" i="6"/>
  <c r="S1900" i="6"/>
  <c r="S1884" i="6"/>
  <c r="S1868" i="6"/>
  <c r="S1852" i="6"/>
  <c r="S1836" i="6"/>
  <c r="S1820" i="6"/>
  <c r="S1804" i="6"/>
  <c r="S1788" i="6"/>
  <c r="S1772" i="6"/>
  <c r="S1756" i="6"/>
  <c r="S1740" i="6"/>
  <c r="S1724" i="6"/>
  <c r="S1708" i="6"/>
  <c r="S1692" i="6"/>
  <c r="S1676" i="6"/>
  <c r="S1660" i="6"/>
  <c r="S1644" i="6"/>
  <c r="S1628" i="6"/>
  <c r="S1612" i="6"/>
  <c r="S1596" i="6"/>
  <c r="S1580" i="6"/>
  <c r="S1564" i="6"/>
  <c r="S1548" i="6"/>
  <c r="S1532" i="6"/>
  <c r="S1516" i="6"/>
  <c r="S1500" i="6"/>
  <c r="S1484" i="6"/>
  <c r="S1468" i="6"/>
  <c r="S1452" i="6"/>
  <c r="S1436" i="6"/>
  <c r="S1420" i="6"/>
  <c r="S1404" i="6"/>
  <c r="S1388" i="6"/>
  <c r="S1372" i="6"/>
  <c r="S1356" i="6"/>
  <c r="S1340" i="6"/>
  <c r="S1324" i="6"/>
  <c r="S1308" i="6"/>
  <c r="S1292" i="6"/>
  <c r="S1276" i="6"/>
  <c r="S1260" i="6"/>
  <c r="S1244" i="6"/>
  <c r="S1228" i="6"/>
  <c r="S1212" i="6"/>
  <c r="S1196" i="6"/>
  <c r="S1180" i="6"/>
  <c r="S1164" i="6"/>
  <c r="S1148" i="6"/>
  <c r="S1132" i="6"/>
  <c r="S1116" i="6"/>
  <c r="S1100" i="6"/>
  <c r="S1084" i="6"/>
  <c r="S1068" i="6"/>
  <c r="S1052" i="6"/>
  <c r="S1036" i="6"/>
  <c r="S1020" i="6"/>
  <c r="S1004" i="6"/>
  <c r="S988" i="6"/>
  <c r="S972" i="6"/>
  <c r="S956" i="6"/>
  <c r="S940" i="6"/>
  <c r="S924" i="6"/>
  <c r="S908" i="6"/>
  <c r="S892" i="6"/>
  <c r="S876" i="6"/>
  <c r="S860" i="6"/>
  <c r="S844" i="6"/>
  <c r="S828" i="6"/>
  <c r="S812" i="6"/>
  <c r="S796" i="6"/>
  <c r="S780" i="6"/>
  <c r="S764" i="6"/>
  <c r="S748" i="6"/>
  <c r="S732" i="6"/>
  <c r="S716" i="6"/>
  <c r="S700" i="6"/>
  <c r="S684" i="6"/>
  <c r="S668" i="6"/>
  <c r="S652" i="6"/>
  <c r="S636" i="6"/>
  <c r="S620" i="6"/>
  <c r="S604" i="6"/>
  <c r="S588" i="6"/>
  <c r="S572" i="6"/>
  <c r="S556" i="6"/>
  <c r="S540" i="6"/>
  <c r="S524" i="6"/>
  <c r="S508" i="6"/>
  <c r="S492" i="6"/>
  <c r="S476" i="6"/>
  <c r="S460" i="6"/>
  <c r="S444" i="6"/>
  <c r="S428" i="6"/>
  <c r="S412" i="6"/>
  <c r="S396" i="6"/>
  <c r="S380" i="6"/>
  <c r="S364" i="6"/>
  <c r="S348" i="6"/>
  <c r="S332" i="6"/>
  <c r="S316" i="6"/>
  <c r="S300" i="6"/>
  <c r="S284" i="6"/>
  <c r="S268" i="6"/>
  <c r="S252" i="6"/>
  <c r="S236" i="6"/>
  <c r="S220" i="6"/>
  <c r="S204" i="6"/>
  <c r="S188" i="6"/>
  <c r="S172" i="6"/>
  <c r="S156" i="6"/>
  <c r="S140" i="6"/>
  <c r="S124" i="6"/>
  <c r="S108" i="6"/>
  <c r="S92" i="6"/>
  <c r="S76" i="6"/>
  <c r="S60" i="6"/>
  <c r="S44" i="6"/>
  <c r="S28" i="6"/>
  <c r="S12" i="6"/>
  <c r="S2283" i="6"/>
  <c r="S2267" i="6"/>
  <c r="S2251" i="6"/>
  <c r="S2235" i="6"/>
  <c r="S2219" i="6"/>
  <c r="S2203" i="6"/>
  <c r="S2187" i="6"/>
  <c r="S2171" i="6"/>
  <c r="S2155" i="6"/>
  <c r="S2139" i="6"/>
  <c r="S2123" i="6"/>
  <c r="S2107" i="6"/>
  <c r="S2091" i="6"/>
  <c r="S2075" i="6"/>
  <c r="S2059" i="6"/>
  <c r="S2043" i="6"/>
  <c r="S2027" i="6"/>
  <c r="S2011" i="6"/>
  <c r="S1995" i="6"/>
  <c r="S1979" i="6"/>
  <c r="S1963" i="6"/>
  <c r="S1947" i="6"/>
  <c r="S1931" i="6"/>
  <c r="S1915" i="6"/>
  <c r="S1899" i="6"/>
  <c r="S1883" i="6"/>
  <c r="S1867" i="6"/>
  <c r="S1851" i="6"/>
  <c r="S1835" i="6"/>
  <c r="S1819" i="6"/>
  <c r="S1803" i="6"/>
  <c r="S1787" i="6"/>
  <c r="S1771" i="6"/>
  <c r="S1755" i="6"/>
  <c r="S1739" i="6"/>
  <c r="S1723" i="6"/>
  <c r="S1707" i="6"/>
  <c r="S1691" i="6"/>
  <c r="S1675" i="6"/>
  <c r="S1659" i="6"/>
  <c r="S1643" i="6"/>
  <c r="S1627" i="6"/>
  <c r="S1611" i="6"/>
  <c r="S1595" i="6"/>
  <c r="S1579" i="6"/>
  <c r="S1563" i="6"/>
  <c r="S1547" i="6"/>
  <c r="S1531" i="6"/>
  <c r="S1515" i="6"/>
  <c r="S1499" i="6"/>
  <c r="S1483" i="6"/>
  <c r="S1467" i="6"/>
  <c r="S1451" i="6"/>
  <c r="S1435" i="6"/>
  <c r="S1419" i="6"/>
  <c r="S1403" i="6"/>
  <c r="S1387" i="6"/>
  <c r="S1371" i="6"/>
  <c r="S1355" i="6"/>
  <c r="S1339" i="6"/>
  <c r="S1323" i="6"/>
  <c r="S1307" i="6"/>
  <c r="S1291" i="6"/>
  <c r="S1275" i="6"/>
  <c r="S1259" i="6"/>
  <c r="S1243" i="6"/>
  <c r="S1227" i="6"/>
  <c r="S1211" i="6"/>
  <c r="S1195" i="6"/>
  <c r="S1179" i="6"/>
  <c r="S1163" i="6"/>
  <c r="S1147" i="6"/>
  <c r="S1131" i="6"/>
  <c r="S1115" i="6"/>
  <c r="S1099" i="6"/>
  <c r="S1083" i="6"/>
  <c r="S1067" i="6"/>
  <c r="S1051" i="6"/>
  <c r="S1035" i="6"/>
  <c r="S1019" i="6"/>
  <c r="S1003" i="6"/>
  <c r="S987" i="6"/>
  <c r="S971" i="6"/>
  <c r="S955" i="6"/>
  <c r="S939" i="6"/>
  <c r="S923" i="6"/>
  <c r="S907" i="6"/>
  <c r="S891" i="6"/>
  <c r="S875" i="6"/>
  <c r="S859" i="6"/>
  <c r="S843" i="6"/>
  <c r="S827" i="6"/>
  <c r="S811" i="6"/>
  <c r="S795" i="6"/>
  <c r="S779" i="6"/>
  <c r="S763" i="6"/>
  <c r="S747" i="6"/>
  <c r="S731" i="6"/>
  <c r="S715" i="6"/>
  <c r="S699" i="6"/>
  <c r="S683" i="6"/>
  <c r="S667" i="6"/>
  <c r="S651" i="6"/>
  <c r="S635" i="6"/>
  <c r="S619" i="6"/>
  <c r="S603" i="6"/>
  <c r="S587" i="6"/>
  <c r="S571" i="6"/>
  <c r="S555" i="6"/>
  <c r="S539" i="6"/>
  <c r="S523" i="6"/>
  <c r="S507" i="6"/>
  <c r="S491" i="6"/>
  <c r="S475" i="6"/>
  <c r="S459" i="6"/>
  <c r="S443" i="6"/>
  <c r="S427" i="6"/>
  <c r="S411" i="6"/>
  <c r="S395" i="6"/>
  <c r="S379" i="6"/>
  <c r="S363" i="6"/>
  <c r="S347" i="6"/>
  <c r="S331" i="6"/>
  <c r="S315" i="6"/>
  <c r="S299" i="6"/>
  <c r="S283" i="6"/>
  <c r="S267" i="6"/>
  <c r="S251" i="6"/>
  <c r="S235" i="6"/>
  <c r="S219" i="6"/>
  <c r="S203" i="6"/>
  <c r="S187" i="6"/>
  <c r="S171" i="6"/>
  <c r="S155" i="6"/>
  <c r="S139" i="6"/>
  <c r="S123" i="6"/>
  <c r="S107" i="6"/>
  <c r="S91" i="6"/>
  <c r="S75" i="6"/>
  <c r="S59" i="6"/>
  <c r="S43" i="6"/>
  <c r="S27" i="6"/>
  <c r="S11" i="6"/>
  <c r="S2010" i="6"/>
  <c r="S1994" i="6"/>
  <c r="S1978" i="6"/>
  <c r="S1962" i="6"/>
  <c r="S1946" i="6"/>
  <c r="S1930" i="6"/>
  <c r="S1914" i="6"/>
  <c r="S1898" i="6"/>
  <c r="S1882" i="6"/>
  <c r="S1866" i="6"/>
  <c r="S1850" i="6"/>
  <c r="S1834" i="6"/>
  <c r="S1818" i="6"/>
  <c r="S1802" i="6"/>
  <c r="S1786" i="6"/>
  <c r="S1770" i="6"/>
  <c r="S1754" i="6"/>
  <c r="S1738" i="6"/>
  <c r="S1722" i="6"/>
  <c r="S1706" i="6"/>
  <c r="S1690" i="6"/>
  <c r="S1674" i="6"/>
  <c r="S1658" i="6"/>
  <c r="S1642" i="6"/>
  <c r="S1626" i="6"/>
  <c r="S1610" i="6"/>
  <c r="S1594" i="6"/>
  <c r="S1578" i="6"/>
  <c r="S1562" i="6"/>
  <c r="S1546" i="6"/>
  <c r="S1530" i="6"/>
  <c r="S1514" i="6"/>
  <c r="S1498" i="6"/>
  <c r="S1482" i="6"/>
  <c r="S1466" i="6"/>
  <c r="S1450" i="6"/>
  <c r="S1434" i="6"/>
  <c r="S1418" i="6"/>
  <c r="S1402" i="6"/>
  <c r="S1386" i="6"/>
  <c r="S1370" i="6"/>
  <c r="S1354" i="6"/>
  <c r="S1338" i="6"/>
  <c r="S1322" i="6"/>
  <c r="S1306" i="6"/>
  <c r="S1290" i="6"/>
  <c r="S1274" i="6"/>
  <c r="S1258" i="6"/>
  <c r="S1242" i="6"/>
  <c r="S1226" i="6"/>
  <c r="S1210" i="6"/>
  <c r="S1194" i="6"/>
  <c r="S1178" i="6"/>
  <c r="S1162" i="6"/>
  <c r="S1146" i="6"/>
  <c r="S1130" i="6"/>
  <c r="S1114" i="6"/>
  <c r="S1098" i="6"/>
  <c r="S1082" i="6"/>
  <c r="S1066" i="6"/>
  <c r="S1050" i="6"/>
  <c r="S1034" i="6"/>
  <c r="S1018" i="6"/>
  <c r="S1002" i="6"/>
  <c r="S986" i="6"/>
  <c r="S970" i="6"/>
  <c r="S954" i="6"/>
  <c r="S938" i="6"/>
  <c r="S922" i="6"/>
  <c r="S906" i="6"/>
  <c r="S890" i="6"/>
  <c r="S874" i="6"/>
  <c r="S858" i="6"/>
  <c r="S842" i="6"/>
  <c r="S826" i="6"/>
  <c r="S810" i="6"/>
  <c r="S794" i="6"/>
  <c r="S778" i="6"/>
  <c r="S762" i="6"/>
  <c r="S746" i="6"/>
  <c r="S730" i="6"/>
  <c r="S714" i="6"/>
  <c r="S698" i="6"/>
  <c r="S682" i="6"/>
  <c r="S666" i="6"/>
  <c r="S650" i="6"/>
  <c r="S634" i="6"/>
  <c r="S618" i="6"/>
  <c r="S602" i="6"/>
  <c r="S586" i="6"/>
  <c r="S570" i="6"/>
  <c r="S554" i="6"/>
  <c r="S538" i="6"/>
  <c r="S522" i="6"/>
  <c r="S506" i="6"/>
  <c r="S490" i="6"/>
  <c r="S474" i="6"/>
  <c r="S458" i="6"/>
  <c r="S442" i="6"/>
  <c r="S426" i="6"/>
  <c r="S410" i="6"/>
  <c r="S394" i="6"/>
  <c r="S378" i="6"/>
  <c r="S362" i="6"/>
  <c r="S346" i="6"/>
  <c r="S330" i="6"/>
  <c r="S314" i="6"/>
  <c r="S298" i="6"/>
  <c r="S282" i="6"/>
  <c r="S266" i="6"/>
  <c r="S250" i="6"/>
  <c r="S234" i="6"/>
  <c r="S218" i="6"/>
  <c r="S202" i="6"/>
  <c r="S186" i="6"/>
  <c r="S170" i="6"/>
  <c r="S154" i="6"/>
  <c r="S138" i="6"/>
  <c r="S122" i="6"/>
  <c r="S106" i="6"/>
  <c r="S90" i="6"/>
  <c r="S74" i="6"/>
  <c r="S58" i="6"/>
  <c r="S42" i="6"/>
  <c r="S26" i="6"/>
  <c r="S10" i="6"/>
  <c r="S2217" i="6"/>
  <c r="S2185" i="6"/>
  <c r="S2169" i="6"/>
  <c r="S2153" i="6"/>
  <c r="S2137" i="6"/>
  <c r="S2121" i="6"/>
  <c r="S2105" i="6"/>
  <c r="S2089" i="6"/>
  <c r="S2073" i="6"/>
  <c r="S2057" i="6"/>
  <c r="S2041" i="6"/>
  <c r="S2025" i="6"/>
  <c r="S2009" i="6"/>
  <c r="S1993" i="6"/>
  <c r="S1977" i="6"/>
  <c r="S1961" i="6"/>
  <c r="S1929" i="6"/>
  <c r="S1913" i="6"/>
  <c r="S1897" i="6"/>
  <c r="S1881" i="6"/>
  <c r="S1865" i="6"/>
  <c r="S1849" i="6"/>
  <c r="S1833" i="6"/>
  <c r="S1817" i="6"/>
  <c r="S1801" i="6"/>
  <c r="S1785" i="6"/>
  <c r="S1769" i="6"/>
  <c r="S1753" i="6"/>
  <c r="S1737" i="6"/>
  <c r="S1721" i="6"/>
  <c r="S1705" i="6"/>
  <c r="S1673" i="6"/>
  <c r="S1657" i="6"/>
  <c r="S1641" i="6"/>
  <c r="S1625" i="6"/>
  <c r="S1609" i="6"/>
  <c r="S1593" i="6"/>
  <c r="S1577" i="6"/>
  <c r="S1561" i="6"/>
  <c r="S1545" i="6"/>
  <c r="S1529" i="6"/>
  <c r="S1513" i="6"/>
  <c r="S1497" i="6"/>
  <c r="S1481" i="6"/>
  <c r="S1465" i="6"/>
  <c r="S1449" i="6"/>
  <c r="S1417" i="6"/>
  <c r="S1401" i="6"/>
  <c r="S1385" i="6"/>
  <c r="S1369" i="6"/>
  <c r="S1353" i="6"/>
  <c r="S1337" i="6"/>
  <c r="S1321" i="6"/>
  <c r="S1305" i="6"/>
  <c r="S1289" i="6"/>
  <c r="S1273" i="6"/>
  <c r="S1257" i="6"/>
  <c r="S1241" i="6"/>
  <c r="S1225" i="6"/>
  <c r="S1209" i="6"/>
  <c r="S1193" i="6"/>
  <c r="S1177" i="6"/>
  <c r="S1161" i="6"/>
  <c r="S1145" i="6"/>
  <c r="S1129" i="6"/>
  <c r="S1113" i="6"/>
  <c r="S1097" i="6"/>
  <c r="S1081" i="6"/>
  <c r="S1065" i="6"/>
  <c r="S1049" i="6"/>
  <c r="S1033" i="6"/>
  <c r="S1017" i="6"/>
  <c r="S1001" i="6"/>
  <c r="S985" i="6"/>
  <c r="S969" i="6"/>
  <c r="S953" i="6"/>
  <c r="S937" i="6"/>
  <c r="S921" i="6"/>
  <c r="S905" i="6"/>
  <c r="S889" i="6"/>
  <c r="S873" i="6"/>
  <c r="S857" i="6"/>
  <c r="S841" i="6"/>
  <c r="S825" i="6"/>
  <c r="S809" i="6"/>
  <c r="S793" i="6"/>
  <c r="S777" i="6"/>
  <c r="S761" i="6"/>
  <c r="S745" i="6"/>
  <c r="S729" i="6"/>
  <c r="S713" i="6"/>
  <c r="S697" i="6"/>
  <c r="S681" i="6"/>
  <c r="S665" i="6"/>
  <c r="S649" i="6"/>
  <c r="S633" i="6"/>
  <c r="S617" i="6"/>
  <c r="S601" i="6"/>
  <c r="S585" i="6"/>
  <c r="S569" i="6"/>
  <c r="S553" i="6"/>
  <c r="S537" i="6"/>
  <c r="S521" i="6"/>
  <c r="S505" i="6"/>
  <c r="S489" i="6"/>
  <c r="S473" i="6"/>
  <c r="S457" i="6"/>
  <c r="S441" i="6"/>
  <c r="S425" i="6"/>
  <c r="S409" i="6"/>
  <c r="S393" i="6"/>
  <c r="S377" i="6"/>
  <c r="S361" i="6"/>
  <c r="S345" i="6"/>
  <c r="S329" i="6"/>
  <c r="S313" i="6"/>
  <c r="S297" i="6"/>
  <c r="S281" i="6"/>
  <c r="S265" i="6"/>
  <c r="S249" i="6"/>
  <c r="S233" i="6"/>
  <c r="S217" i="6"/>
  <c r="S201" i="6"/>
  <c r="S185" i="6"/>
  <c r="S169" i="6"/>
  <c r="S153" i="6"/>
  <c r="S137" i="6"/>
  <c r="S121" i="6"/>
  <c r="S105" i="6"/>
  <c r="S89" i="6"/>
  <c r="S73" i="6"/>
  <c r="S57" i="6"/>
  <c r="S41" i="6"/>
  <c r="S25" i="6"/>
  <c r="S9" i="6"/>
  <c r="S2856" i="6"/>
  <c r="S2840" i="6"/>
  <c r="S2824" i="6"/>
  <c r="S2808" i="6"/>
  <c r="S2792" i="6"/>
  <c r="S2776" i="6"/>
  <c r="S2760" i="6"/>
  <c r="S2744" i="6"/>
  <c r="S2728" i="6"/>
  <c r="S2712" i="6"/>
  <c r="S2696" i="6"/>
  <c r="S2680" i="6"/>
  <c r="S2664" i="6"/>
  <c r="S2648" i="6"/>
  <c r="S2632" i="6"/>
  <c r="S2616" i="6"/>
  <c r="S2600" i="6"/>
  <c r="S2584" i="6"/>
  <c r="S2568" i="6"/>
  <c r="S2552" i="6"/>
  <c r="S2536" i="6"/>
  <c r="S2520" i="6"/>
  <c r="S2504" i="6"/>
  <c r="S2488" i="6"/>
  <c r="S2472" i="6"/>
  <c r="S2456" i="6"/>
  <c r="S2440" i="6"/>
  <c r="S2424" i="6"/>
  <c r="S2408" i="6"/>
  <c r="S2392" i="6"/>
  <c r="S2376" i="6"/>
  <c r="S2360" i="6"/>
  <c r="S2344" i="6"/>
  <c r="S2328" i="6"/>
  <c r="S2312" i="6"/>
  <c r="S2296" i="6"/>
  <c r="S2280" i="6"/>
  <c r="S2264" i="6"/>
  <c r="S2248" i="6"/>
  <c r="S2232" i="6"/>
  <c r="S2216" i="6"/>
  <c r="S2200" i="6"/>
  <c r="S2184" i="6"/>
  <c r="S2168" i="6"/>
  <c r="S2152" i="6"/>
  <c r="S2136" i="6"/>
  <c r="S2120" i="6"/>
  <c r="S2104" i="6"/>
  <c r="S2088" i="6"/>
  <c r="S2072" i="6"/>
  <c r="S2056" i="6"/>
  <c r="S2040" i="6"/>
  <c r="S2024" i="6"/>
  <c r="S2008" i="6"/>
  <c r="S1992" i="6"/>
  <c r="S1976" i="6"/>
  <c r="S1960" i="6"/>
  <c r="S1944" i="6"/>
  <c r="S1928" i="6"/>
  <c r="S1912" i="6"/>
  <c r="S1896" i="6"/>
  <c r="S1880" i="6"/>
  <c r="S1864" i="6"/>
  <c r="S1848" i="6"/>
  <c r="S1832" i="6"/>
  <c r="S1816" i="6"/>
  <c r="S1800" i="6"/>
  <c r="S1784" i="6"/>
  <c r="S1768" i="6"/>
  <c r="S1752" i="6"/>
  <c r="S1736" i="6"/>
  <c r="S1720" i="6"/>
  <c r="S1704" i="6"/>
  <c r="S1688" i="6"/>
  <c r="S1672" i="6"/>
  <c r="S1656" i="6"/>
  <c r="S1640" i="6"/>
  <c r="S1624" i="6"/>
  <c r="S1608" i="6"/>
  <c r="S1592" i="6"/>
  <c r="S1576" i="6"/>
  <c r="S1560" i="6"/>
  <c r="S1544" i="6"/>
  <c r="S1528" i="6"/>
  <c r="S1512" i="6"/>
  <c r="S1496" i="6"/>
  <c r="S1480" i="6"/>
  <c r="S1464" i="6"/>
  <c r="S1448" i="6"/>
  <c r="S1432" i="6"/>
  <c r="S1416" i="6"/>
  <c r="S1400" i="6"/>
  <c r="S1384" i="6"/>
  <c r="S1368" i="6"/>
  <c r="S1352" i="6"/>
  <c r="S1336" i="6"/>
  <c r="S1320" i="6"/>
  <c r="S1304" i="6"/>
  <c r="S1288" i="6"/>
  <c r="S1272" i="6"/>
  <c r="S1256" i="6"/>
  <c r="S1240" i="6"/>
  <c r="S1224" i="6"/>
  <c r="S1208" i="6"/>
  <c r="S1192" i="6"/>
  <c r="S1176" i="6"/>
  <c r="S1160" i="6"/>
  <c r="S1144" i="6"/>
  <c r="S1128" i="6"/>
  <c r="S1112" i="6"/>
  <c r="S1096" i="6"/>
  <c r="S1080" i="6"/>
  <c r="S1064" i="6"/>
  <c r="S1048" i="6"/>
  <c r="S1032" i="6"/>
  <c r="S1016" i="6"/>
  <c r="S1000" i="6"/>
  <c r="S984" i="6"/>
  <c r="S968" i="6"/>
  <c r="S952" i="6"/>
  <c r="S936" i="6"/>
  <c r="S920" i="6"/>
  <c r="S904" i="6"/>
  <c r="S888" i="6"/>
  <c r="S872" i="6"/>
  <c r="S856" i="6"/>
  <c r="S840" i="6"/>
  <c r="S824" i="6"/>
  <c r="S808" i="6"/>
  <c r="S792" i="6"/>
  <c r="S776" i="6"/>
  <c r="S760" i="6"/>
  <c r="S744" i="6"/>
  <c r="S728" i="6"/>
  <c r="S712" i="6"/>
  <c r="S696" i="6"/>
  <c r="S680" i="6"/>
  <c r="S664" i="6"/>
  <c r="S648" i="6"/>
  <c r="S632" i="6"/>
  <c r="S616" i="6"/>
  <c r="S600" i="6"/>
  <c r="S584" i="6"/>
  <c r="S568" i="6"/>
  <c r="S552" i="6"/>
  <c r="S536" i="6"/>
  <c r="S520" i="6"/>
  <c r="S504" i="6"/>
  <c r="S488" i="6"/>
  <c r="S472" i="6"/>
  <c r="S456" i="6"/>
  <c r="S440" i="6"/>
  <c r="S424" i="6"/>
  <c r="S408" i="6"/>
  <c r="S392" i="6"/>
  <c r="S376" i="6"/>
  <c r="S360" i="6"/>
  <c r="S344" i="6"/>
  <c r="S328" i="6"/>
  <c r="S312" i="6"/>
  <c r="S296" i="6"/>
  <c r="S280" i="6"/>
  <c r="S264" i="6"/>
  <c r="S248" i="6"/>
  <c r="S232" i="6"/>
  <c r="S216" i="6"/>
  <c r="S200" i="6"/>
  <c r="S184" i="6"/>
  <c r="S168" i="6"/>
  <c r="S152" i="6"/>
  <c r="S136" i="6"/>
  <c r="S120" i="6"/>
  <c r="S104" i="6"/>
  <c r="S88" i="6"/>
  <c r="S72" i="6"/>
  <c r="S56" i="6"/>
  <c r="S40" i="6"/>
  <c r="S24" i="6"/>
  <c r="S8" i="6"/>
  <c r="S2727" i="6"/>
  <c r="S2711" i="6"/>
  <c r="S2695" i="6"/>
  <c r="S2679" i="6"/>
  <c r="S2663" i="6"/>
  <c r="S2647" i="6"/>
  <c r="S2631" i="6"/>
  <c r="S2615" i="6"/>
  <c r="S2599" i="6"/>
  <c r="S2583" i="6"/>
  <c r="S2567" i="6"/>
  <c r="S2551" i="6"/>
  <c r="S2535" i="6"/>
  <c r="S2519" i="6"/>
  <c r="S2503" i="6"/>
  <c r="S2487" i="6"/>
  <c r="S2471" i="6"/>
  <c r="S2455" i="6"/>
  <c r="S2439" i="6"/>
  <c r="S2423" i="6"/>
  <c r="S2407" i="6"/>
  <c r="S2391" i="6"/>
  <c r="S2375" i="6"/>
  <c r="S2359" i="6"/>
  <c r="S2343" i="6"/>
  <c r="S2327" i="6"/>
  <c r="S2311" i="6"/>
  <c r="S2295" i="6"/>
  <c r="S2279" i="6"/>
  <c r="S2263" i="6"/>
  <c r="S2247" i="6"/>
  <c r="S2231" i="6"/>
  <c r="S2215" i="6"/>
  <c r="S2199" i="6"/>
  <c r="S2183" i="6"/>
  <c r="S2167" i="6"/>
  <c r="S2151" i="6"/>
  <c r="S2135" i="6"/>
  <c r="S2119" i="6"/>
  <c r="S2103" i="6"/>
  <c r="S2087" i="6"/>
  <c r="S2071" i="6"/>
  <c r="S2055" i="6"/>
  <c r="S2039" i="6"/>
  <c r="S2023" i="6"/>
  <c r="S2007" i="6"/>
  <c r="S1991" i="6"/>
  <c r="S1975" i="6"/>
  <c r="S1959" i="6"/>
  <c r="S1943" i="6"/>
  <c r="S1927" i="6"/>
  <c r="S1911" i="6"/>
  <c r="S1895" i="6"/>
  <c r="S1879" i="6"/>
  <c r="S1863" i="6"/>
  <c r="S1847" i="6"/>
  <c r="S1831" i="6"/>
  <c r="S1815" i="6"/>
  <c r="S1799" i="6"/>
  <c r="S1783" i="6"/>
  <c r="S1767" i="6"/>
  <c r="S1751" i="6"/>
  <c r="S1735" i="6"/>
  <c r="S1719" i="6"/>
  <c r="S1703" i="6"/>
  <c r="S1687" i="6"/>
  <c r="S1671" i="6"/>
  <c r="S1655" i="6"/>
  <c r="S1639" i="6"/>
  <c r="S1623" i="6"/>
  <c r="S1607" i="6"/>
  <c r="S1591" i="6"/>
  <c r="S1575" i="6"/>
  <c r="S1559" i="6"/>
  <c r="S1543" i="6"/>
  <c r="S1527" i="6"/>
  <c r="S1511" i="6"/>
  <c r="S1495" i="6"/>
  <c r="S1479" i="6"/>
  <c r="S1463" i="6"/>
  <c r="S1447" i="6"/>
  <c r="S1431" i="6"/>
  <c r="S1415" i="6"/>
  <c r="S1399" i="6"/>
  <c r="S1383" i="6"/>
  <c r="S1367" i="6"/>
  <c r="S1351" i="6"/>
  <c r="S1335" i="6"/>
  <c r="S1319" i="6"/>
  <c r="S1303" i="6"/>
  <c r="S1287" i="6"/>
  <c r="S1271" i="6"/>
  <c r="S1255" i="6"/>
  <c r="S1239" i="6"/>
  <c r="S1223" i="6"/>
  <c r="S1207" i="6"/>
  <c r="S1191" i="6"/>
  <c r="S1175" i="6"/>
  <c r="S1159" i="6"/>
  <c r="S1143" i="6"/>
  <c r="S1127" i="6"/>
  <c r="S1111" i="6"/>
  <c r="S1095" i="6"/>
  <c r="S1079" i="6"/>
  <c r="S1063" i="6"/>
  <c r="S1047" i="6"/>
  <c r="S1031" i="6"/>
  <c r="S1015" i="6"/>
  <c r="S999" i="6"/>
  <c r="S983" i="6"/>
  <c r="S967" i="6"/>
  <c r="S951" i="6"/>
  <c r="S935" i="6"/>
  <c r="S919" i="6"/>
  <c r="S903" i="6"/>
  <c r="S887" i="6"/>
  <c r="S871" i="6"/>
  <c r="S855" i="6"/>
  <c r="S839" i="6"/>
  <c r="S823" i="6"/>
  <c r="S807" i="6"/>
  <c r="S791" i="6"/>
  <c r="S775" i="6"/>
  <c r="S759" i="6"/>
  <c r="S743" i="6"/>
  <c r="S727" i="6"/>
  <c r="S711" i="6"/>
  <c r="S695" i="6"/>
  <c r="S679" i="6"/>
  <c r="S663" i="6"/>
  <c r="S647" i="6"/>
  <c r="S631" i="6"/>
  <c r="S615" i="6"/>
  <c r="S599" i="6"/>
  <c r="S583" i="6"/>
  <c r="S567" i="6"/>
  <c r="S551" i="6"/>
  <c r="S535" i="6"/>
  <c r="S519" i="6"/>
  <c r="S503" i="6"/>
  <c r="S487" i="6"/>
  <c r="S471" i="6"/>
  <c r="S455" i="6"/>
  <c r="S439" i="6"/>
  <c r="S423" i="6"/>
  <c r="S407" i="6"/>
  <c r="S391" i="6"/>
  <c r="S375" i="6"/>
  <c r="S359" i="6"/>
  <c r="S343" i="6"/>
  <c r="S327" i="6"/>
  <c r="S311" i="6"/>
  <c r="S295" i="6"/>
  <c r="S279" i="6"/>
  <c r="S263" i="6"/>
  <c r="S247" i="6"/>
  <c r="S231" i="6"/>
  <c r="S215" i="6"/>
  <c r="S199" i="6"/>
  <c r="S183" i="6"/>
  <c r="S167" i="6"/>
  <c r="S151" i="6"/>
  <c r="S135" i="6"/>
  <c r="S119" i="6"/>
  <c r="S103" i="6"/>
  <c r="S87" i="6"/>
  <c r="S71" i="6"/>
  <c r="S55" i="6"/>
  <c r="S39" i="6"/>
  <c r="S23" i="6"/>
  <c r="S7" i="6"/>
  <c r="S4038" i="10" l="1"/>
  <c r="S4037" i="10"/>
  <c r="S4036" i="10"/>
  <c r="S4035" i="10"/>
  <c r="S4034" i="10"/>
  <c r="S4033" i="10"/>
  <c r="R4037" i="10"/>
  <c r="R4036" i="10"/>
  <c r="R4035" i="10"/>
  <c r="R4034" i="10"/>
  <c r="R4033" i="10"/>
  <c r="R4038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9F65F8-E8D6-464E-B706-C2CF7B045A48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B3553E41-35EF-4FA2-B16F-7DE5A5B0E88D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E7C81EC3-3626-4D0E-9803-56590C36B3F3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4" xr16:uid="{A0FE86B2-ACB2-4DC9-B6BB-79DA392BC81C}" keepAlive="1" name="Query - Sheet3" description="Connection to the 'Sheet3' query in the workbook." type="5" refreshedVersion="8" background="1" saveData="1">
    <dbPr connection="Provider=Microsoft.Mashup.OleDb.1;Data Source=$Workbook$;Location=Sheet3;Extended Properties=&quot;&quot;" command="SELECT * FROM [Sheet3]"/>
  </connection>
  <connection id="5" xr16:uid="{F853A5AE-5D15-4405-8376-9BDFDC757D95}" keepAlive="1" name="Query - Sheet4" description="Connection to the 'Sheet4' query in the workbook." type="5" refreshedVersion="8" background="1" saveData="1">
    <dbPr connection="Provider=Microsoft.Mashup.OleDb.1;Data Source=$Workbook$;Location=Sheet4;Extended Properties=&quot;&quot;" command="SELECT * FROM [Sheet4]"/>
  </connection>
  <connection id="6" xr16:uid="{A9C9C51E-D9BF-4AC4-AFEE-B05C80A3B1FE}" keepAlive="1" name="Query - vlookup_table" description="Connection to the 'vlookup_table' query in the workbook." type="5" refreshedVersion="8" background="1" saveData="1">
    <dbPr connection="Provider=Microsoft.Mashup.OleDb.1;Data Source=$Workbook$;Location=vlookup_table;Extended Properties=&quot;&quot;" command="SELECT * FROM [vlookup_table]"/>
  </connection>
</connections>
</file>

<file path=xl/sharedStrings.xml><?xml version="1.0" encoding="utf-8"?>
<sst xmlns="http://schemas.openxmlformats.org/spreadsheetml/2006/main" count="36192" uniqueCount="139">
  <si>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</si>
  <si>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</si>
  <si>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</si>
  <si>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</si>
  <si>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</si>
  <si>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</si>
  <si>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</si>
  <si>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</si>
  <si>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</si>
  <si>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</si>
  <si>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</si>
  <si>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</si>
  <si>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</si>
  <si>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</si>
  <si>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</si>
  <si>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</si>
  <si>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</si>
  <si>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</si>
  <si>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</si>
  <si>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</si>
  <si>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</si>
  <si>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</si>
  <si>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</si>
  <si>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</si>
  <si>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</si>
  <si>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</si>
  <si>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</si>
  <si>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</si>
  <si>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</si>
  <si>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</si>
  <si>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</si>
  <si>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</si>
  <si>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</si>
  <si>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</si>
  <si>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</si>
  <si>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</si>
  <si>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</si>
  <si>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</si>
  <si>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</si>
  <si>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</si>
  <si>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</si>
  <si>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</si>
  <si>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</si>
  <si>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</si>
  <si>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</si>
  <si>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</si>
  <si>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</si>
  <si>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</si>
  <si>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</si>
  <si>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</si>
  <si>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</si>
  <si>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</si>
  <si>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</si>
  <si>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</si>
  <si>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</si>
  <si>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</si>
  <si>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</si>
  <si>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</si>
  <si>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</si>
  <si>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</si>
  <si>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</si>
  <si>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</si>
  <si>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</si>
  <si>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</si>
  <si>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</si>
  <si>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</si>
  <si>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</si>
  <si>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</si>
  <si>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</si>
  <si>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</si>
  <si>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</si>
  <si>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</si>
  <si>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</si>
  <si>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</si>
  <si>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</si>
  <si>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</si>
  <si>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</si>
  <si>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</si>
  <si>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</si>
  <si>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</si>
  <si>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</si>
  <si>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</si>
  <si>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</si>
  <si>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</si>
  <si>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</si>
  <si>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</si>
  <si>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</si>
  <si>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</si>
  <si>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</si>
  <si>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</si>
  <si>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</si>
  <si>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</si>
  <si>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</si>
  <si>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</si>
  <si>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</si>
  <si>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</si>
  <si>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</si>
  <si>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</si>
  <si>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</si>
  <si>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</si>
  <si>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</si>
  <si>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</si>
  <si>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</si>
  <si>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</si>
  <si>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</si>
  <si>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</si>
  <si>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datedif</t>
  </si>
  <si>
    <t>Column2</t>
  </si>
  <si>
    <t>TE</t>
  </si>
  <si>
    <t>NA</t>
  </si>
  <si>
    <t>SUMA</t>
  </si>
  <si>
    <t>PROMEDIO</t>
  </si>
  <si>
    <t>CONTAR</t>
  </si>
  <si>
    <t>CONTAR.SI</t>
  </si>
  <si>
    <t>MAX</t>
  </si>
  <si>
    <t>MIN</t>
  </si>
  <si>
    <t>SI</t>
  </si>
  <si>
    <t>Concat</t>
  </si>
  <si>
    <t>Hoy</t>
  </si>
  <si>
    <t>Ahora</t>
  </si>
  <si>
    <t>Redondeo</t>
  </si>
  <si>
    <t>Column1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</si>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</sst>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042517-F589-4ABF-A2D8-81E6C47DF24A}" autoFormatId="16" applyNumberFormats="0" applyBorderFormats="0" applyFontFormats="0" applyPatternFormats="0" applyAlignmentFormats="0" applyWidthHeightFormats="0">
  <queryTableRefresh nextId="19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  <queryTableDeletedFields count="5">
      <deletedField name="Column14"/>
      <deletedField name="Column15"/>
      <deletedField name="Column16"/>
      <deletedField name="Column17"/>
      <deletedField name="Column18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F108713-97BA-4AB5-968B-1B6F5EC85643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AE2BD19-24AB-4FAD-B95A-1F93E05CF782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FE6D61D-0386-4ABB-9195-732954DC2FFF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7DAEBC7-B67D-44CD-B5BA-171EC1934C10}" autoFormatId="16" applyNumberFormats="0" applyBorderFormats="0" applyFontFormats="0" applyPatternFormats="0" applyAlignmentFormats="0" applyWidthHeightFormats="0">
  <queryTableRefresh nextId="9">
    <queryTableFields count="7">
      <queryTableField id="6" name="CONTROLN" tableColumnId="6"/>
      <queryTableField id="1" name="TCODE" tableColumnId="1"/>
      <queryTableField id="2" name="STATE" tableColumnId="2"/>
      <queryTableField id="3" name="DOB" tableColumnId="3"/>
      <queryTableField id="4" name="DOMAIN" tableColumnId="4"/>
      <queryTableField id="5" name="GENDER" tableColumnId="5"/>
      <queryTableField id="7" name="TARGET_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57BDF6-0562-4FBE-90FF-9DA3043281C7}" name="Sheet1" displayName="Sheet1" ref="A1:M1008" tableType="queryTable" totalsRowShown="0">
  <autoFilter ref="A1:M1008" xr:uid="{E457BDF6-0562-4FBE-90FF-9DA3043281C7}"/>
  <tableColumns count="13">
    <tableColumn id="1" xr3:uid="{63D913C7-D6FA-436A-BEF9-EA9ECA541C71}" uniqueName="1" name="CONTROLN" queryTableFieldId="1"/>
    <tableColumn id="2" xr3:uid="{4BBAAD1E-E7FF-43A5-83A3-788BEED167BD}" uniqueName="2" name="STATE" queryTableFieldId="2" dataDxfId="48"/>
    <tableColumn id="3" xr3:uid="{4BDB5AE4-9505-454C-9718-955B146FDC7D}" uniqueName="3" name="GENDER" queryTableFieldId="3" dataDxfId="47"/>
    <tableColumn id="4" xr3:uid="{8DE413D6-BB6B-4133-ACB5-77D48716C83B}" uniqueName="4" name="HV1" queryTableFieldId="4"/>
    <tableColumn id="5" xr3:uid="{633C1AB1-8A3C-4F01-9D6C-4600E3EBB0DA}" uniqueName="5" name="IC1" queryTableFieldId="5"/>
    <tableColumn id="6" xr3:uid="{D1A8601D-90A6-43B7-B85A-B21FC4929A50}" uniqueName="6" name="IC4" queryTableFieldId="6"/>
    <tableColumn id="7" xr3:uid="{C1733C0F-72AA-4938-B92F-6C8795C86724}" uniqueName="7" name="HVP1" queryTableFieldId="7"/>
    <tableColumn id="8" xr3:uid="{08DE75A1-C942-41AB-A0F2-D665B32D3937}" uniqueName="8" name="IC5" queryTableFieldId="8"/>
    <tableColumn id="9" xr3:uid="{3FC27233-D2EA-4ACB-8B5C-E4AD388C5382}" uniqueName="9" name="POBC1" queryTableFieldId="9"/>
    <tableColumn id="10" xr3:uid="{66827970-0367-40DF-BC39-1A3A6FA49BD8}" uniqueName="10" name="POBC2" queryTableFieldId="10"/>
    <tableColumn id="11" xr3:uid="{463DA57E-BA17-4A62-9B1B-7CF15E9F4751}" uniqueName="11" name="IC2" queryTableFieldId="11"/>
    <tableColumn id="12" xr3:uid="{717CAF26-4B46-4A5B-892A-6D27D37E080D}" uniqueName="12" name="IC3" queryTableFieldId="12"/>
    <tableColumn id="13" xr3:uid="{446050B9-6F86-4243-9891-C0C263440284}" uniqueName="13" name="AVGGIF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442FD5-33F5-45C0-97B8-7A519C87B4CB}" name="Sheet2" displayName="Sheet2" ref="A1:M1016" tableType="queryTable" totalsRowShown="0">
  <autoFilter ref="A1:M1016" xr:uid="{29442FD5-33F5-45C0-97B8-7A519C87B4CB}"/>
  <tableColumns count="13">
    <tableColumn id="1" xr3:uid="{B5EE0508-523D-46CA-AA49-239B60018454}" uniqueName="1" name="CONTROLN" queryTableFieldId="1"/>
    <tableColumn id="2" xr3:uid="{DD57E83F-AF68-494F-8A75-855116390438}" uniqueName="2" name="STATE" queryTableFieldId="2" dataDxfId="46"/>
    <tableColumn id="3" xr3:uid="{37FFD7C0-0856-4052-B20B-7505F9642411}" uniqueName="3" name="GENDER" queryTableFieldId="3" dataDxfId="45"/>
    <tableColumn id="4" xr3:uid="{B0963BC7-0715-49AB-A7AB-FD088A6252AC}" uniqueName="4" name="HV1" queryTableFieldId="4"/>
    <tableColumn id="5" xr3:uid="{F538E984-6FE2-4D5F-9A03-DE52E4EF6279}" uniqueName="5" name="IC1" queryTableFieldId="5"/>
    <tableColumn id="6" xr3:uid="{94622339-8E65-4F6F-82A8-119064555B04}" uniqueName="6" name="IC4" queryTableFieldId="6"/>
    <tableColumn id="7" xr3:uid="{EFC46545-75A3-4875-A59C-335D56971DAB}" uniqueName="7" name="HVP1" queryTableFieldId="7"/>
    <tableColumn id="8" xr3:uid="{FD43B2D2-6451-48E3-A338-5247C743C420}" uniqueName="8" name="IC5" queryTableFieldId="8"/>
    <tableColumn id="9" xr3:uid="{F45303E6-06D5-49AA-A910-1B2DC92FCD64}" uniqueName="9" name="POBC1" queryTableFieldId="9"/>
    <tableColumn id="10" xr3:uid="{BE804E90-AA45-4A2C-BFD2-EF36E260671C}" uniqueName="10" name="POBC2" queryTableFieldId="10"/>
    <tableColumn id="11" xr3:uid="{AF8E6C38-337D-48C4-B78E-C31D77DCA436}" uniqueName="11" name="IC2" queryTableFieldId="11"/>
    <tableColumn id="12" xr3:uid="{73C31056-3C7E-4F00-88FA-3C949397301F}" uniqueName="12" name="IC3" queryTableFieldId="12"/>
    <tableColumn id="13" xr3:uid="{51EFB0FD-6B12-428D-A2EC-FED6443DC9A5}" uniqueName="13" name="AVGGIFT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1C378E-F1A7-4AE5-AEAD-FF6ED6B4AE5E}" name="Sheet3" displayName="Sheet3" ref="A1:M1001" tableType="queryTable" totalsRowShown="0">
  <autoFilter ref="A1:M1001" xr:uid="{271C378E-F1A7-4AE5-AEAD-FF6ED6B4AE5E}"/>
  <tableColumns count="13">
    <tableColumn id="1" xr3:uid="{DE7CC92E-B11B-4181-B2D7-3C292166BA5D}" uniqueName="1" name="CONTROLN" queryTableFieldId="1"/>
    <tableColumn id="2" xr3:uid="{B82A29D9-669F-4017-9649-3CC667D42B37}" uniqueName="2" name="STATE" queryTableFieldId="2" dataDxfId="44"/>
    <tableColumn id="3" xr3:uid="{0307208B-2C78-49A3-91EC-B1960CB35483}" uniqueName="3" name="GENDER" queryTableFieldId="3" dataDxfId="43"/>
    <tableColumn id="4" xr3:uid="{0F4CB7D2-438A-4A7C-BEF1-CC0FA5A30597}" uniqueName="4" name="HV1" queryTableFieldId="4"/>
    <tableColumn id="5" xr3:uid="{DD781289-7CE9-4F14-9AE6-D4C64EDB44A5}" uniqueName="5" name="IC1" queryTableFieldId="5"/>
    <tableColumn id="6" xr3:uid="{FB9FCC77-3423-46B1-8232-6C1EE76DE896}" uniqueName="6" name="IC4" queryTableFieldId="6"/>
    <tableColumn id="7" xr3:uid="{82B121F7-632C-4A42-8211-A118BAE7DA87}" uniqueName="7" name="HVP1" queryTableFieldId="7"/>
    <tableColumn id="8" xr3:uid="{547DCCE9-56C6-4D87-B2D2-5579A0C94DE1}" uniqueName="8" name="IC5" queryTableFieldId="8"/>
    <tableColumn id="9" xr3:uid="{0C51ECF0-80E7-4150-BE27-CA924102FEE3}" uniqueName="9" name="POBC1" queryTableFieldId="9"/>
    <tableColumn id="10" xr3:uid="{F4D8CFFA-10F4-4DE1-9ECF-64888A8B604D}" uniqueName="10" name="POBC2" queryTableFieldId="10"/>
    <tableColumn id="11" xr3:uid="{FF2B2D6D-F80A-48F9-8AE4-524BFCA0B1F2}" uniqueName="11" name="IC2" queryTableFieldId="11"/>
    <tableColumn id="12" xr3:uid="{ACF8CF27-BFA5-4DAD-8064-A65001C0846B}" uniqueName="12" name="IC3" queryTableFieldId="12"/>
    <tableColumn id="13" xr3:uid="{13E98804-707D-4D76-8C15-BFA8FDABD42D}" uniqueName="13" name="AVGGIF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4599D8-BCBC-40A2-8516-FACB13765A03}" name="Sheet4" displayName="Sheet4" ref="A1:M1007" tableType="queryTable" totalsRowShown="0">
  <autoFilter ref="A1:M1007" xr:uid="{374599D8-BCBC-40A2-8516-FACB13765A03}"/>
  <tableColumns count="13">
    <tableColumn id="1" xr3:uid="{430F79B0-C7E7-4E84-8B7E-01283B0B3F09}" uniqueName="1" name="CONTROLN" queryTableFieldId="1"/>
    <tableColumn id="2" xr3:uid="{A4D35644-8EA1-40E8-AD8E-32957684EF77}" uniqueName="2" name="STATE" queryTableFieldId="2" dataDxfId="42"/>
    <tableColumn id="3" xr3:uid="{92D80C84-8219-497E-AA3C-A84279731222}" uniqueName="3" name="GENDER" queryTableFieldId="3" dataDxfId="41"/>
    <tableColumn id="4" xr3:uid="{66E5F055-5150-4D8E-8763-2AB41E9590AE}" uniqueName="4" name="HV1" queryTableFieldId="4"/>
    <tableColumn id="5" xr3:uid="{F2AD9AFD-AA0F-4DE1-A896-D7BF6E8172D4}" uniqueName="5" name="IC1" queryTableFieldId="5"/>
    <tableColumn id="6" xr3:uid="{FB227646-DBCC-4FC5-9738-88411C392283}" uniqueName="6" name="IC4" queryTableFieldId="6"/>
    <tableColumn id="7" xr3:uid="{E6A75573-A77E-4201-AFBA-DCC14BAB9F6D}" uniqueName="7" name="HVP1" queryTableFieldId="7"/>
    <tableColumn id="8" xr3:uid="{EEC014FB-D598-4DAA-9C20-3C77EA41839F}" uniqueName="8" name="IC5" queryTableFieldId="8"/>
    <tableColumn id="9" xr3:uid="{30505AB0-243E-44FA-B44A-ACADA6EBBB6D}" uniqueName="9" name="POBC1" queryTableFieldId="9"/>
    <tableColumn id="10" xr3:uid="{CEBA9ABB-51AD-4347-8CFE-983876ABFD31}" uniqueName="10" name="POBC2" queryTableFieldId="10"/>
    <tableColumn id="11" xr3:uid="{17877B81-7A96-4C82-987A-1C756C542330}" uniqueName="11" name="IC2" queryTableFieldId="11"/>
    <tableColumn id="12" xr3:uid="{5F6A7AA9-4022-4E20-9C01-7A34ACF6E100}" uniqueName="12" name="IC3" queryTableFieldId="12"/>
    <tableColumn id="13" xr3:uid="{F5569590-8F9C-4B5A-8E52-2CF9A4A43422}" uniqueName="13" name="AVGGIFT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892172-4FBB-4763-B58F-5584CD848EBC}" name="vlookup_table" displayName="vlookup_table" ref="A1:G4001" tableType="queryTable" totalsRowShown="0">
  <autoFilter ref="A1:G4001" xr:uid="{53892172-4FBB-4763-B58F-5584CD848EBC}"/>
  <tableColumns count="7">
    <tableColumn id="6" xr3:uid="{59D95F85-A074-4CE9-B14E-7141E5F0FA08}" uniqueName="6" name="CONTROLN" queryTableFieldId="6"/>
    <tableColumn id="1" xr3:uid="{B12BBC46-CDFD-48FD-B422-311740517F3D}" uniqueName="1" name="TCODE" queryTableFieldId="1"/>
    <tableColumn id="2" xr3:uid="{A36DD988-8199-4AD7-98BE-D1FE96E7AC07}" uniqueName="2" name="STATE" queryTableFieldId="2" dataDxfId="40"/>
    <tableColumn id="3" xr3:uid="{25D5DCE9-4E4D-404C-AA57-D5E88AE5CC78}" uniqueName="3" name="DOB" queryTableFieldId="3"/>
    <tableColumn id="4" xr3:uid="{C7F3B041-8EA3-4B50-AC56-FF2577C9C672}" uniqueName="4" name="DOMAIN" queryTableFieldId="4" dataDxfId="39"/>
    <tableColumn id="5" xr3:uid="{B5FA81B5-73D4-4F3C-81F8-B8830C1984C0}" uniqueName="5" name="GENDER" queryTableFieldId="5" dataDxfId="38"/>
    <tableColumn id="7" xr3:uid="{612A2266-A157-44F3-B10C-11BAD0019A5F}" uniqueName="7" name="TARGET_D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7E9701-D91C-4D1B-8F6C-9EE44B0C49D7}" name="Table5" displayName="Table5" ref="A1:S4029" totalsRowShown="0">
  <autoFilter ref="A1:S4029" xr:uid="{3E7E9701-D91C-4D1B-8F6C-9EE44B0C49D7}"/>
  <tableColumns count="19">
    <tableColumn id="1" xr3:uid="{D8DD9565-869D-4F3C-8E73-326830EECB5C}" name="CONTROLN"/>
    <tableColumn id="2" xr3:uid="{775767AE-36D1-43FC-84A8-038FD4CAFEF1}" name="STATE"/>
    <tableColumn id="3" xr3:uid="{2F15BCAC-7EC5-492D-87C8-66642A9D9186}" name="GENDER"/>
    <tableColumn id="4" xr3:uid="{96BC09C6-BF00-4E79-B213-773D635A8086}" name="HV1"/>
    <tableColumn id="5" xr3:uid="{292D8C49-AB61-48CF-AC5F-E03D576951E4}" name="IC1"/>
    <tableColumn id="6" xr3:uid="{6DCD5ECE-0B75-4BF6-98BF-661D8B6D84E2}" name="IC4"/>
    <tableColumn id="7" xr3:uid="{F12D35B3-62E4-47D7-A37D-9B5147CCA912}" name="HVP1"/>
    <tableColumn id="8" xr3:uid="{EA9B69B8-65FE-4860-9007-3F18DD2954FD}" name="IC5"/>
    <tableColumn id="9" xr3:uid="{8FCDC6B8-543C-4F1D-94A6-2165A9046833}" name="POBC1"/>
    <tableColumn id="10" xr3:uid="{99163231-7649-41E4-8EBD-1B6EF63A5AC9}" name="POBC2"/>
    <tableColumn id="11" xr3:uid="{D79B9D26-84AE-4A19-BEBA-78B69CCE539D}" name="IC2"/>
    <tableColumn id="12" xr3:uid="{CFC29203-6826-4396-B3A8-7A76028A7E70}" name="IC3"/>
    <tableColumn id="13" xr3:uid="{DACE7C8B-2D83-487E-B15C-9974CF1AEDBC}" name="AVGGIFT"/>
    <tableColumn id="14" xr3:uid="{D711ED43-C3F5-4EFB-8015-06B2E8E4AAA7}" name="TCODE" dataDxfId="37">
      <calculatedColumnFormula>VLOOKUP(Table5[[#This Row],[CONTROLN]],vlookup_table[],2,FALSE)</calculatedColumnFormula>
    </tableColumn>
    <tableColumn id="15" xr3:uid="{8302C3DF-0D37-4412-B435-9713A17CB4F8}" name="DOB" dataDxfId="36">
      <calculatedColumnFormula>VLOOKUP(Table5[[#This Row],[CONTROLN]],vlookup_table[],4,FALSE)</calculatedColumnFormula>
    </tableColumn>
    <tableColumn id="16" xr3:uid="{9E4CAABD-C4BA-4F70-8D7E-1A6E37C80CBA}" name="DOMAIN" dataDxfId="35">
      <calculatedColumnFormula>VLOOKUP(Table5[[#This Row],[CONTROLN]],vlookup_table[],5,FALSE)</calculatedColumnFormula>
    </tableColumn>
    <tableColumn id="17" xr3:uid="{126941B9-3BEF-480B-8E5B-49D8F0D71E58}" name="TARGET_D" dataDxfId="34">
      <calculatedColumnFormula>VLOOKUP(Table5[[#This Row],[CONTROLN]],vlookup_table[],7,FALSE)</calculatedColumnFormula>
    </tableColumn>
    <tableColumn id="18" xr3:uid="{A6197157-E53D-40CE-8AF4-64CE91630EB3}" name="datedif" dataDxfId="33">
      <calculatedColumnFormula>IF(OR(O2="",O2=0),"",(1997-(1900+INT(O2/100)))-IF(MOD(O2,100)&gt;6,1,0))</calculatedColumnFormula>
    </tableColumn>
    <tableColumn id="20" xr3:uid="{0B4205F0-8AE7-4AE0-B9EC-4B6597ECE321}" name="Column2" dataDxfId="32">
      <calculatedColumnFormula>IF(LEFT(Table5[[#This Row],[DOMAIN]],1)="C","Campo",IF(LEFT(Table5[[#This Row],[DOMAIN]],1)="T","Pueblo",IF(LEFT(Table5[[#This Row],[DOMAIN]],1)="R","Rural",IF(LEFT(Table5[[#This Row],[DOMAIN]],1)="S","Suburbano",IF(LEFT(Table5[[#This Row],[DOMAIN]],1)="U","Urbano",0)))))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1D2D41-6B28-4998-B6B6-BEBE506F5CE4}" name="Table58" displayName="Table58" ref="A1:X4029" totalsRowShown="0">
  <autoFilter ref="A1:X4029" xr:uid="{3E7E9701-D91C-4D1B-8F6C-9EE44B0C49D7}"/>
  <tableColumns count="24">
    <tableColumn id="1" xr3:uid="{F2D24BD2-FCB5-45E4-9AEA-F5E1C0817807}" name="CONTROLN"/>
    <tableColumn id="2" xr3:uid="{AFAE4C95-38AB-4C32-B6E4-A1F524DB4CED}" name="STATE"/>
    <tableColumn id="3" xr3:uid="{587F2DDD-A0D2-4A6B-9EE4-0960F812AA18}" name="GENDER"/>
    <tableColumn id="4" xr3:uid="{9CCF6E8D-591C-4BB8-AD80-B8B6ABA81DD8}" name="HV1"/>
    <tableColumn id="5" xr3:uid="{D317CF89-B248-408D-BC07-0A322E22B7A9}" name="IC1"/>
    <tableColumn id="6" xr3:uid="{B7F3B91D-A3DB-4456-9A46-D64A0AC55B23}" name="IC4"/>
    <tableColumn id="7" xr3:uid="{E3449064-D81B-48FA-8F9F-53298385E904}" name="HVP1"/>
    <tableColumn id="8" xr3:uid="{7C0A28F5-0AD4-43A1-AA87-7B0C5FF28BDF}" name="IC5"/>
    <tableColumn id="9" xr3:uid="{E0140830-3CFE-416A-B03C-7483BC0CB2A3}" name="POBC1"/>
    <tableColumn id="10" xr3:uid="{29CC5AAE-2793-47D1-960C-01F327FE7929}" name="POBC2"/>
    <tableColumn id="11" xr3:uid="{F4F7F1C4-AA5E-4F9E-A2A3-36AC01BCF218}" name="IC2"/>
    <tableColumn id="12" xr3:uid="{B9271DC9-402E-4179-8625-2A01CAB9B51A}" name="IC3"/>
    <tableColumn id="13" xr3:uid="{8294F68A-AD49-4CD6-9867-3B3AE6607D56}" name="AVGGIFT"/>
    <tableColumn id="14" xr3:uid="{652D84D3-AEF5-4E31-8610-1BBDC06F45C6}" name="TCODE" dataDxfId="31">
      <calculatedColumnFormula>VLOOKUP(Table58[[#This Row],[CONTROLN]],vlookup_table[],2,FALSE)</calculatedColumnFormula>
    </tableColumn>
    <tableColumn id="15" xr3:uid="{1F37FEB0-9280-4010-B143-D0D21121169F}" name="DOB" dataDxfId="30">
      <calculatedColumnFormula>VLOOKUP(Table58[[#This Row],[CONTROLN]],vlookup_table[],4,FALSE)</calculatedColumnFormula>
    </tableColumn>
    <tableColumn id="16" xr3:uid="{047E7303-7875-4E36-B8AE-9DC687876951}" name="DOMAIN" dataDxfId="29">
      <calculatedColumnFormula>VLOOKUP(Table58[[#This Row],[CONTROLN]],vlookup_table[],5,FALSE)</calculatedColumnFormula>
    </tableColumn>
    <tableColumn id="17" xr3:uid="{8CCB7C3C-B1EC-46DE-B7E2-C2CA7636DB34}" name="TARGET_D" dataDxfId="28">
      <calculatedColumnFormula>VLOOKUP(Table58[[#This Row],[CONTROLN]],vlookup_table[],7,FALSE)</calculatedColumnFormula>
    </tableColumn>
    <tableColumn id="18" xr3:uid="{91146E0B-0398-454F-AE78-E0929E337F7A}" name="datedif" dataDxfId="27">
      <calculatedColumnFormula>IF(OR(O2="",O2=0),"",(1997-(1900+INT(O2/100)))-IF(MOD(O2,100)&gt;6,1,0))</calculatedColumnFormula>
    </tableColumn>
    <tableColumn id="20" xr3:uid="{0CE05C8B-0FE9-4166-8048-9326A9EDA53F}" name="Column2" dataDxfId="26">
      <calculatedColumnFormula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calculatedColumnFormula>
    </tableColumn>
    <tableColumn id="19" xr3:uid="{E651B380-ED25-4231-8622-57BC0B21075E}" name="SI" dataDxfId="25">
      <calculatedColumnFormula>IF(Table58[[#This Row],[GENDER]]="M","Hombre","Mujer")</calculatedColumnFormula>
    </tableColumn>
    <tableColumn id="21" xr3:uid="{3CB07162-9FB4-46F5-822F-452019A54302}" name="Concat" dataDxfId="24">
      <calculatedColumnFormula>_xlfn.CONCAT(Table58[[#This Row],[STATE]]," ", Table58[[#This Row],[DOMAIN]])</calculatedColumnFormula>
    </tableColumn>
    <tableColumn id="22" xr3:uid="{28AF0D7A-32F8-414C-BD3C-780B4E0D9604}" name="Hoy" dataDxfId="23">
      <calculatedColumnFormula>TODAY()</calculatedColumnFormula>
    </tableColumn>
    <tableColumn id="23" xr3:uid="{62ECC7D4-8DA0-4431-8BF7-6DEEE2BE9E3F}" name="Ahora" dataDxfId="22">
      <calculatedColumnFormula>NOW()</calculatedColumnFormula>
    </tableColumn>
    <tableColumn id="24" xr3:uid="{7F45C319-72E1-4778-AF4B-075EB88FF61B}" name="Redondeo" dataDxfId="21">
      <calculatedColumnFormula>ROUND(Table58[[#This Row],[AVGGIFT]],1)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C63252-96D7-4E7B-8E37-5225EF2151AC}" name="Table9" displayName="Table9" ref="A4032:S4038" totalsRowShown="0" headerRowDxfId="0" dataDxfId="1">
  <autoFilter ref="A4032:S4038" xr:uid="{28C63252-96D7-4E7B-8E37-5225EF2151AC}"/>
  <tableColumns count="19">
    <tableColumn id="1" xr3:uid="{4A25EE25-47F2-43DB-9FC4-04418D521807}" name="Column1" dataDxfId="20"/>
    <tableColumn id="2" xr3:uid="{B0F26B9B-C1DD-4817-B56E-72BE6F0A8916}" name="Column2" dataDxfId="19"/>
    <tableColumn id="3" xr3:uid="{DB890267-0495-4481-BFAC-DD942560A106}" name="Column3" dataDxfId="18"/>
    <tableColumn id="4" xr3:uid="{70AC71CE-D73B-4001-8F79-FB64643F727F}" name="Column4" dataDxfId="17"/>
    <tableColumn id="5" xr3:uid="{AAAF0FA8-4758-45F6-80E4-3FA9C2F49925}" name="Column5" dataDxfId="16"/>
    <tableColumn id="6" xr3:uid="{01DE095D-5529-4978-9E2E-2F78CB9299FD}" name="Column6" dataDxfId="15"/>
    <tableColumn id="7" xr3:uid="{FC0CBBB7-1145-4979-879E-88083B607ECB}" name="Column7" dataDxfId="14"/>
    <tableColumn id="8" xr3:uid="{F63CAEAF-9BF7-4086-9D22-BACBD25DBCE0}" name="Column8" dataDxfId="13"/>
    <tableColumn id="9" xr3:uid="{DD55C58B-54AF-4FEB-93F2-60788CA666C7}" name="Column9" dataDxfId="12"/>
    <tableColumn id="10" xr3:uid="{499DF47E-28C1-4179-9D8A-BC7216B2FF78}" name="Column10" dataDxfId="11"/>
    <tableColumn id="11" xr3:uid="{97D14AB2-BA70-4DE3-94F0-250DD1FDF4CF}" name="Column11" dataDxfId="10"/>
    <tableColumn id="12" xr3:uid="{E908778D-3DEF-484F-842F-4FA9AEC7BA2E}" name="Column12" dataDxfId="9"/>
    <tableColumn id="13" xr3:uid="{A8521B1C-193C-4C99-940E-D0154F79E219}" name="Column13" dataDxfId="8"/>
    <tableColumn id="14" xr3:uid="{91F0FB0C-ABFA-4885-A83A-5499B0E30C46}" name="Column14" dataDxfId="7"/>
    <tableColumn id="15" xr3:uid="{88A69FEF-9EBD-42FA-A34C-1CEEAAA508DC}" name="Column15" dataDxfId="6"/>
    <tableColumn id="16" xr3:uid="{6D236CC8-1504-43D1-8C33-639527A53332}" name="Column16" dataDxfId="5"/>
    <tableColumn id="17" xr3:uid="{2EB9645F-F175-4473-A673-61CCA0774BCB}" name="Column17" dataDxfId="4"/>
    <tableColumn id="18" xr3:uid="{296EB0E8-AFC8-4A1A-8A12-CE3A225A3648}" name="Column18" dataDxfId="3"/>
    <tableColumn id="19" xr3:uid="{9D42684B-7516-4399-97DC-DC69DE9859EF}" name="Column19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115E-1AC8-4038-8B38-8F4A487C4F5F}">
  <dimension ref="A1:M1008"/>
  <sheetViews>
    <sheetView workbookViewId="0">
      <selection activeCell="N1" sqref="N1"/>
    </sheetView>
  </sheetViews>
  <sheetFormatPr defaultRowHeight="14.5" x14ac:dyDescent="0.35"/>
  <cols>
    <col min="1" max="1" width="12.453125" bestFit="1" customWidth="1"/>
    <col min="2" max="2" width="9.54296875" bestFit="1" customWidth="1"/>
    <col min="3" max="3" width="10.08984375" bestFit="1" customWidth="1"/>
    <col min="4" max="4" width="8.08984375" bestFit="1" customWidth="1"/>
    <col min="5" max="6" width="5.90625" bestFit="1" customWidth="1"/>
    <col min="7" max="7" width="7.54296875" bestFit="1" customWidth="1"/>
    <col min="8" max="8" width="7.453125" bestFit="1" customWidth="1"/>
    <col min="9" max="10" width="8.81640625" bestFit="1" customWidth="1"/>
    <col min="11" max="12" width="5.90625" bestFit="1" customWidth="1"/>
    <col min="13" max="13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44060</v>
      </c>
      <c r="B2" t="s">
        <v>13</v>
      </c>
      <c r="C2" t="s">
        <v>14</v>
      </c>
      <c r="D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</row>
    <row r="3" spans="1:13" x14ac:dyDescent="0.35">
      <c r="A3">
        <v>96093</v>
      </c>
      <c r="B3" t="s">
        <v>16</v>
      </c>
      <c r="C3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</row>
    <row r="4" spans="1:13" x14ac:dyDescent="0.35">
      <c r="A4">
        <v>43333</v>
      </c>
      <c r="B4" t="s">
        <v>13</v>
      </c>
      <c r="C4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</row>
    <row r="5" spans="1:13" x14ac:dyDescent="0.35">
      <c r="A5">
        <v>21885</v>
      </c>
      <c r="B5" t="s">
        <v>18</v>
      </c>
      <c r="C5" t="s">
        <v>14</v>
      </c>
      <c r="D5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</row>
    <row r="6" spans="1:13" x14ac:dyDescent="0.35">
      <c r="A6">
        <v>190108</v>
      </c>
      <c r="B6" t="s">
        <v>13</v>
      </c>
      <c r="C6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</row>
    <row r="7" spans="1:13" x14ac:dyDescent="0.35">
      <c r="A7">
        <v>100640</v>
      </c>
      <c r="B7" t="s">
        <v>16</v>
      </c>
      <c r="C7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</row>
    <row r="8" spans="1:13" x14ac:dyDescent="0.35">
      <c r="A8">
        <v>18581</v>
      </c>
      <c r="B8" t="s">
        <v>18</v>
      </c>
      <c r="C8" t="s">
        <v>20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</row>
    <row r="9" spans="1:13" x14ac:dyDescent="0.35">
      <c r="A9">
        <v>119038</v>
      </c>
      <c r="B9" t="s">
        <v>21</v>
      </c>
      <c r="C9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</row>
    <row r="10" spans="1:13" x14ac:dyDescent="0.35">
      <c r="A10">
        <v>173223</v>
      </c>
      <c r="B10" t="s">
        <v>22</v>
      </c>
      <c r="C10" t="s">
        <v>17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</row>
    <row r="11" spans="1:13" x14ac:dyDescent="0.35">
      <c r="A11">
        <v>157988</v>
      </c>
      <c r="B11" t="s">
        <v>22</v>
      </c>
      <c r="C11" t="s">
        <v>17</v>
      </c>
      <c r="D11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</row>
    <row r="12" spans="1:13" x14ac:dyDescent="0.35">
      <c r="A12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</row>
    <row r="13" spans="1:13" x14ac:dyDescent="0.35">
      <c r="A13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</row>
    <row r="14" spans="1:13" x14ac:dyDescent="0.35">
      <c r="A14">
        <v>154301</v>
      </c>
      <c r="B14" t="s">
        <v>25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</row>
    <row r="15" spans="1:13" x14ac:dyDescent="0.35">
      <c r="A15">
        <v>189722</v>
      </c>
      <c r="B15" t="s">
        <v>26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</row>
    <row r="16" spans="1:13" x14ac:dyDescent="0.35">
      <c r="A16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 t="s">
        <v>29</v>
      </c>
      <c r="I16">
        <v>1</v>
      </c>
      <c r="J16">
        <v>75</v>
      </c>
      <c r="K16">
        <v>303</v>
      </c>
      <c r="L16">
        <v>287</v>
      </c>
      <c r="M16">
        <v>10.55</v>
      </c>
    </row>
    <row r="17" spans="1:13" x14ac:dyDescent="0.35">
      <c r="A17">
        <v>73699</v>
      </c>
      <c r="B17" t="s">
        <v>30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</row>
    <row r="18" spans="1:13" x14ac:dyDescent="0.35">
      <c r="A18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</row>
    <row r="19" spans="1:13" x14ac:dyDescent="0.35">
      <c r="A19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</row>
    <row r="20" spans="1:13" x14ac:dyDescent="0.35">
      <c r="A20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</row>
    <row r="21" spans="1:13" x14ac:dyDescent="0.35">
      <c r="A2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</row>
    <row r="22" spans="1:13" x14ac:dyDescent="0.35">
      <c r="A22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</row>
    <row r="23" spans="1:13" x14ac:dyDescent="0.35">
      <c r="A23">
        <v>114721</v>
      </c>
      <c r="B23" t="s">
        <v>32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</row>
    <row r="24" spans="1:13" x14ac:dyDescent="0.35">
      <c r="A24">
        <v>111795</v>
      </c>
      <c r="B24" t="s">
        <v>33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</row>
    <row r="25" spans="1:13" x14ac:dyDescent="0.35">
      <c r="A25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</row>
    <row r="26" spans="1:13" x14ac:dyDescent="0.35">
      <c r="A26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</row>
    <row r="27" spans="1:13" x14ac:dyDescent="0.35">
      <c r="A27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</row>
    <row r="28" spans="1:13" x14ac:dyDescent="0.35">
      <c r="A28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</row>
    <row r="29" spans="1:13" x14ac:dyDescent="0.35">
      <c r="A29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</row>
    <row r="30" spans="1:13" x14ac:dyDescent="0.35">
      <c r="A30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</row>
    <row r="31" spans="1:13" x14ac:dyDescent="0.35">
      <c r="A3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</row>
    <row r="32" spans="1:13" x14ac:dyDescent="0.35">
      <c r="A32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</row>
    <row r="33" spans="1:13" x14ac:dyDescent="0.35">
      <c r="A33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</row>
    <row r="34" spans="1:13" x14ac:dyDescent="0.35">
      <c r="A34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</row>
    <row r="35" spans="1:13" x14ac:dyDescent="0.35">
      <c r="A35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</row>
    <row r="36" spans="1:13" x14ac:dyDescent="0.35">
      <c r="A36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</row>
    <row r="37" spans="1:13" x14ac:dyDescent="0.35">
      <c r="A37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</row>
    <row r="38" spans="1:13" x14ac:dyDescent="0.35">
      <c r="A38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</row>
    <row r="39" spans="1:13" x14ac:dyDescent="0.35">
      <c r="A39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</row>
    <row r="40" spans="1:13" x14ac:dyDescent="0.35">
      <c r="A40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</row>
    <row r="41" spans="1:13" x14ac:dyDescent="0.35">
      <c r="A4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</row>
    <row r="42" spans="1:13" x14ac:dyDescent="0.35">
      <c r="A42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</row>
    <row r="43" spans="1:13" x14ac:dyDescent="0.35">
      <c r="A43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</row>
    <row r="44" spans="1:13" x14ac:dyDescent="0.35">
      <c r="A44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</row>
    <row r="45" spans="1:13" x14ac:dyDescent="0.35">
      <c r="A45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</row>
    <row r="46" spans="1:13" x14ac:dyDescent="0.35">
      <c r="A46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</row>
    <row r="47" spans="1:13" x14ac:dyDescent="0.35">
      <c r="A47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</row>
    <row r="48" spans="1:13" x14ac:dyDescent="0.35">
      <c r="A48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</row>
    <row r="49" spans="1:13" x14ac:dyDescent="0.35">
      <c r="A49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</row>
    <row r="50" spans="1:13" x14ac:dyDescent="0.35">
      <c r="A50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</row>
    <row r="51" spans="1:13" x14ac:dyDescent="0.35">
      <c r="A5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</row>
    <row r="52" spans="1:13" x14ac:dyDescent="0.35">
      <c r="A52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</row>
    <row r="53" spans="1:13" x14ac:dyDescent="0.35">
      <c r="A53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</row>
    <row r="54" spans="1:13" x14ac:dyDescent="0.35">
      <c r="A54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</row>
    <row r="55" spans="1:13" x14ac:dyDescent="0.35">
      <c r="A55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</row>
    <row r="56" spans="1:13" x14ac:dyDescent="0.35">
      <c r="A56">
        <v>190671</v>
      </c>
      <c r="B56" t="s">
        <v>22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</row>
    <row r="57" spans="1:13" x14ac:dyDescent="0.35">
      <c r="A57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</row>
    <row r="58" spans="1:13" x14ac:dyDescent="0.35">
      <c r="A58">
        <v>151600</v>
      </c>
      <c r="B58" t="s">
        <v>25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</row>
    <row r="59" spans="1:13" x14ac:dyDescent="0.35">
      <c r="A59">
        <v>21259</v>
      </c>
      <c r="B59" t="s">
        <v>18</v>
      </c>
      <c r="C59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</row>
    <row r="60" spans="1:13" x14ac:dyDescent="0.35">
      <c r="A60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</row>
    <row r="61" spans="1:13" x14ac:dyDescent="0.35">
      <c r="A6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</row>
    <row r="62" spans="1:13" x14ac:dyDescent="0.35">
      <c r="A62">
        <v>154709</v>
      </c>
      <c r="B62" t="s">
        <v>25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</row>
    <row r="63" spans="1:13" x14ac:dyDescent="0.35">
      <c r="A63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</row>
    <row r="64" spans="1:13" x14ac:dyDescent="0.35">
      <c r="A64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</row>
    <row r="65" spans="1:13" x14ac:dyDescent="0.35">
      <c r="A65">
        <v>171655</v>
      </c>
      <c r="B65" t="s">
        <v>25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</row>
    <row r="66" spans="1:13" x14ac:dyDescent="0.35">
      <c r="A66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</row>
    <row r="67" spans="1:13" x14ac:dyDescent="0.35">
      <c r="A67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</row>
    <row r="68" spans="1:13" x14ac:dyDescent="0.35">
      <c r="A68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</row>
    <row r="69" spans="1:13" x14ac:dyDescent="0.35">
      <c r="A69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</row>
    <row r="70" spans="1:13" x14ac:dyDescent="0.35">
      <c r="A70">
        <v>158101</v>
      </c>
      <c r="B70" t="s">
        <v>25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</row>
    <row r="71" spans="1:13" x14ac:dyDescent="0.35">
      <c r="A71">
        <v>150043</v>
      </c>
      <c r="B71" t="s">
        <v>25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</row>
    <row r="72" spans="1:13" x14ac:dyDescent="0.35">
      <c r="A72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</row>
    <row r="73" spans="1:13" x14ac:dyDescent="0.35">
      <c r="A73">
        <v>188547</v>
      </c>
      <c r="B73" t="s">
        <v>25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</row>
    <row r="74" spans="1:13" x14ac:dyDescent="0.35">
      <c r="A74">
        <v>180617</v>
      </c>
      <c r="B74" t="s">
        <v>41</v>
      </c>
      <c r="C74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</row>
    <row r="75" spans="1:13" x14ac:dyDescent="0.35">
      <c r="A75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</row>
    <row r="76" spans="1:13" x14ac:dyDescent="0.35">
      <c r="A76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</row>
    <row r="77" spans="1:13" x14ac:dyDescent="0.35">
      <c r="A77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</row>
    <row r="78" spans="1:13" x14ac:dyDescent="0.35">
      <c r="A78">
        <v>148969</v>
      </c>
      <c r="B78" t="s">
        <v>25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</row>
    <row r="79" spans="1:13" x14ac:dyDescent="0.35">
      <c r="A79">
        <v>156324</v>
      </c>
      <c r="B79" t="s">
        <v>25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</row>
    <row r="80" spans="1:13" x14ac:dyDescent="0.35">
      <c r="A80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</row>
    <row r="81" spans="1:13" x14ac:dyDescent="0.35">
      <c r="A8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</row>
    <row r="82" spans="1:13" x14ac:dyDescent="0.35">
      <c r="A82">
        <v>85416</v>
      </c>
      <c r="B82" t="s">
        <v>25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</row>
    <row r="83" spans="1:13" x14ac:dyDescent="0.35">
      <c r="A83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</row>
    <row r="84" spans="1:13" x14ac:dyDescent="0.35">
      <c r="A84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</row>
    <row r="85" spans="1:13" x14ac:dyDescent="0.35">
      <c r="A85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</row>
    <row r="86" spans="1:13" x14ac:dyDescent="0.35">
      <c r="A86">
        <v>60512</v>
      </c>
      <c r="B86" t="s">
        <v>16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</row>
    <row r="87" spans="1:13" x14ac:dyDescent="0.35">
      <c r="A87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</row>
    <row r="88" spans="1:13" x14ac:dyDescent="0.35">
      <c r="A88">
        <v>148911</v>
      </c>
      <c r="B88" t="s">
        <v>25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</row>
    <row r="89" spans="1:13" x14ac:dyDescent="0.35">
      <c r="A89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</row>
    <row r="90" spans="1:13" x14ac:dyDescent="0.35">
      <c r="A90">
        <v>148022</v>
      </c>
      <c r="B90" t="s">
        <v>25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</row>
    <row r="91" spans="1:13" x14ac:dyDescent="0.35">
      <c r="A91">
        <v>147406</v>
      </c>
      <c r="B91" t="s">
        <v>25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</row>
    <row r="92" spans="1:13" x14ac:dyDescent="0.35">
      <c r="A92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</row>
    <row r="93" spans="1:13" x14ac:dyDescent="0.35">
      <c r="A93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</row>
    <row r="94" spans="1:13" x14ac:dyDescent="0.35">
      <c r="A94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</row>
    <row r="95" spans="1:13" x14ac:dyDescent="0.35">
      <c r="A95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</row>
    <row r="96" spans="1:13" x14ac:dyDescent="0.35">
      <c r="A96">
        <v>37118</v>
      </c>
      <c r="B96" t="s">
        <v>13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</row>
    <row r="97" spans="1:13" x14ac:dyDescent="0.35">
      <c r="A97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</row>
    <row r="98" spans="1:13" x14ac:dyDescent="0.35">
      <c r="A98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</row>
    <row r="99" spans="1:13" x14ac:dyDescent="0.35">
      <c r="A99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</row>
    <row r="100" spans="1:13" x14ac:dyDescent="0.35">
      <c r="A100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</row>
    <row r="101" spans="1:13" x14ac:dyDescent="0.35">
      <c r="A101">
        <v>168078</v>
      </c>
      <c r="B101" t="s">
        <v>25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</row>
    <row r="102" spans="1:13" x14ac:dyDescent="0.35">
      <c r="A102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</row>
    <row r="103" spans="1:13" x14ac:dyDescent="0.35">
      <c r="A103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</row>
    <row r="104" spans="1:13" x14ac:dyDescent="0.35">
      <c r="A104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</row>
    <row r="105" spans="1:13" x14ac:dyDescent="0.35">
      <c r="A105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</row>
    <row r="106" spans="1:13" x14ac:dyDescent="0.35">
      <c r="A106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</row>
    <row r="107" spans="1:13" x14ac:dyDescent="0.35">
      <c r="A107">
        <v>164306</v>
      </c>
      <c r="B107" t="s">
        <v>25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</row>
    <row r="108" spans="1:13" x14ac:dyDescent="0.35">
      <c r="A108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</row>
    <row r="109" spans="1:13" x14ac:dyDescent="0.35">
      <c r="A109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</row>
    <row r="110" spans="1:13" x14ac:dyDescent="0.35">
      <c r="A110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</row>
    <row r="111" spans="1:13" x14ac:dyDescent="0.35">
      <c r="A111">
        <v>155375</v>
      </c>
      <c r="B111" t="s">
        <v>25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</row>
    <row r="112" spans="1:13" x14ac:dyDescent="0.35">
      <c r="A112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</row>
    <row r="113" spans="1:13" x14ac:dyDescent="0.35">
      <c r="A113">
        <v>149887</v>
      </c>
      <c r="B113" t="s">
        <v>25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</row>
    <row r="114" spans="1:13" x14ac:dyDescent="0.35">
      <c r="A114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</row>
    <row r="115" spans="1:13" x14ac:dyDescent="0.35">
      <c r="A115">
        <v>167892</v>
      </c>
      <c r="B115" t="s">
        <v>25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</row>
    <row r="116" spans="1:13" x14ac:dyDescent="0.35">
      <c r="A116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</row>
    <row r="117" spans="1:13" x14ac:dyDescent="0.35">
      <c r="A117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</row>
    <row r="118" spans="1:13" x14ac:dyDescent="0.35">
      <c r="A118">
        <v>112319</v>
      </c>
      <c r="B118" t="s">
        <v>33</v>
      </c>
      <c r="C118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</row>
    <row r="119" spans="1:13" x14ac:dyDescent="0.35">
      <c r="A119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</row>
    <row r="120" spans="1:13" x14ac:dyDescent="0.35">
      <c r="A120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</row>
    <row r="121" spans="1:13" x14ac:dyDescent="0.35">
      <c r="A12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</row>
    <row r="122" spans="1:13" x14ac:dyDescent="0.35">
      <c r="A122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</row>
    <row r="123" spans="1:13" x14ac:dyDescent="0.35">
      <c r="A123">
        <v>183013</v>
      </c>
      <c r="B123" t="s">
        <v>41</v>
      </c>
      <c r="C123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</row>
    <row r="124" spans="1:13" x14ac:dyDescent="0.35">
      <c r="A124">
        <v>187769</v>
      </c>
      <c r="B124" t="s">
        <v>25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</row>
    <row r="125" spans="1:13" x14ac:dyDescent="0.35">
      <c r="A125">
        <v>191056</v>
      </c>
      <c r="B125" t="s">
        <v>25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</row>
    <row r="126" spans="1:13" x14ac:dyDescent="0.35">
      <c r="A126">
        <v>151891</v>
      </c>
      <c r="B126" t="s">
        <v>25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</row>
    <row r="127" spans="1:13" x14ac:dyDescent="0.35">
      <c r="A127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</row>
    <row r="128" spans="1:13" x14ac:dyDescent="0.35">
      <c r="A128">
        <v>164969</v>
      </c>
      <c r="B128" t="s">
        <v>25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</row>
    <row r="129" spans="1:13" x14ac:dyDescent="0.35">
      <c r="A129">
        <v>172846</v>
      </c>
      <c r="B129" t="s">
        <v>25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</row>
    <row r="130" spans="1:13" x14ac:dyDescent="0.35">
      <c r="A130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</row>
    <row r="131" spans="1:13" x14ac:dyDescent="0.35">
      <c r="A13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</row>
    <row r="132" spans="1:13" x14ac:dyDescent="0.35">
      <c r="A132">
        <v>35276</v>
      </c>
      <c r="B132" t="s">
        <v>13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</row>
    <row r="133" spans="1:13" x14ac:dyDescent="0.35">
      <c r="A133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</row>
    <row r="134" spans="1:13" x14ac:dyDescent="0.35">
      <c r="A134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</row>
    <row r="135" spans="1:13" x14ac:dyDescent="0.35">
      <c r="A135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</row>
    <row r="136" spans="1:13" x14ac:dyDescent="0.35">
      <c r="A136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</row>
    <row r="137" spans="1:13" x14ac:dyDescent="0.35">
      <c r="A137">
        <v>154195</v>
      </c>
      <c r="B137" t="s">
        <v>25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</row>
    <row r="138" spans="1:13" x14ac:dyDescent="0.35">
      <c r="A138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</row>
    <row r="139" spans="1:13" x14ac:dyDescent="0.35">
      <c r="A139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</row>
    <row r="140" spans="1:13" x14ac:dyDescent="0.35">
      <c r="A140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</row>
    <row r="141" spans="1:13" x14ac:dyDescent="0.35">
      <c r="A14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</row>
    <row r="142" spans="1:13" x14ac:dyDescent="0.35">
      <c r="A142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</row>
    <row r="143" spans="1:13" x14ac:dyDescent="0.35">
      <c r="A143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</row>
    <row r="144" spans="1:13" x14ac:dyDescent="0.35">
      <c r="A144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</row>
    <row r="145" spans="1:13" x14ac:dyDescent="0.35">
      <c r="A145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</row>
    <row r="146" spans="1:13" x14ac:dyDescent="0.35">
      <c r="A146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</row>
    <row r="147" spans="1:13" x14ac:dyDescent="0.35">
      <c r="A147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</row>
    <row r="148" spans="1:13" x14ac:dyDescent="0.35">
      <c r="A148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</row>
    <row r="149" spans="1:13" x14ac:dyDescent="0.35">
      <c r="A149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</row>
    <row r="150" spans="1:13" x14ac:dyDescent="0.35">
      <c r="A150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</row>
    <row r="151" spans="1:13" x14ac:dyDescent="0.35">
      <c r="A15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</row>
    <row r="152" spans="1:13" x14ac:dyDescent="0.35">
      <c r="A152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</row>
    <row r="153" spans="1:13" x14ac:dyDescent="0.35">
      <c r="A153">
        <v>156568</v>
      </c>
      <c r="B153" t="s">
        <v>22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</row>
    <row r="154" spans="1:13" x14ac:dyDescent="0.35">
      <c r="A154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</row>
    <row r="155" spans="1:13" x14ac:dyDescent="0.35">
      <c r="A155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</row>
    <row r="156" spans="1:13" x14ac:dyDescent="0.35">
      <c r="A156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</row>
    <row r="157" spans="1:13" x14ac:dyDescent="0.35">
      <c r="A157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</row>
    <row r="158" spans="1:13" x14ac:dyDescent="0.35">
      <c r="A158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</row>
    <row r="159" spans="1:13" x14ac:dyDescent="0.35">
      <c r="A159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</row>
    <row r="160" spans="1:13" x14ac:dyDescent="0.35">
      <c r="A160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</row>
    <row r="161" spans="1:13" x14ac:dyDescent="0.35">
      <c r="A16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</row>
    <row r="162" spans="1:13" x14ac:dyDescent="0.35">
      <c r="A162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</row>
    <row r="163" spans="1:13" x14ac:dyDescent="0.35">
      <c r="A163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</row>
    <row r="164" spans="1:13" x14ac:dyDescent="0.35">
      <c r="A164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</row>
    <row r="165" spans="1:13" x14ac:dyDescent="0.35">
      <c r="A165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</row>
    <row r="166" spans="1:13" x14ac:dyDescent="0.35">
      <c r="A166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</row>
    <row r="167" spans="1:13" x14ac:dyDescent="0.35">
      <c r="A167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</row>
    <row r="168" spans="1:13" x14ac:dyDescent="0.35">
      <c r="A168">
        <v>77898</v>
      </c>
      <c r="B168" t="s">
        <v>36</v>
      </c>
      <c r="C168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</row>
    <row r="169" spans="1:13" x14ac:dyDescent="0.35">
      <c r="A169">
        <v>77345</v>
      </c>
      <c r="B169" t="s">
        <v>36</v>
      </c>
      <c r="C169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</row>
    <row r="170" spans="1:13" x14ac:dyDescent="0.35">
      <c r="A170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</row>
    <row r="171" spans="1:13" x14ac:dyDescent="0.35">
      <c r="A17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</row>
    <row r="172" spans="1:13" x14ac:dyDescent="0.35">
      <c r="A172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</row>
    <row r="173" spans="1:13" x14ac:dyDescent="0.35">
      <c r="A173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</row>
    <row r="174" spans="1:13" x14ac:dyDescent="0.35">
      <c r="A174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</row>
    <row r="175" spans="1:13" x14ac:dyDescent="0.35">
      <c r="A175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</row>
    <row r="176" spans="1:13" x14ac:dyDescent="0.35">
      <c r="A176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</row>
    <row r="177" spans="1:13" x14ac:dyDescent="0.35">
      <c r="A177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</row>
    <row r="178" spans="1:13" x14ac:dyDescent="0.35">
      <c r="A178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</row>
    <row r="179" spans="1:13" x14ac:dyDescent="0.35">
      <c r="A179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</row>
    <row r="180" spans="1:13" x14ac:dyDescent="0.35">
      <c r="A180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</row>
    <row r="181" spans="1:13" x14ac:dyDescent="0.35">
      <c r="A18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</row>
    <row r="182" spans="1:13" x14ac:dyDescent="0.35">
      <c r="A182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</row>
    <row r="183" spans="1:13" x14ac:dyDescent="0.35">
      <c r="A183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</row>
    <row r="184" spans="1:13" x14ac:dyDescent="0.35">
      <c r="A184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</row>
    <row r="185" spans="1:13" x14ac:dyDescent="0.35">
      <c r="A185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</row>
    <row r="186" spans="1:13" x14ac:dyDescent="0.35">
      <c r="A186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</row>
    <row r="187" spans="1:13" x14ac:dyDescent="0.35">
      <c r="A187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</row>
    <row r="188" spans="1:13" x14ac:dyDescent="0.35">
      <c r="A188">
        <v>187571</v>
      </c>
      <c r="B188" t="s">
        <v>34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</row>
    <row r="189" spans="1:13" x14ac:dyDescent="0.35">
      <c r="A189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</row>
    <row r="190" spans="1:13" x14ac:dyDescent="0.35">
      <c r="A190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</row>
    <row r="191" spans="1:13" x14ac:dyDescent="0.35">
      <c r="A19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</row>
    <row r="192" spans="1:13" x14ac:dyDescent="0.35">
      <c r="A192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</row>
    <row r="193" spans="1:13" x14ac:dyDescent="0.35">
      <c r="A193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</row>
    <row r="194" spans="1:13" x14ac:dyDescent="0.35">
      <c r="A194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</row>
    <row r="195" spans="1:13" x14ac:dyDescent="0.35">
      <c r="A195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</row>
    <row r="196" spans="1:13" x14ac:dyDescent="0.35">
      <c r="A196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</row>
    <row r="197" spans="1:13" x14ac:dyDescent="0.35">
      <c r="A197">
        <v>41715</v>
      </c>
      <c r="B197" t="s">
        <v>13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</row>
    <row r="198" spans="1:13" x14ac:dyDescent="0.35">
      <c r="A198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</row>
    <row r="199" spans="1:13" x14ac:dyDescent="0.35">
      <c r="A199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</row>
    <row r="200" spans="1:13" x14ac:dyDescent="0.35">
      <c r="A200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</row>
    <row r="201" spans="1:13" x14ac:dyDescent="0.35">
      <c r="A20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</row>
    <row r="202" spans="1:13" x14ac:dyDescent="0.35">
      <c r="A202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</row>
    <row r="203" spans="1:13" x14ac:dyDescent="0.35">
      <c r="A203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</row>
    <row r="204" spans="1:13" x14ac:dyDescent="0.35">
      <c r="A204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</row>
    <row r="205" spans="1:13" x14ac:dyDescent="0.35">
      <c r="A205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</row>
    <row r="206" spans="1:13" x14ac:dyDescent="0.35">
      <c r="A206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</row>
    <row r="207" spans="1:13" x14ac:dyDescent="0.35">
      <c r="A207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</row>
    <row r="208" spans="1:13" x14ac:dyDescent="0.35">
      <c r="A208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</row>
    <row r="209" spans="1:13" x14ac:dyDescent="0.35">
      <c r="A209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</row>
    <row r="210" spans="1:13" x14ac:dyDescent="0.35">
      <c r="A210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</row>
    <row r="211" spans="1:13" x14ac:dyDescent="0.35">
      <c r="A21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</row>
    <row r="212" spans="1:13" x14ac:dyDescent="0.35">
      <c r="A212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</row>
    <row r="213" spans="1:13" x14ac:dyDescent="0.35">
      <c r="A213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</row>
    <row r="214" spans="1:13" x14ac:dyDescent="0.35">
      <c r="A214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</row>
    <row r="215" spans="1:13" x14ac:dyDescent="0.35">
      <c r="A215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</row>
    <row r="216" spans="1:13" x14ac:dyDescent="0.35">
      <c r="A216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</row>
    <row r="217" spans="1:13" x14ac:dyDescent="0.35">
      <c r="A217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</row>
    <row r="218" spans="1:13" x14ac:dyDescent="0.35">
      <c r="A218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</row>
    <row r="219" spans="1:13" x14ac:dyDescent="0.35">
      <c r="A219">
        <v>8240</v>
      </c>
      <c r="B219" t="s">
        <v>22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</row>
    <row r="220" spans="1:13" x14ac:dyDescent="0.35">
      <c r="A220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</row>
    <row r="221" spans="1:13" x14ac:dyDescent="0.35">
      <c r="A221">
        <v>49351</v>
      </c>
      <c r="B221" t="s">
        <v>44</v>
      </c>
      <c r="C22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</row>
    <row r="222" spans="1:13" x14ac:dyDescent="0.35">
      <c r="A222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</row>
    <row r="223" spans="1:13" x14ac:dyDescent="0.35">
      <c r="A223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</row>
    <row r="224" spans="1:13" x14ac:dyDescent="0.35">
      <c r="A224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</row>
    <row r="225" spans="1:13" x14ac:dyDescent="0.35">
      <c r="A225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</row>
    <row r="226" spans="1:13" x14ac:dyDescent="0.35">
      <c r="A226">
        <v>14161</v>
      </c>
      <c r="B226" t="s">
        <v>41</v>
      </c>
      <c r="C226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</row>
    <row r="227" spans="1:13" x14ac:dyDescent="0.35">
      <c r="A227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</row>
    <row r="228" spans="1:13" x14ac:dyDescent="0.35">
      <c r="A228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</row>
    <row r="229" spans="1:13" x14ac:dyDescent="0.35">
      <c r="A229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</row>
    <row r="230" spans="1:13" x14ac:dyDescent="0.35">
      <c r="A230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</row>
    <row r="231" spans="1:13" x14ac:dyDescent="0.35">
      <c r="A231">
        <v>81945</v>
      </c>
      <c r="B231" t="s">
        <v>36</v>
      </c>
      <c r="C23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</row>
    <row r="232" spans="1:13" x14ac:dyDescent="0.35">
      <c r="A232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</row>
    <row r="233" spans="1:13" x14ac:dyDescent="0.35">
      <c r="A233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</row>
    <row r="234" spans="1:13" x14ac:dyDescent="0.35">
      <c r="A234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</row>
    <row r="235" spans="1:13" x14ac:dyDescent="0.35">
      <c r="A235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</row>
    <row r="236" spans="1:13" x14ac:dyDescent="0.35">
      <c r="A236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</row>
    <row r="237" spans="1:13" x14ac:dyDescent="0.35">
      <c r="A237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</row>
    <row r="238" spans="1:13" x14ac:dyDescent="0.35">
      <c r="A238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</row>
    <row r="239" spans="1:13" x14ac:dyDescent="0.35">
      <c r="A239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</row>
    <row r="240" spans="1:13" x14ac:dyDescent="0.35">
      <c r="A240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</row>
    <row r="241" spans="1:13" x14ac:dyDescent="0.35">
      <c r="A241">
        <v>188164</v>
      </c>
      <c r="B241" t="s">
        <v>21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</row>
    <row r="242" spans="1:13" x14ac:dyDescent="0.35">
      <c r="A242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</row>
    <row r="243" spans="1:13" x14ac:dyDescent="0.35">
      <c r="A243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</row>
    <row r="244" spans="1:13" x14ac:dyDescent="0.35">
      <c r="A244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</row>
    <row r="245" spans="1:13" x14ac:dyDescent="0.35">
      <c r="A245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</row>
    <row r="246" spans="1:13" x14ac:dyDescent="0.35">
      <c r="A246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</row>
    <row r="247" spans="1:13" x14ac:dyDescent="0.35">
      <c r="A247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</row>
    <row r="248" spans="1:13" x14ac:dyDescent="0.35">
      <c r="A248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</row>
    <row r="249" spans="1:13" x14ac:dyDescent="0.35">
      <c r="A249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</row>
    <row r="250" spans="1:13" x14ac:dyDescent="0.35">
      <c r="A250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</row>
    <row r="251" spans="1:13" x14ac:dyDescent="0.35">
      <c r="A25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</row>
    <row r="252" spans="1:13" x14ac:dyDescent="0.35">
      <c r="A252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</row>
    <row r="253" spans="1:13" x14ac:dyDescent="0.35">
      <c r="A253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</row>
    <row r="254" spans="1:13" x14ac:dyDescent="0.35">
      <c r="A254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</row>
    <row r="255" spans="1:13" x14ac:dyDescent="0.35">
      <c r="A255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</row>
    <row r="256" spans="1:13" x14ac:dyDescent="0.35">
      <c r="A256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</row>
    <row r="257" spans="1:13" x14ac:dyDescent="0.35">
      <c r="A257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</row>
    <row r="258" spans="1:13" x14ac:dyDescent="0.35">
      <c r="A258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</row>
    <row r="259" spans="1:13" x14ac:dyDescent="0.35">
      <c r="A259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</row>
    <row r="260" spans="1:13" x14ac:dyDescent="0.35">
      <c r="A260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</row>
    <row r="261" spans="1:13" x14ac:dyDescent="0.35">
      <c r="A26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</row>
    <row r="262" spans="1:13" x14ac:dyDescent="0.35">
      <c r="A262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</row>
    <row r="263" spans="1:13" x14ac:dyDescent="0.35">
      <c r="A263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</row>
    <row r="264" spans="1:13" x14ac:dyDescent="0.35">
      <c r="A264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</row>
    <row r="265" spans="1:13" x14ac:dyDescent="0.35">
      <c r="A265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</row>
    <row r="266" spans="1:13" x14ac:dyDescent="0.35">
      <c r="A266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</row>
    <row r="267" spans="1:13" x14ac:dyDescent="0.35">
      <c r="A267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</row>
    <row r="268" spans="1:13" x14ac:dyDescent="0.35">
      <c r="A268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</row>
    <row r="269" spans="1:13" x14ac:dyDescent="0.35">
      <c r="A269">
        <v>180428</v>
      </c>
      <c r="B269" t="s">
        <v>41</v>
      </c>
      <c r="C269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</row>
    <row r="270" spans="1:13" x14ac:dyDescent="0.35">
      <c r="A270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</row>
    <row r="271" spans="1:13" x14ac:dyDescent="0.35">
      <c r="A27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</row>
    <row r="272" spans="1:13" x14ac:dyDescent="0.35">
      <c r="A272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</row>
    <row r="273" spans="1:13" x14ac:dyDescent="0.35">
      <c r="A273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</row>
    <row r="274" spans="1:13" x14ac:dyDescent="0.35">
      <c r="A274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</row>
    <row r="275" spans="1:13" x14ac:dyDescent="0.35">
      <c r="A275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</row>
    <row r="276" spans="1:13" x14ac:dyDescent="0.35">
      <c r="A276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</row>
    <row r="277" spans="1:13" x14ac:dyDescent="0.35">
      <c r="A277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</row>
    <row r="278" spans="1:13" x14ac:dyDescent="0.35">
      <c r="A278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</row>
    <row r="279" spans="1:13" x14ac:dyDescent="0.35">
      <c r="A279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</row>
    <row r="280" spans="1:13" x14ac:dyDescent="0.35">
      <c r="A280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</row>
    <row r="281" spans="1:13" x14ac:dyDescent="0.35">
      <c r="A28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</row>
    <row r="282" spans="1:13" x14ac:dyDescent="0.35">
      <c r="A282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</row>
    <row r="283" spans="1:13" x14ac:dyDescent="0.35">
      <c r="A283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</row>
    <row r="284" spans="1:13" x14ac:dyDescent="0.35">
      <c r="A284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</row>
    <row r="285" spans="1:13" x14ac:dyDescent="0.35">
      <c r="A285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</row>
    <row r="286" spans="1:13" x14ac:dyDescent="0.35">
      <c r="A286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</row>
    <row r="287" spans="1:13" x14ac:dyDescent="0.35">
      <c r="A287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</row>
    <row r="288" spans="1:13" x14ac:dyDescent="0.35">
      <c r="A288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</row>
    <row r="289" spans="1:13" x14ac:dyDescent="0.35">
      <c r="A289">
        <v>169700</v>
      </c>
      <c r="B289" t="s">
        <v>62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</row>
    <row r="290" spans="1:13" x14ac:dyDescent="0.35">
      <c r="A290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</row>
    <row r="291" spans="1:13" x14ac:dyDescent="0.35">
      <c r="A29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</row>
    <row r="292" spans="1:13" x14ac:dyDescent="0.35">
      <c r="A292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</row>
    <row r="293" spans="1:13" x14ac:dyDescent="0.35">
      <c r="A293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</row>
    <row r="294" spans="1:13" x14ac:dyDescent="0.35">
      <c r="A294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</row>
    <row r="295" spans="1:13" x14ac:dyDescent="0.35">
      <c r="A295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</row>
    <row r="296" spans="1:13" x14ac:dyDescent="0.35">
      <c r="A296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</row>
    <row r="297" spans="1:13" x14ac:dyDescent="0.35">
      <c r="A297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</row>
    <row r="298" spans="1:13" x14ac:dyDescent="0.35">
      <c r="A298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</row>
    <row r="299" spans="1:13" x14ac:dyDescent="0.35">
      <c r="A299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</row>
    <row r="300" spans="1:13" x14ac:dyDescent="0.35">
      <c r="A300">
        <v>46844</v>
      </c>
      <c r="B300" t="s">
        <v>44</v>
      </c>
      <c r="C300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</row>
    <row r="301" spans="1:13" x14ac:dyDescent="0.35">
      <c r="A30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</row>
    <row r="302" spans="1:13" x14ac:dyDescent="0.35">
      <c r="A302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</row>
    <row r="303" spans="1:13" x14ac:dyDescent="0.35">
      <c r="A303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</row>
    <row r="304" spans="1:13" x14ac:dyDescent="0.35">
      <c r="A304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</row>
    <row r="305" spans="1:13" x14ac:dyDescent="0.35">
      <c r="A305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</row>
    <row r="306" spans="1:13" x14ac:dyDescent="0.35">
      <c r="A306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</row>
    <row r="307" spans="1:13" x14ac:dyDescent="0.35">
      <c r="A307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</row>
    <row r="308" spans="1:13" x14ac:dyDescent="0.35">
      <c r="A308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</row>
    <row r="309" spans="1:13" x14ac:dyDescent="0.35">
      <c r="A309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</row>
    <row r="310" spans="1:13" x14ac:dyDescent="0.35">
      <c r="A310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</row>
    <row r="311" spans="1:13" x14ac:dyDescent="0.35">
      <c r="A31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</row>
    <row r="312" spans="1:13" x14ac:dyDescent="0.35">
      <c r="A312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</row>
    <row r="313" spans="1:13" x14ac:dyDescent="0.35">
      <c r="A313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</row>
    <row r="314" spans="1:13" x14ac:dyDescent="0.35">
      <c r="A314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</row>
    <row r="315" spans="1:13" x14ac:dyDescent="0.35">
      <c r="A315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</row>
    <row r="316" spans="1:13" x14ac:dyDescent="0.35">
      <c r="A316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</row>
    <row r="317" spans="1:13" x14ac:dyDescent="0.35">
      <c r="A317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</row>
    <row r="318" spans="1:13" x14ac:dyDescent="0.35">
      <c r="A318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</row>
    <row r="319" spans="1:13" x14ac:dyDescent="0.35">
      <c r="A319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</row>
    <row r="320" spans="1:13" x14ac:dyDescent="0.35">
      <c r="A320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</row>
    <row r="321" spans="1:13" x14ac:dyDescent="0.35">
      <c r="A32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</row>
    <row r="322" spans="1:13" x14ac:dyDescent="0.35">
      <c r="A322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</row>
    <row r="323" spans="1:13" x14ac:dyDescent="0.35">
      <c r="A323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</row>
    <row r="324" spans="1:13" x14ac:dyDescent="0.35">
      <c r="A324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</row>
    <row r="325" spans="1:13" x14ac:dyDescent="0.35">
      <c r="A325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</row>
    <row r="326" spans="1:13" x14ac:dyDescent="0.35">
      <c r="A326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</row>
    <row r="327" spans="1:13" x14ac:dyDescent="0.35">
      <c r="A327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</row>
    <row r="328" spans="1:13" x14ac:dyDescent="0.35">
      <c r="A328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</row>
    <row r="329" spans="1:13" x14ac:dyDescent="0.35">
      <c r="A329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</row>
    <row r="330" spans="1:13" x14ac:dyDescent="0.35">
      <c r="A330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</row>
    <row r="331" spans="1:13" x14ac:dyDescent="0.35">
      <c r="A331">
        <v>18359</v>
      </c>
      <c r="B331" t="s">
        <v>18</v>
      </c>
      <c r="C33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</row>
    <row r="332" spans="1:13" x14ac:dyDescent="0.35">
      <c r="A332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</row>
    <row r="333" spans="1:13" x14ac:dyDescent="0.35">
      <c r="A333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</row>
    <row r="334" spans="1:13" x14ac:dyDescent="0.35">
      <c r="A334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</row>
    <row r="335" spans="1:13" x14ac:dyDescent="0.35">
      <c r="A335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</row>
    <row r="336" spans="1:13" x14ac:dyDescent="0.35">
      <c r="A336">
        <v>169106</v>
      </c>
      <c r="B336" t="s">
        <v>62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</row>
    <row r="337" spans="1:13" x14ac:dyDescent="0.35">
      <c r="A337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</row>
    <row r="338" spans="1:13" x14ac:dyDescent="0.35">
      <c r="A338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</row>
    <row r="339" spans="1:13" x14ac:dyDescent="0.35">
      <c r="A339">
        <v>144906</v>
      </c>
      <c r="B339" t="s">
        <v>62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</row>
    <row r="340" spans="1:13" x14ac:dyDescent="0.35">
      <c r="A340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</row>
    <row r="341" spans="1:13" x14ac:dyDescent="0.35">
      <c r="A341">
        <v>172530</v>
      </c>
      <c r="B341" t="s">
        <v>62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</row>
    <row r="342" spans="1:13" x14ac:dyDescent="0.35">
      <c r="A342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</row>
    <row r="343" spans="1:13" x14ac:dyDescent="0.35">
      <c r="A343">
        <v>144076</v>
      </c>
      <c r="B343" t="s">
        <v>62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</row>
    <row r="344" spans="1:13" x14ac:dyDescent="0.35">
      <c r="A344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</row>
    <row r="345" spans="1:13" x14ac:dyDescent="0.35">
      <c r="A345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</row>
    <row r="346" spans="1:13" x14ac:dyDescent="0.35">
      <c r="A346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</row>
    <row r="347" spans="1:13" x14ac:dyDescent="0.35">
      <c r="A347">
        <v>187298</v>
      </c>
      <c r="B347" t="s">
        <v>47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</row>
    <row r="348" spans="1:13" x14ac:dyDescent="0.35">
      <c r="A348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</row>
    <row r="349" spans="1:13" x14ac:dyDescent="0.35">
      <c r="A349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</row>
    <row r="350" spans="1:13" x14ac:dyDescent="0.35">
      <c r="A350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</row>
    <row r="351" spans="1:13" x14ac:dyDescent="0.35">
      <c r="A351">
        <v>158460</v>
      </c>
      <c r="B351" t="s">
        <v>62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</row>
    <row r="352" spans="1:13" x14ac:dyDescent="0.35">
      <c r="A352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</row>
    <row r="353" spans="1:13" x14ac:dyDescent="0.35">
      <c r="A353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</row>
    <row r="354" spans="1:13" x14ac:dyDescent="0.35">
      <c r="A354">
        <v>164251</v>
      </c>
      <c r="B354" t="s">
        <v>62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</row>
    <row r="355" spans="1:13" x14ac:dyDescent="0.35">
      <c r="A355">
        <v>149626</v>
      </c>
      <c r="B355" t="s">
        <v>24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</row>
    <row r="356" spans="1:13" x14ac:dyDescent="0.35">
      <c r="A356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</row>
    <row r="357" spans="1:13" x14ac:dyDescent="0.35">
      <c r="A357">
        <v>156077</v>
      </c>
      <c r="B357" t="s">
        <v>62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</row>
    <row r="358" spans="1:13" x14ac:dyDescent="0.35">
      <c r="A358">
        <v>183858</v>
      </c>
      <c r="B358" t="s">
        <v>41</v>
      </c>
      <c r="C358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</row>
    <row r="359" spans="1:13" x14ac:dyDescent="0.35">
      <c r="A359">
        <v>164217</v>
      </c>
      <c r="B359" t="s">
        <v>62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</row>
    <row r="360" spans="1:13" x14ac:dyDescent="0.35">
      <c r="A360">
        <v>169973</v>
      </c>
      <c r="B360" t="s">
        <v>62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</row>
    <row r="361" spans="1:13" x14ac:dyDescent="0.35">
      <c r="A361">
        <v>15066</v>
      </c>
      <c r="B361" t="s">
        <v>18</v>
      </c>
      <c r="C36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</row>
    <row r="362" spans="1:13" x14ac:dyDescent="0.35">
      <c r="A362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</row>
    <row r="363" spans="1:13" x14ac:dyDescent="0.35">
      <c r="A363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</row>
    <row r="364" spans="1:13" x14ac:dyDescent="0.35">
      <c r="A364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</row>
    <row r="365" spans="1:13" x14ac:dyDescent="0.35">
      <c r="A365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</row>
    <row r="366" spans="1:13" x14ac:dyDescent="0.35">
      <c r="A366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</row>
    <row r="367" spans="1:13" x14ac:dyDescent="0.35">
      <c r="A367">
        <v>152527</v>
      </c>
      <c r="B367" t="s">
        <v>62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</row>
    <row r="368" spans="1:13" x14ac:dyDescent="0.35">
      <c r="A368">
        <v>178290</v>
      </c>
      <c r="B368" t="s">
        <v>41</v>
      </c>
      <c r="C368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</row>
    <row r="369" spans="1:13" x14ac:dyDescent="0.35">
      <c r="A369">
        <v>153818</v>
      </c>
      <c r="B369" t="s">
        <v>62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</row>
    <row r="370" spans="1:13" x14ac:dyDescent="0.35">
      <c r="A370">
        <v>152641</v>
      </c>
      <c r="B370" t="s">
        <v>62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</row>
    <row r="371" spans="1:13" x14ac:dyDescent="0.35">
      <c r="A371">
        <v>161691</v>
      </c>
      <c r="B371" t="s">
        <v>62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</row>
    <row r="372" spans="1:13" x14ac:dyDescent="0.35">
      <c r="A372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</row>
    <row r="373" spans="1:13" x14ac:dyDescent="0.35">
      <c r="A373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</row>
    <row r="374" spans="1:13" x14ac:dyDescent="0.35">
      <c r="A374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</row>
    <row r="375" spans="1:13" x14ac:dyDescent="0.35">
      <c r="A375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</row>
    <row r="376" spans="1:13" x14ac:dyDescent="0.35">
      <c r="A376">
        <v>153450</v>
      </c>
      <c r="B376" t="s">
        <v>62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</row>
    <row r="377" spans="1:13" x14ac:dyDescent="0.35">
      <c r="A377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</row>
    <row r="378" spans="1:13" x14ac:dyDescent="0.35">
      <c r="A378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</row>
    <row r="379" spans="1:13" x14ac:dyDescent="0.35">
      <c r="A379">
        <v>155541</v>
      </c>
      <c r="B379" t="s">
        <v>62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</row>
    <row r="380" spans="1:13" x14ac:dyDescent="0.35">
      <c r="A380">
        <v>77107</v>
      </c>
      <c r="B380" t="s">
        <v>36</v>
      </c>
      <c r="C380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</row>
    <row r="381" spans="1:13" x14ac:dyDescent="0.35">
      <c r="A38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</row>
    <row r="382" spans="1:13" x14ac:dyDescent="0.35">
      <c r="A382">
        <v>152053</v>
      </c>
      <c r="B382" t="s">
        <v>62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</row>
    <row r="383" spans="1:13" x14ac:dyDescent="0.35">
      <c r="A383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</row>
    <row r="384" spans="1:13" x14ac:dyDescent="0.35">
      <c r="A384">
        <v>16099</v>
      </c>
      <c r="B384" t="s">
        <v>18</v>
      </c>
      <c r="C384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</row>
    <row r="385" spans="1:13" x14ac:dyDescent="0.35">
      <c r="A385">
        <v>166337</v>
      </c>
      <c r="B385" t="s">
        <v>62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</row>
    <row r="386" spans="1:13" x14ac:dyDescent="0.35">
      <c r="A386">
        <v>142495</v>
      </c>
      <c r="B386" t="s">
        <v>62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</row>
    <row r="387" spans="1:13" x14ac:dyDescent="0.35">
      <c r="A387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</row>
    <row r="388" spans="1:13" x14ac:dyDescent="0.35">
      <c r="A388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</row>
    <row r="389" spans="1:13" x14ac:dyDescent="0.35">
      <c r="A389">
        <v>168389</v>
      </c>
      <c r="B389" t="s">
        <v>62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</row>
    <row r="390" spans="1:13" x14ac:dyDescent="0.35">
      <c r="A390">
        <v>14982</v>
      </c>
      <c r="B390" t="s">
        <v>62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</row>
    <row r="391" spans="1:13" x14ac:dyDescent="0.35">
      <c r="A39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</row>
    <row r="392" spans="1:13" x14ac:dyDescent="0.35">
      <c r="A392">
        <v>144393</v>
      </c>
      <c r="B392" t="s">
        <v>62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</row>
    <row r="393" spans="1:13" x14ac:dyDescent="0.35">
      <c r="A393">
        <v>4907</v>
      </c>
      <c r="B393" t="s">
        <v>35</v>
      </c>
      <c r="C393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</row>
    <row r="394" spans="1:13" x14ac:dyDescent="0.35">
      <c r="A394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</row>
    <row r="395" spans="1:13" x14ac:dyDescent="0.35">
      <c r="A395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</row>
    <row r="396" spans="1:13" x14ac:dyDescent="0.35">
      <c r="A396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</row>
    <row r="397" spans="1:13" x14ac:dyDescent="0.35">
      <c r="A397">
        <v>169919</v>
      </c>
      <c r="B397" t="s">
        <v>62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</row>
    <row r="398" spans="1:13" x14ac:dyDescent="0.35">
      <c r="A398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</row>
    <row r="399" spans="1:13" x14ac:dyDescent="0.35">
      <c r="A399">
        <v>145838</v>
      </c>
      <c r="B399" t="s">
        <v>62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</row>
    <row r="400" spans="1:13" x14ac:dyDescent="0.35">
      <c r="A400">
        <v>150624</v>
      </c>
      <c r="B400" t="s">
        <v>62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</row>
    <row r="401" spans="1:13" x14ac:dyDescent="0.35">
      <c r="A40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</row>
    <row r="402" spans="1:13" x14ac:dyDescent="0.35">
      <c r="A402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</row>
    <row r="403" spans="1:13" x14ac:dyDescent="0.35">
      <c r="A403">
        <v>49743</v>
      </c>
      <c r="B403" t="s">
        <v>44</v>
      </c>
      <c r="C403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</row>
    <row r="404" spans="1:13" x14ac:dyDescent="0.35">
      <c r="A404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</row>
    <row r="405" spans="1:13" x14ac:dyDescent="0.35">
      <c r="A405">
        <v>172420</v>
      </c>
      <c r="B405" t="s">
        <v>62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</row>
    <row r="406" spans="1:13" x14ac:dyDescent="0.35">
      <c r="A406">
        <v>7494</v>
      </c>
      <c r="B406" t="s">
        <v>62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</row>
    <row r="407" spans="1:13" x14ac:dyDescent="0.35">
      <c r="A407">
        <v>149498</v>
      </c>
      <c r="B407" t="s">
        <v>62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</row>
    <row r="408" spans="1:13" x14ac:dyDescent="0.35">
      <c r="A408">
        <v>169780</v>
      </c>
      <c r="B408" t="s">
        <v>62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</row>
    <row r="409" spans="1:13" x14ac:dyDescent="0.35">
      <c r="A409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</row>
    <row r="410" spans="1:13" x14ac:dyDescent="0.35">
      <c r="A410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</row>
    <row r="411" spans="1:13" x14ac:dyDescent="0.35">
      <c r="A41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</row>
    <row r="412" spans="1:13" x14ac:dyDescent="0.35">
      <c r="A412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</row>
    <row r="413" spans="1:13" x14ac:dyDescent="0.35">
      <c r="A413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</row>
    <row r="414" spans="1:13" x14ac:dyDescent="0.35">
      <c r="A414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</row>
    <row r="415" spans="1:13" x14ac:dyDescent="0.35">
      <c r="A415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</row>
    <row r="416" spans="1:13" x14ac:dyDescent="0.35">
      <c r="A416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</row>
    <row r="417" spans="1:13" x14ac:dyDescent="0.35">
      <c r="A417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</row>
    <row r="418" spans="1:13" x14ac:dyDescent="0.35">
      <c r="A418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</row>
    <row r="419" spans="1:13" x14ac:dyDescent="0.35">
      <c r="A419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</row>
    <row r="420" spans="1:13" x14ac:dyDescent="0.35">
      <c r="A420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</row>
    <row r="421" spans="1:13" x14ac:dyDescent="0.35">
      <c r="A421">
        <v>168189</v>
      </c>
      <c r="B421" t="s">
        <v>62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</row>
    <row r="422" spans="1:13" x14ac:dyDescent="0.35">
      <c r="A422">
        <v>148998</v>
      </c>
      <c r="B422" t="s">
        <v>62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</row>
    <row r="423" spans="1:13" x14ac:dyDescent="0.35">
      <c r="A423">
        <v>186292</v>
      </c>
      <c r="B423" t="s">
        <v>62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</row>
    <row r="424" spans="1:13" x14ac:dyDescent="0.35">
      <c r="A424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</row>
    <row r="425" spans="1:13" x14ac:dyDescent="0.35">
      <c r="A425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</row>
    <row r="426" spans="1:13" x14ac:dyDescent="0.35">
      <c r="A426">
        <v>155266</v>
      </c>
      <c r="B426" t="s">
        <v>62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</row>
    <row r="427" spans="1:13" x14ac:dyDescent="0.35">
      <c r="A427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</row>
    <row r="428" spans="1:13" x14ac:dyDescent="0.35">
      <c r="A428">
        <v>189853</v>
      </c>
      <c r="B428" t="s">
        <v>63</v>
      </c>
      <c r="C428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</row>
    <row r="429" spans="1:13" x14ac:dyDescent="0.35">
      <c r="A429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</row>
    <row r="430" spans="1:13" x14ac:dyDescent="0.35">
      <c r="A430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</row>
    <row r="431" spans="1:13" x14ac:dyDescent="0.35">
      <c r="A431">
        <v>171566</v>
      </c>
      <c r="B431" t="s">
        <v>62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</row>
    <row r="432" spans="1:13" x14ac:dyDescent="0.35">
      <c r="A432">
        <v>156266</v>
      </c>
      <c r="B432" t="s">
        <v>62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</row>
    <row r="433" spans="1:13" x14ac:dyDescent="0.35">
      <c r="A433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</row>
    <row r="434" spans="1:13" x14ac:dyDescent="0.35">
      <c r="A434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</row>
    <row r="435" spans="1:13" x14ac:dyDescent="0.35">
      <c r="A435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</row>
    <row r="436" spans="1:13" x14ac:dyDescent="0.35">
      <c r="A436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</row>
    <row r="437" spans="1:13" x14ac:dyDescent="0.35">
      <c r="A437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</row>
    <row r="438" spans="1:13" x14ac:dyDescent="0.35">
      <c r="A438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</row>
    <row r="439" spans="1:13" x14ac:dyDescent="0.35">
      <c r="A439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</row>
    <row r="440" spans="1:13" x14ac:dyDescent="0.35">
      <c r="A440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</row>
    <row r="441" spans="1:13" x14ac:dyDescent="0.35">
      <c r="A44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</row>
    <row r="442" spans="1:13" x14ac:dyDescent="0.35">
      <c r="A442">
        <v>169827</v>
      </c>
      <c r="B442" t="s">
        <v>62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</row>
    <row r="443" spans="1:13" x14ac:dyDescent="0.35">
      <c r="A443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</row>
    <row r="444" spans="1:13" x14ac:dyDescent="0.35">
      <c r="A444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</row>
    <row r="445" spans="1:13" x14ac:dyDescent="0.35">
      <c r="A445">
        <v>186396</v>
      </c>
      <c r="B445" t="s">
        <v>44</v>
      </c>
      <c r="C445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</row>
    <row r="446" spans="1:13" x14ac:dyDescent="0.35">
      <c r="A446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</row>
    <row r="447" spans="1:13" x14ac:dyDescent="0.35">
      <c r="A447">
        <v>178826</v>
      </c>
      <c r="B447" t="s">
        <v>49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</row>
    <row r="448" spans="1:13" x14ac:dyDescent="0.35">
      <c r="A448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</row>
    <row r="449" spans="1:13" x14ac:dyDescent="0.35">
      <c r="A449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</row>
    <row r="450" spans="1:13" x14ac:dyDescent="0.35">
      <c r="A450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</row>
    <row r="451" spans="1:13" x14ac:dyDescent="0.35">
      <c r="A45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</row>
    <row r="452" spans="1:13" x14ac:dyDescent="0.35">
      <c r="A452">
        <v>173348</v>
      </c>
      <c r="B452" t="s">
        <v>62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</row>
    <row r="453" spans="1:13" x14ac:dyDescent="0.35">
      <c r="A453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</row>
    <row r="454" spans="1:13" x14ac:dyDescent="0.35">
      <c r="A454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</row>
    <row r="455" spans="1:13" x14ac:dyDescent="0.35">
      <c r="A455">
        <v>156485</v>
      </c>
      <c r="B455" t="s">
        <v>62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</row>
    <row r="456" spans="1:13" x14ac:dyDescent="0.35">
      <c r="A456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</row>
    <row r="457" spans="1:13" x14ac:dyDescent="0.35">
      <c r="A457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</row>
    <row r="458" spans="1:13" x14ac:dyDescent="0.35">
      <c r="A458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</row>
    <row r="459" spans="1:13" x14ac:dyDescent="0.35">
      <c r="A459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</row>
    <row r="460" spans="1:13" x14ac:dyDescent="0.35">
      <c r="A460">
        <v>189373</v>
      </c>
      <c r="B460" t="s">
        <v>62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</row>
    <row r="461" spans="1:13" x14ac:dyDescent="0.35">
      <c r="A46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</row>
    <row r="462" spans="1:13" x14ac:dyDescent="0.35">
      <c r="A462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</row>
    <row r="463" spans="1:13" x14ac:dyDescent="0.35">
      <c r="A463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</row>
    <row r="464" spans="1:13" x14ac:dyDescent="0.35">
      <c r="A464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</row>
    <row r="465" spans="1:13" x14ac:dyDescent="0.35">
      <c r="A465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</row>
    <row r="466" spans="1:13" x14ac:dyDescent="0.35">
      <c r="A466">
        <v>162228</v>
      </c>
      <c r="B466" t="s">
        <v>62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</row>
    <row r="467" spans="1:13" x14ac:dyDescent="0.35">
      <c r="A467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</row>
    <row r="468" spans="1:13" x14ac:dyDescent="0.35">
      <c r="A468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</row>
    <row r="469" spans="1:13" x14ac:dyDescent="0.35">
      <c r="A469">
        <v>159174</v>
      </c>
      <c r="B469" t="s">
        <v>62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</row>
    <row r="470" spans="1:13" x14ac:dyDescent="0.35">
      <c r="A470">
        <v>156903</v>
      </c>
      <c r="B470" t="s">
        <v>62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</row>
    <row r="471" spans="1:13" x14ac:dyDescent="0.35">
      <c r="A47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</row>
    <row r="472" spans="1:13" x14ac:dyDescent="0.35">
      <c r="A472">
        <v>142057</v>
      </c>
      <c r="B472" t="s">
        <v>24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</row>
    <row r="473" spans="1:13" x14ac:dyDescent="0.35">
      <c r="A473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</row>
    <row r="474" spans="1:13" x14ac:dyDescent="0.35">
      <c r="A474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</row>
    <row r="475" spans="1:13" x14ac:dyDescent="0.35">
      <c r="A475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</row>
    <row r="476" spans="1:13" x14ac:dyDescent="0.35">
      <c r="A476">
        <v>160863</v>
      </c>
      <c r="B476" t="s">
        <v>62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</row>
    <row r="477" spans="1:13" x14ac:dyDescent="0.35">
      <c r="A477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</row>
    <row r="478" spans="1:13" x14ac:dyDescent="0.35">
      <c r="A478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</row>
    <row r="479" spans="1:13" x14ac:dyDescent="0.35">
      <c r="A479">
        <v>170563</v>
      </c>
      <c r="B479" t="s">
        <v>62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</row>
    <row r="480" spans="1:13" x14ac:dyDescent="0.35">
      <c r="A480">
        <v>79389</v>
      </c>
      <c r="B480" t="s">
        <v>36</v>
      </c>
      <c r="C480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</row>
    <row r="481" spans="1:13" x14ac:dyDescent="0.35">
      <c r="A481">
        <v>180752</v>
      </c>
      <c r="B481" t="s">
        <v>41</v>
      </c>
      <c r="C48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</row>
    <row r="482" spans="1:13" x14ac:dyDescent="0.35">
      <c r="A482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</row>
    <row r="483" spans="1:13" x14ac:dyDescent="0.35">
      <c r="A483">
        <v>158506</v>
      </c>
      <c r="B483" t="s">
        <v>62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</row>
    <row r="484" spans="1:13" x14ac:dyDescent="0.35">
      <c r="A484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</row>
    <row r="485" spans="1:13" x14ac:dyDescent="0.35">
      <c r="A485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</row>
    <row r="486" spans="1:13" x14ac:dyDescent="0.35">
      <c r="A486">
        <v>164175</v>
      </c>
      <c r="B486" t="s">
        <v>62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</row>
    <row r="487" spans="1:13" x14ac:dyDescent="0.35">
      <c r="A487">
        <v>145120</v>
      </c>
      <c r="B487" t="s">
        <v>62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</row>
    <row r="488" spans="1:13" x14ac:dyDescent="0.35">
      <c r="A488">
        <v>55358</v>
      </c>
      <c r="B488" t="s">
        <v>63</v>
      </c>
      <c r="C488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</row>
    <row r="489" spans="1:13" x14ac:dyDescent="0.35">
      <c r="A489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</row>
    <row r="490" spans="1:13" x14ac:dyDescent="0.35">
      <c r="A490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</row>
    <row r="491" spans="1:13" x14ac:dyDescent="0.35">
      <c r="A491">
        <v>148354</v>
      </c>
      <c r="B491" t="s">
        <v>62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</row>
    <row r="492" spans="1:13" x14ac:dyDescent="0.35">
      <c r="A492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</row>
    <row r="493" spans="1:13" x14ac:dyDescent="0.35">
      <c r="A493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</row>
    <row r="494" spans="1:13" x14ac:dyDescent="0.35">
      <c r="A494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</row>
    <row r="495" spans="1:13" x14ac:dyDescent="0.35">
      <c r="A495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</row>
    <row r="496" spans="1:13" x14ac:dyDescent="0.35">
      <c r="A496">
        <v>107613</v>
      </c>
      <c r="B496" t="s">
        <v>62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</row>
    <row r="497" spans="1:13" x14ac:dyDescent="0.35">
      <c r="A497">
        <v>165302</v>
      </c>
      <c r="B497" t="s">
        <v>62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</row>
    <row r="498" spans="1:13" x14ac:dyDescent="0.35">
      <c r="A498">
        <v>152990</v>
      </c>
      <c r="B498" t="s">
        <v>62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</row>
    <row r="499" spans="1:13" x14ac:dyDescent="0.35">
      <c r="A499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</row>
    <row r="500" spans="1:13" x14ac:dyDescent="0.35">
      <c r="A500">
        <v>4522</v>
      </c>
      <c r="B500" t="s">
        <v>62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</row>
    <row r="501" spans="1:13" x14ac:dyDescent="0.35">
      <c r="A50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</row>
    <row r="502" spans="1:13" x14ac:dyDescent="0.35">
      <c r="A502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</row>
    <row r="503" spans="1:13" x14ac:dyDescent="0.35">
      <c r="A503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</row>
    <row r="504" spans="1:13" x14ac:dyDescent="0.35">
      <c r="A504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</row>
    <row r="505" spans="1:13" x14ac:dyDescent="0.35">
      <c r="A505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</row>
    <row r="506" spans="1:13" x14ac:dyDescent="0.35">
      <c r="A506">
        <v>158058</v>
      </c>
      <c r="B506" t="s">
        <v>62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</row>
    <row r="507" spans="1:13" x14ac:dyDescent="0.35">
      <c r="A507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</row>
    <row r="508" spans="1:13" x14ac:dyDescent="0.35">
      <c r="A508">
        <v>181412</v>
      </c>
      <c r="B508" t="s">
        <v>41</v>
      </c>
      <c r="C508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</row>
    <row r="509" spans="1:13" x14ac:dyDescent="0.35">
      <c r="A509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</row>
    <row r="510" spans="1:13" x14ac:dyDescent="0.35">
      <c r="A510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</row>
    <row r="511" spans="1:13" x14ac:dyDescent="0.35">
      <c r="A51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</row>
    <row r="512" spans="1:13" x14ac:dyDescent="0.35">
      <c r="A512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</row>
    <row r="513" spans="1:13" x14ac:dyDescent="0.35">
      <c r="A513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</row>
    <row r="514" spans="1:13" x14ac:dyDescent="0.35">
      <c r="A514">
        <v>148166</v>
      </c>
      <c r="B514" t="s">
        <v>62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</row>
    <row r="515" spans="1:13" x14ac:dyDescent="0.35">
      <c r="A515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</row>
    <row r="516" spans="1:13" x14ac:dyDescent="0.35">
      <c r="A516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</row>
    <row r="517" spans="1:13" x14ac:dyDescent="0.35">
      <c r="A517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</row>
    <row r="518" spans="1:13" x14ac:dyDescent="0.35">
      <c r="A518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</row>
    <row r="519" spans="1:13" x14ac:dyDescent="0.35">
      <c r="A519">
        <v>153864</v>
      </c>
      <c r="B519" t="s">
        <v>62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</row>
    <row r="520" spans="1:13" x14ac:dyDescent="0.35">
      <c r="A520">
        <v>145496</v>
      </c>
      <c r="B520" t="s">
        <v>62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</row>
    <row r="521" spans="1:13" x14ac:dyDescent="0.35">
      <c r="A52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</row>
    <row r="522" spans="1:13" x14ac:dyDescent="0.35">
      <c r="A522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</row>
    <row r="523" spans="1:13" x14ac:dyDescent="0.35">
      <c r="A523">
        <v>130756</v>
      </c>
      <c r="B523" t="s">
        <v>49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</row>
    <row r="524" spans="1:13" x14ac:dyDescent="0.35">
      <c r="A524">
        <v>87281</v>
      </c>
      <c r="B524" t="s">
        <v>35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</row>
    <row r="525" spans="1:13" x14ac:dyDescent="0.35">
      <c r="A525">
        <v>16863</v>
      </c>
      <c r="B525" t="s">
        <v>18</v>
      </c>
      <c r="C525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</row>
    <row r="526" spans="1:13" x14ac:dyDescent="0.35">
      <c r="A526">
        <v>20065</v>
      </c>
      <c r="B526" t="s">
        <v>18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</row>
    <row r="527" spans="1:13" x14ac:dyDescent="0.35">
      <c r="A527">
        <v>142554</v>
      </c>
      <c r="B527" t="s">
        <v>62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</row>
    <row r="528" spans="1:13" x14ac:dyDescent="0.35">
      <c r="A528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</row>
    <row r="529" spans="1:13" x14ac:dyDescent="0.35">
      <c r="A529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</row>
    <row r="530" spans="1:13" x14ac:dyDescent="0.35">
      <c r="A530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</row>
    <row r="531" spans="1:13" x14ac:dyDescent="0.35">
      <c r="A53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</row>
    <row r="532" spans="1:13" x14ac:dyDescent="0.35">
      <c r="A532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</row>
    <row r="533" spans="1:13" x14ac:dyDescent="0.35">
      <c r="A533">
        <v>1549</v>
      </c>
      <c r="B533" t="s">
        <v>62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</row>
    <row r="534" spans="1:13" x14ac:dyDescent="0.35">
      <c r="A534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</row>
    <row r="535" spans="1:13" x14ac:dyDescent="0.35">
      <c r="A535">
        <v>80903</v>
      </c>
      <c r="B535" t="s">
        <v>36</v>
      </c>
      <c r="C535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</row>
    <row r="536" spans="1:13" x14ac:dyDescent="0.35">
      <c r="A536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</row>
    <row r="537" spans="1:13" x14ac:dyDescent="0.35">
      <c r="A537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</row>
    <row r="538" spans="1:13" x14ac:dyDescent="0.35">
      <c r="A538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</row>
    <row r="539" spans="1:13" x14ac:dyDescent="0.35">
      <c r="A539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</row>
    <row r="540" spans="1:13" x14ac:dyDescent="0.35">
      <c r="A540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</row>
    <row r="541" spans="1:13" x14ac:dyDescent="0.35">
      <c r="A54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</row>
    <row r="542" spans="1:13" x14ac:dyDescent="0.35">
      <c r="A542">
        <v>170912</v>
      </c>
      <c r="B542" t="s">
        <v>62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</row>
    <row r="543" spans="1:13" x14ac:dyDescent="0.35">
      <c r="A543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</row>
    <row r="544" spans="1:13" x14ac:dyDescent="0.35">
      <c r="A544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</row>
    <row r="545" spans="1:13" x14ac:dyDescent="0.35">
      <c r="A545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</row>
    <row r="546" spans="1:13" x14ac:dyDescent="0.35">
      <c r="A546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</row>
    <row r="547" spans="1:13" x14ac:dyDescent="0.35">
      <c r="A547">
        <v>165746</v>
      </c>
      <c r="B547" t="s">
        <v>62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</row>
    <row r="548" spans="1:13" x14ac:dyDescent="0.35">
      <c r="A548">
        <v>189520</v>
      </c>
      <c r="B548" t="s">
        <v>62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</row>
    <row r="549" spans="1:13" x14ac:dyDescent="0.35">
      <c r="A549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</row>
    <row r="550" spans="1:13" x14ac:dyDescent="0.35">
      <c r="A550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</row>
    <row r="551" spans="1:13" x14ac:dyDescent="0.35">
      <c r="A55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</row>
    <row r="552" spans="1:13" x14ac:dyDescent="0.35">
      <c r="A552">
        <v>111615</v>
      </c>
      <c r="B552" t="s">
        <v>33</v>
      </c>
      <c r="C552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</row>
    <row r="553" spans="1:13" x14ac:dyDescent="0.35">
      <c r="A553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</row>
    <row r="554" spans="1:13" x14ac:dyDescent="0.35">
      <c r="A554">
        <v>5881</v>
      </c>
      <c r="B554" t="s">
        <v>62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</row>
    <row r="555" spans="1:13" x14ac:dyDescent="0.35">
      <c r="A555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</row>
    <row r="556" spans="1:13" x14ac:dyDescent="0.35">
      <c r="A556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</row>
    <row r="557" spans="1:13" x14ac:dyDescent="0.35">
      <c r="A557">
        <v>46671</v>
      </c>
      <c r="B557" t="s">
        <v>44</v>
      </c>
      <c r="C557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</row>
    <row r="558" spans="1:13" x14ac:dyDescent="0.35">
      <c r="A558">
        <v>172750</v>
      </c>
      <c r="B558" t="s">
        <v>62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</row>
    <row r="559" spans="1:13" x14ac:dyDescent="0.35">
      <c r="A559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</row>
    <row r="560" spans="1:13" x14ac:dyDescent="0.35">
      <c r="A560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</row>
    <row r="561" spans="1:13" x14ac:dyDescent="0.35">
      <c r="A561">
        <v>164372</v>
      </c>
      <c r="B561" t="s">
        <v>62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</row>
    <row r="562" spans="1:13" x14ac:dyDescent="0.35">
      <c r="A562">
        <v>5140</v>
      </c>
      <c r="B562" t="s">
        <v>62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</row>
    <row r="563" spans="1:13" x14ac:dyDescent="0.35">
      <c r="A563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</row>
    <row r="564" spans="1:13" x14ac:dyDescent="0.35">
      <c r="A564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</row>
    <row r="565" spans="1:13" x14ac:dyDescent="0.35">
      <c r="A565">
        <v>19499</v>
      </c>
      <c r="B565" t="s">
        <v>18</v>
      </c>
      <c r="C565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</row>
    <row r="566" spans="1:13" x14ac:dyDescent="0.35">
      <c r="A566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</row>
    <row r="567" spans="1:13" x14ac:dyDescent="0.35">
      <c r="A567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</row>
    <row r="568" spans="1:13" x14ac:dyDescent="0.35">
      <c r="A568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</row>
    <row r="569" spans="1:13" x14ac:dyDescent="0.35">
      <c r="A569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</row>
    <row r="570" spans="1:13" x14ac:dyDescent="0.35">
      <c r="A570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</row>
    <row r="571" spans="1:13" x14ac:dyDescent="0.35">
      <c r="A57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</row>
    <row r="572" spans="1:13" x14ac:dyDescent="0.35">
      <c r="A572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</row>
    <row r="573" spans="1:13" x14ac:dyDescent="0.35">
      <c r="A573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</row>
    <row r="574" spans="1:13" x14ac:dyDescent="0.35">
      <c r="A574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</row>
    <row r="575" spans="1:13" x14ac:dyDescent="0.35">
      <c r="A575">
        <v>147936</v>
      </c>
      <c r="B575" t="s">
        <v>62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</row>
    <row r="576" spans="1:13" x14ac:dyDescent="0.35">
      <c r="A576">
        <v>152133</v>
      </c>
      <c r="B576" t="s">
        <v>62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</row>
    <row r="577" spans="1:13" x14ac:dyDescent="0.35">
      <c r="A577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</row>
    <row r="578" spans="1:13" x14ac:dyDescent="0.35">
      <c r="A578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</row>
    <row r="579" spans="1:13" x14ac:dyDescent="0.35">
      <c r="A579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</row>
    <row r="580" spans="1:13" x14ac:dyDescent="0.35">
      <c r="A580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</row>
    <row r="581" spans="1:13" x14ac:dyDescent="0.35">
      <c r="A58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</row>
    <row r="582" spans="1:13" x14ac:dyDescent="0.35">
      <c r="A582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</row>
    <row r="583" spans="1:13" x14ac:dyDescent="0.35">
      <c r="A583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</row>
    <row r="584" spans="1:13" x14ac:dyDescent="0.35">
      <c r="A584">
        <v>138182</v>
      </c>
      <c r="B584" t="s">
        <v>56</v>
      </c>
      <c r="C584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</row>
    <row r="585" spans="1:13" x14ac:dyDescent="0.35">
      <c r="A585">
        <v>144714</v>
      </c>
      <c r="B585" t="s">
        <v>62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</row>
    <row r="586" spans="1:13" x14ac:dyDescent="0.35">
      <c r="A586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</row>
    <row r="587" spans="1:13" x14ac:dyDescent="0.35">
      <c r="A587">
        <v>157860</v>
      </c>
      <c r="B587" t="s">
        <v>62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</row>
    <row r="588" spans="1:13" x14ac:dyDescent="0.35">
      <c r="A588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</row>
    <row r="589" spans="1:13" x14ac:dyDescent="0.35">
      <c r="A589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</row>
    <row r="590" spans="1:13" x14ac:dyDescent="0.35">
      <c r="A590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</row>
    <row r="591" spans="1:13" x14ac:dyDescent="0.35">
      <c r="A59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</row>
    <row r="592" spans="1:13" x14ac:dyDescent="0.35">
      <c r="A592">
        <v>12715</v>
      </c>
      <c r="B592" t="s">
        <v>44</v>
      </c>
      <c r="C592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</row>
    <row r="593" spans="1:13" x14ac:dyDescent="0.35">
      <c r="A593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</row>
    <row r="594" spans="1:13" x14ac:dyDescent="0.35">
      <c r="A594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</row>
    <row r="595" spans="1:13" x14ac:dyDescent="0.35">
      <c r="A595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</row>
    <row r="596" spans="1:13" x14ac:dyDescent="0.35">
      <c r="A596">
        <v>188035</v>
      </c>
      <c r="B596" t="s">
        <v>56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</row>
    <row r="597" spans="1:13" x14ac:dyDescent="0.35">
      <c r="A597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</row>
    <row r="598" spans="1:13" x14ac:dyDescent="0.35">
      <c r="A598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</row>
    <row r="599" spans="1:13" x14ac:dyDescent="0.35">
      <c r="A599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</row>
    <row r="600" spans="1:13" x14ac:dyDescent="0.35">
      <c r="A600">
        <v>166475</v>
      </c>
      <c r="B600" t="s">
        <v>62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</row>
    <row r="601" spans="1:13" x14ac:dyDescent="0.35">
      <c r="A60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</row>
    <row r="602" spans="1:13" x14ac:dyDescent="0.35">
      <c r="A602">
        <v>149970</v>
      </c>
      <c r="B602" t="s">
        <v>62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</row>
    <row r="603" spans="1:13" x14ac:dyDescent="0.35">
      <c r="A603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</row>
    <row r="604" spans="1:13" x14ac:dyDescent="0.35">
      <c r="A604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</row>
    <row r="605" spans="1:13" x14ac:dyDescent="0.35">
      <c r="A605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</row>
    <row r="606" spans="1:13" x14ac:dyDescent="0.35">
      <c r="A606">
        <v>169188</v>
      </c>
      <c r="B606" t="s">
        <v>62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</row>
    <row r="607" spans="1:13" x14ac:dyDescent="0.35">
      <c r="A607">
        <v>18609</v>
      </c>
      <c r="B607" t="s">
        <v>18</v>
      </c>
      <c r="C607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</row>
    <row r="608" spans="1:13" x14ac:dyDescent="0.35">
      <c r="A608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</row>
    <row r="609" spans="1:13" x14ac:dyDescent="0.35">
      <c r="A609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</row>
    <row r="610" spans="1:13" x14ac:dyDescent="0.35">
      <c r="A610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</row>
    <row r="611" spans="1:13" x14ac:dyDescent="0.35">
      <c r="A61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</row>
    <row r="612" spans="1:13" x14ac:dyDescent="0.35">
      <c r="A612">
        <v>135430</v>
      </c>
      <c r="B612" t="s">
        <v>56</v>
      </c>
      <c r="C612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</row>
    <row r="613" spans="1:13" x14ac:dyDescent="0.35">
      <c r="A613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</row>
    <row r="614" spans="1:13" x14ac:dyDescent="0.35">
      <c r="A614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</row>
    <row r="615" spans="1:13" x14ac:dyDescent="0.35">
      <c r="A615">
        <v>144850</v>
      </c>
      <c r="B615" t="s">
        <v>62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</row>
    <row r="616" spans="1:13" x14ac:dyDescent="0.35">
      <c r="A616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</row>
    <row r="617" spans="1:13" x14ac:dyDescent="0.35">
      <c r="A617">
        <v>164367</v>
      </c>
      <c r="B617" t="s">
        <v>62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</row>
    <row r="618" spans="1:13" x14ac:dyDescent="0.35">
      <c r="A618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</row>
    <row r="619" spans="1:13" x14ac:dyDescent="0.35">
      <c r="A619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</row>
    <row r="620" spans="1:13" x14ac:dyDescent="0.35">
      <c r="A620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</row>
    <row r="621" spans="1:13" x14ac:dyDescent="0.35">
      <c r="A62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</row>
    <row r="622" spans="1:13" x14ac:dyDescent="0.35">
      <c r="A622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</row>
    <row r="623" spans="1:13" x14ac:dyDescent="0.35">
      <c r="A623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</row>
    <row r="624" spans="1:13" x14ac:dyDescent="0.35">
      <c r="A624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</row>
    <row r="625" spans="1:13" x14ac:dyDescent="0.35">
      <c r="A625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</row>
    <row r="626" spans="1:13" x14ac:dyDescent="0.35">
      <c r="A626">
        <v>130684</v>
      </c>
      <c r="B626" t="s">
        <v>44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</row>
    <row r="627" spans="1:13" x14ac:dyDescent="0.35">
      <c r="A627">
        <v>190920</v>
      </c>
      <c r="B627" t="s">
        <v>62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</row>
    <row r="628" spans="1:13" x14ac:dyDescent="0.35">
      <c r="A628">
        <v>187259</v>
      </c>
      <c r="B628" t="s">
        <v>62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</row>
    <row r="629" spans="1:13" x14ac:dyDescent="0.35">
      <c r="A629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</row>
    <row r="630" spans="1:13" x14ac:dyDescent="0.35">
      <c r="A630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</row>
    <row r="631" spans="1:13" x14ac:dyDescent="0.35">
      <c r="A631">
        <v>160424</v>
      </c>
      <c r="B631" t="s">
        <v>62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</row>
    <row r="632" spans="1:13" x14ac:dyDescent="0.35">
      <c r="A632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</row>
    <row r="633" spans="1:13" x14ac:dyDescent="0.35">
      <c r="A633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</row>
    <row r="634" spans="1:13" x14ac:dyDescent="0.35">
      <c r="A634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</row>
    <row r="635" spans="1:13" x14ac:dyDescent="0.35">
      <c r="A635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</row>
    <row r="636" spans="1:13" x14ac:dyDescent="0.35">
      <c r="A636">
        <v>151518</v>
      </c>
      <c r="B636" t="s">
        <v>62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</row>
    <row r="637" spans="1:13" x14ac:dyDescent="0.35">
      <c r="A637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</row>
    <row r="638" spans="1:13" x14ac:dyDescent="0.35">
      <c r="A638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</row>
    <row r="639" spans="1:13" x14ac:dyDescent="0.35">
      <c r="A639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</row>
    <row r="640" spans="1:13" x14ac:dyDescent="0.35">
      <c r="A640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</row>
    <row r="641" spans="1:13" x14ac:dyDescent="0.35">
      <c r="A641">
        <v>160576</v>
      </c>
      <c r="B641" t="s">
        <v>62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</row>
    <row r="642" spans="1:13" x14ac:dyDescent="0.35">
      <c r="A642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</row>
    <row r="643" spans="1:13" x14ac:dyDescent="0.35">
      <c r="A643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</row>
    <row r="644" spans="1:13" x14ac:dyDescent="0.35">
      <c r="A644">
        <v>13551</v>
      </c>
      <c r="B644" t="s">
        <v>62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</row>
    <row r="645" spans="1:13" x14ac:dyDescent="0.35">
      <c r="A645">
        <v>170935</v>
      </c>
      <c r="B645" t="s">
        <v>62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</row>
    <row r="646" spans="1:13" x14ac:dyDescent="0.35">
      <c r="A646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</row>
    <row r="647" spans="1:13" x14ac:dyDescent="0.35">
      <c r="A647">
        <v>170215</v>
      </c>
      <c r="B647" t="s">
        <v>62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</row>
    <row r="648" spans="1:13" x14ac:dyDescent="0.35">
      <c r="A648">
        <v>168574</v>
      </c>
      <c r="B648" t="s">
        <v>62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</row>
    <row r="649" spans="1:13" x14ac:dyDescent="0.35">
      <c r="A649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</row>
    <row r="650" spans="1:13" x14ac:dyDescent="0.35">
      <c r="A650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</row>
    <row r="651" spans="1:13" x14ac:dyDescent="0.35">
      <c r="A651">
        <v>161335</v>
      </c>
      <c r="B651" t="s">
        <v>62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</row>
    <row r="652" spans="1:13" x14ac:dyDescent="0.35">
      <c r="A652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</row>
    <row r="653" spans="1:13" x14ac:dyDescent="0.35">
      <c r="A653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</row>
    <row r="654" spans="1:13" x14ac:dyDescent="0.35">
      <c r="A654">
        <v>143523</v>
      </c>
      <c r="B654" t="s">
        <v>62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</row>
    <row r="655" spans="1:13" x14ac:dyDescent="0.35">
      <c r="A655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</row>
    <row r="656" spans="1:13" x14ac:dyDescent="0.35">
      <c r="A656">
        <v>151902</v>
      </c>
      <c r="B656" t="s">
        <v>62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</row>
    <row r="657" spans="1:13" x14ac:dyDescent="0.35">
      <c r="A657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</row>
    <row r="658" spans="1:13" x14ac:dyDescent="0.35">
      <c r="A658">
        <v>147636</v>
      </c>
      <c r="B658" t="s">
        <v>62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</row>
    <row r="659" spans="1:13" x14ac:dyDescent="0.35">
      <c r="A659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</row>
    <row r="660" spans="1:13" x14ac:dyDescent="0.35">
      <c r="A660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</row>
    <row r="661" spans="1:13" x14ac:dyDescent="0.35">
      <c r="A66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</row>
    <row r="662" spans="1:13" x14ac:dyDescent="0.35">
      <c r="A662">
        <v>64165</v>
      </c>
      <c r="B662" t="s">
        <v>56</v>
      </c>
      <c r="C662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</row>
    <row r="663" spans="1:13" x14ac:dyDescent="0.35">
      <c r="A663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</row>
    <row r="664" spans="1:13" x14ac:dyDescent="0.35">
      <c r="A664">
        <v>111021</v>
      </c>
      <c r="B664" t="s">
        <v>33</v>
      </c>
      <c r="C664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</row>
    <row r="665" spans="1:13" x14ac:dyDescent="0.35">
      <c r="A665">
        <v>169280</v>
      </c>
      <c r="B665" t="s">
        <v>62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</row>
    <row r="666" spans="1:13" x14ac:dyDescent="0.35">
      <c r="A666">
        <v>138590</v>
      </c>
      <c r="B666" t="s">
        <v>65</v>
      </c>
      <c r="C666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</row>
    <row r="667" spans="1:13" x14ac:dyDescent="0.35">
      <c r="A667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</row>
    <row r="668" spans="1:13" x14ac:dyDescent="0.35">
      <c r="A668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</row>
    <row r="669" spans="1:13" x14ac:dyDescent="0.35">
      <c r="A669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</row>
    <row r="670" spans="1:13" x14ac:dyDescent="0.35">
      <c r="A670">
        <v>168423</v>
      </c>
      <c r="B670" t="s">
        <v>62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</row>
    <row r="671" spans="1:13" x14ac:dyDescent="0.35">
      <c r="A671">
        <v>169605</v>
      </c>
      <c r="B671" t="s">
        <v>62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</row>
    <row r="672" spans="1:13" x14ac:dyDescent="0.35">
      <c r="A672">
        <v>157573</v>
      </c>
      <c r="B672" t="s">
        <v>62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</row>
    <row r="673" spans="1:13" x14ac:dyDescent="0.35">
      <c r="A673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</row>
    <row r="674" spans="1:13" x14ac:dyDescent="0.35">
      <c r="A674">
        <v>21855</v>
      </c>
      <c r="B674" t="s">
        <v>18</v>
      </c>
      <c r="C674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</row>
    <row r="675" spans="1:13" x14ac:dyDescent="0.35">
      <c r="A675">
        <v>148511</v>
      </c>
      <c r="B675" t="s">
        <v>62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</row>
    <row r="676" spans="1:13" x14ac:dyDescent="0.35">
      <c r="A676">
        <v>3579</v>
      </c>
      <c r="B676" t="s">
        <v>62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</row>
    <row r="677" spans="1:13" x14ac:dyDescent="0.35">
      <c r="A677">
        <v>542</v>
      </c>
      <c r="B677" t="s">
        <v>36</v>
      </c>
      <c r="C677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</row>
    <row r="678" spans="1:13" x14ac:dyDescent="0.35">
      <c r="A678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</row>
    <row r="679" spans="1:13" x14ac:dyDescent="0.35">
      <c r="A679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</row>
    <row r="680" spans="1:13" x14ac:dyDescent="0.35">
      <c r="A680">
        <v>160997</v>
      </c>
      <c r="B680" t="s">
        <v>62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</row>
    <row r="681" spans="1:13" x14ac:dyDescent="0.35">
      <c r="A68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</row>
    <row r="682" spans="1:13" x14ac:dyDescent="0.35">
      <c r="A682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</row>
    <row r="683" spans="1:13" x14ac:dyDescent="0.35">
      <c r="A683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</row>
    <row r="684" spans="1:13" x14ac:dyDescent="0.35">
      <c r="A684">
        <v>146703</v>
      </c>
      <c r="B684" t="s">
        <v>62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</row>
    <row r="685" spans="1:13" x14ac:dyDescent="0.35">
      <c r="A685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</row>
    <row r="686" spans="1:13" x14ac:dyDescent="0.35">
      <c r="A686">
        <v>172301</v>
      </c>
      <c r="B686" t="s">
        <v>62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</row>
    <row r="687" spans="1:13" x14ac:dyDescent="0.35">
      <c r="A687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</row>
    <row r="688" spans="1:13" x14ac:dyDescent="0.35">
      <c r="A688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</row>
    <row r="689" spans="1:13" x14ac:dyDescent="0.35">
      <c r="A689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</row>
    <row r="690" spans="1:13" x14ac:dyDescent="0.35">
      <c r="A690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</row>
    <row r="691" spans="1:13" x14ac:dyDescent="0.35">
      <c r="A69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</row>
    <row r="692" spans="1:13" x14ac:dyDescent="0.35">
      <c r="A692">
        <v>171137</v>
      </c>
      <c r="B692" t="s">
        <v>62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</row>
    <row r="693" spans="1:13" x14ac:dyDescent="0.35">
      <c r="A693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</row>
    <row r="694" spans="1:13" x14ac:dyDescent="0.35">
      <c r="A694">
        <v>149644</v>
      </c>
      <c r="B694" t="s">
        <v>62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</row>
    <row r="695" spans="1:13" x14ac:dyDescent="0.35">
      <c r="A695">
        <v>18584</v>
      </c>
      <c r="B695" t="s">
        <v>18</v>
      </c>
      <c r="C695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</row>
    <row r="696" spans="1:13" x14ac:dyDescent="0.35">
      <c r="A696">
        <v>186486</v>
      </c>
      <c r="B696" t="s">
        <v>62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</row>
    <row r="697" spans="1:13" x14ac:dyDescent="0.35">
      <c r="A697">
        <v>148544</v>
      </c>
      <c r="B697" t="s">
        <v>62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</row>
    <row r="698" spans="1:13" x14ac:dyDescent="0.35">
      <c r="A698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</row>
    <row r="699" spans="1:13" x14ac:dyDescent="0.35">
      <c r="A699">
        <v>111833</v>
      </c>
      <c r="B699" t="s">
        <v>33</v>
      </c>
      <c r="C699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</row>
    <row r="700" spans="1:13" x14ac:dyDescent="0.35">
      <c r="A700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</row>
    <row r="701" spans="1:13" x14ac:dyDescent="0.35">
      <c r="A70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</row>
    <row r="702" spans="1:13" x14ac:dyDescent="0.35">
      <c r="A702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</row>
    <row r="703" spans="1:13" x14ac:dyDescent="0.35">
      <c r="A703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</row>
    <row r="704" spans="1:13" x14ac:dyDescent="0.35">
      <c r="A704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</row>
    <row r="705" spans="1:13" x14ac:dyDescent="0.35">
      <c r="A705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</row>
    <row r="706" spans="1:13" x14ac:dyDescent="0.35">
      <c r="A706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</row>
    <row r="707" spans="1:13" x14ac:dyDescent="0.35">
      <c r="A707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</row>
    <row r="708" spans="1:13" x14ac:dyDescent="0.35">
      <c r="A708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</row>
    <row r="709" spans="1:13" x14ac:dyDescent="0.35">
      <c r="A709">
        <v>77799</v>
      </c>
      <c r="B709" t="s">
        <v>36</v>
      </c>
      <c r="C709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</row>
    <row r="710" spans="1:13" x14ac:dyDescent="0.35">
      <c r="A710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</row>
    <row r="711" spans="1:13" x14ac:dyDescent="0.35">
      <c r="A71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</row>
    <row r="712" spans="1:13" x14ac:dyDescent="0.35">
      <c r="A712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</row>
    <row r="713" spans="1:13" x14ac:dyDescent="0.35">
      <c r="A713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</row>
    <row r="714" spans="1:13" x14ac:dyDescent="0.35">
      <c r="A714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</row>
    <row r="715" spans="1:13" x14ac:dyDescent="0.35">
      <c r="A715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</row>
    <row r="716" spans="1:13" x14ac:dyDescent="0.35">
      <c r="A716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</row>
    <row r="717" spans="1:13" x14ac:dyDescent="0.35">
      <c r="A717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</row>
    <row r="718" spans="1:13" x14ac:dyDescent="0.35">
      <c r="A718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</row>
    <row r="719" spans="1:13" x14ac:dyDescent="0.35">
      <c r="A719">
        <v>78199</v>
      </c>
      <c r="B719" t="s">
        <v>36</v>
      </c>
      <c r="C719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</row>
    <row r="720" spans="1:13" x14ac:dyDescent="0.35">
      <c r="A720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</row>
    <row r="721" spans="1:13" x14ac:dyDescent="0.35">
      <c r="A72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</row>
    <row r="722" spans="1:13" x14ac:dyDescent="0.35">
      <c r="A722">
        <v>114676</v>
      </c>
      <c r="B722" t="s">
        <v>32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</row>
    <row r="723" spans="1:13" x14ac:dyDescent="0.35">
      <c r="A723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</row>
    <row r="724" spans="1:13" x14ac:dyDescent="0.35">
      <c r="A724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</row>
    <row r="725" spans="1:13" x14ac:dyDescent="0.35">
      <c r="A725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</row>
    <row r="726" spans="1:13" x14ac:dyDescent="0.35">
      <c r="A726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</row>
    <row r="727" spans="1:13" x14ac:dyDescent="0.35">
      <c r="A727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</row>
    <row r="728" spans="1:13" x14ac:dyDescent="0.35">
      <c r="A728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</row>
    <row r="729" spans="1:13" x14ac:dyDescent="0.35">
      <c r="A729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</row>
    <row r="730" spans="1:13" x14ac:dyDescent="0.35">
      <c r="A730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</row>
    <row r="731" spans="1:13" x14ac:dyDescent="0.35">
      <c r="A73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</row>
    <row r="732" spans="1:13" x14ac:dyDescent="0.35">
      <c r="A732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</row>
    <row r="733" spans="1:13" x14ac:dyDescent="0.35">
      <c r="A733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</row>
    <row r="734" spans="1:13" x14ac:dyDescent="0.35">
      <c r="A734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</row>
    <row r="735" spans="1:13" x14ac:dyDescent="0.35">
      <c r="A735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</row>
    <row r="736" spans="1:13" x14ac:dyDescent="0.35">
      <c r="A736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</row>
    <row r="737" spans="1:13" x14ac:dyDescent="0.35">
      <c r="A737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</row>
    <row r="738" spans="1:13" x14ac:dyDescent="0.35">
      <c r="A738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</row>
    <row r="739" spans="1:13" x14ac:dyDescent="0.35">
      <c r="A739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</row>
    <row r="740" spans="1:13" x14ac:dyDescent="0.35">
      <c r="A740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</row>
    <row r="741" spans="1:13" x14ac:dyDescent="0.35">
      <c r="A74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</row>
    <row r="742" spans="1:13" x14ac:dyDescent="0.35">
      <c r="A742">
        <v>113045</v>
      </c>
      <c r="B742" t="s">
        <v>32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</row>
    <row r="743" spans="1:13" x14ac:dyDescent="0.35">
      <c r="A743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</row>
    <row r="744" spans="1:13" x14ac:dyDescent="0.35">
      <c r="A744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</row>
    <row r="745" spans="1:13" x14ac:dyDescent="0.35">
      <c r="A745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</row>
    <row r="746" spans="1:13" x14ac:dyDescent="0.35">
      <c r="A746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</row>
    <row r="747" spans="1:13" x14ac:dyDescent="0.35">
      <c r="A747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</row>
    <row r="748" spans="1:13" x14ac:dyDescent="0.35">
      <c r="A748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</row>
    <row r="749" spans="1:13" x14ac:dyDescent="0.35">
      <c r="A749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</row>
    <row r="750" spans="1:13" x14ac:dyDescent="0.35">
      <c r="A750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</row>
    <row r="751" spans="1:13" x14ac:dyDescent="0.35">
      <c r="A75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</row>
    <row r="752" spans="1:13" x14ac:dyDescent="0.35">
      <c r="A752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</row>
    <row r="753" spans="1:13" x14ac:dyDescent="0.35">
      <c r="A753">
        <v>21386</v>
      </c>
      <c r="B753" t="s">
        <v>18</v>
      </c>
      <c r="C753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</row>
    <row r="754" spans="1:13" x14ac:dyDescent="0.35">
      <c r="A754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</row>
    <row r="755" spans="1:13" x14ac:dyDescent="0.35">
      <c r="A755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</row>
    <row r="756" spans="1:13" x14ac:dyDescent="0.35">
      <c r="A756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</row>
    <row r="757" spans="1:13" x14ac:dyDescent="0.35">
      <c r="A757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</row>
    <row r="758" spans="1:13" x14ac:dyDescent="0.35">
      <c r="A758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</row>
    <row r="759" spans="1:13" x14ac:dyDescent="0.35">
      <c r="A759">
        <v>48455</v>
      </c>
      <c r="B759" t="s">
        <v>44</v>
      </c>
      <c r="C759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</row>
    <row r="760" spans="1:13" x14ac:dyDescent="0.35">
      <c r="A760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</row>
    <row r="761" spans="1:13" x14ac:dyDescent="0.35">
      <c r="A76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</row>
    <row r="762" spans="1:13" x14ac:dyDescent="0.35">
      <c r="A762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</row>
    <row r="763" spans="1:13" x14ac:dyDescent="0.35">
      <c r="A763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</row>
    <row r="764" spans="1:13" x14ac:dyDescent="0.35">
      <c r="A764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</row>
    <row r="765" spans="1:13" x14ac:dyDescent="0.35">
      <c r="A765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</row>
    <row r="766" spans="1:13" x14ac:dyDescent="0.35">
      <c r="A766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</row>
    <row r="767" spans="1:13" x14ac:dyDescent="0.35">
      <c r="A767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</row>
    <row r="768" spans="1:13" x14ac:dyDescent="0.35">
      <c r="A768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</row>
    <row r="769" spans="1:13" x14ac:dyDescent="0.35">
      <c r="A769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</row>
    <row r="770" spans="1:13" x14ac:dyDescent="0.35">
      <c r="A770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</row>
    <row r="771" spans="1:13" x14ac:dyDescent="0.35">
      <c r="A77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</row>
    <row r="772" spans="1:13" x14ac:dyDescent="0.35">
      <c r="A772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</row>
    <row r="773" spans="1:13" x14ac:dyDescent="0.35">
      <c r="A773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</row>
    <row r="774" spans="1:13" x14ac:dyDescent="0.35">
      <c r="A774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</row>
    <row r="775" spans="1:13" x14ac:dyDescent="0.35">
      <c r="A775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</row>
    <row r="776" spans="1:13" x14ac:dyDescent="0.35">
      <c r="A776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</row>
    <row r="777" spans="1:13" x14ac:dyDescent="0.35">
      <c r="A777">
        <v>80646</v>
      </c>
      <c r="B777" t="s">
        <v>36</v>
      </c>
      <c r="C777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</row>
    <row r="778" spans="1:13" x14ac:dyDescent="0.35">
      <c r="A778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</row>
    <row r="779" spans="1:13" x14ac:dyDescent="0.35">
      <c r="A779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</row>
    <row r="780" spans="1:13" x14ac:dyDescent="0.35">
      <c r="A780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</row>
    <row r="781" spans="1:13" x14ac:dyDescent="0.35">
      <c r="A781">
        <v>14233</v>
      </c>
      <c r="B781" t="s">
        <v>67</v>
      </c>
      <c r="C78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</row>
    <row r="782" spans="1:13" x14ac:dyDescent="0.35">
      <c r="A782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</row>
    <row r="783" spans="1:13" x14ac:dyDescent="0.35">
      <c r="A783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</row>
    <row r="784" spans="1:13" x14ac:dyDescent="0.35">
      <c r="A784">
        <v>49650</v>
      </c>
      <c r="B784" t="s">
        <v>44</v>
      </c>
      <c r="C784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</row>
    <row r="785" spans="1:13" x14ac:dyDescent="0.35">
      <c r="A785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</row>
    <row r="786" spans="1:13" x14ac:dyDescent="0.35">
      <c r="A786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</row>
    <row r="787" spans="1:13" x14ac:dyDescent="0.35">
      <c r="A787">
        <v>87127</v>
      </c>
      <c r="B787" t="s">
        <v>35</v>
      </c>
      <c r="C787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</row>
    <row r="788" spans="1:13" x14ac:dyDescent="0.35">
      <c r="A788">
        <v>263</v>
      </c>
      <c r="B788" t="s">
        <v>47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</row>
    <row r="789" spans="1:13" x14ac:dyDescent="0.35">
      <c r="A789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</row>
    <row r="790" spans="1:13" x14ac:dyDescent="0.35">
      <c r="A790">
        <v>21746</v>
      </c>
      <c r="B790" t="s">
        <v>18</v>
      </c>
      <c r="C790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</row>
    <row r="791" spans="1:13" x14ac:dyDescent="0.35">
      <c r="A79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</row>
    <row r="792" spans="1:13" x14ac:dyDescent="0.35">
      <c r="A792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</row>
    <row r="793" spans="1:13" x14ac:dyDescent="0.35">
      <c r="A793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</row>
    <row r="794" spans="1:13" x14ac:dyDescent="0.35">
      <c r="A794">
        <v>135060</v>
      </c>
      <c r="B794" t="s">
        <v>56</v>
      </c>
      <c r="C794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</row>
    <row r="795" spans="1:13" x14ac:dyDescent="0.35">
      <c r="A795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</row>
    <row r="796" spans="1:13" x14ac:dyDescent="0.35">
      <c r="A796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</row>
    <row r="797" spans="1:13" x14ac:dyDescent="0.35">
      <c r="A797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</row>
    <row r="798" spans="1:13" x14ac:dyDescent="0.35">
      <c r="A798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</row>
    <row r="799" spans="1:13" x14ac:dyDescent="0.35">
      <c r="A799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</row>
    <row r="800" spans="1:13" x14ac:dyDescent="0.35">
      <c r="A800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</row>
    <row r="801" spans="1:13" x14ac:dyDescent="0.35">
      <c r="A80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</row>
    <row r="802" spans="1:13" x14ac:dyDescent="0.35">
      <c r="A802">
        <v>135016</v>
      </c>
      <c r="B802" t="s">
        <v>56</v>
      </c>
      <c r="C802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</row>
    <row r="803" spans="1:13" x14ac:dyDescent="0.35">
      <c r="A803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</row>
    <row r="804" spans="1:13" x14ac:dyDescent="0.35">
      <c r="A804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</row>
    <row r="805" spans="1:13" x14ac:dyDescent="0.35">
      <c r="A805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</row>
    <row r="806" spans="1:13" x14ac:dyDescent="0.35">
      <c r="A806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</row>
    <row r="807" spans="1:13" x14ac:dyDescent="0.35">
      <c r="A807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</row>
    <row r="808" spans="1:13" x14ac:dyDescent="0.35">
      <c r="A808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</row>
    <row r="809" spans="1:13" x14ac:dyDescent="0.35">
      <c r="A809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</row>
    <row r="810" spans="1:13" x14ac:dyDescent="0.35">
      <c r="A810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</row>
    <row r="811" spans="1:13" x14ac:dyDescent="0.35">
      <c r="A81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</row>
    <row r="812" spans="1:13" x14ac:dyDescent="0.35">
      <c r="A812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</row>
    <row r="813" spans="1:13" x14ac:dyDescent="0.35">
      <c r="A813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</row>
    <row r="814" spans="1:13" x14ac:dyDescent="0.35">
      <c r="A814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</row>
    <row r="815" spans="1:13" x14ac:dyDescent="0.35">
      <c r="A815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</row>
    <row r="816" spans="1:13" x14ac:dyDescent="0.35">
      <c r="A816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</row>
    <row r="817" spans="1:13" x14ac:dyDescent="0.35">
      <c r="A817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</row>
    <row r="818" spans="1:13" x14ac:dyDescent="0.35">
      <c r="A818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</row>
    <row r="819" spans="1:13" x14ac:dyDescent="0.35">
      <c r="A819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</row>
    <row r="820" spans="1:13" x14ac:dyDescent="0.35">
      <c r="A820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</row>
    <row r="821" spans="1:13" x14ac:dyDescent="0.35">
      <c r="A821">
        <v>185760</v>
      </c>
      <c r="B821" t="s">
        <v>40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</row>
    <row r="822" spans="1:13" x14ac:dyDescent="0.35">
      <c r="A822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</row>
    <row r="823" spans="1:13" x14ac:dyDescent="0.35">
      <c r="A823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</row>
    <row r="824" spans="1:13" x14ac:dyDescent="0.35">
      <c r="A824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</row>
    <row r="825" spans="1:13" x14ac:dyDescent="0.35">
      <c r="A825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</row>
    <row r="826" spans="1:13" x14ac:dyDescent="0.35">
      <c r="A826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</row>
    <row r="827" spans="1:13" x14ac:dyDescent="0.35">
      <c r="A827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</row>
    <row r="828" spans="1:13" x14ac:dyDescent="0.35">
      <c r="A828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</row>
    <row r="829" spans="1:13" x14ac:dyDescent="0.35">
      <c r="A829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</row>
    <row r="830" spans="1:13" x14ac:dyDescent="0.35">
      <c r="A830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</row>
    <row r="831" spans="1:13" x14ac:dyDescent="0.35">
      <c r="A83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</row>
    <row r="832" spans="1:13" x14ac:dyDescent="0.35">
      <c r="A832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</row>
    <row r="833" spans="1:13" x14ac:dyDescent="0.35">
      <c r="A833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</row>
    <row r="834" spans="1:13" x14ac:dyDescent="0.35">
      <c r="A834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</row>
    <row r="835" spans="1:13" x14ac:dyDescent="0.35">
      <c r="A835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</row>
    <row r="836" spans="1:13" x14ac:dyDescent="0.35">
      <c r="A836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</row>
    <row r="837" spans="1:13" x14ac:dyDescent="0.35">
      <c r="A837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</row>
    <row r="838" spans="1:13" x14ac:dyDescent="0.35">
      <c r="A838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</row>
    <row r="839" spans="1:13" x14ac:dyDescent="0.35">
      <c r="A839">
        <v>135265</v>
      </c>
      <c r="B839" t="s">
        <v>56</v>
      </c>
      <c r="C839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</row>
    <row r="840" spans="1:13" x14ac:dyDescent="0.35">
      <c r="A840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</row>
    <row r="841" spans="1:13" x14ac:dyDescent="0.35">
      <c r="A84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</row>
    <row r="842" spans="1:13" x14ac:dyDescent="0.35">
      <c r="A842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</row>
    <row r="843" spans="1:13" x14ac:dyDescent="0.35">
      <c r="A843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</row>
    <row r="844" spans="1:13" x14ac:dyDescent="0.35">
      <c r="A844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</row>
    <row r="845" spans="1:13" x14ac:dyDescent="0.35">
      <c r="A845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</row>
    <row r="846" spans="1:13" x14ac:dyDescent="0.35">
      <c r="A846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</row>
    <row r="847" spans="1:13" x14ac:dyDescent="0.35">
      <c r="A847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</row>
    <row r="848" spans="1:13" x14ac:dyDescent="0.35">
      <c r="A848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</row>
    <row r="849" spans="1:13" x14ac:dyDescent="0.35">
      <c r="A849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</row>
    <row r="850" spans="1:13" x14ac:dyDescent="0.35">
      <c r="A850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</row>
    <row r="851" spans="1:13" x14ac:dyDescent="0.35">
      <c r="A85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</row>
    <row r="852" spans="1:13" x14ac:dyDescent="0.35">
      <c r="A852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</row>
    <row r="853" spans="1:13" x14ac:dyDescent="0.35">
      <c r="A853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</row>
    <row r="854" spans="1:13" x14ac:dyDescent="0.35">
      <c r="A854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</row>
    <row r="855" spans="1:13" x14ac:dyDescent="0.35">
      <c r="A855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</row>
    <row r="856" spans="1:13" x14ac:dyDescent="0.35">
      <c r="A856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</row>
    <row r="857" spans="1:13" x14ac:dyDescent="0.35">
      <c r="A857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</row>
    <row r="858" spans="1:13" x14ac:dyDescent="0.35">
      <c r="A858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</row>
    <row r="859" spans="1:13" x14ac:dyDescent="0.35">
      <c r="A859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</row>
    <row r="860" spans="1:13" x14ac:dyDescent="0.35">
      <c r="A860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</row>
    <row r="861" spans="1:13" x14ac:dyDescent="0.35">
      <c r="A86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</row>
    <row r="862" spans="1:13" x14ac:dyDescent="0.35">
      <c r="A862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</row>
    <row r="863" spans="1:13" x14ac:dyDescent="0.35">
      <c r="A863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</row>
    <row r="864" spans="1:13" x14ac:dyDescent="0.35">
      <c r="A864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</row>
    <row r="865" spans="1:13" x14ac:dyDescent="0.35">
      <c r="A865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</row>
    <row r="866" spans="1:13" x14ac:dyDescent="0.35">
      <c r="A866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</row>
    <row r="867" spans="1:13" x14ac:dyDescent="0.35">
      <c r="A867">
        <v>20237</v>
      </c>
      <c r="B867" t="s">
        <v>18</v>
      </c>
      <c r="C867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</row>
    <row r="868" spans="1:13" x14ac:dyDescent="0.35">
      <c r="A868">
        <v>54828</v>
      </c>
      <c r="B868" t="s">
        <v>63</v>
      </c>
      <c r="C868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</row>
    <row r="869" spans="1:13" x14ac:dyDescent="0.35">
      <c r="A869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</row>
    <row r="870" spans="1:13" x14ac:dyDescent="0.35">
      <c r="A870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</row>
    <row r="871" spans="1:13" x14ac:dyDescent="0.35">
      <c r="A871">
        <v>175438</v>
      </c>
      <c r="B871" t="s">
        <v>51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</row>
    <row r="872" spans="1:13" x14ac:dyDescent="0.35">
      <c r="A872">
        <v>68427</v>
      </c>
      <c r="B872" t="s">
        <v>30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</row>
    <row r="873" spans="1:13" x14ac:dyDescent="0.35">
      <c r="A873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</row>
    <row r="874" spans="1:13" x14ac:dyDescent="0.35">
      <c r="A874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</row>
    <row r="875" spans="1:13" x14ac:dyDescent="0.35">
      <c r="A875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</row>
    <row r="876" spans="1:13" x14ac:dyDescent="0.35">
      <c r="A876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</row>
    <row r="877" spans="1:13" x14ac:dyDescent="0.35">
      <c r="A877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</row>
    <row r="878" spans="1:13" x14ac:dyDescent="0.35">
      <c r="A878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</row>
    <row r="879" spans="1:13" x14ac:dyDescent="0.35">
      <c r="A879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</row>
    <row r="880" spans="1:13" x14ac:dyDescent="0.35">
      <c r="A880">
        <v>17791</v>
      </c>
      <c r="B880" t="s">
        <v>18</v>
      </c>
      <c r="C880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</row>
    <row r="881" spans="1:13" x14ac:dyDescent="0.35">
      <c r="A88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</row>
    <row r="882" spans="1:13" x14ac:dyDescent="0.35">
      <c r="A882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</row>
    <row r="883" spans="1:13" x14ac:dyDescent="0.35">
      <c r="A883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</row>
    <row r="884" spans="1:13" x14ac:dyDescent="0.35">
      <c r="A884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</row>
    <row r="885" spans="1:13" x14ac:dyDescent="0.35">
      <c r="A885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</row>
    <row r="886" spans="1:13" x14ac:dyDescent="0.35">
      <c r="A886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</row>
    <row r="887" spans="1:13" x14ac:dyDescent="0.35">
      <c r="A887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</row>
    <row r="888" spans="1:13" x14ac:dyDescent="0.35">
      <c r="A888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</row>
    <row r="889" spans="1:13" x14ac:dyDescent="0.35">
      <c r="A889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</row>
    <row r="890" spans="1:13" x14ac:dyDescent="0.35">
      <c r="A890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</row>
    <row r="891" spans="1:13" x14ac:dyDescent="0.35">
      <c r="A891">
        <v>78312</v>
      </c>
      <c r="B891" t="s">
        <v>36</v>
      </c>
      <c r="C89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</row>
    <row r="892" spans="1:13" x14ac:dyDescent="0.35">
      <c r="A892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</row>
    <row r="893" spans="1:13" x14ac:dyDescent="0.35">
      <c r="A893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</row>
    <row r="894" spans="1:13" x14ac:dyDescent="0.35">
      <c r="A894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</row>
    <row r="895" spans="1:13" x14ac:dyDescent="0.35">
      <c r="A895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</row>
    <row r="896" spans="1:13" x14ac:dyDescent="0.35">
      <c r="A896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</row>
    <row r="897" spans="1:13" x14ac:dyDescent="0.35">
      <c r="A897">
        <v>10893</v>
      </c>
      <c r="B897" t="s">
        <v>22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</row>
    <row r="898" spans="1:13" x14ac:dyDescent="0.35">
      <c r="A898">
        <v>19621</v>
      </c>
      <c r="B898" t="s">
        <v>18</v>
      </c>
      <c r="C898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</row>
    <row r="899" spans="1:13" x14ac:dyDescent="0.35">
      <c r="A899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</row>
    <row r="900" spans="1:13" x14ac:dyDescent="0.35">
      <c r="A900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</row>
    <row r="901" spans="1:13" x14ac:dyDescent="0.35">
      <c r="A901">
        <v>136269</v>
      </c>
      <c r="B901" t="s">
        <v>56</v>
      </c>
      <c r="C90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</row>
    <row r="902" spans="1:13" x14ac:dyDescent="0.35">
      <c r="A902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</row>
    <row r="903" spans="1:13" x14ac:dyDescent="0.35">
      <c r="A903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</row>
    <row r="904" spans="1:13" x14ac:dyDescent="0.35">
      <c r="A904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</row>
    <row r="905" spans="1:13" x14ac:dyDescent="0.35">
      <c r="A905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</row>
    <row r="906" spans="1:13" x14ac:dyDescent="0.35">
      <c r="A906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</row>
    <row r="907" spans="1:13" x14ac:dyDescent="0.35">
      <c r="A907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 t="s">
        <v>68</v>
      </c>
      <c r="I907">
        <v>9</v>
      </c>
      <c r="J907">
        <v>49</v>
      </c>
      <c r="K907">
        <v>258</v>
      </c>
      <c r="L907">
        <v>262</v>
      </c>
      <c r="M907">
        <v>20</v>
      </c>
    </row>
    <row r="908" spans="1:13" x14ac:dyDescent="0.35">
      <c r="A908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</row>
    <row r="909" spans="1:13" x14ac:dyDescent="0.35">
      <c r="A909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</row>
    <row r="910" spans="1:13" x14ac:dyDescent="0.35">
      <c r="A910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</row>
    <row r="911" spans="1:13" x14ac:dyDescent="0.35">
      <c r="A91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</row>
    <row r="912" spans="1:13" x14ac:dyDescent="0.35">
      <c r="A912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</row>
    <row r="913" spans="1:13" x14ac:dyDescent="0.35">
      <c r="A913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</row>
    <row r="914" spans="1:13" x14ac:dyDescent="0.35">
      <c r="A914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</row>
    <row r="915" spans="1:13" x14ac:dyDescent="0.35">
      <c r="A915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</row>
    <row r="916" spans="1:13" x14ac:dyDescent="0.35">
      <c r="A916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</row>
    <row r="917" spans="1:13" x14ac:dyDescent="0.35">
      <c r="A917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</row>
    <row r="918" spans="1:13" x14ac:dyDescent="0.35">
      <c r="A918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</row>
    <row r="919" spans="1:13" x14ac:dyDescent="0.35">
      <c r="A919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</row>
    <row r="920" spans="1:13" x14ac:dyDescent="0.35">
      <c r="A920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</row>
    <row r="921" spans="1:13" x14ac:dyDescent="0.35">
      <c r="A92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</row>
    <row r="922" spans="1:13" x14ac:dyDescent="0.35">
      <c r="A922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</row>
    <row r="923" spans="1:13" x14ac:dyDescent="0.35">
      <c r="A923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</row>
    <row r="924" spans="1:13" x14ac:dyDescent="0.35">
      <c r="A924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</row>
    <row r="925" spans="1:13" x14ac:dyDescent="0.35">
      <c r="A925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 t="s">
        <v>68</v>
      </c>
      <c r="I925">
        <v>13</v>
      </c>
      <c r="J925">
        <v>22</v>
      </c>
      <c r="K925">
        <v>307</v>
      </c>
      <c r="L925">
        <v>230</v>
      </c>
      <c r="M925">
        <v>7.2142857139999998</v>
      </c>
    </row>
    <row r="926" spans="1:13" x14ac:dyDescent="0.35">
      <c r="A926">
        <v>182286</v>
      </c>
      <c r="B926" t="s">
        <v>41</v>
      </c>
      <c r="C926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</row>
    <row r="927" spans="1:13" x14ac:dyDescent="0.35">
      <c r="A927">
        <v>138804</v>
      </c>
      <c r="B927" t="s">
        <v>56</v>
      </c>
      <c r="C927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</row>
    <row r="928" spans="1:13" x14ac:dyDescent="0.35">
      <c r="A928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</row>
    <row r="929" spans="1:13" x14ac:dyDescent="0.35">
      <c r="A929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</row>
    <row r="930" spans="1:13" x14ac:dyDescent="0.35">
      <c r="A930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</row>
    <row r="931" spans="1:13" x14ac:dyDescent="0.35">
      <c r="A93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</row>
    <row r="932" spans="1:13" x14ac:dyDescent="0.35">
      <c r="A932">
        <v>10784</v>
      </c>
      <c r="B932" t="s">
        <v>41</v>
      </c>
      <c r="C932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</row>
    <row r="933" spans="1:13" x14ac:dyDescent="0.35">
      <c r="A933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</row>
    <row r="934" spans="1:13" x14ac:dyDescent="0.35">
      <c r="A934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</row>
    <row r="935" spans="1:13" x14ac:dyDescent="0.35">
      <c r="A935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yDescent="0.35">
      <c r="A936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</row>
    <row r="937" spans="1:13" x14ac:dyDescent="0.35">
      <c r="A937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</row>
    <row r="938" spans="1:13" x14ac:dyDescent="0.35">
      <c r="A938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</row>
    <row r="939" spans="1:13" x14ac:dyDescent="0.35">
      <c r="A939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</row>
    <row r="940" spans="1:13" x14ac:dyDescent="0.35">
      <c r="A940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</row>
    <row r="941" spans="1:13" x14ac:dyDescent="0.35">
      <c r="A94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</row>
    <row r="942" spans="1:13" x14ac:dyDescent="0.35">
      <c r="A942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 t="s">
        <v>68</v>
      </c>
      <c r="I942">
        <v>2</v>
      </c>
      <c r="J942">
        <v>78</v>
      </c>
      <c r="K942">
        <v>451</v>
      </c>
      <c r="L942">
        <v>441</v>
      </c>
      <c r="M942">
        <v>6.9090909089999997</v>
      </c>
    </row>
    <row r="943" spans="1:13" x14ac:dyDescent="0.35">
      <c r="A943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</row>
    <row r="944" spans="1:13" x14ac:dyDescent="0.35">
      <c r="A944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</row>
    <row r="945" spans="1:13" x14ac:dyDescent="0.35">
      <c r="A945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</row>
    <row r="946" spans="1:13" x14ac:dyDescent="0.35">
      <c r="A946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</row>
    <row r="947" spans="1:13" x14ac:dyDescent="0.35">
      <c r="A947">
        <v>181655</v>
      </c>
      <c r="B947" t="s">
        <v>41</v>
      </c>
      <c r="C947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</row>
    <row r="948" spans="1:13" x14ac:dyDescent="0.35">
      <c r="A948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</row>
    <row r="949" spans="1:13" x14ac:dyDescent="0.35">
      <c r="A949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</row>
    <row r="950" spans="1:13" x14ac:dyDescent="0.35">
      <c r="A950">
        <v>81823</v>
      </c>
      <c r="B950" t="s">
        <v>36</v>
      </c>
      <c r="C950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</row>
    <row r="951" spans="1:13" x14ac:dyDescent="0.35">
      <c r="A95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</row>
    <row r="952" spans="1:13" x14ac:dyDescent="0.35">
      <c r="A952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</row>
    <row r="953" spans="1:13" x14ac:dyDescent="0.35">
      <c r="A953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</row>
    <row r="954" spans="1:13" x14ac:dyDescent="0.35">
      <c r="A954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</row>
    <row r="955" spans="1:13" x14ac:dyDescent="0.35">
      <c r="A955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</row>
    <row r="956" spans="1:13" x14ac:dyDescent="0.35">
      <c r="A956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</row>
    <row r="957" spans="1:13" x14ac:dyDescent="0.35">
      <c r="A957">
        <v>132558</v>
      </c>
      <c r="B957" t="s">
        <v>67</v>
      </c>
      <c r="C957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</row>
    <row r="958" spans="1:13" x14ac:dyDescent="0.35">
      <c r="A958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</row>
    <row r="959" spans="1:13" x14ac:dyDescent="0.35">
      <c r="A959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</row>
    <row r="960" spans="1:13" x14ac:dyDescent="0.35">
      <c r="A960">
        <v>47111</v>
      </c>
      <c r="B960" t="s">
        <v>44</v>
      </c>
      <c r="C960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</row>
    <row r="961" spans="1:13" x14ac:dyDescent="0.35">
      <c r="A96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</row>
    <row r="962" spans="1:13" x14ac:dyDescent="0.35">
      <c r="A962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</row>
    <row r="963" spans="1:13" x14ac:dyDescent="0.35">
      <c r="A963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</row>
    <row r="964" spans="1:13" x14ac:dyDescent="0.35">
      <c r="A964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</row>
    <row r="965" spans="1:13" x14ac:dyDescent="0.35">
      <c r="A965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</row>
    <row r="966" spans="1:13" x14ac:dyDescent="0.35">
      <c r="A966">
        <v>63000</v>
      </c>
      <c r="B966" t="s">
        <v>34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</row>
    <row r="967" spans="1:13" x14ac:dyDescent="0.35">
      <c r="A967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</row>
    <row r="968" spans="1:13" x14ac:dyDescent="0.35">
      <c r="A968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</row>
    <row r="969" spans="1:13" x14ac:dyDescent="0.35">
      <c r="A969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</row>
    <row r="970" spans="1:13" x14ac:dyDescent="0.35">
      <c r="A970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</row>
    <row r="971" spans="1:13" x14ac:dyDescent="0.35">
      <c r="A97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</row>
    <row r="972" spans="1:13" x14ac:dyDescent="0.35">
      <c r="A972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 t="s">
        <v>68</v>
      </c>
      <c r="I972">
        <v>0</v>
      </c>
      <c r="J972">
        <v>77</v>
      </c>
      <c r="K972">
        <v>318</v>
      </c>
      <c r="L972">
        <v>359</v>
      </c>
      <c r="M972">
        <v>5.8571428570000004</v>
      </c>
    </row>
    <row r="973" spans="1:13" x14ac:dyDescent="0.35">
      <c r="A973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</row>
    <row r="974" spans="1:13" x14ac:dyDescent="0.35">
      <c r="A974">
        <v>15566</v>
      </c>
      <c r="B974" t="s">
        <v>18</v>
      </c>
      <c r="C974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</row>
    <row r="975" spans="1:13" x14ac:dyDescent="0.35">
      <c r="A975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</row>
    <row r="976" spans="1:13" x14ac:dyDescent="0.35">
      <c r="A976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</row>
    <row r="977" spans="1:13" x14ac:dyDescent="0.35">
      <c r="A977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</row>
    <row r="978" spans="1:13" x14ac:dyDescent="0.35">
      <c r="A978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</row>
    <row r="979" spans="1:13" x14ac:dyDescent="0.35">
      <c r="A979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</row>
    <row r="980" spans="1:13" x14ac:dyDescent="0.35">
      <c r="A980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</row>
    <row r="981" spans="1:13" x14ac:dyDescent="0.35">
      <c r="A981">
        <v>179563</v>
      </c>
      <c r="B981" t="s">
        <v>41</v>
      </c>
      <c r="C98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</row>
    <row r="982" spans="1:13" x14ac:dyDescent="0.35">
      <c r="A982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</row>
    <row r="983" spans="1:13" x14ac:dyDescent="0.35">
      <c r="A983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</row>
    <row r="984" spans="1:13" x14ac:dyDescent="0.35">
      <c r="A984">
        <v>77605</v>
      </c>
      <c r="B984" t="s">
        <v>36</v>
      </c>
      <c r="C984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</row>
    <row r="985" spans="1:13" x14ac:dyDescent="0.35">
      <c r="A985">
        <v>190064</v>
      </c>
      <c r="B985" t="s">
        <v>69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</row>
    <row r="986" spans="1:13" x14ac:dyDescent="0.35">
      <c r="A986">
        <v>138758</v>
      </c>
      <c r="B986" t="s">
        <v>56</v>
      </c>
      <c r="C986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</row>
    <row r="987" spans="1:13" x14ac:dyDescent="0.35">
      <c r="A987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</row>
    <row r="988" spans="1:13" x14ac:dyDescent="0.35">
      <c r="A988">
        <v>27846</v>
      </c>
      <c r="B988" t="s">
        <v>40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</row>
    <row r="989" spans="1:13" x14ac:dyDescent="0.35">
      <c r="A989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</row>
    <row r="990" spans="1:13" x14ac:dyDescent="0.35">
      <c r="A990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</row>
    <row r="991" spans="1:13" x14ac:dyDescent="0.35">
      <c r="A99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</row>
    <row r="992" spans="1:13" x14ac:dyDescent="0.35">
      <c r="A992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</row>
    <row r="993" spans="1:13" x14ac:dyDescent="0.35">
      <c r="A993">
        <v>138999</v>
      </c>
      <c r="B993" t="s">
        <v>56</v>
      </c>
      <c r="C993" t="s">
        <v>66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</row>
    <row r="994" spans="1:13" x14ac:dyDescent="0.35">
      <c r="A994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 t="s">
        <v>68</v>
      </c>
      <c r="I994">
        <v>0</v>
      </c>
      <c r="J994">
        <v>80</v>
      </c>
      <c r="K994">
        <v>240</v>
      </c>
      <c r="L994">
        <v>239</v>
      </c>
      <c r="M994">
        <v>13.41666667</v>
      </c>
    </row>
    <row r="995" spans="1:13" x14ac:dyDescent="0.35">
      <c r="A995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</row>
    <row r="996" spans="1:13" x14ac:dyDescent="0.35">
      <c r="A996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</row>
    <row r="997" spans="1:13" x14ac:dyDescent="0.35">
      <c r="A997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</row>
    <row r="998" spans="1:13" x14ac:dyDescent="0.35">
      <c r="A998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</row>
    <row r="999" spans="1:13" x14ac:dyDescent="0.35">
      <c r="A999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</row>
    <row r="1000" spans="1:13" x14ac:dyDescent="0.35">
      <c r="A1000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</row>
    <row r="1001" spans="1:13" x14ac:dyDescent="0.35">
      <c r="A100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</row>
    <row r="1002" spans="1:13" x14ac:dyDescent="0.35">
      <c r="A1002">
        <v>150739</v>
      </c>
      <c r="B1002" t="s">
        <v>22</v>
      </c>
      <c r="C1002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</row>
    <row r="1003" spans="1:13" x14ac:dyDescent="0.35">
      <c r="A1003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</row>
    <row r="1004" spans="1:13" x14ac:dyDescent="0.35">
      <c r="A1004">
        <v>114721</v>
      </c>
      <c r="B1004" t="s">
        <v>32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</row>
    <row r="1005" spans="1:13" x14ac:dyDescent="0.35">
      <c r="A1005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</row>
    <row r="1006" spans="1:13" x14ac:dyDescent="0.35">
      <c r="A1006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</row>
    <row r="1007" spans="1:13" x14ac:dyDescent="0.35">
      <c r="A1007">
        <v>179563</v>
      </c>
      <c r="B1007" t="s">
        <v>41</v>
      </c>
      <c r="C1007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</row>
    <row r="1008" spans="1:13" x14ac:dyDescent="0.35">
      <c r="A1008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A51C-3E4C-42AF-B3FA-5715D55D421C}">
  <dimension ref="A1:M1016"/>
  <sheetViews>
    <sheetView workbookViewId="0">
      <selection activeCell="N1" sqref="N1"/>
    </sheetView>
  </sheetViews>
  <sheetFormatPr defaultRowHeight="14.5" x14ac:dyDescent="0.35"/>
  <cols>
    <col min="1" max="1" width="12.453125" bestFit="1" customWidth="1"/>
    <col min="2" max="2" width="9.54296875" bestFit="1" customWidth="1"/>
    <col min="3" max="3" width="10.08984375" bestFit="1" customWidth="1"/>
    <col min="4" max="4" width="6.453125" bestFit="1" customWidth="1"/>
    <col min="5" max="6" width="5.90625" bestFit="1" customWidth="1"/>
    <col min="7" max="7" width="7.54296875" bestFit="1" customWidth="1"/>
    <col min="8" max="8" width="5.90625" bestFit="1" customWidth="1"/>
    <col min="9" max="10" width="8.81640625" bestFit="1" customWidth="1"/>
    <col min="11" max="12" width="5.90625" bestFit="1" customWidth="1"/>
    <col min="13" max="13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190579</v>
      </c>
      <c r="B2" t="s">
        <v>22</v>
      </c>
      <c r="C2" t="s">
        <v>14</v>
      </c>
      <c r="D2">
        <v>3200</v>
      </c>
      <c r="E2">
        <v>310</v>
      </c>
      <c r="F2">
        <v>343</v>
      </c>
      <c r="G2">
        <v>83</v>
      </c>
      <c r="H2">
        <v>17224</v>
      </c>
      <c r="I2">
        <v>31</v>
      </c>
      <c r="J2">
        <v>32</v>
      </c>
      <c r="K2">
        <v>311</v>
      </c>
      <c r="L2">
        <v>333</v>
      </c>
      <c r="M2">
        <v>3.1060606059999998</v>
      </c>
    </row>
    <row r="3" spans="1:13" x14ac:dyDescent="0.35">
      <c r="A3">
        <v>42997</v>
      </c>
      <c r="B3" t="s">
        <v>13</v>
      </c>
      <c r="C3" t="s">
        <v>17</v>
      </c>
      <c r="D3">
        <v>1567</v>
      </c>
      <c r="E3">
        <v>392</v>
      </c>
      <c r="F3">
        <v>409</v>
      </c>
      <c r="G3">
        <v>27</v>
      </c>
      <c r="H3">
        <v>18631</v>
      </c>
      <c r="I3">
        <v>4</v>
      </c>
      <c r="J3">
        <v>10</v>
      </c>
      <c r="K3">
        <v>391</v>
      </c>
      <c r="L3">
        <v>434</v>
      </c>
      <c r="M3">
        <v>6.5625</v>
      </c>
    </row>
    <row r="4" spans="1:13" x14ac:dyDescent="0.35">
      <c r="A4">
        <v>132896</v>
      </c>
      <c r="B4" t="s">
        <v>51</v>
      </c>
      <c r="C4" t="s">
        <v>17</v>
      </c>
      <c r="D4">
        <v>953</v>
      </c>
      <c r="E4">
        <v>319</v>
      </c>
      <c r="F4">
        <v>455</v>
      </c>
      <c r="G4">
        <v>1</v>
      </c>
      <c r="H4">
        <v>15729</v>
      </c>
      <c r="I4">
        <v>3</v>
      </c>
      <c r="J4">
        <v>45</v>
      </c>
      <c r="K4">
        <v>379</v>
      </c>
      <c r="L4">
        <v>387</v>
      </c>
      <c r="M4">
        <v>15.57142857</v>
      </c>
    </row>
    <row r="5" spans="1:13" x14ac:dyDescent="0.35">
      <c r="A5">
        <v>120189</v>
      </c>
      <c r="B5" t="s">
        <v>21</v>
      </c>
      <c r="C5" t="s">
        <v>14</v>
      </c>
      <c r="D5">
        <v>492</v>
      </c>
      <c r="E5">
        <v>244</v>
      </c>
      <c r="F5">
        <v>301</v>
      </c>
      <c r="G5">
        <v>3</v>
      </c>
      <c r="H5">
        <v>10818</v>
      </c>
      <c r="I5">
        <v>0</v>
      </c>
      <c r="J5">
        <v>92</v>
      </c>
      <c r="K5">
        <v>260</v>
      </c>
      <c r="L5">
        <v>284</v>
      </c>
      <c r="M5">
        <v>19.375</v>
      </c>
    </row>
    <row r="6" spans="1:13" x14ac:dyDescent="0.35">
      <c r="A6">
        <v>138829</v>
      </c>
      <c r="B6" t="s">
        <v>56</v>
      </c>
      <c r="C6" t="s">
        <v>66</v>
      </c>
      <c r="D6">
        <v>847</v>
      </c>
      <c r="E6">
        <v>185</v>
      </c>
      <c r="F6">
        <v>308</v>
      </c>
      <c r="G6">
        <v>0</v>
      </c>
      <c r="H6">
        <v>11582</v>
      </c>
      <c r="I6">
        <v>3</v>
      </c>
      <c r="J6">
        <v>20</v>
      </c>
      <c r="K6">
        <v>238</v>
      </c>
      <c r="L6">
        <v>225</v>
      </c>
      <c r="M6">
        <v>11.5</v>
      </c>
    </row>
    <row r="7" spans="1:13" x14ac:dyDescent="0.35">
      <c r="A7">
        <v>167462</v>
      </c>
      <c r="B7" t="s">
        <v>22</v>
      </c>
      <c r="C7" t="s">
        <v>14</v>
      </c>
      <c r="D7">
        <v>2645</v>
      </c>
      <c r="E7">
        <v>644</v>
      </c>
      <c r="F7">
        <v>697</v>
      </c>
      <c r="G7">
        <v>87</v>
      </c>
      <c r="H7">
        <v>20782</v>
      </c>
      <c r="I7">
        <v>26</v>
      </c>
      <c r="J7">
        <v>46</v>
      </c>
      <c r="K7">
        <v>655</v>
      </c>
      <c r="L7">
        <v>682</v>
      </c>
      <c r="M7">
        <v>8.75</v>
      </c>
    </row>
    <row r="8" spans="1:13" x14ac:dyDescent="0.35">
      <c r="A8">
        <v>160401</v>
      </c>
      <c r="B8" t="s">
        <v>22</v>
      </c>
      <c r="C8" t="s">
        <v>17</v>
      </c>
      <c r="D8">
        <v>1952</v>
      </c>
      <c r="E8">
        <v>335</v>
      </c>
      <c r="F8">
        <v>398</v>
      </c>
      <c r="G8">
        <v>48</v>
      </c>
      <c r="H8">
        <v>15290</v>
      </c>
      <c r="I8">
        <v>6</v>
      </c>
      <c r="J8">
        <v>55</v>
      </c>
      <c r="K8">
        <v>365</v>
      </c>
      <c r="L8">
        <v>367</v>
      </c>
      <c r="M8">
        <v>13</v>
      </c>
    </row>
    <row r="9" spans="1:13" x14ac:dyDescent="0.35">
      <c r="A9">
        <v>174934</v>
      </c>
      <c r="B9" t="s">
        <v>51</v>
      </c>
      <c r="C9" t="s">
        <v>17</v>
      </c>
      <c r="D9">
        <v>1305</v>
      </c>
      <c r="E9">
        <v>391</v>
      </c>
      <c r="F9">
        <v>471</v>
      </c>
      <c r="G9">
        <v>19</v>
      </c>
      <c r="H9">
        <v>19716</v>
      </c>
      <c r="I9">
        <v>7</v>
      </c>
      <c r="J9">
        <v>40</v>
      </c>
      <c r="K9">
        <v>456</v>
      </c>
      <c r="L9">
        <v>448</v>
      </c>
      <c r="M9">
        <v>7</v>
      </c>
    </row>
    <row r="10" spans="1:13" x14ac:dyDescent="0.35">
      <c r="A10">
        <v>2020</v>
      </c>
      <c r="B10" t="s">
        <v>22</v>
      </c>
      <c r="C10" t="s">
        <v>17</v>
      </c>
      <c r="D10">
        <v>3556</v>
      </c>
      <c r="E10">
        <v>735</v>
      </c>
      <c r="F10">
        <v>805</v>
      </c>
      <c r="G10">
        <v>98</v>
      </c>
      <c r="H10">
        <v>34382</v>
      </c>
      <c r="I10">
        <v>9</v>
      </c>
      <c r="J10">
        <v>55</v>
      </c>
      <c r="K10">
        <v>701</v>
      </c>
      <c r="L10">
        <v>838</v>
      </c>
      <c r="M10">
        <v>7.35</v>
      </c>
    </row>
    <row r="11" spans="1:13" x14ac:dyDescent="0.35">
      <c r="A11">
        <v>74235</v>
      </c>
      <c r="B11" t="s">
        <v>30</v>
      </c>
      <c r="C11" t="s">
        <v>14</v>
      </c>
      <c r="D11">
        <v>473</v>
      </c>
      <c r="E11">
        <v>327</v>
      </c>
      <c r="F11">
        <v>363</v>
      </c>
      <c r="G11">
        <v>1</v>
      </c>
      <c r="H11">
        <v>12580</v>
      </c>
      <c r="I11">
        <v>0</v>
      </c>
      <c r="J11">
        <v>94</v>
      </c>
      <c r="K11">
        <v>338</v>
      </c>
      <c r="L11">
        <v>348</v>
      </c>
      <c r="M11">
        <v>13.5</v>
      </c>
    </row>
    <row r="12" spans="1:13" x14ac:dyDescent="0.35">
      <c r="A12">
        <v>167039</v>
      </c>
      <c r="B12" t="s">
        <v>22</v>
      </c>
      <c r="D12">
        <v>3201</v>
      </c>
      <c r="E12">
        <v>497</v>
      </c>
      <c r="F12">
        <v>591</v>
      </c>
      <c r="G12">
        <v>92</v>
      </c>
      <c r="H12">
        <v>19656</v>
      </c>
      <c r="I12">
        <v>9</v>
      </c>
      <c r="J12">
        <v>72</v>
      </c>
      <c r="K12">
        <v>552</v>
      </c>
      <c r="L12">
        <v>539</v>
      </c>
      <c r="M12">
        <v>5</v>
      </c>
    </row>
    <row r="13" spans="1:13" x14ac:dyDescent="0.35">
      <c r="A13">
        <v>165509</v>
      </c>
      <c r="B13" t="s">
        <v>22</v>
      </c>
      <c r="C13" t="s">
        <v>14</v>
      </c>
      <c r="D13">
        <v>2213</v>
      </c>
      <c r="E13">
        <v>447</v>
      </c>
      <c r="F13">
        <v>491</v>
      </c>
      <c r="G13">
        <v>77</v>
      </c>
      <c r="H13">
        <v>16702</v>
      </c>
      <c r="I13">
        <v>7</v>
      </c>
      <c r="J13">
        <v>62</v>
      </c>
      <c r="K13">
        <v>447</v>
      </c>
      <c r="L13">
        <v>491</v>
      </c>
      <c r="M13">
        <v>4.95</v>
      </c>
    </row>
    <row r="14" spans="1:13" x14ac:dyDescent="0.35">
      <c r="A14">
        <v>151653</v>
      </c>
      <c r="B14" t="s">
        <v>22</v>
      </c>
      <c r="D14">
        <v>1455</v>
      </c>
      <c r="E14">
        <v>376</v>
      </c>
      <c r="F14">
        <v>426</v>
      </c>
      <c r="G14">
        <v>7</v>
      </c>
      <c r="H14">
        <v>14860</v>
      </c>
      <c r="I14">
        <v>19</v>
      </c>
      <c r="J14">
        <v>39</v>
      </c>
      <c r="K14">
        <v>417</v>
      </c>
      <c r="L14">
        <v>393</v>
      </c>
      <c r="M14">
        <v>6.35</v>
      </c>
    </row>
    <row r="15" spans="1:13" x14ac:dyDescent="0.35">
      <c r="A15">
        <v>100132</v>
      </c>
      <c r="B15" t="s">
        <v>37</v>
      </c>
      <c r="C15" t="s">
        <v>17</v>
      </c>
      <c r="D15">
        <v>393</v>
      </c>
      <c r="E15">
        <v>216</v>
      </c>
      <c r="F15">
        <v>301</v>
      </c>
      <c r="G15">
        <v>0</v>
      </c>
      <c r="H15">
        <v>10107</v>
      </c>
      <c r="I15">
        <v>0</v>
      </c>
      <c r="J15">
        <v>71</v>
      </c>
      <c r="K15">
        <v>258</v>
      </c>
      <c r="L15">
        <v>258</v>
      </c>
      <c r="M15">
        <v>10</v>
      </c>
    </row>
    <row r="16" spans="1:13" x14ac:dyDescent="0.35">
      <c r="A16">
        <v>161726</v>
      </c>
      <c r="B16" t="s">
        <v>22</v>
      </c>
      <c r="C16" t="s">
        <v>17</v>
      </c>
      <c r="D16">
        <v>2453</v>
      </c>
      <c r="E16">
        <v>438</v>
      </c>
      <c r="F16">
        <v>475</v>
      </c>
      <c r="G16">
        <v>86</v>
      </c>
      <c r="H16">
        <v>15707</v>
      </c>
      <c r="I16">
        <v>16</v>
      </c>
      <c r="J16">
        <v>45</v>
      </c>
      <c r="K16">
        <v>451</v>
      </c>
      <c r="L16">
        <v>436</v>
      </c>
      <c r="M16">
        <v>5.8125</v>
      </c>
    </row>
    <row r="17" spans="1:13" x14ac:dyDescent="0.35">
      <c r="A17">
        <v>125986</v>
      </c>
      <c r="B17" t="s">
        <v>21</v>
      </c>
      <c r="C17" t="s">
        <v>14</v>
      </c>
      <c r="D17">
        <v>533</v>
      </c>
      <c r="E17">
        <v>246</v>
      </c>
      <c r="F17">
        <v>308</v>
      </c>
      <c r="G17">
        <v>1</v>
      </c>
      <c r="H17">
        <v>10096</v>
      </c>
      <c r="I17">
        <v>3</v>
      </c>
      <c r="J17">
        <v>75</v>
      </c>
      <c r="K17">
        <v>276</v>
      </c>
      <c r="L17">
        <v>287</v>
      </c>
      <c r="M17">
        <v>13.375</v>
      </c>
    </row>
    <row r="18" spans="1:13" x14ac:dyDescent="0.35">
      <c r="A18">
        <v>185394</v>
      </c>
      <c r="B18" t="s">
        <v>30</v>
      </c>
      <c r="C18" t="s">
        <v>17</v>
      </c>
      <c r="D18">
        <v>647</v>
      </c>
      <c r="E18">
        <v>285</v>
      </c>
      <c r="F18">
        <v>338</v>
      </c>
      <c r="G18">
        <v>0</v>
      </c>
      <c r="H18">
        <v>12910</v>
      </c>
      <c r="I18">
        <v>7</v>
      </c>
      <c r="J18">
        <v>80</v>
      </c>
      <c r="K18">
        <v>317</v>
      </c>
      <c r="L18">
        <v>300</v>
      </c>
      <c r="M18">
        <v>8.9166666669999994</v>
      </c>
    </row>
    <row r="19" spans="1:13" x14ac:dyDescent="0.35">
      <c r="A19">
        <v>43799</v>
      </c>
      <c r="B19" t="s">
        <v>13</v>
      </c>
      <c r="C19" t="s">
        <v>17</v>
      </c>
      <c r="D19">
        <v>1044</v>
      </c>
      <c r="E19">
        <v>366</v>
      </c>
      <c r="F19">
        <v>499</v>
      </c>
      <c r="G19">
        <v>15</v>
      </c>
      <c r="H19">
        <v>22427</v>
      </c>
      <c r="I19">
        <v>8</v>
      </c>
      <c r="J19">
        <v>35</v>
      </c>
      <c r="K19">
        <v>318</v>
      </c>
      <c r="L19">
        <v>458</v>
      </c>
      <c r="M19">
        <v>13.16666667</v>
      </c>
    </row>
    <row r="20" spans="1:13" x14ac:dyDescent="0.35">
      <c r="A20">
        <v>185464</v>
      </c>
      <c r="B20" t="s">
        <v>58</v>
      </c>
      <c r="C20" t="s">
        <v>14</v>
      </c>
      <c r="D20">
        <v>702</v>
      </c>
      <c r="E20">
        <v>308</v>
      </c>
      <c r="F20">
        <v>397</v>
      </c>
      <c r="G20">
        <v>0</v>
      </c>
      <c r="H20">
        <v>14670</v>
      </c>
      <c r="I20">
        <v>9</v>
      </c>
      <c r="J20">
        <v>23</v>
      </c>
      <c r="K20">
        <v>348</v>
      </c>
      <c r="L20">
        <v>337</v>
      </c>
      <c r="M20">
        <v>11.11111111</v>
      </c>
    </row>
    <row r="21" spans="1:13" x14ac:dyDescent="0.35">
      <c r="A21">
        <v>125325</v>
      </c>
      <c r="B21" t="s">
        <v>21</v>
      </c>
      <c r="C21" t="s">
        <v>14</v>
      </c>
      <c r="D21">
        <v>852</v>
      </c>
      <c r="E21">
        <v>516</v>
      </c>
      <c r="F21">
        <v>556</v>
      </c>
      <c r="G21">
        <v>1</v>
      </c>
      <c r="H21">
        <v>16206</v>
      </c>
      <c r="I21">
        <v>4</v>
      </c>
      <c r="J21">
        <v>46</v>
      </c>
      <c r="K21">
        <v>540</v>
      </c>
      <c r="L21">
        <v>535</v>
      </c>
      <c r="M21">
        <v>14.623478260000001</v>
      </c>
    </row>
    <row r="22" spans="1:13" x14ac:dyDescent="0.35">
      <c r="A22">
        <v>112679</v>
      </c>
      <c r="B22" t="s">
        <v>32</v>
      </c>
      <c r="C22" t="s">
        <v>14</v>
      </c>
      <c r="D22">
        <v>1045</v>
      </c>
      <c r="E22">
        <v>528</v>
      </c>
      <c r="F22">
        <v>618</v>
      </c>
      <c r="G22">
        <v>1</v>
      </c>
      <c r="H22">
        <v>19402</v>
      </c>
      <c r="I22">
        <v>3</v>
      </c>
      <c r="J22">
        <v>48</v>
      </c>
      <c r="K22">
        <v>538</v>
      </c>
      <c r="L22">
        <v>604</v>
      </c>
      <c r="M22">
        <v>15</v>
      </c>
    </row>
    <row r="23" spans="1:13" x14ac:dyDescent="0.35">
      <c r="A23">
        <v>2415</v>
      </c>
      <c r="B23" t="s">
        <v>22</v>
      </c>
      <c r="C23" t="s">
        <v>17</v>
      </c>
      <c r="D23">
        <v>5501</v>
      </c>
      <c r="E23">
        <v>817</v>
      </c>
      <c r="F23">
        <v>958</v>
      </c>
      <c r="G23">
        <v>98</v>
      </c>
      <c r="H23">
        <v>41734</v>
      </c>
      <c r="I23">
        <v>33</v>
      </c>
      <c r="J23">
        <v>36</v>
      </c>
      <c r="K23">
        <v>924</v>
      </c>
      <c r="L23">
        <v>870</v>
      </c>
      <c r="M23">
        <v>17.5</v>
      </c>
    </row>
    <row r="24" spans="1:13" x14ac:dyDescent="0.35">
      <c r="A24">
        <v>166866</v>
      </c>
      <c r="B24" t="s">
        <v>22</v>
      </c>
      <c r="C24" t="s">
        <v>17</v>
      </c>
      <c r="D24">
        <v>3921</v>
      </c>
      <c r="E24">
        <v>754</v>
      </c>
      <c r="F24">
        <v>835</v>
      </c>
      <c r="G24">
        <v>96</v>
      </c>
      <c r="H24">
        <v>33998</v>
      </c>
      <c r="I24">
        <v>7</v>
      </c>
      <c r="J24">
        <v>50</v>
      </c>
      <c r="K24">
        <v>804</v>
      </c>
      <c r="L24">
        <v>799</v>
      </c>
      <c r="M24">
        <v>10</v>
      </c>
    </row>
    <row r="25" spans="1:13" x14ac:dyDescent="0.35">
      <c r="A25">
        <v>4211</v>
      </c>
      <c r="B25" t="s">
        <v>21</v>
      </c>
      <c r="C25" t="s">
        <v>17</v>
      </c>
      <c r="D25">
        <v>919</v>
      </c>
      <c r="E25">
        <v>425</v>
      </c>
      <c r="F25">
        <v>697</v>
      </c>
      <c r="G25">
        <v>10</v>
      </c>
      <c r="H25">
        <v>25784</v>
      </c>
      <c r="I25">
        <v>4</v>
      </c>
      <c r="J25">
        <v>63</v>
      </c>
      <c r="K25">
        <v>562</v>
      </c>
      <c r="L25">
        <v>558</v>
      </c>
      <c r="M25">
        <v>17.92307692</v>
      </c>
    </row>
    <row r="26" spans="1:13" x14ac:dyDescent="0.35">
      <c r="A26">
        <v>182395</v>
      </c>
      <c r="B26" t="s">
        <v>41</v>
      </c>
      <c r="C26" t="s">
        <v>17</v>
      </c>
      <c r="D26">
        <v>755</v>
      </c>
      <c r="E26">
        <v>210</v>
      </c>
      <c r="F26">
        <v>313</v>
      </c>
      <c r="G26">
        <v>2</v>
      </c>
      <c r="H26">
        <v>11983</v>
      </c>
      <c r="I26">
        <v>9</v>
      </c>
      <c r="J26">
        <v>39</v>
      </c>
      <c r="K26">
        <v>315</v>
      </c>
      <c r="L26">
        <v>244</v>
      </c>
      <c r="M26">
        <v>16.5</v>
      </c>
    </row>
    <row r="27" spans="1:13" x14ac:dyDescent="0.35">
      <c r="A27">
        <v>188178</v>
      </c>
      <c r="B27" t="s">
        <v>24</v>
      </c>
      <c r="C27" t="s">
        <v>17</v>
      </c>
      <c r="D27">
        <v>1383</v>
      </c>
      <c r="E27">
        <v>410</v>
      </c>
      <c r="F27">
        <v>562</v>
      </c>
      <c r="G27">
        <v>14</v>
      </c>
      <c r="H27">
        <v>22875</v>
      </c>
      <c r="I27">
        <v>8</v>
      </c>
      <c r="J27">
        <v>8</v>
      </c>
      <c r="K27">
        <v>464</v>
      </c>
      <c r="L27">
        <v>499</v>
      </c>
      <c r="M27">
        <v>7</v>
      </c>
    </row>
    <row r="28" spans="1:13" x14ac:dyDescent="0.35">
      <c r="A28">
        <v>147835</v>
      </c>
      <c r="B28" t="s">
        <v>22</v>
      </c>
      <c r="C28" t="s">
        <v>17</v>
      </c>
      <c r="D28">
        <v>3694</v>
      </c>
      <c r="E28">
        <v>421</v>
      </c>
      <c r="F28">
        <v>666</v>
      </c>
      <c r="G28">
        <v>97</v>
      </c>
      <c r="H28">
        <v>28021</v>
      </c>
      <c r="I28">
        <v>25</v>
      </c>
      <c r="J28">
        <v>41</v>
      </c>
      <c r="K28">
        <v>611</v>
      </c>
      <c r="L28">
        <v>601</v>
      </c>
      <c r="M28">
        <v>32.222222219999999</v>
      </c>
    </row>
    <row r="29" spans="1:13" x14ac:dyDescent="0.35">
      <c r="A29">
        <v>5532</v>
      </c>
      <c r="B29" t="s">
        <v>70</v>
      </c>
      <c r="C29" t="s">
        <v>14</v>
      </c>
      <c r="D29">
        <v>1690</v>
      </c>
      <c r="E29">
        <v>598</v>
      </c>
      <c r="F29">
        <v>700</v>
      </c>
      <c r="G29">
        <v>29</v>
      </c>
      <c r="H29">
        <v>24959</v>
      </c>
      <c r="I29">
        <v>4</v>
      </c>
      <c r="J29">
        <v>30</v>
      </c>
      <c r="K29">
        <v>655</v>
      </c>
      <c r="L29">
        <v>653</v>
      </c>
      <c r="M29">
        <v>9.9285714289999998</v>
      </c>
    </row>
    <row r="30" spans="1:13" x14ac:dyDescent="0.35">
      <c r="A30">
        <v>128857</v>
      </c>
      <c r="B30" t="s">
        <v>21</v>
      </c>
      <c r="C30" t="s">
        <v>14</v>
      </c>
      <c r="D30">
        <v>438</v>
      </c>
      <c r="E30">
        <v>213</v>
      </c>
      <c r="F30">
        <v>264</v>
      </c>
      <c r="G30">
        <v>0</v>
      </c>
      <c r="H30">
        <v>7722</v>
      </c>
      <c r="I30">
        <v>23</v>
      </c>
      <c r="J30">
        <v>47</v>
      </c>
      <c r="K30">
        <v>213</v>
      </c>
      <c r="L30">
        <v>265</v>
      </c>
      <c r="M30">
        <v>26</v>
      </c>
    </row>
    <row r="31" spans="1:13" x14ac:dyDescent="0.35">
      <c r="A31">
        <v>40058</v>
      </c>
      <c r="B31" t="s">
        <v>13</v>
      </c>
      <c r="C31" t="s">
        <v>17</v>
      </c>
      <c r="D31">
        <v>1187</v>
      </c>
      <c r="E31">
        <v>400</v>
      </c>
      <c r="F31">
        <v>469</v>
      </c>
      <c r="G31">
        <v>12</v>
      </c>
      <c r="H31">
        <v>21608</v>
      </c>
      <c r="I31">
        <v>12</v>
      </c>
      <c r="J31">
        <v>11</v>
      </c>
      <c r="K31">
        <v>448</v>
      </c>
      <c r="L31">
        <v>438</v>
      </c>
      <c r="M31">
        <v>11.66666667</v>
      </c>
    </row>
    <row r="32" spans="1:13" x14ac:dyDescent="0.35">
      <c r="A32">
        <v>179377</v>
      </c>
      <c r="B32" t="s">
        <v>41</v>
      </c>
      <c r="D32">
        <v>1617</v>
      </c>
      <c r="E32">
        <v>398</v>
      </c>
      <c r="F32">
        <v>490</v>
      </c>
      <c r="G32">
        <v>29</v>
      </c>
      <c r="H32">
        <v>14123</v>
      </c>
      <c r="I32">
        <v>4</v>
      </c>
      <c r="J32">
        <v>59</v>
      </c>
      <c r="K32">
        <v>414</v>
      </c>
      <c r="L32">
        <v>457</v>
      </c>
      <c r="M32">
        <v>7.5</v>
      </c>
    </row>
    <row r="33" spans="1:13" x14ac:dyDescent="0.35">
      <c r="A33">
        <v>166207</v>
      </c>
      <c r="B33" t="s">
        <v>22</v>
      </c>
      <c r="C33" t="s">
        <v>14</v>
      </c>
      <c r="D33">
        <v>1367</v>
      </c>
      <c r="E33">
        <v>342</v>
      </c>
      <c r="F33">
        <v>355</v>
      </c>
      <c r="G33">
        <v>4</v>
      </c>
      <c r="H33">
        <v>14197</v>
      </c>
      <c r="I33">
        <v>2</v>
      </c>
      <c r="J33">
        <v>57</v>
      </c>
      <c r="K33">
        <v>329</v>
      </c>
      <c r="L33">
        <v>359</v>
      </c>
      <c r="M33">
        <v>6.75</v>
      </c>
    </row>
    <row r="34" spans="1:13" x14ac:dyDescent="0.35">
      <c r="A34">
        <v>124227</v>
      </c>
      <c r="B34" t="s">
        <v>21</v>
      </c>
      <c r="C34" t="s">
        <v>31</v>
      </c>
      <c r="D34">
        <v>267</v>
      </c>
      <c r="E34">
        <v>121</v>
      </c>
      <c r="F34">
        <v>94</v>
      </c>
      <c r="G34">
        <v>0</v>
      </c>
      <c r="H34">
        <v>4567</v>
      </c>
      <c r="I34">
        <v>0</v>
      </c>
      <c r="J34">
        <v>69</v>
      </c>
      <c r="K34">
        <v>72</v>
      </c>
      <c r="L34">
        <v>169</v>
      </c>
      <c r="M34">
        <v>13.875</v>
      </c>
    </row>
    <row r="35" spans="1:13" x14ac:dyDescent="0.35">
      <c r="A35">
        <v>7173</v>
      </c>
      <c r="B35" t="s">
        <v>54</v>
      </c>
      <c r="C35" t="s">
        <v>17</v>
      </c>
      <c r="D35">
        <v>854</v>
      </c>
      <c r="E35">
        <v>321</v>
      </c>
      <c r="F35">
        <v>427</v>
      </c>
      <c r="G35">
        <v>0</v>
      </c>
      <c r="H35">
        <v>16171</v>
      </c>
      <c r="I35">
        <v>0</v>
      </c>
      <c r="J35">
        <v>58</v>
      </c>
      <c r="K35">
        <v>389</v>
      </c>
      <c r="L35">
        <v>372</v>
      </c>
      <c r="M35">
        <v>17.733333330000001</v>
      </c>
    </row>
    <row r="36" spans="1:13" x14ac:dyDescent="0.35">
      <c r="A36">
        <v>85152</v>
      </c>
      <c r="B36" t="s">
        <v>57</v>
      </c>
      <c r="C36" t="s">
        <v>14</v>
      </c>
      <c r="D36">
        <v>493</v>
      </c>
      <c r="E36">
        <v>244</v>
      </c>
      <c r="F36">
        <v>395</v>
      </c>
      <c r="G36">
        <v>1</v>
      </c>
      <c r="H36">
        <v>12517</v>
      </c>
      <c r="I36">
        <v>1</v>
      </c>
      <c r="J36">
        <v>87</v>
      </c>
      <c r="K36">
        <v>311</v>
      </c>
      <c r="L36">
        <v>314</v>
      </c>
      <c r="M36">
        <v>12.5</v>
      </c>
    </row>
    <row r="37" spans="1:13" x14ac:dyDescent="0.35">
      <c r="A37">
        <v>32807</v>
      </c>
      <c r="B37" t="s">
        <v>13</v>
      </c>
      <c r="C37" t="s">
        <v>14</v>
      </c>
      <c r="D37">
        <v>700</v>
      </c>
      <c r="E37">
        <v>327</v>
      </c>
      <c r="F37">
        <v>375</v>
      </c>
      <c r="G37">
        <v>0</v>
      </c>
      <c r="H37">
        <v>11551</v>
      </c>
      <c r="I37">
        <v>9</v>
      </c>
      <c r="J37">
        <v>44</v>
      </c>
      <c r="K37">
        <v>360</v>
      </c>
      <c r="L37">
        <v>355</v>
      </c>
      <c r="M37">
        <v>5.4444444440000002</v>
      </c>
    </row>
    <row r="38" spans="1:13" x14ac:dyDescent="0.35">
      <c r="A38">
        <v>268</v>
      </c>
      <c r="B38" t="s">
        <v>13</v>
      </c>
      <c r="C38" t="s">
        <v>17</v>
      </c>
      <c r="D38">
        <v>1765</v>
      </c>
      <c r="E38">
        <v>327</v>
      </c>
      <c r="F38">
        <v>562</v>
      </c>
      <c r="G38">
        <v>44</v>
      </c>
      <c r="H38">
        <v>27674</v>
      </c>
      <c r="I38">
        <v>14</v>
      </c>
      <c r="J38">
        <v>8</v>
      </c>
      <c r="K38">
        <v>465</v>
      </c>
      <c r="L38">
        <v>442</v>
      </c>
      <c r="M38">
        <v>22.38095238</v>
      </c>
    </row>
    <row r="39" spans="1:13" x14ac:dyDescent="0.35">
      <c r="A39">
        <v>109514</v>
      </c>
      <c r="B39" t="s">
        <v>50</v>
      </c>
      <c r="C39" t="s">
        <v>14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5.6666666670000003</v>
      </c>
    </row>
    <row r="40" spans="1:13" x14ac:dyDescent="0.35">
      <c r="A40">
        <v>181644</v>
      </c>
      <c r="B40" t="s">
        <v>41</v>
      </c>
      <c r="C40" t="s">
        <v>17</v>
      </c>
      <c r="D40">
        <v>929</v>
      </c>
      <c r="E40">
        <v>327</v>
      </c>
      <c r="F40">
        <v>352</v>
      </c>
      <c r="G40">
        <v>8</v>
      </c>
      <c r="H40">
        <v>12995</v>
      </c>
      <c r="I40">
        <v>5</v>
      </c>
      <c r="J40">
        <v>47</v>
      </c>
      <c r="K40">
        <v>369</v>
      </c>
      <c r="L40">
        <v>314</v>
      </c>
      <c r="M40">
        <v>8.5</v>
      </c>
    </row>
    <row r="41" spans="1:13" x14ac:dyDescent="0.35">
      <c r="A41">
        <v>62585</v>
      </c>
      <c r="B41" t="s">
        <v>18</v>
      </c>
      <c r="C41" t="s">
        <v>66</v>
      </c>
      <c r="D41">
        <v>581</v>
      </c>
      <c r="E41">
        <v>231</v>
      </c>
      <c r="F41">
        <v>332</v>
      </c>
      <c r="G41">
        <v>1</v>
      </c>
      <c r="H41">
        <v>11794</v>
      </c>
      <c r="I41">
        <v>0</v>
      </c>
      <c r="J41">
        <v>90</v>
      </c>
      <c r="K41">
        <v>267</v>
      </c>
      <c r="L41">
        <v>288</v>
      </c>
      <c r="M41">
        <v>14</v>
      </c>
    </row>
    <row r="42" spans="1:13" x14ac:dyDescent="0.35">
      <c r="A42">
        <v>163354</v>
      </c>
      <c r="B42" t="s">
        <v>22</v>
      </c>
      <c r="C42" t="s">
        <v>17</v>
      </c>
      <c r="D42">
        <v>4313</v>
      </c>
      <c r="E42">
        <v>748</v>
      </c>
      <c r="F42">
        <v>811</v>
      </c>
      <c r="G42">
        <v>98</v>
      </c>
      <c r="H42">
        <v>27850</v>
      </c>
      <c r="I42">
        <v>16</v>
      </c>
      <c r="J42">
        <v>54</v>
      </c>
      <c r="K42">
        <v>783</v>
      </c>
      <c r="L42">
        <v>752</v>
      </c>
      <c r="M42">
        <v>11.85714286</v>
      </c>
    </row>
    <row r="43" spans="1:13" x14ac:dyDescent="0.35">
      <c r="A43">
        <v>98672</v>
      </c>
      <c r="B43" t="s">
        <v>16</v>
      </c>
      <c r="C43" t="s">
        <v>14</v>
      </c>
      <c r="D43">
        <v>470</v>
      </c>
      <c r="E43">
        <v>274</v>
      </c>
      <c r="F43">
        <v>337</v>
      </c>
      <c r="G43">
        <v>0</v>
      </c>
      <c r="H43">
        <v>11192</v>
      </c>
      <c r="I43">
        <v>1</v>
      </c>
      <c r="J43">
        <v>91</v>
      </c>
      <c r="K43">
        <v>313</v>
      </c>
      <c r="L43">
        <v>282</v>
      </c>
      <c r="M43">
        <v>4.2</v>
      </c>
    </row>
    <row r="44" spans="1:13" x14ac:dyDescent="0.35">
      <c r="A44">
        <v>190614</v>
      </c>
      <c r="B44" t="s">
        <v>49</v>
      </c>
      <c r="C44" t="s">
        <v>17</v>
      </c>
      <c r="D44">
        <v>1159</v>
      </c>
      <c r="E44">
        <v>572</v>
      </c>
      <c r="F44">
        <v>561</v>
      </c>
      <c r="G44">
        <v>0</v>
      </c>
      <c r="H44">
        <v>17337</v>
      </c>
      <c r="I44">
        <v>6</v>
      </c>
      <c r="J44">
        <v>28</v>
      </c>
      <c r="K44">
        <v>557</v>
      </c>
      <c r="L44">
        <v>574</v>
      </c>
      <c r="M44">
        <v>6.230769231</v>
      </c>
    </row>
    <row r="45" spans="1:13" x14ac:dyDescent="0.35">
      <c r="A45">
        <v>155607</v>
      </c>
      <c r="B45" t="s">
        <v>22</v>
      </c>
      <c r="C45" t="s">
        <v>17</v>
      </c>
      <c r="D45">
        <v>3152</v>
      </c>
      <c r="E45">
        <v>853</v>
      </c>
      <c r="F45">
        <v>950</v>
      </c>
      <c r="G45">
        <v>81</v>
      </c>
      <c r="H45">
        <v>35415</v>
      </c>
      <c r="I45">
        <v>10</v>
      </c>
      <c r="J45">
        <v>45</v>
      </c>
      <c r="K45">
        <v>891</v>
      </c>
      <c r="L45">
        <v>908</v>
      </c>
      <c r="M45">
        <v>34</v>
      </c>
    </row>
    <row r="46" spans="1:13" x14ac:dyDescent="0.35">
      <c r="A46">
        <v>161804</v>
      </c>
      <c r="B46" t="s">
        <v>22</v>
      </c>
      <c r="C46" t="s">
        <v>14</v>
      </c>
      <c r="D46">
        <v>1137</v>
      </c>
      <c r="E46">
        <v>348</v>
      </c>
      <c r="F46">
        <v>444</v>
      </c>
      <c r="G46">
        <v>5</v>
      </c>
      <c r="H46">
        <v>11621</v>
      </c>
      <c r="I46">
        <v>27</v>
      </c>
      <c r="J46">
        <v>54</v>
      </c>
      <c r="K46">
        <v>362</v>
      </c>
      <c r="L46">
        <v>425</v>
      </c>
      <c r="M46">
        <v>9</v>
      </c>
    </row>
    <row r="47" spans="1:13" x14ac:dyDescent="0.35">
      <c r="A47">
        <v>11348</v>
      </c>
      <c r="B47" t="s">
        <v>13</v>
      </c>
      <c r="C47" t="s">
        <v>14</v>
      </c>
      <c r="D47">
        <v>912</v>
      </c>
      <c r="E47">
        <v>313</v>
      </c>
      <c r="F47">
        <v>442</v>
      </c>
      <c r="G47">
        <v>8</v>
      </c>
      <c r="H47">
        <v>18554</v>
      </c>
      <c r="I47">
        <v>6</v>
      </c>
      <c r="J47">
        <v>14</v>
      </c>
      <c r="K47">
        <v>370</v>
      </c>
      <c r="L47">
        <v>379</v>
      </c>
      <c r="M47">
        <v>12.16666667</v>
      </c>
    </row>
    <row r="48" spans="1:13" x14ac:dyDescent="0.35">
      <c r="A48">
        <v>111380</v>
      </c>
      <c r="B48" t="s">
        <v>33</v>
      </c>
      <c r="C48" t="s">
        <v>14</v>
      </c>
      <c r="D48">
        <v>332</v>
      </c>
      <c r="E48">
        <v>219</v>
      </c>
      <c r="F48">
        <v>296</v>
      </c>
      <c r="G48">
        <v>0</v>
      </c>
      <c r="H48">
        <v>9763</v>
      </c>
      <c r="I48">
        <v>0</v>
      </c>
      <c r="J48">
        <v>84</v>
      </c>
      <c r="K48">
        <v>257</v>
      </c>
      <c r="L48">
        <v>261</v>
      </c>
      <c r="M48">
        <v>7.1333333330000004</v>
      </c>
    </row>
    <row r="49" spans="1:13" x14ac:dyDescent="0.35">
      <c r="A49">
        <v>86578</v>
      </c>
      <c r="B49" t="s">
        <v>46</v>
      </c>
      <c r="C49" t="s">
        <v>14</v>
      </c>
      <c r="D49">
        <v>247</v>
      </c>
      <c r="E49">
        <v>195</v>
      </c>
      <c r="F49">
        <v>259</v>
      </c>
      <c r="G49">
        <v>0</v>
      </c>
      <c r="H49">
        <v>8189</v>
      </c>
      <c r="I49">
        <v>1</v>
      </c>
      <c r="J49">
        <v>87</v>
      </c>
      <c r="K49">
        <v>220</v>
      </c>
      <c r="L49">
        <v>231</v>
      </c>
      <c r="M49">
        <v>5.5</v>
      </c>
    </row>
    <row r="50" spans="1:13" x14ac:dyDescent="0.35">
      <c r="A50">
        <v>157904</v>
      </c>
      <c r="B50" t="s">
        <v>22</v>
      </c>
      <c r="C50" t="s">
        <v>17</v>
      </c>
      <c r="D50">
        <v>2190</v>
      </c>
      <c r="E50">
        <v>611</v>
      </c>
      <c r="F50">
        <v>709</v>
      </c>
      <c r="G50">
        <v>63</v>
      </c>
      <c r="H50">
        <v>23641</v>
      </c>
      <c r="I50">
        <v>16</v>
      </c>
      <c r="J50">
        <v>43</v>
      </c>
      <c r="K50">
        <v>655</v>
      </c>
      <c r="L50">
        <v>669</v>
      </c>
      <c r="M50">
        <v>6.5</v>
      </c>
    </row>
    <row r="51" spans="1:13" x14ac:dyDescent="0.35">
      <c r="A51">
        <v>140924</v>
      </c>
      <c r="B51" t="s">
        <v>24</v>
      </c>
      <c r="C51" t="s">
        <v>14</v>
      </c>
      <c r="D51">
        <v>1117</v>
      </c>
      <c r="E51">
        <v>461</v>
      </c>
      <c r="F51">
        <v>450</v>
      </c>
      <c r="G51">
        <v>3</v>
      </c>
      <c r="H51">
        <v>16614</v>
      </c>
      <c r="I51">
        <v>6</v>
      </c>
      <c r="J51">
        <v>28</v>
      </c>
      <c r="K51">
        <v>461</v>
      </c>
      <c r="L51">
        <v>461</v>
      </c>
      <c r="M51">
        <v>6.4285714289999998</v>
      </c>
    </row>
    <row r="52" spans="1:13" x14ac:dyDescent="0.35">
      <c r="A52">
        <v>32972</v>
      </c>
      <c r="B52" t="s">
        <v>13</v>
      </c>
      <c r="C52" t="s">
        <v>17</v>
      </c>
      <c r="D52">
        <v>814</v>
      </c>
      <c r="E52">
        <v>268</v>
      </c>
      <c r="F52">
        <v>312</v>
      </c>
      <c r="G52">
        <v>1</v>
      </c>
      <c r="H52">
        <v>10427</v>
      </c>
      <c r="I52">
        <v>3</v>
      </c>
      <c r="J52">
        <v>46</v>
      </c>
      <c r="K52">
        <v>282</v>
      </c>
      <c r="L52">
        <v>298</v>
      </c>
      <c r="M52">
        <v>10.4</v>
      </c>
    </row>
    <row r="53" spans="1:13" x14ac:dyDescent="0.35">
      <c r="A53">
        <v>149541</v>
      </c>
      <c r="B53" t="s">
        <v>22</v>
      </c>
      <c r="C53" t="s">
        <v>17</v>
      </c>
      <c r="D53">
        <v>1814</v>
      </c>
      <c r="E53">
        <v>328</v>
      </c>
      <c r="F53">
        <v>410</v>
      </c>
      <c r="G53">
        <v>27</v>
      </c>
      <c r="H53">
        <v>10846</v>
      </c>
      <c r="I53">
        <v>40</v>
      </c>
      <c r="J53">
        <v>43</v>
      </c>
      <c r="K53">
        <v>418</v>
      </c>
      <c r="L53">
        <v>380</v>
      </c>
      <c r="M53">
        <v>10.66666667</v>
      </c>
    </row>
    <row r="54" spans="1:13" x14ac:dyDescent="0.35">
      <c r="A54">
        <v>182604</v>
      </c>
      <c r="B54" t="s">
        <v>41</v>
      </c>
      <c r="C54" t="s">
        <v>17</v>
      </c>
      <c r="D54">
        <v>403</v>
      </c>
      <c r="E54">
        <v>195</v>
      </c>
      <c r="F54">
        <v>365</v>
      </c>
      <c r="G54">
        <v>0</v>
      </c>
      <c r="H54">
        <v>11859</v>
      </c>
      <c r="I54">
        <v>8</v>
      </c>
      <c r="J54">
        <v>63</v>
      </c>
      <c r="K54">
        <v>288</v>
      </c>
      <c r="L54">
        <v>237</v>
      </c>
      <c r="M54">
        <v>20</v>
      </c>
    </row>
    <row r="55" spans="1:13" x14ac:dyDescent="0.35">
      <c r="A55">
        <v>103876</v>
      </c>
      <c r="B55" t="s">
        <v>37</v>
      </c>
      <c r="C55" t="s">
        <v>17</v>
      </c>
      <c r="D55">
        <v>613</v>
      </c>
      <c r="E55">
        <v>264</v>
      </c>
      <c r="F55">
        <v>357</v>
      </c>
      <c r="G55">
        <v>0</v>
      </c>
      <c r="H55">
        <v>12334</v>
      </c>
      <c r="I55">
        <v>2</v>
      </c>
      <c r="J55">
        <v>64</v>
      </c>
      <c r="K55">
        <v>323</v>
      </c>
      <c r="L55">
        <v>300</v>
      </c>
      <c r="M55">
        <v>10.66666667</v>
      </c>
    </row>
    <row r="56" spans="1:13" x14ac:dyDescent="0.35">
      <c r="A56">
        <v>65999</v>
      </c>
      <c r="B56" t="s">
        <v>30</v>
      </c>
      <c r="C56" t="s">
        <v>14</v>
      </c>
      <c r="D56">
        <v>2712</v>
      </c>
      <c r="E56">
        <v>1022</v>
      </c>
      <c r="F56">
        <v>1079</v>
      </c>
      <c r="G56">
        <v>81</v>
      </c>
      <c r="H56">
        <v>49631</v>
      </c>
      <c r="I56">
        <v>13</v>
      </c>
      <c r="J56">
        <v>44</v>
      </c>
      <c r="K56">
        <v>1144</v>
      </c>
      <c r="L56">
        <v>989</v>
      </c>
      <c r="M56">
        <v>18.428571430000002</v>
      </c>
    </row>
    <row r="57" spans="1:13" x14ac:dyDescent="0.35">
      <c r="A57">
        <v>104394</v>
      </c>
      <c r="B57" t="s">
        <v>28</v>
      </c>
      <c r="C57" t="s">
        <v>17</v>
      </c>
      <c r="D57">
        <v>958</v>
      </c>
      <c r="E57">
        <v>467</v>
      </c>
      <c r="F57">
        <v>582</v>
      </c>
      <c r="G57">
        <v>8</v>
      </c>
      <c r="H57">
        <v>18211</v>
      </c>
      <c r="I57">
        <v>3</v>
      </c>
      <c r="J57">
        <v>45</v>
      </c>
      <c r="K57">
        <v>499</v>
      </c>
      <c r="L57">
        <v>525</v>
      </c>
      <c r="M57">
        <v>7.6</v>
      </c>
    </row>
    <row r="58" spans="1:13" x14ac:dyDescent="0.35">
      <c r="A58">
        <v>117524</v>
      </c>
      <c r="B58" t="s">
        <v>54</v>
      </c>
      <c r="C58" t="s">
        <v>17</v>
      </c>
      <c r="D58">
        <v>1129</v>
      </c>
      <c r="E58">
        <v>332</v>
      </c>
      <c r="F58">
        <v>537</v>
      </c>
      <c r="G58">
        <v>12</v>
      </c>
      <c r="H58">
        <v>22706</v>
      </c>
      <c r="I58">
        <v>8</v>
      </c>
      <c r="J58">
        <v>43</v>
      </c>
      <c r="K58">
        <v>445</v>
      </c>
      <c r="L58">
        <v>429</v>
      </c>
      <c r="M58">
        <v>20.833333329999999</v>
      </c>
    </row>
    <row r="59" spans="1:13" x14ac:dyDescent="0.35">
      <c r="A59">
        <v>147904</v>
      </c>
      <c r="B59" t="s">
        <v>22</v>
      </c>
      <c r="C59" t="s">
        <v>17</v>
      </c>
      <c r="D59">
        <v>4984</v>
      </c>
      <c r="E59">
        <v>630</v>
      </c>
      <c r="F59">
        <v>777</v>
      </c>
      <c r="G59">
        <v>98</v>
      </c>
      <c r="H59">
        <v>27747</v>
      </c>
      <c r="I59">
        <v>24</v>
      </c>
      <c r="J59">
        <v>41</v>
      </c>
      <c r="K59">
        <v>702</v>
      </c>
      <c r="L59">
        <v>734</v>
      </c>
      <c r="M59">
        <v>12.14285714</v>
      </c>
    </row>
    <row r="60" spans="1:13" x14ac:dyDescent="0.35">
      <c r="A60">
        <v>105815</v>
      </c>
      <c r="B60" t="s">
        <v>28</v>
      </c>
      <c r="C60" t="s">
        <v>14</v>
      </c>
      <c r="D60">
        <v>452</v>
      </c>
      <c r="E60">
        <v>270</v>
      </c>
      <c r="F60">
        <v>324</v>
      </c>
      <c r="G60">
        <v>0</v>
      </c>
      <c r="H60">
        <v>11198</v>
      </c>
      <c r="I60">
        <v>4</v>
      </c>
      <c r="J60">
        <v>62</v>
      </c>
      <c r="K60">
        <v>300</v>
      </c>
      <c r="L60">
        <v>297</v>
      </c>
      <c r="M60">
        <v>14.8</v>
      </c>
    </row>
    <row r="61" spans="1:13" x14ac:dyDescent="0.35">
      <c r="A61">
        <v>31778</v>
      </c>
      <c r="B61" t="s">
        <v>13</v>
      </c>
      <c r="C61" t="s">
        <v>14</v>
      </c>
      <c r="D61">
        <v>986</v>
      </c>
      <c r="E61">
        <v>485</v>
      </c>
      <c r="F61">
        <v>539</v>
      </c>
      <c r="G61">
        <v>11</v>
      </c>
      <c r="H61">
        <v>18013</v>
      </c>
      <c r="I61">
        <v>2</v>
      </c>
      <c r="J61">
        <v>26</v>
      </c>
      <c r="K61">
        <v>495</v>
      </c>
      <c r="L61">
        <v>530</v>
      </c>
      <c r="M61">
        <v>20.11111111</v>
      </c>
    </row>
    <row r="62" spans="1:13" x14ac:dyDescent="0.35">
      <c r="A62">
        <v>112084</v>
      </c>
      <c r="B62" t="s">
        <v>33</v>
      </c>
      <c r="C62" t="s">
        <v>14</v>
      </c>
      <c r="D62">
        <v>655</v>
      </c>
      <c r="E62">
        <v>215</v>
      </c>
      <c r="F62">
        <v>305</v>
      </c>
      <c r="G62">
        <v>3</v>
      </c>
      <c r="H62">
        <v>12067</v>
      </c>
      <c r="I62">
        <v>1</v>
      </c>
      <c r="J62">
        <v>31</v>
      </c>
      <c r="K62">
        <v>247</v>
      </c>
      <c r="L62">
        <v>267</v>
      </c>
      <c r="M62">
        <v>14.44</v>
      </c>
    </row>
    <row r="63" spans="1:13" x14ac:dyDescent="0.35">
      <c r="A63">
        <v>58850</v>
      </c>
      <c r="B63" t="s">
        <v>58</v>
      </c>
      <c r="C63" t="s">
        <v>14</v>
      </c>
      <c r="D63">
        <v>459</v>
      </c>
      <c r="E63">
        <v>133</v>
      </c>
      <c r="F63">
        <v>258</v>
      </c>
      <c r="G63">
        <v>0</v>
      </c>
      <c r="H63">
        <v>13898</v>
      </c>
      <c r="I63">
        <v>0</v>
      </c>
      <c r="J63">
        <v>81</v>
      </c>
      <c r="K63">
        <v>195</v>
      </c>
      <c r="L63">
        <v>237</v>
      </c>
      <c r="M63">
        <v>3.5217391299999998</v>
      </c>
    </row>
    <row r="64" spans="1:13" x14ac:dyDescent="0.35">
      <c r="A64">
        <v>185901</v>
      </c>
      <c r="B64" t="s">
        <v>21</v>
      </c>
      <c r="C64" t="s">
        <v>14</v>
      </c>
      <c r="D64">
        <v>674</v>
      </c>
      <c r="E64">
        <v>317</v>
      </c>
      <c r="F64">
        <v>553</v>
      </c>
      <c r="G64">
        <v>2</v>
      </c>
      <c r="H64">
        <v>19769</v>
      </c>
      <c r="I64">
        <v>0</v>
      </c>
      <c r="J64">
        <v>57</v>
      </c>
      <c r="K64">
        <v>402</v>
      </c>
      <c r="L64">
        <v>458</v>
      </c>
      <c r="M64">
        <v>5.3636363640000004</v>
      </c>
    </row>
    <row r="65" spans="1:13" x14ac:dyDescent="0.35">
      <c r="A65">
        <v>134566</v>
      </c>
      <c r="B65" t="s">
        <v>39</v>
      </c>
      <c r="C65" t="s">
        <v>17</v>
      </c>
      <c r="D65">
        <v>728</v>
      </c>
      <c r="E65">
        <v>265</v>
      </c>
      <c r="F65">
        <v>339</v>
      </c>
      <c r="G65">
        <v>2</v>
      </c>
      <c r="H65">
        <v>8896</v>
      </c>
      <c r="I65">
        <v>2</v>
      </c>
      <c r="J65">
        <v>54</v>
      </c>
      <c r="K65">
        <v>304</v>
      </c>
      <c r="L65">
        <v>315</v>
      </c>
      <c r="M65">
        <v>10.35714286</v>
      </c>
    </row>
    <row r="66" spans="1:13" x14ac:dyDescent="0.35">
      <c r="A66">
        <v>185819</v>
      </c>
      <c r="B66" t="s">
        <v>22</v>
      </c>
      <c r="C66" t="s">
        <v>14</v>
      </c>
      <c r="D66">
        <v>4153</v>
      </c>
      <c r="E66">
        <v>580</v>
      </c>
      <c r="F66">
        <v>891</v>
      </c>
      <c r="G66">
        <v>91</v>
      </c>
      <c r="H66">
        <v>35520</v>
      </c>
      <c r="I66">
        <v>13</v>
      </c>
      <c r="J66">
        <v>41</v>
      </c>
      <c r="K66">
        <v>886</v>
      </c>
      <c r="L66">
        <v>640</v>
      </c>
      <c r="M66">
        <v>12</v>
      </c>
    </row>
    <row r="67" spans="1:13" x14ac:dyDescent="0.35">
      <c r="A67">
        <v>3985</v>
      </c>
      <c r="B67" t="s">
        <v>21</v>
      </c>
      <c r="C67" t="s">
        <v>17</v>
      </c>
      <c r="D67">
        <v>348</v>
      </c>
      <c r="E67">
        <v>197</v>
      </c>
      <c r="F67">
        <v>265</v>
      </c>
      <c r="G67">
        <v>0</v>
      </c>
      <c r="H67">
        <v>7978</v>
      </c>
      <c r="I67">
        <v>3</v>
      </c>
      <c r="J67">
        <v>87</v>
      </c>
      <c r="K67">
        <v>223</v>
      </c>
      <c r="L67">
        <v>239</v>
      </c>
      <c r="M67">
        <v>10.226923080000001</v>
      </c>
    </row>
    <row r="68" spans="1:13" x14ac:dyDescent="0.35">
      <c r="A68">
        <v>23321</v>
      </c>
      <c r="B68" t="s">
        <v>47</v>
      </c>
      <c r="C68" t="s">
        <v>17</v>
      </c>
      <c r="D68">
        <v>869</v>
      </c>
      <c r="E68">
        <v>426</v>
      </c>
      <c r="F68">
        <v>511</v>
      </c>
      <c r="G68">
        <v>4</v>
      </c>
      <c r="H68">
        <v>17534</v>
      </c>
      <c r="I68">
        <v>0</v>
      </c>
      <c r="J68">
        <v>68</v>
      </c>
      <c r="K68">
        <v>505</v>
      </c>
      <c r="L68">
        <v>465</v>
      </c>
      <c r="M68">
        <v>7.25</v>
      </c>
    </row>
    <row r="69" spans="1:13" x14ac:dyDescent="0.35">
      <c r="A69">
        <v>158978</v>
      </c>
      <c r="B69" t="s">
        <v>22</v>
      </c>
      <c r="C69" t="s">
        <v>14</v>
      </c>
      <c r="D69">
        <v>1876</v>
      </c>
      <c r="E69">
        <v>393</v>
      </c>
      <c r="F69">
        <v>450</v>
      </c>
      <c r="G69">
        <v>24</v>
      </c>
      <c r="H69">
        <v>11692</v>
      </c>
      <c r="I69">
        <v>25</v>
      </c>
      <c r="J69">
        <v>46</v>
      </c>
      <c r="K69">
        <v>404</v>
      </c>
      <c r="L69">
        <v>419</v>
      </c>
      <c r="M69">
        <v>10.83333333</v>
      </c>
    </row>
    <row r="70" spans="1:13" x14ac:dyDescent="0.35">
      <c r="A70">
        <v>14388</v>
      </c>
      <c r="B70" t="s">
        <v>13</v>
      </c>
      <c r="C70" t="s">
        <v>14</v>
      </c>
      <c r="D70">
        <v>865</v>
      </c>
      <c r="E70">
        <v>341</v>
      </c>
      <c r="F70">
        <v>432</v>
      </c>
      <c r="G70">
        <v>3</v>
      </c>
      <c r="H70">
        <v>15630</v>
      </c>
      <c r="I70">
        <v>7</v>
      </c>
      <c r="J70">
        <v>21</v>
      </c>
      <c r="K70">
        <v>387</v>
      </c>
      <c r="L70">
        <v>392</v>
      </c>
      <c r="M70">
        <v>6.266666667</v>
      </c>
    </row>
    <row r="71" spans="1:13" x14ac:dyDescent="0.35">
      <c r="A71">
        <v>12779</v>
      </c>
      <c r="B71" t="s">
        <v>22</v>
      </c>
      <c r="C71" t="s">
        <v>14</v>
      </c>
      <c r="D71">
        <v>666</v>
      </c>
      <c r="E71">
        <v>213</v>
      </c>
      <c r="F71">
        <v>288</v>
      </c>
      <c r="G71">
        <v>1</v>
      </c>
      <c r="H71">
        <v>8943</v>
      </c>
      <c r="I71">
        <v>14</v>
      </c>
      <c r="J71">
        <v>47</v>
      </c>
      <c r="K71">
        <v>253</v>
      </c>
      <c r="L71">
        <v>268</v>
      </c>
      <c r="M71">
        <v>8.1666666669999994</v>
      </c>
    </row>
    <row r="72" spans="1:13" x14ac:dyDescent="0.35">
      <c r="A72">
        <v>39667</v>
      </c>
      <c r="B72" t="s">
        <v>13</v>
      </c>
      <c r="C72" t="s">
        <v>14</v>
      </c>
      <c r="D72">
        <v>809</v>
      </c>
      <c r="E72">
        <v>358</v>
      </c>
      <c r="F72">
        <v>446</v>
      </c>
      <c r="G72">
        <v>8</v>
      </c>
      <c r="H72">
        <v>16099</v>
      </c>
      <c r="I72">
        <v>10</v>
      </c>
      <c r="J72">
        <v>32</v>
      </c>
      <c r="K72">
        <v>389</v>
      </c>
      <c r="L72">
        <v>411</v>
      </c>
      <c r="M72">
        <v>13.71428571</v>
      </c>
    </row>
    <row r="73" spans="1:13" x14ac:dyDescent="0.35">
      <c r="A73">
        <v>163731</v>
      </c>
      <c r="B73" t="s">
        <v>22</v>
      </c>
      <c r="C73" t="s">
        <v>14</v>
      </c>
      <c r="D73">
        <v>4763</v>
      </c>
      <c r="E73">
        <v>502</v>
      </c>
      <c r="F73">
        <v>609</v>
      </c>
      <c r="G73">
        <v>97</v>
      </c>
      <c r="H73">
        <v>24002</v>
      </c>
      <c r="I73">
        <v>26</v>
      </c>
      <c r="J73">
        <v>42</v>
      </c>
      <c r="K73">
        <v>534</v>
      </c>
      <c r="L73">
        <v>551</v>
      </c>
      <c r="M73">
        <v>9.8888888890000004</v>
      </c>
    </row>
    <row r="74" spans="1:13" x14ac:dyDescent="0.35">
      <c r="A74">
        <v>156457</v>
      </c>
      <c r="B74" t="s">
        <v>22</v>
      </c>
      <c r="C74" t="s">
        <v>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</row>
    <row r="75" spans="1:13" x14ac:dyDescent="0.35">
      <c r="A75">
        <v>100369</v>
      </c>
      <c r="B75" t="s">
        <v>37</v>
      </c>
      <c r="C75" t="s">
        <v>17</v>
      </c>
      <c r="D75">
        <v>987</v>
      </c>
      <c r="E75">
        <v>296</v>
      </c>
      <c r="F75">
        <v>412</v>
      </c>
      <c r="G75">
        <v>1</v>
      </c>
      <c r="H75">
        <v>17097</v>
      </c>
      <c r="I75">
        <v>2</v>
      </c>
      <c r="J75">
        <v>76</v>
      </c>
      <c r="K75">
        <v>354</v>
      </c>
      <c r="L75">
        <v>344</v>
      </c>
      <c r="M75">
        <v>28</v>
      </c>
    </row>
    <row r="76" spans="1:13" x14ac:dyDescent="0.35">
      <c r="A76">
        <v>46201</v>
      </c>
      <c r="B76" t="s">
        <v>13</v>
      </c>
      <c r="C76" t="s">
        <v>14</v>
      </c>
      <c r="D76">
        <v>2444</v>
      </c>
      <c r="E76">
        <v>729</v>
      </c>
      <c r="F76">
        <v>782</v>
      </c>
      <c r="G76">
        <v>70</v>
      </c>
      <c r="H76">
        <v>28668</v>
      </c>
      <c r="I76">
        <v>8</v>
      </c>
      <c r="J76">
        <v>33</v>
      </c>
      <c r="K76">
        <v>780</v>
      </c>
      <c r="L76">
        <v>737</v>
      </c>
      <c r="M76">
        <v>15</v>
      </c>
    </row>
    <row r="77" spans="1:13" x14ac:dyDescent="0.35">
      <c r="A77">
        <v>118182</v>
      </c>
      <c r="B77" t="s">
        <v>21</v>
      </c>
      <c r="C77" t="s">
        <v>14</v>
      </c>
      <c r="D77">
        <v>503</v>
      </c>
      <c r="E77">
        <v>213</v>
      </c>
      <c r="F77">
        <v>292</v>
      </c>
      <c r="G77">
        <v>1</v>
      </c>
      <c r="H77">
        <v>9495</v>
      </c>
      <c r="I77">
        <v>1</v>
      </c>
      <c r="J77">
        <v>71</v>
      </c>
      <c r="K77">
        <v>255</v>
      </c>
      <c r="L77">
        <v>262</v>
      </c>
      <c r="M77">
        <v>4.5</v>
      </c>
    </row>
    <row r="78" spans="1:13" x14ac:dyDescent="0.35">
      <c r="A78">
        <v>67</v>
      </c>
      <c r="B78" t="s">
        <v>55</v>
      </c>
      <c r="C78" t="s">
        <v>17</v>
      </c>
      <c r="D78">
        <v>1004</v>
      </c>
      <c r="E78">
        <v>189</v>
      </c>
      <c r="F78">
        <v>313</v>
      </c>
      <c r="G78">
        <v>0</v>
      </c>
      <c r="H78">
        <v>12667</v>
      </c>
      <c r="I78">
        <v>2</v>
      </c>
      <c r="J78">
        <v>32</v>
      </c>
      <c r="K78">
        <v>247</v>
      </c>
      <c r="L78">
        <v>236</v>
      </c>
      <c r="M78">
        <v>5.05</v>
      </c>
    </row>
    <row r="79" spans="1:13" x14ac:dyDescent="0.35">
      <c r="A79">
        <v>116951</v>
      </c>
      <c r="B79" t="s">
        <v>21</v>
      </c>
      <c r="C79" t="s">
        <v>17</v>
      </c>
      <c r="D79">
        <v>1565</v>
      </c>
      <c r="E79">
        <v>717</v>
      </c>
      <c r="F79">
        <v>784</v>
      </c>
      <c r="G79">
        <v>0</v>
      </c>
      <c r="H79">
        <v>27276</v>
      </c>
      <c r="I79">
        <v>9</v>
      </c>
      <c r="J79">
        <v>27</v>
      </c>
      <c r="K79">
        <v>780</v>
      </c>
      <c r="L79">
        <v>704</v>
      </c>
      <c r="M79">
        <v>6.1</v>
      </c>
    </row>
    <row r="80" spans="1:13" x14ac:dyDescent="0.35">
      <c r="A80">
        <v>160032</v>
      </c>
      <c r="B80" t="s">
        <v>22</v>
      </c>
      <c r="C80" t="s">
        <v>17</v>
      </c>
      <c r="D80">
        <v>872</v>
      </c>
      <c r="E80">
        <v>294</v>
      </c>
      <c r="F80">
        <v>356</v>
      </c>
      <c r="G80">
        <v>0</v>
      </c>
      <c r="H80">
        <v>12433</v>
      </c>
      <c r="I80">
        <v>7</v>
      </c>
      <c r="J80">
        <v>62</v>
      </c>
      <c r="K80">
        <v>307</v>
      </c>
      <c r="L80">
        <v>343</v>
      </c>
      <c r="M80">
        <v>20.399999999999999</v>
      </c>
    </row>
    <row r="81" spans="1:13" x14ac:dyDescent="0.35">
      <c r="A81">
        <v>60694</v>
      </c>
      <c r="B81" t="s">
        <v>34</v>
      </c>
      <c r="C81" t="s">
        <v>17</v>
      </c>
      <c r="D81">
        <v>501</v>
      </c>
      <c r="E81">
        <v>305</v>
      </c>
      <c r="F81">
        <v>399</v>
      </c>
      <c r="G81">
        <v>2</v>
      </c>
      <c r="H81">
        <v>13073</v>
      </c>
      <c r="I81">
        <v>2</v>
      </c>
      <c r="J81">
        <v>61</v>
      </c>
      <c r="K81">
        <v>374</v>
      </c>
      <c r="L81">
        <v>354</v>
      </c>
      <c r="M81">
        <v>20.777777780000001</v>
      </c>
    </row>
    <row r="82" spans="1:13" x14ac:dyDescent="0.35">
      <c r="A82">
        <v>80387</v>
      </c>
      <c r="B82" t="s">
        <v>36</v>
      </c>
      <c r="C82" t="s">
        <v>17</v>
      </c>
      <c r="D82">
        <v>331</v>
      </c>
      <c r="E82">
        <v>154</v>
      </c>
      <c r="F82">
        <v>273</v>
      </c>
      <c r="G82">
        <v>0</v>
      </c>
      <c r="H82">
        <v>10270</v>
      </c>
      <c r="I82">
        <v>2</v>
      </c>
      <c r="J82">
        <v>90</v>
      </c>
      <c r="K82">
        <v>237</v>
      </c>
      <c r="L82">
        <v>217</v>
      </c>
      <c r="M82">
        <v>4.4444444440000002</v>
      </c>
    </row>
    <row r="83" spans="1:13" x14ac:dyDescent="0.35">
      <c r="A83">
        <v>158143</v>
      </c>
      <c r="B83" t="s">
        <v>22</v>
      </c>
      <c r="C83" t="s">
        <v>14</v>
      </c>
      <c r="D83">
        <v>620</v>
      </c>
      <c r="E83">
        <v>236</v>
      </c>
      <c r="F83">
        <v>309</v>
      </c>
      <c r="G83">
        <v>1</v>
      </c>
      <c r="H83">
        <v>10406</v>
      </c>
      <c r="I83">
        <v>2</v>
      </c>
      <c r="J83">
        <v>60</v>
      </c>
      <c r="K83">
        <v>270</v>
      </c>
      <c r="L83">
        <v>279</v>
      </c>
      <c r="M83">
        <v>12.361428569999999</v>
      </c>
    </row>
    <row r="84" spans="1:13" x14ac:dyDescent="0.35">
      <c r="A84">
        <v>25277</v>
      </c>
      <c r="B84" t="s">
        <v>47</v>
      </c>
      <c r="C84" t="s">
        <v>14</v>
      </c>
      <c r="D84">
        <v>747</v>
      </c>
      <c r="E84">
        <v>369</v>
      </c>
      <c r="F84">
        <v>488</v>
      </c>
      <c r="G84">
        <v>0</v>
      </c>
      <c r="H84">
        <v>18371</v>
      </c>
      <c r="I84">
        <v>1</v>
      </c>
      <c r="J84">
        <v>35</v>
      </c>
      <c r="K84">
        <v>457</v>
      </c>
      <c r="L84">
        <v>396</v>
      </c>
      <c r="M84">
        <v>15</v>
      </c>
    </row>
    <row r="85" spans="1:13" x14ac:dyDescent="0.35">
      <c r="A85">
        <v>179454</v>
      </c>
      <c r="B85" t="s">
        <v>41</v>
      </c>
      <c r="C85" t="s">
        <v>17</v>
      </c>
      <c r="D85">
        <v>936</v>
      </c>
      <c r="E85">
        <v>237</v>
      </c>
      <c r="F85">
        <v>308</v>
      </c>
      <c r="G85">
        <v>1</v>
      </c>
      <c r="H85">
        <v>9875</v>
      </c>
      <c r="I85">
        <v>22</v>
      </c>
      <c r="J85">
        <v>48</v>
      </c>
      <c r="K85">
        <v>304</v>
      </c>
      <c r="L85">
        <v>257</v>
      </c>
      <c r="M85">
        <v>9.5</v>
      </c>
    </row>
    <row r="86" spans="1:13" x14ac:dyDescent="0.35">
      <c r="A86">
        <v>145899</v>
      </c>
      <c r="B86" t="s">
        <v>18</v>
      </c>
      <c r="C86" t="s">
        <v>66</v>
      </c>
      <c r="D86">
        <v>1491</v>
      </c>
      <c r="E86">
        <v>396</v>
      </c>
      <c r="F86">
        <v>566</v>
      </c>
      <c r="G86">
        <v>22</v>
      </c>
      <c r="H86">
        <v>26286</v>
      </c>
      <c r="I86">
        <v>1</v>
      </c>
      <c r="J86">
        <v>42</v>
      </c>
      <c r="K86">
        <v>489</v>
      </c>
      <c r="L86">
        <v>472</v>
      </c>
      <c r="M86">
        <v>14</v>
      </c>
    </row>
    <row r="87" spans="1:13" x14ac:dyDescent="0.35">
      <c r="A87">
        <v>183790</v>
      </c>
      <c r="B87" t="s">
        <v>41</v>
      </c>
      <c r="C87" t="s">
        <v>17</v>
      </c>
      <c r="D87">
        <v>756</v>
      </c>
      <c r="E87">
        <v>333</v>
      </c>
      <c r="F87">
        <v>430</v>
      </c>
      <c r="G87">
        <v>6</v>
      </c>
      <c r="H87">
        <v>14127</v>
      </c>
      <c r="I87">
        <v>1</v>
      </c>
      <c r="J87">
        <v>57</v>
      </c>
      <c r="K87">
        <v>372</v>
      </c>
      <c r="L87">
        <v>391</v>
      </c>
      <c r="M87">
        <v>8.769230769</v>
      </c>
    </row>
    <row r="88" spans="1:13" x14ac:dyDescent="0.35">
      <c r="A88">
        <v>119538</v>
      </c>
      <c r="B88" t="s">
        <v>21</v>
      </c>
      <c r="C88" t="s">
        <v>17</v>
      </c>
      <c r="D88">
        <v>487</v>
      </c>
      <c r="E88">
        <v>217</v>
      </c>
      <c r="F88">
        <v>262</v>
      </c>
      <c r="G88">
        <v>0</v>
      </c>
      <c r="H88">
        <v>10468</v>
      </c>
      <c r="I88">
        <v>17</v>
      </c>
      <c r="J88">
        <v>59</v>
      </c>
      <c r="K88">
        <v>222</v>
      </c>
      <c r="L88">
        <v>247</v>
      </c>
      <c r="M88">
        <v>9.8888888890000004</v>
      </c>
    </row>
    <row r="89" spans="1:13" x14ac:dyDescent="0.35">
      <c r="A89">
        <v>24991</v>
      </c>
      <c r="B89" t="s">
        <v>47</v>
      </c>
      <c r="C89" t="s">
        <v>14</v>
      </c>
      <c r="D89">
        <v>651</v>
      </c>
      <c r="E89">
        <v>310</v>
      </c>
      <c r="F89">
        <v>382</v>
      </c>
      <c r="G89">
        <v>1</v>
      </c>
      <c r="H89">
        <v>12428</v>
      </c>
      <c r="I89">
        <v>1</v>
      </c>
      <c r="J89">
        <v>73</v>
      </c>
      <c r="K89">
        <v>345</v>
      </c>
      <c r="L89">
        <v>337</v>
      </c>
      <c r="M89">
        <v>7.6111111109999996</v>
      </c>
    </row>
    <row r="90" spans="1:13" x14ac:dyDescent="0.35">
      <c r="A90">
        <v>113501</v>
      </c>
      <c r="B90" t="s">
        <v>32</v>
      </c>
      <c r="C90" t="s">
        <v>17</v>
      </c>
      <c r="D90">
        <v>693</v>
      </c>
      <c r="E90">
        <v>404</v>
      </c>
      <c r="F90">
        <v>486</v>
      </c>
      <c r="G90">
        <v>0</v>
      </c>
      <c r="H90">
        <v>16698</v>
      </c>
      <c r="I90">
        <v>3</v>
      </c>
      <c r="J90">
        <v>54</v>
      </c>
      <c r="K90">
        <v>479</v>
      </c>
      <c r="L90">
        <v>439</v>
      </c>
      <c r="M90">
        <v>5.125</v>
      </c>
    </row>
    <row r="91" spans="1:13" x14ac:dyDescent="0.35">
      <c r="A91">
        <v>185353</v>
      </c>
      <c r="B91" t="s">
        <v>22</v>
      </c>
      <c r="C91" t="s">
        <v>17</v>
      </c>
      <c r="D91">
        <v>1063</v>
      </c>
      <c r="E91">
        <v>150</v>
      </c>
      <c r="F91">
        <v>223</v>
      </c>
      <c r="G91">
        <v>10</v>
      </c>
      <c r="H91">
        <v>6871</v>
      </c>
      <c r="I91">
        <v>26</v>
      </c>
      <c r="J91">
        <v>38</v>
      </c>
      <c r="K91">
        <v>148</v>
      </c>
      <c r="L91">
        <v>206</v>
      </c>
      <c r="M91">
        <v>3.0357142860000002</v>
      </c>
    </row>
    <row r="92" spans="1:13" x14ac:dyDescent="0.35">
      <c r="A92">
        <v>72308</v>
      </c>
      <c r="B92" t="s">
        <v>30</v>
      </c>
      <c r="C92" t="s">
        <v>17</v>
      </c>
      <c r="D92">
        <v>609</v>
      </c>
      <c r="E92">
        <v>403</v>
      </c>
      <c r="F92">
        <v>466</v>
      </c>
      <c r="G92">
        <v>0</v>
      </c>
      <c r="H92">
        <v>14455</v>
      </c>
      <c r="I92">
        <v>2</v>
      </c>
      <c r="J92">
        <v>87</v>
      </c>
      <c r="K92">
        <v>424</v>
      </c>
      <c r="L92">
        <v>422</v>
      </c>
      <c r="M92">
        <v>19.25</v>
      </c>
    </row>
    <row r="93" spans="1:13" x14ac:dyDescent="0.35">
      <c r="A93">
        <v>110519</v>
      </c>
      <c r="B93" t="s">
        <v>50</v>
      </c>
      <c r="C93" t="s">
        <v>14</v>
      </c>
      <c r="D93">
        <v>732</v>
      </c>
      <c r="E93">
        <v>366</v>
      </c>
      <c r="F93">
        <v>459</v>
      </c>
      <c r="G93">
        <v>0</v>
      </c>
      <c r="H93">
        <v>16287</v>
      </c>
      <c r="I93">
        <v>1</v>
      </c>
      <c r="J93">
        <v>71</v>
      </c>
      <c r="K93">
        <v>374</v>
      </c>
      <c r="L93">
        <v>432</v>
      </c>
      <c r="M93">
        <v>10.70588235</v>
      </c>
    </row>
    <row r="94" spans="1:13" x14ac:dyDescent="0.35">
      <c r="A94">
        <v>124193</v>
      </c>
      <c r="B94" t="s">
        <v>21</v>
      </c>
      <c r="C94" t="s">
        <v>31</v>
      </c>
      <c r="D94">
        <v>439</v>
      </c>
      <c r="E94">
        <v>268</v>
      </c>
      <c r="F94">
        <v>341</v>
      </c>
      <c r="G94">
        <v>0</v>
      </c>
      <c r="H94">
        <v>10164</v>
      </c>
      <c r="I94">
        <v>1</v>
      </c>
      <c r="J94">
        <v>72</v>
      </c>
      <c r="K94">
        <v>301</v>
      </c>
      <c r="L94">
        <v>307</v>
      </c>
      <c r="M94">
        <v>5.8</v>
      </c>
    </row>
    <row r="95" spans="1:13" x14ac:dyDescent="0.35">
      <c r="A95">
        <v>181526</v>
      </c>
      <c r="B95" t="s">
        <v>41</v>
      </c>
      <c r="C95" t="s">
        <v>17</v>
      </c>
      <c r="D95">
        <v>871</v>
      </c>
      <c r="E95">
        <v>339</v>
      </c>
      <c r="F95">
        <v>384</v>
      </c>
      <c r="G95">
        <v>2</v>
      </c>
      <c r="H95">
        <v>11889</v>
      </c>
      <c r="I95">
        <v>2</v>
      </c>
      <c r="J95">
        <v>51</v>
      </c>
      <c r="K95">
        <v>355</v>
      </c>
      <c r="L95">
        <v>363</v>
      </c>
      <c r="M95">
        <v>9.5</v>
      </c>
    </row>
    <row r="96" spans="1:13" x14ac:dyDescent="0.35">
      <c r="A96">
        <v>2796</v>
      </c>
      <c r="B96" t="s">
        <v>71</v>
      </c>
      <c r="C96" t="s">
        <v>27</v>
      </c>
      <c r="D96">
        <v>682</v>
      </c>
      <c r="E96">
        <v>374</v>
      </c>
      <c r="F96">
        <v>469</v>
      </c>
      <c r="G96">
        <v>3</v>
      </c>
      <c r="H96">
        <v>17213</v>
      </c>
      <c r="I96">
        <v>3</v>
      </c>
      <c r="J96">
        <v>29</v>
      </c>
      <c r="K96">
        <v>423</v>
      </c>
      <c r="L96">
        <v>416</v>
      </c>
      <c r="M96">
        <v>15</v>
      </c>
    </row>
    <row r="97" spans="1:13" x14ac:dyDescent="0.35">
      <c r="A97">
        <v>67954</v>
      </c>
      <c r="B97" t="s">
        <v>30</v>
      </c>
      <c r="C97" t="s">
        <v>17</v>
      </c>
      <c r="D97">
        <v>313</v>
      </c>
      <c r="E97">
        <v>159</v>
      </c>
      <c r="F97">
        <v>274</v>
      </c>
      <c r="G97">
        <v>0</v>
      </c>
      <c r="H97">
        <v>7661</v>
      </c>
      <c r="I97">
        <v>1</v>
      </c>
      <c r="J97">
        <v>76</v>
      </c>
      <c r="K97">
        <v>256</v>
      </c>
      <c r="L97">
        <v>220</v>
      </c>
      <c r="M97">
        <v>16.25</v>
      </c>
    </row>
    <row r="98" spans="1:13" x14ac:dyDescent="0.35">
      <c r="A98">
        <v>93809</v>
      </c>
      <c r="B98" t="s">
        <v>16</v>
      </c>
      <c r="C98" t="s">
        <v>14</v>
      </c>
      <c r="D98">
        <v>1059</v>
      </c>
      <c r="E98">
        <v>334</v>
      </c>
      <c r="F98">
        <v>528</v>
      </c>
      <c r="G98">
        <v>0</v>
      </c>
      <c r="H98">
        <v>17632</v>
      </c>
      <c r="I98">
        <v>15</v>
      </c>
      <c r="J98">
        <v>75</v>
      </c>
      <c r="K98">
        <v>513</v>
      </c>
      <c r="L98">
        <v>392</v>
      </c>
      <c r="M98">
        <v>7.5833333329999997</v>
      </c>
    </row>
    <row r="99" spans="1:13" x14ac:dyDescent="0.35">
      <c r="A99">
        <v>109520</v>
      </c>
      <c r="B99" t="s">
        <v>50</v>
      </c>
      <c r="C99" t="s">
        <v>14</v>
      </c>
      <c r="D99">
        <v>687</v>
      </c>
      <c r="E99">
        <v>257</v>
      </c>
      <c r="F99">
        <v>328</v>
      </c>
      <c r="G99">
        <v>0</v>
      </c>
      <c r="H99">
        <v>10271</v>
      </c>
      <c r="I99">
        <v>0</v>
      </c>
      <c r="J99">
        <v>79</v>
      </c>
      <c r="K99">
        <v>310</v>
      </c>
      <c r="L99">
        <v>291</v>
      </c>
      <c r="M99">
        <v>9</v>
      </c>
    </row>
    <row r="100" spans="1:13" x14ac:dyDescent="0.35">
      <c r="A100">
        <v>76051</v>
      </c>
      <c r="B100" t="s">
        <v>48</v>
      </c>
      <c r="C100" t="s">
        <v>14</v>
      </c>
      <c r="D100">
        <v>397</v>
      </c>
      <c r="E100">
        <v>248</v>
      </c>
      <c r="F100">
        <v>313</v>
      </c>
      <c r="G100">
        <v>0</v>
      </c>
      <c r="H100">
        <v>10348</v>
      </c>
      <c r="I100">
        <v>2</v>
      </c>
      <c r="J100">
        <v>20</v>
      </c>
      <c r="K100">
        <v>270</v>
      </c>
      <c r="L100">
        <v>296</v>
      </c>
      <c r="M100">
        <v>14.4</v>
      </c>
    </row>
    <row r="101" spans="1:13" x14ac:dyDescent="0.35">
      <c r="A101">
        <v>145521</v>
      </c>
      <c r="B101" t="s">
        <v>22</v>
      </c>
      <c r="C101" t="s">
        <v>17</v>
      </c>
      <c r="D101">
        <v>2516</v>
      </c>
      <c r="E101">
        <v>595</v>
      </c>
      <c r="F101">
        <v>691</v>
      </c>
      <c r="G101">
        <v>80</v>
      </c>
      <c r="H101">
        <v>22684</v>
      </c>
      <c r="I101">
        <v>15</v>
      </c>
      <c r="J101">
        <v>40</v>
      </c>
      <c r="K101">
        <v>649</v>
      </c>
      <c r="L101">
        <v>641</v>
      </c>
      <c r="M101">
        <v>13.65517241</v>
      </c>
    </row>
    <row r="102" spans="1:13" x14ac:dyDescent="0.35">
      <c r="A102">
        <v>87533</v>
      </c>
      <c r="B102" t="s">
        <v>35</v>
      </c>
      <c r="C102" t="s">
        <v>66</v>
      </c>
      <c r="D102">
        <v>747</v>
      </c>
      <c r="E102">
        <v>289</v>
      </c>
      <c r="F102">
        <v>387</v>
      </c>
      <c r="G102">
        <v>3</v>
      </c>
      <c r="H102">
        <v>14744</v>
      </c>
      <c r="I102">
        <v>1</v>
      </c>
      <c r="J102">
        <v>54</v>
      </c>
      <c r="K102">
        <v>318</v>
      </c>
      <c r="L102">
        <v>347</v>
      </c>
      <c r="M102">
        <v>11.625</v>
      </c>
    </row>
    <row r="103" spans="1:13" x14ac:dyDescent="0.35">
      <c r="A103">
        <v>82026</v>
      </c>
      <c r="B103" t="s">
        <v>36</v>
      </c>
      <c r="C103" t="s">
        <v>17</v>
      </c>
      <c r="D103">
        <v>506</v>
      </c>
      <c r="E103">
        <v>270</v>
      </c>
      <c r="F103">
        <v>346</v>
      </c>
      <c r="G103">
        <v>0</v>
      </c>
      <c r="H103">
        <v>12940</v>
      </c>
      <c r="I103">
        <v>0</v>
      </c>
      <c r="J103">
        <v>81</v>
      </c>
      <c r="K103">
        <v>323</v>
      </c>
      <c r="L103">
        <v>326</v>
      </c>
      <c r="M103">
        <v>8.6</v>
      </c>
    </row>
    <row r="104" spans="1:13" x14ac:dyDescent="0.35">
      <c r="A104">
        <v>97055</v>
      </c>
      <c r="B104" t="s">
        <v>16</v>
      </c>
      <c r="C104" t="s">
        <v>17</v>
      </c>
      <c r="D104">
        <v>412</v>
      </c>
      <c r="E104">
        <v>311</v>
      </c>
      <c r="F104">
        <v>380</v>
      </c>
      <c r="G104">
        <v>0</v>
      </c>
      <c r="H104">
        <v>13227</v>
      </c>
      <c r="I104">
        <v>0</v>
      </c>
      <c r="J104">
        <v>84</v>
      </c>
      <c r="K104">
        <v>354</v>
      </c>
      <c r="L104">
        <v>342</v>
      </c>
      <c r="M104">
        <v>9.3333333330000006</v>
      </c>
    </row>
    <row r="105" spans="1:13" x14ac:dyDescent="0.35">
      <c r="A105">
        <v>74701</v>
      </c>
      <c r="B105" t="s">
        <v>30</v>
      </c>
      <c r="D105">
        <v>360</v>
      </c>
      <c r="E105">
        <v>206</v>
      </c>
      <c r="F105">
        <v>267</v>
      </c>
      <c r="G105">
        <v>1</v>
      </c>
      <c r="H105">
        <v>9463</v>
      </c>
      <c r="I105">
        <v>1</v>
      </c>
      <c r="J105">
        <v>70</v>
      </c>
      <c r="K105">
        <v>239</v>
      </c>
      <c r="L105">
        <v>233</v>
      </c>
      <c r="M105">
        <v>9.1428571430000005</v>
      </c>
    </row>
    <row r="106" spans="1:13" x14ac:dyDescent="0.35">
      <c r="A106">
        <v>183374</v>
      </c>
      <c r="B106" t="s">
        <v>41</v>
      </c>
      <c r="C106" t="s">
        <v>52</v>
      </c>
      <c r="D106">
        <v>423</v>
      </c>
      <c r="E106">
        <v>208</v>
      </c>
      <c r="F106">
        <v>296</v>
      </c>
      <c r="G106">
        <v>1</v>
      </c>
      <c r="H106">
        <v>9445</v>
      </c>
      <c r="I106">
        <v>24</v>
      </c>
      <c r="J106">
        <v>43</v>
      </c>
      <c r="K106">
        <v>229</v>
      </c>
      <c r="L106">
        <v>261</v>
      </c>
      <c r="M106">
        <v>4.3809523810000002</v>
      </c>
    </row>
    <row r="107" spans="1:13" x14ac:dyDescent="0.35">
      <c r="A107">
        <v>28565</v>
      </c>
      <c r="B107" t="s">
        <v>40</v>
      </c>
      <c r="C107" t="s">
        <v>17</v>
      </c>
      <c r="D107">
        <v>745</v>
      </c>
      <c r="E107">
        <v>304</v>
      </c>
      <c r="F107">
        <v>342</v>
      </c>
      <c r="G107">
        <v>1</v>
      </c>
      <c r="H107">
        <v>14465</v>
      </c>
      <c r="I107">
        <v>17</v>
      </c>
      <c r="J107">
        <v>39</v>
      </c>
      <c r="K107">
        <v>275</v>
      </c>
      <c r="L107">
        <v>353</v>
      </c>
      <c r="M107">
        <v>5.1666666670000003</v>
      </c>
    </row>
    <row r="108" spans="1:13" x14ac:dyDescent="0.35">
      <c r="A108">
        <v>139628</v>
      </c>
      <c r="B108" t="s">
        <v>55</v>
      </c>
      <c r="C108" t="s">
        <v>14</v>
      </c>
      <c r="D108">
        <v>691</v>
      </c>
      <c r="E108">
        <v>284</v>
      </c>
      <c r="F108">
        <v>337</v>
      </c>
      <c r="G108">
        <v>0</v>
      </c>
      <c r="H108">
        <v>11852</v>
      </c>
      <c r="I108">
        <v>1</v>
      </c>
      <c r="J108">
        <v>46</v>
      </c>
      <c r="K108">
        <v>294</v>
      </c>
      <c r="L108">
        <v>319</v>
      </c>
      <c r="M108">
        <v>17.16</v>
      </c>
    </row>
    <row r="109" spans="1:13" x14ac:dyDescent="0.35">
      <c r="A109">
        <v>113686</v>
      </c>
      <c r="B109" t="s">
        <v>32</v>
      </c>
      <c r="C109" t="s">
        <v>45</v>
      </c>
      <c r="D109">
        <v>657</v>
      </c>
      <c r="E109">
        <v>358</v>
      </c>
      <c r="F109">
        <v>366</v>
      </c>
      <c r="G109">
        <v>0</v>
      </c>
      <c r="H109">
        <v>10889</v>
      </c>
      <c r="I109">
        <v>5</v>
      </c>
      <c r="J109">
        <v>34</v>
      </c>
      <c r="K109">
        <v>366</v>
      </c>
      <c r="L109">
        <v>357</v>
      </c>
      <c r="M109">
        <v>10</v>
      </c>
    </row>
    <row r="110" spans="1:13" x14ac:dyDescent="0.35">
      <c r="A110">
        <v>123862</v>
      </c>
      <c r="B110" t="s">
        <v>21</v>
      </c>
      <c r="C110" t="s">
        <v>17</v>
      </c>
      <c r="D110">
        <v>978</v>
      </c>
      <c r="E110">
        <v>428</v>
      </c>
      <c r="F110">
        <v>609</v>
      </c>
      <c r="G110">
        <v>1</v>
      </c>
      <c r="H110">
        <v>23102</v>
      </c>
      <c r="I110">
        <v>7</v>
      </c>
      <c r="J110">
        <v>43</v>
      </c>
      <c r="K110">
        <v>559</v>
      </c>
      <c r="L110">
        <v>475</v>
      </c>
      <c r="M110">
        <v>4.3333333329999997</v>
      </c>
    </row>
    <row r="111" spans="1:13" x14ac:dyDescent="0.35">
      <c r="A111">
        <v>151629</v>
      </c>
      <c r="B111" t="s">
        <v>22</v>
      </c>
      <c r="C111" t="s">
        <v>17</v>
      </c>
      <c r="D111">
        <v>1586</v>
      </c>
      <c r="E111">
        <v>308</v>
      </c>
      <c r="F111">
        <v>369</v>
      </c>
      <c r="G111">
        <v>10</v>
      </c>
      <c r="H111">
        <v>11913</v>
      </c>
      <c r="I111">
        <v>12</v>
      </c>
      <c r="J111">
        <v>32</v>
      </c>
      <c r="K111">
        <v>321</v>
      </c>
      <c r="L111">
        <v>337</v>
      </c>
      <c r="M111">
        <v>9.5</v>
      </c>
    </row>
    <row r="112" spans="1:13" x14ac:dyDescent="0.35">
      <c r="A112">
        <v>5404</v>
      </c>
      <c r="B112" t="s">
        <v>50</v>
      </c>
      <c r="C112" t="s">
        <v>31</v>
      </c>
      <c r="D112">
        <v>587</v>
      </c>
      <c r="E112">
        <v>291</v>
      </c>
      <c r="F112">
        <v>331</v>
      </c>
      <c r="G112">
        <v>0</v>
      </c>
      <c r="H112">
        <v>10789</v>
      </c>
      <c r="I112">
        <v>0</v>
      </c>
      <c r="J112">
        <v>75</v>
      </c>
      <c r="K112">
        <v>302</v>
      </c>
      <c r="L112">
        <v>317</v>
      </c>
      <c r="M112">
        <v>17.53846154</v>
      </c>
    </row>
    <row r="113" spans="1:13" x14ac:dyDescent="0.35">
      <c r="A113">
        <v>150516</v>
      </c>
      <c r="B113" t="s">
        <v>22</v>
      </c>
      <c r="C113" t="s">
        <v>17</v>
      </c>
      <c r="D113">
        <v>3304</v>
      </c>
      <c r="E113">
        <v>567</v>
      </c>
      <c r="F113">
        <v>669</v>
      </c>
      <c r="G113">
        <v>82</v>
      </c>
      <c r="H113">
        <v>21745</v>
      </c>
      <c r="I113">
        <v>42</v>
      </c>
      <c r="J113">
        <v>37</v>
      </c>
      <c r="K113">
        <v>614</v>
      </c>
      <c r="L113">
        <v>629</v>
      </c>
      <c r="M113">
        <v>24.058823530000002</v>
      </c>
    </row>
    <row r="114" spans="1:13" x14ac:dyDescent="0.35">
      <c r="A114">
        <v>31911</v>
      </c>
      <c r="B114" t="s">
        <v>72</v>
      </c>
      <c r="C114" t="s">
        <v>17</v>
      </c>
      <c r="D114">
        <v>800</v>
      </c>
      <c r="E114">
        <v>294</v>
      </c>
      <c r="F114">
        <v>376</v>
      </c>
      <c r="G114">
        <v>1</v>
      </c>
      <c r="H114">
        <v>13480</v>
      </c>
      <c r="I114">
        <v>0</v>
      </c>
      <c r="J114">
        <v>63</v>
      </c>
      <c r="K114">
        <v>358</v>
      </c>
      <c r="L114">
        <v>333</v>
      </c>
      <c r="M114">
        <v>4.2857142860000002</v>
      </c>
    </row>
    <row r="115" spans="1:13" x14ac:dyDescent="0.35">
      <c r="A115">
        <v>2379</v>
      </c>
      <c r="B115" t="s">
        <v>30</v>
      </c>
      <c r="C115" t="s">
        <v>14</v>
      </c>
      <c r="D115">
        <v>1596</v>
      </c>
      <c r="E115">
        <v>549</v>
      </c>
      <c r="F115">
        <v>672</v>
      </c>
      <c r="G115">
        <v>31</v>
      </c>
      <c r="H115">
        <v>23345</v>
      </c>
      <c r="I115">
        <v>3</v>
      </c>
      <c r="J115">
        <v>71</v>
      </c>
      <c r="K115">
        <v>603</v>
      </c>
      <c r="L115">
        <v>631</v>
      </c>
      <c r="M115">
        <v>10.875</v>
      </c>
    </row>
    <row r="116" spans="1:13" x14ac:dyDescent="0.35">
      <c r="A116">
        <v>151455</v>
      </c>
      <c r="B116" t="s">
        <v>22</v>
      </c>
      <c r="D116">
        <v>2105</v>
      </c>
      <c r="E116">
        <v>301</v>
      </c>
      <c r="F116">
        <v>395</v>
      </c>
      <c r="G116">
        <v>55</v>
      </c>
      <c r="H116">
        <v>13279</v>
      </c>
      <c r="I116">
        <v>47</v>
      </c>
      <c r="J116">
        <v>36</v>
      </c>
      <c r="K116">
        <v>314</v>
      </c>
      <c r="L116">
        <v>372</v>
      </c>
      <c r="M116">
        <v>15.33333333</v>
      </c>
    </row>
    <row r="117" spans="1:13" x14ac:dyDescent="0.35">
      <c r="A117">
        <v>90499</v>
      </c>
      <c r="B117" t="s">
        <v>16</v>
      </c>
      <c r="C117" t="s">
        <v>17</v>
      </c>
      <c r="D117">
        <v>1480</v>
      </c>
      <c r="E117">
        <v>560</v>
      </c>
      <c r="F117">
        <v>718</v>
      </c>
      <c r="G117">
        <v>25</v>
      </c>
      <c r="H117">
        <v>22088</v>
      </c>
      <c r="I117">
        <v>16</v>
      </c>
      <c r="J117">
        <v>51</v>
      </c>
      <c r="K117">
        <v>684</v>
      </c>
      <c r="L117">
        <v>635</v>
      </c>
      <c r="M117">
        <v>7.6170212770000001</v>
      </c>
    </row>
    <row r="118" spans="1:13" x14ac:dyDescent="0.35">
      <c r="A118">
        <v>177307</v>
      </c>
      <c r="B118" t="s">
        <v>51</v>
      </c>
      <c r="C118" t="s">
        <v>17</v>
      </c>
      <c r="D118">
        <v>585</v>
      </c>
      <c r="E118">
        <v>216</v>
      </c>
      <c r="F118">
        <v>292</v>
      </c>
      <c r="G118">
        <v>1</v>
      </c>
      <c r="H118">
        <v>10423</v>
      </c>
      <c r="I118">
        <v>4</v>
      </c>
      <c r="J118">
        <v>42</v>
      </c>
      <c r="K118">
        <v>266</v>
      </c>
      <c r="L118">
        <v>255</v>
      </c>
      <c r="M118">
        <v>9.7272727270000008</v>
      </c>
    </row>
    <row r="119" spans="1:13" x14ac:dyDescent="0.35">
      <c r="A119">
        <v>65423</v>
      </c>
      <c r="B119" t="s">
        <v>30</v>
      </c>
      <c r="C119" t="s">
        <v>17</v>
      </c>
      <c r="D119">
        <v>1033</v>
      </c>
      <c r="E119">
        <v>488</v>
      </c>
      <c r="F119">
        <v>651</v>
      </c>
      <c r="G119">
        <v>0</v>
      </c>
      <c r="H119">
        <v>22157</v>
      </c>
      <c r="I119">
        <v>5</v>
      </c>
      <c r="J119">
        <v>72</v>
      </c>
      <c r="K119">
        <v>611</v>
      </c>
      <c r="L119">
        <v>565</v>
      </c>
      <c r="M119">
        <v>10.33333333</v>
      </c>
    </row>
    <row r="120" spans="1:13" x14ac:dyDescent="0.35">
      <c r="A120">
        <v>95800</v>
      </c>
      <c r="B120" t="s">
        <v>16</v>
      </c>
      <c r="C120" t="s">
        <v>14</v>
      </c>
      <c r="D120">
        <v>340</v>
      </c>
      <c r="E120">
        <v>147</v>
      </c>
      <c r="F120">
        <v>252</v>
      </c>
      <c r="G120">
        <v>0</v>
      </c>
      <c r="H120">
        <v>7173</v>
      </c>
      <c r="I120">
        <v>5</v>
      </c>
      <c r="J120">
        <v>58</v>
      </c>
      <c r="K120">
        <v>178</v>
      </c>
      <c r="L120">
        <v>217</v>
      </c>
      <c r="M120">
        <v>10.199999999999999</v>
      </c>
    </row>
    <row r="121" spans="1:13" x14ac:dyDescent="0.35">
      <c r="A121">
        <v>91965</v>
      </c>
      <c r="B121" t="s">
        <v>16</v>
      </c>
      <c r="D121">
        <v>1708</v>
      </c>
      <c r="E121">
        <v>342</v>
      </c>
      <c r="F121">
        <v>455</v>
      </c>
      <c r="G121">
        <v>11</v>
      </c>
      <c r="H121">
        <v>21795</v>
      </c>
      <c r="I121">
        <v>21</v>
      </c>
      <c r="J121">
        <v>70</v>
      </c>
      <c r="K121">
        <v>413</v>
      </c>
      <c r="L121">
        <v>374</v>
      </c>
      <c r="M121">
        <v>12.6875</v>
      </c>
    </row>
    <row r="122" spans="1:13" x14ac:dyDescent="0.35">
      <c r="A122">
        <v>104721</v>
      </c>
      <c r="B122" t="s">
        <v>28</v>
      </c>
      <c r="C122" t="s">
        <v>17</v>
      </c>
      <c r="D122">
        <v>1419</v>
      </c>
      <c r="E122">
        <v>694</v>
      </c>
      <c r="F122">
        <v>777</v>
      </c>
      <c r="G122">
        <v>13</v>
      </c>
      <c r="H122">
        <v>25024</v>
      </c>
      <c r="I122">
        <v>1</v>
      </c>
      <c r="J122">
        <v>29</v>
      </c>
      <c r="K122">
        <v>698</v>
      </c>
      <c r="L122">
        <v>766</v>
      </c>
      <c r="M122">
        <v>7.3636363640000004</v>
      </c>
    </row>
    <row r="123" spans="1:13" x14ac:dyDescent="0.35">
      <c r="A123">
        <v>165177</v>
      </c>
      <c r="B123" t="s">
        <v>22</v>
      </c>
      <c r="C123" t="s">
        <v>17</v>
      </c>
      <c r="D123">
        <v>2698</v>
      </c>
      <c r="E123">
        <v>563</v>
      </c>
      <c r="F123">
        <v>599</v>
      </c>
      <c r="G123">
        <v>89</v>
      </c>
      <c r="H123">
        <v>18228</v>
      </c>
      <c r="I123">
        <v>27</v>
      </c>
      <c r="J123">
        <v>49</v>
      </c>
      <c r="K123">
        <v>593</v>
      </c>
      <c r="L123">
        <v>572</v>
      </c>
      <c r="M123">
        <v>10.81818182</v>
      </c>
    </row>
    <row r="124" spans="1:13" x14ac:dyDescent="0.35">
      <c r="A124">
        <v>156929</v>
      </c>
      <c r="B124" t="s">
        <v>22</v>
      </c>
      <c r="C124" t="s">
        <v>31</v>
      </c>
      <c r="D124">
        <v>2688</v>
      </c>
      <c r="E124">
        <v>306</v>
      </c>
      <c r="F124">
        <v>449</v>
      </c>
      <c r="G124">
        <v>88</v>
      </c>
      <c r="H124">
        <v>24944</v>
      </c>
      <c r="I124">
        <v>5</v>
      </c>
      <c r="J124">
        <v>37</v>
      </c>
      <c r="K124">
        <v>367</v>
      </c>
      <c r="L124">
        <v>418</v>
      </c>
      <c r="M124">
        <v>8.6428571430000005</v>
      </c>
    </row>
    <row r="125" spans="1:13" x14ac:dyDescent="0.35">
      <c r="A125">
        <v>52549</v>
      </c>
      <c r="B125" t="s">
        <v>54</v>
      </c>
      <c r="C125" t="s">
        <v>14</v>
      </c>
      <c r="D125">
        <v>556</v>
      </c>
      <c r="E125">
        <v>202</v>
      </c>
      <c r="F125">
        <v>389</v>
      </c>
      <c r="G125">
        <v>1</v>
      </c>
      <c r="H125">
        <v>14382</v>
      </c>
      <c r="I125">
        <v>0</v>
      </c>
      <c r="J125">
        <v>81</v>
      </c>
      <c r="K125">
        <v>346</v>
      </c>
      <c r="L125">
        <v>270</v>
      </c>
      <c r="M125">
        <v>13.11111111</v>
      </c>
    </row>
    <row r="126" spans="1:13" x14ac:dyDescent="0.35">
      <c r="A126">
        <v>51706</v>
      </c>
      <c r="B126" t="s">
        <v>54</v>
      </c>
      <c r="C126" t="s">
        <v>14</v>
      </c>
      <c r="D126">
        <v>972</v>
      </c>
      <c r="E126">
        <v>193</v>
      </c>
      <c r="F126">
        <v>318</v>
      </c>
      <c r="G126">
        <v>16</v>
      </c>
      <c r="H126">
        <v>8716</v>
      </c>
      <c r="I126">
        <v>0</v>
      </c>
      <c r="J126">
        <v>71</v>
      </c>
      <c r="K126">
        <v>278</v>
      </c>
      <c r="L126">
        <v>281</v>
      </c>
      <c r="M126">
        <v>11.42857143</v>
      </c>
    </row>
    <row r="127" spans="1:13" x14ac:dyDescent="0.35">
      <c r="A127">
        <v>117969</v>
      </c>
      <c r="B127" t="s">
        <v>21</v>
      </c>
      <c r="C127" t="s">
        <v>17</v>
      </c>
      <c r="D127">
        <v>498</v>
      </c>
      <c r="E127">
        <v>227</v>
      </c>
      <c r="F127">
        <v>315</v>
      </c>
      <c r="G127">
        <v>0</v>
      </c>
      <c r="H127">
        <v>10907</v>
      </c>
      <c r="I127">
        <v>1</v>
      </c>
      <c r="J127">
        <v>62</v>
      </c>
      <c r="K127">
        <v>278</v>
      </c>
      <c r="L127">
        <v>282</v>
      </c>
      <c r="M127">
        <v>7.4545454549999999</v>
      </c>
    </row>
    <row r="128" spans="1:13" x14ac:dyDescent="0.35">
      <c r="A128">
        <v>2235</v>
      </c>
      <c r="B128" t="s">
        <v>13</v>
      </c>
      <c r="C128" t="s">
        <v>14</v>
      </c>
      <c r="D128">
        <v>878</v>
      </c>
      <c r="E128">
        <v>285</v>
      </c>
      <c r="F128">
        <v>410</v>
      </c>
      <c r="G128">
        <v>10</v>
      </c>
      <c r="H128">
        <v>16534</v>
      </c>
      <c r="I128">
        <v>4</v>
      </c>
      <c r="J128">
        <v>6</v>
      </c>
      <c r="K128">
        <v>331</v>
      </c>
      <c r="L128">
        <v>349</v>
      </c>
      <c r="M128">
        <v>10.47058824</v>
      </c>
    </row>
    <row r="129" spans="1:13" x14ac:dyDescent="0.35">
      <c r="A129">
        <v>161023</v>
      </c>
      <c r="B129" t="s">
        <v>22</v>
      </c>
      <c r="C129" t="s">
        <v>14</v>
      </c>
      <c r="D129">
        <v>883</v>
      </c>
      <c r="E129">
        <v>281</v>
      </c>
      <c r="F129">
        <v>362</v>
      </c>
      <c r="G129">
        <v>1</v>
      </c>
      <c r="H129">
        <v>11791</v>
      </c>
      <c r="I129">
        <v>8</v>
      </c>
      <c r="J129">
        <v>59</v>
      </c>
      <c r="K129">
        <v>333</v>
      </c>
      <c r="L129">
        <v>315</v>
      </c>
      <c r="M129">
        <v>14.85714286</v>
      </c>
    </row>
    <row r="130" spans="1:13" x14ac:dyDescent="0.35">
      <c r="A130">
        <v>139887</v>
      </c>
      <c r="B130" t="s">
        <v>55</v>
      </c>
      <c r="C130" t="s">
        <v>17</v>
      </c>
      <c r="D130">
        <v>670</v>
      </c>
      <c r="E130">
        <v>231</v>
      </c>
      <c r="F130">
        <v>290</v>
      </c>
      <c r="G130">
        <v>2</v>
      </c>
      <c r="H130">
        <v>9443</v>
      </c>
      <c r="I130">
        <v>2</v>
      </c>
      <c r="J130">
        <v>52</v>
      </c>
      <c r="K130">
        <v>287</v>
      </c>
      <c r="L130">
        <v>282</v>
      </c>
      <c r="M130">
        <v>11.66666667</v>
      </c>
    </row>
    <row r="131" spans="1:13" x14ac:dyDescent="0.35">
      <c r="A131">
        <v>186212</v>
      </c>
      <c r="B131" t="s">
        <v>55</v>
      </c>
      <c r="C131" t="s">
        <v>14</v>
      </c>
      <c r="D131">
        <v>589</v>
      </c>
      <c r="E131">
        <v>270</v>
      </c>
      <c r="F131">
        <v>325</v>
      </c>
      <c r="G131">
        <v>0</v>
      </c>
      <c r="H131">
        <v>10889</v>
      </c>
      <c r="I131">
        <v>5</v>
      </c>
      <c r="J131">
        <v>45</v>
      </c>
      <c r="K131">
        <v>317</v>
      </c>
      <c r="L131">
        <v>292</v>
      </c>
      <c r="M131">
        <v>8.5882352940000004</v>
      </c>
    </row>
    <row r="132" spans="1:13" x14ac:dyDescent="0.35">
      <c r="A132">
        <v>162759</v>
      </c>
      <c r="B132" t="s">
        <v>22</v>
      </c>
      <c r="C132" t="s">
        <v>17</v>
      </c>
      <c r="D132">
        <v>2620</v>
      </c>
      <c r="E132">
        <v>481</v>
      </c>
      <c r="F132">
        <v>523</v>
      </c>
      <c r="G132">
        <v>82</v>
      </c>
      <c r="H132">
        <v>16047</v>
      </c>
      <c r="I132">
        <v>48</v>
      </c>
      <c r="J132">
        <v>36</v>
      </c>
      <c r="K132">
        <v>490</v>
      </c>
      <c r="L132">
        <v>519</v>
      </c>
      <c r="M132">
        <v>14.42857143</v>
      </c>
    </row>
    <row r="133" spans="1:13" x14ac:dyDescent="0.35">
      <c r="A133">
        <v>95654</v>
      </c>
      <c r="B133" t="s">
        <v>16</v>
      </c>
      <c r="C133" t="s">
        <v>14</v>
      </c>
      <c r="D133">
        <v>677</v>
      </c>
      <c r="E133">
        <v>426</v>
      </c>
      <c r="F133">
        <v>489</v>
      </c>
      <c r="G133">
        <v>0</v>
      </c>
      <c r="H133">
        <v>18718</v>
      </c>
      <c r="I133">
        <v>2</v>
      </c>
      <c r="J133">
        <v>71</v>
      </c>
      <c r="K133">
        <v>466</v>
      </c>
      <c r="L133">
        <v>442</v>
      </c>
      <c r="M133">
        <v>10.66666667</v>
      </c>
    </row>
    <row r="134" spans="1:13" x14ac:dyDescent="0.35">
      <c r="A134">
        <v>101774</v>
      </c>
      <c r="B134" t="s">
        <v>37</v>
      </c>
      <c r="C134" t="s">
        <v>17</v>
      </c>
      <c r="D134">
        <v>464</v>
      </c>
      <c r="E134">
        <v>164</v>
      </c>
      <c r="F134">
        <v>285</v>
      </c>
      <c r="G134">
        <v>0</v>
      </c>
      <c r="H134">
        <v>9685</v>
      </c>
      <c r="I134">
        <v>1</v>
      </c>
      <c r="J134">
        <v>64</v>
      </c>
      <c r="K134">
        <v>257</v>
      </c>
      <c r="L134">
        <v>224</v>
      </c>
      <c r="M134">
        <v>8.2222222219999992</v>
      </c>
    </row>
    <row r="135" spans="1:13" x14ac:dyDescent="0.35">
      <c r="A135">
        <v>21710</v>
      </c>
      <c r="B135" t="s">
        <v>18</v>
      </c>
      <c r="C135" t="s">
        <v>14</v>
      </c>
      <c r="D135">
        <v>600</v>
      </c>
      <c r="E135">
        <v>257</v>
      </c>
      <c r="F135">
        <v>349</v>
      </c>
      <c r="G135">
        <v>1</v>
      </c>
      <c r="H135">
        <v>12433</v>
      </c>
      <c r="I135">
        <v>2</v>
      </c>
      <c r="J135">
        <v>64</v>
      </c>
      <c r="K135">
        <v>308</v>
      </c>
      <c r="L135">
        <v>292</v>
      </c>
      <c r="M135">
        <v>9.52631579</v>
      </c>
    </row>
    <row r="136" spans="1:13" x14ac:dyDescent="0.35">
      <c r="A136">
        <v>65565</v>
      </c>
      <c r="B136" t="s">
        <v>30</v>
      </c>
      <c r="C136" t="s">
        <v>17</v>
      </c>
      <c r="D136">
        <v>707</v>
      </c>
      <c r="E136">
        <v>282</v>
      </c>
      <c r="F136">
        <v>474</v>
      </c>
      <c r="G136">
        <v>0</v>
      </c>
      <c r="H136">
        <v>15832</v>
      </c>
      <c r="I136">
        <v>13</v>
      </c>
      <c r="J136">
        <v>73</v>
      </c>
      <c r="K136">
        <v>393</v>
      </c>
      <c r="L136">
        <v>383</v>
      </c>
      <c r="M136">
        <v>4.1764705879999999</v>
      </c>
    </row>
    <row r="137" spans="1:13" x14ac:dyDescent="0.35">
      <c r="A137">
        <v>171631</v>
      </c>
      <c r="B137" t="s">
        <v>22</v>
      </c>
      <c r="C137" t="s">
        <v>17</v>
      </c>
      <c r="D137">
        <v>1537</v>
      </c>
      <c r="E137">
        <v>495</v>
      </c>
      <c r="F137">
        <v>544</v>
      </c>
      <c r="G137">
        <v>19</v>
      </c>
      <c r="H137">
        <v>17689</v>
      </c>
      <c r="I137">
        <v>13</v>
      </c>
      <c r="J137">
        <v>58</v>
      </c>
      <c r="K137">
        <v>509</v>
      </c>
      <c r="L137">
        <v>528</v>
      </c>
      <c r="M137">
        <v>11.19230769</v>
      </c>
    </row>
    <row r="138" spans="1:13" x14ac:dyDescent="0.35">
      <c r="A138">
        <v>24869</v>
      </c>
      <c r="B138" t="s">
        <v>47</v>
      </c>
      <c r="C138" t="s">
        <v>17</v>
      </c>
      <c r="D138">
        <v>682</v>
      </c>
      <c r="E138">
        <v>366</v>
      </c>
      <c r="F138">
        <v>498</v>
      </c>
      <c r="G138">
        <v>2</v>
      </c>
      <c r="H138">
        <v>14538</v>
      </c>
      <c r="I138">
        <v>3</v>
      </c>
      <c r="J138">
        <v>63</v>
      </c>
      <c r="K138">
        <v>464</v>
      </c>
      <c r="L138">
        <v>421</v>
      </c>
      <c r="M138">
        <v>8</v>
      </c>
    </row>
    <row r="139" spans="1:13" x14ac:dyDescent="0.35">
      <c r="A139">
        <v>129846</v>
      </c>
      <c r="B139" t="s">
        <v>53</v>
      </c>
      <c r="C139" t="s">
        <v>14</v>
      </c>
      <c r="D139">
        <v>867</v>
      </c>
      <c r="E139">
        <v>483</v>
      </c>
      <c r="F139">
        <v>536</v>
      </c>
      <c r="G139">
        <v>2</v>
      </c>
      <c r="H139">
        <v>18757</v>
      </c>
      <c r="I139">
        <v>1</v>
      </c>
      <c r="J139">
        <v>51</v>
      </c>
      <c r="K139">
        <v>492</v>
      </c>
      <c r="L139">
        <v>524</v>
      </c>
      <c r="M139">
        <v>12.5</v>
      </c>
    </row>
    <row r="140" spans="1:13" x14ac:dyDescent="0.35">
      <c r="A140">
        <v>150379</v>
      </c>
      <c r="B140" t="s">
        <v>22</v>
      </c>
      <c r="C140" t="s">
        <v>17</v>
      </c>
      <c r="D140">
        <v>1943</v>
      </c>
      <c r="E140">
        <v>312</v>
      </c>
      <c r="F140">
        <v>381</v>
      </c>
      <c r="G140">
        <v>45</v>
      </c>
      <c r="H140">
        <v>16083</v>
      </c>
      <c r="I140">
        <v>12</v>
      </c>
      <c r="J140">
        <v>54</v>
      </c>
      <c r="K140">
        <v>353</v>
      </c>
      <c r="L140">
        <v>355</v>
      </c>
      <c r="M140">
        <v>20</v>
      </c>
    </row>
    <row r="141" spans="1:13" x14ac:dyDescent="0.35">
      <c r="A141">
        <v>36590</v>
      </c>
      <c r="B141" t="s">
        <v>13</v>
      </c>
      <c r="C141" t="s">
        <v>14</v>
      </c>
      <c r="D141">
        <v>1037</v>
      </c>
      <c r="E141">
        <v>439</v>
      </c>
      <c r="F141">
        <v>529</v>
      </c>
      <c r="G141">
        <v>0</v>
      </c>
      <c r="H141">
        <v>18050</v>
      </c>
      <c r="I141">
        <v>44</v>
      </c>
      <c r="J141">
        <v>27</v>
      </c>
      <c r="K141">
        <v>456</v>
      </c>
      <c r="L141">
        <v>511</v>
      </c>
      <c r="M141">
        <v>10</v>
      </c>
    </row>
    <row r="142" spans="1:13" x14ac:dyDescent="0.35">
      <c r="A142">
        <v>59744</v>
      </c>
      <c r="B142" t="s">
        <v>34</v>
      </c>
      <c r="C142" t="s">
        <v>17</v>
      </c>
      <c r="D142">
        <v>595</v>
      </c>
      <c r="E142">
        <v>284</v>
      </c>
      <c r="F142">
        <v>406</v>
      </c>
      <c r="G142">
        <v>0</v>
      </c>
      <c r="H142">
        <v>13860</v>
      </c>
      <c r="I142">
        <v>0</v>
      </c>
      <c r="J142">
        <v>77</v>
      </c>
      <c r="K142">
        <v>317</v>
      </c>
      <c r="L142">
        <v>333</v>
      </c>
      <c r="M142">
        <v>9</v>
      </c>
    </row>
    <row r="143" spans="1:13" x14ac:dyDescent="0.35">
      <c r="A143">
        <v>31893</v>
      </c>
      <c r="B143" t="s">
        <v>16</v>
      </c>
      <c r="C143" t="s">
        <v>17</v>
      </c>
      <c r="D143">
        <v>375</v>
      </c>
      <c r="E143">
        <v>267</v>
      </c>
      <c r="F143">
        <v>296</v>
      </c>
      <c r="G143">
        <v>8</v>
      </c>
      <c r="H143">
        <v>8354</v>
      </c>
      <c r="I143">
        <v>6</v>
      </c>
      <c r="J143">
        <v>13</v>
      </c>
      <c r="K143">
        <v>270</v>
      </c>
      <c r="L143">
        <v>295</v>
      </c>
      <c r="M143">
        <v>20</v>
      </c>
    </row>
    <row r="144" spans="1:13" x14ac:dyDescent="0.35">
      <c r="A144">
        <v>46884</v>
      </c>
      <c r="B144" t="s">
        <v>44</v>
      </c>
      <c r="C144" t="s">
        <v>17</v>
      </c>
      <c r="D144">
        <v>397</v>
      </c>
      <c r="E144">
        <v>229</v>
      </c>
      <c r="F144">
        <v>386</v>
      </c>
      <c r="G144">
        <v>1</v>
      </c>
      <c r="H144">
        <v>13233</v>
      </c>
      <c r="I144">
        <v>0</v>
      </c>
      <c r="J144">
        <v>74</v>
      </c>
      <c r="K144">
        <v>329</v>
      </c>
      <c r="L144">
        <v>336</v>
      </c>
      <c r="M144">
        <v>9.7777777780000008</v>
      </c>
    </row>
    <row r="145" spans="1:13" x14ac:dyDescent="0.35">
      <c r="A145">
        <v>66745</v>
      </c>
      <c r="B145" t="s">
        <v>30</v>
      </c>
      <c r="C145" t="s">
        <v>17</v>
      </c>
      <c r="D145">
        <v>584</v>
      </c>
      <c r="E145">
        <v>283</v>
      </c>
      <c r="F145">
        <v>386</v>
      </c>
      <c r="G145">
        <v>0</v>
      </c>
      <c r="H145">
        <v>14843</v>
      </c>
      <c r="I145">
        <v>4</v>
      </c>
      <c r="J145">
        <v>68</v>
      </c>
      <c r="K145">
        <v>386</v>
      </c>
      <c r="L145">
        <v>307</v>
      </c>
      <c r="M145">
        <v>15</v>
      </c>
    </row>
    <row r="146" spans="1:13" x14ac:dyDescent="0.35">
      <c r="A146">
        <v>10709</v>
      </c>
      <c r="B146" t="s">
        <v>41</v>
      </c>
      <c r="D146">
        <v>534</v>
      </c>
      <c r="E146">
        <v>206</v>
      </c>
      <c r="F146">
        <v>272</v>
      </c>
      <c r="G146">
        <v>1</v>
      </c>
      <c r="H146">
        <v>9104</v>
      </c>
      <c r="I146">
        <v>1</v>
      </c>
      <c r="J146">
        <v>48</v>
      </c>
      <c r="K146">
        <v>231</v>
      </c>
      <c r="L146">
        <v>248</v>
      </c>
      <c r="M146">
        <v>13.55555556</v>
      </c>
    </row>
    <row r="147" spans="1:13" x14ac:dyDescent="0.35">
      <c r="A147">
        <v>73984</v>
      </c>
      <c r="B147" t="s">
        <v>30</v>
      </c>
      <c r="C147" t="s">
        <v>14</v>
      </c>
      <c r="D147">
        <v>362</v>
      </c>
      <c r="E147">
        <v>209</v>
      </c>
      <c r="F147">
        <v>275</v>
      </c>
      <c r="G147">
        <v>0</v>
      </c>
      <c r="H147">
        <v>8558</v>
      </c>
      <c r="I147">
        <v>1</v>
      </c>
      <c r="J147">
        <v>91</v>
      </c>
      <c r="K147">
        <v>235</v>
      </c>
      <c r="L147">
        <v>246</v>
      </c>
      <c r="M147">
        <v>9.7222222219999992</v>
      </c>
    </row>
    <row r="148" spans="1:13" x14ac:dyDescent="0.35">
      <c r="A148">
        <v>27597</v>
      </c>
      <c r="B148" t="s">
        <v>40</v>
      </c>
      <c r="C148" t="s">
        <v>14</v>
      </c>
      <c r="D148">
        <v>991</v>
      </c>
      <c r="E148">
        <v>493</v>
      </c>
      <c r="F148">
        <v>548</v>
      </c>
      <c r="G148">
        <v>3</v>
      </c>
      <c r="H148">
        <v>17344</v>
      </c>
      <c r="I148">
        <v>2</v>
      </c>
      <c r="J148">
        <v>46</v>
      </c>
      <c r="K148">
        <v>506</v>
      </c>
      <c r="L148">
        <v>532</v>
      </c>
      <c r="M148">
        <v>5.8</v>
      </c>
    </row>
    <row r="149" spans="1:13" x14ac:dyDescent="0.35">
      <c r="A149">
        <v>150587</v>
      </c>
      <c r="B149" t="s">
        <v>22</v>
      </c>
      <c r="C149" t="s">
        <v>31</v>
      </c>
      <c r="D149">
        <v>1805</v>
      </c>
      <c r="E149">
        <v>398</v>
      </c>
      <c r="F149">
        <v>447</v>
      </c>
      <c r="G149">
        <v>33</v>
      </c>
      <c r="H149">
        <v>14703</v>
      </c>
      <c r="I149">
        <v>11</v>
      </c>
      <c r="J149">
        <v>58</v>
      </c>
      <c r="K149">
        <v>394</v>
      </c>
      <c r="L149">
        <v>441</v>
      </c>
      <c r="M149">
        <v>10.66666667</v>
      </c>
    </row>
    <row r="150" spans="1:13" x14ac:dyDescent="0.35">
      <c r="A150">
        <v>187191</v>
      </c>
      <c r="B150" t="s">
        <v>40</v>
      </c>
      <c r="D150">
        <v>2639</v>
      </c>
      <c r="E150">
        <v>436</v>
      </c>
      <c r="F150">
        <v>764</v>
      </c>
      <c r="G150">
        <v>68</v>
      </c>
      <c r="H150">
        <v>35502</v>
      </c>
      <c r="I150">
        <v>3</v>
      </c>
      <c r="J150">
        <v>39</v>
      </c>
      <c r="K150">
        <v>594</v>
      </c>
      <c r="L150">
        <v>584</v>
      </c>
      <c r="M150">
        <v>15</v>
      </c>
    </row>
    <row r="151" spans="1:13" x14ac:dyDescent="0.35">
      <c r="A151">
        <v>85357</v>
      </c>
      <c r="B151" t="s">
        <v>57</v>
      </c>
      <c r="C151" t="s">
        <v>17</v>
      </c>
      <c r="D151">
        <v>476</v>
      </c>
      <c r="E151">
        <v>202</v>
      </c>
      <c r="F151">
        <v>304</v>
      </c>
      <c r="G151">
        <v>0</v>
      </c>
      <c r="H151">
        <v>10581</v>
      </c>
      <c r="I151">
        <v>2</v>
      </c>
      <c r="J151">
        <v>80</v>
      </c>
      <c r="K151">
        <v>274</v>
      </c>
      <c r="L151">
        <v>236</v>
      </c>
      <c r="M151">
        <v>10.733333330000001</v>
      </c>
    </row>
    <row r="152" spans="1:13" x14ac:dyDescent="0.35">
      <c r="A152">
        <v>156866</v>
      </c>
      <c r="B152" t="s">
        <v>22</v>
      </c>
      <c r="C152" t="s">
        <v>14</v>
      </c>
      <c r="D152">
        <v>3393</v>
      </c>
      <c r="E152">
        <v>537</v>
      </c>
      <c r="F152">
        <v>580</v>
      </c>
      <c r="G152">
        <v>97</v>
      </c>
      <c r="H152">
        <v>22083</v>
      </c>
      <c r="I152">
        <v>6</v>
      </c>
      <c r="J152">
        <v>50</v>
      </c>
      <c r="K152">
        <v>553</v>
      </c>
      <c r="L152">
        <v>589</v>
      </c>
      <c r="M152">
        <v>20</v>
      </c>
    </row>
    <row r="153" spans="1:13" x14ac:dyDescent="0.35">
      <c r="A153">
        <v>164513</v>
      </c>
      <c r="B153" t="s">
        <v>73</v>
      </c>
      <c r="C153" t="s">
        <v>17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12.5</v>
      </c>
    </row>
    <row r="154" spans="1:13" x14ac:dyDescent="0.35">
      <c r="A154">
        <v>163369</v>
      </c>
      <c r="B154" t="s">
        <v>22</v>
      </c>
      <c r="D154">
        <v>2250</v>
      </c>
      <c r="E154">
        <v>181</v>
      </c>
      <c r="F154">
        <v>167</v>
      </c>
      <c r="G154">
        <v>99</v>
      </c>
      <c r="H154">
        <v>11346</v>
      </c>
      <c r="I154">
        <v>44</v>
      </c>
      <c r="J154">
        <v>16</v>
      </c>
      <c r="K154">
        <v>159</v>
      </c>
      <c r="L154">
        <v>192</v>
      </c>
      <c r="M154">
        <v>6</v>
      </c>
    </row>
    <row r="155" spans="1:13" x14ac:dyDescent="0.35">
      <c r="A155">
        <v>551</v>
      </c>
      <c r="B155" t="s">
        <v>21</v>
      </c>
      <c r="C155" t="s">
        <v>17</v>
      </c>
      <c r="D155">
        <v>340</v>
      </c>
      <c r="E155">
        <v>180</v>
      </c>
      <c r="F155">
        <v>279</v>
      </c>
      <c r="G155">
        <v>1</v>
      </c>
      <c r="H155">
        <v>9343</v>
      </c>
      <c r="I155">
        <v>3</v>
      </c>
      <c r="J155">
        <v>80</v>
      </c>
      <c r="K155">
        <v>227</v>
      </c>
      <c r="L155">
        <v>235</v>
      </c>
      <c r="M155">
        <v>15.33333333</v>
      </c>
    </row>
    <row r="156" spans="1:13" x14ac:dyDescent="0.35">
      <c r="A156">
        <v>18750</v>
      </c>
      <c r="B156" t="s">
        <v>18</v>
      </c>
      <c r="C156" t="s">
        <v>20</v>
      </c>
      <c r="D156">
        <v>482</v>
      </c>
      <c r="E156">
        <v>302</v>
      </c>
      <c r="F156">
        <v>462</v>
      </c>
      <c r="G156">
        <v>1</v>
      </c>
      <c r="H156">
        <v>15573</v>
      </c>
      <c r="I156">
        <v>0</v>
      </c>
      <c r="J156">
        <v>72</v>
      </c>
      <c r="K156">
        <v>328</v>
      </c>
      <c r="L156">
        <v>396</v>
      </c>
      <c r="M156">
        <v>12.5</v>
      </c>
    </row>
    <row r="157" spans="1:13" x14ac:dyDescent="0.35">
      <c r="A157">
        <v>81277</v>
      </c>
      <c r="B157" t="s">
        <v>36</v>
      </c>
      <c r="C157" t="s">
        <v>17</v>
      </c>
      <c r="D157">
        <v>322</v>
      </c>
      <c r="E157">
        <v>233</v>
      </c>
      <c r="F157">
        <v>320</v>
      </c>
      <c r="G157">
        <v>0</v>
      </c>
      <c r="H157">
        <v>10317</v>
      </c>
      <c r="I157">
        <v>0</v>
      </c>
      <c r="J157">
        <v>84</v>
      </c>
      <c r="K157">
        <v>258</v>
      </c>
      <c r="L157">
        <v>291</v>
      </c>
      <c r="M157">
        <v>15</v>
      </c>
    </row>
    <row r="158" spans="1:13" x14ac:dyDescent="0.35">
      <c r="A158">
        <v>128121</v>
      </c>
      <c r="B158" t="s">
        <v>21</v>
      </c>
      <c r="C158" t="s">
        <v>17</v>
      </c>
      <c r="D158">
        <v>655</v>
      </c>
      <c r="E158">
        <v>406</v>
      </c>
      <c r="F158">
        <v>481</v>
      </c>
      <c r="G158">
        <v>0</v>
      </c>
      <c r="H158">
        <v>16426</v>
      </c>
      <c r="I158">
        <v>1</v>
      </c>
      <c r="J158">
        <v>72</v>
      </c>
      <c r="K158">
        <v>432</v>
      </c>
      <c r="L158">
        <v>430</v>
      </c>
      <c r="M158">
        <v>9</v>
      </c>
    </row>
    <row r="159" spans="1:13" x14ac:dyDescent="0.35">
      <c r="A159">
        <v>84199</v>
      </c>
      <c r="B159" t="s">
        <v>57</v>
      </c>
      <c r="C159" t="s">
        <v>17</v>
      </c>
      <c r="D159">
        <v>908</v>
      </c>
      <c r="E159">
        <v>487</v>
      </c>
      <c r="F159">
        <v>493</v>
      </c>
      <c r="G159">
        <v>0</v>
      </c>
      <c r="H159">
        <v>14526</v>
      </c>
      <c r="I159">
        <v>0</v>
      </c>
      <c r="J159">
        <v>79</v>
      </c>
      <c r="K159">
        <v>482</v>
      </c>
      <c r="L159">
        <v>499</v>
      </c>
      <c r="M159">
        <v>5.0909090910000003</v>
      </c>
    </row>
    <row r="160" spans="1:13" x14ac:dyDescent="0.35">
      <c r="A160">
        <v>183476</v>
      </c>
      <c r="B160" t="s">
        <v>41</v>
      </c>
      <c r="C160" t="s">
        <v>17</v>
      </c>
      <c r="D160">
        <v>718</v>
      </c>
      <c r="E160">
        <v>471</v>
      </c>
      <c r="F160">
        <v>541</v>
      </c>
      <c r="G160">
        <v>3</v>
      </c>
      <c r="H160">
        <v>18190</v>
      </c>
      <c r="I160">
        <v>4</v>
      </c>
      <c r="J160">
        <v>59</v>
      </c>
      <c r="K160">
        <v>508</v>
      </c>
      <c r="L160">
        <v>497</v>
      </c>
      <c r="M160">
        <v>11.07692308</v>
      </c>
    </row>
    <row r="161" spans="1:13" x14ac:dyDescent="0.35">
      <c r="A161">
        <v>162994</v>
      </c>
      <c r="B161" t="s">
        <v>22</v>
      </c>
      <c r="C161" t="s">
        <v>14</v>
      </c>
      <c r="D161">
        <v>2750</v>
      </c>
      <c r="E161">
        <v>252</v>
      </c>
      <c r="F161">
        <v>392</v>
      </c>
      <c r="G161">
        <v>75</v>
      </c>
      <c r="H161">
        <v>19558</v>
      </c>
      <c r="I161">
        <v>34</v>
      </c>
      <c r="J161">
        <v>20</v>
      </c>
      <c r="K161">
        <v>332</v>
      </c>
      <c r="L161">
        <v>302</v>
      </c>
      <c r="M161">
        <v>10.66666667</v>
      </c>
    </row>
    <row r="162" spans="1:13" x14ac:dyDescent="0.35">
      <c r="A162">
        <v>32040</v>
      </c>
      <c r="B162" t="s">
        <v>40</v>
      </c>
      <c r="C162" t="s">
        <v>14</v>
      </c>
      <c r="D162">
        <v>397</v>
      </c>
      <c r="E162">
        <v>184</v>
      </c>
      <c r="F162">
        <v>285</v>
      </c>
      <c r="G162">
        <v>1</v>
      </c>
      <c r="H162">
        <v>9831</v>
      </c>
      <c r="I162">
        <v>0</v>
      </c>
      <c r="J162">
        <v>91</v>
      </c>
      <c r="K162">
        <v>219</v>
      </c>
      <c r="L162">
        <v>237</v>
      </c>
      <c r="M162">
        <v>9.3333333330000006</v>
      </c>
    </row>
    <row r="163" spans="1:13" x14ac:dyDescent="0.35">
      <c r="A163">
        <v>65968</v>
      </c>
      <c r="B163" t="s">
        <v>30</v>
      </c>
      <c r="C163" t="s">
        <v>14</v>
      </c>
      <c r="D163">
        <v>1040</v>
      </c>
      <c r="E163">
        <v>220</v>
      </c>
      <c r="F163">
        <v>278</v>
      </c>
      <c r="G163">
        <v>4</v>
      </c>
      <c r="H163">
        <v>14610</v>
      </c>
      <c r="I163">
        <v>0</v>
      </c>
      <c r="J163">
        <v>56</v>
      </c>
      <c r="K163">
        <v>309</v>
      </c>
      <c r="L163">
        <v>256</v>
      </c>
      <c r="M163">
        <v>7.9375</v>
      </c>
    </row>
    <row r="164" spans="1:13" x14ac:dyDescent="0.35">
      <c r="A164">
        <v>135896</v>
      </c>
      <c r="B164" t="s">
        <v>65</v>
      </c>
      <c r="C164" t="s">
        <v>14</v>
      </c>
      <c r="D164">
        <v>675</v>
      </c>
      <c r="E164">
        <v>186</v>
      </c>
      <c r="F164">
        <v>265</v>
      </c>
      <c r="G164">
        <v>17</v>
      </c>
      <c r="H164">
        <v>11355</v>
      </c>
      <c r="I164">
        <v>2</v>
      </c>
      <c r="J164">
        <v>7</v>
      </c>
      <c r="K164">
        <v>238</v>
      </c>
      <c r="L164">
        <v>207</v>
      </c>
      <c r="M164">
        <v>6.1111111109999996</v>
      </c>
    </row>
    <row r="165" spans="1:13" x14ac:dyDescent="0.35">
      <c r="A165">
        <v>46461</v>
      </c>
      <c r="B165" t="s">
        <v>13</v>
      </c>
      <c r="C165" t="s">
        <v>14</v>
      </c>
      <c r="D165">
        <v>719</v>
      </c>
      <c r="E165">
        <v>381</v>
      </c>
      <c r="F165">
        <v>410</v>
      </c>
      <c r="G165">
        <v>0</v>
      </c>
      <c r="H165">
        <v>13552</v>
      </c>
      <c r="I165">
        <v>2</v>
      </c>
      <c r="J165">
        <v>36</v>
      </c>
      <c r="K165">
        <v>398</v>
      </c>
      <c r="L165">
        <v>389</v>
      </c>
      <c r="M165">
        <v>11.33333333</v>
      </c>
    </row>
    <row r="166" spans="1:13" x14ac:dyDescent="0.35">
      <c r="A166">
        <v>2396</v>
      </c>
      <c r="B166" t="s">
        <v>13</v>
      </c>
      <c r="D166">
        <v>588</v>
      </c>
      <c r="E166">
        <v>233</v>
      </c>
      <c r="F166">
        <v>266</v>
      </c>
      <c r="G166">
        <v>1</v>
      </c>
      <c r="H166">
        <v>10309</v>
      </c>
      <c r="I166">
        <v>10</v>
      </c>
      <c r="J166">
        <v>21</v>
      </c>
      <c r="K166">
        <v>249</v>
      </c>
      <c r="L166">
        <v>254</v>
      </c>
      <c r="M166">
        <v>8.3333333330000006</v>
      </c>
    </row>
    <row r="167" spans="1:13" x14ac:dyDescent="0.35">
      <c r="A167">
        <v>93500</v>
      </c>
      <c r="B167" t="s">
        <v>16</v>
      </c>
      <c r="C167" t="s">
        <v>17</v>
      </c>
      <c r="D167">
        <v>1053</v>
      </c>
      <c r="E167">
        <v>368</v>
      </c>
      <c r="F167">
        <v>465</v>
      </c>
      <c r="G167">
        <v>0</v>
      </c>
      <c r="H167">
        <v>15176</v>
      </c>
      <c r="I167">
        <v>20</v>
      </c>
      <c r="J167">
        <v>73</v>
      </c>
      <c r="K167">
        <v>419</v>
      </c>
      <c r="L167">
        <v>402</v>
      </c>
      <c r="M167">
        <v>8.3333333330000006</v>
      </c>
    </row>
    <row r="168" spans="1:13" x14ac:dyDescent="0.35">
      <c r="A168">
        <v>90899</v>
      </c>
      <c r="B168" t="s">
        <v>16</v>
      </c>
      <c r="C168" t="s">
        <v>17</v>
      </c>
      <c r="D168">
        <v>419</v>
      </c>
      <c r="E168">
        <v>279</v>
      </c>
      <c r="F168">
        <v>303</v>
      </c>
      <c r="G168">
        <v>0</v>
      </c>
      <c r="H168">
        <v>7285</v>
      </c>
      <c r="I168">
        <v>0</v>
      </c>
      <c r="J168">
        <v>72</v>
      </c>
      <c r="K168">
        <v>295</v>
      </c>
      <c r="L168">
        <v>296</v>
      </c>
      <c r="M168">
        <v>12</v>
      </c>
    </row>
    <row r="169" spans="1:13" x14ac:dyDescent="0.35">
      <c r="A169">
        <v>116542</v>
      </c>
      <c r="B169" t="s">
        <v>21</v>
      </c>
      <c r="C169" t="s">
        <v>31</v>
      </c>
      <c r="D169">
        <v>481</v>
      </c>
      <c r="E169">
        <v>172</v>
      </c>
      <c r="F169">
        <v>264</v>
      </c>
      <c r="G169">
        <v>1</v>
      </c>
      <c r="H169">
        <v>9264</v>
      </c>
      <c r="I169">
        <v>0</v>
      </c>
      <c r="J169">
        <v>79</v>
      </c>
      <c r="K169">
        <v>218</v>
      </c>
      <c r="L169">
        <v>227</v>
      </c>
      <c r="M169">
        <v>15</v>
      </c>
    </row>
    <row r="170" spans="1:13" x14ac:dyDescent="0.35">
      <c r="A170">
        <v>29868</v>
      </c>
      <c r="B170" t="s">
        <v>40</v>
      </c>
      <c r="C170" t="s">
        <v>17</v>
      </c>
      <c r="D170">
        <v>803</v>
      </c>
      <c r="E170">
        <v>397</v>
      </c>
      <c r="F170">
        <v>441</v>
      </c>
      <c r="G170">
        <v>2</v>
      </c>
      <c r="H170">
        <v>15380</v>
      </c>
      <c r="I170">
        <v>3</v>
      </c>
      <c r="J170">
        <v>49</v>
      </c>
      <c r="K170">
        <v>407</v>
      </c>
      <c r="L170">
        <v>432</v>
      </c>
      <c r="M170">
        <v>20</v>
      </c>
    </row>
    <row r="171" spans="1:13" x14ac:dyDescent="0.35">
      <c r="A171">
        <v>171521</v>
      </c>
      <c r="B171" t="s">
        <v>22</v>
      </c>
      <c r="C171" t="s">
        <v>17</v>
      </c>
      <c r="D171">
        <v>886</v>
      </c>
      <c r="E171">
        <v>318</v>
      </c>
      <c r="F171">
        <v>388</v>
      </c>
      <c r="G171">
        <v>6</v>
      </c>
      <c r="H171">
        <v>12332</v>
      </c>
      <c r="I171">
        <v>12</v>
      </c>
      <c r="J171">
        <v>58</v>
      </c>
      <c r="K171">
        <v>339</v>
      </c>
      <c r="L171">
        <v>360</v>
      </c>
      <c r="M171">
        <v>5.2222222220000001</v>
      </c>
    </row>
    <row r="172" spans="1:13" x14ac:dyDescent="0.35">
      <c r="A172">
        <v>18953</v>
      </c>
      <c r="B172" t="s">
        <v>18</v>
      </c>
      <c r="C172" t="s">
        <v>20</v>
      </c>
      <c r="D172">
        <v>1093</v>
      </c>
      <c r="E172">
        <v>580</v>
      </c>
      <c r="F172">
        <v>636</v>
      </c>
      <c r="G172">
        <v>19</v>
      </c>
      <c r="H172">
        <v>20815</v>
      </c>
      <c r="I172">
        <v>2</v>
      </c>
      <c r="J172">
        <v>37</v>
      </c>
      <c r="K172">
        <v>587</v>
      </c>
      <c r="L172">
        <v>629</v>
      </c>
      <c r="M172">
        <v>7.3333333329999997</v>
      </c>
    </row>
    <row r="173" spans="1:13" x14ac:dyDescent="0.35">
      <c r="A173">
        <v>102780</v>
      </c>
      <c r="B173" t="s">
        <v>37</v>
      </c>
      <c r="C173" t="s">
        <v>17</v>
      </c>
      <c r="D173">
        <v>257</v>
      </c>
      <c r="E173">
        <v>148</v>
      </c>
      <c r="F173">
        <v>273</v>
      </c>
      <c r="G173">
        <v>0</v>
      </c>
      <c r="H173">
        <v>10050</v>
      </c>
      <c r="I173">
        <v>1</v>
      </c>
      <c r="J173">
        <v>75</v>
      </c>
      <c r="K173">
        <v>264</v>
      </c>
      <c r="L173">
        <v>194</v>
      </c>
      <c r="M173">
        <v>10.125</v>
      </c>
    </row>
    <row r="174" spans="1:13" x14ac:dyDescent="0.35">
      <c r="A174">
        <v>136372</v>
      </c>
      <c r="B174" t="s">
        <v>65</v>
      </c>
      <c r="C174" t="s">
        <v>14</v>
      </c>
      <c r="D174">
        <v>1453</v>
      </c>
      <c r="E174">
        <v>419</v>
      </c>
      <c r="F174">
        <v>497</v>
      </c>
      <c r="G174">
        <v>17</v>
      </c>
      <c r="H174">
        <v>24530</v>
      </c>
      <c r="I174">
        <v>10</v>
      </c>
      <c r="J174">
        <v>2</v>
      </c>
      <c r="K174">
        <v>426</v>
      </c>
      <c r="L174">
        <v>486</v>
      </c>
      <c r="M174">
        <v>25</v>
      </c>
    </row>
    <row r="175" spans="1:13" x14ac:dyDescent="0.35">
      <c r="A175">
        <v>19581</v>
      </c>
      <c r="B175" t="s">
        <v>18</v>
      </c>
      <c r="C175" t="s">
        <v>20</v>
      </c>
      <c r="D175">
        <v>821</v>
      </c>
      <c r="E175">
        <v>427</v>
      </c>
      <c r="F175">
        <v>475</v>
      </c>
      <c r="G175">
        <v>0</v>
      </c>
      <c r="H175">
        <v>15937</v>
      </c>
      <c r="I175">
        <v>0</v>
      </c>
      <c r="J175">
        <v>64</v>
      </c>
      <c r="K175">
        <v>433</v>
      </c>
      <c r="L175">
        <v>456</v>
      </c>
      <c r="M175">
        <v>6.6544117649999999</v>
      </c>
    </row>
    <row r="176" spans="1:13" x14ac:dyDescent="0.35">
      <c r="A176">
        <v>121410</v>
      </c>
      <c r="B176" t="s">
        <v>21</v>
      </c>
      <c r="C176" t="s">
        <v>14</v>
      </c>
      <c r="D176">
        <v>931</v>
      </c>
      <c r="E176">
        <v>416</v>
      </c>
      <c r="F176">
        <v>725</v>
      </c>
      <c r="G176">
        <v>12</v>
      </c>
      <c r="H176">
        <v>29273</v>
      </c>
      <c r="I176">
        <v>10</v>
      </c>
      <c r="J176">
        <v>47</v>
      </c>
      <c r="K176">
        <v>636</v>
      </c>
      <c r="L176">
        <v>543</v>
      </c>
      <c r="M176">
        <v>15</v>
      </c>
    </row>
    <row r="177" spans="1:13" x14ac:dyDescent="0.35">
      <c r="A177">
        <v>99736</v>
      </c>
      <c r="B177" t="s">
        <v>37</v>
      </c>
      <c r="C177" t="s">
        <v>17</v>
      </c>
      <c r="D177">
        <v>496</v>
      </c>
      <c r="E177">
        <v>330</v>
      </c>
      <c r="F177">
        <v>390</v>
      </c>
      <c r="G177">
        <v>0</v>
      </c>
      <c r="H177">
        <v>13546</v>
      </c>
      <c r="I177">
        <v>0</v>
      </c>
      <c r="J177">
        <v>87</v>
      </c>
      <c r="K177">
        <v>349</v>
      </c>
      <c r="L177">
        <v>360</v>
      </c>
      <c r="M177">
        <v>5.5714285710000002</v>
      </c>
    </row>
    <row r="178" spans="1:13" x14ac:dyDescent="0.35">
      <c r="A178">
        <v>54441</v>
      </c>
      <c r="B178" t="s">
        <v>63</v>
      </c>
      <c r="C178" t="s">
        <v>20</v>
      </c>
      <c r="D178">
        <v>463</v>
      </c>
      <c r="E178">
        <v>181</v>
      </c>
      <c r="F178">
        <v>258</v>
      </c>
      <c r="G178">
        <v>0</v>
      </c>
      <c r="H178">
        <v>8369</v>
      </c>
      <c r="I178">
        <v>0</v>
      </c>
      <c r="J178">
        <v>56</v>
      </c>
      <c r="K178">
        <v>231</v>
      </c>
      <c r="L178">
        <v>227</v>
      </c>
      <c r="M178">
        <v>12.75</v>
      </c>
    </row>
    <row r="179" spans="1:13" x14ac:dyDescent="0.35">
      <c r="A179">
        <v>144735</v>
      </c>
      <c r="B179" t="s">
        <v>22</v>
      </c>
      <c r="C179" t="s">
        <v>17</v>
      </c>
      <c r="D179">
        <v>5649</v>
      </c>
      <c r="E179">
        <v>750</v>
      </c>
      <c r="F179">
        <v>888</v>
      </c>
      <c r="G179">
        <v>96</v>
      </c>
      <c r="H179">
        <v>37961</v>
      </c>
      <c r="I179">
        <v>6</v>
      </c>
      <c r="J179">
        <v>56</v>
      </c>
      <c r="K179">
        <v>828</v>
      </c>
      <c r="L179">
        <v>801</v>
      </c>
      <c r="M179">
        <v>8.615384615</v>
      </c>
    </row>
    <row r="180" spans="1:13" x14ac:dyDescent="0.35">
      <c r="A180">
        <v>39257</v>
      </c>
      <c r="B180" t="s">
        <v>13</v>
      </c>
      <c r="C180" t="s">
        <v>45</v>
      </c>
      <c r="D180">
        <v>1093</v>
      </c>
      <c r="E180">
        <v>364</v>
      </c>
      <c r="F180">
        <v>441</v>
      </c>
      <c r="G180">
        <v>2</v>
      </c>
      <c r="H180">
        <v>15640</v>
      </c>
      <c r="I180">
        <v>6</v>
      </c>
      <c r="J180">
        <v>30</v>
      </c>
      <c r="K180">
        <v>424</v>
      </c>
      <c r="L180">
        <v>392</v>
      </c>
      <c r="M180">
        <v>9.25</v>
      </c>
    </row>
    <row r="181" spans="1:13" x14ac:dyDescent="0.35">
      <c r="A181">
        <v>136716</v>
      </c>
      <c r="B181" t="s">
        <v>65</v>
      </c>
      <c r="C181" t="s">
        <v>14</v>
      </c>
      <c r="D181">
        <v>852</v>
      </c>
      <c r="E181">
        <v>344</v>
      </c>
      <c r="F181">
        <v>498</v>
      </c>
      <c r="G181">
        <v>0</v>
      </c>
      <c r="H181">
        <v>19967</v>
      </c>
      <c r="I181">
        <v>9</v>
      </c>
      <c r="J181">
        <v>14</v>
      </c>
      <c r="K181">
        <v>450</v>
      </c>
      <c r="L181">
        <v>394</v>
      </c>
      <c r="M181">
        <v>12.5</v>
      </c>
    </row>
    <row r="182" spans="1:13" x14ac:dyDescent="0.35">
      <c r="A182">
        <v>145310</v>
      </c>
      <c r="B182" t="s">
        <v>22</v>
      </c>
      <c r="C182" t="s">
        <v>17</v>
      </c>
      <c r="D182">
        <v>3100</v>
      </c>
      <c r="E182">
        <v>133</v>
      </c>
      <c r="F182">
        <v>497</v>
      </c>
      <c r="G182">
        <v>79</v>
      </c>
      <c r="H182">
        <v>18262</v>
      </c>
      <c r="I182">
        <v>35</v>
      </c>
      <c r="J182">
        <v>25</v>
      </c>
      <c r="K182">
        <v>488</v>
      </c>
      <c r="L182">
        <v>306</v>
      </c>
      <c r="M182">
        <v>18.333333329999999</v>
      </c>
    </row>
    <row r="183" spans="1:13" x14ac:dyDescent="0.35">
      <c r="A183">
        <v>40351</v>
      </c>
      <c r="B183" t="s">
        <v>13</v>
      </c>
      <c r="D183">
        <v>1074</v>
      </c>
      <c r="E183">
        <v>505</v>
      </c>
      <c r="F183">
        <v>553</v>
      </c>
      <c r="G183">
        <v>4</v>
      </c>
      <c r="H183">
        <v>16470</v>
      </c>
      <c r="I183">
        <v>5</v>
      </c>
      <c r="J183">
        <v>26</v>
      </c>
      <c r="K183">
        <v>524</v>
      </c>
      <c r="L183">
        <v>528</v>
      </c>
      <c r="M183">
        <v>28</v>
      </c>
    </row>
    <row r="184" spans="1:13" x14ac:dyDescent="0.35">
      <c r="A184">
        <v>43321</v>
      </c>
      <c r="B184" t="s">
        <v>13</v>
      </c>
      <c r="D184">
        <v>1452</v>
      </c>
      <c r="E184">
        <v>352</v>
      </c>
      <c r="F184">
        <v>467</v>
      </c>
      <c r="G184">
        <v>12</v>
      </c>
      <c r="H184">
        <v>20619</v>
      </c>
      <c r="I184">
        <v>4</v>
      </c>
      <c r="J184">
        <v>5</v>
      </c>
      <c r="K184">
        <v>397</v>
      </c>
      <c r="L184">
        <v>410</v>
      </c>
      <c r="M184">
        <v>25</v>
      </c>
    </row>
    <row r="185" spans="1:13" x14ac:dyDescent="0.35">
      <c r="A185">
        <v>14009</v>
      </c>
      <c r="B185" t="s">
        <v>30</v>
      </c>
      <c r="C185" t="s">
        <v>17</v>
      </c>
      <c r="D185">
        <v>813</v>
      </c>
      <c r="E185">
        <v>246</v>
      </c>
      <c r="F185">
        <v>313</v>
      </c>
      <c r="G185">
        <v>6</v>
      </c>
      <c r="H185">
        <v>11406</v>
      </c>
      <c r="I185">
        <v>4</v>
      </c>
      <c r="J185">
        <v>65</v>
      </c>
      <c r="K185">
        <v>263</v>
      </c>
      <c r="L185">
        <v>297</v>
      </c>
      <c r="M185">
        <v>9.25</v>
      </c>
    </row>
    <row r="186" spans="1:13" x14ac:dyDescent="0.35">
      <c r="A186">
        <v>187517</v>
      </c>
      <c r="B186" t="s">
        <v>21</v>
      </c>
      <c r="C186" t="s">
        <v>14</v>
      </c>
      <c r="D186">
        <v>333</v>
      </c>
      <c r="E186">
        <v>205</v>
      </c>
      <c r="F186">
        <v>319</v>
      </c>
      <c r="G186">
        <v>0</v>
      </c>
      <c r="H186">
        <v>10286</v>
      </c>
      <c r="I186">
        <v>1</v>
      </c>
      <c r="J186">
        <v>81</v>
      </c>
      <c r="K186">
        <v>219</v>
      </c>
      <c r="L186">
        <v>278</v>
      </c>
      <c r="M186">
        <v>16.428571430000002</v>
      </c>
    </row>
    <row r="187" spans="1:13" x14ac:dyDescent="0.35">
      <c r="A187">
        <v>22924</v>
      </c>
      <c r="B187" t="s">
        <v>47</v>
      </c>
      <c r="C187" t="s">
        <v>17</v>
      </c>
      <c r="D187">
        <v>536</v>
      </c>
      <c r="E187">
        <v>261</v>
      </c>
      <c r="F187">
        <v>307</v>
      </c>
      <c r="G187">
        <v>0</v>
      </c>
      <c r="H187">
        <v>8438</v>
      </c>
      <c r="I187">
        <v>0</v>
      </c>
      <c r="J187">
        <v>88</v>
      </c>
      <c r="K187">
        <v>296</v>
      </c>
      <c r="L187">
        <v>278</v>
      </c>
      <c r="M187">
        <v>4.9444444440000002</v>
      </c>
    </row>
    <row r="188" spans="1:13" x14ac:dyDescent="0.35">
      <c r="A188">
        <v>65124</v>
      </c>
      <c r="B188" t="s">
        <v>30</v>
      </c>
      <c r="C188" t="s">
        <v>17</v>
      </c>
      <c r="D188">
        <v>850</v>
      </c>
      <c r="E188">
        <v>484</v>
      </c>
      <c r="F188">
        <v>495</v>
      </c>
      <c r="G188">
        <v>2</v>
      </c>
      <c r="H188">
        <v>17174</v>
      </c>
      <c r="I188">
        <v>0</v>
      </c>
      <c r="J188">
        <v>88</v>
      </c>
      <c r="K188">
        <v>501</v>
      </c>
      <c r="L188">
        <v>465</v>
      </c>
      <c r="M188">
        <v>8.230769231</v>
      </c>
    </row>
    <row r="189" spans="1:13" x14ac:dyDescent="0.35">
      <c r="A189">
        <v>98437</v>
      </c>
      <c r="B189" t="s">
        <v>16</v>
      </c>
      <c r="C189" t="s">
        <v>17</v>
      </c>
      <c r="D189">
        <v>443</v>
      </c>
      <c r="E189">
        <v>268</v>
      </c>
      <c r="F189">
        <v>380</v>
      </c>
      <c r="G189">
        <v>0</v>
      </c>
      <c r="H189">
        <v>12966</v>
      </c>
      <c r="I189">
        <v>1</v>
      </c>
      <c r="J189">
        <v>87</v>
      </c>
      <c r="K189">
        <v>347</v>
      </c>
      <c r="L189">
        <v>320</v>
      </c>
      <c r="M189">
        <v>5.7272727269999999</v>
      </c>
    </row>
    <row r="190" spans="1:13" x14ac:dyDescent="0.35">
      <c r="A190">
        <v>54369</v>
      </c>
      <c r="B190" t="s">
        <v>63</v>
      </c>
      <c r="C190" t="s">
        <v>14</v>
      </c>
      <c r="D190">
        <v>467</v>
      </c>
      <c r="E190">
        <v>206</v>
      </c>
      <c r="F190">
        <v>308</v>
      </c>
      <c r="G190">
        <v>1</v>
      </c>
      <c r="H190">
        <v>9725</v>
      </c>
      <c r="I190">
        <v>0</v>
      </c>
      <c r="J190">
        <v>83</v>
      </c>
      <c r="K190">
        <v>261</v>
      </c>
      <c r="L190">
        <v>260</v>
      </c>
      <c r="M190">
        <v>6.6666666670000003</v>
      </c>
    </row>
    <row r="191" spans="1:13" x14ac:dyDescent="0.35">
      <c r="A191">
        <v>155856</v>
      </c>
      <c r="B191" t="s">
        <v>22</v>
      </c>
      <c r="C191" t="s">
        <v>17</v>
      </c>
      <c r="D191">
        <v>1207</v>
      </c>
      <c r="E191">
        <v>284</v>
      </c>
      <c r="F191">
        <v>488</v>
      </c>
      <c r="G191">
        <v>8</v>
      </c>
      <c r="H191">
        <v>19872</v>
      </c>
      <c r="I191">
        <v>12</v>
      </c>
      <c r="J191">
        <v>46</v>
      </c>
      <c r="K191">
        <v>303</v>
      </c>
      <c r="L191">
        <v>458</v>
      </c>
      <c r="M191">
        <v>7.25</v>
      </c>
    </row>
    <row r="192" spans="1:13" x14ac:dyDescent="0.35">
      <c r="A192">
        <v>107321</v>
      </c>
      <c r="B192" t="s">
        <v>60</v>
      </c>
      <c r="C192" t="s">
        <v>14</v>
      </c>
      <c r="D192">
        <v>490</v>
      </c>
      <c r="E192">
        <v>250</v>
      </c>
      <c r="F192">
        <v>345</v>
      </c>
      <c r="G192">
        <v>0</v>
      </c>
      <c r="H192">
        <v>11320</v>
      </c>
      <c r="I192">
        <v>2</v>
      </c>
      <c r="J192">
        <v>84</v>
      </c>
      <c r="K192">
        <v>299</v>
      </c>
      <c r="L192">
        <v>288</v>
      </c>
      <c r="M192">
        <v>3.269230769</v>
      </c>
    </row>
    <row r="193" spans="1:13" x14ac:dyDescent="0.35">
      <c r="A193">
        <v>139500</v>
      </c>
      <c r="B193" t="s">
        <v>55</v>
      </c>
      <c r="C193" t="s">
        <v>17</v>
      </c>
      <c r="D193">
        <v>805</v>
      </c>
      <c r="E193">
        <v>207</v>
      </c>
      <c r="F193">
        <v>289</v>
      </c>
      <c r="G193">
        <v>0</v>
      </c>
      <c r="H193">
        <v>10226</v>
      </c>
      <c r="I193">
        <v>5</v>
      </c>
      <c r="J193">
        <v>49</v>
      </c>
      <c r="K193">
        <v>243</v>
      </c>
      <c r="L193">
        <v>237</v>
      </c>
      <c r="M193">
        <v>8.2666666670000009</v>
      </c>
    </row>
    <row r="194" spans="1:13" x14ac:dyDescent="0.35">
      <c r="A194">
        <v>108381</v>
      </c>
      <c r="B194" t="s">
        <v>50</v>
      </c>
      <c r="C194" t="s">
        <v>14</v>
      </c>
      <c r="D194">
        <v>638</v>
      </c>
      <c r="E194">
        <v>220</v>
      </c>
      <c r="F194">
        <v>291</v>
      </c>
      <c r="G194">
        <v>0</v>
      </c>
      <c r="H194">
        <v>11076</v>
      </c>
      <c r="I194">
        <v>19</v>
      </c>
      <c r="J194">
        <v>54</v>
      </c>
      <c r="K194">
        <v>243</v>
      </c>
      <c r="L194">
        <v>255</v>
      </c>
      <c r="M194">
        <v>15.66666667</v>
      </c>
    </row>
    <row r="195" spans="1:13" x14ac:dyDescent="0.35">
      <c r="A195">
        <v>129653</v>
      </c>
      <c r="B195" t="s">
        <v>49</v>
      </c>
      <c r="C195" t="s">
        <v>14</v>
      </c>
      <c r="D195">
        <v>1208</v>
      </c>
      <c r="E195">
        <v>571</v>
      </c>
      <c r="F195">
        <v>660</v>
      </c>
      <c r="G195">
        <v>2</v>
      </c>
      <c r="H195">
        <v>20295</v>
      </c>
      <c r="I195">
        <v>2</v>
      </c>
      <c r="J195">
        <v>38</v>
      </c>
      <c r="K195">
        <v>594</v>
      </c>
      <c r="L195">
        <v>616</v>
      </c>
      <c r="M195">
        <v>15</v>
      </c>
    </row>
    <row r="196" spans="1:13" x14ac:dyDescent="0.35">
      <c r="A196">
        <v>102795</v>
      </c>
      <c r="B196" t="s">
        <v>37</v>
      </c>
      <c r="C196" t="s">
        <v>14</v>
      </c>
      <c r="D196">
        <v>198</v>
      </c>
      <c r="E196">
        <v>208</v>
      </c>
      <c r="F196">
        <v>297</v>
      </c>
      <c r="G196">
        <v>0</v>
      </c>
      <c r="H196">
        <v>9961</v>
      </c>
      <c r="I196">
        <v>0</v>
      </c>
      <c r="J196">
        <v>86</v>
      </c>
      <c r="K196">
        <v>252</v>
      </c>
      <c r="L196">
        <v>261</v>
      </c>
      <c r="M196">
        <v>15</v>
      </c>
    </row>
    <row r="197" spans="1:13" x14ac:dyDescent="0.35">
      <c r="A197">
        <v>178085</v>
      </c>
      <c r="B197" t="s">
        <v>51</v>
      </c>
      <c r="C197" t="s">
        <v>14</v>
      </c>
      <c r="D197">
        <v>443</v>
      </c>
      <c r="E197">
        <v>204</v>
      </c>
      <c r="F197">
        <v>267</v>
      </c>
      <c r="G197">
        <v>0</v>
      </c>
      <c r="H197">
        <v>9473</v>
      </c>
      <c r="I197">
        <v>5</v>
      </c>
      <c r="J197">
        <v>21</v>
      </c>
      <c r="K197">
        <v>218</v>
      </c>
      <c r="L197">
        <v>232</v>
      </c>
      <c r="M197">
        <v>10.42857143</v>
      </c>
    </row>
    <row r="198" spans="1:13" x14ac:dyDescent="0.35">
      <c r="A198">
        <v>12819</v>
      </c>
      <c r="B198" t="s">
        <v>37</v>
      </c>
      <c r="C198" t="s">
        <v>17</v>
      </c>
      <c r="D198">
        <v>1284</v>
      </c>
      <c r="E198">
        <v>410</v>
      </c>
      <c r="F198">
        <v>642</v>
      </c>
      <c r="G198">
        <v>35</v>
      </c>
      <c r="H198">
        <v>24921</v>
      </c>
      <c r="I198">
        <v>3</v>
      </c>
      <c r="J198">
        <v>74</v>
      </c>
      <c r="K198">
        <v>539</v>
      </c>
      <c r="L198">
        <v>532</v>
      </c>
      <c r="M198">
        <v>13.44444444</v>
      </c>
    </row>
    <row r="199" spans="1:13" x14ac:dyDescent="0.35">
      <c r="A199">
        <v>99543</v>
      </c>
      <c r="B199" t="s">
        <v>37</v>
      </c>
      <c r="C199" t="s">
        <v>14</v>
      </c>
      <c r="D199">
        <v>675</v>
      </c>
      <c r="E199">
        <v>312</v>
      </c>
      <c r="F199">
        <v>365</v>
      </c>
      <c r="G199">
        <v>1</v>
      </c>
      <c r="H199">
        <v>10538</v>
      </c>
      <c r="I199">
        <v>1</v>
      </c>
      <c r="J199">
        <v>81</v>
      </c>
      <c r="K199">
        <v>352</v>
      </c>
      <c r="L199">
        <v>343</v>
      </c>
      <c r="M199">
        <v>5.7857142860000002</v>
      </c>
    </row>
    <row r="200" spans="1:13" x14ac:dyDescent="0.35">
      <c r="A200">
        <v>65804</v>
      </c>
      <c r="B200" t="s">
        <v>30</v>
      </c>
      <c r="C200" t="s">
        <v>17</v>
      </c>
      <c r="D200">
        <v>668</v>
      </c>
      <c r="E200">
        <v>272</v>
      </c>
      <c r="F200">
        <v>391</v>
      </c>
      <c r="G200">
        <v>0</v>
      </c>
      <c r="H200">
        <v>17206</v>
      </c>
      <c r="I200">
        <v>11</v>
      </c>
      <c r="J200">
        <v>75</v>
      </c>
      <c r="K200">
        <v>369</v>
      </c>
      <c r="L200">
        <v>311</v>
      </c>
      <c r="M200">
        <v>6.4117647059999996</v>
      </c>
    </row>
    <row r="201" spans="1:13" x14ac:dyDescent="0.35">
      <c r="A201">
        <v>35947</v>
      </c>
      <c r="B201" t="s">
        <v>13</v>
      </c>
      <c r="C201" t="s">
        <v>17</v>
      </c>
      <c r="D201">
        <v>575</v>
      </c>
      <c r="E201">
        <v>232</v>
      </c>
      <c r="F201">
        <v>289</v>
      </c>
      <c r="G201">
        <v>0</v>
      </c>
      <c r="H201">
        <v>9634</v>
      </c>
      <c r="I201">
        <v>17</v>
      </c>
      <c r="J201">
        <v>27</v>
      </c>
      <c r="K201">
        <v>259</v>
      </c>
      <c r="L201">
        <v>255</v>
      </c>
      <c r="M201">
        <v>7.6666666670000003</v>
      </c>
    </row>
    <row r="202" spans="1:13" x14ac:dyDescent="0.35">
      <c r="A202">
        <v>152961</v>
      </c>
      <c r="B202" t="s">
        <v>22</v>
      </c>
      <c r="C202" t="s">
        <v>17</v>
      </c>
      <c r="D202">
        <v>2375</v>
      </c>
      <c r="E202">
        <v>428</v>
      </c>
      <c r="F202">
        <v>571</v>
      </c>
      <c r="G202">
        <v>75</v>
      </c>
      <c r="H202">
        <v>23387</v>
      </c>
      <c r="I202">
        <v>13</v>
      </c>
      <c r="J202">
        <v>36</v>
      </c>
      <c r="K202">
        <v>471</v>
      </c>
      <c r="L202">
        <v>535</v>
      </c>
      <c r="M202">
        <v>20</v>
      </c>
    </row>
    <row r="203" spans="1:13" x14ac:dyDescent="0.35">
      <c r="A203">
        <v>161129</v>
      </c>
      <c r="B203" t="s">
        <v>22</v>
      </c>
      <c r="C203" t="s">
        <v>17</v>
      </c>
      <c r="D203">
        <v>1091</v>
      </c>
      <c r="E203">
        <v>330</v>
      </c>
      <c r="F203">
        <v>397</v>
      </c>
      <c r="G203">
        <v>9</v>
      </c>
      <c r="H203">
        <v>14093</v>
      </c>
      <c r="I203">
        <v>2</v>
      </c>
      <c r="J203">
        <v>62</v>
      </c>
      <c r="K203">
        <v>348</v>
      </c>
      <c r="L203">
        <v>382</v>
      </c>
      <c r="M203">
        <v>11.95238095</v>
      </c>
    </row>
    <row r="204" spans="1:13" x14ac:dyDescent="0.35">
      <c r="A204">
        <v>177315</v>
      </c>
      <c r="B204" t="s">
        <v>51</v>
      </c>
      <c r="C204" t="s">
        <v>14</v>
      </c>
      <c r="D204">
        <v>1015</v>
      </c>
      <c r="E204">
        <v>354</v>
      </c>
      <c r="F204">
        <v>422</v>
      </c>
      <c r="G204">
        <v>5</v>
      </c>
      <c r="H204">
        <v>13340</v>
      </c>
      <c r="I204">
        <v>8</v>
      </c>
      <c r="J204">
        <v>38</v>
      </c>
      <c r="K204">
        <v>360</v>
      </c>
      <c r="L204">
        <v>404</v>
      </c>
      <c r="M204">
        <v>8.25</v>
      </c>
    </row>
    <row r="205" spans="1:13" x14ac:dyDescent="0.35">
      <c r="A205">
        <v>104755</v>
      </c>
      <c r="B205" t="s">
        <v>28</v>
      </c>
      <c r="C205" t="s">
        <v>14</v>
      </c>
      <c r="D205">
        <v>1413</v>
      </c>
      <c r="E205">
        <v>634</v>
      </c>
      <c r="F205">
        <v>755</v>
      </c>
      <c r="G205">
        <v>21</v>
      </c>
      <c r="H205">
        <v>27583</v>
      </c>
      <c r="I205">
        <v>3</v>
      </c>
      <c r="J205">
        <v>16</v>
      </c>
      <c r="K205">
        <v>665</v>
      </c>
      <c r="L205">
        <v>727</v>
      </c>
      <c r="M205">
        <v>8.2857142859999993</v>
      </c>
    </row>
    <row r="206" spans="1:13" x14ac:dyDescent="0.35">
      <c r="A206">
        <v>147838</v>
      </c>
      <c r="B206" t="s">
        <v>22</v>
      </c>
      <c r="C206" t="s">
        <v>17</v>
      </c>
      <c r="D206">
        <v>3738</v>
      </c>
      <c r="E206">
        <v>534</v>
      </c>
      <c r="F206">
        <v>683</v>
      </c>
      <c r="G206">
        <v>86</v>
      </c>
      <c r="H206">
        <v>26455</v>
      </c>
      <c r="I206">
        <v>24</v>
      </c>
      <c r="J206">
        <v>42</v>
      </c>
      <c r="K206">
        <v>581</v>
      </c>
      <c r="L206">
        <v>599</v>
      </c>
      <c r="M206">
        <v>16</v>
      </c>
    </row>
    <row r="207" spans="1:13" x14ac:dyDescent="0.35">
      <c r="A207">
        <v>182748</v>
      </c>
      <c r="B207" t="s">
        <v>41</v>
      </c>
      <c r="C207" t="s">
        <v>52</v>
      </c>
      <c r="D207">
        <v>849</v>
      </c>
      <c r="E207">
        <v>281</v>
      </c>
      <c r="F207">
        <v>380</v>
      </c>
      <c r="G207">
        <v>10</v>
      </c>
      <c r="H207">
        <v>14308</v>
      </c>
      <c r="I207">
        <v>4</v>
      </c>
      <c r="J207">
        <v>48</v>
      </c>
      <c r="K207">
        <v>327</v>
      </c>
      <c r="L207">
        <v>327</v>
      </c>
      <c r="M207">
        <v>13.30769231</v>
      </c>
    </row>
    <row r="208" spans="1:13" x14ac:dyDescent="0.35">
      <c r="A208">
        <v>177238</v>
      </c>
      <c r="B208" t="s">
        <v>51</v>
      </c>
      <c r="C208" t="s">
        <v>17</v>
      </c>
      <c r="D208">
        <v>871</v>
      </c>
      <c r="E208">
        <v>309</v>
      </c>
      <c r="F208">
        <v>390</v>
      </c>
      <c r="G208">
        <v>8</v>
      </c>
      <c r="H208">
        <v>15151</v>
      </c>
      <c r="I208">
        <v>2</v>
      </c>
      <c r="J208">
        <v>45</v>
      </c>
      <c r="K208">
        <v>344</v>
      </c>
      <c r="L208">
        <v>362</v>
      </c>
      <c r="M208">
        <v>9.5500000000000007</v>
      </c>
    </row>
    <row r="209" spans="1:13" x14ac:dyDescent="0.35">
      <c r="A209">
        <v>191138</v>
      </c>
      <c r="B209" t="s">
        <v>21</v>
      </c>
      <c r="C209" t="s">
        <v>17</v>
      </c>
      <c r="D209">
        <v>571</v>
      </c>
      <c r="E209">
        <v>300</v>
      </c>
      <c r="F209">
        <v>366</v>
      </c>
      <c r="G209">
        <v>1</v>
      </c>
      <c r="H209">
        <v>10689</v>
      </c>
      <c r="I209">
        <v>2</v>
      </c>
      <c r="J209">
        <v>67</v>
      </c>
      <c r="K209">
        <v>333</v>
      </c>
      <c r="L209">
        <v>336</v>
      </c>
      <c r="M209">
        <v>15</v>
      </c>
    </row>
    <row r="210" spans="1:13" x14ac:dyDescent="0.35">
      <c r="A210">
        <v>133932</v>
      </c>
      <c r="B210" t="s">
        <v>41</v>
      </c>
      <c r="C210" t="s">
        <v>52</v>
      </c>
      <c r="D210">
        <v>0</v>
      </c>
      <c r="E210">
        <v>55</v>
      </c>
      <c r="F210">
        <v>89</v>
      </c>
      <c r="G210">
        <v>0</v>
      </c>
      <c r="H210">
        <v>8170</v>
      </c>
      <c r="I210">
        <v>4</v>
      </c>
      <c r="J210">
        <v>29</v>
      </c>
      <c r="K210">
        <v>68</v>
      </c>
      <c r="L210">
        <v>63</v>
      </c>
      <c r="M210">
        <v>4.5555555559999998</v>
      </c>
    </row>
    <row r="211" spans="1:13" x14ac:dyDescent="0.35">
      <c r="A211">
        <v>120608</v>
      </c>
      <c r="B211" t="s">
        <v>21</v>
      </c>
      <c r="D211">
        <v>375</v>
      </c>
      <c r="E211">
        <v>182</v>
      </c>
      <c r="F211">
        <v>232</v>
      </c>
      <c r="G211">
        <v>0</v>
      </c>
      <c r="H211">
        <v>8256</v>
      </c>
      <c r="I211">
        <v>4</v>
      </c>
      <c r="J211">
        <v>72</v>
      </c>
      <c r="K211">
        <v>207</v>
      </c>
      <c r="L211">
        <v>208</v>
      </c>
      <c r="M211">
        <v>15</v>
      </c>
    </row>
    <row r="212" spans="1:13" x14ac:dyDescent="0.35">
      <c r="A212">
        <v>11562</v>
      </c>
      <c r="B212" t="s">
        <v>22</v>
      </c>
      <c r="C212" t="s">
        <v>17</v>
      </c>
      <c r="D212">
        <v>3435</v>
      </c>
      <c r="E212">
        <v>490</v>
      </c>
      <c r="F212">
        <v>614</v>
      </c>
      <c r="G212">
        <v>91</v>
      </c>
      <c r="H212">
        <v>26467</v>
      </c>
      <c r="I212">
        <v>26</v>
      </c>
      <c r="J212">
        <v>40</v>
      </c>
      <c r="K212">
        <v>546</v>
      </c>
      <c r="L212">
        <v>560</v>
      </c>
      <c r="M212">
        <v>32.30769231</v>
      </c>
    </row>
    <row r="213" spans="1:13" x14ac:dyDescent="0.35">
      <c r="A213">
        <v>87541</v>
      </c>
      <c r="B213" t="s">
        <v>41</v>
      </c>
      <c r="C213" t="s">
        <v>17</v>
      </c>
      <c r="D213">
        <v>466</v>
      </c>
      <c r="E213">
        <v>211</v>
      </c>
      <c r="F213">
        <v>289</v>
      </c>
      <c r="G213">
        <v>0</v>
      </c>
      <c r="H213">
        <v>10094</v>
      </c>
      <c r="I213">
        <v>4</v>
      </c>
      <c r="J213">
        <v>61</v>
      </c>
      <c r="K213">
        <v>252</v>
      </c>
      <c r="L213">
        <v>244</v>
      </c>
      <c r="M213">
        <v>5.625</v>
      </c>
    </row>
    <row r="214" spans="1:13" x14ac:dyDescent="0.35">
      <c r="A214">
        <v>1722</v>
      </c>
      <c r="B214" t="s">
        <v>22</v>
      </c>
      <c r="C214" t="s">
        <v>14</v>
      </c>
      <c r="D214">
        <v>1668</v>
      </c>
      <c r="E214">
        <v>648</v>
      </c>
      <c r="F214">
        <v>668</v>
      </c>
      <c r="G214">
        <v>12</v>
      </c>
      <c r="H214">
        <v>20187</v>
      </c>
      <c r="I214">
        <v>9</v>
      </c>
      <c r="J214">
        <v>60</v>
      </c>
      <c r="K214">
        <v>664</v>
      </c>
      <c r="L214">
        <v>663</v>
      </c>
      <c r="M214">
        <v>13.38461539</v>
      </c>
    </row>
    <row r="215" spans="1:13" x14ac:dyDescent="0.35">
      <c r="A215">
        <v>32843</v>
      </c>
      <c r="B215" t="s">
        <v>13</v>
      </c>
      <c r="C215" t="s">
        <v>14</v>
      </c>
      <c r="D215">
        <v>546</v>
      </c>
      <c r="E215">
        <v>283</v>
      </c>
      <c r="F215">
        <v>322</v>
      </c>
      <c r="G215">
        <v>0</v>
      </c>
      <c r="H215">
        <v>10785</v>
      </c>
      <c r="I215">
        <v>0</v>
      </c>
      <c r="J215">
        <v>63</v>
      </c>
      <c r="K215">
        <v>256</v>
      </c>
      <c r="L215">
        <v>344</v>
      </c>
      <c r="M215">
        <v>15</v>
      </c>
    </row>
    <row r="216" spans="1:13" x14ac:dyDescent="0.35">
      <c r="A216">
        <v>77439</v>
      </c>
      <c r="B216" t="s">
        <v>36</v>
      </c>
      <c r="C216" t="s">
        <v>52</v>
      </c>
      <c r="D216">
        <v>713</v>
      </c>
      <c r="E216">
        <v>360</v>
      </c>
      <c r="F216">
        <v>429</v>
      </c>
      <c r="G216">
        <v>0</v>
      </c>
      <c r="H216">
        <v>12547</v>
      </c>
      <c r="I216">
        <v>2</v>
      </c>
      <c r="J216">
        <v>91</v>
      </c>
      <c r="K216">
        <v>372</v>
      </c>
      <c r="L216">
        <v>408</v>
      </c>
      <c r="M216">
        <v>11.3125</v>
      </c>
    </row>
    <row r="217" spans="1:13" x14ac:dyDescent="0.35">
      <c r="A217">
        <v>140457</v>
      </c>
      <c r="B217" t="s">
        <v>55</v>
      </c>
      <c r="C217" t="s">
        <v>14</v>
      </c>
      <c r="D217">
        <v>576</v>
      </c>
      <c r="E217">
        <v>263</v>
      </c>
      <c r="F217">
        <v>338</v>
      </c>
      <c r="G217">
        <v>1</v>
      </c>
      <c r="H217">
        <v>12326</v>
      </c>
      <c r="I217">
        <v>0</v>
      </c>
      <c r="J217">
        <v>51</v>
      </c>
      <c r="K217">
        <v>355</v>
      </c>
      <c r="L217">
        <v>304</v>
      </c>
      <c r="M217">
        <v>6.04</v>
      </c>
    </row>
    <row r="218" spans="1:13" x14ac:dyDescent="0.35">
      <c r="A218">
        <v>70144</v>
      </c>
      <c r="B218" t="s">
        <v>13</v>
      </c>
      <c r="C218" t="s">
        <v>17</v>
      </c>
      <c r="D218">
        <v>585</v>
      </c>
      <c r="E218">
        <v>459</v>
      </c>
      <c r="F218">
        <v>427</v>
      </c>
      <c r="G218">
        <v>0</v>
      </c>
      <c r="H218">
        <v>8656</v>
      </c>
      <c r="I218">
        <v>0</v>
      </c>
      <c r="J218">
        <v>33</v>
      </c>
      <c r="K218">
        <v>393</v>
      </c>
      <c r="L218">
        <v>445</v>
      </c>
      <c r="M218">
        <v>13.58333333</v>
      </c>
    </row>
    <row r="219" spans="1:13" x14ac:dyDescent="0.35">
      <c r="A219">
        <v>157947</v>
      </c>
      <c r="B219" t="s">
        <v>22</v>
      </c>
      <c r="C219" t="s">
        <v>17</v>
      </c>
      <c r="D219">
        <v>2022</v>
      </c>
      <c r="E219">
        <v>441</v>
      </c>
      <c r="F219">
        <v>569</v>
      </c>
      <c r="G219">
        <v>52</v>
      </c>
      <c r="H219">
        <v>21300</v>
      </c>
      <c r="I219">
        <v>14</v>
      </c>
      <c r="J219">
        <v>44</v>
      </c>
      <c r="K219">
        <v>534</v>
      </c>
      <c r="L219">
        <v>496</v>
      </c>
      <c r="M219">
        <v>4.7777777779999999</v>
      </c>
    </row>
    <row r="220" spans="1:13" x14ac:dyDescent="0.35">
      <c r="A220">
        <v>137680</v>
      </c>
      <c r="B220" t="s">
        <v>65</v>
      </c>
      <c r="C220" t="s">
        <v>61</v>
      </c>
      <c r="D220">
        <v>786</v>
      </c>
      <c r="E220">
        <v>220</v>
      </c>
      <c r="F220">
        <v>318</v>
      </c>
      <c r="G220">
        <v>2</v>
      </c>
      <c r="H220">
        <v>11624</v>
      </c>
      <c r="I220">
        <v>2</v>
      </c>
      <c r="J220">
        <v>27</v>
      </c>
      <c r="K220">
        <v>264</v>
      </c>
      <c r="L220">
        <v>274</v>
      </c>
      <c r="M220">
        <v>6.2222222220000001</v>
      </c>
    </row>
    <row r="221" spans="1:13" x14ac:dyDescent="0.35">
      <c r="A221">
        <v>153708</v>
      </c>
      <c r="B221" t="s">
        <v>22</v>
      </c>
      <c r="C221" t="s">
        <v>17</v>
      </c>
      <c r="D221">
        <v>1406</v>
      </c>
      <c r="E221">
        <v>431</v>
      </c>
      <c r="F221">
        <v>556</v>
      </c>
      <c r="G221">
        <v>21</v>
      </c>
      <c r="H221">
        <v>21369</v>
      </c>
      <c r="I221">
        <v>21</v>
      </c>
      <c r="J221">
        <v>35</v>
      </c>
      <c r="K221">
        <v>536</v>
      </c>
      <c r="L221">
        <v>453</v>
      </c>
      <c r="M221">
        <v>15</v>
      </c>
    </row>
    <row r="222" spans="1:13" x14ac:dyDescent="0.35">
      <c r="A222">
        <v>27217</v>
      </c>
      <c r="B222" t="s">
        <v>40</v>
      </c>
      <c r="C222" t="s">
        <v>17</v>
      </c>
      <c r="D222">
        <v>503</v>
      </c>
      <c r="E222">
        <v>239</v>
      </c>
      <c r="F222">
        <v>324</v>
      </c>
      <c r="G222">
        <v>1</v>
      </c>
      <c r="H222">
        <v>10308</v>
      </c>
      <c r="I222">
        <v>0</v>
      </c>
      <c r="J222">
        <v>84</v>
      </c>
      <c r="K222">
        <v>275</v>
      </c>
      <c r="L222">
        <v>287</v>
      </c>
      <c r="M222">
        <v>20</v>
      </c>
    </row>
    <row r="223" spans="1:13" x14ac:dyDescent="0.35">
      <c r="A223">
        <v>1442</v>
      </c>
      <c r="B223" t="s">
        <v>37</v>
      </c>
      <c r="C223" t="s">
        <v>17</v>
      </c>
      <c r="D223">
        <v>1602</v>
      </c>
      <c r="E223">
        <v>459</v>
      </c>
      <c r="F223">
        <v>593</v>
      </c>
      <c r="G223">
        <v>32</v>
      </c>
      <c r="H223">
        <v>18855</v>
      </c>
      <c r="I223">
        <v>4</v>
      </c>
      <c r="J223">
        <v>67</v>
      </c>
      <c r="K223">
        <v>475</v>
      </c>
      <c r="L223">
        <v>561</v>
      </c>
      <c r="M223">
        <v>18.421052629999998</v>
      </c>
    </row>
    <row r="224" spans="1:13" x14ac:dyDescent="0.35">
      <c r="A224">
        <v>38327</v>
      </c>
      <c r="B224" t="s">
        <v>13</v>
      </c>
      <c r="C224" t="s">
        <v>14</v>
      </c>
      <c r="D224">
        <v>736</v>
      </c>
      <c r="E224">
        <v>274</v>
      </c>
      <c r="F224">
        <v>316</v>
      </c>
      <c r="G224">
        <v>0</v>
      </c>
      <c r="H224">
        <v>11510</v>
      </c>
      <c r="I224">
        <v>69</v>
      </c>
      <c r="J224">
        <v>16</v>
      </c>
      <c r="K224">
        <v>276</v>
      </c>
      <c r="L224">
        <v>311</v>
      </c>
      <c r="M224">
        <v>10.4</v>
      </c>
    </row>
    <row r="225" spans="1:13" x14ac:dyDescent="0.35">
      <c r="A225">
        <v>109287</v>
      </c>
      <c r="B225" t="s">
        <v>50</v>
      </c>
      <c r="C225" t="s">
        <v>17</v>
      </c>
      <c r="D225">
        <v>393</v>
      </c>
      <c r="E225">
        <v>130</v>
      </c>
      <c r="F225">
        <v>213</v>
      </c>
      <c r="G225">
        <v>0</v>
      </c>
      <c r="H225">
        <v>5559</v>
      </c>
      <c r="I225">
        <v>0</v>
      </c>
      <c r="J225">
        <v>92</v>
      </c>
      <c r="K225">
        <v>147</v>
      </c>
      <c r="L225">
        <v>178</v>
      </c>
      <c r="M225">
        <v>4.3636363640000004</v>
      </c>
    </row>
    <row r="226" spans="1:13" x14ac:dyDescent="0.35">
      <c r="A226">
        <v>77784</v>
      </c>
      <c r="B226" t="s">
        <v>36</v>
      </c>
      <c r="C226" t="s">
        <v>17</v>
      </c>
      <c r="D226">
        <v>987</v>
      </c>
      <c r="E226">
        <v>430</v>
      </c>
      <c r="F226">
        <v>521</v>
      </c>
      <c r="G226">
        <v>2</v>
      </c>
      <c r="H226">
        <v>18625</v>
      </c>
      <c r="I226">
        <v>1</v>
      </c>
      <c r="J226">
        <v>80</v>
      </c>
      <c r="K226">
        <v>469</v>
      </c>
      <c r="L226">
        <v>476</v>
      </c>
      <c r="M226">
        <v>10</v>
      </c>
    </row>
    <row r="227" spans="1:13" x14ac:dyDescent="0.35">
      <c r="A227">
        <v>22098</v>
      </c>
      <c r="B227" t="s">
        <v>18</v>
      </c>
      <c r="C227" t="s">
        <v>20</v>
      </c>
      <c r="D227">
        <v>529</v>
      </c>
      <c r="E227">
        <v>254</v>
      </c>
      <c r="F227">
        <v>326</v>
      </c>
      <c r="G227">
        <v>1</v>
      </c>
      <c r="H227">
        <v>11595</v>
      </c>
      <c r="I227">
        <v>2</v>
      </c>
      <c r="J227">
        <v>73</v>
      </c>
      <c r="K227">
        <v>301</v>
      </c>
      <c r="L227">
        <v>284</v>
      </c>
      <c r="M227">
        <v>2.4398148150000001</v>
      </c>
    </row>
    <row r="228" spans="1:13" x14ac:dyDescent="0.35">
      <c r="A228">
        <v>156224</v>
      </c>
      <c r="B228" t="s">
        <v>22</v>
      </c>
      <c r="C228" t="s">
        <v>14</v>
      </c>
      <c r="D228">
        <v>4933</v>
      </c>
      <c r="E228">
        <v>691</v>
      </c>
      <c r="F228">
        <v>816</v>
      </c>
      <c r="G228">
        <v>94</v>
      </c>
      <c r="H228">
        <v>37073</v>
      </c>
      <c r="I228">
        <v>14</v>
      </c>
      <c r="J228">
        <v>26</v>
      </c>
      <c r="K228">
        <v>736</v>
      </c>
      <c r="L228">
        <v>762</v>
      </c>
      <c r="M228">
        <v>26.5</v>
      </c>
    </row>
    <row r="229" spans="1:13" x14ac:dyDescent="0.35">
      <c r="A229">
        <v>169224</v>
      </c>
      <c r="B229" t="s">
        <v>22</v>
      </c>
      <c r="C229" t="s">
        <v>17</v>
      </c>
      <c r="D229">
        <v>1178</v>
      </c>
      <c r="E229">
        <v>482</v>
      </c>
      <c r="F229">
        <v>573</v>
      </c>
      <c r="G229">
        <v>0</v>
      </c>
      <c r="H229">
        <v>16952</v>
      </c>
      <c r="I229">
        <v>3</v>
      </c>
      <c r="J229">
        <v>48</v>
      </c>
      <c r="K229">
        <v>507</v>
      </c>
      <c r="L229">
        <v>543</v>
      </c>
      <c r="M229">
        <v>15.57142857</v>
      </c>
    </row>
    <row r="230" spans="1:13" x14ac:dyDescent="0.35">
      <c r="A230">
        <v>146341</v>
      </c>
      <c r="B230" t="s">
        <v>22</v>
      </c>
      <c r="C230" t="s">
        <v>14</v>
      </c>
      <c r="D230">
        <v>2397</v>
      </c>
      <c r="E230">
        <v>409</v>
      </c>
      <c r="F230">
        <v>459</v>
      </c>
      <c r="G230">
        <v>77</v>
      </c>
      <c r="H230">
        <v>16946</v>
      </c>
      <c r="I230">
        <v>13</v>
      </c>
      <c r="J230">
        <v>47</v>
      </c>
      <c r="K230">
        <v>486</v>
      </c>
      <c r="L230">
        <v>402</v>
      </c>
      <c r="M230">
        <v>9.9</v>
      </c>
    </row>
    <row r="231" spans="1:13" x14ac:dyDescent="0.35">
      <c r="A231">
        <v>102630</v>
      </c>
      <c r="B231" t="s">
        <v>37</v>
      </c>
      <c r="C231" t="s">
        <v>14</v>
      </c>
      <c r="D231">
        <v>651</v>
      </c>
      <c r="E231">
        <v>336</v>
      </c>
      <c r="F231">
        <v>459</v>
      </c>
      <c r="G231">
        <v>0</v>
      </c>
      <c r="H231">
        <v>15058</v>
      </c>
      <c r="I231">
        <v>0</v>
      </c>
      <c r="J231">
        <v>75</v>
      </c>
      <c r="K231">
        <v>415</v>
      </c>
      <c r="L231">
        <v>395</v>
      </c>
      <c r="M231">
        <v>3.5789473680000001</v>
      </c>
    </row>
    <row r="232" spans="1:13" x14ac:dyDescent="0.35">
      <c r="A232">
        <v>119362</v>
      </c>
      <c r="B232" t="s">
        <v>21</v>
      </c>
      <c r="C232" t="s">
        <v>17</v>
      </c>
      <c r="D232">
        <v>1711</v>
      </c>
      <c r="E232">
        <v>400</v>
      </c>
      <c r="F232">
        <v>810</v>
      </c>
      <c r="G232">
        <v>34</v>
      </c>
      <c r="H232">
        <v>33841</v>
      </c>
      <c r="I232">
        <v>2</v>
      </c>
      <c r="J232">
        <v>66</v>
      </c>
      <c r="K232">
        <v>806</v>
      </c>
      <c r="L232">
        <v>566</v>
      </c>
      <c r="M232">
        <v>16</v>
      </c>
    </row>
    <row r="233" spans="1:13" x14ac:dyDescent="0.35">
      <c r="A233">
        <v>92962</v>
      </c>
      <c r="B233" t="s">
        <v>22</v>
      </c>
      <c r="C233" t="s">
        <v>14</v>
      </c>
      <c r="D233">
        <v>3663</v>
      </c>
      <c r="E233">
        <v>749</v>
      </c>
      <c r="F233">
        <v>818</v>
      </c>
      <c r="G233">
        <v>87</v>
      </c>
      <c r="H233">
        <v>27400</v>
      </c>
      <c r="I233">
        <v>14</v>
      </c>
      <c r="J233">
        <v>52</v>
      </c>
      <c r="K233">
        <v>777</v>
      </c>
      <c r="L233">
        <v>784</v>
      </c>
      <c r="M233">
        <v>20</v>
      </c>
    </row>
    <row r="234" spans="1:13" x14ac:dyDescent="0.35">
      <c r="A234">
        <v>14420</v>
      </c>
      <c r="B234" t="s">
        <v>47</v>
      </c>
      <c r="C234" t="s">
        <v>17</v>
      </c>
      <c r="D234">
        <v>473</v>
      </c>
      <c r="E234">
        <v>300</v>
      </c>
      <c r="F234">
        <v>373</v>
      </c>
      <c r="G234">
        <v>0</v>
      </c>
      <c r="H234">
        <v>11482</v>
      </c>
      <c r="I234">
        <v>0</v>
      </c>
      <c r="J234">
        <v>80</v>
      </c>
      <c r="K234">
        <v>319</v>
      </c>
      <c r="L234">
        <v>333</v>
      </c>
      <c r="M234">
        <v>8.6666666669999994</v>
      </c>
    </row>
    <row r="235" spans="1:13" x14ac:dyDescent="0.35">
      <c r="A235">
        <v>157687</v>
      </c>
      <c r="B235" t="s">
        <v>22</v>
      </c>
      <c r="C235" t="s">
        <v>17</v>
      </c>
      <c r="D235">
        <v>4954</v>
      </c>
      <c r="E235">
        <v>1106</v>
      </c>
      <c r="F235">
        <v>1146</v>
      </c>
      <c r="G235">
        <v>99</v>
      </c>
      <c r="H235">
        <v>42857</v>
      </c>
      <c r="I235">
        <v>6</v>
      </c>
      <c r="J235">
        <v>55</v>
      </c>
      <c r="K235">
        <v>1195</v>
      </c>
      <c r="L235">
        <v>1086</v>
      </c>
      <c r="M235">
        <v>7.4444444440000002</v>
      </c>
    </row>
    <row r="236" spans="1:13" x14ac:dyDescent="0.35">
      <c r="A236">
        <v>145436</v>
      </c>
      <c r="B236" t="s">
        <v>21</v>
      </c>
      <c r="C236" t="s">
        <v>14</v>
      </c>
      <c r="D236">
        <v>775</v>
      </c>
      <c r="E236">
        <v>494</v>
      </c>
      <c r="F236">
        <v>467</v>
      </c>
      <c r="G236">
        <v>1</v>
      </c>
      <c r="H236">
        <v>14903</v>
      </c>
      <c r="I236">
        <v>5</v>
      </c>
      <c r="J236">
        <v>59</v>
      </c>
      <c r="K236">
        <v>465</v>
      </c>
      <c r="L236">
        <v>489</v>
      </c>
      <c r="M236">
        <v>25</v>
      </c>
    </row>
    <row r="237" spans="1:13" x14ac:dyDescent="0.35">
      <c r="A237">
        <v>62795</v>
      </c>
      <c r="B237" t="s">
        <v>34</v>
      </c>
      <c r="C237" t="s">
        <v>17</v>
      </c>
      <c r="D237">
        <v>505</v>
      </c>
      <c r="E237">
        <v>273</v>
      </c>
      <c r="F237">
        <v>356</v>
      </c>
      <c r="G237">
        <v>1</v>
      </c>
      <c r="H237">
        <v>10974</v>
      </c>
      <c r="I237">
        <v>1</v>
      </c>
      <c r="J237">
        <v>43</v>
      </c>
      <c r="K237">
        <v>330</v>
      </c>
      <c r="L237">
        <v>316</v>
      </c>
      <c r="M237">
        <v>20</v>
      </c>
    </row>
    <row r="238" spans="1:13" x14ac:dyDescent="0.35">
      <c r="A238">
        <v>80153</v>
      </c>
      <c r="B238" t="s">
        <v>36</v>
      </c>
      <c r="C238" t="s">
        <v>52</v>
      </c>
      <c r="D238">
        <v>416</v>
      </c>
      <c r="E238">
        <v>247</v>
      </c>
      <c r="F238">
        <v>340</v>
      </c>
      <c r="G238">
        <v>0</v>
      </c>
      <c r="H238">
        <v>11789</v>
      </c>
      <c r="I238">
        <v>2</v>
      </c>
      <c r="J238">
        <v>62</v>
      </c>
      <c r="K238">
        <v>297</v>
      </c>
      <c r="L238">
        <v>292</v>
      </c>
      <c r="M238">
        <v>15</v>
      </c>
    </row>
    <row r="239" spans="1:13" x14ac:dyDescent="0.35">
      <c r="A239">
        <v>21107</v>
      </c>
      <c r="B239" t="s">
        <v>18</v>
      </c>
      <c r="D239">
        <v>678</v>
      </c>
      <c r="E239">
        <v>260</v>
      </c>
      <c r="F239">
        <v>335</v>
      </c>
      <c r="G239">
        <v>4</v>
      </c>
      <c r="H239">
        <v>11906</v>
      </c>
      <c r="I239">
        <v>1</v>
      </c>
      <c r="J239">
        <v>56</v>
      </c>
      <c r="K239">
        <v>289</v>
      </c>
      <c r="L239">
        <v>303</v>
      </c>
      <c r="M239">
        <v>8.7777777780000008</v>
      </c>
    </row>
    <row r="240" spans="1:13" x14ac:dyDescent="0.35">
      <c r="A240">
        <v>164551</v>
      </c>
      <c r="B240" t="s">
        <v>22</v>
      </c>
      <c r="C240" t="s">
        <v>17</v>
      </c>
      <c r="D240">
        <v>1158</v>
      </c>
      <c r="E240">
        <v>369</v>
      </c>
      <c r="F240">
        <v>386</v>
      </c>
      <c r="G240">
        <v>3</v>
      </c>
      <c r="H240">
        <v>11592</v>
      </c>
      <c r="I240">
        <v>3</v>
      </c>
      <c r="J240">
        <v>64</v>
      </c>
      <c r="K240">
        <v>398</v>
      </c>
      <c r="L240">
        <v>373</v>
      </c>
      <c r="M240">
        <v>4.0909090910000003</v>
      </c>
    </row>
    <row r="241" spans="1:13" x14ac:dyDescent="0.35">
      <c r="A241">
        <v>53485</v>
      </c>
      <c r="B241" t="s">
        <v>54</v>
      </c>
      <c r="C241" t="s">
        <v>17</v>
      </c>
      <c r="D241">
        <v>861</v>
      </c>
      <c r="E241">
        <v>248</v>
      </c>
      <c r="F241">
        <v>328</v>
      </c>
      <c r="G241">
        <v>0</v>
      </c>
      <c r="H241">
        <v>16517</v>
      </c>
      <c r="I241">
        <v>6</v>
      </c>
      <c r="J241">
        <v>44</v>
      </c>
      <c r="K241">
        <v>314</v>
      </c>
      <c r="L241">
        <v>278</v>
      </c>
      <c r="M241">
        <v>7</v>
      </c>
    </row>
    <row r="242" spans="1:13" x14ac:dyDescent="0.35">
      <c r="A242">
        <v>25331</v>
      </c>
      <c r="B242" t="s">
        <v>47</v>
      </c>
      <c r="C242" t="s">
        <v>17</v>
      </c>
      <c r="D242">
        <v>407</v>
      </c>
      <c r="E242">
        <v>157</v>
      </c>
      <c r="F242">
        <v>260</v>
      </c>
      <c r="G242">
        <v>0</v>
      </c>
      <c r="H242">
        <v>7762</v>
      </c>
      <c r="I242">
        <v>1</v>
      </c>
      <c r="J242">
        <v>79</v>
      </c>
      <c r="K242">
        <v>193</v>
      </c>
      <c r="L242">
        <v>221</v>
      </c>
      <c r="M242">
        <v>16.666666670000001</v>
      </c>
    </row>
    <row r="243" spans="1:13" x14ac:dyDescent="0.35">
      <c r="A243">
        <v>189130</v>
      </c>
      <c r="B243" t="s">
        <v>16</v>
      </c>
      <c r="C243" t="s">
        <v>14</v>
      </c>
      <c r="D243">
        <v>1094</v>
      </c>
      <c r="E243">
        <v>363</v>
      </c>
      <c r="F243">
        <v>444</v>
      </c>
      <c r="G243">
        <v>2</v>
      </c>
      <c r="H243">
        <v>15967</v>
      </c>
      <c r="I243">
        <v>23</v>
      </c>
      <c r="J243">
        <v>66</v>
      </c>
      <c r="K243">
        <v>388</v>
      </c>
      <c r="L243">
        <v>421</v>
      </c>
      <c r="M243">
        <v>20.833333329999999</v>
      </c>
    </row>
    <row r="244" spans="1:13" x14ac:dyDescent="0.35">
      <c r="A244">
        <v>190840</v>
      </c>
      <c r="B244" t="s">
        <v>16</v>
      </c>
      <c r="C244" t="s">
        <v>14</v>
      </c>
      <c r="D244">
        <v>485</v>
      </c>
      <c r="E244">
        <v>297</v>
      </c>
      <c r="F244">
        <v>340</v>
      </c>
      <c r="G244">
        <v>0</v>
      </c>
      <c r="H244">
        <v>10899</v>
      </c>
      <c r="I244">
        <v>3</v>
      </c>
      <c r="J244">
        <v>60</v>
      </c>
      <c r="K244">
        <v>309</v>
      </c>
      <c r="L244">
        <v>329</v>
      </c>
      <c r="M244">
        <v>21.25</v>
      </c>
    </row>
    <row r="245" spans="1:13" x14ac:dyDescent="0.35">
      <c r="A245">
        <v>341</v>
      </c>
      <c r="B245" t="s">
        <v>40</v>
      </c>
      <c r="C245" t="s">
        <v>17</v>
      </c>
      <c r="D245">
        <v>517</v>
      </c>
      <c r="E245">
        <v>327</v>
      </c>
      <c r="F245">
        <v>416</v>
      </c>
      <c r="G245">
        <v>0</v>
      </c>
      <c r="H245">
        <v>12605</v>
      </c>
      <c r="I245">
        <v>0</v>
      </c>
      <c r="J245">
        <v>87</v>
      </c>
      <c r="K245">
        <v>375</v>
      </c>
      <c r="L245">
        <v>389</v>
      </c>
      <c r="M245">
        <v>11</v>
      </c>
    </row>
    <row r="246" spans="1:13" x14ac:dyDescent="0.35">
      <c r="A246">
        <v>109240</v>
      </c>
      <c r="B246" t="s">
        <v>50</v>
      </c>
      <c r="C246" t="s">
        <v>14</v>
      </c>
      <c r="D246">
        <v>445</v>
      </c>
      <c r="E246">
        <v>180</v>
      </c>
      <c r="F246">
        <v>256</v>
      </c>
      <c r="G246">
        <v>1</v>
      </c>
      <c r="H246">
        <v>7560</v>
      </c>
      <c r="I246">
        <v>0</v>
      </c>
      <c r="J246">
        <v>96</v>
      </c>
      <c r="K246">
        <v>210</v>
      </c>
      <c r="L246">
        <v>226</v>
      </c>
      <c r="M246">
        <v>6.3214285710000002</v>
      </c>
    </row>
    <row r="247" spans="1:13" x14ac:dyDescent="0.35">
      <c r="A247">
        <v>6028</v>
      </c>
      <c r="B247" t="s">
        <v>60</v>
      </c>
      <c r="C247" t="s">
        <v>14</v>
      </c>
      <c r="D247">
        <v>2458</v>
      </c>
      <c r="E247">
        <v>1178</v>
      </c>
      <c r="F247">
        <v>1118</v>
      </c>
      <c r="G247">
        <v>73</v>
      </c>
      <c r="H247">
        <v>58088</v>
      </c>
      <c r="I247">
        <v>6</v>
      </c>
      <c r="J247">
        <v>56</v>
      </c>
      <c r="K247">
        <v>1203</v>
      </c>
      <c r="L247">
        <v>1095</v>
      </c>
      <c r="M247">
        <v>13.581395349999999</v>
      </c>
    </row>
    <row r="248" spans="1:13" x14ac:dyDescent="0.35">
      <c r="A248">
        <v>169722</v>
      </c>
      <c r="B248" t="s">
        <v>22</v>
      </c>
      <c r="C248" t="s">
        <v>17</v>
      </c>
      <c r="D248">
        <v>1428</v>
      </c>
      <c r="E248">
        <v>301</v>
      </c>
      <c r="F248">
        <v>297</v>
      </c>
      <c r="G248">
        <v>3</v>
      </c>
      <c r="H248">
        <v>9201</v>
      </c>
      <c r="I248">
        <v>29</v>
      </c>
      <c r="J248">
        <v>49</v>
      </c>
      <c r="K248">
        <v>277</v>
      </c>
      <c r="L248">
        <v>322</v>
      </c>
      <c r="M248">
        <v>25</v>
      </c>
    </row>
    <row r="249" spans="1:13" x14ac:dyDescent="0.35">
      <c r="A249">
        <v>91467</v>
      </c>
      <c r="B249" t="s">
        <v>16</v>
      </c>
      <c r="C249" t="s">
        <v>17</v>
      </c>
      <c r="D249">
        <v>693</v>
      </c>
      <c r="E249">
        <v>407</v>
      </c>
      <c r="F249">
        <v>386</v>
      </c>
      <c r="G249">
        <v>1</v>
      </c>
      <c r="H249">
        <v>11864</v>
      </c>
      <c r="I249">
        <v>0</v>
      </c>
      <c r="J249">
        <v>81</v>
      </c>
      <c r="K249">
        <v>399</v>
      </c>
      <c r="L249">
        <v>390</v>
      </c>
      <c r="M249">
        <v>6.5882352940000004</v>
      </c>
    </row>
    <row r="250" spans="1:13" x14ac:dyDescent="0.35">
      <c r="A250">
        <v>88537</v>
      </c>
      <c r="B250" t="s">
        <v>16</v>
      </c>
      <c r="C250" t="s">
        <v>14</v>
      </c>
      <c r="D250">
        <v>873</v>
      </c>
      <c r="E250">
        <v>211</v>
      </c>
      <c r="F250">
        <v>319</v>
      </c>
      <c r="G250">
        <v>0</v>
      </c>
      <c r="H250">
        <v>14513</v>
      </c>
      <c r="I250">
        <v>4</v>
      </c>
      <c r="J250">
        <v>75</v>
      </c>
      <c r="K250">
        <v>291</v>
      </c>
      <c r="L250">
        <v>251</v>
      </c>
      <c r="M250">
        <v>3.1739130439999999</v>
      </c>
    </row>
    <row r="251" spans="1:13" x14ac:dyDescent="0.35">
      <c r="A251">
        <v>162740</v>
      </c>
      <c r="B251" t="s">
        <v>22</v>
      </c>
      <c r="C251" t="s">
        <v>17</v>
      </c>
      <c r="D251">
        <v>2807</v>
      </c>
      <c r="E251">
        <v>478</v>
      </c>
      <c r="F251">
        <v>542</v>
      </c>
      <c r="G251">
        <v>92</v>
      </c>
      <c r="H251">
        <v>17103</v>
      </c>
      <c r="I251">
        <v>21</v>
      </c>
      <c r="J251">
        <v>58</v>
      </c>
      <c r="K251">
        <v>497</v>
      </c>
      <c r="L251">
        <v>504</v>
      </c>
      <c r="M251">
        <v>12.75</v>
      </c>
    </row>
    <row r="252" spans="1:13" x14ac:dyDescent="0.35">
      <c r="A252">
        <v>123622</v>
      </c>
      <c r="B252" t="s">
        <v>21</v>
      </c>
      <c r="C252" t="s">
        <v>14</v>
      </c>
      <c r="D252">
        <v>351</v>
      </c>
      <c r="E252">
        <v>241</v>
      </c>
      <c r="F252">
        <v>304</v>
      </c>
      <c r="G252">
        <v>0</v>
      </c>
      <c r="H252">
        <v>9113</v>
      </c>
      <c r="I252">
        <v>19</v>
      </c>
      <c r="J252">
        <v>61</v>
      </c>
      <c r="K252">
        <v>278</v>
      </c>
      <c r="L252">
        <v>283</v>
      </c>
      <c r="M252">
        <v>14</v>
      </c>
    </row>
    <row r="253" spans="1:13" x14ac:dyDescent="0.35">
      <c r="A253">
        <v>12370</v>
      </c>
      <c r="B253" t="s">
        <v>22</v>
      </c>
      <c r="C253" t="s">
        <v>17</v>
      </c>
      <c r="D253">
        <v>2067</v>
      </c>
      <c r="E253">
        <v>489</v>
      </c>
      <c r="F253">
        <v>583</v>
      </c>
      <c r="G253">
        <v>53</v>
      </c>
      <c r="H253">
        <v>19624</v>
      </c>
      <c r="I253">
        <v>10</v>
      </c>
      <c r="J253">
        <v>54</v>
      </c>
      <c r="K253">
        <v>534</v>
      </c>
      <c r="L253">
        <v>540</v>
      </c>
      <c r="M253">
        <v>450</v>
      </c>
    </row>
    <row r="254" spans="1:13" x14ac:dyDescent="0.35">
      <c r="A254">
        <v>91453</v>
      </c>
      <c r="B254" t="s">
        <v>16</v>
      </c>
      <c r="C254" t="s">
        <v>17</v>
      </c>
      <c r="D254">
        <v>999</v>
      </c>
      <c r="E254">
        <v>411</v>
      </c>
      <c r="F254">
        <v>496</v>
      </c>
      <c r="G254">
        <v>12</v>
      </c>
      <c r="H254">
        <v>15934</v>
      </c>
      <c r="I254">
        <v>2</v>
      </c>
      <c r="J254">
        <v>80</v>
      </c>
      <c r="K254">
        <v>453</v>
      </c>
      <c r="L254">
        <v>465</v>
      </c>
      <c r="M254">
        <v>18.714285709999999</v>
      </c>
    </row>
    <row r="255" spans="1:13" x14ac:dyDescent="0.35">
      <c r="A255">
        <v>42543</v>
      </c>
      <c r="B255" t="s">
        <v>13</v>
      </c>
      <c r="C255" t="s">
        <v>14</v>
      </c>
      <c r="D255">
        <v>419</v>
      </c>
      <c r="E255">
        <v>218</v>
      </c>
      <c r="F255">
        <v>305</v>
      </c>
      <c r="G255">
        <v>1</v>
      </c>
      <c r="H255">
        <v>9540</v>
      </c>
      <c r="I255">
        <v>8</v>
      </c>
      <c r="J255">
        <v>53</v>
      </c>
      <c r="K255">
        <v>243</v>
      </c>
      <c r="L255">
        <v>277</v>
      </c>
      <c r="M255">
        <v>8.75</v>
      </c>
    </row>
    <row r="256" spans="1:13" x14ac:dyDescent="0.35">
      <c r="A256">
        <v>89768</v>
      </c>
      <c r="B256" t="s">
        <v>16</v>
      </c>
      <c r="C256" t="s">
        <v>14</v>
      </c>
      <c r="D256">
        <v>962</v>
      </c>
      <c r="E256">
        <v>327</v>
      </c>
      <c r="F256">
        <v>465</v>
      </c>
      <c r="G256">
        <v>1</v>
      </c>
      <c r="H256">
        <v>14486</v>
      </c>
      <c r="I256">
        <v>11</v>
      </c>
      <c r="J256">
        <v>69</v>
      </c>
      <c r="K256">
        <v>479</v>
      </c>
      <c r="L256">
        <v>361</v>
      </c>
      <c r="M256">
        <v>5.1111111109999996</v>
      </c>
    </row>
    <row r="257" spans="1:13" x14ac:dyDescent="0.35">
      <c r="A257">
        <v>139175</v>
      </c>
      <c r="B257" t="s">
        <v>55</v>
      </c>
      <c r="C257" t="s">
        <v>17</v>
      </c>
      <c r="D257">
        <v>542</v>
      </c>
      <c r="E257">
        <v>220</v>
      </c>
      <c r="F257">
        <v>298</v>
      </c>
      <c r="G257">
        <v>1</v>
      </c>
      <c r="H257">
        <v>9481</v>
      </c>
      <c r="I257">
        <v>2</v>
      </c>
      <c r="J257">
        <v>56</v>
      </c>
      <c r="K257">
        <v>252</v>
      </c>
      <c r="L257">
        <v>272</v>
      </c>
      <c r="M257">
        <v>11.513513509999999</v>
      </c>
    </row>
    <row r="258" spans="1:13" x14ac:dyDescent="0.35">
      <c r="A258">
        <v>83559</v>
      </c>
      <c r="B258" t="s">
        <v>32</v>
      </c>
      <c r="C258" t="s">
        <v>14</v>
      </c>
      <c r="D258">
        <v>780</v>
      </c>
      <c r="E258">
        <v>278</v>
      </c>
      <c r="F258">
        <v>414</v>
      </c>
      <c r="G258">
        <v>1</v>
      </c>
      <c r="H258">
        <v>14360</v>
      </c>
      <c r="I258">
        <v>3</v>
      </c>
      <c r="J258">
        <v>36</v>
      </c>
      <c r="K258">
        <v>323</v>
      </c>
      <c r="L258">
        <v>345</v>
      </c>
      <c r="M258">
        <v>14.14285714</v>
      </c>
    </row>
    <row r="259" spans="1:13" x14ac:dyDescent="0.35">
      <c r="A259">
        <v>113312</v>
      </c>
      <c r="B259" t="s">
        <v>32</v>
      </c>
      <c r="C259" t="s">
        <v>17</v>
      </c>
      <c r="D259">
        <v>1229</v>
      </c>
      <c r="E259">
        <v>546</v>
      </c>
      <c r="F259">
        <v>700</v>
      </c>
      <c r="G259">
        <v>4</v>
      </c>
      <c r="H259">
        <v>30054</v>
      </c>
      <c r="I259">
        <v>4</v>
      </c>
      <c r="J259">
        <v>60</v>
      </c>
      <c r="K259">
        <v>649</v>
      </c>
      <c r="L259">
        <v>555</v>
      </c>
      <c r="M259">
        <v>5.2142857139999998</v>
      </c>
    </row>
    <row r="260" spans="1:13" x14ac:dyDescent="0.35">
      <c r="A260">
        <v>117329</v>
      </c>
      <c r="B260" t="s">
        <v>21</v>
      </c>
      <c r="C260" t="s">
        <v>17</v>
      </c>
      <c r="D260">
        <v>928</v>
      </c>
      <c r="E260">
        <v>408</v>
      </c>
      <c r="F260">
        <v>452</v>
      </c>
      <c r="G260">
        <v>2</v>
      </c>
      <c r="H260">
        <v>17067</v>
      </c>
      <c r="I260">
        <v>1</v>
      </c>
      <c r="J260">
        <v>48</v>
      </c>
      <c r="K260">
        <v>452</v>
      </c>
      <c r="L260">
        <v>444</v>
      </c>
      <c r="M260">
        <v>12.83333333</v>
      </c>
    </row>
    <row r="261" spans="1:13" x14ac:dyDescent="0.35">
      <c r="A261">
        <v>56674</v>
      </c>
      <c r="B261" t="s">
        <v>58</v>
      </c>
      <c r="C261" t="s">
        <v>14</v>
      </c>
      <c r="D261">
        <v>335</v>
      </c>
      <c r="E261">
        <v>137</v>
      </c>
      <c r="F261">
        <v>195</v>
      </c>
      <c r="G261">
        <v>0</v>
      </c>
      <c r="H261">
        <v>6927</v>
      </c>
      <c r="I261">
        <v>1</v>
      </c>
      <c r="J261">
        <v>80</v>
      </c>
      <c r="K261">
        <v>205</v>
      </c>
      <c r="L261">
        <v>166</v>
      </c>
      <c r="M261">
        <v>6.6666666670000003</v>
      </c>
    </row>
    <row r="262" spans="1:13" x14ac:dyDescent="0.35">
      <c r="A262">
        <v>40105</v>
      </c>
      <c r="B262" t="s">
        <v>13</v>
      </c>
      <c r="C262" t="s">
        <v>17</v>
      </c>
      <c r="D262">
        <v>700</v>
      </c>
      <c r="E262">
        <v>228</v>
      </c>
      <c r="F262">
        <v>326</v>
      </c>
      <c r="G262">
        <v>0</v>
      </c>
      <c r="H262">
        <v>13851</v>
      </c>
      <c r="I262">
        <v>24</v>
      </c>
      <c r="J262">
        <v>27</v>
      </c>
      <c r="K262">
        <v>277</v>
      </c>
      <c r="L262">
        <v>309</v>
      </c>
      <c r="M262">
        <v>15</v>
      </c>
    </row>
    <row r="263" spans="1:13" x14ac:dyDescent="0.35">
      <c r="A263">
        <v>76914</v>
      </c>
      <c r="B263" t="s">
        <v>48</v>
      </c>
      <c r="C263" t="s">
        <v>14</v>
      </c>
      <c r="D263">
        <v>337</v>
      </c>
      <c r="E263">
        <v>220</v>
      </c>
      <c r="F263">
        <v>301</v>
      </c>
      <c r="G263">
        <v>0</v>
      </c>
      <c r="H263">
        <v>8147</v>
      </c>
      <c r="I263">
        <v>0</v>
      </c>
      <c r="J263">
        <v>87</v>
      </c>
      <c r="K263">
        <v>265</v>
      </c>
      <c r="L263">
        <v>258</v>
      </c>
      <c r="M263">
        <v>9.7142857140000007</v>
      </c>
    </row>
    <row r="264" spans="1:13" x14ac:dyDescent="0.35">
      <c r="A264">
        <v>7947</v>
      </c>
      <c r="B264" t="s">
        <v>30</v>
      </c>
      <c r="C264" t="s">
        <v>14</v>
      </c>
      <c r="D264">
        <v>557</v>
      </c>
      <c r="E264">
        <v>279</v>
      </c>
      <c r="F264">
        <v>372</v>
      </c>
      <c r="G264">
        <v>1</v>
      </c>
      <c r="H264">
        <v>12466</v>
      </c>
      <c r="I264">
        <v>2</v>
      </c>
      <c r="J264">
        <v>69</v>
      </c>
      <c r="K264">
        <v>337</v>
      </c>
      <c r="L264">
        <v>321</v>
      </c>
      <c r="M264">
        <v>9.0740740740000003</v>
      </c>
    </row>
    <row r="265" spans="1:13" x14ac:dyDescent="0.35">
      <c r="A265">
        <v>166350</v>
      </c>
      <c r="B265" t="s">
        <v>22</v>
      </c>
      <c r="C265" t="s">
        <v>17</v>
      </c>
      <c r="D265">
        <v>3333</v>
      </c>
      <c r="E265">
        <v>690</v>
      </c>
      <c r="F265">
        <v>913</v>
      </c>
      <c r="G265">
        <v>94</v>
      </c>
      <c r="H265">
        <v>37495</v>
      </c>
      <c r="I265">
        <v>9</v>
      </c>
      <c r="J265">
        <v>50</v>
      </c>
      <c r="K265">
        <v>871</v>
      </c>
      <c r="L265">
        <v>759</v>
      </c>
      <c r="M265">
        <v>20.833333329999999</v>
      </c>
    </row>
    <row r="266" spans="1:13" x14ac:dyDescent="0.35">
      <c r="A266">
        <v>2151</v>
      </c>
      <c r="B266" t="s">
        <v>22</v>
      </c>
      <c r="C266" t="s">
        <v>14</v>
      </c>
      <c r="D266">
        <v>1126</v>
      </c>
      <c r="E266">
        <v>243</v>
      </c>
      <c r="F266">
        <v>285</v>
      </c>
      <c r="G266">
        <v>6</v>
      </c>
      <c r="H266">
        <v>8614</v>
      </c>
      <c r="I266">
        <v>39</v>
      </c>
      <c r="J266">
        <v>38</v>
      </c>
      <c r="K266">
        <v>261</v>
      </c>
      <c r="L266">
        <v>275</v>
      </c>
      <c r="M266">
        <v>20.8</v>
      </c>
    </row>
    <row r="267" spans="1:13" x14ac:dyDescent="0.35">
      <c r="A267">
        <v>107298</v>
      </c>
      <c r="B267" t="s">
        <v>60</v>
      </c>
      <c r="C267" t="s">
        <v>17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38</v>
      </c>
    </row>
    <row r="268" spans="1:13" x14ac:dyDescent="0.35">
      <c r="A268">
        <v>37762</v>
      </c>
      <c r="B268" t="s">
        <v>13</v>
      </c>
      <c r="C268" t="s">
        <v>14</v>
      </c>
      <c r="D268">
        <v>1987</v>
      </c>
      <c r="E268">
        <v>403</v>
      </c>
      <c r="F268">
        <v>633</v>
      </c>
      <c r="G268">
        <v>49</v>
      </c>
      <c r="H268">
        <v>29344</v>
      </c>
      <c r="I268">
        <v>47</v>
      </c>
      <c r="J268">
        <v>20</v>
      </c>
      <c r="K268">
        <v>524</v>
      </c>
      <c r="L268">
        <v>567</v>
      </c>
      <c r="M268">
        <v>14</v>
      </c>
    </row>
    <row r="269" spans="1:13" x14ac:dyDescent="0.35">
      <c r="A269">
        <v>117383</v>
      </c>
      <c r="B269" t="s">
        <v>21</v>
      </c>
      <c r="C269" t="s">
        <v>17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15</v>
      </c>
    </row>
    <row r="270" spans="1:13" x14ac:dyDescent="0.35">
      <c r="A270">
        <v>174375</v>
      </c>
      <c r="B270" t="s">
        <v>51</v>
      </c>
      <c r="C270" t="s">
        <v>17</v>
      </c>
      <c r="D270">
        <v>1093</v>
      </c>
      <c r="E270">
        <v>315</v>
      </c>
      <c r="F270">
        <v>483</v>
      </c>
      <c r="G270">
        <v>7</v>
      </c>
      <c r="H270">
        <v>15130</v>
      </c>
      <c r="I270">
        <v>5</v>
      </c>
      <c r="J270">
        <v>44</v>
      </c>
      <c r="K270">
        <v>431</v>
      </c>
      <c r="L270">
        <v>386</v>
      </c>
      <c r="M270">
        <v>25</v>
      </c>
    </row>
    <row r="271" spans="1:13" x14ac:dyDescent="0.35">
      <c r="A271">
        <v>102742</v>
      </c>
      <c r="B271" t="s">
        <v>37</v>
      </c>
      <c r="C271" t="s">
        <v>14</v>
      </c>
      <c r="D271">
        <v>238</v>
      </c>
      <c r="E271">
        <v>176</v>
      </c>
      <c r="F271">
        <v>287</v>
      </c>
      <c r="G271">
        <v>0</v>
      </c>
      <c r="H271">
        <v>10253</v>
      </c>
      <c r="I271">
        <v>0</v>
      </c>
      <c r="J271">
        <v>82</v>
      </c>
      <c r="K271">
        <v>225</v>
      </c>
      <c r="L271">
        <v>233</v>
      </c>
      <c r="M271">
        <v>6.6363636359999996</v>
      </c>
    </row>
    <row r="272" spans="1:13" x14ac:dyDescent="0.35">
      <c r="A272">
        <v>53793</v>
      </c>
      <c r="B272" t="s">
        <v>54</v>
      </c>
      <c r="C272" t="s">
        <v>17</v>
      </c>
      <c r="D272">
        <v>966</v>
      </c>
      <c r="E272">
        <v>517</v>
      </c>
      <c r="F272">
        <v>569</v>
      </c>
      <c r="G272">
        <v>2</v>
      </c>
      <c r="H272">
        <v>18463</v>
      </c>
      <c r="I272">
        <v>3</v>
      </c>
      <c r="J272">
        <v>47</v>
      </c>
      <c r="K272">
        <v>528</v>
      </c>
      <c r="L272">
        <v>547</v>
      </c>
      <c r="M272">
        <v>7.7142857139999998</v>
      </c>
    </row>
    <row r="273" spans="1:13" x14ac:dyDescent="0.35">
      <c r="A273">
        <v>59070</v>
      </c>
      <c r="B273" t="s">
        <v>58</v>
      </c>
      <c r="C273" t="s">
        <v>14</v>
      </c>
      <c r="D273">
        <v>377</v>
      </c>
      <c r="E273">
        <v>234</v>
      </c>
      <c r="F273">
        <v>285</v>
      </c>
      <c r="G273">
        <v>0</v>
      </c>
      <c r="H273">
        <v>9657</v>
      </c>
      <c r="I273">
        <v>0</v>
      </c>
      <c r="J273">
        <v>85</v>
      </c>
      <c r="K273">
        <v>252</v>
      </c>
      <c r="L273">
        <v>276</v>
      </c>
      <c r="M273">
        <v>10.25</v>
      </c>
    </row>
    <row r="274" spans="1:13" x14ac:dyDescent="0.35">
      <c r="A274">
        <v>107279</v>
      </c>
      <c r="B274" t="s">
        <v>60</v>
      </c>
      <c r="C274" t="s">
        <v>17</v>
      </c>
      <c r="D274">
        <v>825</v>
      </c>
      <c r="E274">
        <v>417</v>
      </c>
      <c r="F274">
        <v>503</v>
      </c>
      <c r="G274">
        <v>2</v>
      </c>
      <c r="H274">
        <v>16332</v>
      </c>
      <c r="I274">
        <v>2</v>
      </c>
      <c r="J274">
        <v>68</v>
      </c>
      <c r="K274">
        <v>459</v>
      </c>
      <c r="L274">
        <v>453</v>
      </c>
      <c r="M274">
        <v>4</v>
      </c>
    </row>
    <row r="275" spans="1:13" x14ac:dyDescent="0.35">
      <c r="A275">
        <v>88886</v>
      </c>
      <c r="B275" t="s">
        <v>16</v>
      </c>
      <c r="C275" t="s">
        <v>14</v>
      </c>
      <c r="D275">
        <v>962</v>
      </c>
      <c r="E275">
        <v>391</v>
      </c>
      <c r="F275">
        <v>486</v>
      </c>
      <c r="G275">
        <v>12</v>
      </c>
      <c r="H275">
        <v>17404</v>
      </c>
      <c r="I275">
        <v>3</v>
      </c>
      <c r="J275">
        <v>67</v>
      </c>
      <c r="K275">
        <v>444</v>
      </c>
      <c r="L275">
        <v>452</v>
      </c>
      <c r="M275">
        <v>35</v>
      </c>
    </row>
    <row r="276" spans="1:13" x14ac:dyDescent="0.35">
      <c r="A276">
        <v>190552</v>
      </c>
      <c r="B276" t="s">
        <v>55</v>
      </c>
      <c r="C276" t="s">
        <v>14</v>
      </c>
      <c r="D276">
        <v>1082</v>
      </c>
      <c r="E276">
        <v>482</v>
      </c>
      <c r="F276">
        <v>609</v>
      </c>
      <c r="G276">
        <v>2</v>
      </c>
      <c r="H276">
        <v>22454</v>
      </c>
      <c r="I276">
        <v>4</v>
      </c>
      <c r="J276">
        <v>24</v>
      </c>
      <c r="K276">
        <v>566</v>
      </c>
      <c r="L276">
        <v>522</v>
      </c>
      <c r="M276">
        <v>10.08333333</v>
      </c>
    </row>
    <row r="277" spans="1:13" x14ac:dyDescent="0.35">
      <c r="A277">
        <v>148869</v>
      </c>
      <c r="B277" t="s">
        <v>22</v>
      </c>
      <c r="C277" t="s">
        <v>14</v>
      </c>
      <c r="D277">
        <v>2362</v>
      </c>
      <c r="E277">
        <v>613</v>
      </c>
      <c r="F277">
        <v>678</v>
      </c>
      <c r="G277">
        <v>74</v>
      </c>
      <c r="H277">
        <v>21179</v>
      </c>
      <c r="I277">
        <v>9</v>
      </c>
      <c r="J277">
        <v>61</v>
      </c>
      <c r="K277">
        <v>632</v>
      </c>
      <c r="L277">
        <v>655</v>
      </c>
      <c r="M277">
        <v>13.375</v>
      </c>
    </row>
    <row r="278" spans="1:13" x14ac:dyDescent="0.35">
      <c r="A278">
        <v>146463</v>
      </c>
      <c r="B278" t="s">
        <v>22</v>
      </c>
      <c r="C278" t="s">
        <v>31</v>
      </c>
      <c r="D278">
        <v>2163</v>
      </c>
      <c r="E278">
        <v>484</v>
      </c>
      <c r="F278">
        <v>581</v>
      </c>
      <c r="G278">
        <v>67</v>
      </c>
      <c r="H278">
        <v>17262</v>
      </c>
      <c r="I278">
        <v>7</v>
      </c>
      <c r="J278">
        <v>66</v>
      </c>
      <c r="K278">
        <v>522</v>
      </c>
      <c r="L278">
        <v>537</v>
      </c>
      <c r="M278">
        <v>4.8333333329999997</v>
      </c>
    </row>
    <row r="279" spans="1:13" x14ac:dyDescent="0.35">
      <c r="A279">
        <v>85204</v>
      </c>
      <c r="B279" t="s">
        <v>57</v>
      </c>
      <c r="C279" t="s">
        <v>14</v>
      </c>
      <c r="D279">
        <v>359</v>
      </c>
      <c r="E279">
        <v>168</v>
      </c>
      <c r="F279">
        <v>269</v>
      </c>
      <c r="G279">
        <v>1</v>
      </c>
      <c r="H279">
        <v>9568</v>
      </c>
      <c r="I279">
        <v>1</v>
      </c>
      <c r="J279">
        <v>85</v>
      </c>
      <c r="K279">
        <v>258</v>
      </c>
      <c r="L279">
        <v>203</v>
      </c>
      <c r="M279">
        <v>11.91666667</v>
      </c>
    </row>
    <row r="280" spans="1:13" x14ac:dyDescent="0.35">
      <c r="A280">
        <v>143782</v>
      </c>
      <c r="B280" t="s">
        <v>22</v>
      </c>
      <c r="C280" t="s">
        <v>14</v>
      </c>
      <c r="D280">
        <v>5854</v>
      </c>
      <c r="E280">
        <v>927</v>
      </c>
      <c r="F280">
        <v>993</v>
      </c>
      <c r="G280">
        <v>99</v>
      </c>
      <c r="H280">
        <v>45167</v>
      </c>
      <c r="I280">
        <v>15</v>
      </c>
      <c r="J280">
        <v>43</v>
      </c>
      <c r="K280">
        <v>1077</v>
      </c>
      <c r="L280">
        <v>920</v>
      </c>
      <c r="M280">
        <v>28</v>
      </c>
    </row>
    <row r="281" spans="1:13" x14ac:dyDescent="0.35">
      <c r="A281">
        <v>17102</v>
      </c>
      <c r="B281" t="s">
        <v>18</v>
      </c>
      <c r="C281" t="s">
        <v>20</v>
      </c>
      <c r="D281">
        <v>685</v>
      </c>
      <c r="E281">
        <v>271</v>
      </c>
      <c r="F281">
        <v>396</v>
      </c>
      <c r="G281">
        <v>1</v>
      </c>
      <c r="H281">
        <v>13235</v>
      </c>
      <c r="I281">
        <v>0</v>
      </c>
      <c r="J281">
        <v>67</v>
      </c>
      <c r="K281">
        <v>314</v>
      </c>
      <c r="L281">
        <v>339</v>
      </c>
      <c r="M281">
        <v>5.692307692</v>
      </c>
    </row>
    <row r="282" spans="1:13" x14ac:dyDescent="0.35">
      <c r="A282">
        <v>190157</v>
      </c>
      <c r="B282" t="s">
        <v>18</v>
      </c>
      <c r="C282" t="s">
        <v>20</v>
      </c>
      <c r="D282">
        <v>603</v>
      </c>
      <c r="E282">
        <v>173</v>
      </c>
      <c r="F282">
        <v>329</v>
      </c>
      <c r="G282">
        <v>4</v>
      </c>
      <c r="H282">
        <v>12562</v>
      </c>
      <c r="I282">
        <v>3</v>
      </c>
      <c r="J282">
        <v>84</v>
      </c>
      <c r="K282">
        <v>215</v>
      </c>
      <c r="L282">
        <v>239</v>
      </c>
      <c r="M282">
        <v>9.8571428569999995</v>
      </c>
    </row>
    <row r="283" spans="1:13" x14ac:dyDescent="0.35">
      <c r="A283">
        <v>93681</v>
      </c>
      <c r="B283" t="s">
        <v>16</v>
      </c>
      <c r="C283" t="s">
        <v>14</v>
      </c>
      <c r="D283">
        <v>682</v>
      </c>
      <c r="E283">
        <v>322</v>
      </c>
      <c r="F283">
        <v>336</v>
      </c>
      <c r="G283">
        <v>1</v>
      </c>
      <c r="H283">
        <v>8194</v>
      </c>
      <c r="I283">
        <v>0</v>
      </c>
      <c r="J283">
        <v>62</v>
      </c>
      <c r="K283">
        <v>359</v>
      </c>
      <c r="L283">
        <v>297</v>
      </c>
      <c r="M283">
        <v>12.33333333</v>
      </c>
    </row>
    <row r="284" spans="1:13" x14ac:dyDescent="0.35">
      <c r="A284">
        <v>105741</v>
      </c>
      <c r="B284" t="s">
        <v>28</v>
      </c>
      <c r="C284" t="s">
        <v>14</v>
      </c>
      <c r="D284">
        <v>581</v>
      </c>
      <c r="E284">
        <v>295</v>
      </c>
      <c r="F284">
        <v>402</v>
      </c>
      <c r="G284">
        <v>1</v>
      </c>
      <c r="H284">
        <v>13925</v>
      </c>
      <c r="I284">
        <v>5</v>
      </c>
      <c r="J284">
        <v>65</v>
      </c>
      <c r="K284">
        <v>349</v>
      </c>
      <c r="L284">
        <v>349</v>
      </c>
      <c r="M284">
        <v>17</v>
      </c>
    </row>
    <row r="285" spans="1:13" x14ac:dyDescent="0.35">
      <c r="A285">
        <v>98962</v>
      </c>
      <c r="B285" t="s">
        <v>16</v>
      </c>
      <c r="C285" t="s">
        <v>17</v>
      </c>
      <c r="D285">
        <v>380</v>
      </c>
      <c r="E285">
        <v>229</v>
      </c>
      <c r="F285">
        <v>351</v>
      </c>
      <c r="G285">
        <v>1</v>
      </c>
      <c r="H285">
        <v>11773</v>
      </c>
      <c r="I285">
        <v>1</v>
      </c>
      <c r="J285">
        <v>86</v>
      </c>
      <c r="K285">
        <v>277</v>
      </c>
      <c r="L285">
        <v>299</v>
      </c>
      <c r="M285">
        <v>11.66666667</v>
      </c>
    </row>
    <row r="286" spans="1:13" x14ac:dyDescent="0.35">
      <c r="A286">
        <v>32552</v>
      </c>
      <c r="B286" t="s">
        <v>13</v>
      </c>
      <c r="C286" t="s">
        <v>17</v>
      </c>
      <c r="D286">
        <v>1229</v>
      </c>
      <c r="E286">
        <v>469</v>
      </c>
      <c r="F286">
        <v>544</v>
      </c>
      <c r="G286">
        <v>21</v>
      </c>
      <c r="H286">
        <v>17313</v>
      </c>
      <c r="I286">
        <v>2</v>
      </c>
      <c r="J286">
        <v>30</v>
      </c>
      <c r="K286">
        <v>502</v>
      </c>
      <c r="L286">
        <v>507</v>
      </c>
      <c r="M286">
        <v>7.5</v>
      </c>
    </row>
    <row r="287" spans="1:13" x14ac:dyDescent="0.35">
      <c r="A287">
        <v>23465</v>
      </c>
      <c r="B287" t="s">
        <v>47</v>
      </c>
      <c r="C287" t="s">
        <v>17</v>
      </c>
      <c r="D287">
        <v>689</v>
      </c>
      <c r="E287">
        <v>313</v>
      </c>
      <c r="F287">
        <v>350</v>
      </c>
      <c r="G287">
        <v>0</v>
      </c>
      <c r="H287">
        <v>12601</v>
      </c>
      <c r="I287">
        <v>1</v>
      </c>
      <c r="J287">
        <v>69</v>
      </c>
      <c r="K287">
        <v>320</v>
      </c>
      <c r="L287">
        <v>343</v>
      </c>
      <c r="M287">
        <v>12</v>
      </c>
    </row>
    <row r="288" spans="1:13" x14ac:dyDescent="0.35">
      <c r="A288">
        <v>155130</v>
      </c>
      <c r="B288" t="s">
        <v>22</v>
      </c>
      <c r="C288" t="s">
        <v>14</v>
      </c>
      <c r="D288">
        <v>1715</v>
      </c>
      <c r="E288">
        <v>607</v>
      </c>
      <c r="F288">
        <v>660</v>
      </c>
      <c r="G288">
        <v>34</v>
      </c>
      <c r="H288">
        <v>21473</v>
      </c>
      <c r="I288">
        <v>10</v>
      </c>
      <c r="J288">
        <v>55</v>
      </c>
      <c r="K288">
        <v>619</v>
      </c>
      <c r="L288">
        <v>647</v>
      </c>
      <c r="M288">
        <v>4.8</v>
      </c>
    </row>
    <row r="289" spans="1:13" x14ac:dyDescent="0.35">
      <c r="A289">
        <v>15017</v>
      </c>
      <c r="B289" t="s">
        <v>13</v>
      </c>
      <c r="C289" t="s">
        <v>17</v>
      </c>
      <c r="D289">
        <v>762</v>
      </c>
      <c r="E289">
        <v>254</v>
      </c>
      <c r="F289">
        <v>411</v>
      </c>
      <c r="G289">
        <v>7</v>
      </c>
      <c r="H289">
        <v>17458</v>
      </c>
      <c r="I289">
        <v>7</v>
      </c>
      <c r="J289">
        <v>13</v>
      </c>
      <c r="K289">
        <v>355</v>
      </c>
      <c r="L289">
        <v>327</v>
      </c>
      <c r="M289">
        <v>8.7619047620000003</v>
      </c>
    </row>
    <row r="290" spans="1:13" x14ac:dyDescent="0.35">
      <c r="A290">
        <v>123438</v>
      </c>
      <c r="B290" t="s">
        <v>21</v>
      </c>
      <c r="C290" t="s">
        <v>17</v>
      </c>
      <c r="D290">
        <v>683</v>
      </c>
      <c r="E290">
        <v>449</v>
      </c>
      <c r="F290">
        <v>507</v>
      </c>
      <c r="G290">
        <v>0</v>
      </c>
      <c r="H290">
        <v>19552</v>
      </c>
      <c r="I290">
        <v>6</v>
      </c>
      <c r="J290">
        <v>50</v>
      </c>
      <c r="K290">
        <v>471</v>
      </c>
      <c r="L290">
        <v>484</v>
      </c>
      <c r="M290">
        <v>6.8125</v>
      </c>
    </row>
    <row r="291" spans="1:13" x14ac:dyDescent="0.35">
      <c r="A291">
        <v>178796</v>
      </c>
      <c r="B291" t="s">
        <v>41</v>
      </c>
      <c r="C291" t="s">
        <v>17</v>
      </c>
      <c r="D291">
        <v>1648</v>
      </c>
      <c r="E291">
        <v>395</v>
      </c>
      <c r="F291">
        <v>542</v>
      </c>
      <c r="G291">
        <v>28</v>
      </c>
      <c r="H291">
        <v>22216</v>
      </c>
      <c r="I291">
        <v>5</v>
      </c>
      <c r="J291">
        <v>50</v>
      </c>
      <c r="K291">
        <v>488</v>
      </c>
      <c r="L291">
        <v>480</v>
      </c>
      <c r="M291">
        <v>8.538461539</v>
      </c>
    </row>
    <row r="292" spans="1:13" x14ac:dyDescent="0.35">
      <c r="A292">
        <v>143790</v>
      </c>
      <c r="B292" t="s">
        <v>22</v>
      </c>
      <c r="C292" t="s">
        <v>17</v>
      </c>
      <c r="D292">
        <v>5907</v>
      </c>
      <c r="E292">
        <v>1285</v>
      </c>
      <c r="F292">
        <v>1144</v>
      </c>
      <c r="G292">
        <v>99</v>
      </c>
      <c r="H292">
        <v>91205</v>
      </c>
      <c r="I292">
        <v>18</v>
      </c>
      <c r="J292">
        <v>26</v>
      </c>
      <c r="K292">
        <v>1340</v>
      </c>
      <c r="L292">
        <v>1063</v>
      </c>
      <c r="M292">
        <v>16</v>
      </c>
    </row>
    <row r="293" spans="1:13" x14ac:dyDescent="0.35">
      <c r="A293">
        <v>173737</v>
      </c>
      <c r="B293" t="s">
        <v>38</v>
      </c>
      <c r="C293" t="s">
        <v>14</v>
      </c>
      <c r="D293">
        <v>1473</v>
      </c>
      <c r="E293">
        <v>327</v>
      </c>
      <c r="F293">
        <v>382</v>
      </c>
      <c r="G293">
        <v>23</v>
      </c>
      <c r="H293">
        <v>12051</v>
      </c>
      <c r="I293">
        <v>17</v>
      </c>
      <c r="J293">
        <v>67</v>
      </c>
      <c r="K293">
        <v>324</v>
      </c>
      <c r="L293">
        <v>395</v>
      </c>
      <c r="M293">
        <v>20.666666670000001</v>
      </c>
    </row>
    <row r="294" spans="1:13" x14ac:dyDescent="0.35">
      <c r="A294">
        <v>57017</v>
      </c>
      <c r="B294" t="s">
        <v>13</v>
      </c>
      <c r="C294" t="s">
        <v>17</v>
      </c>
      <c r="D294">
        <v>484</v>
      </c>
      <c r="E294">
        <v>150</v>
      </c>
      <c r="F294">
        <v>266</v>
      </c>
      <c r="G294">
        <v>0</v>
      </c>
      <c r="H294">
        <v>11909</v>
      </c>
      <c r="I294">
        <v>8</v>
      </c>
      <c r="J294">
        <v>11</v>
      </c>
      <c r="K294">
        <v>243</v>
      </c>
      <c r="L294">
        <v>195</v>
      </c>
      <c r="M294">
        <v>20</v>
      </c>
    </row>
    <row r="295" spans="1:13" x14ac:dyDescent="0.35">
      <c r="A295">
        <v>131551</v>
      </c>
      <c r="B295" t="s">
        <v>49</v>
      </c>
      <c r="C295" t="s">
        <v>14</v>
      </c>
      <c r="D295">
        <v>645</v>
      </c>
      <c r="E295">
        <v>214</v>
      </c>
      <c r="F295">
        <v>313</v>
      </c>
      <c r="G295">
        <v>0</v>
      </c>
      <c r="H295">
        <v>14783</v>
      </c>
      <c r="I295">
        <v>3</v>
      </c>
      <c r="J295">
        <v>32</v>
      </c>
      <c r="K295">
        <v>308</v>
      </c>
      <c r="L295">
        <v>251</v>
      </c>
      <c r="M295">
        <v>8.9166666669999994</v>
      </c>
    </row>
    <row r="296" spans="1:13" x14ac:dyDescent="0.35">
      <c r="A296">
        <v>72796</v>
      </c>
      <c r="B296" t="s">
        <v>30</v>
      </c>
      <c r="C296" t="s">
        <v>14</v>
      </c>
      <c r="D296">
        <v>577</v>
      </c>
      <c r="E296">
        <v>375</v>
      </c>
      <c r="F296">
        <v>394</v>
      </c>
      <c r="G296">
        <v>0</v>
      </c>
      <c r="H296">
        <v>15853</v>
      </c>
      <c r="I296">
        <v>1</v>
      </c>
      <c r="J296">
        <v>74</v>
      </c>
      <c r="K296">
        <v>380</v>
      </c>
      <c r="L296">
        <v>389</v>
      </c>
      <c r="M296">
        <v>9.5714285710000002</v>
      </c>
    </row>
    <row r="297" spans="1:13" x14ac:dyDescent="0.35">
      <c r="A297">
        <v>178498</v>
      </c>
      <c r="B297" t="s">
        <v>41</v>
      </c>
      <c r="C297" t="s">
        <v>52</v>
      </c>
      <c r="D297">
        <v>1642</v>
      </c>
      <c r="E297">
        <v>275</v>
      </c>
      <c r="F297">
        <v>485</v>
      </c>
      <c r="G297">
        <v>30</v>
      </c>
      <c r="H297">
        <v>19679</v>
      </c>
      <c r="I297">
        <v>10</v>
      </c>
      <c r="J297">
        <v>32</v>
      </c>
      <c r="K297">
        <v>388</v>
      </c>
      <c r="L297">
        <v>349</v>
      </c>
      <c r="M297">
        <v>11.83333333</v>
      </c>
    </row>
    <row r="298" spans="1:13" x14ac:dyDescent="0.35">
      <c r="A298">
        <v>77742</v>
      </c>
      <c r="B298" t="s">
        <v>21</v>
      </c>
      <c r="D298">
        <v>1163</v>
      </c>
      <c r="E298">
        <v>378</v>
      </c>
      <c r="F298">
        <v>526</v>
      </c>
      <c r="G298">
        <v>11</v>
      </c>
      <c r="H298">
        <v>23408</v>
      </c>
      <c r="I298">
        <v>4</v>
      </c>
      <c r="J298">
        <v>41</v>
      </c>
      <c r="K298">
        <v>459</v>
      </c>
      <c r="L298">
        <v>439</v>
      </c>
      <c r="M298">
        <v>5.4</v>
      </c>
    </row>
    <row r="299" spans="1:13" x14ac:dyDescent="0.35">
      <c r="A299">
        <v>21204</v>
      </c>
      <c r="B299" t="s">
        <v>18</v>
      </c>
      <c r="C299" t="s">
        <v>20</v>
      </c>
      <c r="D299">
        <v>675</v>
      </c>
      <c r="E299">
        <v>305</v>
      </c>
      <c r="F299">
        <v>427</v>
      </c>
      <c r="G299">
        <v>0</v>
      </c>
      <c r="H299">
        <v>16318</v>
      </c>
      <c r="I299">
        <v>2</v>
      </c>
      <c r="J299">
        <v>69</v>
      </c>
      <c r="K299">
        <v>373</v>
      </c>
      <c r="L299">
        <v>365</v>
      </c>
      <c r="M299">
        <v>6.4090909089999997</v>
      </c>
    </row>
    <row r="300" spans="1:13" x14ac:dyDescent="0.35">
      <c r="A300">
        <v>71146</v>
      </c>
      <c r="B300" t="s">
        <v>30</v>
      </c>
      <c r="C300" t="s">
        <v>17</v>
      </c>
      <c r="D300">
        <v>602</v>
      </c>
      <c r="E300">
        <v>336</v>
      </c>
      <c r="F300">
        <v>391</v>
      </c>
      <c r="G300">
        <v>0</v>
      </c>
      <c r="H300">
        <v>12418</v>
      </c>
      <c r="I300">
        <v>1</v>
      </c>
      <c r="J300">
        <v>87</v>
      </c>
      <c r="K300">
        <v>366</v>
      </c>
      <c r="L300">
        <v>363</v>
      </c>
      <c r="M300">
        <v>9</v>
      </c>
    </row>
    <row r="301" spans="1:13" x14ac:dyDescent="0.35">
      <c r="A301">
        <v>161230</v>
      </c>
      <c r="B301" t="s">
        <v>22</v>
      </c>
      <c r="C301" t="s">
        <v>17</v>
      </c>
      <c r="D301">
        <v>746</v>
      </c>
      <c r="E301">
        <v>346</v>
      </c>
      <c r="F301">
        <v>368</v>
      </c>
      <c r="G301">
        <v>0</v>
      </c>
      <c r="H301">
        <v>10165</v>
      </c>
      <c r="I301">
        <v>3</v>
      </c>
      <c r="J301">
        <v>64</v>
      </c>
      <c r="K301">
        <v>352</v>
      </c>
      <c r="L301">
        <v>363</v>
      </c>
      <c r="M301">
        <v>15.764705879999999</v>
      </c>
    </row>
    <row r="302" spans="1:13" x14ac:dyDescent="0.35">
      <c r="A302">
        <v>67712</v>
      </c>
      <c r="B302" t="s">
        <v>30</v>
      </c>
      <c r="C302" t="s">
        <v>17</v>
      </c>
      <c r="D302">
        <v>459</v>
      </c>
      <c r="E302">
        <v>116</v>
      </c>
      <c r="F302">
        <v>533</v>
      </c>
      <c r="G302">
        <v>0</v>
      </c>
      <c r="H302">
        <v>19070</v>
      </c>
      <c r="I302">
        <v>3</v>
      </c>
      <c r="J302">
        <v>41</v>
      </c>
      <c r="K302">
        <v>518</v>
      </c>
      <c r="L302">
        <v>280</v>
      </c>
      <c r="M302">
        <v>27.42307692</v>
      </c>
    </row>
    <row r="303" spans="1:13" x14ac:dyDescent="0.35">
      <c r="A303">
        <v>178540</v>
      </c>
      <c r="B303" t="s">
        <v>41</v>
      </c>
      <c r="C303" t="s">
        <v>17</v>
      </c>
      <c r="D303">
        <v>922</v>
      </c>
      <c r="E303">
        <v>232</v>
      </c>
      <c r="F303">
        <v>361</v>
      </c>
      <c r="G303">
        <v>3</v>
      </c>
      <c r="H303">
        <v>13725</v>
      </c>
      <c r="I303">
        <v>5</v>
      </c>
      <c r="J303">
        <v>52</v>
      </c>
      <c r="K303">
        <v>298</v>
      </c>
      <c r="L303">
        <v>298</v>
      </c>
      <c r="M303">
        <v>8.5</v>
      </c>
    </row>
    <row r="304" spans="1:13" x14ac:dyDescent="0.35">
      <c r="A304">
        <v>35306</v>
      </c>
      <c r="B304" t="s">
        <v>13</v>
      </c>
      <c r="C304" t="s">
        <v>17</v>
      </c>
      <c r="D304">
        <v>833</v>
      </c>
      <c r="E304">
        <v>277</v>
      </c>
      <c r="F304">
        <v>387</v>
      </c>
      <c r="G304">
        <v>0</v>
      </c>
      <c r="H304">
        <v>14317</v>
      </c>
      <c r="I304">
        <v>8</v>
      </c>
      <c r="J304">
        <v>21</v>
      </c>
      <c r="K304">
        <v>350</v>
      </c>
      <c r="L304">
        <v>329</v>
      </c>
      <c r="M304">
        <v>12.25</v>
      </c>
    </row>
    <row r="305" spans="1:13" x14ac:dyDescent="0.35">
      <c r="A305">
        <v>14984</v>
      </c>
      <c r="B305" t="s">
        <v>57</v>
      </c>
      <c r="C305" t="s">
        <v>14</v>
      </c>
      <c r="D305">
        <v>1793</v>
      </c>
      <c r="E305">
        <v>781</v>
      </c>
      <c r="F305">
        <v>849</v>
      </c>
      <c r="G305">
        <v>38</v>
      </c>
      <c r="H305">
        <v>27481</v>
      </c>
      <c r="I305">
        <v>1</v>
      </c>
      <c r="J305">
        <v>66</v>
      </c>
      <c r="K305">
        <v>796</v>
      </c>
      <c r="L305">
        <v>832</v>
      </c>
      <c r="M305">
        <v>14.28571429</v>
      </c>
    </row>
    <row r="306" spans="1:13" x14ac:dyDescent="0.35">
      <c r="A306">
        <v>53295</v>
      </c>
      <c r="B306" t="s">
        <v>54</v>
      </c>
      <c r="C306" t="s">
        <v>17</v>
      </c>
      <c r="D306">
        <v>470</v>
      </c>
      <c r="E306">
        <v>235</v>
      </c>
      <c r="F306">
        <v>318</v>
      </c>
      <c r="G306">
        <v>0</v>
      </c>
      <c r="H306">
        <v>8963</v>
      </c>
      <c r="I306">
        <v>0</v>
      </c>
      <c r="J306">
        <v>80</v>
      </c>
      <c r="K306">
        <v>292</v>
      </c>
      <c r="L306">
        <v>275</v>
      </c>
      <c r="M306">
        <v>12.5</v>
      </c>
    </row>
    <row r="307" spans="1:13" x14ac:dyDescent="0.35">
      <c r="A307">
        <v>115398</v>
      </c>
      <c r="B307" t="s">
        <v>32</v>
      </c>
      <c r="C307" t="s">
        <v>17</v>
      </c>
      <c r="D307">
        <v>338</v>
      </c>
      <c r="E307">
        <v>203</v>
      </c>
      <c r="F307">
        <v>284</v>
      </c>
      <c r="G307">
        <v>0</v>
      </c>
      <c r="H307">
        <v>9618</v>
      </c>
      <c r="I307">
        <v>0</v>
      </c>
      <c r="J307">
        <v>76</v>
      </c>
      <c r="K307">
        <v>254</v>
      </c>
      <c r="L307">
        <v>242</v>
      </c>
      <c r="M307">
        <v>5.076923077</v>
      </c>
    </row>
    <row r="308" spans="1:13" x14ac:dyDescent="0.35">
      <c r="A308">
        <v>24610</v>
      </c>
      <c r="B308" t="s">
        <v>47</v>
      </c>
      <c r="C308" t="s">
        <v>14</v>
      </c>
      <c r="D308">
        <v>420</v>
      </c>
      <c r="E308">
        <v>225</v>
      </c>
      <c r="F308">
        <v>285</v>
      </c>
      <c r="G308">
        <v>0</v>
      </c>
      <c r="H308">
        <v>9634</v>
      </c>
      <c r="I308">
        <v>0</v>
      </c>
      <c r="J308">
        <v>90</v>
      </c>
      <c r="K308">
        <v>253</v>
      </c>
      <c r="L308">
        <v>249</v>
      </c>
      <c r="M308">
        <v>4.9000000000000004</v>
      </c>
    </row>
    <row r="309" spans="1:13" x14ac:dyDescent="0.35">
      <c r="A309">
        <v>116993</v>
      </c>
      <c r="B309" t="s">
        <v>21</v>
      </c>
      <c r="C309" t="s">
        <v>14</v>
      </c>
      <c r="D309">
        <v>1576</v>
      </c>
      <c r="E309">
        <v>388</v>
      </c>
      <c r="F309">
        <v>579</v>
      </c>
      <c r="G309">
        <v>8</v>
      </c>
      <c r="H309">
        <v>24013</v>
      </c>
      <c r="I309">
        <v>0</v>
      </c>
      <c r="J309">
        <v>71</v>
      </c>
      <c r="K309">
        <v>418</v>
      </c>
      <c r="L309">
        <v>528</v>
      </c>
      <c r="M309">
        <v>12.85714286</v>
      </c>
    </row>
    <row r="310" spans="1:13" x14ac:dyDescent="0.35">
      <c r="A310">
        <v>80800</v>
      </c>
      <c r="B310" t="s">
        <v>36</v>
      </c>
      <c r="C310" t="s">
        <v>17</v>
      </c>
      <c r="D310">
        <v>677</v>
      </c>
      <c r="E310">
        <v>282</v>
      </c>
      <c r="F310">
        <v>370</v>
      </c>
      <c r="G310">
        <v>0</v>
      </c>
      <c r="H310">
        <v>11541</v>
      </c>
      <c r="I310">
        <v>0</v>
      </c>
      <c r="J310">
        <v>84</v>
      </c>
      <c r="K310">
        <v>303</v>
      </c>
      <c r="L310">
        <v>334</v>
      </c>
      <c r="M310">
        <v>8.4285714289999998</v>
      </c>
    </row>
    <row r="311" spans="1:13" x14ac:dyDescent="0.35">
      <c r="A311">
        <v>72757</v>
      </c>
      <c r="B311" t="s">
        <v>30</v>
      </c>
      <c r="C311" t="s">
        <v>17</v>
      </c>
      <c r="D311">
        <v>559</v>
      </c>
      <c r="E311">
        <v>344</v>
      </c>
      <c r="F311">
        <v>403</v>
      </c>
      <c r="G311">
        <v>0</v>
      </c>
      <c r="H311">
        <v>13072</v>
      </c>
      <c r="I311">
        <v>1</v>
      </c>
      <c r="J311">
        <v>85</v>
      </c>
      <c r="K311">
        <v>361</v>
      </c>
      <c r="L311">
        <v>378</v>
      </c>
      <c r="M311">
        <v>11</v>
      </c>
    </row>
    <row r="312" spans="1:13" x14ac:dyDescent="0.35">
      <c r="A312">
        <v>38642</v>
      </c>
      <c r="B312" t="s">
        <v>13</v>
      </c>
      <c r="C312" t="s">
        <v>14</v>
      </c>
      <c r="D312">
        <v>731</v>
      </c>
      <c r="E312">
        <v>350</v>
      </c>
      <c r="F312">
        <v>432</v>
      </c>
      <c r="G312">
        <v>4</v>
      </c>
      <c r="H312">
        <v>13977</v>
      </c>
      <c r="I312">
        <v>24</v>
      </c>
      <c r="J312">
        <v>33</v>
      </c>
      <c r="K312">
        <v>385</v>
      </c>
      <c r="L312">
        <v>401</v>
      </c>
      <c r="M312">
        <v>15</v>
      </c>
    </row>
    <row r="313" spans="1:13" x14ac:dyDescent="0.35">
      <c r="A313">
        <v>179293</v>
      </c>
      <c r="B313" t="s">
        <v>41</v>
      </c>
      <c r="C313" t="s">
        <v>52</v>
      </c>
      <c r="D313">
        <v>1196</v>
      </c>
      <c r="E313">
        <v>327</v>
      </c>
      <c r="F313">
        <v>456</v>
      </c>
      <c r="G313">
        <v>4</v>
      </c>
      <c r="H313">
        <v>16530</v>
      </c>
      <c r="I313">
        <v>3</v>
      </c>
      <c r="J313">
        <v>49</v>
      </c>
      <c r="K313">
        <v>406</v>
      </c>
      <c r="L313">
        <v>382</v>
      </c>
      <c r="M313">
        <v>10.46153846</v>
      </c>
    </row>
    <row r="314" spans="1:13" x14ac:dyDescent="0.35">
      <c r="A314">
        <v>79427</v>
      </c>
      <c r="B314" t="s">
        <v>36</v>
      </c>
      <c r="C314" t="s">
        <v>17</v>
      </c>
      <c r="D314">
        <v>718</v>
      </c>
      <c r="E314">
        <v>410</v>
      </c>
      <c r="F314">
        <v>462</v>
      </c>
      <c r="G314">
        <v>0</v>
      </c>
      <c r="H314">
        <v>14721</v>
      </c>
      <c r="I314">
        <v>1</v>
      </c>
      <c r="J314">
        <v>80</v>
      </c>
      <c r="K314">
        <v>443</v>
      </c>
      <c r="L314">
        <v>425</v>
      </c>
      <c r="M314">
        <v>8.5789473679999997</v>
      </c>
    </row>
    <row r="315" spans="1:13" x14ac:dyDescent="0.35">
      <c r="A315">
        <v>99813</v>
      </c>
      <c r="B315" t="s">
        <v>37</v>
      </c>
      <c r="C315" t="s">
        <v>14</v>
      </c>
      <c r="D315">
        <v>460</v>
      </c>
      <c r="E315">
        <v>223</v>
      </c>
      <c r="F315">
        <v>297</v>
      </c>
      <c r="G315">
        <v>0</v>
      </c>
      <c r="H315">
        <v>9579</v>
      </c>
      <c r="I315">
        <v>0</v>
      </c>
      <c r="J315">
        <v>72</v>
      </c>
      <c r="K315">
        <v>265</v>
      </c>
      <c r="L315">
        <v>257</v>
      </c>
      <c r="M315">
        <v>11</v>
      </c>
    </row>
    <row r="316" spans="1:13" x14ac:dyDescent="0.35">
      <c r="A316">
        <v>368</v>
      </c>
      <c r="B316" t="s">
        <v>22</v>
      </c>
      <c r="C316" t="s">
        <v>14</v>
      </c>
      <c r="D316">
        <v>2257</v>
      </c>
      <c r="E316">
        <v>485</v>
      </c>
      <c r="F316">
        <v>523</v>
      </c>
      <c r="G316">
        <v>78</v>
      </c>
      <c r="H316">
        <v>17885</v>
      </c>
      <c r="I316">
        <v>8</v>
      </c>
      <c r="J316">
        <v>50</v>
      </c>
      <c r="K316">
        <v>541</v>
      </c>
      <c r="L316">
        <v>488</v>
      </c>
      <c r="M316">
        <v>6.5</v>
      </c>
    </row>
    <row r="317" spans="1:13" x14ac:dyDescent="0.35">
      <c r="A317">
        <v>129200</v>
      </c>
      <c r="B317" t="s">
        <v>49</v>
      </c>
      <c r="C317" t="s">
        <v>17</v>
      </c>
      <c r="D317">
        <v>726</v>
      </c>
      <c r="E317">
        <v>370</v>
      </c>
      <c r="F317">
        <v>406</v>
      </c>
      <c r="G317">
        <v>0</v>
      </c>
      <c r="H317">
        <v>13631</v>
      </c>
      <c r="I317">
        <v>3</v>
      </c>
      <c r="J317">
        <v>37</v>
      </c>
      <c r="K317">
        <v>426</v>
      </c>
      <c r="L317">
        <v>388</v>
      </c>
      <c r="M317">
        <v>9.1999999999999993</v>
      </c>
    </row>
    <row r="318" spans="1:13" x14ac:dyDescent="0.35">
      <c r="A318">
        <v>171215</v>
      </c>
      <c r="B318" t="s">
        <v>22</v>
      </c>
      <c r="C318" t="s">
        <v>14</v>
      </c>
      <c r="D318">
        <v>1327</v>
      </c>
      <c r="E318">
        <v>397</v>
      </c>
      <c r="F318">
        <v>442</v>
      </c>
      <c r="G318">
        <v>8</v>
      </c>
      <c r="H318">
        <v>15850</v>
      </c>
      <c r="I318">
        <v>6</v>
      </c>
      <c r="J318">
        <v>54</v>
      </c>
      <c r="K318">
        <v>409</v>
      </c>
      <c r="L318">
        <v>435</v>
      </c>
      <c r="M318">
        <v>11.33333333</v>
      </c>
    </row>
    <row r="319" spans="1:13" x14ac:dyDescent="0.35">
      <c r="A319">
        <v>41222</v>
      </c>
      <c r="B319" t="s">
        <v>13</v>
      </c>
      <c r="C319" t="s">
        <v>14</v>
      </c>
      <c r="D319">
        <v>956</v>
      </c>
      <c r="E319">
        <v>348</v>
      </c>
      <c r="F319">
        <v>417</v>
      </c>
      <c r="G319">
        <v>3</v>
      </c>
      <c r="H319">
        <v>13177</v>
      </c>
      <c r="I319">
        <v>2</v>
      </c>
      <c r="J319">
        <v>33</v>
      </c>
      <c r="K319">
        <v>344</v>
      </c>
      <c r="L319">
        <v>412</v>
      </c>
      <c r="M319">
        <v>11.44444444</v>
      </c>
    </row>
    <row r="320" spans="1:13" x14ac:dyDescent="0.35">
      <c r="A320">
        <v>44410</v>
      </c>
      <c r="B320" t="s">
        <v>13</v>
      </c>
      <c r="C320" t="s">
        <v>14</v>
      </c>
      <c r="D320">
        <v>565</v>
      </c>
      <c r="E320">
        <v>154</v>
      </c>
      <c r="F320">
        <v>193</v>
      </c>
      <c r="G320">
        <v>0</v>
      </c>
      <c r="H320">
        <v>6724</v>
      </c>
      <c r="I320">
        <v>3</v>
      </c>
      <c r="J320">
        <v>31</v>
      </c>
      <c r="K320">
        <v>163</v>
      </c>
      <c r="L320">
        <v>180</v>
      </c>
      <c r="M320">
        <v>6.9090909089999997</v>
      </c>
    </row>
    <row r="321" spans="1:13" x14ac:dyDescent="0.35">
      <c r="A321">
        <v>175057</v>
      </c>
      <c r="B321" t="s">
        <v>51</v>
      </c>
      <c r="C321" t="s">
        <v>14</v>
      </c>
      <c r="D321">
        <v>987</v>
      </c>
      <c r="E321">
        <v>361</v>
      </c>
      <c r="F321">
        <v>485</v>
      </c>
      <c r="G321">
        <v>1</v>
      </c>
      <c r="H321">
        <v>18610</v>
      </c>
      <c r="I321">
        <v>3</v>
      </c>
      <c r="J321">
        <v>45</v>
      </c>
      <c r="K321">
        <v>440</v>
      </c>
      <c r="L321">
        <v>400</v>
      </c>
      <c r="M321">
        <v>12.11111111</v>
      </c>
    </row>
    <row r="322" spans="1:13" x14ac:dyDescent="0.35">
      <c r="A322">
        <v>83959</v>
      </c>
      <c r="B322" t="s">
        <v>57</v>
      </c>
      <c r="C322" t="s">
        <v>17</v>
      </c>
      <c r="D322">
        <v>1138</v>
      </c>
      <c r="E322">
        <v>545</v>
      </c>
      <c r="F322">
        <v>672</v>
      </c>
      <c r="G322">
        <v>1</v>
      </c>
      <c r="H322">
        <v>23589</v>
      </c>
      <c r="I322">
        <v>3</v>
      </c>
      <c r="J322">
        <v>71</v>
      </c>
      <c r="K322">
        <v>613</v>
      </c>
      <c r="L322">
        <v>602</v>
      </c>
      <c r="M322">
        <v>9.68</v>
      </c>
    </row>
    <row r="323" spans="1:13" x14ac:dyDescent="0.35">
      <c r="A323">
        <v>35877</v>
      </c>
      <c r="B323" t="s">
        <v>13</v>
      </c>
      <c r="C323" t="s">
        <v>17</v>
      </c>
      <c r="D323">
        <v>535</v>
      </c>
      <c r="E323">
        <v>226</v>
      </c>
      <c r="F323">
        <v>265</v>
      </c>
      <c r="G323">
        <v>1</v>
      </c>
      <c r="H323">
        <v>9934</v>
      </c>
      <c r="I323">
        <v>3</v>
      </c>
      <c r="J323">
        <v>32</v>
      </c>
      <c r="K323">
        <v>236</v>
      </c>
      <c r="L323">
        <v>250</v>
      </c>
      <c r="M323">
        <v>4.2857142860000002</v>
      </c>
    </row>
    <row r="324" spans="1:13" x14ac:dyDescent="0.35">
      <c r="A324">
        <v>96763</v>
      </c>
      <c r="B324" t="s">
        <v>16</v>
      </c>
      <c r="C324" t="s">
        <v>17</v>
      </c>
      <c r="D324">
        <v>427</v>
      </c>
      <c r="E324">
        <v>71</v>
      </c>
      <c r="F324">
        <v>253</v>
      </c>
      <c r="G324">
        <v>0</v>
      </c>
      <c r="H324">
        <v>6671</v>
      </c>
      <c r="I324">
        <v>1</v>
      </c>
      <c r="J324">
        <v>72</v>
      </c>
      <c r="K324">
        <v>141</v>
      </c>
      <c r="L324">
        <v>121</v>
      </c>
      <c r="M324">
        <v>10.75</v>
      </c>
    </row>
    <row r="325" spans="1:13" x14ac:dyDescent="0.35">
      <c r="A325">
        <v>144691</v>
      </c>
      <c r="B325" t="s">
        <v>22</v>
      </c>
      <c r="C325" t="s">
        <v>14</v>
      </c>
      <c r="D325">
        <v>5806</v>
      </c>
      <c r="E325">
        <v>778</v>
      </c>
      <c r="F325">
        <v>896</v>
      </c>
      <c r="G325">
        <v>99</v>
      </c>
      <c r="H325">
        <v>50987</v>
      </c>
      <c r="I325">
        <v>10</v>
      </c>
      <c r="J325">
        <v>46</v>
      </c>
      <c r="K325">
        <v>871</v>
      </c>
      <c r="L325">
        <v>830</v>
      </c>
      <c r="M325">
        <v>20</v>
      </c>
    </row>
    <row r="326" spans="1:13" x14ac:dyDescent="0.35">
      <c r="A326">
        <v>180805</v>
      </c>
      <c r="B326" t="s">
        <v>41</v>
      </c>
      <c r="C326" t="s">
        <v>17</v>
      </c>
      <c r="D326">
        <v>1413</v>
      </c>
      <c r="E326">
        <v>306</v>
      </c>
      <c r="F326">
        <v>435</v>
      </c>
      <c r="G326">
        <v>22</v>
      </c>
      <c r="H326">
        <v>18792</v>
      </c>
      <c r="I326">
        <v>13</v>
      </c>
      <c r="J326">
        <v>46</v>
      </c>
      <c r="K326">
        <v>329</v>
      </c>
      <c r="L326">
        <v>397</v>
      </c>
      <c r="M326">
        <v>6.6666666670000003</v>
      </c>
    </row>
    <row r="327" spans="1:13" x14ac:dyDescent="0.35">
      <c r="A327">
        <v>180050</v>
      </c>
      <c r="B327" t="s">
        <v>41</v>
      </c>
      <c r="C327" t="s">
        <v>17</v>
      </c>
      <c r="D327">
        <v>1180</v>
      </c>
      <c r="E327">
        <v>333</v>
      </c>
      <c r="F327">
        <v>464</v>
      </c>
      <c r="G327">
        <v>4</v>
      </c>
      <c r="H327">
        <v>20815</v>
      </c>
      <c r="I327">
        <v>8</v>
      </c>
      <c r="J327">
        <v>54</v>
      </c>
      <c r="K327">
        <v>385</v>
      </c>
      <c r="L327">
        <v>414</v>
      </c>
      <c r="M327">
        <v>12.9</v>
      </c>
    </row>
    <row r="328" spans="1:13" x14ac:dyDescent="0.35">
      <c r="A328">
        <v>111592</v>
      </c>
      <c r="B328" t="s">
        <v>33</v>
      </c>
      <c r="C328" t="s">
        <v>14</v>
      </c>
      <c r="D328">
        <v>318</v>
      </c>
      <c r="E328">
        <v>53</v>
      </c>
      <c r="F328">
        <v>152</v>
      </c>
      <c r="G328">
        <v>0</v>
      </c>
      <c r="H328">
        <v>3748</v>
      </c>
      <c r="I328">
        <v>9</v>
      </c>
      <c r="J328">
        <v>83</v>
      </c>
      <c r="K328">
        <v>105</v>
      </c>
      <c r="L328">
        <v>113</v>
      </c>
      <c r="M328">
        <v>17.454545459999999</v>
      </c>
    </row>
    <row r="329" spans="1:13" x14ac:dyDescent="0.35">
      <c r="A329">
        <v>66087</v>
      </c>
      <c r="B329" t="s">
        <v>30</v>
      </c>
      <c r="C329" t="s">
        <v>17</v>
      </c>
      <c r="D329">
        <v>554</v>
      </c>
      <c r="E329">
        <v>414</v>
      </c>
      <c r="F329">
        <v>445</v>
      </c>
      <c r="G329">
        <v>0</v>
      </c>
      <c r="H329">
        <v>15267</v>
      </c>
      <c r="I329">
        <v>4</v>
      </c>
      <c r="J329">
        <v>69</v>
      </c>
      <c r="K329">
        <v>424</v>
      </c>
      <c r="L329">
        <v>432</v>
      </c>
      <c r="M329">
        <v>7.8666666669999996</v>
      </c>
    </row>
    <row r="330" spans="1:13" x14ac:dyDescent="0.35">
      <c r="A330">
        <v>121554</v>
      </c>
      <c r="B330" t="s">
        <v>21</v>
      </c>
      <c r="C330" t="s">
        <v>17</v>
      </c>
      <c r="D330">
        <v>1900</v>
      </c>
      <c r="E330">
        <v>404</v>
      </c>
      <c r="F330">
        <v>664</v>
      </c>
      <c r="G330">
        <v>43</v>
      </c>
      <c r="H330">
        <v>34592</v>
      </c>
      <c r="I330">
        <v>16</v>
      </c>
      <c r="J330">
        <v>38</v>
      </c>
      <c r="K330">
        <v>582</v>
      </c>
      <c r="L330">
        <v>498</v>
      </c>
      <c r="M330">
        <v>5.2</v>
      </c>
    </row>
    <row r="331" spans="1:13" x14ac:dyDescent="0.35">
      <c r="A331">
        <v>137429</v>
      </c>
      <c r="B331" t="s">
        <v>65</v>
      </c>
      <c r="C331" t="s">
        <v>14</v>
      </c>
      <c r="D331">
        <v>866</v>
      </c>
      <c r="E331">
        <v>387</v>
      </c>
      <c r="F331">
        <v>491</v>
      </c>
      <c r="G331">
        <v>1</v>
      </c>
      <c r="H331">
        <v>24381</v>
      </c>
      <c r="I331">
        <v>4</v>
      </c>
      <c r="J331">
        <v>0</v>
      </c>
      <c r="K331">
        <v>453</v>
      </c>
      <c r="L331">
        <v>428</v>
      </c>
      <c r="M331">
        <v>25</v>
      </c>
    </row>
    <row r="332" spans="1:13" x14ac:dyDescent="0.35">
      <c r="A332">
        <v>127171</v>
      </c>
      <c r="B332" t="s">
        <v>21</v>
      </c>
      <c r="C332" t="s">
        <v>17</v>
      </c>
      <c r="D332">
        <v>1223</v>
      </c>
      <c r="E332">
        <v>313</v>
      </c>
      <c r="F332">
        <v>538</v>
      </c>
      <c r="G332">
        <v>22</v>
      </c>
      <c r="H332">
        <v>17822</v>
      </c>
      <c r="I332">
        <v>1</v>
      </c>
      <c r="J332">
        <v>62</v>
      </c>
      <c r="K332">
        <v>419</v>
      </c>
      <c r="L332">
        <v>444</v>
      </c>
      <c r="M332">
        <v>9</v>
      </c>
    </row>
    <row r="333" spans="1:13" x14ac:dyDescent="0.35">
      <c r="A333">
        <v>167517</v>
      </c>
      <c r="B333" t="s">
        <v>22</v>
      </c>
      <c r="C333" t="s">
        <v>17</v>
      </c>
      <c r="D333">
        <v>2324</v>
      </c>
      <c r="E333">
        <v>374</v>
      </c>
      <c r="F333">
        <v>484</v>
      </c>
      <c r="G333">
        <v>64</v>
      </c>
      <c r="H333">
        <v>14229</v>
      </c>
      <c r="I333">
        <v>13</v>
      </c>
      <c r="J333">
        <v>64</v>
      </c>
      <c r="K333">
        <v>404</v>
      </c>
      <c r="L333">
        <v>445</v>
      </c>
      <c r="M333">
        <v>10.6</v>
      </c>
    </row>
    <row r="334" spans="1:13" x14ac:dyDescent="0.35">
      <c r="A334">
        <v>14386</v>
      </c>
      <c r="B334" t="s">
        <v>37</v>
      </c>
      <c r="C334" t="s">
        <v>17</v>
      </c>
      <c r="D334">
        <v>2528</v>
      </c>
      <c r="E334">
        <v>439</v>
      </c>
      <c r="F334">
        <v>686</v>
      </c>
      <c r="G334">
        <v>53</v>
      </c>
      <c r="H334">
        <v>32768</v>
      </c>
      <c r="I334">
        <v>4</v>
      </c>
      <c r="J334">
        <v>44</v>
      </c>
      <c r="K334">
        <v>591</v>
      </c>
      <c r="L334">
        <v>542</v>
      </c>
      <c r="M334">
        <v>24.777777780000001</v>
      </c>
    </row>
    <row r="335" spans="1:13" x14ac:dyDescent="0.35">
      <c r="A335">
        <v>184011</v>
      </c>
      <c r="B335" t="s">
        <v>41</v>
      </c>
      <c r="C335" t="s">
        <v>17</v>
      </c>
      <c r="D335">
        <v>1183</v>
      </c>
      <c r="E335">
        <v>217</v>
      </c>
      <c r="F335">
        <v>628</v>
      </c>
      <c r="G335">
        <v>26</v>
      </c>
      <c r="H335">
        <v>24703</v>
      </c>
      <c r="I335">
        <v>0</v>
      </c>
      <c r="J335">
        <v>52</v>
      </c>
      <c r="K335">
        <v>528</v>
      </c>
      <c r="L335">
        <v>379</v>
      </c>
      <c r="M335">
        <v>37.5</v>
      </c>
    </row>
    <row r="336" spans="1:13" x14ac:dyDescent="0.35">
      <c r="A336">
        <v>121967</v>
      </c>
      <c r="B336" t="s">
        <v>21</v>
      </c>
      <c r="C336" t="s">
        <v>14</v>
      </c>
      <c r="D336">
        <v>655</v>
      </c>
      <c r="E336">
        <v>318</v>
      </c>
      <c r="F336">
        <v>324</v>
      </c>
      <c r="G336">
        <v>0</v>
      </c>
      <c r="H336">
        <v>8044</v>
      </c>
      <c r="I336">
        <v>40</v>
      </c>
      <c r="J336">
        <v>41</v>
      </c>
      <c r="K336">
        <v>315</v>
      </c>
      <c r="L336">
        <v>328</v>
      </c>
      <c r="M336">
        <v>8.75</v>
      </c>
    </row>
    <row r="337" spans="1:13" x14ac:dyDescent="0.35">
      <c r="A337">
        <v>20194</v>
      </c>
      <c r="B337" t="s">
        <v>18</v>
      </c>
      <c r="C337" t="s">
        <v>20</v>
      </c>
      <c r="D337">
        <v>399</v>
      </c>
      <c r="E337">
        <v>211</v>
      </c>
      <c r="F337">
        <v>295</v>
      </c>
      <c r="G337">
        <v>0</v>
      </c>
      <c r="H337">
        <v>9617</v>
      </c>
      <c r="I337">
        <v>0</v>
      </c>
      <c r="J337">
        <v>79</v>
      </c>
      <c r="K337">
        <v>259</v>
      </c>
      <c r="L337">
        <v>249</v>
      </c>
      <c r="M337">
        <v>6.2</v>
      </c>
    </row>
    <row r="338" spans="1:13" x14ac:dyDescent="0.35">
      <c r="A338">
        <v>84967</v>
      </c>
      <c r="B338" t="s">
        <v>57</v>
      </c>
      <c r="C338" t="s">
        <v>14</v>
      </c>
      <c r="D338">
        <v>418</v>
      </c>
      <c r="E338">
        <v>190</v>
      </c>
      <c r="F338">
        <v>403</v>
      </c>
      <c r="G338">
        <v>0</v>
      </c>
      <c r="H338">
        <v>13707</v>
      </c>
      <c r="I338">
        <v>0</v>
      </c>
      <c r="J338">
        <v>88</v>
      </c>
      <c r="K338">
        <v>290</v>
      </c>
      <c r="L338">
        <v>244</v>
      </c>
      <c r="M338">
        <v>10.71428571</v>
      </c>
    </row>
    <row r="339" spans="1:13" x14ac:dyDescent="0.35">
      <c r="A339">
        <v>93684</v>
      </c>
      <c r="B339" t="s">
        <v>16</v>
      </c>
      <c r="C339" t="s">
        <v>14</v>
      </c>
      <c r="D339">
        <v>595</v>
      </c>
      <c r="E339">
        <v>385</v>
      </c>
      <c r="F339">
        <v>419</v>
      </c>
      <c r="G339">
        <v>0</v>
      </c>
      <c r="H339">
        <v>12802</v>
      </c>
      <c r="I339">
        <v>2</v>
      </c>
      <c r="J339">
        <v>63</v>
      </c>
      <c r="K339">
        <v>394</v>
      </c>
      <c r="L339">
        <v>406</v>
      </c>
      <c r="M339">
        <v>8.875</v>
      </c>
    </row>
    <row r="340" spans="1:13" x14ac:dyDescent="0.35">
      <c r="A340">
        <v>92802</v>
      </c>
      <c r="B340" t="s">
        <v>16</v>
      </c>
      <c r="C340" t="s">
        <v>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11.33333333</v>
      </c>
    </row>
    <row r="341" spans="1:13" x14ac:dyDescent="0.35">
      <c r="A341">
        <v>24900</v>
      </c>
      <c r="B341" t="s">
        <v>47</v>
      </c>
      <c r="C341" t="s">
        <v>17</v>
      </c>
      <c r="D341">
        <v>548</v>
      </c>
      <c r="E341">
        <v>289</v>
      </c>
      <c r="F341">
        <v>388</v>
      </c>
      <c r="G341">
        <v>2</v>
      </c>
      <c r="H341">
        <v>11933</v>
      </c>
      <c r="I341">
        <v>0</v>
      </c>
      <c r="J341">
        <v>72</v>
      </c>
      <c r="K341">
        <v>327</v>
      </c>
      <c r="L341">
        <v>340</v>
      </c>
      <c r="M341">
        <v>11.66666667</v>
      </c>
    </row>
    <row r="342" spans="1:13" x14ac:dyDescent="0.35">
      <c r="A342">
        <v>121926</v>
      </c>
      <c r="B342" t="s">
        <v>21</v>
      </c>
      <c r="C342" t="s">
        <v>17</v>
      </c>
      <c r="D342">
        <v>1125</v>
      </c>
      <c r="E342">
        <v>227</v>
      </c>
      <c r="F342">
        <v>279</v>
      </c>
      <c r="G342">
        <v>0</v>
      </c>
      <c r="H342">
        <v>15743</v>
      </c>
      <c r="I342">
        <v>2</v>
      </c>
      <c r="J342">
        <v>55</v>
      </c>
      <c r="K342">
        <v>287</v>
      </c>
      <c r="L342">
        <v>246</v>
      </c>
      <c r="M342">
        <v>10.25</v>
      </c>
    </row>
    <row r="343" spans="1:13" x14ac:dyDescent="0.35">
      <c r="A343">
        <v>12003</v>
      </c>
      <c r="B343" t="s">
        <v>22</v>
      </c>
      <c r="C343" t="s">
        <v>17</v>
      </c>
      <c r="D343">
        <v>3626</v>
      </c>
      <c r="E343">
        <v>749</v>
      </c>
      <c r="F343">
        <v>838</v>
      </c>
      <c r="G343">
        <v>96</v>
      </c>
      <c r="H343">
        <v>30685</v>
      </c>
      <c r="I343">
        <v>9</v>
      </c>
      <c r="J343">
        <v>45</v>
      </c>
      <c r="K343">
        <v>785</v>
      </c>
      <c r="L343">
        <v>795</v>
      </c>
      <c r="M343">
        <v>12.3125</v>
      </c>
    </row>
    <row r="344" spans="1:13" x14ac:dyDescent="0.35">
      <c r="A344">
        <v>7852</v>
      </c>
      <c r="B344" t="s">
        <v>60</v>
      </c>
      <c r="C344" t="s">
        <v>17</v>
      </c>
      <c r="D344">
        <v>503</v>
      </c>
      <c r="E344">
        <v>261</v>
      </c>
      <c r="F344">
        <v>308</v>
      </c>
      <c r="G344">
        <v>0</v>
      </c>
      <c r="H344">
        <v>9917</v>
      </c>
      <c r="I344">
        <v>0</v>
      </c>
      <c r="J344">
        <v>61</v>
      </c>
      <c r="K344">
        <v>267</v>
      </c>
      <c r="L344">
        <v>290</v>
      </c>
      <c r="M344">
        <v>8.8636363639999995</v>
      </c>
    </row>
    <row r="345" spans="1:13" x14ac:dyDescent="0.35">
      <c r="A345">
        <v>111137</v>
      </c>
      <c r="B345" t="s">
        <v>33</v>
      </c>
      <c r="C345" t="s">
        <v>61</v>
      </c>
      <c r="D345">
        <v>545</v>
      </c>
      <c r="E345">
        <v>257</v>
      </c>
      <c r="F345">
        <v>301</v>
      </c>
      <c r="G345">
        <v>1</v>
      </c>
      <c r="H345">
        <v>10669</v>
      </c>
      <c r="I345">
        <v>0</v>
      </c>
      <c r="J345">
        <v>59</v>
      </c>
      <c r="K345">
        <v>265</v>
      </c>
      <c r="L345">
        <v>301</v>
      </c>
      <c r="M345">
        <v>17.625</v>
      </c>
    </row>
    <row r="346" spans="1:13" x14ac:dyDescent="0.35">
      <c r="A346">
        <v>47688</v>
      </c>
      <c r="B346" t="s">
        <v>44</v>
      </c>
      <c r="C346" t="s">
        <v>17</v>
      </c>
      <c r="D346">
        <v>455</v>
      </c>
      <c r="E346">
        <v>257</v>
      </c>
      <c r="F346">
        <v>389</v>
      </c>
      <c r="G346">
        <v>1</v>
      </c>
      <c r="H346">
        <v>13452</v>
      </c>
      <c r="I346">
        <v>0</v>
      </c>
      <c r="J346">
        <v>84</v>
      </c>
      <c r="K346">
        <v>350</v>
      </c>
      <c r="L346">
        <v>321</v>
      </c>
      <c r="M346">
        <v>12</v>
      </c>
    </row>
    <row r="347" spans="1:13" x14ac:dyDescent="0.35">
      <c r="A347">
        <v>25576</v>
      </c>
      <c r="B347" t="s">
        <v>40</v>
      </c>
      <c r="C347" t="s">
        <v>14</v>
      </c>
      <c r="D347">
        <v>1201</v>
      </c>
      <c r="E347">
        <v>317</v>
      </c>
      <c r="F347">
        <v>507</v>
      </c>
      <c r="G347">
        <v>3</v>
      </c>
      <c r="H347">
        <v>19960</v>
      </c>
      <c r="I347">
        <v>3</v>
      </c>
      <c r="J347">
        <v>52</v>
      </c>
      <c r="K347">
        <v>408</v>
      </c>
      <c r="L347">
        <v>426</v>
      </c>
      <c r="M347">
        <v>7.8181818180000002</v>
      </c>
    </row>
    <row r="348" spans="1:13" x14ac:dyDescent="0.35">
      <c r="A348">
        <v>127392</v>
      </c>
      <c r="B348" t="s">
        <v>21</v>
      </c>
      <c r="C348" t="s">
        <v>14</v>
      </c>
      <c r="D348">
        <v>592</v>
      </c>
      <c r="E348">
        <v>188</v>
      </c>
      <c r="F348">
        <v>359</v>
      </c>
      <c r="G348">
        <v>0</v>
      </c>
      <c r="H348">
        <v>14406</v>
      </c>
      <c r="I348">
        <v>0</v>
      </c>
      <c r="J348">
        <v>53</v>
      </c>
      <c r="K348">
        <v>406</v>
      </c>
      <c r="L348">
        <v>240</v>
      </c>
      <c r="M348">
        <v>16.272727270000001</v>
      </c>
    </row>
    <row r="349" spans="1:13" x14ac:dyDescent="0.35">
      <c r="A349">
        <v>77495</v>
      </c>
      <c r="B349" t="s">
        <v>36</v>
      </c>
      <c r="C349" t="s">
        <v>17</v>
      </c>
      <c r="D349">
        <v>614</v>
      </c>
      <c r="E349">
        <v>340</v>
      </c>
      <c r="F349">
        <v>428</v>
      </c>
      <c r="G349">
        <v>1</v>
      </c>
      <c r="H349">
        <v>14439</v>
      </c>
      <c r="I349">
        <v>1</v>
      </c>
      <c r="J349">
        <v>88</v>
      </c>
      <c r="K349">
        <v>388</v>
      </c>
      <c r="L349">
        <v>377</v>
      </c>
      <c r="M349">
        <v>7.6363636359999996</v>
      </c>
    </row>
    <row r="350" spans="1:13" x14ac:dyDescent="0.35">
      <c r="A350">
        <v>87210</v>
      </c>
      <c r="B350" t="s">
        <v>35</v>
      </c>
      <c r="C350" t="s">
        <v>20</v>
      </c>
      <c r="D350">
        <v>423</v>
      </c>
      <c r="E350">
        <v>256</v>
      </c>
      <c r="F350">
        <v>344</v>
      </c>
      <c r="G350">
        <v>0</v>
      </c>
      <c r="H350">
        <v>10311</v>
      </c>
      <c r="I350">
        <v>2</v>
      </c>
      <c r="J350">
        <v>75</v>
      </c>
      <c r="K350">
        <v>296</v>
      </c>
      <c r="L350">
        <v>295</v>
      </c>
      <c r="M350">
        <v>11</v>
      </c>
    </row>
    <row r="351" spans="1:13" x14ac:dyDescent="0.35">
      <c r="A351">
        <v>93218</v>
      </c>
      <c r="B351" t="s">
        <v>16</v>
      </c>
      <c r="C351" t="s">
        <v>14</v>
      </c>
      <c r="D351">
        <v>302</v>
      </c>
      <c r="E351">
        <v>208</v>
      </c>
      <c r="F351">
        <v>203</v>
      </c>
      <c r="G351">
        <v>0</v>
      </c>
      <c r="H351">
        <v>5668</v>
      </c>
      <c r="I351">
        <v>11</v>
      </c>
      <c r="J351">
        <v>67</v>
      </c>
      <c r="K351">
        <v>216</v>
      </c>
      <c r="L351">
        <v>207</v>
      </c>
      <c r="M351">
        <v>11.25</v>
      </c>
    </row>
    <row r="352" spans="1:13" x14ac:dyDescent="0.35">
      <c r="A352">
        <v>184974</v>
      </c>
      <c r="B352" t="s">
        <v>71</v>
      </c>
      <c r="C352" t="s">
        <v>17</v>
      </c>
      <c r="D352">
        <v>1157</v>
      </c>
      <c r="E352">
        <v>365</v>
      </c>
      <c r="F352">
        <v>559</v>
      </c>
      <c r="G352">
        <v>8</v>
      </c>
      <c r="H352">
        <v>21892</v>
      </c>
      <c r="I352">
        <v>8</v>
      </c>
      <c r="J352">
        <v>33</v>
      </c>
      <c r="K352">
        <v>514</v>
      </c>
      <c r="L352">
        <v>448</v>
      </c>
      <c r="M352">
        <v>7.7142857139999998</v>
      </c>
    </row>
    <row r="353" spans="1:13" x14ac:dyDescent="0.35">
      <c r="A353">
        <v>136768</v>
      </c>
      <c r="B353" t="s">
        <v>22</v>
      </c>
      <c r="C353" t="s">
        <v>17</v>
      </c>
      <c r="D353">
        <v>2312</v>
      </c>
      <c r="E353">
        <v>456</v>
      </c>
      <c r="F353">
        <v>589</v>
      </c>
      <c r="G353">
        <v>63</v>
      </c>
      <c r="H353">
        <v>21372</v>
      </c>
      <c r="I353">
        <v>7</v>
      </c>
      <c r="J353">
        <v>44</v>
      </c>
      <c r="K353">
        <v>516</v>
      </c>
      <c r="L353">
        <v>531</v>
      </c>
      <c r="M353">
        <v>6.3333333329999997</v>
      </c>
    </row>
    <row r="354" spans="1:13" x14ac:dyDescent="0.35">
      <c r="A354">
        <v>42724</v>
      </c>
      <c r="B354" t="s">
        <v>13</v>
      </c>
      <c r="C354" t="s">
        <v>14</v>
      </c>
      <c r="D354">
        <v>440</v>
      </c>
      <c r="E354">
        <v>164</v>
      </c>
      <c r="F354">
        <v>254</v>
      </c>
      <c r="G354">
        <v>0</v>
      </c>
      <c r="H354">
        <v>8444</v>
      </c>
      <c r="I354">
        <v>3</v>
      </c>
      <c r="J354">
        <v>41</v>
      </c>
      <c r="K354">
        <v>186</v>
      </c>
      <c r="L354">
        <v>220</v>
      </c>
      <c r="M354">
        <v>9.6666666669999994</v>
      </c>
    </row>
    <row r="355" spans="1:13" x14ac:dyDescent="0.35">
      <c r="A355">
        <v>82313</v>
      </c>
      <c r="B355" t="s">
        <v>57</v>
      </c>
      <c r="C355" t="s">
        <v>17</v>
      </c>
      <c r="D355">
        <v>569</v>
      </c>
      <c r="E355">
        <v>276</v>
      </c>
      <c r="F355">
        <v>350</v>
      </c>
      <c r="G355">
        <v>1</v>
      </c>
      <c r="H355">
        <v>12795</v>
      </c>
      <c r="I355">
        <v>1</v>
      </c>
      <c r="J355">
        <v>84</v>
      </c>
      <c r="K355">
        <v>315</v>
      </c>
      <c r="L355">
        <v>317</v>
      </c>
      <c r="M355">
        <v>9.7272727270000008</v>
      </c>
    </row>
    <row r="356" spans="1:13" x14ac:dyDescent="0.35">
      <c r="A356">
        <v>132820</v>
      </c>
      <c r="B356" t="s">
        <v>67</v>
      </c>
      <c r="C356" t="s">
        <v>17</v>
      </c>
      <c r="D356">
        <v>680</v>
      </c>
      <c r="E356">
        <v>353</v>
      </c>
      <c r="F356">
        <v>457</v>
      </c>
      <c r="G356">
        <v>1</v>
      </c>
      <c r="H356">
        <v>14347</v>
      </c>
      <c r="I356">
        <v>3</v>
      </c>
      <c r="J356">
        <v>39</v>
      </c>
      <c r="K356">
        <v>393</v>
      </c>
      <c r="L356">
        <v>406</v>
      </c>
      <c r="M356">
        <v>9.0588235289999997</v>
      </c>
    </row>
    <row r="357" spans="1:13" x14ac:dyDescent="0.35">
      <c r="A357">
        <v>51683</v>
      </c>
      <c r="B357" t="s">
        <v>54</v>
      </c>
      <c r="C357" t="s">
        <v>14</v>
      </c>
      <c r="D357">
        <v>690</v>
      </c>
      <c r="E357">
        <v>194</v>
      </c>
      <c r="F357">
        <v>411</v>
      </c>
      <c r="G357">
        <v>1</v>
      </c>
      <c r="H357">
        <v>13120</v>
      </c>
      <c r="I357">
        <v>5</v>
      </c>
      <c r="J357">
        <v>57</v>
      </c>
      <c r="K357">
        <v>371</v>
      </c>
      <c r="L357">
        <v>263</v>
      </c>
      <c r="M357">
        <v>5</v>
      </c>
    </row>
    <row r="358" spans="1:13" x14ac:dyDescent="0.35">
      <c r="A358">
        <v>93538</v>
      </c>
      <c r="B358" t="s">
        <v>16</v>
      </c>
      <c r="C358" t="s">
        <v>17</v>
      </c>
      <c r="D358">
        <v>438</v>
      </c>
      <c r="E358">
        <v>159</v>
      </c>
      <c r="F358">
        <v>156</v>
      </c>
      <c r="G358">
        <v>17</v>
      </c>
      <c r="H358">
        <v>3975</v>
      </c>
      <c r="I358">
        <v>0</v>
      </c>
      <c r="J358">
        <v>58</v>
      </c>
      <c r="K358">
        <v>146</v>
      </c>
      <c r="L358">
        <v>165</v>
      </c>
      <c r="M358">
        <v>20.666666670000001</v>
      </c>
    </row>
    <row r="359" spans="1:13" x14ac:dyDescent="0.35">
      <c r="A359">
        <v>145407</v>
      </c>
      <c r="B359" t="s">
        <v>22</v>
      </c>
      <c r="C359" t="s">
        <v>17</v>
      </c>
      <c r="D359">
        <v>2166</v>
      </c>
      <c r="E359">
        <v>415</v>
      </c>
      <c r="F359">
        <v>445</v>
      </c>
      <c r="G359">
        <v>68</v>
      </c>
      <c r="H359">
        <v>16471</v>
      </c>
      <c r="I359">
        <v>8</v>
      </c>
      <c r="J359">
        <v>52</v>
      </c>
      <c r="K359">
        <v>402</v>
      </c>
      <c r="L359">
        <v>457</v>
      </c>
      <c r="M359">
        <v>8.0952380949999991</v>
      </c>
    </row>
    <row r="360" spans="1:13" x14ac:dyDescent="0.35">
      <c r="A360">
        <v>55553</v>
      </c>
      <c r="B360" t="s">
        <v>63</v>
      </c>
      <c r="C360" t="s">
        <v>14</v>
      </c>
      <c r="D360">
        <v>394</v>
      </c>
      <c r="E360">
        <v>188</v>
      </c>
      <c r="F360">
        <v>252</v>
      </c>
      <c r="G360">
        <v>0</v>
      </c>
      <c r="H360">
        <v>8350</v>
      </c>
      <c r="I360">
        <v>0</v>
      </c>
      <c r="J360">
        <v>89</v>
      </c>
      <c r="K360">
        <v>220</v>
      </c>
      <c r="L360">
        <v>227</v>
      </c>
      <c r="M360">
        <v>25</v>
      </c>
    </row>
    <row r="361" spans="1:13" x14ac:dyDescent="0.35">
      <c r="A361">
        <v>58447</v>
      </c>
      <c r="B361" t="s">
        <v>58</v>
      </c>
      <c r="C361" t="s">
        <v>17</v>
      </c>
      <c r="D361">
        <v>630</v>
      </c>
      <c r="E361">
        <v>300</v>
      </c>
      <c r="F361">
        <v>361</v>
      </c>
      <c r="G361">
        <v>0</v>
      </c>
      <c r="H361">
        <v>13719</v>
      </c>
      <c r="I361">
        <v>8</v>
      </c>
      <c r="J361">
        <v>55</v>
      </c>
      <c r="K361">
        <v>327</v>
      </c>
      <c r="L361">
        <v>321</v>
      </c>
      <c r="M361">
        <v>9.1999999999999993</v>
      </c>
    </row>
    <row r="362" spans="1:13" x14ac:dyDescent="0.35">
      <c r="A362">
        <v>159424</v>
      </c>
      <c r="B362" t="s">
        <v>22</v>
      </c>
      <c r="C362" t="s">
        <v>14</v>
      </c>
      <c r="D362">
        <v>3276</v>
      </c>
      <c r="E362">
        <v>358</v>
      </c>
      <c r="F362">
        <v>555</v>
      </c>
      <c r="G362">
        <v>92</v>
      </c>
      <c r="H362">
        <v>23535</v>
      </c>
      <c r="I362">
        <v>15</v>
      </c>
      <c r="J362">
        <v>40</v>
      </c>
      <c r="K362">
        <v>478</v>
      </c>
      <c r="L362">
        <v>436</v>
      </c>
      <c r="M362">
        <v>25</v>
      </c>
    </row>
    <row r="363" spans="1:13" x14ac:dyDescent="0.35">
      <c r="A363">
        <v>34649</v>
      </c>
      <c r="B363" t="s">
        <v>13</v>
      </c>
      <c r="C363" t="s">
        <v>17</v>
      </c>
      <c r="D363">
        <v>1171</v>
      </c>
      <c r="E363">
        <v>483</v>
      </c>
      <c r="F363">
        <v>570</v>
      </c>
      <c r="G363">
        <v>9</v>
      </c>
      <c r="H363">
        <v>19553</v>
      </c>
      <c r="I363">
        <v>5</v>
      </c>
      <c r="J363">
        <v>20</v>
      </c>
      <c r="K363">
        <v>512</v>
      </c>
      <c r="L363">
        <v>544</v>
      </c>
      <c r="M363">
        <v>5.2</v>
      </c>
    </row>
    <row r="364" spans="1:13" x14ac:dyDescent="0.35">
      <c r="A364">
        <v>50154</v>
      </c>
      <c r="B364" t="s">
        <v>54</v>
      </c>
      <c r="C364" t="s">
        <v>14</v>
      </c>
      <c r="D364">
        <v>1103</v>
      </c>
      <c r="E364">
        <v>467</v>
      </c>
      <c r="F364">
        <v>524</v>
      </c>
      <c r="G364">
        <v>3</v>
      </c>
      <c r="H364">
        <v>17130</v>
      </c>
      <c r="I364">
        <v>2</v>
      </c>
      <c r="J364">
        <v>74</v>
      </c>
      <c r="K364">
        <v>503</v>
      </c>
      <c r="L364">
        <v>497</v>
      </c>
      <c r="M364">
        <v>15</v>
      </c>
    </row>
    <row r="365" spans="1:13" x14ac:dyDescent="0.35">
      <c r="A365">
        <v>77432</v>
      </c>
      <c r="B365" t="s">
        <v>36</v>
      </c>
      <c r="C365" t="s">
        <v>52</v>
      </c>
      <c r="D365">
        <v>673</v>
      </c>
      <c r="E365">
        <v>293</v>
      </c>
      <c r="F365">
        <v>348</v>
      </c>
      <c r="G365">
        <v>0</v>
      </c>
      <c r="H365">
        <v>12900</v>
      </c>
      <c r="I365">
        <v>2</v>
      </c>
      <c r="J365">
        <v>88</v>
      </c>
      <c r="K365">
        <v>335</v>
      </c>
      <c r="L365">
        <v>296</v>
      </c>
      <c r="M365">
        <v>11.5</v>
      </c>
    </row>
    <row r="366" spans="1:13" x14ac:dyDescent="0.35">
      <c r="A366">
        <v>152821</v>
      </c>
      <c r="B366" t="s">
        <v>22</v>
      </c>
      <c r="C366" t="s">
        <v>17</v>
      </c>
      <c r="D366">
        <v>1633</v>
      </c>
      <c r="E366">
        <v>286</v>
      </c>
      <c r="F366">
        <v>351</v>
      </c>
      <c r="G366">
        <v>8</v>
      </c>
      <c r="H366">
        <v>16765</v>
      </c>
      <c r="I366">
        <v>9</v>
      </c>
      <c r="J366">
        <v>13</v>
      </c>
      <c r="K366">
        <v>318</v>
      </c>
      <c r="L366">
        <v>306</v>
      </c>
      <c r="M366">
        <v>5.8</v>
      </c>
    </row>
    <row r="367" spans="1:13" x14ac:dyDescent="0.35">
      <c r="A367">
        <v>57964</v>
      </c>
      <c r="B367" t="s">
        <v>58</v>
      </c>
      <c r="C367" t="s">
        <v>14</v>
      </c>
      <c r="D367">
        <v>428</v>
      </c>
      <c r="E367">
        <v>166</v>
      </c>
      <c r="F367">
        <v>334</v>
      </c>
      <c r="G367">
        <v>4</v>
      </c>
      <c r="H367">
        <v>13608</v>
      </c>
      <c r="I367">
        <v>1</v>
      </c>
      <c r="J367">
        <v>71</v>
      </c>
      <c r="K367">
        <v>304</v>
      </c>
      <c r="L367">
        <v>240</v>
      </c>
      <c r="M367">
        <v>9.1875</v>
      </c>
    </row>
    <row r="368" spans="1:13" x14ac:dyDescent="0.35">
      <c r="A368">
        <v>188385</v>
      </c>
      <c r="B368" t="s">
        <v>21</v>
      </c>
      <c r="C368" t="s">
        <v>17</v>
      </c>
      <c r="D368">
        <v>262</v>
      </c>
      <c r="E368">
        <v>150</v>
      </c>
      <c r="F368">
        <v>228</v>
      </c>
      <c r="G368">
        <v>0</v>
      </c>
      <c r="H368">
        <v>8475</v>
      </c>
      <c r="I368">
        <v>0</v>
      </c>
      <c r="J368">
        <v>67</v>
      </c>
      <c r="K368">
        <v>194</v>
      </c>
      <c r="L368">
        <v>186</v>
      </c>
      <c r="M368">
        <v>15</v>
      </c>
    </row>
    <row r="369" spans="1:13" x14ac:dyDescent="0.35">
      <c r="A369">
        <v>65899</v>
      </c>
      <c r="B369" t="s">
        <v>30</v>
      </c>
      <c r="C369" t="s">
        <v>17</v>
      </c>
      <c r="D369">
        <v>905</v>
      </c>
      <c r="E369">
        <v>470</v>
      </c>
      <c r="F369">
        <v>605</v>
      </c>
      <c r="G369">
        <v>0</v>
      </c>
      <c r="H369">
        <v>21564</v>
      </c>
      <c r="I369">
        <v>11</v>
      </c>
      <c r="J369">
        <v>70</v>
      </c>
      <c r="K369">
        <v>533</v>
      </c>
      <c r="L369">
        <v>549</v>
      </c>
      <c r="M369">
        <v>7.25</v>
      </c>
    </row>
    <row r="370" spans="1:13" x14ac:dyDescent="0.35">
      <c r="A370">
        <v>171302</v>
      </c>
      <c r="B370" t="s">
        <v>22</v>
      </c>
      <c r="C370" t="s">
        <v>17</v>
      </c>
      <c r="D370">
        <v>1693</v>
      </c>
      <c r="E370">
        <v>423</v>
      </c>
      <c r="F370">
        <v>492</v>
      </c>
      <c r="G370">
        <v>23</v>
      </c>
      <c r="H370">
        <v>17493</v>
      </c>
      <c r="I370">
        <v>6</v>
      </c>
      <c r="J370">
        <v>58</v>
      </c>
      <c r="K370">
        <v>467</v>
      </c>
      <c r="L370">
        <v>457</v>
      </c>
      <c r="M370">
        <v>11.66666667</v>
      </c>
    </row>
    <row r="371" spans="1:13" x14ac:dyDescent="0.35">
      <c r="A371">
        <v>38106</v>
      </c>
      <c r="B371" t="s">
        <v>13</v>
      </c>
      <c r="C371" t="s">
        <v>17</v>
      </c>
      <c r="D371">
        <v>1806</v>
      </c>
      <c r="E371">
        <v>243</v>
      </c>
      <c r="F371">
        <v>450</v>
      </c>
      <c r="G371">
        <v>33</v>
      </c>
      <c r="H371">
        <v>22969</v>
      </c>
      <c r="I371">
        <v>38</v>
      </c>
      <c r="J371">
        <v>5</v>
      </c>
      <c r="K371">
        <v>312</v>
      </c>
      <c r="L371">
        <v>338</v>
      </c>
      <c r="M371">
        <v>2.7954545460000002</v>
      </c>
    </row>
    <row r="372" spans="1:13" x14ac:dyDescent="0.35">
      <c r="A372">
        <v>35906</v>
      </c>
      <c r="B372" t="s">
        <v>13</v>
      </c>
      <c r="C372" t="s">
        <v>17</v>
      </c>
      <c r="D372">
        <v>683</v>
      </c>
      <c r="E372">
        <v>284</v>
      </c>
      <c r="F372">
        <v>368</v>
      </c>
      <c r="G372">
        <v>2</v>
      </c>
      <c r="H372">
        <v>12396</v>
      </c>
      <c r="I372">
        <v>4</v>
      </c>
      <c r="J372">
        <v>32</v>
      </c>
      <c r="K372">
        <v>325</v>
      </c>
      <c r="L372">
        <v>313</v>
      </c>
      <c r="M372">
        <v>15.33333333</v>
      </c>
    </row>
    <row r="373" spans="1:13" x14ac:dyDescent="0.35">
      <c r="A373">
        <v>4513</v>
      </c>
      <c r="B373" t="s">
        <v>30</v>
      </c>
      <c r="C373" t="s">
        <v>14</v>
      </c>
      <c r="D373">
        <v>630</v>
      </c>
      <c r="E373">
        <v>355</v>
      </c>
      <c r="F373">
        <v>437</v>
      </c>
      <c r="G373">
        <v>0</v>
      </c>
      <c r="H373">
        <v>15914</v>
      </c>
      <c r="I373">
        <v>3</v>
      </c>
      <c r="J373">
        <v>75</v>
      </c>
      <c r="K373">
        <v>396</v>
      </c>
      <c r="L373">
        <v>395</v>
      </c>
      <c r="M373">
        <v>13</v>
      </c>
    </row>
    <row r="374" spans="1:13" x14ac:dyDescent="0.35">
      <c r="A374">
        <v>14272</v>
      </c>
      <c r="B374" t="s">
        <v>33</v>
      </c>
      <c r="C374" t="s">
        <v>61</v>
      </c>
      <c r="D374">
        <v>389</v>
      </c>
      <c r="E374">
        <v>207</v>
      </c>
      <c r="F374">
        <v>286</v>
      </c>
      <c r="G374">
        <v>0</v>
      </c>
      <c r="H374">
        <v>9933</v>
      </c>
      <c r="I374">
        <v>1</v>
      </c>
      <c r="J374">
        <v>69</v>
      </c>
      <c r="K374">
        <v>234</v>
      </c>
      <c r="L374">
        <v>253</v>
      </c>
      <c r="M374">
        <v>12.66666667</v>
      </c>
    </row>
    <row r="375" spans="1:13" x14ac:dyDescent="0.35">
      <c r="A375">
        <v>1779</v>
      </c>
      <c r="B375" t="s">
        <v>33</v>
      </c>
      <c r="C375" t="s">
        <v>14</v>
      </c>
      <c r="D375">
        <v>417</v>
      </c>
      <c r="E375">
        <v>131</v>
      </c>
      <c r="F375">
        <v>282</v>
      </c>
      <c r="G375">
        <v>0</v>
      </c>
      <c r="H375">
        <v>6858</v>
      </c>
      <c r="I375">
        <v>6</v>
      </c>
      <c r="J375">
        <v>42</v>
      </c>
      <c r="K375">
        <v>199</v>
      </c>
      <c r="L375">
        <v>200</v>
      </c>
      <c r="M375">
        <v>13</v>
      </c>
    </row>
    <row r="376" spans="1:13" x14ac:dyDescent="0.35">
      <c r="A376">
        <v>180512</v>
      </c>
      <c r="B376" t="s">
        <v>41</v>
      </c>
      <c r="C376" t="s">
        <v>52</v>
      </c>
      <c r="D376">
        <v>731</v>
      </c>
      <c r="E376">
        <v>304</v>
      </c>
      <c r="F376">
        <v>382</v>
      </c>
      <c r="G376">
        <v>1</v>
      </c>
      <c r="H376">
        <v>13513</v>
      </c>
      <c r="I376">
        <v>4</v>
      </c>
      <c r="J376">
        <v>53</v>
      </c>
      <c r="K376">
        <v>355</v>
      </c>
      <c r="L376">
        <v>349</v>
      </c>
      <c r="M376">
        <v>6.5789473679999997</v>
      </c>
    </row>
    <row r="377" spans="1:13" x14ac:dyDescent="0.35">
      <c r="A377">
        <v>41065</v>
      </c>
      <c r="B377" t="s">
        <v>24</v>
      </c>
      <c r="C377" t="s">
        <v>17</v>
      </c>
      <c r="D377">
        <v>1569</v>
      </c>
      <c r="E377">
        <v>673</v>
      </c>
      <c r="F377">
        <v>781</v>
      </c>
      <c r="G377">
        <v>22</v>
      </c>
      <c r="H377">
        <v>25775</v>
      </c>
      <c r="I377">
        <v>3</v>
      </c>
      <c r="J377">
        <v>44</v>
      </c>
      <c r="K377">
        <v>672</v>
      </c>
      <c r="L377">
        <v>785</v>
      </c>
      <c r="M377">
        <v>12.5</v>
      </c>
    </row>
    <row r="378" spans="1:13" x14ac:dyDescent="0.35">
      <c r="A378">
        <v>111949</v>
      </c>
      <c r="B378" t="s">
        <v>33</v>
      </c>
      <c r="C378" t="s">
        <v>61</v>
      </c>
      <c r="D378">
        <v>335</v>
      </c>
      <c r="E378">
        <v>166</v>
      </c>
      <c r="F378">
        <v>239</v>
      </c>
      <c r="G378">
        <v>0</v>
      </c>
      <c r="H378">
        <v>8297</v>
      </c>
      <c r="I378">
        <v>0</v>
      </c>
      <c r="J378">
        <v>76</v>
      </c>
      <c r="K378">
        <v>207</v>
      </c>
      <c r="L378">
        <v>207</v>
      </c>
      <c r="M378">
        <v>4.6060606059999998</v>
      </c>
    </row>
    <row r="379" spans="1:13" x14ac:dyDescent="0.35">
      <c r="A379">
        <v>35043</v>
      </c>
      <c r="B379" t="s">
        <v>13</v>
      </c>
      <c r="C379" t="s">
        <v>14</v>
      </c>
      <c r="D379">
        <v>1357</v>
      </c>
      <c r="E379">
        <v>521</v>
      </c>
      <c r="F379">
        <v>587</v>
      </c>
      <c r="G379">
        <v>26</v>
      </c>
      <c r="H379">
        <v>20642</v>
      </c>
      <c r="I379">
        <v>4</v>
      </c>
      <c r="J379">
        <v>30</v>
      </c>
      <c r="K379">
        <v>534</v>
      </c>
      <c r="L379">
        <v>571</v>
      </c>
      <c r="M379">
        <v>13</v>
      </c>
    </row>
    <row r="380" spans="1:13" x14ac:dyDescent="0.35">
      <c r="A380">
        <v>86311</v>
      </c>
      <c r="B380" t="s">
        <v>53</v>
      </c>
      <c r="C380" t="s">
        <v>31</v>
      </c>
      <c r="D380">
        <v>530</v>
      </c>
      <c r="E380">
        <v>309</v>
      </c>
      <c r="F380">
        <v>375</v>
      </c>
      <c r="G380">
        <v>0</v>
      </c>
      <c r="H380">
        <v>11438</v>
      </c>
      <c r="I380">
        <v>1</v>
      </c>
      <c r="J380">
        <v>80</v>
      </c>
      <c r="K380">
        <v>375</v>
      </c>
      <c r="L380">
        <v>276</v>
      </c>
      <c r="M380">
        <v>5.5</v>
      </c>
    </row>
    <row r="381" spans="1:13" x14ac:dyDescent="0.35">
      <c r="A381">
        <v>182293</v>
      </c>
      <c r="B381" t="s">
        <v>41</v>
      </c>
      <c r="C381" t="s">
        <v>52</v>
      </c>
      <c r="D381">
        <v>883</v>
      </c>
      <c r="E381">
        <v>294</v>
      </c>
      <c r="F381">
        <v>363</v>
      </c>
      <c r="G381">
        <v>6</v>
      </c>
      <c r="H381">
        <v>13642</v>
      </c>
      <c r="I381">
        <v>2</v>
      </c>
      <c r="J381">
        <v>66</v>
      </c>
      <c r="K381">
        <v>315</v>
      </c>
      <c r="L381">
        <v>355</v>
      </c>
      <c r="M381">
        <v>14.25</v>
      </c>
    </row>
    <row r="382" spans="1:13" x14ac:dyDescent="0.35">
      <c r="A382">
        <v>179023</v>
      </c>
      <c r="B382" t="s">
        <v>41</v>
      </c>
      <c r="C382" t="s">
        <v>52</v>
      </c>
      <c r="D382">
        <v>982</v>
      </c>
      <c r="E382">
        <v>318</v>
      </c>
      <c r="F382">
        <v>384</v>
      </c>
      <c r="G382">
        <v>0</v>
      </c>
      <c r="H382">
        <v>12744</v>
      </c>
      <c r="I382">
        <v>5</v>
      </c>
      <c r="J382">
        <v>61</v>
      </c>
      <c r="K382">
        <v>388</v>
      </c>
      <c r="L382">
        <v>341</v>
      </c>
      <c r="M382">
        <v>20</v>
      </c>
    </row>
    <row r="383" spans="1:13" x14ac:dyDescent="0.35">
      <c r="A383">
        <v>65481</v>
      </c>
      <c r="B383" t="s">
        <v>30</v>
      </c>
      <c r="C383" t="s">
        <v>14</v>
      </c>
      <c r="D383">
        <v>663</v>
      </c>
      <c r="E383">
        <v>432</v>
      </c>
      <c r="F383">
        <v>534</v>
      </c>
      <c r="G383">
        <v>0</v>
      </c>
      <c r="H383">
        <v>16668</v>
      </c>
      <c r="I383">
        <v>5</v>
      </c>
      <c r="J383">
        <v>64</v>
      </c>
      <c r="K383">
        <v>501</v>
      </c>
      <c r="L383">
        <v>483</v>
      </c>
      <c r="M383">
        <v>15</v>
      </c>
    </row>
    <row r="384" spans="1:13" x14ac:dyDescent="0.35">
      <c r="A384">
        <v>21144</v>
      </c>
      <c r="B384" t="s">
        <v>18</v>
      </c>
      <c r="C384" t="s">
        <v>14</v>
      </c>
      <c r="D384">
        <v>827</v>
      </c>
      <c r="E384">
        <v>240</v>
      </c>
      <c r="F384">
        <v>319</v>
      </c>
      <c r="G384">
        <v>8</v>
      </c>
      <c r="H384">
        <v>12413</v>
      </c>
      <c r="I384">
        <v>1</v>
      </c>
      <c r="J384">
        <v>60</v>
      </c>
      <c r="K384">
        <v>275</v>
      </c>
      <c r="L384">
        <v>297</v>
      </c>
      <c r="M384">
        <v>6.3125</v>
      </c>
    </row>
    <row r="385" spans="1:13" x14ac:dyDescent="0.35">
      <c r="A385">
        <v>9390</v>
      </c>
      <c r="B385" t="s">
        <v>30</v>
      </c>
      <c r="C385" t="s">
        <v>17</v>
      </c>
      <c r="D385">
        <v>266</v>
      </c>
      <c r="E385">
        <v>146</v>
      </c>
      <c r="F385">
        <v>211</v>
      </c>
      <c r="G385">
        <v>0</v>
      </c>
      <c r="H385">
        <v>7863</v>
      </c>
      <c r="I385">
        <v>16</v>
      </c>
      <c r="J385">
        <v>72</v>
      </c>
      <c r="K385">
        <v>167</v>
      </c>
      <c r="L385">
        <v>217</v>
      </c>
      <c r="M385">
        <v>8.09375</v>
      </c>
    </row>
    <row r="386" spans="1:13" x14ac:dyDescent="0.35">
      <c r="A386">
        <v>157973</v>
      </c>
      <c r="B386" t="s">
        <v>22</v>
      </c>
      <c r="C386" t="s">
        <v>14</v>
      </c>
      <c r="D386">
        <v>1967</v>
      </c>
      <c r="E386">
        <v>371</v>
      </c>
      <c r="F386">
        <v>436</v>
      </c>
      <c r="G386">
        <v>45</v>
      </c>
      <c r="H386">
        <v>24029</v>
      </c>
      <c r="I386">
        <v>8</v>
      </c>
      <c r="J386">
        <v>15</v>
      </c>
      <c r="K386">
        <v>409</v>
      </c>
      <c r="L386">
        <v>403</v>
      </c>
      <c r="M386">
        <v>10.5</v>
      </c>
    </row>
    <row r="387" spans="1:13" x14ac:dyDescent="0.35">
      <c r="A387">
        <v>176890</v>
      </c>
      <c r="B387" t="s">
        <v>51</v>
      </c>
      <c r="C387" t="s">
        <v>17</v>
      </c>
      <c r="D387">
        <v>470</v>
      </c>
      <c r="E387">
        <v>305</v>
      </c>
      <c r="F387">
        <v>355</v>
      </c>
      <c r="G387">
        <v>1</v>
      </c>
      <c r="H387">
        <v>11035</v>
      </c>
      <c r="I387">
        <v>6</v>
      </c>
      <c r="J387">
        <v>45</v>
      </c>
      <c r="K387">
        <v>339</v>
      </c>
      <c r="L387">
        <v>318</v>
      </c>
      <c r="M387">
        <v>5.625</v>
      </c>
    </row>
    <row r="388" spans="1:13" x14ac:dyDescent="0.35">
      <c r="A388">
        <v>65181</v>
      </c>
      <c r="B388" t="s">
        <v>30</v>
      </c>
      <c r="C388" t="s">
        <v>14</v>
      </c>
      <c r="D388">
        <v>626</v>
      </c>
      <c r="E388">
        <v>356</v>
      </c>
      <c r="F388">
        <v>440</v>
      </c>
      <c r="G388">
        <v>2</v>
      </c>
      <c r="H388">
        <v>16309</v>
      </c>
      <c r="I388">
        <v>2</v>
      </c>
      <c r="J388">
        <v>83</v>
      </c>
      <c r="K388">
        <v>388</v>
      </c>
      <c r="L388">
        <v>392</v>
      </c>
      <c r="M388">
        <v>9.8000000000000007</v>
      </c>
    </row>
    <row r="389" spans="1:13" x14ac:dyDescent="0.35">
      <c r="A389">
        <v>181083</v>
      </c>
      <c r="B389" t="s">
        <v>41</v>
      </c>
      <c r="C389" t="s">
        <v>52</v>
      </c>
      <c r="D389">
        <v>1521</v>
      </c>
      <c r="E389">
        <v>412</v>
      </c>
      <c r="F389">
        <v>543</v>
      </c>
      <c r="G389">
        <v>33</v>
      </c>
      <c r="H389">
        <v>19703</v>
      </c>
      <c r="I389">
        <v>3</v>
      </c>
      <c r="J389">
        <v>64</v>
      </c>
      <c r="K389">
        <v>422</v>
      </c>
      <c r="L389">
        <v>497</v>
      </c>
      <c r="M389">
        <v>8.5714285710000002</v>
      </c>
    </row>
    <row r="390" spans="1:13" x14ac:dyDescent="0.35">
      <c r="A390">
        <v>175951</v>
      </c>
      <c r="B390" t="s">
        <v>51</v>
      </c>
      <c r="C390" t="s">
        <v>17</v>
      </c>
      <c r="D390">
        <v>584</v>
      </c>
      <c r="E390">
        <v>282</v>
      </c>
      <c r="F390">
        <v>347</v>
      </c>
      <c r="G390">
        <v>0</v>
      </c>
      <c r="H390">
        <v>13789</v>
      </c>
      <c r="I390">
        <v>7</v>
      </c>
      <c r="J390">
        <v>51</v>
      </c>
      <c r="K390">
        <v>314</v>
      </c>
      <c r="L390">
        <v>318</v>
      </c>
      <c r="M390">
        <v>10.4</v>
      </c>
    </row>
    <row r="391" spans="1:13" x14ac:dyDescent="0.35">
      <c r="A391">
        <v>20966</v>
      </c>
      <c r="B391" t="s">
        <v>18</v>
      </c>
      <c r="C391" t="s">
        <v>20</v>
      </c>
      <c r="D391">
        <v>588</v>
      </c>
      <c r="E391">
        <v>257</v>
      </c>
      <c r="F391">
        <v>318</v>
      </c>
      <c r="G391">
        <v>0</v>
      </c>
      <c r="H391">
        <v>10225</v>
      </c>
      <c r="I391">
        <v>2</v>
      </c>
      <c r="J391">
        <v>56</v>
      </c>
      <c r="K391">
        <v>288</v>
      </c>
      <c r="L391">
        <v>285</v>
      </c>
      <c r="M391">
        <v>19</v>
      </c>
    </row>
    <row r="392" spans="1:13" x14ac:dyDescent="0.35">
      <c r="A392">
        <v>91779</v>
      </c>
      <c r="B392" t="s">
        <v>16</v>
      </c>
      <c r="C392" t="s">
        <v>17</v>
      </c>
      <c r="D392">
        <v>1063</v>
      </c>
      <c r="E392">
        <v>294</v>
      </c>
      <c r="F392">
        <v>434</v>
      </c>
      <c r="G392">
        <v>0</v>
      </c>
      <c r="H392">
        <v>18383</v>
      </c>
      <c r="I392">
        <v>5</v>
      </c>
      <c r="J392">
        <v>79</v>
      </c>
      <c r="K392">
        <v>360</v>
      </c>
      <c r="L392">
        <v>354</v>
      </c>
      <c r="M392">
        <v>20</v>
      </c>
    </row>
    <row r="393" spans="1:13" x14ac:dyDescent="0.35">
      <c r="A393">
        <v>98099</v>
      </c>
      <c r="B393" t="s">
        <v>16</v>
      </c>
      <c r="C393" t="s">
        <v>17</v>
      </c>
      <c r="D393">
        <v>588</v>
      </c>
      <c r="E393">
        <v>272</v>
      </c>
      <c r="F393">
        <v>387</v>
      </c>
      <c r="G393">
        <v>2</v>
      </c>
      <c r="H393">
        <v>13570</v>
      </c>
      <c r="I393">
        <v>1</v>
      </c>
      <c r="J393">
        <v>85</v>
      </c>
      <c r="K393">
        <v>345</v>
      </c>
      <c r="L393">
        <v>331</v>
      </c>
      <c r="M393">
        <v>13.33333333</v>
      </c>
    </row>
    <row r="394" spans="1:13" x14ac:dyDescent="0.35">
      <c r="A394">
        <v>32485</v>
      </c>
      <c r="B394" t="s">
        <v>13</v>
      </c>
      <c r="C394" t="s">
        <v>17</v>
      </c>
      <c r="D394">
        <v>663</v>
      </c>
      <c r="E394">
        <v>293</v>
      </c>
      <c r="F394">
        <v>340</v>
      </c>
      <c r="G394">
        <v>3</v>
      </c>
      <c r="H394">
        <v>12675</v>
      </c>
      <c r="I394">
        <v>3</v>
      </c>
      <c r="J394">
        <v>24</v>
      </c>
      <c r="K394">
        <v>315</v>
      </c>
      <c r="L394">
        <v>305</v>
      </c>
      <c r="M394">
        <v>11.66666667</v>
      </c>
    </row>
    <row r="395" spans="1:13" x14ac:dyDescent="0.35">
      <c r="A395">
        <v>111284</v>
      </c>
      <c r="B395" t="s">
        <v>33</v>
      </c>
      <c r="C395" t="s">
        <v>61</v>
      </c>
      <c r="D395">
        <v>582</v>
      </c>
      <c r="E395">
        <v>292</v>
      </c>
      <c r="F395">
        <v>340</v>
      </c>
      <c r="G395">
        <v>0</v>
      </c>
      <c r="H395">
        <v>10930</v>
      </c>
      <c r="I395">
        <v>1</v>
      </c>
      <c r="J395">
        <v>61</v>
      </c>
      <c r="K395">
        <v>308</v>
      </c>
      <c r="L395">
        <v>323</v>
      </c>
      <c r="M395">
        <v>4.2727272730000001</v>
      </c>
    </row>
    <row r="396" spans="1:13" x14ac:dyDescent="0.35">
      <c r="A396">
        <v>15651</v>
      </c>
      <c r="B396" t="s">
        <v>18</v>
      </c>
      <c r="C396" t="s">
        <v>20</v>
      </c>
      <c r="D396">
        <v>1497</v>
      </c>
      <c r="E396">
        <v>581</v>
      </c>
      <c r="F396">
        <v>762</v>
      </c>
      <c r="G396">
        <v>21</v>
      </c>
      <c r="H396">
        <v>30594</v>
      </c>
      <c r="I396">
        <v>1</v>
      </c>
      <c r="J396">
        <v>76</v>
      </c>
      <c r="K396">
        <v>678</v>
      </c>
      <c r="L396">
        <v>667</v>
      </c>
      <c r="M396">
        <v>6.9285714289999998</v>
      </c>
    </row>
    <row r="397" spans="1:13" x14ac:dyDescent="0.35">
      <c r="A397">
        <v>96220</v>
      </c>
      <c r="B397" t="s">
        <v>16</v>
      </c>
      <c r="C397" t="s">
        <v>17</v>
      </c>
      <c r="D397">
        <v>281</v>
      </c>
      <c r="E397">
        <v>280</v>
      </c>
      <c r="F397">
        <v>342</v>
      </c>
      <c r="G397">
        <v>0</v>
      </c>
      <c r="H397">
        <v>10874</v>
      </c>
      <c r="I397">
        <v>0</v>
      </c>
      <c r="J397">
        <v>83</v>
      </c>
      <c r="K397">
        <v>314</v>
      </c>
      <c r="L397">
        <v>274</v>
      </c>
      <c r="M397">
        <v>7.7142857139999998</v>
      </c>
    </row>
    <row r="398" spans="1:13" x14ac:dyDescent="0.35">
      <c r="A398">
        <v>73221</v>
      </c>
      <c r="B398" t="s">
        <v>30</v>
      </c>
      <c r="C398" t="s">
        <v>14</v>
      </c>
      <c r="D398">
        <v>784</v>
      </c>
      <c r="E398">
        <v>289</v>
      </c>
      <c r="F398">
        <v>400</v>
      </c>
      <c r="G398">
        <v>2</v>
      </c>
      <c r="H398">
        <v>12840</v>
      </c>
      <c r="I398">
        <v>5</v>
      </c>
      <c r="J398">
        <v>67</v>
      </c>
      <c r="K398">
        <v>378</v>
      </c>
      <c r="L398">
        <v>332</v>
      </c>
      <c r="M398">
        <v>11</v>
      </c>
    </row>
    <row r="399" spans="1:13" x14ac:dyDescent="0.35">
      <c r="A399">
        <v>170143</v>
      </c>
      <c r="B399" t="s">
        <v>22</v>
      </c>
      <c r="C399" t="s">
        <v>17</v>
      </c>
      <c r="D399">
        <v>1722</v>
      </c>
      <c r="E399">
        <v>404</v>
      </c>
      <c r="F399">
        <v>433</v>
      </c>
      <c r="G399">
        <v>39</v>
      </c>
      <c r="H399">
        <v>13454</v>
      </c>
      <c r="I399">
        <v>13</v>
      </c>
      <c r="J399">
        <v>59</v>
      </c>
      <c r="K399">
        <v>420</v>
      </c>
      <c r="L399">
        <v>411</v>
      </c>
      <c r="M399">
        <v>4.5714285710000002</v>
      </c>
    </row>
    <row r="400" spans="1:13" x14ac:dyDescent="0.35">
      <c r="A400">
        <v>43884</v>
      </c>
      <c r="B400" t="s">
        <v>13</v>
      </c>
      <c r="C400" t="s">
        <v>14</v>
      </c>
      <c r="D400">
        <v>645</v>
      </c>
      <c r="E400">
        <v>226</v>
      </c>
      <c r="F400">
        <v>284</v>
      </c>
      <c r="G400">
        <v>1</v>
      </c>
      <c r="H400">
        <v>13007</v>
      </c>
      <c r="I400">
        <v>6</v>
      </c>
      <c r="J400">
        <v>7</v>
      </c>
      <c r="K400">
        <v>249</v>
      </c>
      <c r="L400">
        <v>257</v>
      </c>
      <c r="M400">
        <v>5.2857142860000002</v>
      </c>
    </row>
    <row r="401" spans="1:13" x14ac:dyDescent="0.35">
      <c r="A401">
        <v>61338</v>
      </c>
      <c r="B401" t="s">
        <v>34</v>
      </c>
      <c r="C401" t="s">
        <v>14</v>
      </c>
      <c r="D401">
        <v>544</v>
      </c>
      <c r="E401">
        <v>330</v>
      </c>
      <c r="F401">
        <v>433</v>
      </c>
      <c r="G401">
        <v>0</v>
      </c>
      <c r="H401">
        <v>14398</v>
      </c>
      <c r="I401">
        <v>5</v>
      </c>
      <c r="J401">
        <v>68</v>
      </c>
      <c r="K401">
        <v>403</v>
      </c>
      <c r="L401">
        <v>360</v>
      </c>
      <c r="M401">
        <v>5.1333333330000004</v>
      </c>
    </row>
    <row r="402" spans="1:13" x14ac:dyDescent="0.35">
      <c r="A402">
        <v>82636</v>
      </c>
      <c r="B402" t="s">
        <v>57</v>
      </c>
      <c r="C402" t="s">
        <v>17</v>
      </c>
      <c r="D402">
        <v>896</v>
      </c>
      <c r="E402">
        <v>291</v>
      </c>
      <c r="F402">
        <v>438</v>
      </c>
      <c r="G402">
        <v>6</v>
      </c>
      <c r="H402">
        <v>17357</v>
      </c>
      <c r="I402">
        <v>2</v>
      </c>
      <c r="J402">
        <v>70</v>
      </c>
      <c r="K402">
        <v>335</v>
      </c>
      <c r="L402">
        <v>340</v>
      </c>
      <c r="M402">
        <v>8.6</v>
      </c>
    </row>
    <row r="403" spans="1:13" x14ac:dyDescent="0.35">
      <c r="A403">
        <v>190730</v>
      </c>
      <c r="B403" t="s">
        <v>24</v>
      </c>
      <c r="C403" t="s">
        <v>14</v>
      </c>
      <c r="D403">
        <v>398</v>
      </c>
      <c r="E403">
        <v>248</v>
      </c>
      <c r="F403">
        <v>337</v>
      </c>
      <c r="G403">
        <v>0</v>
      </c>
      <c r="H403">
        <v>11618</v>
      </c>
      <c r="I403">
        <v>3</v>
      </c>
      <c r="J403">
        <v>39</v>
      </c>
      <c r="K403">
        <v>303</v>
      </c>
      <c r="L403">
        <v>292</v>
      </c>
      <c r="M403">
        <v>8.4499999999999993</v>
      </c>
    </row>
    <row r="404" spans="1:13" x14ac:dyDescent="0.35">
      <c r="A404">
        <v>121071</v>
      </c>
      <c r="B404" t="s">
        <v>21</v>
      </c>
      <c r="C404" t="s">
        <v>17</v>
      </c>
      <c r="D404">
        <v>900</v>
      </c>
      <c r="E404">
        <v>273</v>
      </c>
      <c r="F404">
        <v>455</v>
      </c>
      <c r="G404">
        <v>3</v>
      </c>
      <c r="H404">
        <v>19298</v>
      </c>
      <c r="I404">
        <v>15</v>
      </c>
      <c r="J404">
        <v>43</v>
      </c>
      <c r="K404">
        <v>337</v>
      </c>
      <c r="L404">
        <v>336</v>
      </c>
      <c r="M404">
        <v>13.6</v>
      </c>
    </row>
    <row r="405" spans="1:13" x14ac:dyDescent="0.35">
      <c r="A405">
        <v>94386</v>
      </c>
      <c r="B405" t="s">
        <v>16</v>
      </c>
      <c r="C405" t="s">
        <v>14</v>
      </c>
      <c r="D405">
        <v>1421</v>
      </c>
      <c r="E405">
        <v>435</v>
      </c>
      <c r="F405">
        <v>662</v>
      </c>
      <c r="G405">
        <v>24</v>
      </c>
      <c r="H405">
        <v>18555</v>
      </c>
      <c r="I405">
        <v>6</v>
      </c>
      <c r="J405">
        <v>81</v>
      </c>
      <c r="K405">
        <v>604</v>
      </c>
      <c r="L405">
        <v>534</v>
      </c>
      <c r="M405">
        <v>5.7142857139999998</v>
      </c>
    </row>
    <row r="406" spans="1:13" x14ac:dyDescent="0.35">
      <c r="A406">
        <v>31094</v>
      </c>
      <c r="B406" t="s">
        <v>40</v>
      </c>
      <c r="C406" t="s">
        <v>17</v>
      </c>
      <c r="D406">
        <v>405</v>
      </c>
      <c r="E406">
        <v>166</v>
      </c>
      <c r="F406">
        <v>254</v>
      </c>
      <c r="G406">
        <v>0</v>
      </c>
      <c r="H406">
        <v>7997</v>
      </c>
      <c r="I406">
        <v>1</v>
      </c>
      <c r="J406">
        <v>81</v>
      </c>
      <c r="K406">
        <v>208</v>
      </c>
      <c r="L406">
        <v>215</v>
      </c>
      <c r="M406">
        <v>6.6666666670000003</v>
      </c>
    </row>
    <row r="407" spans="1:13" x14ac:dyDescent="0.35">
      <c r="A407">
        <v>58463</v>
      </c>
      <c r="B407" t="s">
        <v>58</v>
      </c>
      <c r="C407" t="s">
        <v>14</v>
      </c>
      <c r="D407">
        <v>297</v>
      </c>
      <c r="E407">
        <v>176</v>
      </c>
      <c r="F407">
        <v>187</v>
      </c>
      <c r="G407">
        <v>0</v>
      </c>
      <c r="H407">
        <v>5972</v>
      </c>
      <c r="I407">
        <v>0</v>
      </c>
      <c r="J407">
        <v>72</v>
      </c>
      <c r="K407">
        <v>178</v>
      </c>
      <c r="L407">
        <v>185</v>
      </c>
      <c r="M407">
        <v>21</v>
      </c>
    </row>
    <row r="408" spans="1:13" x14ac:dyDescent="0.35">
      <c r="A408">
        <v>160716</v>
      </c>
      <c r="B408" t="s">
        <v>28</v>
      </c>
      <c r="C408" t="s">
        <v>17</v>
      </c>
      <c r="D408">
        <v>317</v>
      </c>
      <c r="E408">
        <v>231</v>
      </c>
      <c r="F408">
        <v>249</v>
      </c>
      <c r="G408">
        <v>0</v>
      </c>
      <c r="H408">
        <v>17155</v>
      </c>
      <c r="I408">
        <v>3</v>
      </c>
      <c r="J408">
        <v>64</v>
      </c>
      <c r="K408">
        <v>249</v>
      </c>
      <c r="L408">
        <v>241</v>
      </c>
      <c r="M408">
        <v>4.8857692310000003</v>
      </c>
    </row>
    <row r="409" spans="1:13" x14ac:dyDescent="0.35">
      <c r="A409">
        <v>156414</v>
      </c>
      <c r="B409" t="s">
        <v>22</v>
      </c>
      <c r="C409" t="s">
        <v>17</v>
      </c>
      <c r="D409">
        <v>2184</v>
      </c>
      <c r="E409">
        <v>351</v>
      </c>
      <c r="F409">
        <v>419</v>
      </c>
      <c r="G409">
        <v>67</v>
      </c>
      <c r="H409">
        <v>16480</v>
      </c>
      <c r="I409">
        <v>25</v>
      </c>
      <c r="J409">
        <v>38</v>
      </c>
      <c r="K409">
        <v>376</v>
      </c>
      <c r="L409">
        <v>394</v>
      </c>
      <c r="M409">
        <v>12.5</v>
      </c>
    </row>
    <row r="410" spans="1:13" x14ac:dyDescent="0.35">
      <c r="A410">
        <v>137592</v>
      </c>
      <c r="B410" t="s">
        <v>65</v>
      </c>
      <c r="C410" t="s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17.5</v>
      </c>
    </row>
    <row r="411" spans="1:13" x14ac:dyDescent="0.35">
      <c r="A411">
        <v>130840</v>
      </c>
      <c r="B411" t="s">
        <v>49</v>
      </c>
      <c r="C411" t="s">
        <v>14</v>
      </c>
      <c r="D411">
        <v>1848</v>
      </c>
      <c r="E411">
        <v>643</v>
      </c>
      <c r="F411">
        <v>765</v>
      </c>
      <c r="G411">
        <v>40</v>
      </c>
      <c r="H411">
        <v>27612</v>
      </c>
      <c r="I411">
        <v>3</v>
      </c>
      <c r="J411">
        <v>24</v>
      </c>
      <c r="K411">
        <v>688</v>
      </c>
      <c r="L411">
        <v>705</v>
      </c>
      <c r="M411">
        <v>8.35</v>
      </c>
    </row>
    <row r="412" spans="1:13" x14ac:dyDescent="0.35">
      <c r="A412">
        <v>133176</v>
      </c>
      <c r="B412" t="s">
        <v>42</v>
      </c>
      <c r="D412">
        <v>2111</v>
      </c>
      <c r="E412">
        <v>320</v>
      </c>
      <c r="F412">
        <v>550</v>
      </c>
      <c r="G412">
        <v>53</v>
      </c>
      <c r="H412">
        <v>28034</v>
      </c>
      <c r="I412">
        <v>4</v>
      </c>
      <c r="J412">
        <v>26</v>
      </c>
      <c r="K412">
        <v>408</v>
      </c>
      <c r="L412">
        <v>444</v>
      </c>
      <c r="M412">
        <v>16.5</v>
      </c>
    </row>
    <row r="413" spans="1:13" x14ac:dyDescent="0.35">
      <c r="A413">
        <v>164044</v>
      </c>
      <c r="B413" t="s">
        <v>22</v>
      </c>
      <c r="C413" t="s">
        <v>14</v>
      </c>
      <c r="D413">
        <v>5795</v>
      </c>
      <c r="E413">
        <v>1329</v>
      </c>
      <c r="F413">
        <v>1204</v>
      </c>
      <c r="G413">
        <v>99</v>
      </c>
      <c r="H413">
        <v>57002</v>
      </c>
      <c r="I413">
        <v>17</v>
      </c>
      <c r="J413">
        <v>36</v>
      </c>
      <c r="K413">
        <v>1326</v>
      </c>
      <c r="L413">
        <v>1201</v>
      </c>
      <c r="M413">
        <v>11.66666667</v>
      </c>
    </row>
    <row r="414" spans="1:13" x14ac:dyDescent="0.35">
      <c r="A414">
        <v>190746</v>
      </c>
      <c r="B414" t="s">
        <v>44</v>
      </c>
      <c r="C414" t="s">
        <v>27</v>
      </c>
      <c r="D414">
        <v>710</v>
      </c>
      <c r="E414">
        <v>402</v>
      </c>
      <c r="F414">
        <v>457</v>
      </c>
      <c r="G414">
        <v>0</v>
      </c>
      <c r="H414">
        <v>14119</v>
      </c>
      <c r="I414">
        <v>3</v>
      </c>
      <c r="J414">
        <v>50</v>
      </c>
      <c r="K414">
        <v>429</v>
      </c>
      <c r="L414">
        <v>433</v>
      </c>
      <c r="M414">
        <v>10.71428571</v>
      </c>
    </row>
    <row r="415" spans="1:13" x14ac:dyDescent="0.35">
      <c r="A415">
        <v>52116</v>
      </c>
      <c r="B415" t="s">
        <v>18</v>
      </c>
      <c r="C415" t="s">
        <v>20</v>
      </c>
      <c r="D415">
        <v>680</v>
      </c>
      <c r="E415">
        <v>236</v>
      </c>
      <c r="F415">
        <v>318</v>
      </c>
      <c r="G415">
        <v>2</v>
      </c>
      <c r="H415">
        <v>11568</v>
      </c>
      <c r="I415">
        <v>3</v>
      </c>
      <c r="J415">
        <v>60</v>
      </c>
      <c r="K415">
        <v>279</v>
      </c>
      <c r="L415">
        <v>277</v>
      </c>
      <c r="M415">
        <v>9.269230769</v>
      </c>
    </row>
    <row r="416" spans="1:13" x14ac:dyDescent="0.35">
      <c r="A416">
        <v>42913</v>
      </c>
      <c r="B416" t="s">
        <v>13</v>
      </c>
      <c r="C416" t="s">
        <v>14</v>
      </c>
      <c r="D416">
        <v>950</v>
      </c>
      <c r="E416">
        <v>357</v>
      </c>
      <c r="F416">
        <v>469</v>
      </c>
      <c r="G416">
        <v>3</v>
      </c>
      <c r="H416">
        <v>18756</v>
      </c>
      <c r="I416">
        <v>5</v>
      </c>
      <c r="J416">
        <v>16</v>
      </c>
      <c r="K416">
        <v>449</v>
      </c>
      <c r="L416">
        <v>420</v>
      </c>
      <c r="M416">
        <v>7.2</v>
      </c>
    </row>
    <row r="417" spans="1:13" x14ac:dyDescent="0.35">
      <c r="A417">
        <v>124143</v>
      </c>
      <c r="B417" t="s">
        <v>21</v>
      </c>
      <c r="C417" t="s">
        <v>14</v>
      </c>
      <c r="D417">
        <v>846</v>
      </c>
      <c r="E417">
        <v>538</v>
      </c>
      <c r="F417">
        <v>602</v>
      </c>
      <c r="G417">
        <v>0</v>
      </c>
      <c r="H417">
        <v>18861</v>
      </c>
      <c r="I417">
        <v>1</v>
      </c>
      <c r="J417">
        <v>73</v>
      </c>
      <c r="K417">
        <v>541</v>
      </c>
      <c r="L417">
        <v>595</v>
      </c>
      <c r="M417">
        <v>5.1818181819999998</v>
      </c>
    </row>
    <row r="418" spans="1:13" x14ac:dyDescent="0.35">
      <c r="A418">
        <v>47385</v>
      </c>
      <c r="B418" t="s">
        <v>44</v>
      </c>
      <c r="C418" t="s">
        <v>27</v>
      </c>
      <c r="D418">
        <v>2432</v>
      </c>
      <c r="E418">
        <v>1273</v>
      </c>
      <c r="F418">
        <v>1105</v>
      </c>
      <c r="G418">
        <v>64</v>
      </c>
      <c r="H418">
        <v>55765</v>
      </c>
      <c r="I418">
        <v>0</v>
      </c>
      <c r="J418">
        <v>62</v>
      </c>
      <c r="K418">
        <v>1332</v>
      </c>
      <c r="L418">
        <v>1057</v>
      </c>
      <c r="M418">
        <v>15</v>
      </c>
    </row>
    <row r="419" spans="1:13" x14ac:dyDescent="0.35">
      <c r="A419">
        <v>92312</v>
      </c>
      <c r="B419" t="s">
        <v>16</v>
      </c>
      <c r="C419" t="s">
        <v>17</v>
      </c>
      <c r="D419">
        <v>3573</v>
      </c>
      <c r="E419">
        <v>1245</v>
      </c>
      <c r="F419">
        <v>1179</v>
      </c>
      <c r="G419">
        <v>98</v>
      </c>
      <c r="H419">
        <v>83519</v>
      </c>
      <c r="I419">
        <v>15</v>
      </c>
      <c r="J419">
        <v>70</v>
      </c>
      <c r="K419">
        <v>1474</v>
      </c>
      <c r="L419">
        <v>1065</v>
      </c>
      <c r="M419">
        <v>10.33333333</v>
      </c>
    </row>
    <row r="420" spans="1:13" x14ac:dyDescent="0.35">
      <c r="A420">
        <v>114208</v>
      </c>
      <c r="B420" t="s">
        <v>32</v>
      </c>
      <c r="C420" t="s">
        <v>14</v>
      </c>
      <c r="D420">
        <v>393</v>
      </c>
      <c r="E420">
        <v>195</v>
      </c>
      <c r="F420">
        <v>221</v>
      </c>
      <c r="G420">
        <v>0</v>
      </c>
      <c r="H420">
        <v>10232</v>
      </c>
      <c r="I420">
        <v>1</v>
      </c>
      <c r="J420">
        <v>65</v>
      </c>
      <c r="K420">
        <v>212</v>
      </c>
      <c r="L420">
        <v>222</v>
      </c>
      <c r="M420">
        <v>15.55555556</v>
      </c>
    </row>
    <row r="421" spans="1:13" x14ac:dyDescent="0.35">
      <c r="A421">
        <v>127744</v>
      </c>
      <c r="B421" t="s">
        <v>21</v>
      </c>
      <c r="C421" t="s">
        <v>14</v>
      </c>
      <c r="D421">
        <v>600</v>
      </c>
      <c r="E421">
        <v>420</v>
      </c>
      <c r="F421">
        <v>479</v>
      </c>
      <c r="G421">
        <v>0</v>
      </c>
      <c r="H421">
        <v>17725</v>
      </c>
      <c r="I421">
        <v>0</v>
      </c>
      <c r="J421">
        <v>77</v>
      </c>
      <c r="K421">
        <v>461</v>
      </c>
      <c r="L421">
        <v>467</v>
      </c>
      <c r="M421">
        <v>8.7272727270000008</v>
      </c>
    </row>
    <row r="422" spans="1:13" x14ac:dyDescent="0.35">
      <c r="A422">
        <v>86696</v>
      </c>
      <c r="B422" t="s">
        <v>46</v>
      </c>
      <c r="C422" t="s">
        <v>17</v>
      </c>
      <c r="D422">
        <v>469</v>
      </c>
      <c r="E422">
        <v>293</v>
      </c>
      <c r="F422">
        <v>398</v>
      </c>
      <c r="G422">
        <v>0</v>
      </c>
      <c r="H422">
        <v>13446</v>
      </c>
      <c r="I422">
        <v>0</v>
      </c>
      <c r="J422">
        <v>79</v>
      </c>
      <c r="K422">
        <v>354</v>
      </c>
      <c r="L422">
        <v>331</v>
      </c>
      <c r="M422">
        <v>19.285714290000001</v>
      </c>
    </row>
    <row r="423" spans="1:13" x14ac:dyDescent="0.35">
      <c r="A423">
        <v>177131</v>
      </c>
      <c r="B423" t="s">
        <v>51</v>
      </c>
      <c r="C423" t="s">
        <v>17</v>
      </c>
      <c r="D423">
        <v>605</v>
      </c>
      <c r="E423">
        <v>223</v>
      </c>
      <c r="F423">
        <v>323</v>
      </c>
      <c r="G423">
        <v>0</v>
      </c>
      <c r="H423">
        <v>12224</v>
      </c>
      <c r="I423">
        <v>3</v>
      </c>
      <c r="J423">
        <v>47</v>
      </c>
      <c r="K423">
        <v>326</v>
      </c>
      <c r="L423">
        <v>283</v>
      </c>
      <c r="M423">
        <v>12.25</v>
      </c>
    </row>
    <row r="424" spans="1:13" x14ac:dyDescent="0.35">
      <c r="A424">
        <v>42689</v>
      </c>
      <c r="B424" t="s">
        <v>13</v>
      </c>
      <c r="C424" t="s">
        <v>17</v>
      </c>
      <c r="D424">
        <v>711</v>
      </c>
      <c r="E424">
        <v>267</v>
      </c>
      <c r="F424">
        <v>363</v>
      </c>
      <c r="G424">
        <v>0</v>
      </c>
      <c r="H424">
        <v>15229</v>
      </c>
      <c r="I424">
        <v>12</v>
      </c>
      <c r="J424">
        <v>7</v>
      </c>
      <c r="K424">
        <v>305</v>
      </c>
      <c r="L424">
        <v>307</v>
      </c>
      <c r="M424">
        <v>3.8571428569999999</v>
      </c>
    </row>
    <row r="425" spans="1:13" x14ac:dyDescent="0.35">
      <c r="A425">
        <v>7879</v>
      </c>
      <c r="B425" t="s">
        <v>22</v>
      </c>
      <c r="C425" t="s">
        <v>17</v>
      </c>
      <c r="D425">
        <v>1072</v>
      </c>
      <c r="E425">
        <v>284</v>
      </c>
      <c r="F425">
        <v>427</v>
      </c>
      <c r="G425">
        <v>6</v>
      </c>
      <c r="H425">
        <v>14572</v>
      </c>
      <c r="I425">
        <v>14</v>
      </c>
      <c r="J425">
        <v>63</v>
      </c>
      <c r="K425">
        <v>306</v>
      </c>
      <c r="L425">
        <v>378</v>
      </c>
      <c r="M425">
        <v>17.85714286</v>
      </c>
    </row>
    <row r="426" spans="1:13" x14ac:dyDescent="0.35">
      <c r="A426">
        <v>13089</v>
      </c>
      <c r="B426" t="s">
        <v>30</v>
      </c>
      <c r="C426" t="s">
        <v>17</v>
      </c>
      <c r="D426">
        <v>782</v>
      </c>
      <c r="E426">
        <v>462</v>
      </c>
      <c r="F426">
        <v>504</v>
      </c>
      <c r="G426">
        <v>1</v>
      </c>
      <c r="H426">
        <v>15816</v>
      </c>
      <c r="I426">
        <v>0</v>
      </c>
      <c r="J426">
        <v>89</v>
      </c>
      <c r="K426">
        <v>475</v>
      </c>
      <c r="L426">
        <v>498</v>
      </c>
      <c r="M426">
        <v>20.18181818</v>
      </c>
    </row>
    <row r="427" spans="1:13" x14ac:dyDescent="0.35">
      <c r="A427">
        <v>98085</v>
      </c>
      <c r="B427" t="s">
        <v>16</v>
      </c>
      <c r="C427" t="s">
        <v>14</v>
      </c>
      <c r="D427">
        <v>464</v>
      </c>
      <c r="E427">
        <v>225</v>
      </c>
      <c r="F427">
        <v>364</v>
      </c>
      <c r="G427">
        <v>0</v>
      </c>
      <c r="H427">
        <v>12445</v>
      </c>
      <c r="I427">
        <v>0</v>
      </c>
      <c r="J427">
        <v>84</v>
      </c>
      <c r="K427">
        <v>291</v>
      </c>
      <c r="L427">
        <v>277</v>
      </c>
      <c r="M427">
        <v>10.199999999999999</v>
      </c>
    </row>
    <row r="428" spans="1:13" x14ac:dyDescent="0.35">
      <c r="A428">
        <v>5614</v>
      </c>
      <c r="B428" t="s">
        <v>22</v>
      </c>
      <c r="C428" t="s">
        <v>14</v>
      </c>
      <c r="D428">
        <v>1803</v>
      </c>
      <c r="E428">
        <v>281</v>
      </c>
      <c r="F428">
        <v>492</v>
      </c>
      <c r="G428">
        <v>20</v>
      </c>
      <c r="H428">
        <v>24681</v>
      </c>
      <c r="I428">
        <v>13</v>
      </c>
      <c r="J428">
        <v>13</v>
      </c>
      <c r="K428">
        <v>418</v>
      </c>
      <c r="L428">
        <v>364</v>
      </c>
      <c r="M428">
        <v>13.71428571</v>
      </c>
    </row>
    <row r="429" spans="1:13" x14ac:dyDescent="0.35">
      <c r="A429">
        <v>122198</v>
      </c>
      <c r="B429" t="s">
        <v>21</v>
      </c>
      <c r="C429" t="s">
        <v>17</v>
      </c>
      <c r="D429">
        <v>1329</v>
      </c>
      <c r="E429">
        <v>685</v>
      </c>
      <c r="F429">
        <v>743</v>
      </c>
      <c r="G429">
        <v>1</v>
      </c>
      <c r="H429">
        <v>21941</v>
      </c>
      <c r="I429">
        <v>13</v>
      </c>
      <c r="J429">
        <v>38</v>
      </c>
      <c r="K429">
        <v>727</v>
      </c>
      <c r="L429">
        <v>689</v>
      </c>
      <c r="M429">
        <v>6.2</v>
      </c>
    </row>
    <row r="430" spans="1:13" x14ac:dyDescent="0.35">
      <c r="A430">
        <v>131537</v>
      </c>
      <c r="B430" t="s">
        <v>44</v>
      </c>
      <c r="C430" t="s">
        <v>17</v>
      </c>
      <c r="D430">
        <v>408</v>
      </c>
      <c r="E430">
        <v>215</v>
      </c>
      <c r="F430">
        <v>286</v>
      </c>
      <c r="G430">
        <v>1</v>
      </c>
      <c r="H430">
        <v>9667</v>
      </c>
      <c r="I430">
        <v>0</v>
      </c>
      <c r="J430">
        <v>87</v>
      </c>
      <c r="K430">
        <v>253</v>
      </c>
      <c r="L430">
        <v>259</v>
      </c>
      <c r="M430">
        <v>8.4444444440000002</v>
      </c>
    </row>
    <row r="431" spans="1:13" x14ac:dyDescent="0.35">
      <c r="A431">
        <v>171609</v>
      </c>
      <c r="B431" t="s">
        <v>22</v>
      </c>
      <c r="C431" t="s">
        <v>17</v>
      </c>
      <c r="D431">
        <v>1537</v>
      </c>
      <c r="E431">
        <v>495</v>
      </c>
      <c r="F431">
        <v>544</v>
      </c>
      <c r="G431">
        <v>19</v>
      </c>
      <c r="H431">
        <v>17689</v>
      </c>
      <c r="I431">
        <v>13</v>
      </c>
      <c r="J431">
        <v>58</v>
      </c>
      <c r="K431">
        <v>509</v>
      </c>
      <c r="L431">
        <v>528</v>
      </c>
      <c r="M431">
        <v>13</v>
      </c>
    </row>
    <row r="432" spans="1:13" x14ac:dyDescent="0.35">
      <c r="A432">
        <v>47914</v>
      </c>
      <c r="B432" t="s">
        <v>44</v>
      </c>
      <c r="C432" t="s">
        <v>17</v>
      </c>
      <c r="D432">
        <v>488</v>
      </c>
      <c r="E432">
        <v>300</v>
      </c>
      <c r="F432">
        <v>311</v>
      </c>
      <c r="G432">
        <v>0</v>
      </c>
      <c r="H432">
        <v>10516</v>
      </c>
      <c r="I432">
        <v>0</v>
      </c>
      <c r="J432">
        <v>82</v>
      </c>
      <c r="K432">
        <v>314</v>
      </c>
      <c r="L432">
        <v>282</v>
      </c>
      <c r="M432">
        <v>4.7142857139999998</v>
      </c>
    </row>
    <row r="433" spans="1:13" x14ac:dyDescent="0.35">
      <c r="A433">
        <v>25226</v>
      </c>
      <c r="B433" t="s">
        <v>47</v>
      </c>
      <c r="C433" t="s">
        <v>14</v>
      </c>
      <c r="D433">
        <v>799</v>
      </c>
      <c r="E433">
        <v>429</v>
      </c>
      <c r="F433">
        <v>467</v>
      </c>
      <c r="G433">
        <v>0</v>
      </c>
      <c r="H433">
        <v>15469</v>
      </c>
      <c r="I433">
        <v>0</v>
      </c>
      <c r="J433">
        <v>70</v>
      </c>
      <c r="K433">
        <v>445</v>
      </c>
      <c r="L433">
        <v>421</v>
      </c>
      <c r="M433">
        <v>9.125</v>
      </c>
    </row>
    <row r="434" spans="1:13" x14ac:dyDescent="0.35">
      <c r="A434">
        <v>158567</v>
      </c>
      <c r="B434" t="s">
        <v>22</v>
      </c>
      <c r="D434">
        <v>1722</v>
      </c>
      <c r="E434">
        <v>324</v>
      </c>
      <c r="F434">
        <v>408</v>
      </c>
      <c r="G434">
        <v>13</v>
      </c>
      <c r="H434">
        <v>15603</v>
      </c>
      <c r="I434">
        <v>10</v>
      </c>
      <c r="J434">
        <v>62</v>
      </c>
      <c r="K434">
        <v>406</v>
      </c>
      <c r="L434">
        <v>365</v>
      </c>
      <c r="M434">
        <v>6.0714285710000002</v>
      </c>
    </row>
    <row r="435" spans="1:13" x14ac:dyDescent="0.35">
      <c r="A435">
        <v>103535</v>
      </c>
      <c r="B435" t="s">
        <v>37</v>
      </c>
      <c r="C435" t="s">
        <v>17</v>
      </c>
      <c r="D435">
        <v>365</v>
      </c>
      <c r="E435">
        <v>215</v>
      </c>
      <c r="F435">
        <v>296</v>
      </c>
      <c r="G435">
        <v>0</v>
      </c>
      <c r="H435">
        <v>9330</v>
      </c>
      <c r="I435">
        <v>0</v>
      </c>
      <c r="J435">
        <v>70</v>
      </c>
      <c r="K435">
        <v>249</v>
      </c>
      <c r="L435">
        <v>269</v>
      </c>
      <c r="M435">
        <v>13.33333333</v>
      </c>
    </row>
    <row r="436" spans="1:13" x14ac:dyDescent="0.35">
      <c r="A436">
        <v>13394</v>
      </c>
      <c r="B436" t="s">
        <v>16</v>
      </c>
      <c r="C436" t="s">
        <v>17</v>
      </c>
      <c r="D436">
        <v>1204</v>
      </c>
      <c r="E436">
        <v>444</v>
      </c>
      <c r="F436">
        <v>557</v>
      </c>
      <c r="G436">
        <v>5</v>
      </c>
      <c r="H436">
        <v>18966</v>
      </c>
      <c r="I436">
        <v>7</v>
      </c>
      <c r="J436">
        <v>72</v>
      </c>
      <c r="K436">
        <v>514</v>
      </c>
      <c r="L436">
        <v>491</v>
      </c>
      <c r="M436">
        <v>7.4</v>
      </c>
    </row>
    <row r="437" spans="1:13" x14ac:dyDescent="0.35">
      <c r="A437">
        <v>45870</v>
      </c>
      <c r="B437" t="s">
        <v>13</v>
      </c>
      <c r="C437" t="s">
        <v>14</v>
      </c>
      <c r="D437">
        <v>518</v>
      </c>
      <c r="E437">
        <v>184</v>
      </c>
      <c r="F437">
        <v>264</v>
      </c>
      <c r="G437">
        <v>0</v>
      </c>
      <c r="H437">
        <v>11126</v>
      </c>
      <c r="I437">
        <v>7</v>
      </c>
      <c r="J437">
        <v>12</v>
      </c>
      <c r="K437">
        <v>213</v>
      </c>
      <c r="L437">
        <v>228</v>
      </c>
      <c r="M437">
        <v>9.3333333330000006</v>
      </c>
    </row>
    <row r="438" spans="1:13" x14ac:dyDescent="0.35">
      <c r="A438">
        <v>169703</v>
      </c>
      <c r="B438" t="s">
        <v>22</v>
      </c>
      <c r="C438" t="s">
        <v>17</v>
      </c>
      <c r="D438">
        <v>2486</v>
      </c>
      <c r="E438">
        <v>475</v>
      </c>
      <c r="F438">
        <v>543</v>
      </c>
      <c r="G438">
        <v>73</v>
      </c>
      <c r="H438">
        <v>26926</v>
      </c>
      <c r="I438">
        <v>7</v>
      </c>
      <c r="J438">
        <v>71</v>
      </c>
      <c r="K438">
        <v>508</v>
      </c>
      <c r="L438">
        <v>516</v>
      </c>
      <c r="M438">
        <v>3.4919354839999999</v>
      </c>
    </row>
    <row r="439" spans="1:13" x14ac:dyDescent="0.35">
      <c r="A439">
        <v>147484</v>
      </c>
      <c r="B439" t="s">
        <v>22</v>
      </c>
      <c r="C439" t="s">
        <v>14</v>
      </c>
      <c r="D439">
        <v>5439</v>
      </c>
      <c r="E439">
        <v>984</v>
      </c>
      <c r="F439">
        <v>1004</v>
      </c>
      <c r="G439">
        <v>98</v>
      </c>
      <c r="H439">
        <v>42403</v>
      </c>
      <c r="I439">
        <v>18</v>
      </c>
      <c r="J439">
        <v>45</v>
      </c>
      <c r="K439">
        <v>1029</v>
      </c>
      <c r="L439">
        <v>961</v>
      </c>
      <c r="M439">
        <v>12.222222220000001</v>
      </c>
    </row>
    <row r="440" spans="1:13" x14ac:dyDescent="0.35">
      <c r="A440">
        <v>151907</v>
      </c>
      <c r="B440" t="s">
        <v>22</v>
      </c>
      <c r="C440" t="s">
        <v>17</v>
      </c>
      <c r="D440">
        <v>3477</v>
      </c>
      <c r="E440">
        <v>424</v>
      </c>
      <c r="F440">
        <v>629</v>
      </c>
      <c r="G440">
        <v>90</v>
      </c>
      <c r="H440">
        <v>27103</v>
      </c>
      <c r="I440">
        <v>14</v>
      </c>
      <c r="J440">
        <v>37</v>
      </c>
      <c r="K440">
        <v>601</v>
      </c>
      <c r="L440">
        <v>528</v>
      </c>
      <c r="M440">
        <v>5.4</v>
      </c>
    </row>
    <row r="441" spans="1:13" x14ac:dyDescent="0.35">
      <c r="A441">
        <v>152283</v>
      </c>
      <c r="B441" t="s">
        <v>22</v>
      </c>
      <c r="C441" t="s">
        <v>17</v>
      </c>
      <c r="D441">
        <v>2813</v>
      </c>
      <c r="E441">
        <v>313</v>
      </c>
      <c r="F441">
        <v>474</v>
      </c>
      <c r="G441">
        <v>81</v>
      </c>
      <c r="H441">
        <v>23850</v>
      </c>
      <c r="I441">
        <v>10</v>
      </c>
      <c r="J441">
        <v>12</v>
      </c>
      <c r="K441">
        <v>366</v>
      </c>
      <c r="L441">
        <v>388</v>
      </c>
      <c r="M441">
        <v>10</v>
      </c>
    </row>
    <row r="442" spans="1:13" x14ac:dyDescent="0.35">
      <c r="A442">
        <v>146742</v>
      </c>
      <c r="B442" t="s">
        <v>22</v>
      </c>
      <c r="C442" t="s">
        <v>14</v>
      </c>
      <c r="D442">
        <v>3909</v>
      </c>
      <c r="E442">
        <v>870</v>
      </c>
      <c r="F442">
        <v>901</v>
      </c>
      <c r="G442">
        <v>98</v>
      </c>
      <c r="H442">
        <v>34835</v>
      </c>
      <c r="I442">
        <v>16</v>
      </c>
      <c r="J442">
        <v>45</v>
      </c>
      <c r="K442">
        <v>886</v>
      </c>
      <c r="L442">
        <v>878</v>
      </c>
      <c r="M442">
        <v>11.28571429</v>
      </c>
    </row>
    <row r="443" spans="1:13" x14ac:dyDescent="0.35">
      <c r="A443">
        <v>68240</v>
      </c>
      <c r="B443" t="s">
        <v>30</v>
      </c>
      <c r="C443" t="s">
        <v>14</v>
      </c>
      <c r="D443">
        <v>237</v>
      </c>
      <c r="E443">
        <v>255</v>
      </c>
      <c r="F443">
        <v>274</v>
      </c>
      <c r="G443">
        <v>0</v>
      </c>
      <c r="H443">
        <v>12378</v>
      </c>
      <c r="I443">
        <v>3</v>
      </c>
      <c r="J443">
        <v>58</v>
      </c>
      <c r="K443">
        <v>250</v>
      </c>
      <c r="L443">
        <v>274</v>
      </c>
      <c r="M443">
        <v>12.84615385</v>
      </c>
    </row>
    <row r="444" spans="1:13" x14ac:dyDescent="0.35">
      <c r="A444">
        <v>24975</v>
      </c>
      <c r="B444" t="s">
        <v>47</v>
      </c>
      <c r="C444" t="s">
        <v>17</v>
      </c>
      <c r="D444">
        <v>545</v>
      </c>
      <c r="E444">
        <v>302</v>
      </c>
      <c r="F444">
        <v>338</v>
      </c>
      <c r="G444">
        <v>1</v>
      </c>
      <c r="H444">
        <v>12022</v>
      </c>
      <c r="I444">
        <v>0</v>
      </c>
      <c r="J444">
        <v>80</v>
      </c>
      <c r="K444">
        <v>316</v>
      </c>
      <c r="L444">
        <v>324</v>
      </c>
      <c r="M444">
        <v>15</v>
      </c>
    </row>
    <row r="445" spans="1:13" x14ac:dyDescent="0.35">
      <c r="A445">
        <v>25027</v>
      </c>
      <c r="B445" t="s">
        <v>47</v>
      </c>
      <c r="C445" t="s">
        <v>14</v>
      </c>
      <c r="D445">
        <v>482</v>
      </c>
      <c r="E445">
        <v>239</v>
      </c>
      <c r="F445">
        <v>335</v>
      </c>
      <c r="G445">
        <v>1</v>
      </c>
      <c r="H445">
        <v>11149</v>
      </c>
      <c r="I445">
        <v>0</v>
      </c>
      <c r="J445">
        <v>81</v>
      </c>
      <c r="K445">
        <v>282</v>
      </c>
      <c r="L445">
        <v>287</v>
      </c>
      <c r="M445">
        <v>5.0714285710000002</v>
      </c>
    </row>
    <row r="446" spans="1:13" x14ac:dyDescent="0.35">
      <c r="A446">
        <v>184269</v>
      </c>
      <c r="B446" t="s">
        <v>41</v>
      </c>
      <c r="D446">
        <v>506</v>
      </c>
      <c r="E446">
        <v>274</v>
      </c>
      <c r="F446">
        <v>356</v>
      </c>
      <c r="G446">
        <v>0</v>
      </c>
      <c r="H446">
        <v>12932</v>
      </c>
      <c r="I446">
        <v>11</v>
      </c>
      <c r="J446">
        <v>37</v>
      </c>
      <c r="K446">
        <v>320</v>
      </c>
      <c r="L446">
        <v>310</v>
      </c>
      <c r="M446">
        <v>10</v>
      </c>
    </row>
    <row r="447" spans="1:13" x14ac:dyDescent="0.35">
      <c r="A447">
        <v>187915</v>
      </c>
      <c r="B447" t="s">
        <v>59</v>
      </c>
      <c r="C447" t="s">
        <v>17</v>
      </c>
      <c r="D447">
        <v>1344</v>
      </c>
      <c r="E447">
        <v>436</v>
      </c>
      <c r="F447">
        <v>472</v>
      </c>
      <c r="G447">
        <v>7</v>
      </c>
      <c r="H447">
        <v>14568</v>
      </c>
      <c r="I447">
        <v>4</v>
      </c>
      <c r="J447">
        <v>75</v>
      </c>
      <c r="K447">
        <v>468</v>
      </c>
      <c r="L447">
        <v>439</v>
      </c>
      <c r="M447">
        <v>3.9315384610000002</v>
      </c>
    </row>
    <row r="448" spans="1:13" x14ac:dyDescent="0.35">
      <c r="A448">
        <v>16972</v>
      </c>
      <c r="B448" t="s">
        <v>18</v>
      </c>
      <c r="C448" t="s">
        <v>14</v>
      </c>
      <c r="D448">
        <v>621</v>
      </c>
      <c r="E448">
        <v>267</v>
      </c>
      <c r="F448">
        <v>352</v>
      </c>
      <c r="G448">
        <v>0</v>
      </c>
      <c r="H448">
        <v>11523</v>
      </c>
      <c r="I448">
        <v>1</v>
      </c>
      <c r="J448">
        <v>81</v>
      </c>
      <c r="K448">
        <v>328</v>
      </c>
      <c r="L448">
        <v>300</v>
      </c>
      <c r="M448">
        <v>10.5875</v>
      </c>
    </row>
    <row r="449" spans="1:13" x14ac:dyDescent="0.35">
      <c r="A449">
        <v>126469</v>
      </c>
      <c r="B449" t="s">
        <v>21</v>
      </c>
      <c r="C449" t="s">
        <v>14</v>
      </c>
      <c r="D449">
        <v>564</v>
      </c>
      <c r="E449">
        <v>199</v>
      </c>
      <c r="F449">
        <v>288</v>
      </c>
      <c r="G449">
        <v>1</v>
      </c>
      <c r="H449">
        <v>10369</v>
      </c>
      <c r="I449">
        <v>7</v>
      </c>
      <c r="J449">
        <v>73</v>
      </c>
      <c r="K449">
        <v>207</v>
      </c>
      <c r="L449">
        <v>274</v>
      </c>
      <c r="M449">
        <v>8.730769231</v>
      </c>
    </row>
    <row r="450" spans="1:13" x14ac:dyDescent="0.35">
      <c r="A450">
        <v>42548</v>
      </c>
      <c r="B450" t="s">
        <v>13</v>
      </c>
      <c r="C450" t="s">
        <v>17</v>
      </c>
      <c r="D450">
        <v>398</v>
      </c>
      <c r="E450">
        <v>193</v>
      </c>
      <c r="F450">
        <v>210</v>
      </c>
      <c r="G450">
        <v>0</v>
      </c>
      <c r="H450">
        <v>6768</v>
      </c>
      <c r="I450">
        <v>8</v>
      </c>
      <c r="J450">
        <v>42</v>
      </c>
      <c r="K450">
        <v>207</v>
      </c>
      <c r="L450">
        <v>195</v>
      </c>
      <c r="M450">
        <v>8.769230769</v>
      </c>
    </row>
    <row r="451" spans="1:13" x14ac:dyDescent="0.35">
      <c r="A451">
        <v>72416</v>
      </c>
      <c r="B451" t="s">
        <v>30</v>
      </c>
      <c r="C451" t="s">
        <v>14</v>
      </c>
      <c r="D451">
        <v>667</v>
      </c>
      <c r="E451">
        <v>333</v>
      </c>
      <c r="F451">
        <v>395</v>
      </c>
      <c r="G451">
        <v>0</v>
      </c>
      <c r="H451">
        <v>12506</v>
      </c>
      <c r="I451">
        <v>4</v>
      </c>
      <c r="J451">
        <v>68</v>
      </c>
      <c r="K451">
        <v>380</v>
      </c>
      <c r="L451">
        <v>345</v>
      </c>
      <c r="M451">
        <v>6.7222222220000001</v>
      </c>
    </row>
    <row r="452" spans="1:13" x14ac:dyDescent="0.35">
      <c r="A452">
        <v>118163</v>
      </c>
      <c r="B452" t="s">
        <v>21</v>
      </c>
      <c r="C452" t="s">
        <v>14</v>
      </c>
      <c r="D452">
        <v>948</v>
      </c>
      <c r="E452">
        <v>545</v>
      </c>
      <c r="F452">
        <v>684</v>
      </c>
      <c r="G452">
        <v>1</v>
      </c>
      <c r="H452">
        <v>20038</v>
      </c>
      <c r="I452">
        <v>8</v>
      </c>
      <c r="J452">
        <v>54</v>
      </c>
      <c r="K452">
        <v>604</v>
      </c>
      <c r="L452">
        <v>655</v>
      </c>
      <c r="M452">
        <v>5</v>
      </c>
    </row>
    <row r="453" spans="1:13" x14ac:dyDescent="0.35">
      <c r="A453">
        <v>174833</v>
      </c>
      <c r="B453" t="s">
        <v>51</v>
      </c>
      <c r="C453" t="s">
        <v>17</v>
      </c>
      <c r="D453">
        <v>953</v>
      </c>
      <c r="E453">
        <v>319</v>
      </c>
      <c r="F453">
        <v>455</v>
      </c>
      <c r="G453">
        <v>1</v>
      </c>
      <c r="H453">
        <v>15729</v>
      </c>
      <c r="I453">
        <v>3</v>
      </c>
      <c r="J453">
        <v>45</v>
      </c>
      <c r="K453">
        <v>379</v>
      </c>
      <c r="L453">
        <v>387</v>
      </c>
      <c r="M453">
        <v>13.2</v>
      </c>
    </row>
    <row r="454" spans="1:13" x14ac:dyDescent="0.35">
      <c r="A454">
        <v>19623</v>
      </c>
      <c r="B454" t="s">
        <v>18</v>
      </c>
      <c r="C454" t="s">
        <v>20</v>
      </c>
      <c r="D454">
        <v>1070</v>
      </c>
      <c r="E454">
        <v>384</v>
      </c>
      <c r="F454">
        <v>476</v>
      </c>
      <c r="G454">
        <v>24</v>
      </c>
      <c r="H454">
        <v>17806</v>
      </c>
      <c r="I454">
        <v>1</v>
      </c>
      <c r="J454">
        <v>67</v>
      </c>
      <c r="K454">
        <v>420</v>
      </c>
      <c r="L454">
        <v>435</v>
      </c>
      <c r="M454">
        <v>6.5333333329999999</v>
      </c>
    </row>
    <row r="455" spans="1:13" x14ac:dyDescent="0.35">
      <c r="A455">
        <v>159506</v>
      </c>
      <c r="B455" t="s">
        <v>22</v>
      </c>
      <c r="C455" t="s">
        <v>14</v>
      </c>
      <c r="D455">
        <v>1029</v>
      </c>
      <c r="E455">
        <v>415</v>
      </c>
      <c r="F455">
        <v>413</v>
      </c>
      <c r="G455">
        <v>5</v>
      </c>
      <c r="H455">
        <v>17789</v>
      </c>
      <c r="I455">
        <v>2</v>
      </c>
      <c r="J455">
        <v>64</v>
      </c>
      <c r="K455">
        <v>401</v>
      </c>
      <c r="L455">
        <v>408</v>
      </c>
      <c r="M455">
        <v>5.1333333330000004</v>
      </c>
    </row>
    <row r="456" spans="1:13" x14ac:dyDescent="0.35">
      <c r="A456">
        <v>153743</v>
      </c>
      <c r="B456" t="s">
        <v>22</v>
      </c>
      <c r="C456" t="s">
        <v>14</v>
      </c>
      <c r="D456">
        <v>1325</v>
      </c>
      <c r="E456">
        <v>381</v>
      </c>
      <c r="F456">
        <v>464</v>
      </c>
      <c r="G456">
        <v>4</v>
      </c>
      <c r="H456">
        <v>19380</v>
      </c>
      <c r="I456">
        <v>18</v>
      </c>
      <c r="J456">
        <v>38</v>
      </c>
      <c r="K456">
        <v>458</v>
      </c>
      <c r="L456">
        <v>403</v>
      </c>
      <c r="M456">
        <v>16.352941179999998</v>
      </c>
    </row>
    <row r="457" spans="1:13" x14ac:dyDescent="0.35">
      <c r="A457">
        <v>100447</v>
      </c>
      <c r="B457" t="s">
        <v>37</v>
      </c>
      <c r="C457" t="s">
        <v>17</v>
      </c>
      <c r="D457">
        <v>806</v>
      </c>
      <c r="E457">
        <v>357</v>
      </c>
      <c r="F457">
        <v>441</v>
      </c>
      <c r="G457">
        <v>0</v>
      </c>
      <c r="H457">
        <v>14575</v>
      </c>
      <c r="I457">
        <v>4</v>
      </c>
      <c r="J457">
        <v>81</v>
      </c>
      <c r="K457">
        <v>393</v>
      </c>
      <c r="L457">
        <v>386</v>
      </c>
      <c r="M457">
        <v>4</v>
      </c>
    </row>
    <row r="458" spans="1:13" x14ac:dyDescent="0.35">
      <c r="A458">
        <v>126403</v>
      </c>
      <c r="B458" t="s">
        <v>21</v>
      </c>
      <c r="C458" t="s">
        <v>17</v>
      </c>
      <c r="D458">
        <v>339</v>
      </c>
      <c r="E458">
        <v>158</v>
      </c>
      <c r="F458">
        <v>207</v>
      </c>
      <c r="G458">
        <v>0</v>
      </c>
      <c r="H458">
        <v>5445</v>
      </c>
      <c r="I458">
        <v>27</v>
      </c>
      <c r="J458">
        <v>58</v>
      </c>
      <c r="K458">
        <v>161</v>
      </c>
      <c r="L458">
        <v>212</v>
      </c>
      <c r="M458">
        <v>8.25</v>
      </c>
    </row>
    <row r="459" spans="1:13" x14ac:dyDescent="0.35">
      <c r="A459">
        <v>77695</v>
      </c>
      <c r="B459" t="s">
        <v>36</v>
      </c>
      <c r="C459" t="s">
        <v>52</v>
      </c>
      <c r="D459">
        <v>1040</v>
      </c>
      <c r="E459">
        <v>492</v>
      </c>
      <c r="F459">
        <v>569</v>
      </c>
      <c r="G459">
        <v>5</v>
      </c>
      <c r="H459">
        <v>18196</v>
      </c>
      <c r="I459">
        <v>2</v>
      </c>
      <c r="J459">
        <v>79</v>
      </c>
      <c r="K459">
        <v>505</v>
      </c>
      <c r="L459">
        <v>549</v>
      </c>
      <c r="M459">
        <v>15</v>
      </c>
    </row>
    <row r="460" spans="1:13" x14ac:dyDescent="0.35">
      <c r="A460">
        <v>18266</v>
      </c>
      <c r="B460" t="s">
        <v>18</v>
      </c>
      <c r="C460" t="s">
        <v>14</v>
      </c>
      <c r="D460">
        <v>487</v>
      </c>
      <c r="E460">
        <v>273</v>
      </c>
      <c r="F460">
        <v>314</v>
      </c>
      <c r="G460">
        <v>0</v>
      </c>
      <c r="H460">
        <v>13272</v>
      </c>
      <c r="I460">
        <v>1</v>
      </c>
      <c r="J460">
        <v>76</v>
      </c>
      <c r="K460">
        <v>308</v>
      </c>
      <c r="L460">
        <v>275</v>
      </c>
      <c r="M460">
        <v>5</v>
      </c>
    </row>
    <row r="461" spans="1:13" x14ac:dyDescent="0.35">
      <c r="A461">
        <v>80893</v>
      </c>
      <c r="B461" t="s">
        <v>36</v>
      </c>
      <c r="C461" t="s">
        <v>52</v>
      </c>
      <c r="D461">
        <v>498</v>
      </c>
      <c r="E461">
        <v>278</v>
      </c>
      <c r="F461">
        <v>390</v>
      </c>
      <c r="G461">
        <v>0</v>
      </c>
      <c r="H461">
        <v>13894</v>
      </c>
      <c r="I461">
        <v>0</v>
      </c>
      <c r="J461">
        <v>87</v>
      </c>
      <c r="K461">
        <v>348</v>
      </c>
      <c r="L461">
        <v>357</v>
      </c>
      <c r="M461">
        <v>8.3333333330000006</v>
      </c>
    </row>
    <row r="462" spans="1:13" x14ac:dyDescent="0.35">
      <c r="A462">
        <v>169553</v>
      </c>
      <c r="B462" t="s">
        <v>22</v>
      </c>
      <c r="C462" t="s">
        <v>17</v>
      </c>
      <c r="D462">
        <v>942</v>
      </c>
      <c r="E462">
        <v>204</v>
      </c>
      <c r="F462">
        <v>304</v>
      </c>
      <c r="G462">
        <v>6</v>
      </c>
      <c r="H462">
        <v>10323</v>
      </c>
      <c r="I462">
        <v>14</v>
      </c>
      <c r="J462">
        <v>58</v>
      </c>
      <c r="K462">
        <v>254</v>
      </c>
      <c r="L462">
        <v>306</v>
      </c>
      <c r="M462">
        <v>5.6111111109999996</v>
      </c>
    </row>
    <row r="463" spans="1:13" x14ac:dyDescent="0.35">
      <c r="A463">
        <v>30450</v>
      </c>
      <c r="B463" t="s">
        <v>40</v>
      </c>
      <c r="C463" t="s">
        <v>17</v>
      </c>
      <c r="D463">
        <v>1156</v>
      </c>
      <c r="E463">
        <v>420</v>
      </c>
      <c r="F463">
        <v>655</v>
      </c>
      <c r="G463">
        <v>5</v>
      </c>
      <c r="H463">
        <v>22639</v>
      </c>
      <c r="I463">
        <v>1</v>
      </c>
      <c r="J463">
        <v>56</v>
      </c>
      <c r="K463">
        <v>617</v>
      </c>
      <c r="L463">
        <v>541</v>
      </c>
      <c r="M463">
        <v>31</v>
      </c>
    </row>
    <row r="464" spans="1:13" x14ac:dyDescent="0.35">
      <c r="A464">
        <v>98220</v>
      </c>
      <c r="B464" t="s">
        <v>16</v>
      </c>
      <c r="C464" t="s">
        <v>14</v>
      </c>
      <c r="D464">
        <v>331</v>
      </c>
      <c r="E464">
        <v>195</v>
      </c>
      <c r="F464">
        <v>314</v>
      </c>
      <c r="G464">
        <v>0</v>
      </c>
      <c r="H464">
        <v>11368</v>
      </c>
      <c r="I464">
        <v>0</v>
      </c>
      <c r="J464">
        <v>72</v>
      </c>
      <c r="K464">
        <v>288</v>
      </c>
      <c r="L464">
        <v>255</v>
      </c>
      <c r="M464">
        <v>7.5</v>
      </c>
    </row>
    <row r="465" spans="1:13" x14ac:dyDescent="0.35">
      <c r="A465">
        <v>134833</v>
      </c>
      <c r="B465" t="s">
        <v>39</v>
      </c>
      <c r="C465" t="s">
        <v>14</v>
      </c>
      <c r="D465">
        <v>498</v>
      </c>
      <c r="E465">
        <v>139</v>
      </c>
      <c r="F465">
        <v>299</v>
      </c>
      <c r="G465">
        <v>0</v>
      </c>
      <c r="H465">
        <v>7461</v>
      </c>
      <c r="I465">
        <v>8</v>
      </c>
      <c r="J465">
        <v>70</v>
      </c>
      <c r="K465">
        <v>229</v>
      </c>
      <c r="L465">
        <v>246</v>
      </c>
      <c r="M465">
        <v>5.5</v>
      </c>
    </row>
    <row r="466" spans="1:13" x14ac:dyDescent="0.35">
      <c r="A466">
        <v>179014</v>
      </c>
      <c r="B466" t="s">
        <v>41</v>
      </c>
      <c r="C466" t="s">
        <v>17</v>
      </c>
      <c r="D466">
        <v>904</v>
      </c>
      <c r="E466">
        <v>296</v>
      </c>
      <c r="F466">
        <v>407</v>
      </c>
      <c r="G466">
        <v>2</v>
      </c>
      <c r="H466">
        <v>17248</v>
      </c>
      <c r="I466">
        <v>3</v>
      </c>
      <c r="J466">
        <v>46</v>
      </c>
      <c r="K466">
        <v>372</v>
      </c>
      <c r="L466">
        <v>330</v>
      </c>
      <c r="M466">
        <v>13.6</v>
      </c>
    </row>
    <row r="467" spans="1:13" x14ac:dyDescent="0.35">
      <c r="A467">
        <v>77023</v>
      </c>
      <c r="B467" t="s">
        <v>48</v>
      </c>
      <c r="C467" t="s">
        <v>14</v>
      </c>
      <c r="D467">
        <v>324</v>
      </c>
      <c r="E467">
        <v>146</v>
      </c>
      <c r="F467">
        <v>202</v>
      </c>
      <c r="G467">
        <v>0</v>
      </c>
      <c r="H467">
        <v>8170</v>
      </c>
      <c r="I467">
        <v>11</v>
      </c>
      <c r="J467">
        <v>47</v>
      </c>
      <c r="K467">
        <v>192</v>
      </c>
      <c r="L467">
        <v>186</v>
      </c>
      <c r="M467">
        <v>12.5</v>
      </c>
    </row>
    <row r="468" spans="1:13" x14ac:dyDescent="0.35">
      <c r="A468">
        <v>10028</v>
      </c>
      <c r="B468" t="s">
        <v>22</v>
      </c>
      <c r="C468" t="s">
        <v>14</v>
      </c>
      <c r="D468">
        <v>1771</v>
      </c>
      <c r="E468">
        <v>314</v>
      </c>
      <c r="F468">
        <v>341</v>
      </c>
      <c r="G468">
        <v>13</v>
      </c>
      <c r="H468">
        <v>17567</v>
      </c>
      <c r="I468">
        <v>9</v>
      </c>
      <c r="J468">
        <v>45</v>
      </c>
      <c r="K468">
        <v>335</v>
      </c>
      <c r="L468">
        <v>322</v>
      </c>
      <c r="M468">
        <v>11.1875</v>
      </c>
    </row>
    <row r="469" spans="1:13" x14ac:dyDescent="0.35">
      <c r="A469">
        <v>20522</v>
      </c>
      <c r="B469" t="s">
        <v>18</v>
      </c>
      <c r="C469" t="s">
        <v>14</v>
      </c>
      <c r="D469">
        <v>1203</v>
      </c>
      <c r="E469">
        <v>462</v>
      </c>
      <c r="F469">
        <v>543</v>
      </c>
      <c r="G469">
        <v>10</v>
      </c>
      <c r="H469">
        <v>17989</v>
      </c>
      <c r="I469">
        <v>1</v>
      </c>
      <c r="J469">
        <v>51</v>
      </c>
      <c r="K469">
        <v>473</v>
      </c>
      <c r="L469">
        <v>497</v>
      </c>
      <c r="M469">
        <v>15</v>
      </c>
    </row>
    <row r="470" spans="1:13" x14ac:dyDescent="0.35">
      <c r="A470">
        <v>82065</v>
      </c>
      <c r="B470" t="s">
        <v>57</v>
      </c>
      <c r="C470" t="s">
        <v>14</v>
      </c>
      <c r="D470">
        <v>737</v>
      </c>
      <c r="E470">
        <v>506</v>
      </c>
      <c r="F470">
        <v>469</v>
      </c>
      <c r="G470">
        <v>0</v>
      </c>
      <c r="H470">
        <v>13295</v>
      </c>
      <c r="I470">
        <v>0</v>
      </c>
      <c r="J470">
        <v>83</v>
      </c>
      <c r="K470">
        <v>504</v>
      </c>
      <c r="L470">
        <v>472</v>
      </c>
      <c r="M470">
        <v>8.4545454549999999</v>
      </c>
    </row>
    <row r="471" spans="1:13" x14ac:dyDescent="0.35">
      <c r="A471">
        <v>20769</v>
      </c>
      <c r="B471" t="s">
        <v>18</v>
      </c>
      <c r="C471" t="s">
        <v>14</v>
      </c>
      <c r="D471">
        <v>504</v>
      </c>
      <c r="E471">
        <v>191</v>
      </c>
      <c r="F471">
        <v>287</v>
      </c>
      <c r="G471">
        <v>1</v>
      </c>
      <c r="H471">
        <v>9564</v>
      </c>
      <c r="I471">
        <v>0</v>
      </c>
      <c r="J471">
        <v>81</v>
      </c>
      <c r="K471">
        <v>228</v>
      </c>
      <c r="L471">
        <v>246</v>
      </c>
      <c r="M471">
        <v>5</v>
      </c>
    </row>
    <row r="472" spans="1:13" x14ac:dyDescent="0.35">
      <c r="A472">
        <v>160970</v>
      </c>
      <c r="B472" t="s">
        <v>22</v>
      </c>
      <c r="C472" t="s">
        <v>14</v>
      </c>
      <c r="D472">
        <v>931</v>
      </c>
      <c r="E472">
        <v>307</v>
      </c>
      <c r="F472">
        <v>343</v>
      </c>
      <c r="G472">
        <v>2</v>
      </c>
      <c r="H472">
        <v>12060</v>
      </c>
      <c r="I472">
        <v>8</v>
      </c>
      <c r="J472">
        <v>50</v>
      </c>
      <c r="K472">
        <v>318</v>
      </c>
      <c r="L472">
        <v>332</v>
      </c>
      <c r="M472">
        <v>5.0909090910000003</v>
      </c>
    </row>
    <row r="473" spans="1:13" x14ac:dyDescent="0.35">
      <c r="A473">
        <v>174609</v>
      </c>
      <c r="B473" t="s">
        <v>51</v>
      </c>
      <c r="C473" t="s">
        <v>17</v>
      </c>
      <c r="D473">
        <v>819</v>
      </c>
      <c r="E473">
        <v>259</v>
      </c>
      <c r="F473">
        <v>367</v>
      </c>
      <c r="G473">
        <v>2</v>
      </c>
      <c r="H473">
        <v>13539</v>
      </c>
      <c r="I473">
        <v>1</v>
      </c>
      <c r="J473">
        <v>41</v>
      </c>
      <c r="K473">
        <v>275</v>
      </c>
      <c r="L473">
        <v>331</v>
      </c>
      <c r="M473">
        <v>7.538461539</v>
      </c>
    </row>
    <row r="474" spans="1:13" x14ac:dyDescent="0.35">
      <c r="A474">
        <v>127166</v>
      </c>
      <c r="B474" t="s">
        <v>21</v>
      </c>
      <c r="C474" t="s">
        <v>45</v>
      </c>
      <c r="D474">
        <v>1490</v>
      </c>
      <c r="E474">
        <v>612</v>
      </c>
      <c r="F474">
        <v>818</v>
      </c>
      <c r="G474">
        <v>25</v>
      </c>
      <c r="H474">
        <v>38526</v>
      </c>
      <c r="I474">
        <v>7</v>
      </c>
      <c r="J474">
        <v>56</v>
      </c>
      <c r="K474">
        <v>645</v>
      </c>
      <c r="L474">
        <v>733</v>
      </c>
      <c r="M474">
        <v>18.47826087</v>
      </c>
    </row>
    <row r="475" spans="1:13" x14ac:dyDescent="0.35">
      <c r="A475">
        <v>155967</v>
      </c>
      <c r="B475" t="s">
        <v>22</v>
      </c>
      <c r="C475" t="s">
        <v>17</v>
      </c>
      <c r="D475">
        <v>2521</v>
      </c>
      <c r="E475">
        <v>412</v>
      </c>
      <c r="F475">
        <v>516</v>
      </c>
      <c r="G475">
        <v>63</v>
      </c>
      <c r="H475">
        <v>13961</v>
      </c>
      <c r="I475">
        <v>38</v>
      </c>
      <c r="J475">
        <v>45</v>
      </c>
      <c r="K475">
        <v>424</v>
      </c>
      <c r="L475">
        <v>512</v>
      </c>
      <c r="M475">
        <v>5.5555555559999998</v>
      </c>
    </row>
    <row r="476" spans="1:13" x14ac:dyDescent="0.35">
      <c r="A476">
        <v>14790</v>
      </c>
      <c r="B476" t="s">
        <v>22</v>
      </c>
      <c r="C476" t="s">
        <v>14</v>
      </c>
      <c r="D476">
        <v>4068</v>
      </c>
      <c r="E476">
        <v>753</v>
      </c>
      <c r="F476">
        <v>872</v>
      </c>
      <c r="G476">
        <v>99</v>
      </c>
      <c r="H476">
        <v>31920</v>
      </c>
      <c r="I476">
        <v>20</v>
      </c>
      <c r="J476">
        <v>37</v>
      </c>
      <c r="K476">
        <v>821</v>
      </c>
      <c r="L476">
        <v>748</v>
      </c>
      <c r="M476">
        <v>6.4</v>
      </c>
    </row>
    <row r="477" spans="1:13" x14ac:dyDescent="0.35">
      <c r="A477">
        <v>20583</v>
      </c>
      <c r="B477" t="s">
        <v>18</v>
      </c>
      <c r="C477" t="s">
        <v>20</v>
      </c>
      <c r="D477">
        <v>810</v>
      </c>
      <c r="E477">
        <v>441</v>
      </c>
      <c r="F477">
        <v>503</v>
      </c>
      <c r="G477">
        <v>1</v>
      </c>
      <c r="H477">
        <v>17642</v>
      </c>
      <c r="I477">
        <v>2</v>
      </c>
      <c r="J477">
        <v>56</v>
      </c>
      <c r="K477">
        <v>457</v>
      </c>
      <c r="L477">
        <v>489</v>
      </c>
      <c r="M477">
        <v>8.1333333329999995</v>
      </c>
    </row>
    <row r="478" spans="1:13" x14ac:dyDescent="0.35">
      <c r="A478">
        <v>185934</v>
      </c>
      <c r="B478" t="s">
        <v>22</v>
      </c>
      <c r="C478" t="s">
        <v>17</v>
      </c>
      <c r="D478">
        <v>1364</v>
      </c>
      <c r="E478">
        <v>244</v>
      </c>
      <c r="F478">
        <v>308</v>
      </c>
      <c r="G478">
        <v>15</v>
      </c>
      <c r="H478">
        <v>6939</v>
      </c>
      <c r="I478">
        <v>50</v>
      </c>
      <c r="J478">
        <v>43</v>
      </c>
      <c r="K478">
        <v>255</v>
      </c>
      <c r="L478">
        <v>296</v>
      </c>
      <c r="M478">
        <v>18.75</v>
      </c>
    </row>
    <row r="479" spans="1:13" x14ac:dyDescent="0.35">
      <c r="A479">
        <v>109449</v>
      </c>
      <c r="B479" t="s">
        <v>50</v>
      </c>
      <c r="C479" t="s">
        <v>17</v>
      </c>
      <c r="D479">
        <v>456</v>
      </c>
      <c r="E479">
        <v>238</v>
      </c>
      <c r="F479">
        <v>317</v>
      </c>
      <c r="G479">
        <v>0</v>
      </c>
      <c r="H479">
        <v>10293</v>
      </c>
      <c r="I479">
        <v>1</v>
      </c>
      <c r="J479">
        <v>67</v>
      </c>
      <c r="K479">
        <v>263</v>
      </c>
      <c r="L479">
        <v>281</v>
      </c>
      <c r="M479">
        <v>11</v>
      </c>
    </row>
    <row r="480" spans="1:13" x14ac:dyDescent="0.35">
      <c r="A480">
        <v>64115</v>
      </c>
      <c r="B480" t="s">
        <v>34</v>
      </c>
      <c r="C480" t="s">
        <v>14</v>
      </c>
      <c r="D480">
        <v>501</v>
      </c>
      <c r="E480">
        <v>359</v>
      </c>
      <c r="F480">
        <v>445</v>
      </c>
      <c r="G480">
        <v>0</v>
      </c>
      <c r="H480">
        <v>16856</v>
      </c>
      <c r="I480">
        <v>0</v>
      </c>
      <c r="J480">
        <v>65</v>
      </c>
      <c r="K480">
        <v>407</v>
      </c>
      <c r="L480">
        <v>385</v>
      </c>
      <c r="M480">
        <v>7.5</v>
      </c>
    </row>
    <row r="481" spans="1:13" x14ac:dyDescent="0.35">
      <c r="A481">
        <v>154202</v>
      </c>
      <c r="B481" t="s">
        <v>22</v>
      </c>
      <c r="C481" t="s">
        <v>17</v>
      </c>
      <c r="D481">
        <v>810</v>
      </c>
      <c r="E481">
        <v>180</v>
      </c>
      <c r="F481">
        <v>264</v>
      </c>
      <c r="G481">
        <v>2</v>
      </c>
      <c r="H481">
        <v>12413</v>
      </c>
      <c r="I481">
        <v>15</v>
      </c>
      <c r="J481">
        <v>32</v>
      </c>
      <c r="K481">
        <v>214</v>
      </c>
      <c r="L481">
        <v>217</v>
      </c>
      <c r="M481">
        <v>12.83333333</v>
      </c>
    </row>
    <row r="482" spans="1:13" x14ac:dyDescent="0.35">
      <c r="A482">
        <v>153001</v>
      </c>
      <c r="B482" t="s">
        <v>22</v>
      </c>
      <c r="C482" t="s">
        <v>14</v>
      </c>
      <c r="D482">
        <v>1960</v>
      </c>
      <c r="E482">
        <v>265</v>
      </c>
      <c r="F482">
        <v>469</v>
      </c>
      <c r="G482">
        <v>46</v>
      </c>
      <c r="H482">
        <v>17243</v>
      </c>
      <c r="I482">
        <v>10</v>
      </c>
      <c r="J482">
        <v>33</v>
      </c>
      <c r="K482">
        <v>321</v>
      </c>
      <c r="L482">
        <v>362</v>
      </c>
      <c r="M482">
        <v>6.3</v>
      </c>
    </row>
    <row r="483" spans="1:13" x14ac:dyDescent="0.35">
      <c r="A483">
        <v>154216</v>
      </c>
      <c r="B483" t="s">
        <v>22</v>
      </c>
      <c r="C483" t="s">
        <v>17</v>
      </c>
      <c r="D483">
        <v>770</v>
      </c>
      <c r="E483">
        <v>213</v>
      </c>
      <c r="F483">
        <v>313</v>
      </c>
      <c r="G483">
        <v>3</v>
      </c>
      <c r="H483">
        <v>11794</v>
      </c>
      <c r="I483">
        <v>10</v>
      </c>
      <c r="J483">
        <v>45</v>
      </c>
      <c r="K483">
        <v>264</v>
      </c>
      <c r="L483">
        <v>276</v>
      </c>
      <c r="M483">
        <v>4.7142857139999998</v>
      </c>
    </row>
    <row r="484" spans="1:13" x14ac:dyDescent="0.35">
      <c r="A484">
        <v>174976</v>
      </c>
      <c r="B484" t="s">
        <v>51</v>
      </c>
      <c r="C484" t="s">
        <v>17</v>
      </c>
      <c r="D484">
        <v>619</v>
      </c>
      <c r="E484">
        <v>244</v>
      </c>
      <c r="F484">
        <v>324</v>
      </c>
      <c r="G484">
        <v>1</v>
      </c>
      <c r="H484">
        <v>13392</v>
      </c>
      <c r="I484">
        <v>1</v>
      </c>
      <c r="J484">
        <v>53</v>
      </c>
      <c r="K484">
        <v>271</v>
      </c>
      <c r="L484">
        <v>300</v>
      </c>
      <c r="M484">
        <v>12.25</v>
      </c>
    </row>
    <row r="485" spans="1:13" x14ac:dyDescent="0.35">
      <c r="A485">
        <v>140547</v>
      </c>
      <c r="B485" t="s">
        <v>55</v>
      </c>
      <c r="C485" t="s">
        <v>14</v>
      </c>
      <c r="D485">
        <v>544</v>
      </c>
      <c r="E485">
        <v>259</v>
      </c>
      <c r="F485">
        <v>341</v>
      </c>
      <c r="G485">
        <v>1</v>
      </c>
      <c r="H485">
        <v>11638</v>
      </c>
      <c r="I485">
        <v>2</v>
      </c>
      <c r="J485">
        <v>44</v>
      </c>
      <c r="K485">
        <v>305</v>
      </c>
      <c r="L485">
        <v>322</v>
      </c>
      <c r="M485">
        <v>20</v>
      </c>
    </row>
    <row r="486" spans="1:13" x14ac:dyDescent="0.35">
      <c r="A486">
        <v>169371</v>
      </c>
      <c r="B486" t="s">
        <v>22</v>
      </c>
      <c r="C486" t="s">
        <v>17</v>
      </c>
      <c r="D486">
        <v>1436</v>
      </c>
      <c r="E486">
        <v>308</v>
      </c>
      <c r="F486">
        <v>372</v>
      </c>
      <c r="G486">
        <v>16</v>
      </c>
      <c r="H486">
        <v>11970</v>
      </c>
      <c r="I486">
        <v>7</v>
      </c>
      <c r="J486">
        <v>66</v>
      </c>
      <c r="K486">
        <v>347</v>
      </c>
      <c r="L486">
        <v>338</v>
      </c>
      <c r="M486">
        <v>25</v>
      </c>
    </row>
    <row r="487" spans="1:13" x14ac:dyDescent="0.35">
      <c r="A487">
        <v>167100</v>
      </c>
      <c r="B487" t="s">
        <v>22</v>
      </c>
      <c r="C487" t="s">
        <v>14</v>
      </c>
      <c r="D487">
        <v>3223</v>
      </c>
      <c r="E487">
        <v>487</v>
      </c>
      <c r="F487">
        <v>597</v>
      </c>
      <c r="G487">
        <v>89</v>
      </c>
      <c r="H487">
        <v>22177</v>
      </c>
      <c r="I487">
        <v>9</v>
      </c>
      <c r="J487">
        <v>59</v>
      </c>
      <c r="K487">
        <v>516</v>
      </c>
      <c r="L487">
        <v>568</v>
      </c>
      <c r="M487">
        <v>6.4444444440000002</v>
      </c>
    </row>
    <row r="488" spans="1:13" x14ac:dyDescent="0.35">
      <c r="A488">
        <v>157295</v>
      </c>
      <c r="B488" t="s">
        <v>22</v>
      </c>
      <c r="C488" t="s">
        <v>31</v>
      </c>
      <c r="D488">
        <v>5500</v>
      </c>
      <c r="E488">
        <v>365</v>
      </c>
      <c r="F488">
        <v>614</v>
      </c>
      <c r="G488">
        <v>99</v>
      </c>
      <c r="H488">
        <v>31227</v>
      </c>
      <c r="I488">
        <v>8</v>
      </c>
      <c r="J488">
        <v>50</v>
      </c>
      <c r="K488">
        <v>424</v>
      </c>
      <c r="L488">
        <v>456</v>
      </c>
      <c r="M488">
        <v>11.53846154</v>
      </c>
    </row>
    <row r="489" spans="1:13" x14ac:dyDescent="0.35">
      <c r="A489">
        <v>19020</v>
      </c>
      <c r="B489" t="s">
        <v>18</v>
      </c>
      <c r="C489" t="s">
        <v>20</v>
      </c>
      <c r="D489">
        <v>1588</v>
      </c>
      <c r="E489">
        <v>450</v>
      </c>
      <c r="F489">
        <v>511</v>
      </c>
      <c r="G489">
        <v>35</v>
      </c>
      <c r="H489">
        <v>18048</v>
      </c>
      <c r="I489">
        <v>0</v>
      </c>
      <c r="J489">
        <v>61</v>
      </c>
      <c r="K489">
        <v>471</v>
      </c>
      <c r="L489">
        <v>478</v>
      </c>
      <c r="M489">
        <v>16.2</v>
      </c>
    </row>
    <row r="490" spans="1:13" x14ac:dyDescent="0.35">
      <c r="A490">
        <v>105325</v>
      </c>
      <c r="B490" t="s">
        <v>28</v>
      </c>
      <c r="C490" t="s">
        <v>17</v>
      </c>
      <c r="D490">
        <v>227</v>
      </c>
      <c r="E490">
        <v>202</v>
      </c>
      <c r="F490">
        <v>251</v>
      </c>
      <c r="G490">
        <v>0</v>
      </c>
      <c r="H490">
        <v>8250</v>
      </c>
      <c r="I490">
        <v>0</v>
      </c>
      <c r="J490">
        <v>72</v>
      </c>
      <c r="K490">
        <v>241</v>
      </c>
      <c r="L490">
        <v>220</v>
      </c>
      <c r="M490">
        <v>2.4459459460000001</v>
      </c>
    </row>
    <row r="491" spans="1:13" x14ac:dyDescent="0.35">
      <c r="A491">
        <v>30117</v>
      </c>
      <c r="B491" t="s">
        <v>40</v>
      </c>
      <c r="C491" t="s">
        <v>14</v>
      </c>
      <c r="D491">
        <v>679</v>
      </c>
      <c r="E491">
        <v>350</v>
      </c>
      <c r="F491">
        <v>402</v>
      </c>
      <c r="G491">
        <v>0</v>
      </c>
      <c r="H491">
        <v>11290</v>
      </c>
      <c r="I491">
        <v>0</v>
      </c>
      <c r="J491">
        <v>87</v>
      </c>
      <c r="K491">
        <v>374</v>
      </c>
      <c r="L491">
        <v>377</v>
      </c>
      <c r="M491">
        <v>13</v>
      </c>
    </row>
    <row r="492" spans="1:13" x14ac:dyDescent="0.35">
      <c r="A492">
        <v>121798</v>
      </c>
      <c r="B492" t="s">
        <v>21</v>
      </c>
      <c r="C492" t="s">
        <v>14</v>
      </c>
      <c r="D492">
        <v>612</v>
      </c>
      <c r="E492">
        <v>508</v>
      </c>
      <c r="F492">
        <v>547</v>
      </c>
      <c r="G492">
        <v>0</v>
      </c>
      <c r="H492">
        <v>23219</v>
      </c>
      <c r="I492">
        <v>18</v>
      </c>
      <c r="J492">
        <v>51</v>
      </c>
      <c r="K492">
        <v>510</v>
      </c>
      <c r="L492">
        <v>551</v>
      </c>
      <c r="M492">
        <v>12.33333333</v>
      </c>
    </row>
    <row r="493" spans="1:13" x14ac:dyDescent="0.35">
      <c r="A493">
        <v>86322</v>
      </c>
      <c r="B493" t="s">
        <v>53</v>
      </c>
      <c r="C493" t="s">
        <v>17</v>
      </c>
      <c r="D493">
        <v>213</v>
      </c>
      <c r="E493">
        <v>222</v>
      </c>
      <c r="F493">
        <v>329</v>
      </c>
      <c r="G493">
        <v>1</v>
      </c>
      <c r="H493">
        <v>12227</v>
      </c>
      <c r="I493">
        <v>1</v>
      </c>
      <c r="J493">
        <v>57</v>
      </c>
      <c r="K493">
        <v>273</v>
      </c>
      <c r="L493">
        <v>283</v>
      </c>
      <c r="M493">
        <v>5.125</v>
      </c>
    </row>
    <row r="494" spans="1:13" x14ac:dyDescent="0.35">
      <c r="A494">
        <v>56886</v>
      </c>
      <c r="B494" t="s">
        <v>58</v>
      </c>
      <c r="C494" t="s">
        <v>14</v>
      </c>
      <c r="D494">
        <v>1111</v>
      </c>
      <c r="E494">
        <v>506</v>
      </c>
      <c r="F494">
        <v>636</v>
      </c>
      <c r="G494">
        <v>2</v>
      </c>
      <c r="H494">
        <v>21181</v>
      </c>
      <c r="I494">
        <v>4</v>
      </c>
      <c r="J494">
        <v>52</v>
      </c>
      <c r="K494">
        <v>591</v>
      </c>
      <c r="L494">
        <v>552</v>
      </c>
      <c r="M494">
        <v>6.6363636359999996</v>
      </c>
    </row>
    <row r="495" spans="1:13" x14ac:dyDescent="0.35">
      <c r="A495">
        <v>177613</v>
      </c>
      <c r="B495" t="s">
        <v>51</v>
      </c>
      <c r="C495" t="s">
        <v>14</v>
      </c>
      <c r="D495">
        <v>803</v>
      </c>
      <c r="E495">
        <v>222</v>
      </c>
      <c r="F495">
        <v>326</v>
      </c>
      <c r="G495">
        <v>4</v>
      </c>
      <c r="H495">
        <v>11846</v>
      </c>
      <c r="I495">
        <v>3</v>
      </c>
      <c r="J495">
        <v>36</v>
      </c>
      <c r="K495">
        <v>240</v>
      </c>
      <c r="L495">
        <v>311</v>
      </c>
      <c r="M495">
        <v>19.23076923</v>
      </c>
    </row>
    <row r="496" spans="1:13" x14ac:dyDescent="0.35">
      <c r="A496">
        <v>43492</v>
      </c>
      <c r="B496" t="s">
        <v>13</v>
      </c>
      <c r="C496" t="s">
        <v>17</v>
      </c>
      <c r="D496">
        <v>665</v>
      </c>
      <c r="E496">
        <v>240</v>
      </c>
      <c r="F496">
        <v>312</v>
      </c>
      <c r="G496">
        <v>2</v>
      </c>
      <c r="H496">
        <v>11939</v>
      </c>
      <c r="I496">
        <v>1</v>
      </c>
      <c r="J496">
        <v>26</v>
      </c>
      <c r="K496">
        <v>264</v>
      </c>
      <c r="L496">
        <v>273</v>
      </c>
      <c r="M496">
        <v>7</v>
      </c>
    </row>
    <row r="497" spans="1:13" x14ac:dyDescent="0.35">
      <c r="A497">
        <v>931</v>
      </c>
      <c r="B497" t="s">
        <v>51</v>
      </c>
      <c r="C497" t="s">
        <v>14</v>
      </c>
      <c r="D497">
        <v>646</v>
      </c>
      <c r="E497">
        <v>239</v>
      </c>
      <c r="F497">
        <v>328</v>
      </c>
      <c r="G497">
        <v>1</v>
      </c>
      <c r="H497">
        <v>10757</v>
      </c>
      <c r="I497">
        <v>6</v>
      </c>
      <c r="J497">
        <v>58</v>
      </c>
      <c r="K497">
        <v>249</v>
      </c>
      <c r="L497">
        <v>305</v>
      </c>
      <c r="M497">
        <v>5.0999999999999996</v>
      </c>
    </row>
    <row r="498" spans="1:13" x14ac:dyDescent="0.35">
      <c r="A498">
        <v>19510</v>
      </c>
      <c r="B498" t="s">
        <v>18</v>
      </c>
      <c r="C498" t="s">
        <v>14</v>
      </c>
      <c r="D498">
        <v>2441</v>
      </c>
      <c r="E498">
        <v>579</v>
      </c>
      <c r="F498">
        <v>866</v>
      </c>
      <c r="G498">
        <v>67</v>
      </c>
      <c r="H498">
        <v>46160</v>
      </c>
      <c r="I498">
        <v>2</v>
      </c>
      <c r="J498">
        <v>54</v>
      </c>
      <c r="K498">
        <v>740</v>
      </c>
      <c r="L498">
        <v>697</v>
      </c>
      <c r="M498">
        <v>11</v>
      </c>
    </row>
    <row r="499" spans="1:13" x14ac:dyDescent="0.35">
      <c r="A499">
        <v>38165</v>
      </c>
      <c r="B499" t="s">
        <v>22</v>
      </c>
      <c r="C499" t="s">
        <v>17</v>
      </c>
      <c r="D499">
        <v>1985</v>
      </c>
      <c r="E499">
        <v>414</v>
      </c>
      <c r="F499">
        <v>490</v>
      </c>
      <c r="G499">
        <v>48</v>
      </c>
      <c r="H499">
        <v>17181</v>
      </c>
      <c r="I499">
        <v>12</v>
      </c>
      <c r="J499">
        <v>38</v>
      </c>
      <c r="K499">
        <v>446</v>
      </c>
      <c r="L499">
        <v>467</v>
      </c>
      <c r="M499">
        <v>10.363636359999999</v>
      </c>
    </row>
    <row r="500" spans="1:13" x14ac:dyDescent="0.35">
      <c r="A500">
        <v>171879</v>
      </c>
      <c r="B500" t="s">
        <v>22</v>
      </c>
      <c r="C500" t="s">
        <v>17</v>
      </c>
      <c r="D500">
        <v>1016</v>
      </c>
      <c r="E500">
        <v>235</v>
      </c>
      <c r="F500">
        <v>303</v>
      </c>
      <c r="G500">
        <v>1</v>
      </c>
      <c r="H500">
        <v>12496</v>
      </c>
      <c r="I500">
        <v>6</v>
      </c>
      <c r="J500">
        <v>66</v>
      </c>
      <c r="K500">
        <v>246</v>
      </c>
      <c r="L500">
        <v>278</v>
      </c>
      <c r="M500">
        <v>20</v>
      </c>
    </row>
    <row r="501" spans="1:13" x14ac:dyDescent="0.35">
      <c r="A501">
        <v>135248</v>
      </c>
      <c r="B501" t="s">
        <v>65</v>
      </c>
      <c r="C501" t="s">
        <v>14</v>
      </c>
      <c r="D501">
        <v>596</v>
      </c>
      <c r="E501">
        <v>308</v>
      </c>
      <c r="F501">
        <v>361</v>
      </c>
      <c r="G501">
        <v>0</v>
      </c>
      <c r="H501">
        <v>11474</v>
      </c>
      <c r="I501">
        <v>2</v>
      </c>
      <c r="J501">
        <v>42</v>
      </c>
      <c r="K501">
        <v>316</v>
      </c>
      <c r="L501">
        <v>345</v>
      </c>
      <c r="M501">
        <v>11.81818182</v>
      </c>
    </row>
    <row r="502" spans="1:13" x14ac:dyDescent="0.35">
      <c r="A502">
        <v>187171</v>
      </c>
      <c r="B502" t="s">
        <v>65</v>
      </c>
      <c r="C502" t="s">
        <v>14</v>
      </c>
      <c r="D502">
        <v>851</v>
      </c>
      <c r="E502">
        <v>299</v>
      </c>
      <c r="F502">
        <v>387</v>
      </c>
      <c r="G502">
        <v>0</v>
      </c>
      <c r="H502">
        <v>19138</v>
      </c>
      <c r="I502">
        <v>9</v>
      </c>
      <c r="J502">
        <v>10</v>
      </c>
      <c r="K502">
        <v>363</v>
      </c>
      <c r="L502">
        <v>330</v>
      </c>
      <c r="M502">
        <v>15</v>
      </c>
    </row>
    <row r="503" spans="1:13" x14ac:dyDescent="0.35">
      <c r="A503">
        <v>77915</v>
      </c>
      <c r="B503" t="s">
        <v>36</v>
      </c>
      <c r="C503" t="s">
        <v>52</v>
      </c>
      <c r="D503">
        <v>477</v>
      </c>
      <c r="E503">
        <v>278</v>
      </c>
      <c r="F503">
        <v>375</v>
      </c>
      <c r="G503">
        <v>0</v>
      </c>
      <c r="H503">
        <v>11950</v>
      </c>
      <c r="I503">
        <v>7</v>
      </c>
      <c r="J503">
        <v>66</v>
      </c>
      <c r="K503">
        <v>321</v>
      </c>
      <c r="L503">
        <v>303</v>
      </c>
      <c r="M503">
        <v>8.5714285710000002</v>
      </c>
    </row>
    <row r="504" spans="1:13" x14ac:dyDescent="0.35">
      <c r="A504">
        <v>64419</v>
      </c>
      <c r="B504" t="s">
        <v>34</v>
      </c>
      <c r="C504" t="s">
        <v>14</v>
      </c>
      <c r="D504">
        <v>725</v>
      </c>
      <c r="E504">
        <v>305</v>
      </c>
      <c r="F504">
        <v>360</v>
      </c>
      <c r="G504">
        <v>1</v>
      </c>
      <c r="H504">
        <v>13264</v>
      </c>
      <c r="I504">
        <v>2</v>
      </c>
      <c r="J504">
        <v>77</v>
      </c>
      <c r="K504">
        <v>309</v>
      </c>
      <c r="L504">
        <v>349</v>
      </c>
      <c r="M504">
        <v>10.222222220000001</v>
      </c>
    </row>
    <row r="505" spans="1:13" x14ac:dyDescent="0.35">
      <c r="A505">
        <v>51185</v>
      </c>
      <c r="B505" t="s">
        <v>54</v>
      </c>
      <c r="C505" t="s">
        <v>14</v>
      </c>
      <c r="D505">
        <v>457</v>
      </c>
      <c r="E505">
        <v>186</v>
      </c>
      <c r="F505">
        <v>292</v>
      </c>
      <c r="G505">
        <v>0</v>
      </c>
      <c r="H505">
        <v>10259</v>
      </c>
      <c r="I505">
        <v>0</v>
      </c>
      <c r="J505">
        <v>78</v>
      </c>
      <c r="K505">
        <v>242</v>
      </c>
      <c r="L505">
        <v>237</v>
      </c>
      <c r="M505">
        <v>9.3333333330000006</v>
      </c>
    </row>
    <row r="506" spans="1:13" x14ac:dyDescent="0.35">
      <c r="A506">
        <v>79116</v>
      </c>
      <c r="B506" t="s">
        <v>36</v>
      </c>
      <c r="C506" t="s">
        <v>17</v>
      </c>
      <c r="D506">
        <v>377</v>
      </c>
      <c r="E506">
        <v>311</v>
      </c>
      <c r="F506">
        <v>375</v>
      </c>
      <c r="G506">
        <v>0</v>
      </c>
      <c r="H506">
        <v>10276</v>
      </c>
      <c r="I506">
        <v>4</v>
      </c>
      <c r="J506">
        <v>49</v>
      </c>
      <c r="K506">
        <v>363</v>
      </c>
      <c r="L506">
        <v>320</v>
      </c>
      <c r="M506">
        <v>5</v>
      </c>
    </row>
    <row r="507" spans="1:13" x14ac:dyDescent="0.35">
      <c r="A507">
        <v>68951</v>
      </c>
      <c r="B507" t="s">
        <v>30</v>
      </c>
      <c r="C507" t="s">
        <v>14</v>
      </c>
      <c r="D507">
        <v>1223</v>
      </c>
      <c r="E507">
        <v>575</v>
      </c>
      <c r="F507">
        <v>704</v>
      </c>
      <c r="G507">
        <v>8</v>
      </c>
      <c r="H507">
        <v>27751</v>
      </c>
      <c r="I507">
        <v>4</v>
      </c>
      <c r="J507">
        <v>68</v>
      </c>
      <c r="K507">
        <v>644</v>
      </c>
      <c r="L507">
        <v>638</v>
      </c>
      <c r="M507">
        <v>25</v>
      </c>
    </row>
    <row r="508" spans="1:13" x14ac:dyDescent="0.35">
      <c r="A508">
        <v>50570</v>
      </c>
      <c r="B508" t="s">
        <v>54</v>
      </c>
      <c r="C508" t="s">
        <v>14</v>
      </c>
      <c r="D508">
        <v>308</v>
      </c>
      <c r="E508">
        <v>182</v>
      </c>
      <c r="F508">
        <v>269</v>
      </c>
      <c r="G508">
        <v>0</v>
      </c>
      <c r="H508">
        <v>9150</v>
      </c>
      <c r="I508">
        <v>0</v>
      </c>
      <c r="J508">
        <v>76</v>
      </c>
      <c r="K508">
        <v>220</v>
      </c>
      <c r="L508">
        <v>231</v>
      </c>
      <c r="M508">
        <v>10</v>
      </c>
    </row>
    <row r="509" spans="1:13" x14ac:dyDescent="0.35">
      <c r="A509">
        <v>90775</v>
      </c>
      <c r="B509" t="s">
        <v>16</v>
      </c>
      <c r="C509" t="s">
        <v>14</v>
      </c>
      <c r="D509">
        <v>1097</v>
      </c>
      <c r="E509">
        <v>312</v>
      </c>
      <c r="F509">
        <v>473</v>
      </c>
      <c r="G509">
        <v>3</v>
      </c>
      <c r="H509">
        <v>16896</v>
      </c>
      <c r="I509">
        <v>10</v>
      </c>
      <c r="J509">
        <v>79</v>
      </c>
      <c r="K509">
        <v>463</v>
      </c>
      <c r="L509">
        <v>371</v>
      </c>
      <c r="M509">
        <v>10.71428571</v>
      </c>
    </row>
    <row r="510" spans="1:13" x14ac:dyDescent="0.35">
      <c r="A510">
        <v>186375</v>
      </c>
      <c r="B510" t="s">
        <v>51</v>
      </c>
      <c r="C510" t="s">
        <v>14</v>
      </c>
      <c r="D510">
        <v>1060</v>
      </c>
      <c r="E510">
        <v>340</v>
      </c>
      <c r="F510">
        <v>500</v>
      </c>
      <c r="G510">
        <v>11</v>
      </c>
      <c r="H510">
        <v>19213</v>
      </c>
      <c r="I510">
        <v>5</v>
      </c>
      <c r="J510">
        <v>32</v>
      </c>
      <c r="K510">
        <v>425</v>
      </c>
      <c r="L510">
        <v>422</v>
      </c>
      <c r="M510">
        <v>15</v>
      </c>
    </row>
    <row r="511" spans="1:13" x14ac:dyDescent="0.35">
      <c r="A511">
        <v>90765</v>
      </c>
      <c r="B511" t="s">
        <v>16</v>
      </c>
      <c r="C511" t="s">
        <v>17</v>
      </c>
      <c r="D511">
        <v>870</v>
      </c>
      <c r="E511">
        <v>356</v>
      </c>
      <c r="F511">
        <v>420</v>
      </c>
      <c r="G511">
        <v>0</v>
      </c>
      <c r="H511">
        <v>17028</v>
      </c>
      <c r="I511">
        <v>20</v>
      </c>
      <c r="J511">
        <v>64</v>
      </c>
      <c r="K511">
        <v>405</v>
      </c>
      <c r="L511">
        <v>361</v>
      </c>
      <c r="M511">
        <v>26.666666670000001</v>
      </c>
    </row>
    <row r="512" spans="1:13" x14ac:dyDescent="0.35">
      <c r="A512">
        <v>76128</v>
      </c>
      <c r="B512" t="s">
        <v>48</v>
      </c>
      <c r="C512" t="s">
        <v>14</v>
      </c>
      <c r="D512">
        <v>543</v>
      </c>
      <c r="E512">
        <v>271</v>
      </c>
      <c r="F512">
        <v>387</v>
      </c>
      <c r="G512">
        <v>0</v>
      </c>
      <c r="H512">
        <v>12961</v>
      </c>
      <c r="I512">
        <v>2</v>
      </c>
      <c r="J512">
        <v>83</v>
      </c>
      <c r="K512">
        <v>349</v>
      </c>
      <c r="L512">
        <v>339</v>
      </c>
      <c r="M512">
        <v>4.9642857139999998</v>
      </c>
    </row>
    <row r="513" spans="1:13" x14ac:dyDescent="0.35">
      <c r="A513">
        <v>28082</v>
      </c>
      <c r="B513" t="s">
        <v>40</v>
      </c>
      <c r="D513">
        <v>1063</v>
      </c>
      <c r="E513">
        <v>477</v>
      </c>
      <c r="F513">
        <v>558</v>
      </c>
      <c r="G513">
        <v>7</v>
      </c>
      <c r="H513">
        <v>18253</v>
      </c>
      <c r="I513">
        <v>2</v>
      </c>
      <c r="J513">
        <v>65</v>
      </c>
      <c r="K513">
        <v>529</v>
      </c>
      <c r="L513">
        <v>526</v>
      </c>
      <c r="M513">
        <v>15</v>
      </c>
    </row>
    <row r="514" spans="1:13" x14ac:dyDescent="0.35">
      <c r="A514">
        <v>47869</v>
      </c>
      <c r="B514" t="s">
        <v>44</v>
      </c>
      <c r="C514" t="s">
        <v>17</v>
      </c>
      <c r="D514">
        <v>402</v>
      </c>
      <c r="E514">
        <v>186</v>
      </c>
      <c r="F514">
        <v>287</v>
      </c>
      <c r="G514">
        <v>0</v>
      </c>
      <c r="H514">
        <v>10573</v>
      </c>
      <c r="I514">
        <v>1</v>
      </c>
      <c r="J514">
        <v>71</v>
      </c>
      <c r="K514">
        <v>240</v>
      </c>
      <c r="L514">
        <v>230</v>
      </c>
      <c r="M514">
        <v>37.200000000000003</v>
      </c>
    </row>
    <row r="515" spans="1:13" x14ac:dyDescent="0.35">
      <c r="A515">
        <v>176740</v>
      </c>
      <c r="B515" t="s">
        <v>51</v>
      </c>
      <c r="C515" t="s">
        <v>14</v>
      </c>
      <c r="D515">
        <v>770</v>
      </c>
      <c r="E515">
        <v>228</v>
      </c>
      <c r="F515">
        <v>318</v>
      </c>
      <c r="G515">
        <v>3</v>
      </c>
      <c r="H515">
        <v>12603</v>
      </c>
      <c r="I515">
        <v>3</v>
      </c>
      <c r="J515">
        <v>47</v>
      </c>
      <c r="K515">
        <v>282</v>
      </c>
      <c r="L515">
        <v>272</v>
      </c>
      <c r="M515">
        <v>20</v>
      </c>
    </row>
    <row r="516" spans="1:13" x14ac:dyDescent="0.35">
      <c r="A516">
        <v>48487</v>
      </c>
      <c r="B516" t="s">
        <v>44</v>
      </c>
      <c r="C516" t="s">
        <v>17</v>
      </c>
      <c r="D516">
        <v>364</v>
      </c>
      <c r="E516">
        <v>170</v>
      </c>
      <c r="F516">
        <v>277</v>
      </c>
      <c r="G516">
        <v>0</v>
      </c>
      <c r="H516">
        <v>8962</v>
      </c>
      <c r="I516">
        <v>0</v>
      </c>
      <c r="J516">
        <v>92</v>
      </c>
      <c r="K516">
        <v>231</v>
      </c>
      <c r="L516">
        <v>221</v>
      </c>
      <c r="M516">
        <v>10</v>
      </c>
    </row>
    <row r="517" spans="1:13" x14ac:dyDescent="0.35">
      <c r="A517">
        <v>2490</v>
      </c>
      <c r="B517" t="s">
        <v>47</v>
      </c>
      <c r="C517" t="s">
        <v>14</v>
      </c>
      <c r="D517">
        <v>620</v>
      </c>
      <c r="E517">
        <v>323</v>
      </c>
      <c r="F517">
        <v>373</v>
      </c>
      <c r="G517">
        <v>0</v>
      </c>
      <c r="H517">
        <v>11492</v>
      </c>
      <c r="I517">
        <v>2</v>
      </c>
      <c r="J517">
        <v>69</v>
      </c>
      <c r="K517">
        <v>358</v>
      </c>
      <c r="L517">
        <v>348</v>
      </c>
      <c r="M517">
        <v>3.3551612899999999</v>
      </c>
    </row>
    <row r="518" spans="1:13" x14ac:dyDescent="0.35">
      <c r="A518">
        <v>41312</v>
      </c>
      <c r="B518" t="s">
        <v>13</v>
      </c>
      <c r="C518" t="s">
        <v>17</v>
      </c>
      <c r="D518">
        <v>577</v>
      </c>
      <c r="E518">
        <v>157</v>
      </c>
      <c r="F518">
        <v>373</v>
      </c>
      <c r="G518">
        <v>0</v>
      </c>
      <c r="H518">
        <v>10497</v>
      </c>
      <c r="I518">
        <v>8</v>
      </c>
      <c r="J518">
        <v>45</v>
      </c>
      <c r="K518">
        <v>324</v>
      </c>
      <c r="L518">
        <v>224</v>
      </c>
      <c r="M518">
        <v>11.09090909</v>
      </c>
    </row>
    <row r="519" spans="1:13" x14ac:dyDescent="0.35">
      <c r="A519">
        <v>17094</v>
      </c>
      <c r="B519" t="s">
        <v>18</v>
      </c>
      <c r="C519" t="s">
        <v>20</v>
      </c>
      <c r="D519">
        <v>897</v>
      </c>
      <c r="E519">
        <v>454</v>
      </c>
      <c r="F519">
        <v>479</v>
      </c>
      <c r="G519">
        <v>0</v>
      </c>
      <c r="H519">
        <v>15887</v>
      </c>
      <c r="I519">
        <v>1</v>
      </c>
      <c r="J519">
        <v>60</v>
      </c>
      <c r="K519">
        <v>473</v>
      </c>
      <c r="L519">
        <v>444</v>
      </c>
      <c r="M519">
        <v>13</v>
      </c>
    </row>
    <row r="520" spans="1:13" x14ac:dyDescent="0.35">
      <c r="A520">
        <v>56787</v>
      </c>
      <c r="B520" t="s">
        <v>58</v>
      </c>
      <c r="C520" t="s">
        <v>14</v>
      </c>
      <c r="D520">
        <v>651</v>
      </c>
      <c r="E520">
        <v>321</v>
      </c>
      <c r="F520">
        <v>359</v>
      </c>
      <c r="G520">
        <v>0</v>
      </c>
      <c r="H520">
        <v>15114</v>
      </c>
      <c r="I520">
        <v>7</v>
      </c>
      <c r="J520">
        <v>76</v>
      </c>
      <c r="K520">
        <v>345</v>
      </c>
      <c r="L520">
        <v>361</v>
      </c>
      <c r="M520">
        <v>9.6666666669999994</v>
      </c>
    </row>
    <row r="521" spans="1:13" x14ac:dyDescent="0.35">
      <c r="A521">
        <v>164167</v>
      </c>
      <c r="B521" t="s">
        <v>22</v>
      </c>
      <c r="C521" t="s">
        <v>17</v>
      </c>
      <c r="D521">
        <v>2292</v>
      </c>
      <c r="E521">
        <v>642</v>
      </c>
      <c r="F521">
        <v>710</v>
      </c>
      <c r="G521">
        <v>70</v>
      </c>
      <c r="H521">
        <v>22186</v>
      </c>
      <c r="I521">
        <v>13</v>
      </c>
      <c r="J521">
        <v>52</v>
      </c>
      <c r="K521">
        <v>670</v>
      </c>
      <c r="L521">
        <v>680</v>
      </c>
      <c r="M521">
        <v>6.4</v>
      </c>
    </row>
    <row r="522" spans="1:13" x14ac:dyDescent="0.35">
      <c r="A522">
        <v>41785</v>
      </c>
      <c r="B522" t="s">
        <v>13</v>
      </c>
      <c r="C522" t="s">
        <v>17</v>
      </c>
      <c r="D522">
        <v>972</v>
      </c>
      <c r="E522">
        <v>316</v>
      </c>
      <c r="F522">
        <v>462</v>
      </c>
      <c r="G522">
        <v>12</v>
      </c>
      <c r="H522">
        <v>20831</v>
      </c>
      <c r="I522">
        <v>19</v>
      </c>
      <c r="J522">
        <v>10</v>
      </c>
      <c r="K522">
        <v>367</v>
      </c>
      <c r="L522">
        <v>388</v>
      </c>
      <c r="M522">
        <v>11.2</v>
      </c>
    </row>
    <row r="523" spans="1:13" x14ac:dyDescent="0.35">
      <c r="A523">
        <v>126959</v>
      </c>
      <c r="B523" t="s">
        <v>21</v>
      </c>
      <c r="C523" t="s">
        <v>14</v>
      </c>
      <c r="D523">
        <v>1035</v>
      </c>
      <c r="E523">
        <v>273</v>
      </c>
      <c r="F523">
        <v>471</v>
      </c>
      <c r="G523">
        <v>10</v>
      </c>
      <c r="H523">
        <v>14432</v>
      </c>
      <c r="I523">
        <v>3</v>
      </c>
      <c r="J523">
        <v>73</v>
      </c>
      <c r="K523">
        <v>386</v>
      </c>
      <c r="L523">
        <v>356</v>
      </c>
      <c r="M523">
        <v>11.42857143</v>
      </c>
    </row>
    <row r="524" spans="1:13" x14ac:dyDescent="0.35">
      <c r="A524">
        <v>29526</v>
      </c>
      <c r="B524" t="s">
        <v>40</v>
      </c>
      <c r="C524" t="s">
        <v>17</v>
      </c>
      <c r="D524">
        <v>431</v>
      </c>
      <c r="E524">
        <v>258</v>
      </c>
      <c r="F524">
        <v>319</v>
      </c>
      <c r="G524">
        <v>0</v>
      </c>
      <c r="H524">
        <v>9791</v>
      </c>
      <c r="I524">
        <v>0</v>
      </c>
      <c r="J524">
        <v>81</v>
      </c>
      <c r="K524">
        <v>283</v>
      </c>
      <c r="L524">
        <v>289</v>
      </c>
      <c r="M524">
        <v>7.25</v>
      </c>
    </row>
    <row r="525" spans="1:13" x14ac:dyDescent="0.35">
      <c r="A525">
        <v>142901</v>
      </c>
      <c r="B525" t="s">
        <v>22</v>
      </c>
      <c r="C525" t="s">
        <v>17</v>
      </c>
      <c r="D525">
        <v>4947</v>
      </c>
      <c r="E525">
        <v>586</v>
      </c>
      <c r="F525">
        <v>748</v>
      </c>
      <c r="G525">
        <v>99</v>
      </c>
      <c r="H525">
        <v>33685</v>
      </c>
      <c r="I525">
        <v>19</v>
      </c>
      <c r="J525">
        <v>38</v>
      </c>
      <c r="K525">
        <v>608</v>
      </c>
      <c r="L525">
        <v>682</v>
      </c>
      <c r="M525">
        <v>10</v>
      </c>
    </row>
    <row r="526" spans="1:13" x14ac:dyDescent="0.35">
      <c r="A526">
        <v>105827</v>
      </c>
      <c r="B526" t="s">
        <v>28</v>
      </c>
      <c r="C526" t="s">
        <v>17</v>
      </c>
      <c r="D526">
        <v>351</v>
      </c>
      <c r="E526">
        <v>213</v>
      </c>
      <c r="F526">
        <v>356</v>
      </c>
      <c r="G526">
        <v>0</v>
      </c>
      <c r="H526">
        <v>9679</v>
      </c>
      <c r="I526">
        <v>2</v>
      </c>
      <c r="J526">
        <v>62</v>
      </c>
      <c r="K526">
        <v>245</v>
      </c>
      <c r="L526">
        <v>225</v>
      </c>
      <c r="M526">
        <v>12.89473684</v>
      </c>
    </row>
    <row r="527" spans="1:13" x14ac:dyDescent="0.35">
      <c r="A527">
        <v>159439</v>
      </c>
      <c r="B527" t="s">
        <v>22</v>
      </c>
      <c r="C527" t="s">
        <v>14</v>
      </c>
      <c r="D527">
        <v>439</v>
      </c>
      <c r="E527">
        <v>203</v>
      </c>
      <c r="F527">
        <v>228</v>
      </c>
      <c r="G527">
        <v>0</v>
      </c>
      <c r="H527">
        <v>5774</v>
      </c>
      <c r="I527">
        <v>26</v>
      </c>
      <c r="J527">
        <v>57</v>
      </c>
      <c r="K527">
        <v>203</v>
      </c>
      <c r="L527">
        <v>230</v>
      </c>
      <c r="M527">
        <v>5.6363636359999996</v>
      </c>
    </row>
    <row r="528" spans="1:13" x14ac:dyDescent="0.35">
      <c r="A528">
        <v>11459</v>
      </c>
      <c r="B528" t="s">
        <v>22</v>
      </c>
      <c r="C528" t="s">
        <v>14</v>
      </c>
      <c r="D528">
        <v>1967</v>
      </c>
      <c r="E528">
        <v>371</v>
      </c>
      <c r="F528">
        <v>482</v>
      </c>
      <c r="G528">
        <v>49</v>
      </c>
      <c r="H528">
        <v>15962</v>
      </c>
      <c r="I528">
        <v>6</v>
      </c>
      <c r="J528">
        <v>53</v>
      </c>
      <c r="K528">
        <v>418</v>
      </c>
      <c r="L528">
        <v>438</v>
      </c>
      <c r="M528">
        <v>5.2618518520000004</v>
      </c>
    </row>
    <row r="529" spans="1:13" x14ac:dyDescent="0.35">
      <c r="A529">
        <v>129268</v>
      </c>
      <c r="B529" t="s">
        <v>49</v>
      </c>
      <c r="C529" t="s">
        <v>17</v>
      </c>
      <c r="D529">
        <v>952</v>
      </c>
      <c r="E529">
        <v>394</v>
      </c>
      <c r="F529">
        <v>457</v>
      </c>
      <c r="G529">
        <v>1</v>
      </c>
      <c r="H529">
        <v>15275</v>
      </c>
      <c r="I529">
        <v>1</v>
      </c>
      <c r="J529">
        <v>47</v>
      </c>
      <c r="K529">
        <v>407</v>
      </c>
      <c r="L529">
        <v>436</v>
      </c>
      <c r="M529">
        <v>6.1428571429999996</v>
      </c>
    </row>
    <row r="530" spans="1:13" x14ac:dyDescent="0.35">
      <c r="A530">
        <v>122256</v>
      </c>
      <c r="B530" t="s">
        <v>21</v>
      </c>
      <c r="C530" t="s">
        <v>17</v>
      </c>
      <c r="D530">
        <v>637</v>
      </c>
      <c r="E530">
        <v>404</v>
      </c>
      <c r="F530">
        <v>457</v>
      </c>
      <c r="G530">
        <v>0</v>
      </c>
      <c r="H530">
        <v>13216</v>
      </c>
      <c r="I530">
        <v>35</v>
      </c>
      <c r="J530">
        <v>37</v>
      </c>
      <c r="K530">
        <v>407</v>
      </c>
      <c r="L530">
        <v>446</v>
      </c>
      <c r="M530">
        <v>4.7142857139999998</v>
      </c>
    </row>
    <row r="531" spans="1:13" x14ac:dyDescent="0.35">
      <c r="A531">
        <v>92355</v>
      </c>
      <c r="B531" t="s">
        <v>16</v>
      </c>
      <c r="C531" t="s">
        <v>14</v>
      </c>
      <c r="D531">
        <v>1413</v>
      </c>
      <c r="E531">
        <v>414</v>
      </c>
      <c r="F531">
        <v>539</v>
      </c>
      <c r="G531">
        <v>6</v>
      </c>
      <c r="H531">
        <v>30680</v>
      </c>
      <c r="I531">
        <v>8</v>
      </c>
      <c r="J531">
        <v>68</v>
      </c>
      <c r="K531">
        <v>482</v>
      </c>
      <c r="L531">
        <v>489</v>
      </c>
      <c r="M531">
        <v>8</v>
      </c>
    </row>
    <row r="532" spans="1:13" x14ac:dyDescent="0.35">
      <c r="A532">
        <v>59811</v>
      </c>
      <c r="B532" t="s">
        <v>34</v>
      </c>
      <c r="C532" t="s">
        <v>17</v>
      </c>
      <c r="D532">
        <v>360</v>
      </c>
      <c r="E532">
        <v>206</v>
      </c>
      <c r="F532">
        <v>307</v>
      </c>
      <c r="G532">
        <v>0</v>
      </c>
      <c r="H532">
        <v>9936</v>
      </c>
      <c r="I532">
        <v>1</v>
      </c>
      <c r="J532">
        <v>76</v>
      </c>
      <c r="K532">
        <v>266</v>
      </c>
      <c r="L532">
        <v>252</v>
      </c>
      <c r="M532">
        <v>15.28571429</v>
      </c>
    </row>
    <row r="533" spans="1:13" x14ac:dyDescent="0.35">
      <c r="A533">
        <v>173497</v>
      </c>
      <c r="B533" t="s">
        <v>38</v>
      </c>
      <c r="C533" t="s">
        <v>17</v>
      </c>
      <c r="D533">
        <v>3676</v>
      </c>
      <c r="E533">
        <v>683</v>
      </c>
      <c r="F533">
        <v>722</v>
      </c>
      <c r="G533">
        <v>91</v>
      </c>
      <c r="H533">
        <v>23977</v>
      </c>
      <c r="I533">
        <v>6</v>
      </c>
      <c r="J533">
        <v>68</v>
      </c>
      <c r="K533">
        <v>692</v>
      </c>
      <c r="L533">
        <v>724</v>
      </c>
      <c r="M533">
        <v>20</v>
      </c>
    </row>
    <row r="534" spans="1:13" x14ac:dyDescent="0.35">
      <c r="A534">
        <v>177017</v>
      </c>
      <c r="B534" t="s">
        <v>51</v>
      </c>
      <c r="C534" t="s">
        <v>14</v>
      </c>
      <c r="D534">
        <v>719</v>
      </c>
      <c r="E534">
        <v>224</v>
      </c>
      <c r="F534">
        <v>321</v>
      </c>
      <c r="G534">
        <v>6</v>
      </c>
      <c r="H534">
        <v>12226</v>
      </c>
      <c r="I534">
        <v>3</v>
      </c>
      <c r="J534">
        <v>42</v>
      </c>
      <c r="K534">
        <v>269</v>
      </c>
      <c r="L534">
        <v>280</v>
      </c>
      <c r="M534">
        <v>7.6</v>
      </c>
    </row>
    <row r="535" spans="1:13" x14ac:dyDescent="0.35">
      <c r="A535">
        <v>15350</v>
      </c>
      <c r="B535" t="s">
        <v>18</v>
      </c>
      <c r="C535" t="s">
        <v>20</v>
      </c>
      <c r="D535">
        <v>1071</v>
      </c>
      <c r="E535">
        <v>357</v>
      </c>
      <c r="F535">
        <v>575</v>
      </c>
      <c r="G535">
        <v>18</v>
      </c>
      <c r="H535">
        <v>23527</v>
      </c>
      <c r="I535">
        <v>5</v>
      </c>
      <c r="J535">
        <v>55</v>
      </c>
      <c r="K535">
        <v>494</v>
      </c>
      <c r="L535">
        <v>490</v>
      </c>
      <c r="M535">
        <v>17.5</v>
      </c>
    </row>
    <row r="536" spans="1:13" x14ac:dyDescent="0.35">
      <c r="A536">
        <v>4629</v>
      </c>
      <c r="B536" t="s">
        <v>49</v>
      </c>
      <c r="C536" t="s">
        <v>14</v>
      </c>
      <c r="D536">
        <v>1460</v>
      </c>
      <c r="E536">
        <v>551</v>
      </c>
      <c r="F536">
        <v>668</v>
      </c>
      <c r="G536">
        <v>12</v>
      </c>
      <c r="H536">
        <v>21916</v>
      </c>
      <c r="I536">
        <v>3</v>
      </c>
      <c r="J536">
        <v>36</v>
      </c>
      <c r="K536">
        <v>565</v>
      </c>
      <c r="L536">
        <v>641</v>
      </c>
      <c r="M536">
        <v>7.1029411769999999</v>
      </c>
    </row>
    <row r="537" spans="1:13" x14ac:dyDescent="0.35">
      <c r="A537">
        <v>162598</v>
      </c>
      <c r="B537" t="s">
        <v>22</v>
      </c>
      <c r="C537" t="s">
        <v>17</v>
      </c>
      <c r="D537">
        <v>2766</v>
      </c>
      <c r="E537">
        <v>362</v>
      </c>
      <c r="F537">
        <v>439</v>
      </c>
      <c r="G537">
        <v>84</v>
      </c>
      <c r="H537">
        <v>17063</v>
      </c>
      <c r="I537">
        <v>24</v>
      </c>
      <c r="J537">
        <v>53</v>
      </c>
      <c r="K537">
        <v>433</v>
      </c>
      <c r="L537">
        <v>398</v>
      </c>
      <c r="M537">
        <v>13</v>
      </c>
    </row>
    <row r="538" spans="1:13" x14ac:dyDescent="0.35">
      <c r="A538">
        <v>178949</v>
      </c>
      <c r="B538" t="s">
        <v>41</v>
      </c>
      <c r="C538" t="s">
        <v>52</v>
      </c>
      <c r="D538">
        <v>3442</v>
      </c>
      <c r="E538">
        <v>658</v>
      </c>
      <c r="F538">
        <v>793</v>
      </c>
      <c r="G538">
        <v>77</v>
      </c>
      <c r="H538">
        <v>28222</v>
      </c>
      <c r="I538">
        <v>10</v>
      </c>
      <c r="J538">
        <v>46</v>
      </c>
      <c r="K538">
        <v>671</v>
      </c>
      <c r="L538">
        <v>749</v>
      </c>
      <c r="M538">
        <v>10</v>
      </c>
    </row>
    <row r="539" spans="1:13" x14ac:dyDescent="0.35">
      <c r="A539">
        <v>189880</v>
      </c>
      <c r="B539" t="s">
        <v>57</v>
      </c>
      <c r="C539" t="s">
        <v>17</v>
      </c>
      <c r="D539">
        <v>528</v>
      </c>
      <c r="E539">
        <v>204</v>
      </c>
      <c r="F539">
        <v>335</v>
      </c>
      <c r="G539">
        <v>0</v>
      </c>
      <c r="H539">
        <v>11183</v>
      </c>
      <c r="I539">
        <v>2</v>
      </c>
      <c r="J539">
        <v>69</v>
      </c>
      <c r="K539">
        <v>271</v>
      </c>
      <c r="L539">
        <v>243</v>
      </c>
      <c r="M539">
        <v>8.3333333330000006</v>
      </c>
    </row>
    <row r="540" spans="1:13" x14ac:dyDescent="0.35">
      <c r="A540">
        <v>132031</v>
      </c>
      <c r="B540" t="s">
        <v>55</v>
      </c>
      <c r="C540" t="s">
        <v>14</v>
      </c>
      <c r="D540">
        <v>1345</v>
      </c>
      <c r="E540">
        <v>609</v>
      </c>
      <c r="F540">
        <v>678</v>
      </c>
      <c r="G540">
        <v>3</v>
      </c>
      <c r="H540">
        <v>29493</v>
      </c>
      <c r="I540">
        <v>3</v>
      </c>
      <c r="J540">
        <v>18</v>
      </c>
      <c r="K540">
        <v>635</v>
      </c>
      <c r="L540">
        <v>629</v>
      </c>
      <c r="M540">
        <v>11</v>
      </c>
    </row>
    <row r="541" spans="1:13" x14ac:dyDescent="0.35">
      <c r="A541">
        <v>38111</v>
      </c>
      <c r="B541" t="s">
        <v>13</v>
      </c>
      <c r="C541" t="s">
        <v>14</v>
      </c>
      <c r="D541">
        <v>747</v>
      </c>
      <c r="E541">
        <v>380</v>
      </c>
      <c r="F541">
        <v>376</v>
      </c>
      <c r="G541">
        <v>0</v>
      </c>
      <c r="H541">
        <v>17585</v>
      </c>
      <c r="I541">
        <v>29</v>
      </c>
      <c r="J541">
        <v>25</v>
      </c>
      <c r="K541">
        <v>385</v>
      </c>
      <c r="L541">
        <v>398</v>
      </c>
      <c r="M541">
        <v>4.7222222220000001</v>
      </c>
    </row>
    <row r="542" spans="1:13" x14ac:dyDescent="0.35">
      <c r="A542">
        <v>21375</v>
      </c>
      <c r="B542" t="s">
        <v>18</v>
      </c>
      <c r="C542" t="s">
        <v>20</v>
      </c>
      <c r="D542">
        <v>498</v>
      </c>
      <c r="E542">
        <v>243</v>
      </c>
      <c r="F542">
        <v>326</v>
      </c>
      <c r="G542">
        <v>1</v>
      </c>
      <c r="H542">
        <v>11462</v>
      </c>
      <c r="I542">
        <v>0</v>
      </c>
      <c r="J542">
        <v>86</v>
      </c>
      <c r="K542">
        <v>284</v>
      </c>
      <c r="L542">
        <v>285</v>
      </c>
      <c r="M542">
        <v>20</v>
      </c>
    </row>
    <row r="543" spans="1:13" x14ac:dyDescent="0.35">
      <c r="A543">
        <v>31735</v>
      </c>
      <c r="B543" t="s">
        <v>13</v>
      </c>
      <c r="C543" t="s">
        <v>17</v>
      </c>
      <c r="D543">
        <v>881</v>
      </c>
      <c r="E543">
        <v>355</v>
      </c>
      <c r="F543">
        <v>496</v>
      </c>
      <c r="G543">
        <v>5</v>
      </c>
      <c r="H543">
        <v>17641</v>
      </c>
      <c r="I543">
        <v>3</v>
      </c>
      <c r="J543">
        <v>27</v>
      </c>
      <c r="K543">
        <v>464</v>
      </c>
      <c r="L543">
        <v>388</v>
      </c>
      <c r="M543">
        <v>11</v>
      </c>
    </row>
    <row r="544" spans="1:13" x14ac:dyDescent="0.35">
      <c r="A544">
        <v>132456</v>
      </c>
      <c r="B544" t="s">
        <v>49</v>
      </c>
      <c r="C544" t="s">
        <v>17</v>
      </c>
      <c r="D544">
        <v>957</v>
      </c>
      <c r="E544">
        <v>319</v>
      </c>
      <c r="F544">
        <v>400</v>
      </c>
      <c r="G544">
        <v>9</v>
      </c>
      <c r="H544">
        <v>13186</v>
      </c>
      <c r="I544">
        <v>3</v>
      </c>
      <c r="J544">
        <v>49</v>
      </c>
      <c r="K544">
        <v>360</v>
      </c>
      <c r="L544">
        <v>365</v>
      </c>
      <c r="M544">
        <v>5</v>
      </c>
    </row>
    <row r="545" spans="1:13" x14ac:dyDescent="0.35">
      <c r="A545">
        <v>121165</v>
      </c>
      <c r="B545" t="s">
        <v>21</v>
      </c>
      <c r="C545" t="s">
        <v>14</v>
      </c>
      <c r="D545">
        <v>920</v>
      </c>
      <c r="E545">
        <v>160</v>
      </c>
      <c r="F545">
        <v>633</v>
      </c>
      <c r="G545">
        <v>8</v>
      </c>
      <c r="H545">
        <v>20828</v>
      </c>
      <c r="I545">
        <v>12</v>
      </c>
      <c r="J545">
        <v>43</v>
      </c>
      <c r="K545">
        <v>753</v>
      </c>
      <c r="L545">
        <v>348</v>
      </c>
      <c r="M545">
        <v>15</v>
      </c>
    </row>
    <row r="546" spans="1:13" x14ac:dyDescent="0.35">
      <c r="A546">
        <v>175226</v>
      </c>
      <c r="B546" t="s">
        <v>51</v>
      </c>
      <c r="C546" t="s">
        <v>14</v>
      </c>
      <c r="D546">
        <v>693</v>
      </c>
      <c r="E546">
        <v>213</v>
      </c>
      <c r="F546">
        <v>259</v>
      </c>
      <c r="G546">
        <v>2</v>
      </c>
      <c r="H546">
        <v>10095</v>
      </c>
      <c r="I546">
        <v>0</v>
      </c>
      <c r="J546">
        <v>61</v>
      </c>
      <c r="K546">
        <v>248</v>
      </c>
      <c r="L546">
        <v>232</v>
      </c>
      <c r="M546">
        <v>7.25</v>
      </c>
    </row>
    <row r="547" spans="1:13" x14ac:dyDescent="0.35">
      <c r="A547">
        <v>190534</v>
      </c>
      <c r="B547" t="s">
        <v>22</v>
      </c>
      <c r="C547" t="s">
        <v>17</v>
      </c>
      <c r="D547">
        <v>1922</v>
      </c>
      <c r="E547">
        <v>284</v>
      </c>
      <c r="F547">
        <v>332</v>
      </c>
      <c r="G547">
        <v>44</v>
      </c>
      <c r="H547">
        <v>9661</v>
      </c>
      <c r="I547">
        <v>35</v>
      </c>
      <c r="J547">
        <v>45</v>
      </c>
      <c r="K547">
        <v>307</v>
      </c>
      <c r="L547">
        <v>300</v>
      </c>
      <c r="M547">
        <v>5.5454545450000001</v>
      </c>
    </row>
    <row r="548" spans="1:13" x14ac:dyDescent="0.35">
      <c r="A548">
        <v>33383</v>
      </c>
      <c r="B548" t="s">
        <v>13</v>
      </c>
      <c r="C548" t="s">
        <v>17</v>
      </c>
      <c r="D548">
        <v>1473</v>
      </c>
      <c r="E548">
        <v>611</v>
      </c>
      <c r="F548">
        <v>688</v>
      </c>
      <c r="G548">
        <v>17</v>
      </c>
      <c r="H548">
        <v>26812</v>
      </c>
      <c r="I548">
        <v>10</v>
      </c>
      <c r="J548">
        <v>28</v>
      </c>
      <c r="K548">
        <v>647</v>
      </c>
      <c r="L548">
        <v>649</v>
      </c>
      <c r="M548">
        <v>7.3333333329999997</v>
      </c>
    </row>
    <row r="549" spans="1:13" x14ac:dyDescent="0.35">
      <c r="A549">
        <v>64261</v>
      </c>
      <c r="B549" t="s">
        <v>34</v>
      </c>
      <c r="C549" t="s">
        <v>17</v>
      </c>
      <c r="D549">
        <v>369</v>
      </c>
      <c r="E549">
        <v>251</v>
      </c>
      <c r="F549">
        <v>346</v>
      </c>
      <c r="G549">
        <v>0</v>
      </c>
      <c r="H549">
        <v>11275</v>
      </c>
      <c r="I549">
        <v>1</v>
      </c>
      <c r="J549">
        <v>88</v>
      </c>
      <c r="K549">
        <v>305</v>
      </c>
      <c r="L549">
        <v>295</v>
      </c>
      <c r="M549">
        <v>5.625</v>
      </c>
    </row>
    <row r="550" spans="1:13" x14ac:dyDescent="0.35">
      <c r="A550">
        <v>106854</v>
      </c>
      <c r="B550" t="s">
        <v>49</v>
      </c>
      <c r="C550" t="s">
        <v>17</v>
      </c>
      <c r="D550">
        <v>1070</v>
      </c>
      <c r="E550">
        <v>505</v>
      </c>
      <c r="F550">
        <v>518</v>
      </c>
      <c r="G550">
        <v>0</v>
      </c>
      <c r="H550">
        <v>16105</v>
      </c>
      <c r="I550">
        <v>1</v>
      </c>
      <c r="J550">
        <v>34</v>
      </c>
      <c r="K550">
        <v>510</v>
      </c>
      <c r="L550">
        <v>529</v>
      </c>
      <c r="M550">
        <v>7.5833333329999997</v>
      </c>
    </row>
    <row r="551" spans="1:13" x14ac:dyDescent="0.35">
      <c r="A551">
        <v>115676</v>
      </c>
      <c r="B551" t="s">
        <v>21</v>
      </c>
      <c r="D551">
        <v>340</v>
      </c>
      <c r="E551">
        <v>191</v>
      </c>
      <c r="F551">
        <v>237</v>
      </c>
      <c r="G551">
        <v>0</v>
      </c>
      <c r="H551">
        <v>7393</v>
      </c>
      <c r="I551">
        <v>1</v>
      </c>
      <c r="J551">
        <v>57</v>
      </c>
      <c r="K551">
        <v>221</v>
      </c>
      <c r="L551">
        <v>208</v>
      </c>
      <c r="M551">
        <v>14.222222220000001</v>
      </c>
    </row>
    <row r="552" spans="1:13" x14ac:dyDescent="0.35">
      <c r="A552">
        <v>60195</v>
      </c>
      <c r="B552" t="s">
        <v>34</v>
      </c>
      <c r="C552" t="s">
        <v>17</v>
      </c>
      <c r="D552">
        <v>684</v>
      </c>
      <c r="E552">
        <v>272</v>
      </c>
      <c r="F552">
        <v>357</v>
      </c>
      <c r="G552">
        <v>1</v>
      </c>
      <c r="H552">
        <v>14675</v>
      </c>
      <c r="I552">
        <v>2</v>
      </c>
      <c r="J552">
        <v>74</v>
      </c>
      <c r="K552">
        <v>321</v>
      </c>
      <c r="L552">
        <v>298</v>
      </c>
      <c r="M552">
        <v>13.5</v>
      </c>
    </row>
    <row r="553" spans="1:13" x14ac:dyDescent="0.35">
      <c r="A553">
        <v>6308</v>
      </c>
      <c r="B553" t="s">
        <v>47</v>
      </c>
      <c r="C553" t="s">
        <v>14</v>
      </c>
      <c r="D553">
        <v>454</v>
      </c>
      <c r="E553">
        <v>244</v>
      </c>
      <c r="F553">
        <v>320</v>
      </c>
      <c r="G553">
        <v>0</v>
      </c>
      <c r="H553">
        <v>10904</v>
      </c>
      <c r="I553">
        <v>1</v>
      </c>
      <c r="J553">
        <v>85</v>
      </c>
      <c r="K553">
        <v>285</v>
      </c>
      <c r="L553">
        <v>280</v>
      </c>
      <c r="M553">
        <v>10.777777779999999</v>
      </c>
    </row>
    <row r="554" spans="1:13" x14ac:dyDescent="0.35">
      <c r="A554">
        <v>93883</v>
      </c>
      <c r="B554" t="s">
        <v>16</v>
      </c>
      <c r="C554" t="s">
        <v>14</v>
      </c>
      <c r="D554">
        <v>574</v>
      </c>
      <c r="E554">
        <v>289</v>
      </c>
      <c r="F554">
        <v>363</v>
      </c>
      <c r="G554">
        <v>0</v>
      </c>
      <c r="H554">
        <v>11250</v>
      </c>
      <c r="I554">
        <v>25</v>
      </c>
      <c r="J554">
        <v>69</v>
      </c>
      <c r="K554">
        <v>318</v>
      </c>
      <c r="L554">
        <v>315</v>
      </c>
      <c r="M554">
        <v>3.5555555559999998</v>
      </c>
    </row>
    <row r="555" spans="1:13" x14ac:dyDescent="0.35">
      <c r="A555">
        <v>38812</v>
      </c>
      <c r="B555" t="s">
        <v>13</v>
      </c>
      <c r="C555" t="s">
        <v>17</v>
      </c>
      <c r="D555">
        <v>3772</v>
      </c>
      <c r="E555">
        <v>515</v>
      </c>
      <c r="F555">
        <v>791</v>
      </c>
      <c r="G555">
        <v>87</v>
      </c>
      <c r="H555">
        <v>46740</v>
      </c>
      <c r="I555">
        <v>17</v>
      </c>
      <c r="J555">
        <v>16</v>
      </c>
      <c r="K555">
        <v>661</v>
      </c>
      <c r="L555">
        <v>647</v>
      </c>
      <c r="M555">
        <v>14.33333333</v>
      </c>
    </row>
    <row r="556" spans="1:13" x14ac:dyDescent="0.35">
      <c r="A556">
        <v>15219</v>
      </c>
      <c r="B556" t="s">
        <v>18</v>
      </c>
      <c r="C556" t="s">
        <v>20</v>
      </c>
      <c r="D556">
        <v>730</v>
      </c>
      <c r="E556">
        <v>309</v>
      </c>
      <c r="F556">
        <v>419</v>
      </c>
      <c r="G556">
        <v>1</v>
      </c>
      <c r="H556">
        <v>14673</v>
      </c>
      <c r="I556">
        <v>1</v>
      </c>
      <c r="J556">
        <v>75</v>
      </c>
      <c r="K556">
        <v>374</v>
      </c>
      <c r="L556">
        <v>365</v>
      </c>
      <c r="M556">
        <v>25</v>
      </c>
    </row>
    <row r="557" spans="1:13" x14ac:dyDescent="0.35">
      <c r="A557">
        <v>76442</v>
      </c>
      <c r="B557" t="s">
        <v>48</v>
      </c>
      <c r="C557" t="s">
        <v>14</v>
      </c>
      <c r="D557">
        <v>588</v>
      </c>
      <c r="E557">
        <v>332</v>
      </c>
      <c r="F557">
        <v>405</v>
      </c>
      <c r="G557">
        <v>0</v>
      </c>
      <c r="H557">
        <v>11164</v>
      </c>
      <c r="I557">
        <v>1</v>
      </c>
      <c r="J557">
        <v>67</v>
      </c>
      <c r="K557">
        <v>380</v>
      </c>
      <c r="L557">
        <v>354</v>
      </c>
      <c r="M557">
        <v>4</v>
      </c>
    </row>
    <row r="558" spans="1:13" x14ac:dyDescent="0.35">
      <c r="A558">
        <v>175659</v>
      </c>
      <c r="B558" t="s">
        <v>51</v>
      </c>
      <c r="C558" t="s">
        <v>17</v>
      </c>
      <c r="D558">
        <v>1465</v>
      </c>
      <c r="E558">
        <v>514</v>
      </c>
      <c r="F558">
        <v>720</v>
      </c>
      <c r="G558">
        <v>25</v>
      </c>
      <c r="H558">
        <v>27151</v>
      </c>
      <c r="I558">
        <v>9</v>
      </c>
      <c r="J558">
        <v>33</v>
      </c>
      <c r="K558">
        <v>638</v>
      </c>
      <c r="L558">
        <v>589</v>
      </c>
      <c r="M558">
        <v>7.8181818180000002</v>
      </c>
    </row>
    <row r="559" spans="1:13" x14ac:dyDescent="0.35">
      <c r="A559">
        <v>21859</v>
      </c>
      <c r="B559" t="s">
        <v>18</v>
      </c>
      <c r="C559" t="s">
        <v>20</v>
      </c>
      <c r="D559">
        <v>824</v>
      </c>
      <c r="E559">
        <v>285</v>
      </c>
      <c r="F559">
        <v>356</v>
      </c>
      <c r="G559">
        <v>3</v>
      </c>
      <c r="H559">
        <v>13339</v>
      </c>
      <c r="I559">
        <v>2</v>
      </c>
      <c r="J559">
        <v>59</v>
      </c>
      <c r="K559">
        <v>305</v>
      </c>
      <c r="L559">
        <v>333</v>
      </c>
      <c r="M559">
        <v>9.9090909089999997</v>
      </c>
    </row>
    <row r="560" spans="1:13" x14ac:dyDescent="0.35">
      <c r="A560">
        <v>32892</v>
      </c>
      <c r="B560" t="s">
        <v>13</v>
      </c>
      <c r="C560" t="s">
        <v>14</v>
      </c>
      <c r="D560">
        <v>852</v>
      </c>
      <c r="E560">
        <v>443</v>
      </c>
      <c r="F560">
        <v>497</v>
      </c>
      <c r="G560">
        <v>1</v>
      </c>
      <c r="H560">
        <v>16681</v>
      </c>
      <c r="I560">
        <v>2</v>
      </c>
      <c r="J560">
        <v>41</v>
      </c>
      <c r="K560">
        <v>446</v>
      </c>
      <c r="L560">
        <v>480</v>
      </c>
      <c r="M560">
        <v>10.19047619</v>
      </c>
    </row>
    <row r="561" spans="1:13" x14ac:dyDescent="0.35">
      <c r="A561">
        <v>65740</v>
      </c>
      <c r="B561" t="s">
        <v>30</v>
      </c>
      <c r="C561" t="s">
        <v>17</v>
      </c>
      <c r="D561">
        <v>777</v>
      </c>
      <c r="E561">
        <v>444</v>
      </c>
      <c r="F561">
        <v>511</v>
      </c>
      <c r="G561">
        <v>0</v>
      </c>
      <c r="H561">
        <v>16822</v>
      </c>
      <c r="I561">
        <v>6</v>
      </c>
      <c r="J561">
        <v>81</v>
      </c>
      <c r="K561">
        <v>485</v>
      </c>
      <c r="L561">
        <v>476</v>
      </c>
      <c r="M561">
        <v>9.3000000000000007</v>
      </c>
    </row>
    <row r="562" spans="1:13" x14ac:dyDescent="0.35">
      <c r="A562">
        <v>117264</v>
      </c>
      <c r="B562" t="s">
        <v>21</v>
      </c>
      <c r="C562" t="s">
        <v>17</v>
      </c>
      <c r="D562">
        <v>532</v>
      </c>
      <c r="E562">
        <v>237</v>
      </c>
      <c r="F562">
        <v>396</v>
      </c>
      <c r="G562">
        <v>0</v>
      </c>
      <c r="H562">
        <v>11962</v>
      </c>
      <c r="I562">
        <v>5</v>
      </c>
      <c r="J562">
        <v>65</v>
      </c>
      <c r="K562">
        <v>404</v>
      </c>
      <c r="L562">
        <v>297</v>
      </c>
      <c r="M562">
        <v>12</v>
      </c>
    </row>
    <row r="563" spans="1:13" x14ac:dyDescent="0.35">
      <c r="A563">
        <v>156344</v>
      </c>
      <c r="B563" t="s">
        <v>22</v>
      </c>
      <c r="C563" t="s">
        <v>14</v>
      </c>
      <c r="D563">
        <v>2917</v>
      </c>
      <c r="E563">
        <v>625</v>
      </c>
      <c r="F563">
        <v>709</v>
      </c>
      <c r="G563">
        <v>93</v>
      </c>
      <c r="H563">
        <v>23064</v>
      </c>
      <c r="I563">
        <v>13</v>
      </c>
      <c r="J563">
        <v>53</v>
      </c>
      <c r="K563">
        <v>613</v>
      </c>
      <c r="L563">
        <v>712</v>
      </c>
      <c r="M563">
        <v>10.09090909</v>
      </c>
    </row>
    <row r="564" spans="1:13" x14ac:dyDescent="0.35">
      <c r="A564">
        <v>152816</v>
      </c>
      <c r="B564" t="s">
        <v>22</v>
      </c>
      <c r="C564" t="s">
        <v>17</v>
      </c>
      <c r="D564">
        <v>1990</v>
      </c>
      <c r="E564">
        <v>301</v>
      </c>
      <c r="F564">
        <v>395</v>
      </c>
      <c r="G564">
        <v>49</v>
      </c>
      <c r="H564">
        <v>14403</v>
      </c>
      <c r="I564">
        <v>12</v>
      </c>
      <c r="J564">
        <v>53</v>
      </c>
      <c r="K564">
        <v>326</v>
      </c>
      <c r="L564">
        <v>389</v>
      </c>
      <c r="M564">
        <v>15</v>
      </c>
    </row>
    <row r="565" spans="1:13" x14ac:dyDescent="0.35">
      <c r="A565">
        <v>133042</v>
      </c>
      <c r="B565" t="s">
        <v>42</v>
      </c>
      <c r="C565" t="s">
        <v>14</v>
      </c>
      <c r="D565">
        <v>427</v>
      </c>
      <c r="E565">
        <v>231</v>
      </c>
      <c r="F565">
        <v>341</v>
      </c>
      <c r="G565">
        <v>0</v>
      </c>
      <c r="H565">
        <v>10388</v>
      </c>
      <c r="I565">
        <v>6</v>
      </c>
      <c r="J565">
        <v>71</v>
      </c>
      <c r="K565">
        <v>290</v>
      </c>
      <c r="L565">
        <v>290</v>
      </c>
      <c r="M565">
        <v>27.5</v>
      </c>
    </row>
    <row r="566" spans="1:13" x14ac:dyDescent="0.35">
      <c r="A566">
        <v>9063</v>
      </c>
      <c r="B566" t="s">
        <v>65</v>
      </c>
      <c r="C566" t="s">
        <v>14</v>
      </c>
      <c r="D566">
        <v>844</v>
      </c>
      <c r="E566">
        <v>293</v>
      </c>
      <c r="F566">
        <v>390</v>
      </c>
      <c r="G566">
        <v>0</v>
      </c>
      <c r="H566">
        <v>19809</v>
      </c>
      <c r="I566">
        <v>7</v>
      </c>
      <c r="J566">
        <v>1</v>
      </c>
      <c r="K566">
        <v>336</v>
      </c>
      <c r="L566">
        <v>333</v>
      </c>
      <c r="M566">
        <v>9.8666666670000005</v>
      </c>
    </row>
    <row r="567" spans="1:13" x14ac:dyDescent="0.35">
      <c r="A567">
        <v>127527</v>
      </c>
      <c r="B567" t="s">
        <v>21</v>
      </c>
      <c r="C567" t="s">
        <v>14</v>
      </c>
      <c r="D567">
        <v>822</v>
      </c>
      <c r="E567">
        <v>228</v>
      </c>
      <c r="F567">
        <v>385</v>
      </c>
      <c r="G567">
        <v>2</v>
      </c>
      <c r="H567">
        <v>11594</v>
      </c>
      <c r="I567">
        <v>9</v>
      </c>
      <c r="J567">
        <v>72</v>
      </c>
      <c r="K567">
        <v>322</v>
      </c>
      <c r="L567">
        <v>321</v>
      </c>
      <c r="M567">
        <v>10.75</v>
      </c>
    </row>
    <row r="568" spans="1:13" x14ac:dyDescent="0.35">
      <c r="A568">
        <v>24940</v>
      </c>
      <c r="B568" t="s">
        <v>47</v>
      </c>
      <c r="C568" t="s">
        <v>17</v>
      </c>
      <c r="D568">
        <v>761</v>
      </c>
      <c r="E568">
        <v>396</v>
      </c>
      <c r="F568">
        <v>464</v>
      </c>
      <c r="G568">
        <v>2</v>
      </c>
      <c r="H568">
        <v>15429</v>
      </c>
      <c r="I568">
        <v>2</v>
      </c>
      <c r="J568">
        <v>62</v>
      </c>
      <c r="K568">
        <v>422</v>
      </c>
      <c r="L568">
        <v>425</v>
      </c>
      <c r="M568">
        <v>6.4666666670000001</v>
      </c>
    </row>
    <row r="569" spans="1:13" x14ac:dyDescent="0.35">
      <c r="A569">
        <v>40520</v>
      </c>
      <c r="B569" t="s">
        <v>13</v>
      </c>
      <c r="C569" t="s">
        <v>17</v>
      </c>
      <c r="D569">
        <v>965</v>
      </c>
      <c r="E569">
        <v>356</v>
      </c>
      <c r="F569">
        <v>495</v>
      </c>
      <c r="G569">
        <v>7</v>
      </c>
      <c r="H569">
        <v>19633</v>
      </c>
      <c r="I569">
        <v>8</v>
      </c>
      <c r="J569">
        <v>24</v>
      </c>
      <c r="K569">
        <v>453</v>
      </c>
      <c r="L569">
        <v>426</v>
      </c>
      <c r="M569">
        <v>9.538461539</v>
      </c>
    </row>
    <row r="570" spans="1:13" x14ac:dyDescent="0.35">
      <c r="A570">
        <v>101263</v>
      </c>
      <c r="B570" t="s">
        <v>37</v>
      </c>
      <c r="C570" t="s">
        <v>17</v>
      </c>
      <c r="D570">
        <v>150</v>
      </c>
      <c r="E570">
        <v>162</v>
      </c>
      <c r="F570">
        <v>239</v>
      </c>
      <c r="G570">
        <v>0</v>
      </c>
      <c r="H570">
        <v>8299</v>
      </c>
      <c r="I570">
        <v>1</v>
      </c>
      <c r="J570">
        <v>85</v>
      </c>
      <c r="K570">
        <v>197</v>
      </c>
      <c r="L570">
        <v>198</v>
      </c>
      <c r="M570">
        <v>6.3333333329999997</v>
      </c>
    </row>
    <row r="571" spans="1:13" x14ac:dyDescent="0.35">
      <c r="A571">
        <v>130185</v>
      </c>
      <c r="B571" t="s">
        <v>49</v>
      </c>
      <c r="C571" t="s">
        <v>17</v>
      </c>
      <c r="D571">
        <v>607</v>
      </c>
      <c r="E571">
        <v>239</v>
      </c>
      <c r="F571">
        <v>279</v>
      </c>
      <c r="G571">
        <v>0</v>
      </c>
      <c r="H571">
        <v>10199</v>
      </c>
      <c r="I571">
        <v>5</v>
      </c>
      <c r="J571">
        <v>57</v>
      </c>
      <c r="K571">
        <v>260</v>
      </c>
      <c r="L571">
        <v>256</v>
      </c>
      <c r="M571">
        <v>3.6</v>
      </c>
    </row>
    <row r="572" spans="1:13" x14ac:dyDescent="0.35">
      <c r="A572">
        <v>84599</v>
      </c>
      <c r="B572" t="s">
        <v>57</v>
      </c>
      <c r="C572" t="s">
        <v>17</v>
      </c>
      <c r="D572">
        <v>760</v>
      </c>
      <c r="E572">
        <v>469</v>
      </c>
      <c r="F572">
        <v>544</v>
      </c>
      <c r="G572">
        <v>0</v>
      </c>
      <c r="H572">
        <v>17948</v>
      </c>
      <c r="I572">
        <v>0</v>
      </c>
      <c r="J572">
        <v>66</v>
      </c>
      <c r="K572">
        <v>505</v>
      </c>
      <c r="L572">
        <v>492</v>
      </c>
      <c r="M572">
        <v>7.8</v>
      </c>
    </row>
    <row r="573" spans="1:13" x14ac:dyDescent="0.35">
      <c r="A573">
        <v>95208</v>
      </c>
      <c r="B573" t="s">
        <v>16</v>
      </c>
      <c r="C573" t="s">
        <v>17</v>
      </c>
      <c r="D573">
        <v>445</v>
      </c>
      <c r="E573">
        <v>234</v>
      </c>
      <c r="F573">
        <v>306</v>
      </c>
      <c r="G573">
        <v>0</v>
      </c>
      <c r="H573">
        <v>10475</v>
      </c>
      <c r="I573">
        <v>1</v>
      </c>
      <c r="J573">
        <v>84</v>
      </c>
      <c r="K573">
        <v>253</v>
      </c>
      <c r="L573">
        <v>270</v>
      </c>
      <c r="M573">
        <v>8.9</v>
      </c>
    </row>
    <row r="574" spans="1:13" x14ac:dyDescent="0.35">
      <c r="A574">
        <v>129822</v>
      </c>
      <c r="B574" t="s">
        <v>49</v>
      </c>
      <c r="C574" t="s">
        <v>17</v>
      </c>
      <c r="D574">
        <v>1331</v>
      </c>
      <c r="E574">
        <v>503</v>
      </c>
      <c r="F574">
        <v>635</v>
      </c>
      <c r="G574">
        <v>13</v>
      </c>
      <c r="H574">
        <v>22045</v>
      </c>
      <c r="I574">
        <v>7</v>
      </c>
      <c r="J574">
        <v>26</v>
      </c>
      <c r="K574">
        <v>579</v>
      </c>
      <c r="L574">
        <v>561</v>
      </c>
      <c r="M574">
        <v>12.2</v>
      </c>
    </row>
    <row r="575" spans="1:13" x14ac:dyDescent="0.35">
      <c r="A575">
        <v>97026</v>
      </c>
      <c r="B575" t="s">
        <v>16</v>
      </c>
      <c r="C575" t="s">
        <v>17</v>
      </c>
      <c r="D575">
        <v>598</v>
      </c>
      <c r="E575">
        <v>371</v>
      </c>
      <c r="F575">
        <v>487</v>
      </c>
      <c r="G575">
        <v>0</v>
      </c>
      <c r="H575">
        <v>16242</v>
      </c>
      <c r="I575">
        <v>2</v>
      </c>
      <c r="J575">
        <v>73</v>
      </c>
      <c r="K575">
        <v>453</v>
      </c>
      <c r="L575">
        <v>419</v>
      </c>
      <c r="M575">
        <v>11.5</v>
      </c>
    </row>
    <row r="576" spans="1:13" x14ac:dyDescent="0.35">
      <c r="A576">
        <v>165378</v>
      </c>
      <c r="B576" t="s">
        <v>22</v>
      </c>
      <c r="C576" t="s">
        <v>17</v>
      </c>
      <c r="D576">
        <v>3997</v>
      </c>
      <c r="E576">
        <v>896</v>
      </c>
      <c r="F576">
        <v>945</v>
      </c>
      <c r="G576">
        <v>97</v>
      </c>
      <c r="H576">
        <v>41664</v>
      </c>
      <c r="I576">
        <v>16</v>
      </c>
      <c r="J576">
        <v>49</v>
      </c>
      <c r="K576">
        <v>915</v>
      </c>
      <c r="L576">
        <v>919</v>
      </c>
      <c r="M576">
        <v>10.625</v>
      </c>
    </row>
    <row r="577" spans="1:13" x14ac:dyDescent="0.35">
      <c r="A577">
        <v>160196</v>
      </c>
      <c r="B577" t="s">
        <v>22</v>
      </c>
      <c r="C577" t="s">
        <v>17</v>
      </c>
      <c r="D577">
        <v>3461</v>
      </c>
      <c r="E577">
        <v>404</v>
      </c>
      <c r="F577">
        <v>514</v>
      </c>
      <c r="G577">
        <v>90</v>
      </c>
      <c r="H577">
        <v>17618</v>
      </c>
      <c r="I577">
        <v>3</v>
      </c>
      <c r="J577">
        <v>67</v>
      </c>
      <c r="K577">
        <v>423</v>
      </c>
      <c r="L577">
        <v>479</v>
      </c>
      <c r="M577">
        <v>6.153846154</v>
      </c>
    </row>
    <row r="578" spans="1:13" x14ac:dyDescent="0.35">
      <c r="A578">
        <v>57052</v>
      </c>
      <c r="B578" t="s">
        <v>58</v>
      </c>
      <c r="C578" t="s">
        <v>31</v>
      </c>
      <c r="D578">
        <v>683</v>
      </c>
      <c r="E578">
        <v>267</v>
      </c>
      <c r="F578">
        <v>362</v>
      </c>
      <c r="G578">
        <v>2</v>
      </c>
      <c r="H578">
        <v>11879</v>
      </c>
      <c r="I578">
        <v>1</v>
      </c>
      <c r="J578">
        <v>84</v>
      </c>
      <c r="K578">
        <v>309</v>
      </c>
      <c r="L578">
        <v>325</v>
      </c>
      <c r="M578">
        <v>16.571428569999998</v>
      </c>
    </row>
    <row r="579" spans="1:13" x14ac:dyDescent="0.35">
      <c r="A579">
        <v>144577</v>
      </c>
      <c r="B579" t="s">
        <v>22</v>
      </c>
      <c r="C579" t="s">
        <v>14</v>
      </c>
      <c r="D579">
        <v>5739</v>
      </c>
      <c r="E579">
        <v>634</v>
      </c>
      <c r="F579">
        <v>810</v>
      </c>
      <c r="G579">
        <v>97</v>
      </c>
      <c r="H579">
        <v>45680</v>
      </c>
      <c r="I579">
        <v>8</v>
      </c>
      <c r="J579">
        <v>45</v>
      </c>
      <c r="K579">
        <v>670</v>
      </c>
      <c r="L579">
        <v>792</v>
      </c>
      <c r="M579">
        <v>9.2857142859999993</v>
      </c>
    </row>
    <row r="580" spans="1:13" x14ac:dyDescent="0.35">
      <c r="A580">
        <v>103591</v>
      </c>
      <c r="B580" t="s">
        <v>37</v>
      </c>
      <c r="C580" t="s">
        <v>14</v>
      </c>
      <c r="D580">
        <v>150</v>
      </c>
      <c r="E580">
        <v>202</v>
      </c>
      <c r="F580">
        <v>258</v>
      </c>
      <c r="G580">
        <v>0</v>
      </c>
      <c r="H580">
        <v>8084</v>
      </c>
      <c r="I580">
        <v>1</v>
      </c>
      <c r="J580">
        <v>90</v>
      </c>
      <c r="K580">
        <v>251</v>
      </c>
      <c r="L580">
        <v>223</v>
      </c>
      <c r="M580">
        <v>6.1</v>
      </c>
    </row>
    <row r="581" spans="1:13" x14ac:dyDescent="0.35">
      <c r="A581">
        <v>111708</v>
      </c>
      <c r="B581" t="s">
        <v>33</v>
      </c>
      <c r="C581" t="s">
        <v>61</v>
      </c>
      <c r="D581">
        <v>502</v>
      </c>
      <c r="E581">
        <v>247</v>
      </c>
      <c r="F581">
        <v>336</v>
      </c>
      <c r="G581">
        <v>0</v>
      </c>
      <c r="H581">
        <v>11053</v>
      </c>
      <c r="I581">
        <v>2</v>
      </c>
      <c r="J581">
        <v>75</v>
      </c>
      <c r="K581">
        <v>298</v>
      </c>
      <c r="L581">
        <v>292</v>
      </c>
      <c r="M581">
        <v>9</v>
      </c>
    </row>
    <row r="582" spans="1:13" x14ac:dyDescent="0.35">
      <c r="A582">
        <v>89030</v>
      </c>
      <c r="B582" t="s">
        <v>16</v>
      </c>
      <c r="C582" t="s">
        <v>17</v>
      </c>
      <c r="D582">
        <v>539</v>
      </c>
      <c r="E582">
        <v>268</v>
      </c>
      <c r="F582">
        <v>384</v>
      </c>
      <c r="G582">
        <v>0</v>
      </c>
      <c r="H582">
        <v>10905</v>
      </c>
      <c r="I582">
        <v>15</v>
      </c>
      <c r="J582">
        <v>45</v>
      </c>
      <c r="K582">
        <v>303</v>
      </c>
      <c r="L582">
        <v>377</v>
      </c>
      <c r="M582">
        <v>5.625</v>
      </c>
    </row>
    <row r="583" spans="1:13" x14ac:dyDescent="0.35">
      <c r="A583">
        <v>169678</v>
      </c>
      <c r="B583" t="s">
        <v>22</v>
      </c>
      <c r="C583" t="s">
        <v>17</v>
      </c>
      <c r="D583">
        <v>1856</v>
      </c>
      <c r="E583">
        <v>504</v>
      </c>
      <c r="F583">
        <v>536</v>
      </c>
      <c r="G583">
        <v>33</v>
      </c>
      <c r="H583">
        <v>17132</v>
      </c>
      <c r="I583">
        <v>6</v>
      </c>
      <c r="J583">
        <v>63</v>
      </c>
      <c r="K583">
        <v>523</v>
      </c>
      <c r="L583">
        <v>516</v>
      </c>
      <c r="M583">
        <v>13</v>
      </c>
    </row>
    <row r="584" spans="1:13" x14ac:dyDescent="0.35">
      <c r="A584">
        <v>95831</v>
      </c>
      <c r="B584" t="s">
        <v>16</v>
      </c>
      <c r="C584" t="s">
        <v>14</v>
      </c>
      <c r="D584">
        <v>301</v>
      </c>
      <c r="E584">
        <v>238</v>
      </c>
      <c r="F584">
        <v>347</v>
      </c>
      <c r="G584">
        <v>0</v>
      </c>
      <c r="H584">
        <v>12366</v>
      </c>
      <c r="I584">
        <v>0</v>
      </c>
      <c r="J584">
        <v>80</v>
      </c>
      <c r="K584">
        <v>354</v>
      </c>
      <c r="L584">
        <v>267</v>
      </c>
      <c r="M584">
        <v>10.5</v>
      </c>
    </row>
    <row r="585" spans="1:13" x14ac:dyDescent="0.35">
      <c r="A585">
        <v>48047</v>
      </c>
      <c r="B585" t="s">
        <v>44</v>
      </c>
      <c r="C585" t="s">
        <v>17</v>
      </c>
      <c r="D585">
        <v>1075</v>
      </c>
      <c r="E585">
        <v>511</v>
      </c>
      <c r="F585">
        <v>590</v>
      </c>
      <c r="G585">
        <v>6</v>
      </c>
      <c r="H585">
        <v>20216</v>
      </c>
      <c r="I585">
        <v>4</v>
      </c>
      <c r="J585">
        <v>41</v>
      </c>
      <c r="K585">
        <v>556</v>
      </c>
      <c r="L585">
        <v>552</v>
      </c>
      <c r="M585">
        <v>5.8</v>
      </c>
    </row>
    <row r="586" spans="1:13" x14ac:dyDescent="0.35">
      <c r="A586">
        <v>156378</v>
      </c>
      <c r="B586" t="s">
        <v>22</v>
      </c>
      <c r="C586" t="s">
        <v>17</v>
      </c>
      <c r="D586">
        <v>5000</v>
      </c>
      <c r="E586">
        <v>738</v>
      </c>
      <c r="F586">
        <v>959</v>
      </c>
      <c r="G586">
        <v>99</v>
      </c>
      <c r="H586">
        <v>50907</v>
      </c>
      <c r="I586">
        <v>9</v>
      </c>
      <c r="J586">
        <v>48</v>
      </c>
      <c r="K586">
        <v>963</v>
      </c>
      <c r="L586">
        <v>797</v>
      </c>
      <c r="M586">
        <v>11</v>
      </c>
    </row>
    <row r="587" spans="1:13" x14ac:dyDescent="0.35">
      <c r="A587">
        <v>58130</v>
      </c>
      <c r="B587" t="s">
        <v>58</v>
      </c>
      <c r="C587" t="s">
        <v>17</v>
      </c>
      <c r="D587">
        <v>283</v>
      </c>
      <c r="E587">
        <v>149</v>
      </c>
      <c r="F587">
        <v>227</v>
      </c>
      <c r="G587">
        <v>0</v>
      </c>
      <c r="H587">
        <v>7466</v>
      </c>
      <c r="I587">
        <v>0</v>
      </c>
      <c r="J587">
        <v>73</v>
      </c>
      <c r="K587">
        <v>168</v>
      </c>
      <c r="L587">
        <v>207</v>
      </c>
      <c r="M587">
        <v>5.1111111109999996</v>
      </c>
    </row>
    <row r="588" spans="1:13" x14ac:dyDescent="0.35">
      <c r="A588">
        <v>111459</v>
      </c>
      <c r="B588" t="s">
        <v>33</v>
      </c>
      <c r="C588" t="s">
        <v>61</v>
      </c>
      <c r="D588">
        <v>1054</v>
      </c>
      <c r="E588">
        <v>584</v>
      </c>
      <c r="F588">
        <v>726</v>
      </c>
      <c r="G588">
        <v>11</v>
      </c>
      <c r="H588">
        <v>26074</v>
      </c>
      <c r="I588">
        <v>2</v>
      </c>
      <c r="J588">
        <v>63</v>
      </c>
      <c r="K588">
        <v>644</v>
      </c>
      <c r="L588">
        <v>652</v>
      </c>
      <c r="M588">
        <v>13.53846154</v>
      </c>
    </row>
    <row r="589" spans="1:13" x14ac:dyDescent="0.35">
      <c r="A589">
        <v>77574</v>
      </c>
      <c r="B589" t="s">
        <v>36</v>
      </c>
      <c r="C589" t="s">
        <v>17</v>
      </c>
      <c r="D589">
        <v>1260</v>
      </c>
      <c r="E589">
        <v>252</v>
      </c>
      <c r="F589">
        <v>404</v>
      </c>
      <c r="G589">
        <v>24</v>
      </c>
      <c r="H589">
        <v>17617</v>
      </c>
      <c r="I589">
        <v>6</v>
      </c>
      <c r="J589">
        <v>79</v>
      </c>
      <c r="K589">
        <v>357</v>
      </c>
      <c r="L589">
        <v>309</v>
      </c>
      <c r="M589">
        <v>4.8571428570000004</v>
      </c>
    </row>
    <row r="590" spans="1:13" x14ac:dyDescent="0.35">
      <c r="A590">
        <v>157536</v>
      </c>
      <c r="B590" t="s">
        <v>22</v>
      </c>
      <c r="C590" t="s">
        <v>17</v>
      </c>
      <c r="D590">
        <v>3009</v>
      </c>
      <c r="E590">
        <v>411</v>
      </c>
      <c r="F590">
        <v>546</v>
      </c>
      <c r="G590">
        <v>85</v>
      </c>
      <c r="H590">
        <v>20728</v>
      </c>
      <c r="I590">
        <v>12</v>
      </c>
      <c r="J590">
        <v>39</v>
      </c>
      <c r="K590">
        <v>455</v>
      </c>
      <c r="L590">
        <v>493</v>
      </c>
      <c r="M590">
        <v>12.5</v>
      </c>
    </row>
    <row r="591" spans="1:13" x14ac:dyDescent="0.35">
      <c r="A591">
        <v>86270</v>
      </c>
      <c r="B591" t="s">
        <v>53</v>
      </c>
      <c r="C591" t="s">
        <v>14</v>
      </c>
      <c r="D591">
        <v>462</v>
      </c>
      <c r="E591">
        <v>224</v>
      </c>
      <c r="F591">
        <v>253</v>
      </c>
      <c r="G591">
        <v>0</v>
      </c>
      <c r="H591">
        <v>8866</v>
      </c>
      <c r="I591">
        <v>1</v>
      </c>
      <c r="J591">
        <v>55</v>
      </c>
      <c r="K591">
        <v>264</v>
      </c>
      <c r="L591">
        <v>248</v>
      </c>
      <c r="M591">
        <v>8</v>
      </c>
    </row>
    <row r="592" spans="1:13" x14ac:dyDescent="0.35">
      <c r="A592">
        <v>71882</v>
      </c>
      <c r="B592" t="s">
        <v>30</v>
      </c>
      <c r="C592" t="s">
        <v>17</v>
      </c>
      <c r="D592">
        <v>574</v>
      </c>
      <c r="E592">
        <v>299</v>
      </c>
      <c r="F592">
        <v>420</v>
      </c>
      <c r="G592">
        <v>0</v>
      </c>
      <c r="H592">
        <v>17296</v>
      </c>
      <c r="I592">
        <v>3</v>
      </c>
      <c r="J592">
        <v>72</v>
      </c>
      <c r="K592">
        <v>363</v>
      </c>
      <c r="L592">
        <v>360</v>
      </c>
      <c r="M592">
        <v>6.1666666670000003</v>
      </c>
    </row>
    <row r="593" spans="1:13" x14ac:dyDescent="0.35">
      <c r="A593">
        <v>53213</v>
      </c>
      <c r="B593" t="s">
        <v>54</v>
      </c>
      <c r="C593" t="s">
        <v>17</v>
      </c>
      <c r="D593">
        <v>402</v>
      </c>
      <c r="E593">
        <v>194</v>
      </c>
      <c r="F593">
        <v>267</v>
      </c>
      <c r="G593">
        <v>0</v>
      </c>
      <c r="H593">
        <v>8742</v>
      </c>
      <c r="I593">
        <v>0</v>
      </c>
      <c r="J593">
        <v>84</v>
      </c>
      <c r="K593">
        <v>229</v>
      </c>
      <c r="L593">
        <v>234</v>
      </c>
      <c r="M593">
        <v>12</v>
      </c>
    </row>
    <row r="594" spans="1:13" x14ac:dyDescent="0.35">
      <c r="A594">
        <v>121292</v>
      </c>
      <c r="B594" t="s">
        <v>21</v>
      </c>
      <c r="C594" t="s">
        <v>17</v>
      </c>
      <c r="D594">
        <v>557</v>
      </c>
      <c r="E594">
        <v>211</v>
      </c>
      <c r="F594">
        <v>205</v>
      </c>
      <c r="G594">
        <v>0</v>
      </c>
      <c r="H594">
        <v>5550</v>
      </c>
      <c r="I594">
        <v>30</v>
      </c>
      <c r="J594">
        <v>60</v>
      </c>
      <c r="K594">
        <v>188</v>
      </c>
      <c r="L594">
        <v>221</v>
      </c>
      <c r="M594">
        <v>13</v>
      </c>
    </row>
    <row r="595" spans="1:13" x14ac:dyDescent="0.35">
      <c r="A595">
        <v>101614</v>
      </c>
      <c r="B595" t="s">
        <v>37</v>
      </c>
      <c r="C595" t="s">
        <v>17</v>
      </c>
      <c r="D595">
        <v>320</v>
      </c>
      <c r="E595">
        <v>148</v>
      </c>
      <c r="F595">
        <v>233</v>
      </c>
      <c r="G595">
        <v>0</v>
      </c>
      <c r="H595">
        <v>9379</v>
      </c>
      <c r="I595">
        <v>0</v>
      </c>
      <c r="J595">
        <v>78</v>
      </c>
      <c r="K595">
        <v>183</v>
      </c>
      <c r="L595">
        <v>202</v>
      </c>
      <c r="M595">
        <v>13.33333333</v>
      </c>
    </row>
    <row r="596" spans="1:13" x14ac:dyDescent="0.35">
      <c r="A596">
        <v>161479</v>
      </c>
      <c r="B596" t="s">
        <v>51</v>
      </c>
      <c r="C596" t="s">
        <v>17</v>
      </c>
      <c r="D596">
        <v>758</v>
      </c>
      <c r="E596">
        <v>407</v>
      </c>
      <c r="F596">
        <v>457</v>
      </c>
      <c r="G596">
        <v>0</v>
      </c>
      <c r="H596">
        <v>17576</v>
      </c>
      <c r="I596">
        <v>4</v>
      </c>
      <c r="J596">
        <v>53</v>
      </c>
      <c r="K596">
        <v>409</v>
      </c>
      <c r="L596">
        <v>455</v>
      </c>
      <c r="M596">
        <v>7.4545454549999999</v>
      </c>
    </row>
    <row r="597" spans="1:13" x14ac:dyDescent="0.35">
      <c r="A597">
        <v>74183</v>
      </c>
      <c r="B597" t="s">
        <v>30</v>
      </c>
      <c r="C597" t="s">
        <v>17</v>
      </c>
      <c r="D597">
        <v>836</v>
      </c>
      <c r="E597">
        <v>332</v>
      </c>
      <c r="F597">
        <v>425</v>
      </c>
      <c r="G597">
        <v>15</v>
      </c>
      <c r="H597">
        <v>13813</v>
      </c>
      <c r="I597">
        <v>3</v>
      </c>
      <c r="J597">
        <v>74</v>
      </c>
      <c r="K597">
        <v>354</v>
      </c>
      <c r="L597">
        <v>380</v>
      </c>
      <c r="M597">
        <v>4.4761904760000002</v>
      </c>
    </row>
    <row r="598" spans="1:13" x14ac:dyDescent="0.35">
      <c r="A598">
        <v>53611</v>
      </c>
      <c r="B598" t="s">
        <v>54</v>
      </c>
      <c r="C598" t="s">
        <v>17</v>
      </c>
      <c r="D598">
        <v>468</v>
      </c>
      <c r="E598">
        <v>245</v>
      </c>
      <c r="F598">
        <v>315</v>
      </c>
      <c r="G598">
        <v>0</v>
      </c>
      <c r="H598">
        <v>11358</v>
      </c>
      <c r="I598">
        <v>0</v>
      </c>
      <c r="J598">
        <v>66</v>
      </c>
      <c r="K598">
        <v>308</v>
      </c>
      <c r="L598">
        <v>294</v>
      </c>
      <c r="M598">
        <v>8</v>
      </c>
    </row>
    <row r="599" spans="1:13" x14ac:dyDescent="0.35">
      <c r="A599">
        <v>143610</v>
      </c>
      <c r="B599" t="s">
        <v>22</v>
      </c>
      <c r="C599" t="s">
        <v>17</v>
      </c>
      <c r="D599">
        <v>5000</v>
      </c>
      <c r="E599">
        <v>569</v>
      </c>
      <c r="F599">
        <v>932</v>
      </c>
      <c r="G599">
        <v>99</v>
      </c>
      <c r="H599">
        <v>52576</v>
      </c>
      <c r="I599">
        <v>21</v>
      </c>
      <c r="J599">
        <v>34</v>
      </c>
      <c r="K599">
        <v>936</v>
      </c>
      <c r="L599">
        <v>712</v>
      </c>
      <c r="M599">
        <v>15</v>
      </c>
    </row>
    <row r="600" spans="1:13" x14ac:dyDescent="0.35">
      <c r="A600">
        <v>158534</v>
      </c>
      <c r="B600" t="s">
        <v>22</v>
      </c>
      <c r="C600" t="s">
        <v>17</v>
      </c>
      <c r="D600">
        <v>2541</v>
      </c>
      <c r="E600">
        <v>423</v>
      </c>
      <c r="F600">
        <v>528</v>
      </c>
      <c r="G600">
        <v>75</v>
      </c>
      <c r="H600">
        <v>19220</v>
      </c>
      <c r="I600">
        <v>16</v>
      </c>
      <c r="J600">
        <v>48</v>
      </c>
      <c r="K600">
        <v>486</v>
      </c>
      <c r="L600">
        <v>454</v>
      </c>
      <c r="M600">
        <v>24.285714290000001</v>
      </c>
    </row>
    <row r="601" spans="1:13" x14ac:dyDescent="0.35">
      <c r="A601">
        <v>66265</v>
      </c>
      <c r="B601" t="s">
        <v>30</v>
      </c>
      <c r="C601" t="s">
        <v>14</v>
      </c>
      <c r="D601">
        <v>497</v>
      </c>
      <c r="E601">
        <v>362</v>
      </c>
      <c r="F601">
        <v>421</v>
      </c>
      <c r="G601">
        <v>0</v>
      </c>
      <c r="H601">
        <v>13649</v>
      </c>
      <c r="I601">
        <v>7</v>
      </c>
      <c r="J601">
        <v>79</v>
      </c>
      <c r="K601">
        <v>452</v>
      </c>
      <c r="L601">
        <v>384</v>
      </c>
      <c r="M601">
        <v>20.416666670000001</v>
      </c>
    </row>
    <row r="602" spans="1:13" x14ac:dyDescent="0.35">
      <c r="A602">
        <v>141468</v>
      </c>
      <c r="B602" t="s">
        <v>24</v>
      </c>
      <c r="C602" t="s">
        <v>14</v>
      </c>
      <c r="D602">
        <v>1003</v>
      </c>
      <c r="E602">
        <v>258</v>
      </c>
      <c r="F602">
        <v>386</v>
      </c>
      <c r="G602">
        <v>5</v>
      </c>
      <c r="H602">
        <v>15748</v>
      </c>
      <c r="I602">
        <v>12</v>
      </c>
      <c r="J602">
        <v>13</v>
      </c>
      <c r="K602">
        <v>322</v>
      </c>
      <c r="L602">
        <v>318</v>
      </c>
      <c r="M602">
        <v>25</v>
      </c>
    </row>
    <row r="603" spans="1:13" x14ac:dyDescent="0.35">
      <c r="A603">
        <v>121683</v>
      </c>
      <c r="B603" t="s">
        <v>21</v>
      </c>
      <c r="C603" t="s">
        <v>14</v>
      </c>
      <c r="D603">
        <v>770</v>
      </c>
      <c r="E603">
        <v>477</v>
      </c>
      <c r="F603">
        <v>578</v>
      </c>
      <c r="G603">
        <v>0</v>
      </c>
      <c r="H603">
        <v>19810</v>
      </c>
      <c r="I603">
        <v>8</v>
      </c>
      <c r="J603">
        <v>54</v>
      </c>
      <c r="K603">
        <v>522</v>
      </c>
      <c r="L603">
        <v>522</v>
      </c>
      <c r="M603">
        <v>20</v>
      </c>
    </row>
    <row r="604" spans="1:13" x14ac:dyDescent="0.35">
      <c r="A604">
        <v>130239</v>
      </c>
      <c r="B604" t="s">
        <v>49</v>
      </c>
      <c r="C604" t="s">
        <v>14</v>
      </c>
      <c r="D604">
        <v>739</v>
      </c>
      <c r="E604">
        <v>369</v>
      </c>
      <c r="F604">
        <v>428</v>
      </c>
      <c r="G604">
        <v>0</v>
      </c>
      <c r="H604">
        <v>14453</v>
      </c>
      <c r="I604">
        <v>3</v>
      </c>
      <c r="J604">
        <v>53</v>
      </c>
      <c r="K604">
        <v>368</v>
      </c>
      <c r="L604">
        <v>419</v>
      </c>
      <c r="M604">
        <v>20</v>
      </c>
    </row>
    <row r="605" spans="1:13" x14ac:dyDescent="0.35">
      <c r="A605">
        <v>987</v>
      </c>
      <c r="B605" t="s">
        <v>40</v>
      </c>
      <c r="C605" t="s">
        <v>17</v>
      </c>
      <c r="D605">
        <v>2140</v>
      </c>
      <c r="E605">
        <v>773</v>
      </c>
      <c r="F605">
        <v>850</v>
      </c>
      <c r="G605">
        <v>59</v>
      </c>
      <c r="H605">
        <v>33069</v>
      </c>
      <c r="I605">
        <v>1</v>
      </c>
      <c r="J605">
        <v>48</v>
      </c>
      <c r="K605">
        <v>789</v>
      </c>
      <c r="L605">
        <v>816</v>
      </c>
      <c r="M605">
        <v>3.7619047619999999</v>
      </c>
    </row>
    <row r="606" spans="1:13" x14ac:dyDescent="0.35">
      <c r="A606">
        <v>76585</v>
      </c>
      <c r="B606" t="s">
        <v>48</v>
      </c>
      <c r="C606" t="s">
        <v>17</v>
      </c>
      <c r="D606">
        <v>1282</v>
      </c>
      <c r="E606">
        <v>550</v>
      </c>
      <c r="F606">
        <v>703</v>
      </c>
      <c r="G606">
        <v>15</v>
      </c>
      <c r="H606">
        <v>26007</v>
      </c>
      <c r="I606">
        <v>2</v>
      </c>
      <c r="J606">
        <v>66</v>
      </c>
      <c r="K606">
        <v>637</v>
      </c>
      <c r="L606">
        <v>607</v>
      </c>
      <c r="M606">
        <v>4.8571428570000004</v>
      </c>
    </row>
    <row r="607" spans="1:13" x14ac:dyDescent="0.35">
      <c r="A607">
        <v>155240</v>
      </c>
      <c r="B607" t="s">
        <v>22</v>
      </c>
      <c r="C607" t="s">
        <v>17</v>
      </c>
      <c r="D607">
        <v>1167</v>
      </c>
      <c r="E607">
        <v>211</v>
      </c>
      <c r="F607">
        <v>406</v>
      </c>
      <c r="G607">
        <v>4</v>
      </c>
      <c r="H607">
        <v>16425</v>
      </c>
      <c r="I607">
        <v>6</v>
      </c>
      <c r="J607">
        <v>21</v>
      </c>
      <c r="K607">
        <v>272</v>
      </c>
      <c r="L607">
        <v>329</v>
      </c>
      <c r="M607">
        <v>11.14285714</v>
      </c>
    </row>
    <row r="608" spans="1:13" x14ac:dyDescent="0.35">
      <c r="A608">
        <v>147841</v>
      </c>
      <c r="B608" t="s">
        <v>22</v>
      </c>
      <c r="C608" t="s">
        <v>17</v>
      </c>
      <c r="D608">
        <v>5626</v>
      </c>
      <c r="E608">
        <v>1023</v>
      </c>
      <c r="F608">
        <v>1051</v>
      </c>
      <c r="G608">
        <v>98</v>
      </c>
      <c r="H608">
        <v>62324</v>
      </c>
      <c r="I608">
        <v>20</v>
      </c>
      <c r="J608">
        <v>40</v>
      </c>
      <c r="K608">
        <v>1109</v>
      </c>
      <c r="L608">
        <v>969</v>
      </c>
      <c r="M608">
        <v>30.75</v>
      </c>
    </row>
    <row r="609" spans="1:13" x14ac:dyDescent="0.35">
      <c r="A609">
        <v>140481</v>
      </c>
      <c r="B609" t="s">
        <v>55</v>
      </c>
      <c r="C609" t="s">
        <v>17</v>
      </c>
      <c r="D609">
        <v>636</v>
      </c>
      <c r="E609">
        <v>281</v>
      </c>
      <c r="F609">
        <v>341</v>
      </c>
      <c r="G609">
        <v>1</v>
      </c>
      <c r="H609">
        <v>11957</v>
      </c>
      <c r="I609">
        <v>4</v>
      </c>
      <c r="J609">
        <v>47</v>
      </c>
      <c r="K609">
        <v>311</v>
      </c>
      <c r="L609">
        <v>295</v>
      </c>
      <c r="M609">
        <v>8.75</v>
      </c>
    </row>
    <row r="610" spans="1:13" x14ac:dyDescent="0.35">
      <c r="A610">
        <v>159034</v>
      </c>
      <c r="B610" t="s">
        <v>22</v>
      </c>
      <c r="C610" t="s">
        <v>14</v>
      </c>
      <c r="D610">
        <v>1834</v>
      </c>
      <c r="E610">
        <v>442</v>
      </c>
      <c r="F610">
        <v>420</v>
      </c>
      <c r="G610">
        <v>23</v>
      </c>
      <c r="H610">
        <v>11448</v>
      </c>
      <c r="I610">
        <v>20</v>
      </c>
      <c r="J610">
        <v>46</v>
      </c>
      <c r="K610">
        <v>371</v>
      </c>
      <c r="L610">
        <v>441</v>
      </c>
      <c r="M610">
        <v>14.8</v>
      </c>
    </row>
    <row r="611" spans="1:13" x14ac:dyDescent="0.35">
      <c r="A611">
        <v>3933</v>
      </c>
      <c r="B611" t="s">
        <v>16</v>
      </c>
      <c r="C611" t="s">
        <v>14</v>
      </c>
      <c r="D611">
        <v>912</v>
      </c>
      <c r="E611">
        <v>334</v>
      </c>
      <c r="F611">
        <v>453</v>
      </c>
      <c r="G611">
        <v>0</v>
      </c>
      <c r="H611">
        <v>14883</v>
      </c>
      <c r="I611">
        <v>18</v>
      </c>
      <c r="J611">
        <v>78</v>
      </c>
      <c r="K611">
        <v>393</v>
      </c>
      <c r="L611">
        <v>375</v>
      </c>
      <c r="M611">
        <v>8.5625</v>
      </c>
    </row>
    <row r="612" spans="1:13" x14ac:dyDescent="0.35">
      <c r="A612">
        <v>167138</v>
      </c>
      <c r="B612" t="s">
        <v>22</v>
      </c>
      <c r="C612" t="s">
        <v>17</v>
      </c>
      <c r="D612">
        <v>2125</v>
      </c>
      <c r="E612">
        <v>375</v>
      </c>
      <c r="F612">
        <v>468</v>
      </c>
      <c r="G612">
        <v>58</v>
      </c>
      <c r="H612">
        <v>21196</v>
      </c>
      <c r="I612">
        <v>9</v>
      </c>
      <c r="J612">
        <v>57</v>
      </c>
      <c r="K612">
        <v>399</v>
      </c>
      <c r="L612">
        <v>411</v>
      </c>
      <c r="M612">
        <v>20</v>
      </c>
    </row>
    <row r="613" spans="1:13" x14ac:dyDescent="0.35">
      <c r="A613">
        <v>100900</v>
      </c>
      <c r="B613" t="s">
        <v>37</v>
      </c>
      <c r="C613" t="s">
        <v>17</v>
      </c>
      <c r="D613">
        <v>1180</v>
      </c>
      <c r="E613">
        <v>513</v>
      </c>
      <c r="F613">
        <v>607</v>
      </c>
      <c r="G613">
        <v>7</v>
      </c>
      <c r="H613">
        <v>19444</v>
      </c>
      <c r="I613">
        <v>4</v>
      </c>
      <c r="J613">
        <v>55</v>
      </c>
      <c r="K613">
        <v>548</v>
      </c>
      <c r="L613">
        <v>554</v>
      </c>
      <c r="M613">
        <v>5.5</v>
      </c>
    </row>
    <row r="614" spans="1:13" x14ac:dyDescent="0.35">
      <c r="A614">
        <v>161634</v>
      </c>
      <c r="B614" t="s">
        <v>22</v>
      </c>
      <c r="C614" t="s">
        <v>17</v>
      </c>
      <c r="D614">
        <v>669</v>
      </c>
      <c r="E614">
        <v>190</v>
      </c>
      <c r="F614">
        <v>226</v>
      </c>
      <c r="G614">
        <v>0</v>
      </c>
      <c r="H614">
        <v>7245</v>
      </c>
      <c r="I614">
        <v>28</v>
      </c>
      <c r="J614">
        <v>50</v>
      </c>
      <c r="K614">
        <v>198</v>
      </c>
      <c r="L614">
        <v>214</v>
      </c>
      <c r="M614">
        <v>8.4</v>
      </c>
    </row>
    <row r="615" spans="1:13" x14ac:dyDescent="0.35">
      <c r="A615">
        <v>162945</v>
      </c>
      <c r="B615" t="s">
        <v>22</v>
      </c>
      <c r="C615" t="s">
        <v>17</v>
      </c>
      <c r="D615">
        <v>0</v>
      </c>
      <c r="E615">
        <v>132</v>
      </c>
      <c r="F615">
        <v>186</v>
      </c>
      <c r="G615">
        <v>0</v>
      </c>
      <c r="H615">
        <v>9308</v>
      </c>
      <c r="I615">
        <v>46</v>
      </c>
      <c r="J615">
        <v>21</v>
      </c>
      <c r="K615">
        <v>147</v>
      </c>
      <c r="L615">
        <v>178</v>
      </c>
      <c r="M615">
        <v>4.5</v>
      </c>
    </row>
    <row r="616" spans="1:13" x14ac:dyDescent="0.35">
      <c r="A616">
        <v>12626</v>
      </c>
      <c r="B616" t="s">
        <v>40</v>
      </c>
      <c r="C616" t="s">
        <v>17</v>
      </c>
      <c r="D616">
        <v>533</v>
      </c>
      <c r="E616">
        <v>301</v>
      </c>
      <c r="F616">
        <v>386</v>
      </c>
      <c r="G616">
        <v>0</v>
      </c>
      <c r="H616">
        <v>11562</v>
      </c>
      <c r="I616">
        <v>5</v>
      </c>
      <c r="J616">
        <v>48</v>
      </c>
      <c r="K616">
        <v>349</v>
      </c>
      <c r="L616">
        <v>339</v>
      </c>
      <c r="M616">
        <v>8.1999999999999993</v>
      </c>
    </row>
    <row r="617" spans="1:13" x14ac:dyDescent="0.35">
      <c r="A617">
        <v>134005</v>
      </c>
      <c r="B617" t="s">
        <v>39</v>
      </c>
      <c r="C617" t="s">
        <v>14</v>
      </c>
      <c r="D617">
        <v>582</v>
      </c>
      <c r="E617">
        <v>361</v>
      </c>
      <c r="F617">
        <v>392</v>
      </c>
      <c r="G617">
        <v>0</v>
      </c>
      <c r="H617">
        <v>12270</v>
      </c>
      <c r="I617">
        <v>0</v>
      </c>
      <c r="J617">
        <v>62</v>
      </c>
      <c r="K617">
        <v>368</v>
      </c>
      <c r="L617">
        <v>385</v>
      </c>
      <c r="M617">
        <v>9.6666666669999994</v>
      </c>
    </row>
    <row r="618" spans="1:13" x14ac:dyDescent="0.35">
      <c r="A618">
        <v>176948</v>
      </c>
      <c r="B618" t="s">
        <v>51</v>
      </c>
      <c r="C618" t="s">
        <v>14</v>
      </c>
      <c r="D618">
        <v>480</v>
      </c>
      <c r="E618">
        <v>203</v>
      </c>
      <c r="F618">
        <v>237</v>
      </c>
      <c r="G618">
        <v>1</v>
      </c>
      <c r="H618">
        <v>8973</v>
      </c>
      <c r="I618">
        <v>2</v>
      </c>
      <c r="J618">
        <v>50</v>
      </c>
      <c r="K618">
        <v>217</v>
      </c>
      <c r="L618">
        <v>202</v>
      </c>
      <c r="M618">
        <v>17.333333329999999</v>
      </c>
    </row>
    <row r="619" spans="1:13" x14ac:dyDescent="0.35">
      <c r="A619">
        <v>123270</v>
      </c>
      <c r="B619" t="s">
        <v>21</v>
      </c>
      <c r="C619" t="s">
        <v>14</v>
      </c>
      <c r="D619">
        <v>435</v>
      </c>
      <c r="E619">
        <v>174</v>
      </c>
      <c r="F619">
        <v>289</v>
      </c>
      <c r="G619">
        <v>1</v>
      </c>
      <c r="H619">
        <v>7881</v>
      </c>
      <c r="I619">
        <v>24</v>
      </c>
      <c r="J619">
        <v>63</v>
      </c>
      <c r="K619">
        <v>209</v>
      </c>
      <c r="L619">
        <v>256</v>
      </c>
      <c r="M619">
        <v>12.83333333</v>
      </c>
    </row>
    <row r="620" spans="1:13" x14ac:dyDescent="0.35">
      <c r="A620">
        <v>133884</v>
      </c>
      <c r="B620" t="s">
        <v>42</v>
      </c>
      <c r="C620" t="s">
        <v>17</v>
      </c>
      <c r="D620">
        <v>609</v>
      </c>
      <c r="E620">
        <v>250</v>
      </c>
      <c r="F620">
        <v>323</v>
      </c>
      <c r="G620">
        <v>1</v>
      </c>
      <c r="H620">
        <v>10580</v>
      </c>
      <c r="I620">
        <v>1</v>
      </c>
      <c r="J620">
        <v>34</v>
      </c>
      <c r="K620">
        <v>291</v>
      </c>
      <c r="L620">
        <v>290</v>
      </c>
      <c r="M620">
        <v>3.9085714290000002</v>
      </c>
    </row>
    <row r="621" spans="1:13" x14ac:dyDescent="0.35">
      <c r="A621">
        <v>21815</v>
      </c>
      <c r="B621" t="s">
        <v>18</v>
      </c>
      <c r="C621" t="s">
        <v>20</v>
      </c>
      <c r="D621">
        <v>548</v>
      </c>
      <c r="E621">
        <v>213</v>
      </c>
      <c r="F621">
        <v>317</v>
      </c>
      <c r="G621">
        <v>0</v>
      </c>
      <c r="H621">
        <v>11564</v>
      </c>
      <c r="I621">
        <v>1</v>
      </c>
      <c r="J621">
        <v>86</v>
      </c>
      <c r="K621">
        <v>307</v>
      </c>
      <c r="L621">
        <v>256</v>
      </c>
      <c r="M621">
        <v>5.8</v>
      </c>
    </row>
    <row r="622" spans="1:13" x14ac:dyDescent="0.35">
      <c r="A622">
        <v>56700</v>
      </c>
      <c r="B622" t="s">
        <v>58</v>
      </c>
      <c r="C622" t="s">
        <v>14</v>
      </c>
      <c r="D622">
        <v>447</v>
      </c>
      <c r="E622">
        <v>214</v>
      </c>
      <c r="F622">
        <v>314</v>
      </c>
      <c r="G622">
        <v>0</v>
      </c>
      <c r="H622">
        <v>12305</v>
      </c>
      <c r="I622">
        <v>1</v>
      </c>
      <c r="J622">
        <v>88</v>
      </c>
      <c r="K622">
        <v>280</v>
      </c>
      <c r="L622">
        <v>265</v>
      </c>
      <c r="M622">
        <v>12.33333333</v>
      </c>
    </row>
    <row r="623" spans="1:13" x14ac:dyDescent="0.35">
      <c r="A623">
        <v>41920</v>
      </c>
      <c r="B623" t="s">
        <v>13</v>
      </c>
      <c r="C623" t="s">
        <v>14</v>
      </c>
      <c r="D623">
        <v>467</v>
      </c>
      <c r="E623">
        <v>192</v>
      </c>
      <c r="F623">
        <v>323</v>
      </c>
      <c r="G623">
        <v>0</v>
      </c>
      <c r="H623">
        <v>10376</v>
      </c>
      <c r="I623">
        <v>6</v>
      </c>
      <c r="J623">
        <v>33</v>
      </c>
      <c r="K623">
        <v>261</v>
      </c>
      <c r="L623">
        <v>261</v>
      </c>
      <c r="M623">
        <v>15</v>
      </c>
    </row>
    <row r="624" spans="1:13" x14ac:dyDescent="0.35">
      <c r="A624">
        <v>68440</v>
      </c>
      <c r="B624" t="s">
        <v>30</v>
      </c>
      <c r="C624" t="s">
        <v>14</v>
      </c>
      <c r="D624">
        <v>327</v>
      </c>
      <c r="E624">
        <v>232</v>
      </c>
      <c r="F624">
        <v>325</v>
      </c>
      <c r="G624">
        <v>0</v>
      </c>
      <c r="H624">
        <v>12587</v>
      </c>
      <c r="I624">
        <v>1</v>
      </c>
      <c r="J624">
        <v>48</v>
      </c>
      <c r="K624">
        <v>256</v>
      </c>
      <c r="L624">
        <v>284</v>
      </c>
      <c r="M624">
        <v>13.66666667</v>
      </c>
    </row>
    <row r="625" spans="1:13" x14ac:dyDescent="0.35">
      <c r="A625">
        <v>8013</v>
      </c>
      <c r="B625" t="s">
        <v>16</v>
      </c>
      <c r="C625" t="s">
        <v>17</v>
      </c>
      <c r="D625">
        <v>890</v>
      </c>
      <c r="E625">
        <v>437</v>
      </c>
      <c r="F625">
        <v>455</v>
      </c>
      <c r="G625">
        <v>5</v>
      </c>
      <c r="H625">
        <v>20927</v>
      </c>
      <c r="I625">
        <v>13</v>
      </c>
      <c r="J625">
        <v>63</v>
      </c>
      <c r="K625">
        <v>426</v>
      </c>
      <c r="L625">
        <v>459</v>
      </c>
      <c r="M625">
        <v>8.2857142859999993</v>
      </c>
    </row>
    <row r="626" spans="1:13" x14ac:dyDescent="0.35">
      <c r="A626">
        <v>12801</v>
      </c>
      <c r="B626" t="s">
        <v>22</v>
      </c>
      <c r="C626" t="s">
        <v>17</v>
      </c>
      <c r="D626">
        <v>2947</v>
      </c>
      <c r="E626">
        <v>564</v>
      </c>
      <c r="F626">
        <v>754</v>
      </c>
      <c r="G626">
        <v>86</v>
      </c>
      <c r="H626">
        <v>44438</v>
      </c>
      <c r="I626">
        <v>9</v>
      </c>
      <c r="J626">
        <v>28</v>
      </c>
      <c r="K626">
        <v>658</v>
      </c>
      <c r="L626">
        <v>665</v>
      </c>
      <c r="M626">
        <v>15</v>
      </c>
    </row>
    <row r="627" spans="1:13" x14ac:dyDescent="0.35">
      <c r="A627">
        <v>36495</v>
      </c>
      <c r="B627" t="s">
        <v>13</v>
      </c>
      <c r="C627" t="s">
        <v>17</v>
      </c>
      <c r="D627">
        <v>679</v>
      </c>
      <c r="E627">
        <v>192</v>
      </c>
      <c r="F627">
        <v>321</v>
      </c>
      <c r="G627">
        <v>0</v>
      </c>
      <c r="H627">
        <v>13762</v>
      </c>
      <c r="I627">
        <v>28</v>
      </c>
      <c r="J627">
        <v>11</v>
      </c>
      <c r="K627">
        <v>238</v>
      </c>
      <c r="L627">
        <v>242</v>
      </c>
      <c r="M627">
        <v>7.4285714289999998</v>
      </c>
    </row>
    <row r="628" spans="1:13" x14ac:dyDescent="0.35">
      <c r="A628">
        <v>151730</v>
      </c>
      <c r="B628" t="s">
        <v>22</v>
      </c>
      <c r="C628" t="s">
        <v>17</v>
      </c>
      <c r="D628">
        <v>1522</v>
      </c>
      <c r="E628">
        <v>374</v>
      </c>
      <c r="F628">
        <v>537</v>
      </c>
      <c r="G628">
        <v>9</v>
      </c>
      <c r="H628">
        <v>20172</v>
      </c>
      <c r="I628">
        <v>3</v>
      </c>
      <c r="J628">
        <v>42</v>
      </c>
      <c r="K628">
        <v>485</v>
      </c>
      <c r="L628">
        <v>453</v>
      </c>
      <c r="M628">
        <v>5</v>
      </c>
    </row>
    <row r="629" spans="1:13" x14ac:dyDescent="0.35">
      <c r="A629">
        <v>89174</v>
      </c>
      <c r="B629" t="s">
        <v>16</v>
      </c>
      <c r="C629" t="s">
        <v>14</v>
      </c>
      <c r="D629">
        <v>5324</v>
      </c>
      <c r="E629">
        <v>1159</v>
      </c>
      <c r="F629">
        <v>1217</v>
      </c>
      <c r="G629">
        <v>95</v>
      </c>
      <c r="H629">
        <v>95913</v>
      </c>
      <c r="I629">
        <v>12</v>
      </c>
      <c r="J629">
        <v>45</v>
      </c>
      <c r="K629">
        <v>1500</v>
      </c>
      <c r="L629">
        <v>1053</v>
      </c>
      <c r="M629">
        <v>22.25</v>
      </c>
    </row>
    <row r="630" spans="1:13" x14ac:dyDescent="0.35">
      <c r="A630">
        <v>5123</v>
      </c>
      <c r="B630" t="s">
        <v>22</v>
      </c>
      <c r="C630" t="s">
        <v>17</v>
      </c>
      <c r="D630">
        <v>1878</v>
      </c>
      <c r="E630">
        <v>351</v>
      </c>
      <c r="F630">
        <v>475</v>
      </c>
      <c r="G630">
        <v>45</v>
      </c>
      <c r="H630">
        <v>15262</v>
      </c>
      <c r="I630">
        <v>9</v>
      </c>
      <c r="J630">
        <v>62</v>
      </c>
      <c r="K630">
        <v>439</v>
      </c>
      <c r="L630">
        <v>389</v>
      </c>
      <c r="M630">
        <v>5.3</v>
      </c>
    </row>
    <row r="631" spans="1:13" x14ac:dyDescent="0.35">
      <c r="A631">
        <v>3931</v>
      </c>
      <c r="B631" t="s">
        <v>34</v>
      </c>
      <c r="C631" t="s">
        <v>17</v>
      </c>
      <c r="D631">
        <v>529</v>
      </c>
      <c r="E631">
        <v>277</v>
      </c>
      <c r="F631">
        <v>397</v>
      </c>
      <c r="G631">
        <v>0</v>
      </c>
      <c r="H631">
        <v>12618</v>
      </c>
      <c r="I631">
        <v>2</v>
      </c>
      <c r="J631">
        <v>71</v>
      </c>
      <c r="K631">
        <v>360</v>
      </c>
      <c r="L631">
        <v>345</v>
      </c>
      <c r="M631">
        <v>17.5</v>
      </c>
    </row>
    <row r="632" spans="1:13" x14ac:dyDescent="0.35">
      <c r="A632">
        <v>8330</v>
      </c>
      <c r="B632" t="s">
        <v>13</v>
      </c>
      <c r="C632" t="s">
        <v>17</v>
      </c>
      <c r="D632">
        <v>742</v>
      </c>
      <c r="E632">
        <v>239</v>
      </c>
      <c r="F632">
        <v>356</v>
      </c>
      <c r="G632">
        <v>9</v>
      </c>
      <c r="H632">
        <v>18464</v>
      </c>
      <c r="I632">
        <v>10</v>
      </c>
      <c r="J632">
        <v>0</v>
      </c>
      <c r="K632">
        <v>293</v>
      </c>
      <c r="L632">
        <v>290</v>
      </c>
      <c r="M632">
        <v>5.7272727269999999</v>
      </c>
    </row>
    <row r="633" spans="1:13" x14ac:dyDescent="0.35">
      <c r="A633">
        <v>113354</v>
      </c>
      <c r="B633" t="s">
        <v>32</v>
      </c>
      <c r="C633" t="s">
        <v>17</v>
      </c>
      <c r="D633">
        <v>466</v>
      </c>
      <c r="E633">
        <v>332</v>
      </c>
      <c r="F633">
        <v>399</v>
      </c>
      <c r="G633">
        <v>0</v>
      </c>
      <c r="H633">
        <v>12452</v>
      </c>
      <c r="I633">
        <v>5</v>
      </c>
      <c r="J633">
        <v>69</v>
      </c>
      <c r="K633">
        <v>368</v>
      </c>
      <c r="L633">
        <v>368</v>
      </c>
      <c r="M633">
        <v>10.878787880000001</v>
      </c>
    </row>
    <row r="634" spans="1:13" x14ac:dyDescent="0.35">
      <c r="A634">
        <v>164296</v>
      </c>
      <c r="B634" t="s">
        <v>22</v>
      </c>
      <c r="C634" t="s">
        <v>17</v>
      </c>
      <c r="D634">
        <v>911</v>
      </c>
      <c r="E634">
        <v>325</v>
      </c>
      <c r="F634">
        <v>384</v>
      </c>
      <c r="G634">
        <v>0</v>
      </c>
      <c r="H634">
        <v>16016</v>
      </c>
      <c r="I634">
        <v>8</v>
      </c>
      <c r="J634">
        <v>58</v>
      </c>
      <c r="K634">
        <v>358</v>
      </c>
      <c r="L634">
        <v>330</v>
      </c>
      <c r="M634">
        <v>5.9444444440000002</v>
      </c>
    </row>
    <row r="635" spans="1:13" x14ac:dyDescent="0.35">
      <c r="A635">
        <v>184017</v>
      </c>
      <c r="B635" t="s">
        <v>41</v>
      </c>
      <c r="C635" t="s">
        <v>52</v>
      </c>
      <c r="D635">
        <v>952</v>
      </c>
      <c r="E635">
        <v>414</v>
      </c>
      <c r="F635">
        <v>529</v>
      </c>
      <c r="G635">
        <v>4</v>
      </c>
      <c r="H635">
        <v>23125</v>
      </c>
      <c r="I635">
        <v>2</v>
      </c>
      <c r="J635">
        <v>48</v>
      </c>
      <c r="K635">
        <v>452</v>
      </c>
      <c r="L635">
        <v>484</v>
      </c>
      <c r="M635">
        <v>14.222222220000001</v>
      </c>
    </row>
    <row r="636" spans="1:13" x14ac:dyDescent="0.35">
      <c r="A636">
        <v>37852</v>
      </c>
      <c r="B636" t="s">
        <v>13</v>
      </c>
      <c r="C636" t="s">
        <v>14</v>
      </c>
      <c r="D636">
        <v>879</v>
      </c>
      <c r="E636">
        <v>235</v>
      </c>
      <c r="F636">
        <v>327</v>
      </c>
      <c r="G636">
        <v>1</v>
      </c>
      <c r="H636">
        <v>9954</v>
      </c>
      <c r="I636">
        <v>70</v>
      </c>
      <c r="J636">
        <v>17</v>
      </c>
      <c r="K636">
        <v>251</v>
      </c>
      <c r="L636">
        <v>303</v>
      </c>
      <c r="M636">
        <v>10.5</v>
      </c>
    </row>
    <row r="637" spans="1:13" x14ac:dyDescent="0.35">
      <c r="A637">
        <v>64170</v>
      </c>
      <c r="B637" t="s">
        <v>34</v>
      </c>
      <c r="C637" t="s">
        <v>17</v>
      </c>
      <c r="D637">
        <v>573</v>
      </c>
      <c r="E637">
        <v>393</v>
      </c>
      <c r="F637">
        <v>471</v>
      </c>
      <c r="G637">
        <v>1</v>
      </c>
      <c r="H637">
        <v>16377</v>
      </c>
      <c r="I637">
        <v>0</v>
      </c>
      <c r="J637">
        <v>69</v>
      </c>
      <c r="K637">
        <v>437</v>
      </c>
      <c r="L637">
        <v>413</v>
      </c>
      <c r="M637">
        <v>16.285714290000001</v>
      </c>
    </row>
    <row r="638" spans="1:13" x14ac:dyDescent="0.35">
      <c r="A638">
        <v>152118</v>
      </c>
      <c r="B638" t="s">
        <v>22</v>
      </c>
      <c r="C638" t="s">
        <v>17</v>
      </c>
      <c r="D638">
        <v>1644</v>
      </c>
      <c r="E638">
        <v>396</v>
      </c>
      <c r="F638">
        <v>489</v>
      </c>
      <c r="G638">
        <v>35</v>
      </c>
      <c r="H638">
        <v>16298</v>
      </c>
      <c r="I638">
        <v>3</v>
      </c>
      <c r="J638">
        <v>54</v>
      </c>
      <c r="K638">
        <v>426</v>
      </c>
      <c r="L638">
        <v>450</v>
      </c>
      <c r="M638">
        <v>3</v>
      </c>
    </row>
    <row r="639" spans="1:13" x14ac:dyDescent="0.35">
      <c r="A639">
        <v>190281</v>
      </c>
      <c r="B639" t="s">
        <v>49</v>
      </c>
      <c r="C639" t="s">
        <v>17</v>
      </c>
      <c r="D639">
        <v>905</v>
      </c>
      <c r="E639">
        <v>215</v>
      </c>
      <c r="F639">
        <v>331</v>
      </c>
      <c r="G639">
        <v>3</v>
      </c>
      <c r="H639">
        <v>10917</v>
      </c>
      <c r="I639">
        <v>10</v>
      </c>
      <c r="J639">
        <v>37</v>
      </c>
      <c r="K639">
        <v>245</v>
      </c>
      <c r="L639">
        <v>269</v>
      </c>
      <c r="M639">
        <v>13.14285714</v>
      </c>
    </row>
    <row r="640" spans="1:13" x14ac:dyDescent="0.35">
      <c r="A640">
        <v>28786</v>
      </c>
      <c r="B640" t="s">
        <v>40</v>
      </c>
      <c r="C640" t="s">
        <v>17</v>
      </c>
      <c r="D640">
        <v>406</v>
      </c>
      <c r="E640">
        <v>183</v>
      </c>
      <c r="F640">
        <v>287</v>
      </c>
      <c r="G640">
        <v>1</v>
      </c>
      <c r="H640">
        <v>8848</v>
      </c>
      <c r="I640">
        <v>0</v>
      </c>
      <c r="J640">
        <v>83</v>
      </c>
      <c r="K640">
        <v>225</v>
      </c>
      <c r="L640">
        <v>245</v>
      </c>
      <c r="M640">
        <v>7.4444444440000002</v>
      </c>
    </row>
    <row r="641" spans="1:13" x14ac:dyDescent="0.35">
      <c r="A641">
        <v>45551</v>
      </c>
      <c r="B641" t="s">
        <v>13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12.5</v>
      </c>
    </row>
    <row r="642" spans="1:13" x14ac:dyDescent="0.35">
      <c r="A642">
        <v>181931</v>
      </c>
      <c r="B642" t="s">
        <v>41</v>
      </c>
      <c r="C642" t="s">
        <v>17</v>
      </c>
      <c r="D642">
        <v>430</v>
      </c>
      <c r="E642">
        <v>221</v>
      </c>
      <c r="F642">
        <v>243</v>
      </c>
      <c r="G642">
        <v>0</v>
      </c>
      <c r="H642">
        <v>8096</v>
      </c>
      <c r="I642">
        <v>5</v>
      </c>
      <c r="J642">
        <v>59</v>
      </c>
      <c r="K642">
        <v>234</v>
      </c>
      <c r="L642">
        <v>236</v>
      </c>
      <c r="M642">
        <v>10.272727270000001</v>
      </c>
    </row>
    <row r="643" spans="1:13" x14ac:dyDescent="0.35">
      <c r="A643">
        <v>45431</v>
      </c>
      <c r="B643" t="s">
        <v>13</v>
      </c>
      <c r="C643" t="s">
        <v>17</v>
      </c>
      <c r="D643">
        <v>492</v>
      </c>
      <c r="E643">
        <v>200</v>
      </c>
      <c r="F643">
        <v>288</v>
      </c>
      <c r="G643">
        <v>0</v>
      </c>
      <c r="H643">
        <v>13616</v>
      </c>
      <c r="I643">
        <v>10</v>
      </c>
      <c r="J643">
        <v>7</v>
      </c>
      <c r="K643">
        <v>244</v>
      </c>
      <c r="L643">
        <v>243</v>
      </c>
      <c r="M643">
        <v>15</v>
      </c>
    </row>
    <row r="644" spans="1:13" x14ac:dyDescent="0.35">
      <c r="A644">
        <v>25635</v>
      </c>
      <c r="B644" t="s">
        <v>40</v>
      </c>
      <c r="C644" t="s">
        <v>14</v>
      </c>
      <c r="D644">
        <v>553</v>
      </c>
      <c r="E644">
        <v>325</v>
      </c>
      <c r="F644">
        <v>345</v>
      </c>
      <c r="G644">
        <v>0</v>
      </c>
      <c r="H644">
        <v>11881</v>
      </c>
      <c r="I644">
        <v>2</v>
      </c>
      <c r="J644">
        <v>69</v>
      </c>
      <c r="K644">
        <v>334</v>
      </c>
      <c r="L644">
        <v>343</v>
      </c>
      <c r="M644">
        <v>7.2</v>
      </c>
    </row>
    <row r="645" spans="1:13" x14ac:dyDescent="0.35">
      <c r="A645">
        <v>135112</v>
      </c>
      <c r="B645" t="s">
        <v>65</v>
      </c>
      <c r="C645" t="s">
        <v>61</v>
      </c>
      <c r="D645">
        <v>719</v>
      </c>
      <c r="E645">
        <v>313</v>
      </c>
      <c r="F645">
        <v>407</v>
      </c>
      <c r="G645">
        <v>1</v>
      </c>
      <c r="H645">
        <v>13050</v>
      </c>
      <c r="I645">
        <v>2</v>
      </c>
      <c r="J645">
        <v>52</v>
      </c>
      <c r="K645">
        <v>366</v>
      </c>
      <c r="L645">
        <v>331</v>
      </c>
      <c r="M645">
        <v>5.4285714289999998</v>
      </c>
    </row>
    <row r="646" spans="1:13" x14ac:dyDescent="0.35">
      <c r="A646">
        <v>179111</v>
      </c>
      <c r="B646" t="s">
        <v>41</v>
      </c>
      <c r="C646" t="s">
        <v>52</v>
      </c>
      <c r="D646">
        <v>1761</v>
      </c>
      <c r="E646">
        <v>583</v>
      </c>
      <c r="F646">
        <v>715</v>
      </c>
      <c r="G646">
        <v>31</v>
      </c>
      <c r="H646">
        <v>25887</v>
      </c>
      <c r="I646">
        <v>13</v>
      </c>
      <c r="J646">
        <v>38</v>
      </c>
      <c r="K646">
        <v>588</v>
      </c>
      <c r="L646">
        <v>692</v>
      </c>
      <c r="M646">
        <v>12.5</v>
      </c>
    </row>
    <row r="647" spans="1:13" x14ac:dyDescent="0.35">
      <c r="A647">
        <v>65596</v>
      </c>
      <c r="B647" t="s">
        <v>30</v>
      </c>
      <c r="C647" t="s">
        <v>14</v>
      </c>
      <c r="D647">
        <v>587</v>
      </c>
      <c r="E647">
        <v>438</v>
      </c>
      <c r="F647">
        <v>473</v>
      </c>
      <c r="G647">
        <v>0</v>
      </c>
      <c r="H647">
        <v>14390</v>
      </c>
      <c r="I647">
        <v>2</v>
      </c>
      <c r="J647">
        <v>89</v>
      </c>
      <c r="K647">
        <v>466</v>
      </c>
      <c r="L647">
        <v>438</v>
      </c>
      <c r="M647">
        <v>4.5909090910000003</v>
      </c>
    </row>
    <row r="648" spans="1:13" x14ac:dyDescent="0.35">
      <c r="A648">
        <v>73282</v>
      </c>
      <c r="B648" t="s">
        <v>30</v>
      </c>
      <c r="C648" t="s">
        <v>14</v>
      </c>
      <c r="D648">
        <v>800</v>
      </c>
      <c r="E648">
        <v>409</v>
      </c>
      <c r="F648">
        <v>478</v>
      </c>
      <c r="G648">
        <v>1</v>
      </c>
      <c r="H648">
        <v>14218</v>
      </c>
      <c r="I648">
        <v>3</v>
      </c>
      <c r="J648">
        <v>85</v>
      </c>
      <c r="K648">
        <v>448</v>
      </c>
      <c r="L648">
        <v>433</v>
      </c>
      <c r="M648">
        <v>20.833333329999999</v>
      </c>
    </row>
    <row r="649" spans="1:13" x14ac:dyDescent="0.35">
      <c r="A649">
        <v>146241</v>
      </c>
      <c r="B649" t="s">
        <v>22</v>
      </c>
      <c r="C649" t="s">
        <v>14</v>
      </c>
      <c r="D649">
        <v>3196</v>
      </c>
      <c r="E649">
        <v>655</v>
      </c>
      <c r="F649">
        <v>731</v>
      </c>
      <c r="G649">
        <v>91</v>
      </c>
      <c r="H649">
        <v>21091</v>
      </c>
      <c r="I649">
        <v>33</v>
      </c>
      <c r="J649">
        <v>41</v>
      </c>
      <c r="K649">
        <v>692</v>
      </c>
      <c r="L649">
        <v>695</v>
      </c>
      <c r="M649">
        <v>30</v>
      </c>
    </row>
    <row r="650" spans="1:13" x14ac:dyDescent="0.35">
      <c r="A650">
        <v>60098</v>
      </c>
      <c r="B650" t="s">
        <v>34</v>
      </c>
      <c r="C650" t="s">
        <v>14</v>
      </c>
      <c r="D650">
        <v>789</v>
      </c>
      <c r="E650">
        <v>383</v>
      </c>
      <c r="F650">
        <v>462</v>
      </c>
      <c r="G650">
        <v>0</v>
      </c>
      <c r="H650">
        <v>17643</v>
      </c>
      <c r="I650">
        <v>1</v>
      </c>
      <c r="J650">
        <v>79</v>
      </c>
      <c r="K650">
        <v>434</v>
      </c>
      <c r="L650">
        <v>412</v>
      </c>
      <c r="M650">
        <v>9.9166666669999994</v>
      </c>
    </row>
    <row r="651" spans="1:13" x14ac:dyDescent="0.35">
      <c r="A651">
        <v>74361</v>
      </c>
      <c r="B651" t="s">
        <v>30</v>
      </c>
      <c r="C651" t="s">
        <v>14</v>
      </c>
      <c r="D651">
        <v>545</v>
      </c>
      <c r="E651">
        <v>265</v>
      </c>
      <c r="F651">
        <v>328</v>
      </c>
      <c r="G651">
        <v>3</v>
      </c>
      <c r="H651">
        <v>10786</v>
      </c>
      <c r="I651">
        <v>1</v>
      </c>
      <c r="J651">
        <v>84</v>
      </c>
      <c r="K651">
        <v>281</v>
      </c>
      <c r="L651">
        <v>312</v>
      </c>
      <c r="M651">
        <v>10.0625</v>
      </c>
    </row>
    <row r="652" spans="1:13" x14ac:dyDescent="0.35">
      <c r="A652">
        <v>82857</v>
      </c>
      <c r="B652" t="s">
        <v>57</v>
      </c>
      <c r="C652" t="s">
        <v>14</v>
      </c>
      <c r="D652">
        <v>745</v>
      </c>
      <c r="E652">
        <v>326</v>
      </c>
      <c r="F652">
        <v>428</v>
      </c>
      <c r="G652">
        <v>1</v>
      </c>
      <c r="H652">
        <v>15081</v>
      </c>
      <c r="I652">
        <v>3</v>
      </c>
      <c r="J652">
        <v>76</v>
      </c>
      <c r="K652">
        <v>382</v>
      </c>
      <c r="L652">
        <v>374</v>
      </c>
      <c r="M652">
        <v>11.42857143</v>
      </c>
    </row>
    <row r="653" spans="1:13" x14ac:dyDescent="0.35">
      <c r="A653">
        <v>38580</v>
      </c>
      <c r="B653" t="s">
        <v>13</v>
      </c>
      <c r="C653" t="s">
        <v>14</v>
      </c>
      <c r="D653">
        <v>1144</v>
      </c>
      <c r="E653">
        <v>333</v>
      </c>
      <c r="F653">
        <v>505</v>
      </c>
      <c r="G653">
        <v>0</v>
      </c>
      <c r="H653">
        <v>16518</v>
      </c>
      <c r="I653">
        <v>29</v>
      </c>
      <c r="J653">
        <v>27</v>
      </c>
      <c r="K653">
        <v>443</v>
      </c>
      <c r="L653">
        <v>436</v>
      </c>
      <c r="M653">
        <v>14.81818182</v>
      </c>
    </row>
    <row r="654" spans="1:13" x14ac:dyDescent="0.35">
      <c r="A654">
        <v>36471</v>
      </c>
      <c r="B654" t="s">
        <v>13</v>
      </c>
      <c r="C654" t="s">
        <v>17</v>
      </c>
      <c r="D654">
        <v>730</v>
      </c>
      <c r="E654">
        <v>181</v>
      </c>
      <c r="F654">
        <v>272</v>
      </c>
      <c r="G654">
        <v>1</v>
      </c>
      <c r="H654">
        <v>12098</v>
      </c>
      <c r="I654">
        <v>33</v>
      </c>
      <c r="J654">
        <v>22</v>
      </c>
      <c r="K654">
        <v>191</v>
      </c>
      <c r="L654">
        <v>287</v>
      </c>
      <c r="M654">
        <v>10.5</v>
      </c>
    </row>
    <row r="655" spans="1:13" x14ac:dyDescent="0.35">
      <c r="A655">
        <v>140135</v>
      </c>
      <c r="B655" t="s">
        <v>55</v>
      </c>
      <c r="C655" t="s">
        <v>17</v>
      </c>
      <c r="D655">
        <v>506</v>
      </c>
      <c r="E655">
        <v>191</v>
      </c>
      <c r="F655">
        <v>273</v>
      </c>
      <c r="G655">
        <v>2</v>
      </c>
      <c r="H655">
        <v>8923</v>
      </c>
      <c r="I655">
        <v>7</v>
      </c>
      <c r="J655">
        <v>72</v>
      </c>
      <c r="K655">
        <v>214</v>
      </c>
      <c r="L655">
        <v>253</v>
      </c>
      <c r="M655">
        <v>14.81818182</v>
      </c>
    </row>
    <row r="656" spans="1:13" x14ac:dyDescent="0.35">
      <c r="A656">
        <v>133029</v>
      </c>
      <c r="B656" t="s">
        <v>42</v>
      </c>
      <c r="C656" t="s">
        <v>17</v>
      </c>
      <c r="D656">
        <v>488</v>
      </c>
      <c r="E656">
        <v>159</v>
      </c>
      <c r="F656">
        <v>234</v>
      </c>
      <c r="G656">
        <v>0</v>
      </c>
      <c r="H656">
        <v>8393</v>
      </c>
      <c r="I656">
        <v>1</v>
      </c>
      <c r="J656">
        <v>62</v>
      </c>
      <c r="K656">
        <v>220</v>
      </c>
      <c r="L656">
        <v>203</v>
      </c>
      <c r="M656">
        <v>11.94117647</v>
      </c>
    </row>
    <row r="657" spans="1:13" x14ac:dyDescent="0.35">
      <c r="A657">
        <v>161829</v>
      </c>
      <c r="B657" t="s">
        <v>22</v>
      </c>
      <c r="C657" t="s">
        <v>17</v>
      </c>
      <c r="D657">
        <v>1748</v>
      </c>
      <c r="E657">
        <v>351</v>
      </c>
      <c r="F657">
        <v>391</v>
      </c>
      <c r="G657">
        <v>22</v>
      </c>
      <c r="H657">
        <v>14059</v>
      </c>
      <c r="I657">
        <v>24</v>
      </c>
      <c r="J657">
        <v>24</v>
      </c>
      <c r="K657">
        <v>355</v>
      </c>
      <c r="L657">
        <v>382</v>
      </c>
      <c r="M657">
        <v>5.5238095239999998</v>
      </c>
    </row>
    <row r="658" spans="1:13" x14ac:dyDescent="0.35">
      <c r="A658">
        <v>168268</v>
      </c>
      <c r="B658" t="s">
        <v>22</v>
      </c>
      <c r="C658" t="s">
        <v>17</v>
      </c>
      <c r="D658">
        <v>2159</v>
      </c>
      <c r="E658">
        <v>233</v>
      </c>
      <c r="F658">
        <v>394</v>
      </c>
      <c r="G658">
        <v>67</v>
      </c>
      <c r="H658">
        <v>12950</v>
      </c>
      <c r="I658">
        <v>8</v>
      </c>
      <c r="J658">
        <v>62</v>
      </c>
      <c r="K658">
        <v>280</v>
      </c>
      <c r="L658">
        <v>247</v>
      </c>
      <c r="M658">
        <v>20.176470590000001</v>
      </c>
    </row>
    <row r="659" spans="1:13" x14ac:dyDescent="0.35">
      <c r="A659">
        <v>19490</v>
      </c>
      <c r="B659" t="s">
        <v>18</v>
      </c>
      <c r="C659" t="s">
        <v>20</v>
      </c>
      <c r="D659">
        <v>739</v>
      </c>
      <c r="E659">
        <v>309</v>
      </c>
      <c r="F659">
        <v>451</v>
      </c>
      <c r="G659">
        <v>0</v>
      </c>
      <c r="H659">
        <v>17709</v>
      </c>
      <c r="I659">
        <v>5</v>
      </c>
      <c r="J659">
        <v>40</v>
      </c>
      <c r="K659">
        <v>402</v>
      </c>
      <c r="L659">
        <v>405</v>
      </c>
      <c r="M659">
        <v>10.42857143</v>
      </c>
    </row>
    <row r="660" spans="1:13" x14ac:dyDescent="0.35">
      <c r="A660">
        <v>166899</v>
      </c>
      <c r="B660" t="s">
        <v>22</v>
      </c>
      <c r="C660" t="s">
        <v>17</v>
      </c>
      <c r="D660">
        <v>2153</v>
      </c>
      <c r="E660">
        <v>320</v>
      </c>
      <c r="F660">
        <v>397</v>
      </c>
      <c r="G660">
        <v>60</v>
      </c>
      <c r="H660">
        <v>15000</v>
      </c>
      <c r="I660">
        <v>16</v>
      </c>
      <c r="J660">
        <v>46</v>
      </c>
      <c r="K660">
        <v>379</v>
      </c>
      <c r="L660">
        <v>360</v>
      </c>
      <c r="M660">
        <v>22.5</v>
      </c>
    </row>
    <row r="661" spans="1:13" x14ac:dyDescent="0.35">
      <c r="A661">
        <v>145982</v>
      </c>
      <c r="B661" t="s">
        <v>22</v>
      </c>
      <c r="C661" t="s">
        <v>17</v>
      </c>
      <c r="D661">
        <v>2051</v>
      </c>
      <c r="E661">
        <v>523</v>
      </c>
      <c r="F661">
        <v>561</v>
      </c>
      <c r="G661">
        <v>54</v>
      </c>
      <c r="H661">
        <v>19319</v>
      </c>
      <c r="I661">
        <v>10</v>
      </c>
      <c r="J661">
        <v>55</v>
      </c>
      <c r="K661">
        <v>545</v>
      </c>
      <c r="L661">
        <v>543</v>
      </c>
      <c r="M661">
        <v>33</v>
      </c>
    </row>
    <row r="662" spans="1:13" x14ac:dyDescent="0.35">
      <c r="A662">
        <v>187764</v>
      </c>
      <c r="B662" t="s">
        <v>65</v>
      </c>
      <c r="D662">
        <v>1553</v>
      </c>
      <c r="E662">
        <v>634</v>
      </c>
      <c r="F662">
        <v>725</v>
      </c>
      <c r="G662">
        <v>32</v>
      </c>
      <c r="H662">
        <v>29972</v>
      </c>
      <c r="I662">
        <v>4</v>
      </c>
      <c r="J662">
        <v>17</v>
      </c>
      <c r="K662">
        <v>653</v>
      </c>
      <c r="L662">
        <v>694</v>
      </c>
      <c r="M662">
        <v>23.333333329999999</v>
      </c>
    </row>
    <row r="663" spans="1:13" x14ac:dyDescent="0.35">
      <c r="A663">
        <v>171227</v>
      </c>
      <c r="B663" t="s">
        <v>22</v>
      </c>
      <c r="C663" t="s">
        <v>14</v>
      </c>
      <c r="D663">
        <v>986</v>
      </c>
      <c r="E663">
        <v>354</v>
      </c>
      <c r="F663">
        <v>405</v>
      </c>
      <c r="G663">
        <v>1</v>
      </c>
      <c r="H663">
        <v>13968</v>
      </c>
      <c r="I663">
        <v>5</v>
      </c>
      <c r="J663">
        <v>58</v>
      </c>
      <c r="K663">
        <v>389</v>
      </c>
      <c r="L663">
        <v>369</v>
      </c>
      <c r="M663">
        <v>7.6</v>
      </c>
    </row>
    <row r="664" spans="1:13" x14ac:dyDescent="0.35">
      <c r="A664">
        <v>27419</v>
      </c>
      <c r="B664" t="s">
        <v>40</v>
      </c>
      <c r="C664" t="s">
        <v>14</v>
      </c>
      <c r="D664">
        <v>442</v>
      </c>
      <c r="E664">
        <v>218</v>
      </c>
      <c r="F664">
        <v>286</v>
      </c>
      <c r="G664">
        <v>0</v>
      </c>
      <c r="H664">
        <v>9399</v>
      </c>
      <c r="I664">
        <v>0</v>
      </c>
      <c r="J664">
        <v>78</v>
      </c>
      <c r="K664">
        <v>253</v>
      </c>
      <c r="L664">
        <v>257</v>
      </c>
      <c r="M664">
        <v>15</v>
      </c>
    </row>
    <row r="665" spans="1:13" x14ac:dyDescent="0.35">
      <c r="A665">
        <v>106488</v>
      </c>
      <c r="B665" t="s">
        <v>28</v>
      </c>
      <c r="C665" t="s">
        <v>17</v>
      </c>
      <c r="D665">
        <v>405</v>
      </c>
      <c r="E665">
        <v>241</v>
      </c>
      <c r="F665">
        <v>349</v>
      </c>
      <c r="G665">
        <v>0</v>
      </c>
      <c r="H665">
        <v>11254</v>
      </c>
      <c r="I665">
        <v>4</v>
      </c>
      <c r="J665">
        <v>59</v>
      </c>
      <c r="K665">
        <v>274</v>
      </c>
      <c r="L665">
        <v>291</v>
      </c>
      <c r="M665">
        <v>21.06666667</v>
      </c>
    </row>
    <row r="666" spans="1:13" x14ac:dyDescent="0.35">
      <c r="A666">
        <v>70722</v>
      </c>
      <c r="B666" t="s">
        <v>30</v>
      </c>
      <c r="C666" t="s">
        <v>17</v>
      </c>
      <c r="D666">
        <v>355</v>
      </c>
      <c r="E666">
        <v>252</v>
      </c>
      <c r="F666">
        <v>309</v>
      </c>
      <c r="G666">
        <v>0</v>
      </c>
      <c r="H666">
        <v>10409</v>
      </c>
      <c r="I666">
        <v>2</v>
      </c>
      <c r="J666">
        <v>93</v>
      </c>
      <c r="K666">
        <v>292</v>
      </c>
      <c r="L666">
        <v>271</v>
      </c>
      <c r="M666">
        <v>12.33333333</v>
      </c>
    </row>
    <row r="667" spans="1:13" x14ac:dyDescent="0.35">
      <c r="A667">
        <v>187495</v>
      </c>
      <c r="B667" t="s">
        <v>32</v>
      </c>
      <c r="C667" t="s">
        <v>14</v>
      </c>
      <c r="D667">
        <v>922</v>
      </c>
      <c r="E667">
        <v>374</v>
      </c>
      <c r="F667">
        <v>501</v>
      </c>
      <c r="G667">
        <v>3</v>
      </c>
      <c r="H667">
        <v>16125</v>
      </c>
      <c r="I667">
        <v>2</v>
      </c>
      <c r="J667">
        <v>66</v>
      </c>
      <c r="K667">
        <v>442</v>
      </c>
      <c r="L667">
        <v>449</v>
      </c>
      <c r="M667">
        <v>14</v>
      </c>
    </row>
    <row r="668" spans="1:13" x14ac:dyDescent="0.35">
      <c r="A668">
        <v>18543</v>
      </c>
      <c r="B668" t="s">
        <v>18</v>
      </c>
      <c r="C668" t="s">
        <v>20</v>
      </c>
      <c r="D668">
        <v>506</v>
      </c>
      <c r="E668">
        <v>243</v>
      </c>
      <c r="F668">
        <v>336</v>
      </c>
      <c r="G668">
        <v>0</v>
      </c>
      <c r="H668">
        <v>11973</v>
      </c>
      <c r="I668">
        <v>0</v>
      </c>
      <c r="J668">
        <v>89</v>
      </c>
      <c r="K668">
        <v>285</v>
      </c>
      <c r="L668">
        <v>294</v>
      </c>
      <c r="M668">
        <v>9.0909090910000003</v>
      </c>
    </row>
    <row r="669" spans="1:13" x14ac:dyDescent="0.35">
      <c r="A669">
        <v>38707</v>
      </c>
      <c r="B669" t="s">
        <v>13</v>
      </c>
      <c r="C669" t="s">
        <v>14</v>
      </c>
      <c r="D669">
        <v>3333</v>
      </c>
      <c r="E669">
        <v>390</v>
      </c>
      <c r="F669">
        <v>815</v>
      </c>
      <c r="G669">
        <v>79</v>
      </c>
      <c r="H669">
        <v>48235</v>
      </c>
      <c r="I669">
        <v>5</v>
      </c>
      <c r="J669">
        <v>20</v>
      </c>
      <c r="K669">
        <v>609</v>
      </c>
      <c r="L669">
        <v>549</v>
      </c>
      <c r="M669">
        <v>10</v>
      </c>
    </row>
    <row r="670" spans="1:13" x14ac:dyDescent="0.35">
      <c r="A670">
        <v>138528</v>
      </c>
      <c r="B670" t="s">
        <v>65</v>
      </c>
      <c r="C670" t="s">
        <v>14</v>
      </c>
      <c r="D670">
        <v>723</v>
      </c>
      <c r="E670">
        <v>265</v>
      </c>
      <c r="F670">
        <v>485</v>
      </c>
      <c r="G670">
        <v>0</v>
      </c>
      <c r="H670">
        <v>17145</v>
      </c>
      <c r="I670">
        <v>7</v>
      </c>
      <c r="J670">
        <v>42</v>
      </c>
      <c r="K670">
        <v>361</v>
      </c>
      <c r="L670">
        <v>351</v>
      </c>
      <c r="M670">
        <v>18.399999999999999</v>
      </c>
    </row>
    <row r="671" spans="1:13" x14ac:dyDescent="0.35">
      <c r="A671">
        <v>177960</v>
      </c>
      <c r="B671" t="s">
        <v>51</v>
      </c>
      <c r="C671" t="s">
        <v>14</v>
      </c>
      <c r="D671">
        <v>528</v>
      </c>
      <c r="E671">
        <v>284</v>
      </c>
      <c r="F671">
        <v>359</v>
      </c>
      <c r="G671">
        <v>0</v>
      </c>
      <c r="H671">
        <v>11925</v>
      </c>
      <c r="I671">
        <v>1</v>
      </c>
      <c r="J671">
        <v>51</v>
      </c>
      <c r="K671">
        <v>338</v>
      </c>
      <c r="L671">
        <v>306</v>
      </c>
      <c r="M671">
        <v>12.47826087</v>
      </c>
    </row>
    <row r="672" spans="1:13" x14ac:dyDescent="0.35">
      <c r="A672">
        <v>97221</v>
      </c>
      <c r="B672" t="s">
        <v>16</v>
      </c>
      <c r="C672" t="s">
        <v>17</v>
      </c>
      <c r="D672">
        <v>418</v>
      </c>
      <c r="E672">
        <v>330</v>
      </c>
      <c r="F672">
        <v>430</v>
      </c>
      <c r="G672">
        <v>0</v>
      </c>
      <c r="H672">
        <v>14006</v>
      </c>
      <c r="I672">
        <v>0</v>
      </c>
      <c r="J672">
        <v>90</v>
      </c>
      <c r="K672">
        <v>343</v>
      </c>
      <c r="L672">
        <v>381</v>
      </c>
      <c r="M672">
        <v>11</v>
      </c>
    </row>
    <row r="673" spans="1:13" x14ac:dyDescent="0.35">
      <c r="A673">
        <v>158816</v>
      </c>
      <c r="B673" t="s">
        <v>22</v>
      </c>
      <c r="C673" t="s">
        <v>17</v>
      </c>
      <c r="D673">
        <v>2322</v>
      </c>
      <c r="E673">
        <v>469</v>
      </c>
      <c r="F673">
        <v>498</v>
      </c>
      <c r="G673">
        <v>76</v>
      </c>
      <c r="H673">
        <v>18806</v>
      </c>
      <c r="I673">
        <v>12</v>
      </c>
      <c r="J673">
        <v>48</v>
      </c>
      <c r="K673">
        <v>472</v>
      </c>
      <c r="L673">
        <v>499</v>
      </c>
      <c r="M673">
        <v>7.84375</v>
      </c>
    </row>
    <row r="674" spans="1:13" x14ac:dyDescent="0.35">
      <c r="A674">
        <v>93713</v>
      </c>
      <c r="B674" t="s">
        <v>16</v>
      </c>
      <c r="C674" t="s">
        <v>17</v>
      </c>
      <c r="D674">
        <v>704</v>
      </c>
      <c r="E674">
        <v>314</v>
      </c>
      <c r="F674">
        <v>415</v>
      </c>
      <c r="G674">
        <v>0</v>
      </c>
      <c r="H674">
        <v>11865</v>
      </c>
      <c r="I674">
        <v>19</v>
      </c>
      <c r="J674">
        <v>73</v>
      </c>
      <c r="K674">
        <v>349</v>
      </c>
      <c r="L674">
        <v>358</v>
      </c>
      <c r="M674">
        <v>13</v>
      </c>
    </row>
    <row r="675" spans="1:13" x14ac:dyDescent="0.35">
      <c r="A675">
        <v>135535</v>
      </c>
      <c r="B675" t="s">
        <v>65</v>
      </c>
      <c r="C675" t="s">
        <v>61</v>
      </c>
      <c r="D675">
        <v>1060</v>
      </c>
      <c r="E675">
        <v>519</v>
      </c>
      <c r="F675">
        <v>631</v>
      </c>
      <c r="G675">
        <v>0</v>
      </c>
      <c r="H675">
        <v>18341</v>
      </c>
      <c r="I675">
        <v>5</v>
      </c>
      <c r="J675">
        <v>42</v>
      </c>
      <c r="K675">
        <v>602</v>
      </c>
      <c r="L675">
        <v>559</v>
      </c>
      <c r="M675">
        <v>6.3571428570000004</v>
      </c>
    </row>
    <row r="676" spans="1:13" x14ac:dyDescent="0.35">
      <c r="A676">
        <v>91194</v>
      </c>
      <c r="B676" t="s">
        <v>16</v>
      </c>
      <c r="C676" t="s">
        <v>17</v>
      </c>
      <c r="D676">
        <v>539</v>
      </c>
      <c r="E676">
        <v>254</v>
      </c>
      <c r="F676">
        <v>343</v>
      </c>
      <c r="G676">
        <v>0</v>
      </c>
      <c r="H676">
        <v>12966</v>
      </c>
      <c r="I676">
        <v>8</v>
      </c>
      <c r="J676">
        <v>80</v>
      </c>
      <c r="K676">
        <v>348</v>
      </c>
      <c r="L676">
        <v>297</v>
      </c>
      <c r="M676">
        <v>7.8947368420000004</v>
      </c>
    </row>
    <row r="677" spans="1:13" x14ac:dyDescent="0.35">
      <c r="A677">
        <v>62232</v>
      </c>
      <c r="B677" t="s">
        <v>34</v>
      </c>
      <c r="C677" t="s">
        <v>17</v>
      </c>
      <c r="D677">
        <v>1097</v>
      </c>
      <c r="E677">
        <v>485</v>
      </c>
      <c r="F677">
        <v>601</v>
      </c>
      <c r="G677">
        <v>4</v>
      </c>
      <c r="H677">
        <v>21132</v>
      </c>
      <c r="I677">
        <v>2</v>
      </c>
      <c r="J677">
        <v>64</v>
      </c>
      <c r="K677">
        <v>562</v>
      </c>
      <c r="L677">
        <v>534</v>
      </c>
      <c r="M677">
        <v>14.6</v>
      </c>
    </row>
    <row r="678" spans="1:13" x14ac:dyDescent="0.35">
      <c r="A678">
        <v>91507</v>
      </c>
      <c r="B678" t="s">
        <v>16</v>
      </c>
      <c r="C678" t="s">
        <v>17</v>
      </c>
      <c r="D678">
        <v>1058</v>
      </c>
      <c r="E678">
        <v>479</v>
      </c>
      <c r="F678">
        <v>562</v>
      </c>
      <c r="G678">
        <v>1</v>
      </c>
      <c r="H678">
        <v>18116</v>
      </c>
      <c r="I678">
        <v>2</v>
      </c>
      <c r="J678">
        <v>86</v>
      </c>
      <c r="K678">
        <v>499</v>
      </c>
      <c r="L678">
        <v>525</v>
      </c>
      <c r="M678">
        <v>8.75</v>
      </c>
    </row>
    <row r="679" spans="1:13" x14ac:dyDescent="0.35">
      <c r="A679">
        <v>153467</v>
      </c>
      <c r="B679" t="s">
        <v>22</v>
      </c>
      <c r="C679" t="s">
        <v>14</v>
      </c>
      <c r="D679">
        <v>1971</v>
      </c>
      <c r="E679">
        <v>553</v>
      </c>
      <c r="F679">
        <v>607</v>
      </c>
      <c r="G679">
        <v>46</v>
      </c>
      <c r="H679">
        <v>17576</v>
      </c>
      <c r="I679">
        <v>13</v>
      </c>
      <c r="J679">
        <v>39</v>
      </c>
      <c r="K679">
        <v>605</v>
      </c>
      <c r="L679">
        <v>559</v>
      </c>
      <c r="M679">
        <v>15</v>
      </c>
    </row>
    <row r="680" spans="1:13" x14ac:dyDescent="0.35">
      <c r="A680">
        <v>28718</v>
      </c>
      <c r="B680" t="s">
        <v>40</v>
      </c>
      <c r="C680" t="s">
        <v>14</v>
      </c>
      <c r="D680">
        <v>512</v>
      </c>
      <c r="E680">
        <v>190</v>
      </c>
      <c r="F680">
        <v>297</v>
      </c>
      <c r="G680">
        <v>0</v>
      </c>
      <c r="H680">
        <v>9317</v>
      </c>
      <c r="I680">
        <v>31</v>
      </c>
      <c r="J680">
        <v>55</v>
      </c>
      <c r="K680">
        <v>237</v>
      </c>
      <c r="L680">
        <v>248</v>
      </c>
      <c r="M680">
        <v>20</v>
      </c>
    </row>
    <row r="681" spans="1:13" x14ac:dyDescent="0.35">
      <c r="A681">
        <v>119902</v>
      </c>
      <c r="B681" t="s">
        <v>21</v>
      </c>
      <c r="C681" t="s">
        <v>14</v>
      </c>
      <c r="D681">
        <v>321</v>
      </c>
      <c r="E681">
        <v>170</v>
      </c>
      <c r="F681">
        <v>271</v>
      </c>
      <c r="G681">
        <v>1</v>
      </c>
      <c r="H681">
        <v>9720</v>
      </c>
      <c r="I681">
        <v>0</v>
      </c>
      <c r="J681">
        <v>81</v>
      </c>
      <c r="K681">
        <v>189</v>
      </c>
      <c r="L681">
        <v>233</v>
      </c>
      <c r="M681">
        <v>10</v>
      </c>
    </row>
    <row r="682" spans="1:13" x14ac:dyDescent="0.35">
      <c r="A682">
        <v>179339</v>
      </c>
      <c r="B682" t="s">
        <v>41</v>
      </c>
      <c r="C682" t="s">
        <v>52</v>
      </c>
      <c r="D682">
        <v>2321</v>
      </c>
      <c r="E682">
        <v>631</v>
      </c>
      <c r="F682">
        <v>718</v>
      </c>
      <c r="G682">
        <v>65</v>
      </c>
      <c r="H682">
        <v>21434</v>
      </c>
      <c r="I682">
        <v>2</v>
      </c>
      <c r="J682">
        <v>61</v>
      </c>
      <c r="K682">
        <v>638</v>
      </c>
      <c r="L682">
        <v>713</v>
      </c>
      <c r="M682">
        <v>6.7</v>
      </c>
    </row>
    <row r="683" spans="1:13" x14ac:dyDescent="0.35">
      <c r="A683">
        <v>74880</v>
      </c>
      <c r="B683" t="s">
        <v>48</v>
      </c>
      <c r="C683" t="s">
        <v>17</v>
      </c>
      <c r="D683">
        <v>622</v>
      </c>
      <c r="E683">
        <v>347</v>
      </c>
      <c r="F683">
        <v>416</v>
      </c>
      <c r="G683">
        <v>0</v>
      </c>
      <c r="H683">
        <v>15808</v>
      </c>
      <c r="I683">
        <v>0</v>
      </c>
      <c r="J683">
        <v>88</v>
      </c>
      <c r="K683">
        <v>378</v>
      </c>
      <c r="L683">
        <v>401</v>
      </c>
      <c r="M683">
        <v>15</v>
      </c>
    </row>
    <row r="684" spans="1:13" x14ac:dyDescent="0.35">
      <c r="A684">
        <v>29988</v>
      </c>
      <c r="B684" t="s">
        <v>40</v>
      </c>
      <c r="C684" t="s">
        <v>14</v>
      </c>
      <c r="D684">
        <v>351</v>
      </c>
      <c r="E684">
        <v>171</v>
      </c>
      <c r="F684">
        <v>237</v>
      </c>
      <c r="G684">
        <v>0</v>
      </c>
      <c r="H684">
        <v>8814</v>
      </c>
      <c r="I684">
        <v>0</v>
      </c>
      <c r="J684">
        <v>78</v>
      </c>
      <c r="K684">
        <v>186</v>
      </c>
      <c r="L684">
        <v>219</v>
      </c>
      <c r="M684">
        <v>25</v>
      </c>
    </row>
    <row r="685" spans="1:13" x14ac:dyDescent="0.35">
      <c r="A685">
        <v>132508</v>
      </c>
      <c r="B685" t="s">
        <v>67</v>
      </c>
      <c r="C685" t="s">
        <v>17</v>
      </c>
      <c r="D685">
        <v>540</v>
      </c>
      <c r="E685">
        <v>191</v>
      </c>
      <c r="F685">
        <v>237</v>
      </c>
      <c r="G685">
        <v>0</v>
      </c>
      <c r="H685">
        <v>10336</v>
      </c>
      <c r="I685">
        <v>2</v>
      </c>
      <c r="J685">
        <v>34</v>
      </c>
      <c r="K685">
        <v>215</v>
      </c>
      <c r="L685">
        <v>195</v>
      </c>
      <c r="M685">
        <v>10.5</v>
      </c>
    </row>
    <row r="686" spans="1:13" x14ac:dyDescent="0.35">
      <c r="A686">
        <v>144351</v>
      </c>
      <c r="B686" t="s">
        <v>22</v>
      </c>
      <c r="C686" t="s">
        <v>17</v>
      </c>
      <c r="D686">
        <v>2855</v>
      </c>
      <c r="E686">
        <v>311</v>
      </c>
      <c r="F686">
        <v>537</v>
      </c>
      <c r="G686">
        <v>78</v>
      </c>
      <c r="H686">
        <v>18525</v>
      </c>
      <c r="I686">
        <v>28</v>
      </c>
      <c r="J686">
        <v>47</v>
      </c>
      <c r="K686">
        <v>385</v>
      </c>
      <c r="L686">
        <v>484</v>
      </c>
      <c r="M686">
        <v>11.46153846</v>
      </c>
    </row>
    <row r="687" spans="1:13" x14ac:dyDescent="0.35">
      <c r="A687">
        <v>38388</v>
      </c>
      <c r="B687" t="s">
        <v>13</v>
      </c>
      <c r="C687" t="s">
        <v>17</v>
      </c>
      <c r="D687">
        <v>955</v>
      </c>
      <c r="E687">
        <v>324</v>
      </c>
      <c r="F687">
        <v>444</v>
      </c>
      <c r="G687">
        <v>2</v>
      </c>
      <c r="H687">
        <v>12645</v>
      </c>
      <c r="I687">
        <v>71</v>
      </c>
      <c r="J687">
        <v>17</v>
      </c>
      <c r="K687">
        <v>379</v>
      </c>
      <c r="L687">
        <v>397</v>
      </c>
      <c r="M687">
        <v>7.2643478259999998</v>
      </c>
    </row>
    <row r="688" spans="1:13" x14ac:dyDescent="0.35">
      <c r="A688">
        <v>176863</v>
      </c>
      <c r="B688" t="s">
        <v>51</v>
      </c>
      <c r="C688" t="s">
        <v>14</v>
      </c>
      <c r="D688">
        <v>442</v>
      </c>
      <c r="E688">
        <v>156</v>
      </c>
      <c r="F688">
        <v>191</v>
      </c>
      <c r="G688">
        <v>0</v>
      </c>
      <c r="H688">
        <v>6370</v>
      </c>
      <c r="I688">
        <v>2</v>
      </c>
      <c r="J688">
        <v>53</v>
      </c>
      <c r="K688">
        <v>195</v>
      </c>
      <c r="L688">
        <v>165</v>
      </c>
      <c r="M688">
        <v>16.5</v>
      </c>
    </row>
    <row r="689" spans="1:13" x14ac:dyDescent="0.35">
      <c r="A689">
        <v>70696</v>
      </c>
      <c r="B689" t="s">
        <v>30</v>
      </c>
      <c r="C689" t="s">
        <v>17</v>
      </c>
      <c r="D689">
        <v>569</v>
      </c>
      <c r="E689">
        <v>356</v>
      </c>
      <c r="F689">
        <v>515</v>
      </c>
      <c r="G689">
        <v>2</v>
      </c>
      <c r="H689">
        <v>19771</v>
      </c>
      <c r="I689">
        <v>2</v>
      </c>
      <c r="J689">
        <v>83</v>
      </c>
      <c r="K689">
        <v>384</v>
      </c>
      <c r="L689">
        <v>440</v>
      </c>
      <c r="M689">
        <v>6.75</v>
      </c>
    </row>
    <row r="690" spans="1:13" x14ac:dyDescent="0.35">
      <c r="A690">
        <v>151819</v>
      </c>
      <c r="B690" t="s">
        <v>22</v>
      </c>
      <c r="C690" t="s">
        <v>14</v>
      </c>
      <c r="D690">
        <v>1170</v>
      </c>
      <c r="E690">
        <v>210</v>
      </c>
      <c r="F690">
        <v>255</v>
      </c>
      <c r="G690">
        <v>3</v>
      </c>
      <c r="H690">
        <v>7629</v>
      </c>
      <c r="I690">
        <v>40</v>
      </c>
      <c r="J690">
        <v>50</v>
      </c>
      <c r="K690">
        <v>220</v>
      </c>
      <c r="L690">
        <v>252</v>
      </c>
      <c r="M690">
        <v>5.7</v>
      </c>
    </row>
    <row r="691" spans="1:13" x14ac:dyDescent="0.35">
      <c r="A691">
        <v>146500</v>
      </c>
      <c r="B691" t="s">
        <v>22</v>
      </c>
      <c r="C691" t="s">
        <v>17</v>
      </c>
      <c r="D691">
        <v>2353</v>
      </c>
      <c r="E691">
        <v>301</v>
      </c>
      <c r="F691">
        <v>367</v>
      </c>
      <c r="G691">
        <v>71</v>
      </c>
      <c r="H691">
        <v>10333</v>
      </c>
      <c r="I691">
        <v>46</v>
      </c>
      <c r="J691">
        <v>33</v>
      </c>
      <c r="K691">
        <v>316</v>
      </c>
      <c r="L691">
        <v>333</v>
      </c>
      <c r="M691">
        <v>25</v>
      </c>
    </row>
    <row r="692" spans="1:13" x14ac:dyDescent="0.35">
      <c r="A692">
        <v>72679</v>
      </c>
      <c r="B692" t="s">
        <v>30</v>
      </c>
      <c r="C692" t="s">
        <v>17</v>
      </c>
      <c r="D692">
        <v>330</v>
      </c>
      <c r="E692">
        <v>249</v>
      </c>
      <c r="F692">
        <v>357</v>
      </c>
      <c r="G692">
        <v>0</v>
      </c>
      <c r="H692">
        <v>10932</v>
      </c>
      <c r="I692">
        <v>1</v>
      </c>
      <c r="J692">
        <v>84</v>
      </c>
      <c r="K692">
        <v>317</v>
      </c>
      <c r="L692">
        <v>289</v>
      </c>
      <c r="M692">
        <v>7.3333333329999997</v>
      </c>
    </row>
    <row r="693" spans="1:13" x14ac:dyDescent="0.35">
      <c r="A693">
        <v>61805</v>
      </c>
      <c r="B693" t="s">
        <v>34</v>
      </c>
      <c r="C693" t="s">
        <v>17</v>
      </c>
      <c r="D693">
        <v>428</v>
      </c>
      <c r="E693">
        <v>253</v>
      </c>
      <c r="F693">
        <v>319</v>
      </c>
      <c r="G693">
        <v>0</v>
      </c>
      <c r="H693">
        <v>10747</v>
      </c>
      <c r="I693">
        <v>0</v>
      </c>
      <c r="J693">
        <v>79</v>
      </c>
      <c r="K693">
        <v>294</v>
      </c>
      <c r="L693">
        <v>284</v>
      </c>
      <c r="M693">
        <v>2.625</v>
      </c>
    </row>
    <row r="694" spans="1:13" x14ac:dyDescent="0.35">
      <c r="A694">
        <v>142742</v>
      </c>
      <c r="B694" t="s">
        <v>22</v>
      </c>
      <c r="C694" t="s">
        <v>17</v>
      </c>
      <c r="D694">
        <v>1713</v>
      </c>
      <c r="E694">
        <v>217</v>
      </c>
      <c r="F694">
        <v>334</v>
      </c>
      <c r="G694">
        <v>41</v>
      </c>
      <c r="H694">
        <v>9763</v>
      </c>
      <c r="I694">
        <v>59</v>
      </c>
      <c r="J694">
        <v>26</v>
      </c>
      <c r="K694">
        <v>244</v>
      </c>
      <c r="L694">
        <v>310</v>
      </c>
      <c r="M694">
        <v>15</v>
      </c>
    </row>
    <row r="695" spans="1:13" x14ac:dyDescent="0.35">
      <c r="A695">
        <v>29342</v>
      </c>
      <c r="B695" t="s">
        <v>40</v>
      </c>
      <c r="C695" t="s">
        <v>17</v>
      </c>
      <c r="D695">
        <v>618</v>
      </c>
      <c r="E695">
        <v>278</v>
      </c>
      <c r="F695">
        <v>364</v>
      </c>
      <c r="G695">
        <v>0</v>
      </c>
      <c r="H695">
        <v>11899</v>
      </c>
      <c r="I695">
        <v>1</v>
      </c>
      <c r="J695">
        <v>81</v>
      </c>
      <c r="K695">
        <v>291</v>
      </c>
      <c r="L695">
        <v>322</v>
      </c>
      <c r="M695">
        <v>7.2857142860000002</v>
      </c>
    </row>
    <row r="696" spans="1:13" x14ac:dyDescent="0.35">
      <c r="A696">
        <v>49712</v>
      </c>
      <c r="B696" t="s">
        <v>44</v>
      </c>
      <c r="C696" t="s">
        <v>27</v>
      </c>
      <c r="D696">
        <v>310</v>
      </c>
      <c r="E696">
        <v>243</v>
      </c>
      <c r="F696">
        <v>297</v>
      </c>
      <c r="G696">
        <v>1</v>
      </c>
      <c r="H696">
        <v>9642</v>
      </c>
      <c r="I696">
        <v>0</v>
      </c>
      <c r="J696">
        <v>94</v>
      </c>
      <c r="K696">
        <v>308</v>
      </c>
      <c r="L696">
        <v>265</v>
      </c>
      <c r="M696">
        <v>11.2</v>
      </c>
    </row>
    <row r="697" spans="1:13" x14ac:dyDescent="0.35">
      <c r="A697">
        <v>53529</v>
      </c>
      <c r="B697" t="s">
        <v>69</v>
      </c>
      <c r="C697" t="s">
        <v>17</v>
      </c>
      <c r="D697">
        <v>1183</v>
      </c>
      <c r="E697">
        <v>496</v>
      </c>
      <c r="F697">
        <v>654</v>
      </c>
      <c r="G697">
        <v>1</v>
      </c>
      <c r="H697">
        <v>27491</v>
      </c>
      <c r="I697">
        <v>0</v>
      </c>
      <c r="J697">
        <v>44</v>
      </c>
      <c r="K697">
        <v>603</v>
      </c>
      <c r="L697">
        <v>566</v>
      </c>
      <c r="M697">
        <v>10.65217391</v>
      </c>
    </row>
    <row r="698" spans="1:13" x14ac:dyDescent="0.35">
      <c r="A698">
        <v>70803</v>
      </c>
      <c r="B698" t="s">
        <v>30</v>
      </c>
      <c r="C698" t="s">
        <v>14</v>
      </c>
      <c r="D698">
        <v>299</v>
      </c>
      <c r="E698">
        <v>244</v>
      </c>
      <c r="F698">
        <v>303</v>
      </c>
      <c r="G698">
        <v>0</v>
      </c>
      <c r="H698">
        <v>10136</v>
      </c>
      <c r="I698">
        <v>6</v>
      </c>
      <c r="J698">
        <v>77</v>
      </c>
      <c r="K698">
        <v>267</v>
      </c>
      <c r="L698">
        <v>263</v>
      </c>
      <c r="M698">
        <v>4.9375</v>
      </c>
    </row>
    <row r="699" spans="1:13" x14ac:dyDescent="0.35">
      <c r="A699">
        <v>20721</v>
      </c>
      <c r="B699" t="s">
        <v>18</v>
      </c>
      <c r="C699" t="s">
        <v>20</v>
      </c>
      <c r="D699">
        <v>504</v>
      </c>
      <c r="E699">
        <v>238</v>
      </c>
      <c r="F699">
        <v>424</v>
      </c>
      <c r="G699">
        <v>1</v>
      </c>
      <c r="H699">
        <v>14205</v>
      </c>
      <c r="I699">
        <v>0</v>
      </c>
      <c r="J699">
        <v>60</v>
      </c>
      <c r="K699">
        <v>355</v>
      </c>
      <c r="L699">
        <v>319</v>
      </c>
      <c r="M699">
        <v>8.5</v>
      </c>
    </row>
    <row r="700" spans="1:13" x14ac:dyDescent="0.35">
      <c r="A700">
        <v>15445</v>
      </c>
      <c r="B700" t="s">
        <v>18</v>
      </c>
      <c r="C700" t="s">
        <v>14</v>
      </c>
      <c r="D700">
        <v>782</v>
      </c>
      <c r="E700">
        <v>223</v>
      </c>
      <c r="F700">
        <v>357</v>
      </c>
      <c r="G700">
        <v>0</v>
      </c>
      <c r="H700">
        <v>11910</v>
      </c>
      <c r="I700">
        <v>5</v>
      </c>
      <c r="J700">
        <v>45</v>
      </c>
      <c r="K700">
        <v>341</v>
      </c>
      <c r="L700">
        <v>272</v>
      </c>
      <c r="M700">
        <v>10.23076923</v>
      </c>
    </row>
    <row r="701" spans="1:13" x14ac:dyDescent="0.35">
      <c r="A701">
        <v>24030</v>
      </c>
      <c r="B701" t="s">
        <v>47</v>
      </c>
      <c r="C701" t="s">
        <v>17</v>
      </c>
      <c r="D701">
        <v>383</v>
      </c>
      <c r="E701">
        <v>76</v>
      </c>
      <c r="F701">
        <v>180</v>
      </c>
      <c r="G701">
        <v>0</v>
      </c>
      <c r="H701">
        <v>5990</v>
      </c>
      <c r="I701">
        <v>0</v>
      </c>
      <c r="J701">
        <v>78</v>
      </c>
      <c r="K701">
        <v>134</v>
      </c>
      <c r="L701">
        <v>135</v>
      </c>
      <c r="M701">
        <v>12.2</v>
      </c>
    </row>
    <row r="702" spans="1:13" x14ac:dyDescent="0.35">
      <c r="A702">
        <v>150177</v>
      </c>
      <c r="B702" t="s">
        <v>22</v>
      </c>
      <c r="C702" t="s">
        <v>14</v>
      </c>
      <c r="D702">
        <v>2044</v>
      </c>
      <c r="E702">
        <v>329</v>
      </c>
      <c r="F702">
        <v>423</v>
      </c>
      <c r="G702">
        <v>53</v>
      </c>
      <c r="H702">
        <v>13686</v>
      </c>
      <c r="I702">
        <v>27</v>
      </c>
      <c r="J702">
        <v>47</v>
      </c>
      <c r="K702">
        <v>337</v>
      </c>
      <c r="L702">
        <v>397</v>
      </c>
      <c r="M702">
        <v>10.75</v>
      </c>
    </row>
    <row r="703" spans="1:13" x14ac:dyDescent="0.35">
      <c r="A703">
        <v>137540</v>
      </c>
      <c r="B703" t="s">
        <v>65</v>
      </c>
      <c r="C703" t="s">
        <v>61</v>
      </c>
      <c r="D703">
        <v>2158</v>
      </c>
      <c r="E703">
        <v>411</v>
      </c>
      <c r="F703">
        <v>640</v>
      </c>
      <c r="G703">
        <v>54</v>
      </c>
      <c r="H703">
        <v>33235</v>
      </c>
      <c r="I703">
        <v>7</v>
      </c>
      <c r="J703">
        <v>12</v>
      </c>
      <c r="K703">
        <v>516</v>
      </c>
      <c r="L703">
        <v>535</v>
      </c>
      <c r="M703">
        <v>9</v>
      </c>
    </row>
    <row r="704" spans="1:13" x14ac:dyDescent="0.35">
      <c r="A704">
        <v>13496</v>
      </c>
      <c r="B704" t="s">
        <v>22</v>
      </c>
      <c r="C704" t="s">
        <v>17</v>
      </c>
      <c r="D704">
        <v>3222</v>
      </c>
      <c r="E704">
        <v>569</v>
      </c>
      <c r="F704">
        <v>652</v>
      </c>
      <c r="G704">
        <v>93</v>
      </c>
      <c r="H704">
        <v>34407</v>
      </c>
      <c r="I704">
        <v>23</v>
      </c>
      <c r="J704">
        <v>35</v>
      </c>
      <c r="K704">
        <v>614</v>
      </c>
      <c r="L704">
        <v>607</v>
      </c>
      <c r="M704">
        <v>16.545454549999999</v>
      </c>
    </row>
    <row r="705" spans="1:13" x14ac:dyDescent="0.35">
      <c r="A705">
        <v>28040</v>
      </c>
      <c r="B705" t="s">
        <v>40</v>
      </c>
      <c r="C705" t="s">
        <v>14</v>
      </c>
      <c r="D705">
        <v>866</v>
      </c>
      <c r="E705">
        <v>463</v>
      </c>
      <c r="F705">
        <v>492</v>
      </c>
      <c r="G705">
        <v>1</v>
      </c>
      <c r="H705">
        <v>15563</v>
      </c>
      <c r="I705">
        <v>1</v>
      </c>
      <c r="J705">
        <v>66</v>
      </c>
      <c r="K705">
        <v>475</v>
      </c>
      <c r="L705">
        <v>467</v>
      </c>
      <c r="M705">
        <v>7.5454545450000001</v>
      </c>
    </row>
    <row r="706" spans="1:13" x14ac:dyDescent="0.35">
      <c r="A706">
        <v>156174</v>
      </c>
      <c r="B706" t="s">
        <v>24</v>
      </c>
      <c r="C706" t="s">
        <v>14</v>
      </c>
      <c r="D706">
        <v>899</v>
      </c>
      <c r="E706">
        <v>479</v>
      </c>
      <c r="F706">
        <v>535</v>
      </c>
      <c r="G706">
        <v>1</v>
      </c>
      <c r="H706">
        <v>15544</v>
      </c>
      <c r="I706">
        <v>2</v>
      </c>
      <c r="J706">
        <v>26</v>
      </c>
      <c r="K706">
        <v>486</v>
      </c>
      <c r="L706">
        <v>542</v>
      </c>
      <c r="M706">
        <v>9.4444444440000002</v>
      </c>
    </row>
    <row r="707" spans="1:13" x14ac:dyDescent="0.35">
      <c r="A707">
        <v>75461</v>
      </c>
      <c r="B707" t="s">
        <v>48</v>
      </c>
      <c r="D707">
        <v>221</v>
      </c>
      <c r="E707">
        <v>216</v>
      </c>
      <c r="F707">
        <v>304</v>
      </c>
      <c r="G707">
        <v>0</v>
      </c>
      <c r="H707">
        <v>10791</v>
      </c>
      <c r="I707">
        <v>0</v>
      </c>
      <c r="J707">
        <v>87</v>
      </c>
      <c r="K707">
        <v>274</v>
      </c>
      <c r="L707">
        <v>252</v>
      </c>
      <c r="M707">
        <v>11.33333333</v>
      </c>
    </row>
    <row r="708" spans="1:13" x14ac:dyDescent="0.35">
      <c r="A708">
        <v>2781</v>
      </c>
      <c r="B708" t="s">
        <v>22</v>
      </c>
      <c r="C708" t="s">
        <v>17</v>
      </c>
      <c r="D708">
        <v>2432</v>
      </c>
      <c r="E708">
        <v>340</v>
      </c>
      <c r="F708">
        <v>432</v>
      </c>
      <c r="G708">
        <v>72</v>
      </c>
      <c r="H708">
        <v>13558</v>
      </c>
      <c r="I708">
        <v>42</v>
      </c>
      <c r="J708">
        <v>37</v>
      </c>
      <c r="K708">
        <v>364</v>
      </c>
      <c r="L708">
        <v>397</v>
      </c>
      <c r="M708">
        <v>9</v>
      </c>
    </row>
    <row r="709" spans="1:13" x14ac:dyDescent="0.35">
      <c r="A709">
        <v>85476</v>
      </c>
      <c r="B709" t="s">
        <v>57</v>
      </c>
      <c r="C709" t="s">
        <v>17</v>
      </c>
      <c r="D709">
        <v>198</v>
      </c>
      <c r="E709">
        <v>173</v>
      </c>
      <c r="F709">
        <v>238</v>
      </c>
      <c r="G709">
        <v>0</v>
      </c>
      <c r="H709">
        <v>7616</v>
      </c>
      <c r="I709">
        <v>1</v>
      </c>
      <c r="J709">
        <v>83</v>
      </c>
      <c r="K709">
        <v>209</v>
      </c>
      <c r="L709">
        <v>208</v>
      </c>
      <c r="M709">
        <v>5</v>
      </c>
    </row>
    <row r="710" spans="1:13" x14ac:dyDescent="0.35">
      <c r="A710">
        <v>177640</v>
      </c>
      <c r="B710" t="s">
        <v>51</v>
      </c>
      <c r="C710" t="s">
        <v>14</v>
      </c>
      <c r="D710">
        <v>600</v>
      </c>
      <c r="E710">
        <v>236</v>
      </c>
      <c r="F710">
        <v>275</v>
      </c>
      <c r="G710">
        <v>2</v>
      </c>
      <c r="H710">
        <v>9757</v>
      </c>
      <c r="I710">
        <v>1</v>
      </c>
      <c r="J710">
        <v>44</v>
      </c>
      <c r="K710">
        <v>256</v>
      </c>
      <c r="L710">
        <v>273</v>
      </c>
      <c r="M710">
        <v>18.958333329999999</v>
      </c>
    </row>
    <row r="711" spans="1:13" x14ac:dyDescent="0.35">
      <c r="A711">
        <v>183052</v>
      </c>
      <c r="B711" t="s">
        <v>41</v>
      </c>
      <c r="C711" t="s">
        <v>52</v>
      </c>
      <c r="D711">
        <v>944</v>
      </c>
      <c r="E711">
        <v>395</v>
      </c>
      <c r="F711">
        <v>461</v>
      </c>
      <c r="G711">
        <v>5</v>
      </c>
      <c r="H711">
        <v>13714</v>
      </c>
      <c r="I711">
        <v>3</v>
      </c>
      <c r="J711">
        <v>38</v>
      </c>
      <c r="K711">
        <v>417</v>
      </c>
      <c r="L711">
        <v>414</v>
      </c>
      <c r="M711">
        <v>5.266666667</v>
      </c>
    </row>
    <row r="712" spans="1:13" x14ac:dyDescent="0.35">
      <c r="A712">
        <v>115935</v>
      </c>
      <c r="B712" t="s">
        <v>21</v>
      </c>
      <c r="C712" t="s">
        <v>17</v>
      </c>
      <c r="D712">
        <v>463</v>
      </c>
      <c r="E712">
        <v>404</v>
      </c>
      <c r="F712">
        <v>470</v>
      </c>
      <c r="G712">
        <v>0</v>
      </c>
      <c r="H712">
        <v>16020</v>
      </c>
      <c r="I712">
        <v>3</v>
      </c>
      <c r="J712">
        <v>46</v>
      </c>
      <c r="K712">
        <v>416</v>
      </c>
      <c r="L712">
        <v>427</v>
      </c>
      <c r="M712">
        <v>10.4</v>
      </c>
    </row>
    <row r="713" spans="1:13" x14ac:dyDescent="0.35">
      <c r="A713">
        <v>103872</v>
      </c>
      <c r="B713" t="s">
        <v>37</v>
      </c>
      <c r="C713" t="s">
        <v>17</v>
      </c>
      <c r="D713">
        <v>290</v>
      </c>
      <c r="E713">
        <v>182</v>
      </c>
      <c r="F713">
        <v>277</v>
      </c>
      <c r="G713">
        <v>0</v>
      </c>
      <c r="H713">
        <v>9887</v>
      </c>
      <c r="I713">
        <v>1</v>
      </c>
      <c r="J713">
        <v>76</v>
      </c>
      <c r="K713">
        <v>228</v>
      </c>
      <c r="L713">
        <v>235</v>
      </c>
      <c r="M713">
        <v>20</v>
      </c>
    </row>
    <row r="714" spans="1:13" x14ac:dyDescent="0.35">
      <c r="A714">
        <v>10064</v>
      </c>
      <c r="B714" t="s">
        <v>34</v>
      </c>
      <c r="C714" t="s">
        <v>17</v>
      </c>
      <c r="D714">
        <v>694</v>
      </c>
      <c r="E714">
        <v>270</v>
      </c>
      <c r="F714">
        <v>450</v>
      </c>
      <c r="G714">
        <v>1</v>
      </c>
      <c r="H714">
        <v>14428</v>
      </c>
      <c r="I714">
        <v>0</v>
      </c>
      <c r="J714">
        <v>76</v>
      </c>
      <c r="K714">
        <v>376</v>
      </c>
      <c r="L714">
        <v>339</v>
      </c>
      <c r="M714">
        <v>13</v>
      </c>
    </row>
    <row r="715" spans="1:13" x14ac:dyDescent="0.35">
      <c r="A715">
        <v>84854</v>
      </c>
      <c r="B715" t="s">
        <v>57</v>
      </c>
      <c r="C715" t="s">
        <v>17</v>
      </c>
      <c r="D715">
        <v>797</v>
      </c>
      <c r="E715">
        <v>259</v>
      </c>
      <c r="F715">
        <v>392</v>
      </c>
      <c r="G715">
        <v>0</v>
      </c>
      <c r="H715">
        <v>12827</v>
      </c>
      <c r="I715">
        <v>4</v>
      </c>
      <c r="J715">
        <v>70</v>
      </c>
      <c r="K715">
        <v>378</v>
      </c>
      <c r="L715">
        <v>318</v>
      </c>
      <c r="M715">
        <v>3.1612903229999998</v>
      </c>
    </row>
    <row r="716" spans="1:13" x14ac:dyDescent="0.35">
      <c r="A716">
        <v>106430</v>
      </c>
      <c r="B716" t="s">
        <v>28</v>
      </c>
      <c r="C716" t="s">
        <v>17</v>
      </c>
      <c r="D716">
        <v>589</v>
      </c>
      <c r="E716">
        <v>282</v>
      </c>
      <c r="F716">
        <v>366</v>
      </c>
      <c r="G716">
        <v>0</v>
      </c>
      <c r="H716">
        <v>16020</v>
      </c>
      <c r="I716">
        <v>0</v>
      </c>
      <c r="J716">
        <v>74</v>
      </c>
      <c r="K716">
        <v>286</v>
      </c>
      <c r="L716">
        <v>337</v>
      </c>
      <c r="M716">
        <v>10</v>
      </c>
    </row>
    <row r="717" spans="1:13" x14ac:dyDescent="0.35">
      <c r="A717">
        <v>18438</v>
      </c>
      <c r="B717" t="s">
        <v>18</v>
      </c>
      <c r="C717" t="s">
        <v>14</v>
      </c>
      <c r="D717">
        <v>1205</v>
      </c>
      <c r="E717">
        <v>246</v>
      </c>
      <c r="F717">
        <v>473</v>
      </c>
      <c r="G717">
        <v>21</v>
      </c>
      <c r="H717">
        <v>19319</v>
      </c>
      <c r="I717">
        <v>0</v>
      </c>
      <c r="J717">
        <v>25</v>
      </c>
      <c r="K717">
        <v>459</v>
      </c>
      <c r="L717">
        <v>345</v>
      </c>
      <c r="M717">
        <v>4.1764705879999999</v>
      </c>
    </row>
    <row r="718" spans="1:13" x14ac:dyDescent="0.35">
      <c r="A718">
        <v>49519</v>
      </c>
      <c r="B718" t="s">
        <v>44</v>
      </c>
      <c r="C718" t="s">
        <v>27</v>
      </c>
      <c r="D718">
        <v>464</v>
      </c>
      <c r="E718">
        <v>270</v>
      </c>
      <c r="F718">
        <v>307</v>
      </c>
      <c r="G718">
        <v>0</v>
      </c>
      <c r="H718">
        <v>9942</v>
      </c>
      <c r="I718">
        <v>1</v>
      </c>
      <c r="J718">
        <v>77</v>
      </c>
      <c r="K718">
        <v>288</v>
      </c>
      <c r="L718">
        <v>289</v>
      </c>
      <c r="M718">
        <v>6.5</v>
      </c>
    </row>
    <row r="719" spans="1:13" x14ac:dyDescent="0.35">
      <c r="A719">
        <v>63971</v>
      </c>
      <c r="B719" t="s">
        <v>34</v>
      </c>
      <c r="C719" t="s">
        <v>14</v>
      </c>
      <c r="D719">
        <v>444</v>
      </c>
      <c r="E719">
        <v>265</v>
      </c>
      <c r="F719">
        <v>353</v>
      </c>
      <c r="G719">
        <v>0</v>
      </c>
      <c r="H719">
        <v>11781</v>
      </c>
      <c r="I719">
        <v>0</v>
      </c>
      <c r="J719">
        <v>56</v>
      </c>
      <c r="K719">
        <v>324</v>
      </c>
      <c r="L719">
        <v>304</v>
      </c>
      <c r="M719">
        <v>4.5</v>
      </c>
    </row>
    <row r="720" spans="1:13" x14ac:dyDescent="0.35">
      <c r="A720">
        <v>34079</v>
      </c>
      <c r="B720" t="s">
        <v>13</v>
      </c>
      <c r="C720" t="s">
        <v>17</v>
      </c>
      <c r="D720">
        <v>801</v>
      </c>
      <c r="E720">
        <v>324</v>
      </c>
      <c r="F720">
        <v>478</v>
      </c>
      <c r="G720">
        <v>11</v>
      </c>
      <c r="H720">
        <v>19724</v>
      </c>
      <c r="I720">
        <v>6</v>
      </c>
      <c r="J720">
        <v>20</v>
      </c>
      <c r="K720">
        <v>382</v>
      </c>
      <c r="L720">
        <v>419</v>
      </c>
      <c r="M720">
        <v>4.9000000000000004</v>
      </c>
    </row>
    <row r="721" spans="1:13" x14ac:dyDescent="0.35">
      <c r="A721">
        <v>120509</v>
      </c>
      <c r="B721" t="s">
        <v>21</v>
      </c>
      <c r="C721" t="s">
        <v>17</v>
      </c>
      <c r="D721">
        <v>337</v>
      </c>
      <c r="E721">
        <v>204</v>
      </c>
      <c r="F721">
        <v>298</v>
      </c>
      <c r="G721">
        <v>1</v>
      </c>
      <c r="H721">
        <v>12342</v>
      </c>
      <c r="I721">
        <v>1</v>
      </c>
      <c r="J721">
        <v>87</v>
      </c>
      <c r="K721">
        <v>261</v>
      </c>
      <c r="L721">
        <v>263</v>
      </c>
      <c r="M721">
        <v>8.2941176470000002</v>
      </c>
    </row>
    <row r="722" spans="1:13" x14ac:dyDescent="0.35">
      <c r="A722">
        <v>66244</v>
      </c>
      <c r="B722" t="s">
        <v>30</v>
      </c>
      <c r="C722" t="s">
        <v>14</v>
      </c>
      <c r="D722">
        <v>434</v>
      </c>
      <c r="E722">
        <v>237</v>
      </c>
      <c r="F722">
        <v>372</v>
      </c>
      <c r="G722">
        <v>0</v>
      </c>
      <c r="H722">
        <v>11550</v>
      </c>
      <c r="I722">
        <v>4</v>
      </c>
      <c r="J722">
        <v>78</v>
      </c>
      <c r="K722">
        <v>337</v>
      </c>
      <c r="L722">
        <v>305</v>
      </c>
      <c r="M722">
        <v>11.66666667</v>
      </c>
    </row>
    <row r="723" spans="1:13" x14ac:dyDescent="0.35">
      <c r="A723">
        <v>44715</v>
      </c>
      <c r="B723" t="s">
        <v>13</v>
      </c>
      <c r="C723" t="s">
        <v>17</v>
      </c>
      <c r="D723">
        <v>646</v>
      </c>
      <c r="E723">
        <v>241</v>
      </c>
      <c r="F723">
        <v>299</v>
      </c>
      <c r="G723">
        <v>1</v>
      </c>
      <c r="H723">
        <v>12694</v>
      </c>
      <c r="I723">
        <v>8</v>
      </c>
      <c r="J723">
        <v>9</v>
      </c>
      <c r="K723">
        <v>257</v>
      </c>
      <c r="L723">
        <v>278</v>
      </c>
      <c r="M723">
        <v>7.1875</v>
      </c>
    </row>
    <row r="724" spans="1:13" x14ac:dyDescent="0.35">
      <c r="A724">
        <v>104891</v>
      </c>
      <c r="B724" t="s">
        <v>28</v>
      </c>
      <c r="C724" t="s">
        <v>14</v>
      </c>
      <c r="D724">
        <v>740</v>
      </c>
      <c r="E724">
        <v>295</v>
      </c>
      <c r="F724">
        <v>420</v>
      </c>
      <c r="G724">
        <v>0</v>
      </c>
      <c r="H724">
        <v>15354</v>
      </c>
      <c r="I724">
        <v>2</v>
      </c>
      <c r="J724">
        <v>37</v>
      </c>
      <c r="K724">
        <v>376</v>
      </c>
      <c r="L724">
        <v>329</v>
      </c>
      <c r="M724">
        <v>12.6</v>
      </c>
    </row>
    <row r="725" spans="1:13" x14ac:dyDescent="0.35">
      <c r="A725">
        <v>30988</v>
      </c>
      <c r="B725" t="s">
        <v>40</v>
      </c>
      <c r="C725" t="s">
        <v>17</v>
      </c>
      <c r="D725">
        <v>717</v>
      </c>
      <c r="E725">
        <v>316</v>
      </c>
      <c r="F725">
        <v>366</v>
      </c>
      <c r="G725">
        <v>4</v>
      </c>
      <c r="H725">
        <v>12673</v>
      </c>
      <c r="I725">
        <v>4</v>
      </c>
      <c r="J725">
        <v>22</v>
      </c>
      <c r="K725">
        <v>339</v>
      </c>
      <c r="L725">
        <v>349</v>
      </c>
      <c r="M725">
        <v>10</v>
      </c>
    </row>
    <row r="726" spans="1:13" x14ac:dyDescent="0.35">
      <c r="A726">
        <v>158389</v>
      </c>
      <c r="B726" t="s">
        <v>22</v>
      </c>
      <c r="C726" t="s">
        <v>14</v>
      </c>
      <c r="D726">
        <v>2971</v>
      </c>
      <c r="E726">
        <v>302</v>
      </c>
      <c r="F726">
        <v>322</v>
      </c>
      <c r="G726">
        <v>98</v>
      </c>
      <c r="H726">
        <v>6309</v>
      </c>
      <c r="I726">
        <v>65</v>
      </c>
      <c r="J726">
        <v>27</v>
      </c>
      <c r="K726">
        <v>288</v>
      </c>
      <c r="L726">
        <v>340</v>
      </c>
      <c r="M726">
        <v>7</v>
      </c>
    </row>
    <row r="727" spans="1:13" x14ac:dyDescent="0.35">
      <c r="A727">
        <v>97020</v>
      </c>
      <c r="B727" t="s">
        <v>16</v>
      </c>
      <c r="C727" t="s">
        <v>17</v>
      </c>
      <c r="D727">
        <v>636</v>
      </c>
      <c r="E727">
        <v>316</v>
      </c>
      <c r="F727">
        <v>393</v>
      </c>
      <c r="G727">
        <v>0</v>
      </c>
      <c r="H727">
        <v>15018</v>
      </c>
      <c r="I727">
        <v>3</v>
      </c>
      <c r="J727">
        <v>60</v>
      </c>
      <c r="K727">
        <v>395</v>
      </c>
      <c r="L727">
        <v>325</v>
      </c>
      <c r="M727">
        <v>14.25</v>
      </c>
    </row>
    <row r="728" spans="1:13" x14ac:dyDescent="0.35">
      <c r="A728">
        <v>92801</v>
      </c>
      <c r="B728" t="s">
        <v>16</v>
      </c>
      <c r="C728" t="s">
        <v>14</v>
      </c>
      <c r="D728">
        <v>2906</v>
      </c>
      <c r="E728">
        <v>688</v>
      </c>
      <c r="F728">
        <v>707</v>
      </c>
      <c r="G728">
        <v>99</v>
      </c>
      <c r="H728">
        <v>26708</v>
      </c>
      <c r="I728">
        <v>0</v>
      </c>
      <c r="J728">
        <v>37</v>
      </c>
      <c r="K728">
        <v>653</v>
      </c>
      <c r="L728">
        <v>740</v>
      </c>
      <c r="M728">
        <v>10.6</v>
      </c>
    </row>
    <row r="729" spans="1:13" x14ac:dyDescent="0.35">
      <c r="A729">
        <v>28960</v>
      </c>
      <c r="B729" t="s">
        <v>40</v>
      </c>
      <c r="C729" t="s">
        <v>17</v>
      </c>
      <c r="D729">
        <v>717</v>
      </c>
      <c r="E729">
        <v>327</v>
      </c>
      <c r="F729">
        <v>364</v>
      </c>
      <c r="G729">
        <v>2</v>
      </c>
      <c r="H729">
        <v>12615</v>
      </c>
      <c r="I729">
        <v>1</v>
      </c>
      <c r="J729">
        <v>62</v>
      </c>
      <c r="K729">
        <v>352</v>
      </c>
      <c r="L729">
        <v>347</v>
      </c>
      <c r="M729">
        <v>10</v>
      </c>
    </row>
    <row r="730" spans="1:13" x14ac:dyDescent="0.35">
      <c r="A730">
        <v>121969</v>
      </c>
      <c r="B730" t="s">
        <v>21</v>
      </c>
      <c r="C730" t="s">
        <v>17</v>
      </c>
      <c r="D730">
        <v>715</v>
      </c>
      <c r="E730">
        <v>295</v>
      </c>
      <c r="F730">
        <v>355</v>
      </c>
      <c r="G730">
        <v>5</v>
      </c>
      <c r="H730">
        <v>9884</v>
      </c>
      <c r="I730">
        <v>28</v>
      </c>
      <c r="J730">
        <v>41</v>
      </c>
      <c r="K730">
        <v>301</v>
      </c>
      <c r="L730">
        <v>333</v>
      </c>
      <c r="M730">
        <v>7.1111111109999996</v>
      </c>
    </row>
    <row r="731" spans="1:13" x14ac:dyDescent="0.35">
      <c r="A731">
        <v>52330</v>
      </c>
      <c r="B731" t="s">
        <v>69</v>
      </c>
      <c r="C731" t="s">
        <v>31</v>
      </c>
      <c r="D731">
        <v>565</v>
      </c>
      <c r="E731">
        <v>294</v>
      </c>
      <c r="F731">
        <v>344</v>
      </c>
      <c r="G731">
        <v>0</v>
      </c>
      <c r="H731">
        <v>11329</v>
      </c>
      <c r="I731">
        <v>2</v>
      </c>
      <c r="J731">
        <v>83</v>
      </c>
      <c r="K731">
        <v>367</v>
      </c>
      <c r="L731">
        <v>314</v>
      </c>
      <c r="M731">
        <v>4.4545454549999999</v>
      </c>
    </row>
    <row r="732" spans="1:13" x14ac:dyDescent="0.35">
      <c r="A732">
        <v>105709</v>
      </c>
      <c r="B732" t="s">
        <v>28</v>
      </c>
      <c r="C732" t="s">
        <v>14</v>
      </c>
      <c r="D732">
        <v>386</v>
      </c>
      <c r="E732">
        <v>293</v>
      </c>
      <c r="F732">
        <v>356</v>
      </c>
      <c r="G732">
        <v>0</v>
      </c>
      <c r="H732">
        <v>11937</v>
      </c>
      <c r="I732">
        <v>0</v>
      </c>
      <c r="J732">
        <v>67</v>
      </c>
      <c r="K732">
        <v>354</v>
      </c>
      <c r="L732">
        <v>302</v>
      </c>
      <c r="M732">
        <v>4.2173913040000004</v>
      </c>
    </row>
    <row r="733" spans="1:13" x14ac:dyDescent="0.35">
      <c r="A733">
        <v>177329</v>
      </c>
      <c r="B733" t="s">
        <v>51</v>
      </c>
      <c r="C733" t="s">
        <v>17</v>
      </c>
      <c r="D733">
        <v>684</v>
      </c>
      <c r="E733">
        <v>290</v>
      </c>
      <c r="F733">
        <v>356</v>
      </c>
      <c r="G733">
        <v>3</v>
      </c>
      <c r="H733">
        <v>11910</v>
      </c>
      <c r="I733">
        <v>3</v>
      </c>
      <c r="J733">
        <v>43</v>
      </c>
      <c r="K733">
        <v>323</v>
      </c>
      <c r="L733">
        <v>323</v>
      </c>
      <c r="M733">
        <v>20</v>
      </c>
    </row>
    <row r="734" spans="1:13" x14ac:dyDescent="0.35">
      <c r="A734">
        <v>18196</v>
      </c>
      <c r="B734" t="s">
        <v>18</v>
      </c>
      <c r="C734" t="s">
        <v>14</v>
      </c>
      <c r="D734">
        <v>469</v>
      </c>
      <c r="E734">
        <v>214</v>
      </c>
      <c r="F734">
        <v>313</v>
      </c>
      <c r="G734">
        <v>0</v>
      </c>
      <c r="H734">
        <v>10164</v>
      </c>
      <c r="I734">
        <v>0</v>
      </c>
      <c r="J734">
        <v>90</v>
      </c>
      <c r="K734">
        <v>260</v>
      </c>
      <c r="L734">
        <v>271</v>
      </c>
      <c r="M734">
        <v>7.4651162790000001</v>
      </c>
    </row>
    <row r="735" spans="1:13" x14ac:dyDescent="0.35">
      <c r="A735">
        <v>185572</v>
      </c>
      <c r="B735" t="s">
        <v>58</v>
      </c>
      <c r="C735" t="s">
        <v>14</v>
      </c>
      <c r="D735">
        <v>884</v>
      </c>
      <c r="E735">
        <v>332</v>
      </c>
      <c r="F735">
        <v>404</v>
      </c>
      <c r="G735">
        <v>0</v>
      </c>
      <c r="H735">
        <v>14624</v>
      </c>
      <c r="I735">
        <v>3</v>
      </c>
      <c r="J735">
        <v>59</v>
      </c>
      <c r="K735">
        <v>377</v>
      </c>
      <c r="L735">
        <v>366</v>
      </c>
      <c r="M735">
        <v>7.6666666670000003</v>
      </c>
    </row>
    <row r="736" spans="1:13" x14ac:dyDescent="0.35">
      <c r="A736">
        <v>103613</v>
      </c>
      <c r="B736" t="s">
        <v>37</v>
      </c>
      <c r="C736" t="s">
        <v>17</v>
      </c>
      <c r="D736">
        <v>275</v>
      </c>
      <c r="E736">
        <v>154</v>
      </c>
      <c r="F736">
        <v>246</v>
      </c>
      <c r="G736">
        <v>0</v>
      </c>
      <c r="H736">
        <v>7925</v>
      </c>
      <c r="I736">
        <v>1</v>
      </c>
      <c r="J736">
        <v>73</v>
      </c>
      <c r="K736">
        <v>161</v>
      </c>
      <c r="L736">
        <v>224</v>
      </c>
      <c r="M736">
        <v>9.25</v>
      </c>
    </row>
    <row r="737" spans="1:13" x14ac:dyDescent="0.35">
      <c r="A737">
        <v>84144</v>
      </c>
      <c r="B737" t="s">
        <v>57</v>
      </c>
      <c r="C737" t="s">
        <v>17</v>
      </c>
      <c r="D737">
        <v>1122</v>
      </c>
      <c r="E737">
        <v>554</v>
      </c>
      <c r="F737">
        <v>618</v>
      </c>
      <c r="G737">
        <v>5</v>
      </c>
      <c r="H737">
        <v>20341</v>
      </c>
      <c r="I737">
        <v>5</v>
      </c>
      <c r="J737">
        <v>71</v>
      </c>
      <c r="K737">
        <v>560</v>
      </c>
      <c r="L737">
        <v>607</v>
      </c>
      <c r="M737">
        <v>25.125</v>
      </c>
    </row>
    <row r="738" spans="1:13" x14ac:dyDescent="0.35">
      <c r="A738">
        <v>83530</v>
      </c>
      <c r="B738" t="s">
        <v>57</v>
      </c>
      <c r="D738">
        <v>656</v>
      </c>
      <c r="E738">
        <v>272</v>
      </c>
      <c r="F738">
        <v>373</v>
      </c>
      <c r="G738">
        <v>1</v>
      </c>
      <c r="H738">
        <v>14010</v>
      </c>
      <c r="I738">
        <v>5</v>
      </c>
      <c r="J738">
        <v>70</v>
      </c>
      <c r="K738">
        <v>339</v>
      </c>
      <c r="L738">
        <v>318</v>
      </c>
      <c r="M738">
        <v>28.6</v>
      </c>
    </row>
    <row r="739" spans="1:13" x14ac:dyDescent="0.35">
      <c r="A739">
        <v>46495</v>
      </c>
      <c r="B739" t="s">
        <v>13</v>
      </c>
      <c r="C739" t="s">
        <v>17</v>
      </c>
      <c r="D739">
        <v>880</v>
      </c>
      <c r="E739">
        <v>335</v>
      </c>
      <c r="F739">
        <v>403</v>
      </c>
      <c r="G739">
        <v>1</v>
      </c>
      <c r="H739">
        <v>13951</v>
      </c>
      <c r="I739">
        <v>4</v>
      </c>
      <c r="J739">
        <v>22</v>
      </c>
      <c r="K739">
        <v>343</v>
      </c>
      <c r="L739">
        <v>386</v>
      </c>
      <c r="M739">
        <v>17.714285709999999</v>
      </c>
    </row>
    <row r="740" spans="1:13" x14ac:dyDescent="0.35">
      <c r="A740">
        <v>186458</v>
      </c>
      <c r="B740" t="s">
        <v>41</v>
      </c>
      <c r="C740" t="s">
        <v>17</v>
      </c>
      <c r="D740">
        <v>837</v>
      </c>
      <c r="E740">
        <v>337</v>
      </c>
      <c r="F740">
        <v>397</v>
      </c>
      <c r="G740">
        <v>1</v>
      </c>
      <c r="H740">
        <v>14154</v>
      </c>
      <c r="I740">
        <v>4</v>
      </c>
      <c r="J740">
        <v>48</v>
      </c>
      <c r="K740">
        <v>381</v>
      </c>
      <c r="L740">
        <v>369</v>
      </c>
      <c r="M740">
        <v>3.4666666670000001</v>
      </c>
    </row>
    <row r="741" spans="1:13" x14ac:dyDescent="0.35">
      <c r="A741">
        <v>162253</v>
      </c>
      <c r="B741" t="s">
        <v>22</v>
      </c>
      <c r="C741" t="s">
        <v>17</v>
      </c>
      <c r="D741">
        <v>2322</v>
      </c>
      <c r="E741">
        <v>506</v>
      </c>
      <c r="F741">
        <v>579</v>
      </c>
      <c r="G741">
        <v>73</v>
      </c>
      <c r="H741">
        <v>19463</v>
      </c>
      <c r="I741">
        <v>16</v>
      </c>
      <c r="J741">
        <v>55</v>
      </c>
      <c r="K741">
        <v>548</v>
      </c>
      <c r="L741">
        <v>469</v>
      </c>
      <c r="M741">
        <v>4.4310344830000004</v>
      </c>
    </row>
    <row r="742" spans="1:13" x14ac:dyDescent="0.35">
      <c r="A742">
        <v>24915</v>
      </c>
      <c r="B742" t="s">
        <v>44</v>
      </c>
      <c r="C742" t="s">
        <v>17</v>
      </c>
      <c r="D742">
        <v>853</v>
      </c>
      <c r="E742">
        <v>445</v>
      </c>
      <c r="F742">
        <v>475</v>
      </c>
      <c r="G742">
        <v>4</v>
      </c>
      <c r="H742">
        <v>15281</v>
      </c>
      <c r="I742">
        <v>2</v>
      </c>
      <c r="J742">
        <v>59</v>
      </c>
      <c r="K742">
        <v>464</v>
      </c>
      <c r="L742">
        <v>447</v>
      </c>
      <c r="M742">
        <v>10</v>
      </c>
    </row>
    <row r="743" spans="1:13" x14ac:dyDescent="0.35">
      <c r="A743">
        <v>2081</v>
      </c>
      <c r="B743" t="s">
        <v>41</v>
      </c>
      <c r="C743" t="s">
        <v>17</v>
      </c>
      <c r="D743">
        <v>871</v>
      </c>
      <c r="E743">
        <v>381</v>
      </c>
      <c r="F743">
        <v>476</v>
      </c>
      <c r="G743">
        <v>6</v>
      </c>
      <c r="H743">
        <v>16559</v>
      </c>
      <c r="I743">
        <v>4</v>
      </c>
      <c r="J743">
        <v>51</v>
      </c>
      <c r="K743">
        <v>412</v>
      </c>
      <c r="L743">
        <v>436</v>
      </c>
      <c r="M743">
        <v>7.8367346939999996</v>
      </c>
    </row>
    <row r="744" spans="1:13" x14ac:dyDescent="0.35">
      <c r="A744">
        <v>121654</v>
      </c>
      <c r="B744" t="s">
        <v>21</v>
      </c>
      <c r="C744" t="s">
        <v>14</v>
      </c>
      <c r="D744">
        <v>884</v>
      </c>
      <c r="E744">
        <v>681</v>
      </c>
      <c r="F744">
        <v>746</v>
      </c>
      <c r="G744">
        <v>0</v>
      </c>
      <c r="H744">
        <v>23287</v>
      </c>
      <c r="I744">
        <v>8</v>
      </c>
      <c r="J744">
        <v>40</v>
      </c>
      <c r="K744">
        <v>692</v>
      </c>
      <c r="L744">
        <v>737</v>
      </c>
      <c r="M744">
        <v>9.1428571430000005</v>
      </c>
    </row>
    <row r="745" spans="1:13" x14ac:dyDescent="0.35">
      <c r="A745">
        <v>132627</v>
      </c>
      <c r="B745" t="s">
        <v>67</v>
      </c>
      <c r="C745" t="s">
        <v>52</v>
      </c>
      <c r="D745">
        <v>643</v>
      </c>
      <c r="E745">
        <v>227</v>
      </c>
      <c r="F745">
        <v>338</v>
      </c>
      <c r="G745">
        <v>0</v>
      </c>
      <c r="H745">
        <v>10980</v>
      </c>
      <c r="I745">
        <v>2</v>
      </c>
      <c r="J745">
        <v>44</v>
      </c>
      <c r="K745">
        <v>311</v>
      </c>
      <c r="L745">
        <v>293</v>
      </c>
      <c r="M745">
        <v>6.5</v>
      </c>
    </row>
    <row r="746" spans="1:13" x14ac:dyDescent="0.35">
      <c r="A746">
        <v>149089</v>
      </c>
      <c r="B746" t="s">
        <v>22</v>
      </c>
      <c r="C746" t="s">
        <v>17</v>
      </c>
      <c r="D746">
        <v>5687</v>
      </c>
      <c r="E746">
        <v>515</v>
      </c>
      <c r="F746">
        <v>787</v>
      </c>
      <c r="G746">
        <v>95</v>
      </c>
      <c r="H746">
        <v>36437</v>
      </c>
      <c r="I746">
        <v>15</v>
      </c>
      <c r="J746">
        <v>45</v>
      </c>
      <c r="K746">
        <v>540</v>
      </c>
      <c r="L746">
        <v>729</v>
      </c>
      <c r="M746">
        <v>21.5</v>
      </c>
    </row>
    <row r="747" spans="1:13" x14ac:dyDescent="0.35">
      <c r="A747">
        <v>150497</v>
      </c>
      <c r="B747" t="s">
        <v>22</v>
      </c>
      <c r="C747" t="s">
        <v>14</v>
      </c>
      <c r="D747">
        <v>3343</v>
      </c>
      <c r="E747">
        <v>708</v>
      </c>
      <c r="F747">
        <v>794</v>
      </c>
      <c r="G747">
        <v>92</v>
      </c>
      <c r="H747">
        <v>23333</v>
      </c>
      <c r="I747">
        <v>26</v>
      </c>
      <c r="J747">
        <v>49</v>
      </c>
      <c r="K747">
        <v>760</v>
      </c>
      <c r="L747">
        <v>768</v>
      </c>
      <c r="M747">
        <v>17.5</v>
      </c>
    </row>
    <row r="748" spans="1:13" x14ac:dyDescent="0.35">
      <c r="A748">
        <v>180633</v>
      </c>
      <c r="B748" t="s">
        <v>41</v>
      </c>
      <c r="C748" t="s">
        <v>17</v>
      </c>
      <c r="D748">
        <v>949</v>
      </c>
      <c r="E748">
        <v>429</v>
      </c>
      <c r="F748">
        <v>468</v>
      </c>
      <c r="G748">
        <v>9</v>
      </c>
      <c r="H748">
        <v>15387</v>
      </c>
      <c r="I748">
        <v>5</v>
      </c>
      <c r="J748">
        <v>57</v>
      </c>
      <c r="K748">
        <v>448</v>
      </c>
      <c r="L748">
        <v>420</v>
      </c>
      <c r="M748">
        <v>11.66666667</v>
      </c>
    </row>
    <row r="749" spans="1:13" x14ac:dyDescent="0.35">
      <c r="A749">
        <v>50200</v>
      </c>
      <c r="B749" t="s">
        <v>69</v>
      </c>
      <c r="C749" t="s">
        <v>14</v>
      </c>
      <c r="D749">
        <v>1052</v>
      </c>
      <c r="E749">
        <v>482</v>
      </c>
      <c r="F749">
        <v>541</v>
      </c>
      <c r="G749">
        <v>9</v>
      </c>
      <c r="H749">
        <v>20492</v>
      </c>
      <c r="I749">
        <v>1</v>
      </c>
      <c r="J749">
        <v>44</v>
      </c>
      <c r="K749">
        <v>499</v>
      </c>
      <c r="L749">
        <v>516</v>
      </c>
      <c r="M749">
        <v>10.83333333</v>
      </c>
    </row>
    <row r="750" spans="1:13" x14ac:dyDescent="0.35">
      <c r="A750">
        <v>172176</v>
      </c>
      <c r="B750" t="s">
        <v>22</v>
      </c>
      <c r="C750" t="s">
        <v>17</v>
      </c>
      <c r="D750">
        <v>1788</v>
      </c>
      <c r="E750">
        <v>368</v>
      </c>
      <c r="F750">
        <v>514</v>
      </c>
      <c r="G750">
        <v>44</v>
      </c>
      <c r="H750">
        <v>23026</v>
      </c>
      <c r="I750">
        <v>3</v>
      </c>
      <c r="J750">
        <v>53</v>
      </c>
      <c r="K750">
        <v>424</v>
      </c>
      <c r="L750">
        <v>415</v>
      </c>
      <c r="M750">
        <v>11</v>
      </c>
    </row>
    <row r="751" spans="1:13" x14ac:dyDescent="0.35">
      <c r="A751">
        <v>130884</v>
      </c>
      <c r="B751" t="s">
        <v>49</v>
      </c>
      <c r="C751" t="s">
        <v>17</v>
      </c>
      <c r="D751">
        <v>1274</v>
      </c>
      <c r="E751">
        <v>520</v>
      </c>
      <c r="F751">
        <v>575</v>
      </c>
      <c r="G751">
        <v>7</v>
      </c>
      <c r="H751">
        <v>21997</v>
      </c>
      <c r="I751">
        <v>2</v>
      </c>
      <c r="J751">
        <v>32</v>
      </c>
      <c r="K751">
        <v>541</v>
      </c>
      <c r="L751">
        <v>548</v>
      </c>
      <c r="M751">
        <v>6</v>
      </c>
    </row>
    <row r="752" spans="1:13" x14ac:dyDescent="0.35">
      <c r="A752">
        <v>139857</v>
      </c>
      <c r="B752" t="s">
        <v>55</v>
      </c>
      <c r="C752" t="s">
        <v>17</v>
      </c>
      <c r="D752">
        <v>481</v>
      </c>
      <c r="E752">
        <v>280</v>
      </c>
      <c r="F752">
        <v>319</v>
      </c>
      <c r="G752">
        <v>0</v>
      </c>
      <c r="H752">
        <v>10294</v>
      </c>
      <c r="I752">
        <v>0</v>
      </c>
      <c r="J752">
        <v>30</v>
      </c>
      <c r="K752">
        <v>335</v>
      </c>
      <c r="L752">
        <v>279</v>
      </c>
      <c r="M752">
        <v>7.2</v>
      </c>
    </row>
    <row r="753" spans="1:13" x14ac:dyDescent="0.35">
      <c r="A753">
        <v>152325</v>
      </c>
      <c r="B753" t="s">
        <v>22</v>
      </c>
      <c r="C753" t="s">
        <v>14</v>
      </c>
      <c r="D753">
        <v>1728</v>
      </c>
      <c r="E753">
        <v>470</v>
      </c>
      <c r="F753">
        <v>523</v>
      </c>
      <c r="G753">
        <v>30</v>
      </c>
      <c r="H753">
        <v>16413</v>
      </c>
      <c r="I753">
        <v>10</v>
      </c>
      <c r="J753">
        <v>50</v>
      </c>
      <c r="K753">
        <v>511</v>
      </c>
      <c r="L753">
        <v>503</v>
      </c>
      <c r="M753">
        <v>25</v>
      </c>
    </row>
    <row r="754" spans="1:13" x14ac:dyDescent="0.35">
      <c r="A754">
        <v>43559</v>
      </c>
      <c r="B754" t="s">
        <v>13</v>
      </c>
      <c r="C754" t="s">
        <v>14</v>
      </c>
      <c r="D754">
        <v>1322</v>
      </c>
      <c r="E754">
        <v>355</v>
      </c>
      <c r="F754">
        <v>454</v>
      </c>
      <c r="G754">
        <v>7</v>
      </c>
      <c r="H754">
        <v>14439</v>
      </c>
      <c r="I754">
        <v>4</v>
      </c>
      <c r="J754">
        <v>36</v>
      </c>
      <c r="K754">
        <v>405</v>
      </c>
      <c r="L754">
        <v>408</v>
      </c>
      <c r="M754">
        <v>3.5666666669999998</v>
      </c>
    </row>
    <row r="755" spans="1:13" x14ac:dyDescent="0.35">
      <c r="A755">
        <v>81527</v>
      </c>
      <c r="B755" t="s">
        <v>36</v>
      </c>
      <c r="C755" t="s">
        <v>17</v>
      </c>
      <c r="D755">
        <v>429</v>
      </c>
      <c r="E755">
        <v>232</v>
      </c>
      <c r="F755">
        <v>346</v>
      </c>
      <c r="G755">
        <v>0</v>
      </c>
      <c r="H755">
        <v>11632</v>
      </c>
      <c r="I755">
        <v>1</v>
      </c>
      <c r="J755">
        <v>65</v>
      </c>
      <c r="K755">
        <v>297</v>
      </c>
      <c r="L755">
        <v>276</v>
      </c>
      <c r="M755">
        <v>7.692307692</v>
      </c>
    </row>
    <row r="756" spans="1:13" x14ac:dyDescent="0.35">
      <c r="A756">
        <v>146913</v>
      </c>
      <c r="B756" t="s">
        <v>22</v>
      </c>
      <c r="C756" t="s">
        <v>17</v>
      </c>
      <c r="D756">
        <v>2674</v>
      </c>
      <c r="E756">
        <v>561</v>
      </c>
      <c r="F756">
        <v>662</v>
      </c>
      <c r="G756">
        <v>77</v>
      </c>
      <c r="H756">
        <v>37883</v>
      </c>
      <c r="I756">
        <v>6</v>
      </c>
      <c r="J756">
        <v>43</v>
      </c>
      <c r="K756">
        <v>574</v>
      </c>
      <c r="L756">
        <v>648</v>
      </c>
      <c r="M756">
        <v>19.166666670000001</v>
      </c>
    </row>
    <row r="757" spans="1:13" x14ac:dyDescent="0.35">
      <c r="A757">
        <v>5968</v>
      </c>
      <c r="B757" t="s">
        <v>36</v>
      </c>
      <c r="C757" t="s">
        <v>17</v>
      </c>
      <c r="D757">
        <v>685</v>
      </c>
      <c r="E757">
        <v>359</v>
      </c>
      <c r="F757">
        <v>375</v>
      </c>
      <c r="G757">
        <v>0</v>
      </c>
      <c r="H757">
        <v>14570</v>
      </c>
      <c r="I757">
        <v>4</v>
      </c>
      <c r="J757">
        <v>81</v>
      </c>
      <c r="K757">
        <v>365</v>
      </c>
      <c r="L757">
        <v>372</v>
      </c>
      <c r="M757">
        <v>3.5892857139999998</v>
      </c>
    </row>
    <row r="758" spans="1:13" x14ac:dyDescent="0.35">
      <c r="A758">
        <v>3953</v>
      </c>
      <c r="B758" t="s">
        <v>38</v>
      </c>
      <c r="C758" t="s">
        <v>14</v>
      </c>
      <c r="D758">
        <v>2254</v>
      </c>
      <c r="E758">
        <v>484</v>
      </c>
      <c r="F758">
        <v>518</v>
      </c>
      <c r="G758">
        <v>60</v>
      </c>
      <c r="H758">
        <v>15930</v>
      </c>
      <c r="I758">
        <v>7</v>
      </c>
      <c r="J758">
        <v>85</v>
      </c>
      <c r="K758">
        <v>479</v>
      </c>
      <c r="L758">
        <v>542</v>
      </c>
      <c r="M758">
        <v>16.25</v>
      </c>
    </row>
    <row r="759" spans="1:13" x14ac:dyDescent="0.35">
      <c r="A759">
        <v>13177</v>
      </c>
      <c r="B759" t="s">
        <v>22</v>
      </c>
      <c r="C759" t="s">
        <v>14</v>
      </c>
      <c r="D759">
        <v>479</v>
      </c>
      <c r="E759">
        <v>208</v>
      </c>
      <c r="F759">
        <v>322</v>
      </c>
      <c r="G759">
        <v>1</v>
      </c>
      <c r="H759">
        <v>11081</v>
      </c>
      <c r="I759">
        <v>3</v>
      </c>
      <c r="J759">
        <v>59</v>
      </c>
      <c r="K759">
        <v>268</v>
      </c>
      <c r="L759">
        <v>272</v>
      </c>
      <c r="M759">
        <v>9.5555555559999998</v>
      </c>
    </row>
    <row r="760" spans="1:13" x14ac:dyDescent="0.35">
      <c r="A760">
        <v>38632</v>
      </c>
      <c r="B760" t="s">
        <v>13</v>
      </c>
      <c r="C760" t="s">
        <v>17</v>
      </c>
      <c r="D760">
        <v>860</v>
      </c>
      <c r="E760">
        <v>458</v>
      </c>
      <c r="F760">
        <v>505</v>
      </c>
      <c r="G760">
        <v>0</v>
      </c>
      <c r="H760">
        <v>19217</v>
      </c>
      <c r="I760">
        <v>24</v>
      </c>
      <c r="J760">
        <v>31</v>
      </c>
      <c r="K760">
        <v>453</v>
      </c>
      <c r="L760">
        <v>495</v>
      </c>
      <c r="M760">
        <v>13.51111111</v>
      </c>
    </row>
    <row r="761" spans="1:13" x14ac:dyDescent="0.35">
      <c r="A761">
        <v>578</v>
      </c>
      <c r="B761" t="s">
        <v>22</v>
      </c>
      <c r="C761" t="s">
        <v>17</v>
      </c>
      <c r="D761">
        <v>1821</v>
      </c>
      <c r="E761">
        <v>454</v>
      </c>
      <c r="F761">
        <v>505</v>
      </c>
      <c r="G761">
        <v>21</v>
      </c>
      <c r="H761">
        <v>17008</v>
      </c>
      <c r="I761">
        <v>7</v>
      </c>
      <c r="J761">
        <v>39</v>
      </c>
      <c r="K761">
        <v>466</v>
      </c>
      <c r="L761">
        <v>486</v>
      </c>
      <c r="M761">
        <v>7.384615385</v>
      </c>
    </row>
    <row r="762" spans="1:13" x14ac:dyDescent="0.35">
      <c r="A762">
        <v>186980</v>
      </c>
      <c r="B762" t="s">
        <v>21</v>
      </c>
      <c r="C762" t="s">
        <v>14</v>
      </c>
      <c r="D762">
        <v>1076</v>
      </c>
      <c r="E762">
        <v>490</v>
      </c>
      <c r="F762">
        <v>578</v>
      </c>
      <c r="G762">
        <v>2</v>
      </c>
      <c r="H762">
        <v>19138</v>
      </c>
      <c r="I762">
        <v>1</v>
      </c>
      <c r="J762">
        <v>79</v>
      </c>
      <c r="K762">
        <v>503</v>
      </c>
      <c r="L762">
        <v>550</v>
      </c>
      <c r="M762">
        <v>14.545454550000001</v>
      </c>
    </row>
    <row r="763" spans="1:13" x14ac:dyDescent="0.35">
      <c r="A763">
        <v>172475</v>
      </c>
      <c r="B763" t="s">
        <v>22</v>
      </c>
      <c r="C763" t="s">
        <v>17</v>
      </c>
      <c r="D763">
        <v>1231</v>
      </c>
      <c r="E763">
        <v>323</v>
      </c>
      <c r="F763">
        <v>412</v>
      </c>
      <c r="G763">
        <v>13</v>
      </c>
      <c r="H763">
        <v>14716</v>
      </c>
      <c r="I763">
        <v>2</v>
      </c>
      <c r="J763">
        <v>67</v>
      </c>
      <c r="K763">
        <v>398</v>
      </c>
      <c r="L763">
        <v>367</v>
      </c>
      <c r="M763">
        <v>12.3</v>
      </c>
    </row>
    <row r="764" spans="1:13" x14ac:dyDescent="0.35">
      <c r="A764">
        <v>33526</v>
      </c>
      <c r="B764" t="s">
        <v>13</v>
      </c>
      <c r="C764" t="s">
        <v>17</v>
      </c>
      <c r="D764">
        <v>440</v>
      </c>
      <c r="E764">
        <v>185</v>
      </c>
      <c r="F764">
        <v>299</v>
      </c>
      <c r="G764">
        <v>1</v>
      </c>
      <c r="H764">
        <v>9983</v>
      </c>
      <c r="I764">
        <v>1</v>
      </c>
      <c r="J764">
        <v>68</v>
      </c>
      <c r="K764">
        <v>231</v>
      </c>
      <c r="L764">
        <v>253</v>
      </c>
      <c r="M764">
        <v>8.9166666669999994</v>
      </c>
    </row>
    <row r="765" spans="1:13" x14ac:dyDescent="0.35">
      <c r="A765">
        <v>69465</v>
      </c>
      <c r="B765" t="s">
        <v>30</v>
      </c>
      <c r="C765" t="s">
        <v>14</v>
      </c>
      <c r="D765">
        <v>1572</v>
      </c>
      <c r="E765">
        <v>566</v>
      </c>
      <c r="F765">
        <v>684</v>
      </c>
      <c r="G765">
        <v>31</v>
      </c>
      <c r="H765">
        <v>23133</v>
      </c>
      <c r="I765">
        <v>3</v>
      </c>
      <c r="J765">
        <v>79</v>
      </c>
      <c r="K765">
        <v>587</v>
      </c>
      <c r="L765">
        <v>623</v>
      </c>
      <c r="M765">
        <v>10</v>
      </c>
    </row>
    <row r="766" spans="1:13" x14ac:dyDescent="0.35">
      <c r="A766">
        <v>190391</v>
      </c>
      <c r="B766" t="s">
        <v>18</v>
      </c>
      <c r="C766" t="s">
        <v>14</v>
      </c>
      <c r="D766">
        <v>347</v>
      </c>
      <c r="E766">
        <v>166</v>
      </c>
      <c r="F766">
        <v>233</v>
      </c>
      <c r="G766">
        <v>2</v>
      </c>
      <c r="H766">
        <v>8507</v>
      </c>
      <c r="I766">
        <v>1</v>
      </c>
      <c r="J766">
        <v>75</v>
      </c>
      <c r="K766">
        <v>202</v>
      </c>
      <c r="L766">
        <v>204</v>
      </c>
      <c r="M766">
        <v>14.75</v>
      </c>
    </row>
    <row r="767" spans="1:13" x14ac:dyDescent="0.35">
      <c r="A767">
        <v>26378</v>
      </c>
      <c r="B767" t="s">
        <v>40</v>
      </c>
      <c r="D767">
        <v>1153</v>
      </c>
      <c r="E767">
        <v>562</v>
      </c>
      <c r="F767">
        <v>629</v>
      </c>
      <c r="G767">
        <v>8</v>
      </c>
      <c r="H767">
        <v>22327</v>
      </c>
      <c r="I767">
        <v>6</v>
      </c>
      <c r="J767">
        <v>41</v>
      </c>
      <c r="K767">
        <v>583</v>
      </c>
      <c r="L767">
        <v>609</v>
      </c>
      <c r="M767">
        <v>50</v>
      </c>
    </row>
    <row r="768" spans="1:13" x14ac:dyDescent="0.35">
      <c r="A768">
        <v>12998</v>
      </c>
      <c r="B768" t="s">
        <v>41</v>
      </c>
      <c r="C768" t="s">
        <v>17</v>
      </c>
      <c r="D768">
        <v>2075</v>
      </c>
      <c r="E768">
        <v>723</v>
      </c>
      <c r="F768">
        <v>845</v>
      </c>
      <c r="G768">
        <v>53</v>
      </c>
      <c r="H768">
        <v>29233</v>
      </c>
      <c r="I768">
        <v>7</v>
      </c>
      <c r="J768">
        <v>46</v>
      </c>
      <c r="K768">
        <v>743</v>
      </c>
      <c r="L768">
        <v>823</v>
      </c>
      <c r="M768">
        <v>5.5172413789999997</v>
      </c>
    </row>
    <row r="769" spans="1:13" x14ac:dyDescent="0.35">
      <c r="A769">
        <v>128035</v>
      </c>
      <c r="B769" t="s">
        <v>21</v>
      </c>
      <c r="C769" t="s">
        <v>17</v>
      </c>
      <c r="D769">
        <v>360</v>
      </c>
      <c r="E769">
        <v>167</v>
      </c>
      <c r="F769">
        <v>269</v>
      </c>
      <c r="G769">
        <v>0</v>
      </c>
      <c r="H769">
        <v>8048</v>
      </c>
      <c r="I769">
        <v>1</v>
      </c>
      <c r="J769">
        <v>85</v>
      </c>
      <c r="K769">
        <v>235</v>
      </c>
      <c r="L769">
        <v>219</v>
      </c>
      <c r="M769">
        <v>11.9</v>
      </c>
    </row>
    <row r="770" spans="1:13" x14ac:dyDescent="0.35">
      <c r="A770">
        <v>16756</v>
      </c>
      <c r="B770" t="s">
        <v>18</v>
      </c>
      <c r="C770" t="s">
        <v>14</v>
      </c>
      <c r="D770">
        <v>542</v>
      </c>
      <c r="E770">
        <v>211</v>
      </c>
      <c r="F770">
        <v>361</v>
      </c>
      <c r="G770">
        <v>1</v>
      </c>
      <c r="H770">
        <v>19216</v>
      </c>
      <c r="I770">
        <v>2</v>
      </c>
      <c r="J770">
        <v>74</v>
      </c>
      <c r="K770">
        <v>245</v>
      </c>
      <c r="L770">
        <v>269</v>
      </c>
      <c r="M770">
        <v>15.4</v>
      </c>
    </row>
    <row r="771" spans="1:13" x14ac:dyDescent="0.35">
      <c r="A771">
        <v>142313</v>
      </c>
      <c r="B771" t="s">
        <v>24</v>
      </c>
      <c r="C771" t="s">
        <v>17</v>
      </c>
      <c r="D771">
        <v>948</v>
      </c>
      <c r="E771">
        <v>325</v>
      </c>
      <c r="F771">
        <v>398</v>
      </c>
      <c r="G771">
        <v>3</v>
      </c>
      <c r="H771">
        <v>15038</v>
      </c>
      <c r="I771">
        <v>9</v>
      </c>
      <c r="J771">
        <v>19</v>
      </c>
      <c r="K771">
        <v>353</v>
      </c>
      <c r="L771">
        <v>367</v>
      </c>
      <c r="M771">
        <v>3.411764706</v>
      </c>
    </row>
    <row r="772" spans="1:13" x14ac:dyDescent="0.35">
      <c r="A772">
        <v>132903</v>
      </c>
      <c r="B772" t="s">
        <v>67</v>
      </c>
      <c r="C772" t="s">
        <v>17</v>
      </c>
      <c r="D772">
        <v>483</v>
      </c>
      <c r="E772">
        <v>180</v>
      </c>
      <c r="F772">
        <v>223</v>
      </c>
      <c r="G772">
        <v>2</v>
      </c>
      <c r="H772">
        <v>7610</v>
      </c>
      <c r="I772">
        <v>0</v>
      </c>
      <c r="J772">
        <v>61</v>
      </c>
      <c r="K772">
        <v>206</v>
      </c>
      <c r="L772">
        <v>207</v>
      </c>
      <c r="M772">
        <v>15</v>
      </c>
    </row>
    <row r="773" spans="1:13" x14ac:dyDescent="0.35">
      <c r="A773">
        <v>153957</v>
      </c>
      <c r="B773" t="s">
        <v>22</v>
      </c>
      <c r="C773" t="s">
        <v>17</v>
      </c>
      <c r="D773">
        <v>1488</v>
      </c>
      <c r="E773">
        <v>406</v>
      </c>
      <c r="F773">
        <v>407</v>
      </c>
      <c r="G773">
        <v>5</v>
      </c>
      <c r="H773">
        <v>10419</v>
      </c>
      <c r="I773">
        <v>34</v>
      </c>
      <c r="J773">
        <v>36</v>
      </c>
      <c r="K773">
        <v>400</v>
      </c>
      <c r="L773">
        <v>402</v>
      </c>
      <c r="M773">
        <v>9</v>
      </c>
    </row>
    <row r="774" spans="1:13" x14ac:dyDescent="0.35">
      <c r="A774">
        <v>61808</v>
      </c>
      <c r="B774" t="s">
        <v>34</v>
      </c>
      <c r="C774" t="s">
        <v>14</v>
      </c>
      <c r="D774">
        <v>809</v>
      </c>
      <c r="E774">
        <v>385</v>
      </c>
      <c r="F774">
        <v>511</v>
      </c>
      <c r="G774">
        <v>1</v>
      </c>
      <c r="H774">
        <v>14699</v>
      </c>
      <c r="I774">
        <v>5</v>
      </c>
      <c r="J774">
        <v>70</v>
      </c>
      <c r="K774">
        <v>482</v>
      </c>
      <c r="L774">
        <v>413</v>
      </c>
      <c r="M774">
        <v>20</v>
      </c>
    </row>
    <row r="775" spans="1:13" x14ac:dyDescent="0.35">
      <c r="A775">
        <v>143707</v>
      </c>
      <c r="B775" t="s">
        <v>22</v>
      </c>
      <c r="C775" t="s">
        <v>14</v>
      </c>
      <c r="D775">
        <v>2083</v>
      </c>
      <c r="E775">
        <v>198</v>
      </c>
      <c r="F775">
        <v>211</v>
      </c>
      <c r="G775">
        <v>53</v>
      </c>
      <c r="H775">
        <v>6972</v>
      </c>
      <c r="I775">
        <v>72</v>
      </c>
      <c r="J775">
        <v>20</v>
      </c>
      <c r="K775">
        <v>186</v>
      </c>
      <c r="L775">
        <v>220</v>
      </c>
      <c r="M775">
        <v>3.8125</v>
      </c>
    </row>
    <row r="776" spans="1:13" x14ac:dyDescent="0.35">
      <c r="A776">
        <v>122001</v>
      </c>
      <c r="B776" t="s">
        <v>21</v>
      </c>
      <c r="C776" t="s">
        <v>14</v>
      </c>
      <c r="D776">
        <v>597</v>
      </c>
      <c r="E776">
        <v>425</v>
      </c>
      <c r="F776">
        <v>488</v>
      </c>
      <c r="G776">
        <v>0</v>
      </c>
      <c r="H776">
        <v>17264</v>
      </c>
      <c r="I776">
        <v>25</v>
      </c>
      <c r="J776">
        <v>38</v>
      </c>
      <c r="K776">
        <v>448</v>
      </c>
      <c r="L776">
        <v>475</v>
      </c>
      <c r="M776">
        <v>13</v>
      </c>
    </row>
    <row r="777" spans="1:13" x14ac:dyDescent="0.35">
      <c r="A777">
        <v>180786</v>
      </c>
      <c r="B777" t="s">
        <v>41</v>
      </c>
      <c r="C777" t="s">
        <v>52</v>
      </c>
      <c r="D777">
        <v>1271</v>
      </c>
      <c r="E777">
        <v>324</v>
      </c>
      <c r="F777">
        <v>417</v>
      </c>
      <c r="G777">
        <v>22</v>
      </c>
      <c r="H777">
        <v>17340</v>
      </c>
      <c r="I777">
        <v>6</v>
      </c>
      <c r="J777">
        <v>53</v>
      </c>
      <c r="K777">
        <v>351</v>
      </c>
      <c r="L777">
        <v>393</v>
      </c>
      <c r="M777">
        <v>9.5</v>
      </c>
    </row>
    <row r="778" spans="1:13" x14ac:dyDescent="0.35">
      <c r="A778">
        <v>96031</v>
      </c>
      <c r="B778" t="s">
        <v>16</v>
      </c>
      <c r="C778" t="s">
        <v>14</v>
      </c>
      <c r="D778">
        <v>440</v>
      </c>
      <c r="E778">
        <v>286</v>
      </c>
      <c r="F778">
        <v>375</v>
      </c>
      <c r="G778">
        <v>0</v>
      </c>
      <c r="H778">
        <v>12840</v>
      </c>
      <c r="I778">
        <v>1</v>
      </c>
      <c r="J778">
        <v>88</v>
      </c>
      <c r="K778">
        <v>331</v>
      </c>
      <c r="L778">
        <v>323</v>
      </c>
      <c r="M778">
        <v>6</v>
      </c>
    </row>
    <row r="779" spans="1:13" x14ac:dyDescent="0.35">
      <c r="A779">
        <v>60477</v>
      </c>
      <c r="B779" t="s">
        <v>34</v>
      </c>
      <c r="C779" t="s">
        <v>14</v>
      </c>
      <c r="D779">
        <v>614</v>
      </c>
      <c r="E779">
        <v>289</v>
      </c>
      <c r="F779">
        <v>385</v>
      </c>
      <c r="G779">
        <v>0</v>
      </c>
      <c r="H779">
        <v>16415</v>
      </c>
      <c r="I779">
        <v>2</v>
      </c>
      <c r="J779">
        <v>76</v>
      </c>
      <c r="K779">
        <v>317</v>
      </c>
      <c r="L779">
        <v>335</v>
      </c>
      <c r="M779">
        <v>15</v>
      </c>
    </row>
    <row r="780" spans="1:13" x14ac:dyDescent="0.35">
      <c r="A780">
        <v>144310</v>
      </c>
      <c r="B780" t="s">
        <v>22</v>
      </c>
      <c r="C780" t="s">
        <v>14</v>
      </c>
      <c r="D780">
        <v>2424</v>
      </c>
      <c r="E780">
        <v>426</v>
      </c>
      <c r="F780">
        <v>542</v>
      </c>
      <c r="G780">
        <v>75</v>
      </c>
      <c r="H780">
        <v>19561</v>
      </c>
      <c r="I780">
        <v>32</v>
      </c>
      <c r="J780">
        <v>47</v>
      </c>
      <c r="K780">
        <v>446</v>
      </c>
      <c r="L780">
        <v>483</v>
      </c>
      <c r="M780">
        <v>14.5</v>
      </c>
    </row>
    <row r="781" spans="1:13" x14ac:dyDescent="0.35">
      <c r="A781">
        <v>2170</v>
      </c>
      <c r="B781" t="s">
        <v>30</v>
      </c>
      <c r="C781" t="s">
        <v>17</v>
      </c>
      <c r="D781">
        <v>923</v>
      </c>
      <c r="E781">
        <v>299</v>
      </c>
      <c r="F781">
        <v>409</v>
      </c>
      <c r="G781">
        <v>3</v>
      </c>
      <c r="H781">
        <v>15965</v>
      </c>
      <c r="I781">
        <v>3</v>
      </c>
      <c r="J781">
        <v>79</v>
      </c>
      <c r="K781">
        <v>364</v>
      </c>
      <c r="L781">
        <v>353</v>
      </c>
      <c r="M781">
        <v>7.6071428570000004</v>
      </c>
    </row>
    <row r="782" spans="1:13" x14ac:dyDescent="0.35">
      <c r="A782">
        <v>7846</v>
      </c>
      <c r="B782" t="s">
        <v>21</v>
      </c>
      <c r="C782" t="s">
        <v>14</v>
      </c>
      <c r="D782">
        <v>577</v>
      </c>
      <c r="E782">
        <v>425</v>
      </c>
      <c r="F782">
        <v>454</v>
      </c>
      <c r="G782">
        <v>0</v>
      </c>
      <c r="H782">
        <v>12951</v>
      </c>
      <c r="I782">
        <v>18</v>
      </c>
      <c r="J782">
        <v>62</v>
      </c>
      <c r="K782">
        <v>437</v>
      </c>
      <c r="L782">
        <v>437</v>
      </c>
      <c r="M782">
        <v>7.375</v>
      </c>
    </row>
    <row r="783" spans="1:13" x14ac:dyDescent="0.35">
      <c r="A783">
        <v>71904</v>
      </c>
      <c r="B783" t="s">
        <v>30</v>
      </c>
      <c r="C783" t="s">
        <v>14</v>
      </c>
      <c r="D783">
        <v>347</v>
      </c>
      <c r="E783">
        <v>245</v>
      </c>
      <c r="F783">
        <v>328</v>
      </c>
      <c r="G783">
        <v>0</v>
      </c>
      <c r="H783">
        <v>12777</v>
      </c>
      <c r="I783">
        <v>0</v>
      </c>
      <c r="J783">
        <v>74</v>
      </c>
      <c r="K783">
        <v>310</v>
      </c>
      <c r="L783">
        <v>286</v>
      </c>
      <c r="M783">
        <v>4.904761905</v>
      </c>
    </row>
    <row r="784" spans="1:13" x14ac:dyDescent="0.35">
      <c r="A784">
        <v>2512</v>
      </c>
      <c r="B784" t="s">
        <v>18</v>
      </c>
      <c r="C784" t="s">
        <v>14</v>
      </c>
      <c r="D784">
        <v>1250</v>
      </c>
      <c r="E784">
        <v>319</v>
      </c>
      <c r="F784">
        <v>540</v>
      </c>
      <c r="G784">
        <v>8</v>
      </c>
      <c r="H784">
        <v>25660</v>
      </c>
      <c r="I784">
        <v>3</v>
      </c>
      <c r="J784">
        <v>33</v>
      </c>
      <c r="K784">
        <v>411</v>
      </c>
      <c r="L784">
        <v>429</v>
      </c>
      <c r="M784">
        <v>25</v>
      </c>
    </row>
    <row r="785" spans="1:13" x14ac:dyDescent="0.35">
      <c r="A785">
        <v>71682</v>
      </c>
      <c r="B785" t="s">
        <v>30</v>
      </c>
      <c r="C785" t="s">
        <v>14</v>
      </c>
      <c r="D785">
        <v>770</v>
      </c>
      <c r="E785">
        <v>417</v>
      </c>
      <c r="F785">
        <v>454</v>
      </c>
      <c r="G785">
        <v>0</v>
      </c>
      <c r="H785">
        <v>14053</v>
      </c>
      <c r="I785">
        <v>3</v>
      </c>
      <c r="J785">
        <v>88</v>
      </c>
      <c r="K785">
        <v>426</v>
      </c>
      <c r="L785">
        <v>450</v>
      </c>
      <c r="M785">
        <v>10.6</v>
      </c>
    </row>
    <row r="786" spans="1:13" x14ac:dyDescent="0.35">
      <c r="A786">
        <v>142552</v>
      </c>
      <c r="B786" t="s">
        <v>22</v>
      </c>
      <c r="C786" t="s">
        <v>14</v>
      </c>
      <c r="D786">
        <v>1943</v>
      </c>
      <c r="E786">
        <v>426</v>
      </c>
      <c r="F786">
        <v>523</v>
      </c>
      <c r="G786">
        <v>45</v>
      </c>
      <c r="H786">
        <v>16702</v>
      </c>
      <c r="I786">
        <v>3</v>
      </c>
      <c r="J786">
        <v>48</v>
      </c>
      <c r="K786">
        <v>444</v>
      </c>
      <c r="L786">
        <v>439</v>
      </c>
      <c r="M786">
        <v>13.33333333</v>
      </c>
    </row>
    <row r="787" spans="1:13" x14ac:dyDescent="0.35">
      <c r="A787">
        <v>109429</v>
      </c>
      <c r="B787" t="s">
        <v>50</v>
      </c>
      <c r="C787" t="s">
        <v>31</v>
      </c>
      <c r="D787">
        <v>589</v>
      </c>
      <c r="E787">
        <v>378</v>
      </c>
      <c r="F787">
        <v>422</v>
      </c>
      <c r="G787">
        <v>0</v>
      </c>
      <c r="H787">
        <v>15300</v>
      </c>
      <c r="I787">
        <v>0</v>
      </c>
      <c r="J787">
        <v>65</v>
      </c>
      <c r="K787">
        <v>384</v>
      </c>
      <c r="L787">
        <v>410</v>
      </c>
      <c r="M787">
        <v>16</v>
      </c>
    </row>
    <row r="788" spans="1:13" x14ac:dyDescent="0.35">
      <c r="A788">
        <v>57332</v>
      </c>
      <c r="B788" t="s">
        <v>58</v>
      </c>
      <c r="C788" t="s">
        <v>14</v>
      </c>
      <c r="D788">
        <v>687</v>
      </c>
      <c r="E788">
        <v>368</v>
      </c>
      <c r="F788">
        <v>419</v>
      </c>
      <c r="G788">
        <v>0</v>
      </c>
      <c r="H788">
        <v>14581</v>
      </c>
      <c r="I788">
        <v>1</v>
      </c>
      <c r="J788">
        <v>75</v>
      </c>
      <c r="K788">
        <v>407</v>
      </c>
      <c r="L788">
        <v>375</v>
      </c>
      <c r="M788">
        <v>6.1052631579999996</v>
      </c>
    </row>
    <row r="789" spans="1:13" x14ac:dyDescent="0.35">
      <c r="A789">
        <v>190778</v>
      </c>
      <c r="B789" t="s">
        <v>18</v>
      </c>
      <c r="C789" t="s">
        <v>14</v>
      </c>
      <c r="D789">
        <v>875</v>
      </c>
      <c r="E789">
        <v>280</v>
      </c>
      <c r="F789">
        <v>381</v>
      </c>
      <c r="G789">
        <v>10</v>
      </c>
      <c r="H789">
        <v>15917</v>
      </c>
      <c r="I789">
        <v>2</v>
      </c>
      <c r="J789">
        <v>50</v>
      </c>
      <c r="K789">
        <v>317</v>
      </c>
      <c r="L789">
        <v>343</v>
      </c>
      <c r="M789">
        <v>7</v>
      </c>
    </row>
    <row r="790" spans="1:13" x14ac:dyDescent="0.35">
      <c r="A790">
        <v>128235</v>
      </c>
      <c r="B790" t="s">
        <v>21</v>
      </c>
      <c r="C790" t="s">
        <v>14</v>
      </c>
      <c r="D790">
        <v>864</v>
      </c>
      <c r="E790">
        <v>388</v>
      </c>
      <c r="F790">
        <v>511</v>
      </c>
      <c r="G790">
        <v>0</v>
      </c>
      <c r="H790">
        <v>17015</v>
      </c>
      <c r="I790">
        <v>2</v>
      </c>
      <c r="J790">
        <v>67</v>
      </c>
      <c r="K790">
        <v>480</v>
      </c>
      <c r="L790">
        <v>402</v>
      </c>
      <c r="M790">
        <v>8.230769231</v>
      </c>
    </row>
    <row r="791" spans="1:13" x14ac:dyDescent="0.35">
      <c r="A791">
        <v>175113</v>
      </c>
      <c r="B791" t="s">
        <v>51</v>
      </c>
      <c r="C791" t="s">
        <v>17</v>
      </c>
      <c r="D791">
        <v>701</v>
      </c>
      <c r="E791">
        <v>307</v>
      </c>
      <c r="F791">
        <v>400</v>
      </c>
      <c r="G791">
        <v>0</v>
      </c>
      <c r="H791">
        <v>13820</v>
      </c>
      <c r="I791">
        <v>5</v>
      </c>
      <c r="J791">
        <v>45</v>
      </c>
      <c r="K791">
        <v>352</v>
      </c>
      <c r="L791">
        <v>353</v>
      </c>
      <c r="M791">
        <v>25</v>
      </c>
    </row>
    <row r="792" spans="1:13" x14ac:dyDescent="0.35">
      <c r="A792">
        <v>66757</v>
      </c>
      <c r="B792" t="s">
        <v>30</v>
      </c>
      <c r="C792" t="s">
        <v>17</v>
      </c>
      <c r="D792">
        <v>664</v>
      </c>
      <c r="E792">
        <v>315</v>
      </c>
      <c r="F792">
        <v>332</v>
      </c>
      <c r="G792">
        <v>0</v>
      </c>
      <c r="H792">
        <v>11283</v>
      </c>
      <c r="I792">
        <v>0</v>
      </c>
      <c r="J792">
        <v>63</v>
      </c>
      <c r="K792">
        <v>308</v>
      </c>
      <c r="L792">
        <v>336</v>
      </c>
      <c r="M792">
        <v>3.613636364</v>
      </c>
    </row>
    <row r="793" spans="1:13" x14ac:dyDescent="0.35">
      <c r="A793">
        <v>154150</v>
      </c>
      <c r="B793" t="s">
        <v>22</v>
      </c>
      <c r="C793" t="s">
        <v>14</v>
      </c>
      <c r="D793">
        <v>755</v>
      </c>
      <c r="E793">
        <v>218</v>
      </c>
      <c r="F793">
        <v>290</v>
      </c>
      <c r="G793">
        <v>3</v>
      </c>
      <c r="H793">
        <v>8572</v>
      </c>
      <c r="I793">
        <v>53</v>
      </c>
      <c r="J793">
        <v>40</v>
      </c>
      <c r="K793">
        <v>232</v>
      </c>
      <c r="L793">
        <v>282</v>
      </c>
      <c r="M793">
        <v>11.33333333</v>
      </c>
    </row>
    <row r="794" spans="1:13" x14ac:dyDescent="0.35">
      <c r="A794">
        <v>55392</v>
      </c>
      <c r="B794" t="s">
        <v>63</v>
      </c>
      <c r="C794" t="s">
        <v>14</v>
      </c>
      <c r="D794">
        <v>423</v>
      </c>
      <c r="E794">
        <v>212</v>
      </c>
      <c r="F794">
        <v>287</v>
      </c>
      <c r="G794">
        <v>0</v>
      </c>
      <c r="H794">
        <v>9065</v>
      </c>
      <c r="I794">
        <v>1</v>
      </c>
      <c r="J794">
        <v>80</v>
      </c>
      <c r="K794">
        <v>262</v>
      </c>
      <c r="L794">
        <v>251</v>
      </c>
      <c r="M794">
        <v>5.9594594599999997</v>
      </c>
    </row>
    <row r="795" spans="1:13" x14ac:dyDescent="0.35">
      <c r="A795">
        <v>162234</v>
      </c>
      <c r="B795" t="s">
        <v>22</v>
      </c>
      <c r="C795" t="s">
        <v>14</v>
      </c>
      <c r="D795">
        <v>5540</v>
      </c>
      <c r="E795">
        <v>757</v>
      </c>
      <c r="F795">
        <v>857</v>
      </c>
      <c r="G795">
        <v>99</v>
      </c>
      <c r="H795">
        <v>31488</v>
      </c>
      <c r="I795">
        <v>14</v>
      </c>
      <c r="J795">
        <v>49</v>
      </c>
      <c r="K795">
        <v>815</v>
      </c>
      <c r="L795">
        <v>814</v>
      </c>
      <c r="M795">
        <v>21</v>
      </c>
    </row>
    <row r="796" spans="1:13" x14ac:dyDescent="0.35">
      <c r="A796">
        <v>8880</v>
      </c>
      <c r="B796" t="s">
        <v>22</v>
      </c>
      <c r="C796" t="s">
        <v>17</v>
      </c>
      <c r="D796">
        <v>2596</v>
      </c>
      <c r="E796">
        <v>515</v>
      </c>
      <c r="F796">
        <v>588</v>
      </c>
      <c r="G796">
        <v>91</v>
      </c>
      <c r="H796">
        <v>20539</v>
      </c>
      <c r="I796">
        <v>15</v>
      </c>
      <c r="J796">
        <v>48</v>
      </c>
      <c r="K796">
        <v>518</v>
      </c>
      <c r="L796">
        <v>584</v>
      </c>
      <c r="M796">
        <v>24.166666670000001</v>
      </c>
    </row>
    <row r="797" spans="1:13" x14ac:dyDescent="0.35">
      <c r="A797">
        <v>6643</v>
      </c>
      <c r="B797" t="s">
        <v>22</v>
      </c>
      <c r="C797" t="s">
        <v>14</v>
      </c>
      <c r="D797">
        <v>3199</v>
      </c>
      <c r="E797">
        <v>490</v>
      </c>
      <c r="F797">
        <v>641</v>
      </c>
      <c r="G797">
        <v>94</v>
      </c>
      <c r="H797">
        <v>27239</v>
      </c>
      <c r="I797">
        <v>9</v>
      </c>
      <c r="J797">
        <v>56</v>
      </c>
      <c r="K797">
        <v>537</v>
      </c>
      <c r="L797">
        <v>595</v>
      </c>
      <c r="M797">
        <v>14.7</v>
      </c>
    </row>
    <row r="798" spans="1:13" x14ac:dyDescent="0.35">
      <c r="A798">
        <v>170827</v>
      </c>
      <c r="B798" t="s">
        <v>22</v>
      </c>
      <c r="C798" t="s">
        <v>17</v>
      </c>
      <c r="D798">
        <v>1257</v>
      </c>
      <c r="E798">
        <v>356</v>
      </c>
      <c r="F798">
        <v>445</v>
      </c>
      <c r="G798">
        <v>3</v>
      </c>
      <c r="H798">
        <v>17145</v>
      </c>
      <c r="I798">
        <v>6</v>
      </c>
      <c r="J798">
        <v>61</v>
      </c>
      <c r="K798">
        <v>358</v>
      </c>
      <c r="L798">
        <v>427</v>
      </c>
      <c r="M798">
        <v>6.384615385</v>
      </c>
    </row>
    <row r="799" spans="1:13" x14ac:dyDescent="0.35">
      <c r="A799">
        <v>105459</v>
      </c>
      <c r="B799" t="s">
        <v>28</v>
      </c>
      <c r="C799" t="s">
        <v>17</v>
      </c>
      <c r="D799">
        <v>205</v>
      </c>
      <c r="E799">
        <v>189</v>
      </c>
      <c r="F799">
        <v>255</v>
      </c>
      <c r="G799">
        <v>0</v>
      </c>
      <c r="H799">
        <v>8737</v>
      </c>
      <c r="I799">
        <v>1</v>
      </c>
      <c r="J799">
        <v>78</v>
      </c>
      <c r="K799">
        <v>221</v>
      </c>
      <c r="L799">
        <v>217</v>
      </c>
      <c r="M799">
        <v>5.1666666670000003</v>
      </c>
    </row>
    <row r="800" spans="1:13" x14ac:dyDescent="0.35">
      <c r="A800">
        <v>26289</v>
      </c>
      <c r="B800" t="s">
        <v>40</v>
      </c>
      <c r="C800" t="s">
        <v>17</v>
      </c>
      <c r="D800">
        <v>1173</v>
      </c>
      <c r="E800">
        <v>503</v>
      </c>
      <c r="F800">
        <v>660</v>
      </c>
      <c r="G800">
        <v>4</v>
      </c>
      <c r="H800">
        <v>21302</v>
      </c>
      <c r="I800">
        <v>2</v>
      </c>
      <c r="J800">
        <v>60</v>
      </c>
      <c r="K800">
        <v>625</v>
      </c>
      <c r="L800">
        <v>562</v>
      </c>
      <c r="M800">
        <v>8.9310344829999995</v>
      </c>
    </row>
    <row r="801" spans="1:13" x14ac:dyDescent="0.35">
      <c r="A801">
        <v>67315</v>
      </c>
      <c r="B801" t="s">
        <v>30</v>
      </c>
      <c r="C801" t="s">
        <v>17</v>
      </c>
      <c r="D801">
        <v>862</v>
      </c>
      <c r="E801">
        <v>476</v>
      </c>
      <c r="F801">
        <v>511</v>
      </c>
      <c r="G801">
        <v>0</v>
      </c>
      <c r="H801">
        <v>16332</v>
      </c>
      <c r="I801">
        <v>6</v>
      </c>
      <c r="J801">
        <v>81</v>
      </c>
      <c r="K801">
        <v>519</v>
      </c>
      <c r="L801">
        <v>478</v>
      </c>
      <c r="M801">
        <v>20.25</v>
      </c>
    </row>
    <row r="802" spans="1:13" x14ac:dyDescent="0.35">
      <c r="A802">
        <v>75910</v>
      </c>
      <c r="B802" t="s">
        <v>48</v>
      </c>
      <c r="C802" t="s">
        <v>17</v>
      </c>
      <c r="D802">
        <v>339</v>
      </c>
      <c r="E802">
        <v>254</v>
      </c>
      <c r="F802">
        <v>321</v>
      </c>
      <c r="G802">
        <v>0</v>
      </c>
      <c r="H802">
        <v>9822</v>
      </c>
      <c r="I802">
        <v>1</v>
      </c>
      <c r="J802">
        <v>56</v>
      </c>
      <c r="K802">
        <v>271</v>
      </c>
      <c r="L802">
        <v>293</v>
      </c>
      <c r="M802">
        <v>5.9285714289999998</v>
      </c>
    </row>
    <row r="803" spans="1:13" x14ac:dyDescent="0.35">
      <c r="A803">
        <v>103527</v>
      </c>
      <c r="B803" t="s">
        <v>37</v>
      </c>
      <c r="C803" t="s">
        <v>14</v>
      </c>
      <c r="D803">
        <v>392</v>
      </c>
      <c r="E803">
        <v>218</v>
      </c>
      <c r="F803">
        <v>300</v>
      </c>
      <c r="G803">
        <v>0</v>
      </c>
      <c r="H803">
        <v>10421</v>
      </c>
      <c r="I803">
        <v>0</v>
      </c>
      <c r="J803">
        <v>79</v>
      </c>
      <c r="K803">
        <v>239</v>
      </c>
      <c r="L803">
        <v>265</v>
      </c>
      <c r="M803">
        <v>4.266666667</v>
      </c>
    </row>
    <row r="804" spans="1:13" x14ac:dyDescent="0.35">
      <c r="A804">
        <v>16247</v>
      </c>
      <c r="B804" t="s">
        <v>18</v>
      </c>
      <c r="D804">
        <v>576</v>
      </c>
      <c r="E804">
        <v>289</v>
      </c>
      <c r="F804">
        <v>323</v>
      </c>
      <c r="G804">
        <v>0</v>
      </c>
      <c r="H804">
        <v>10642</v>
      </c>
      <c r="I804">
        <v>1</v>
      </c>
      <c r="J804">
        <v>84</v>
      </c>
      <c r="K804">
        <v>308</v>
      </c>
      <c r="L804">
        <v>304</v>
      </c>
      <c r="M804">
        <v>8.923076923</v>
      </c>
    </row>
    <row r="805" spans="1:13" x14ac:dyDescent="0.35">
      <c r="A805">
        <v>166770</v>
      </c>
      <c r="B805" t="s">
        <v>22</v>
      </c>
      <c r="C805" t="s">
        <v>17</v>
      </c>
      <c r="D805">
        <v>2419</v>
      </c>
      <c r="E805">
        <v>364</v>
      </c>
      <c r="F805">
        <v>533</v>
      </c>
      <c r="G805">
        <v>61</v>
      </c>
      <c r="H805">
        <v>23128</v>
      </c>
      <c r="I805">
        <v>6</v>
      </c>
      <c r="J805">
        <v>59</v>
      </c>
      <c r="K805">
        <v>409</v>
      </c>
      <c r="L805">
        <v>470</v>
      </c>
      <c r="M805">
        <v>9.8571428569999995</v>
      </c>
    </row>
    <row r="806" spans="1:13" x14ac:dyDescent="0.35">
      <c r="A806">
        <v>82580</v>
      </c>
      <c r="B806" t="s">
        <v>57</v>
      </c>
      <c r="C806" t="s">
        <v>17</v>
      </c>
      <c r="D806">
        <v>575</v>
      </c>
      <c r="E806">
        <v>209</v>
      </c>
      <c r="F806">
        <v>265</v>
      </c>
      <c r="G806">
        <v>0</v>
      </c>
      <c r="H806">
        <v>8620</v>
      </c>
      <c r="I806">
        <v>13</v>
      </c>
      <c r="J806">
        <v>62</v>
      </c>
      <c r="K806">
        <v>212</v>
      </c>
      <c r="L806">
        <v>247</v>
      </c>
      <c r="M806">
        <v>4.4285714289999998</v>
      </c>
    </row>
    <row r="807" spans="1:13" x14ac:dyDescent="0.35">
      <c r="A807">
        <v>34883</v>
      </c>
      <c r="B807" t="s">
        <v>13</v>
      </c>
      <c r="C807" t="s">
        <v>14</v>
      </c>
      <c r="D807">
        <v>709</v>
      </c>
      <c r="E807">
        <v>220</v>
      </c>
      <c r="F807">
        <v>296</v>
      </c>
      <c r="G807">
        <v>1</v>
      </c>
      <c r="H807">
        <v>12538</v>
      </c>
      <c r="I807">
        <v>3</v>
      </c>
      <c r="J807">
        <v>15</v>
      </c>
      <c r="K807">
        <v>254</v>
      </c>
      <c r="L807">
        <v>264</v>
      </c>
      <c r="M807">
        <v>7.3333333329999997</v>
      </c>
    </row>
    <row r="808" spans="1:13" x14ac:dyDescent="0.35">
      <c r="A808">
        <v>57647</v>
      </c>
      <c r="B808" t="s">
        <v>58</v>
      </c>
      <c r="C808" t="s">
        <v>14</v>
      </c>
      <c r="D808">
        <v>724</v>
      </c>
      <c r="E808">
        <v>322</v>
      </c>
      <c r="F808">
        <v>393</v>
      </c>
      <c r="G808">
        <v>2</v>
      </c>
      <c r="H808">
        <v>11652</v>
      </c>
      <c r="I808">
        <v>1</v>
      </c>
      <c r="J808">
        <v>67</v>
      </c>
      <c r="K808">
        <v>380</v>
      </c>
      <c r="L808">
        <v>363</v>
      </c>
      <c r="M808">
        <v>17.222222219999999</v>
      </c>
    </row>
    <row r="809" spans="1:13" x14ac:dyDescent="0.35">
      <c r="A809">
        <v>82995</v>
      </c>
      <c r="B809" t="s">
        <v>57</v>
      </c>
      <c r="C809" t="s">
        <v>14</v>
      </c>
      <c r="D809">
        <v>719</v>
      </c>
      <c r="E809">
        <v>365</v>
      </c>
      <c r="F809">
        <v>519</v>
      </c>
      <c r="G809">
        <v>0</v>
      </c>
      <c r="H809">
        <v>18970</v>
      </c>
      <c r="I809">
        <v>0</v>
      </c>
      <c r="J809">
        <v>87</v>
      </c>
      <c r="K809">
        <v>561</v>
      </c>
      <c r="L809">
        <v>430</v>
      </c>
      <c r="M809">
        <v>4.4000000000000004</v>
      </c>
    </row>
    <row r="810" spans="1:13" x14ac:dyDescent="0.35">
      <c r="A810">
        <v>74043</v>
      </c>
      <c r="B810" t="s">
        <v>30</v>
      </c>
      <c r="C810" t="s">
        <v>17</v>
      </c>
      <c r="D810">
        <v>411</v>
      </c>
      <c r="E810">
        <v>199</v>
      </c>
      <c r="F810">
        <v>272</v>
      </c>
      <c r="G810">
        <v>0</v>
      </c>
      <c r="H810">
        <v>9491</v>
      </c>
      <c r="I810">
        <v>1</v>
      </c>
      <c r="J810">
        <v>87</v>
      </c>
      <c r="K810">
        <v>230</v>
      </c>
      <c r="L810">
        <v>244</v>
      </c>
      <c r="M810">
        <v>13</v>
      </c>
    </row>
    <row r="811" spans="1:13" x14ac:dyDescent="0.35">
      <c r="A811">
        <v>114438</v>
      </c>
      <c r="B811" t="s">
        <v>32</v>
      </c>
      <c r="C811" t="s">
        <v>14</v>
      </c>
      <c r="D811">
        <v>498</v>
      </c>
      <c r="E811">
        <v>284</v>
      </c>
      <c r="F811">
        <v>315</v>
      </c>
      <c r="G811">
        <v>0</v>
      </c>
      <c r="H811">
        <v>9667</v>
      </c>
      <c r="I811">
        <v>2</v>
      </c>
      <c r="J811">
        <v>56</v>
      </c>
      <c r="K811">
        <v>304</v>
      </c>
      <c r="L811">
        <v>274</v>
      </c>
      <c r="M811">
        <v>11.5</v>
      </c>
    </row>
    <row r="812" spans="1:13" x14ac:dyDescent="0.35">
      <c r="A812">
        <v>122046</v>
      </c>
      <c r="B812" t="s">
        <v>21</v>
      </c>
      <c r="C812" t="s">
        <v>17</v>
      </c>
      <c r="D812">
        <v>716</v>
      </c>
      <c r="E812">
        <v>291</v>
      </c>
      <c r="F812">
        <v>454</v>
      </c>
      <c r="G812">
        <v>1</v>
      </c>
      <c r="H812">
        <v>23868</v>
      </c>
      <c r="I812">
        <v>11</v>
      </c>
      <c r="J812">
        <v>40</v>
      </c>
      <c r="K812">
        <v>438</v>
      </c>
      <c r="L812">
        <v>351</v>
      </c>
      <c r="M812">
        <v>20</v>
      </c>
    </row>
    <row r="813" spans="1:13" x14ac:dyDescent="0.35">
      <c r="A813">
        <v>69122</v>
      </c>
      <c r="B813" t="s">
        <v>30</v>
      </c>
      <c r="C813" t="s">
        <v>14</v>
      </c>
      <c r="D813">
        <v>732</v>
      </c>
      <c r="E813">
        <v>404</v>
      </c>
      <c r="F813">
        <v>481</v>
      </c>
      <c r="G813">
        <v>1</v>
      </c>
      <c r="H813">
        <v>15554</v>
      </c>
      <c r="I813">
        <v>2</v>
      </c>
      <c r="J813">
        <v>73</v>
      </c>
      <c r="K813">
        <v>431</v>
      </c>
      <c r="L813">
        <v>434</v>
      </c>
      <c r="M813">
        <v>10.5</v>
      </c>
    </row>
    <row r="814" spans="1:13" x14ac:dyDescent="0.35">
      <c r="A814">
        <v>118739</v>
      </c>
      <c r="B814" t="s">
        <v>21</v>
      </c>
      <c r="C814" t="s">
        <v>14</v>
      </c>
      <c r="D814">
        <v>1155</v>
      </c>
      <c r="E814">
        <v>684</v>
      </c>
      <c r="F814">
        <v>750</v>
      </c>
      <c r="G814">
        <v>0</v>
      </c>
      <c r="H814">
        <v>22931</v>
      </c>
      <c r="I814">
        <v>5</v>
      </c>
      <c r="J814">
        <v>43</v>
      </c>
      <c r="K814">
        <v>695</v>
      </c>
      <c r="L814">
        <v>728</v>
      </c>
      <c r="M814">
        <v>12.5</v>
      </c>
    </row>
    <row r="815" spans="1:13" x14ac:dyDescent="0.35">
      <c r="A815">
        <v>68148</v>
      </c>
      <c r="B815" t="s">
        <v>30</v>
      </c>
      <c r="C815" t="s">
        <v>17</v>
      </c>
      <c r="D815">
        <v>245</v>
      </c>
      <c r="E815">
        <v>189</v>
      </c>
      <c r="F815">
        <v>224</v>
      </c>
      <c r="G815">
        <v>0</v>
      </c>
      <c r="H815">
        <v>8638</v>
      </c>
      <c r="I815">
        <v>2</v>
      </c>
      <c r="J815">
        <v>62</v>
      </c>
      <c r="K815">
        <v>176</v>
      </c>
      <c r="L815">
        <v>246</v>
      </c>
      <c r="M815">
        <v>9.3333333330000006</v>
      </c>
    </row>
    <row r="816" spans="1:13" x14ac:dyDescent="0.35">
      <c r="A816">
        <v>22644</v>
      </c>
      <c r="B816" t="s">
        <v>47</v>
      </c>
      <c r="C816" t="s">
        <v>17</v>
      </c>
      <c r="D816">
        <v>489</v>
      </c>
      <c r="E816">
        <v>191</v>
      </c>
      <c r="F816">
        <v>277</v>
      </c>
      <c r="G816">
        <v>1</v>
      </c>
      <c r="H816">
        <v>8579</v>
      </c>
      <c r="I816">
        <v>0</v>
      </c>
      <c r="J816">
        <v>83</v>
      </c>
      <c r="K816">
        <v>221</v>
      </c>
      <c r="L816">
        <v>244</v>
      </c>
      <c r="M816">
        <v>9.1999999999999993</v>
      </c>
    </row>
    <row r="817" spans="1:13" x14ac:dyDescent="0.35">
      <c r="A817">
        <v>87239</v>
      </c>
      <c r="B817" t="s">
        <v>35</v>
      </c>
      <c r="C817" t="s">
        <v>14</v>
      </c>
      <c r="D817">
        <v>590</v>
      </c>
      <c r="E817">
        <v>292</v>
      </c>
      <c r="F817">
        <v>362</v>
      </c>
      <c r="G817">
        <v>0</v>
      </c>
      <c r="H817">
        <v>11338</v>
      </c>
      <c r="I817">
        <v>0</v>
      </c>
      <c r="J817">
        <v>68</v>
      </c>
      <c r="K817">
        <v>341</v>
      </c>
      <c r="L817">
        <v>333</v>
      </c>
      <c r="M817">
        <v>8.5833333330000006</v>
      </c>
    </row>
    <row r="818" spans="1:13" x14ac:dyDescent="0.35">
      <c r="A818">
        <v>108447</v>
      </c>
      <c r="B818" t="s">
        <v>50</v>
      </c>
      <c r="C818" t="s">
        <v>17</v>
      </c>
      <c r="D818">
        <v>764</v>
      </c>
      <c r="E818">
        <v>354</v>
      </c>
      <c r="F818">
        <v>401</v>
      </c>
      <c r="G818">
        <v>0</v>
      </c>
      <c r="H818">
        <v>12713</v>
      </c>
      <c r="I818">
        <v>4</v>
      </c>
      <c r="J818">
        <v>70</v>
      </c>
      <c r="K818">
        <v>362</v>
      </c>
      <c r="L818">
        <v>383</v>
      </c>
      <c r="M818">
        <v>6.25</v>
      </c>
    </row>
    <row r="819" spans="1:13" x14ac:dyDescent="0.35">
      <c r="A819">
        <v>49860</v>
      </c>
      <c r="B819" t="s">
        <v>69</v>
      </c>
      <c r="C819" t="s">
        <v>17</v>
      </c>
      <c r="D819">
        <v>670</v>
      </c>
      <c r="E819">
        <v>318</v>
      </c>
      <c r="F819">
        <v>386</v>
      </c>
      <c r="G819">
        <v>0</v>
      </c>
      <c r="H819">
        <v>12457</v>
      </c>
      <c r="I819">
        <v>4</v>
      </c>
      <c r="J819">
        <v>68</v>
      </c>
      <c r="K819">
        <v>358</v>
      </c>
      <c r="L819">
        <v>354</v>
      </c>
      <c r="M819">
        <v>4.9583333329999997</v>
      </c>
    </row>
    <row r="820" spans="1:13" x14ac:dyDescent="0.35">
      <c r="A820">
        <v>88662</v>
      </c>
      <c r="B820" t="s">
        <v>16</v>
      </c>
      <c r="C820" t="s">
        <v>14</v>
      </c>
      <c r="D820">
        <v>1000</v>
      </c>
      <c r="E820">
        <v>453</v>
      </c>
      <c r="F820">
        <v>478</v>
      </c>
      <c r="G820">
        <v>0</v>
      </c>
      <c r="H820">
        <v>15134</v>
      </c>
      <c r="I820">
        <v>7</v>
      </c>
      <c r="J820">
        <v>72</v>
      </c>
      <c r="K820">
        <v>463</v>
      </c>
      <c r="L820">
        <v>458</v>
      </c>
      <c r="M820">
        <v>8.7727272729999992</v>
      </c>
    </row>
    <row r="821" spans="1:13" x14ac:dyDescent="0.35">
      <c r="A821">
        <v>59225</v>
      </c>
      <c r="B821" t="s">
        <v>34</v>
      </c>
      <c r="C821" t="s">
        <v>17</v>
      </c>
      <c r="D821">
        <v>519</v>
      </c>
      <c r="E821">
        <v>314</v>
      </c>
      <c r="F821">
        <v>381</v>
      </c>
      <c r="G821">
        <v>0</v>
      </c>
      <c r="H821">
        <v>12167</v>
      </c>
      <c r="I821">
        <v>0</v>
      </c>
      <c r="J821">
        <v>82</v>
      </c>
      <c r="K821">
        <v>357</v>
      </c>
      <c r="L821">
        <v>349</v>
      </c>
      <c r="M821">
        <v>5.6875</v>
      </c>
    </row>
    <row r="822" spans="1:13" x14ac:dyDescent="0.35">
      <c r="A822">
        <v>190377</v>
      </c>
      <c r="B822" t="s">
        <v>13</v>
      </c>
      <c r="C822" t="s">
        <v>17</v>
      </c>
      <c r="D822">
        <v>720</v>
      </c>
      <c r="E822">
        <v>364</v>
      </c>
      <c r="F822">
        <v>521</v>
      </c>
      <c r="G822">
        <v>1</v>
      </c>
      <c r="H822">
        <v>18273</v>
      </c>
      <c r="I822">
        <v>10</v>
      </c>
      <c r="J822">
        <v>21</v>
      </c>
      <c r="K822">
        <v>416</v>
      </c>
      <c r="L822">
        <v>450</v>
      </c>
      <c r="M822">
        <v>17.89473684</v>
      </c>
    </row>
    <row r="823" spans="1:13" x14ac:dyDescent="0.35">
      <c r="A823">
        <v>151695</v>
      </c>
      <c r="B823" t="s">
        <v>22</v>
      </c>
      <c r="C823" t="s">
        <v>14</v>
      </c>
      <c r="D823">
        <v>2498</v>
      </c>
      <c r="E823">
        <v>518</v>
      </c>
      <c r="F823">
        <v>606</v>
      </c>
      <c r="G823">
        <v>71</v>
      </c>
      <c r="H823">
        <v>18830</v>
      </c>
      <c r="I823">
        <v>7</v>
      </c>
      <c r="J823">
        <v>55</v>
      </c>
      <c r="K823">
        <v>550</v>
      </c>
      <c r="L823">
        <v>570</v>
      </c>
      <c r="M823">
        <v>25</v>
      </c>
    </row>
    <row r="824" spans="1:13" x14ac:dyDescent="0.35">
      <c r="A824">
        <v>146301</v>
      </c>
      <c r="B824" t="s">
        <v>42</v>
      </c>
      <c r="C824" t="s">
        <v>17</v>
      </c>
      <c r="D824">
        <v>887</v>
      </c>
      <c r="E824">
        <v>337</v>
      </c>
      <c r="F824">
        <v>531</v>
      </c>
      <c r="G824">
        <v>6</v>
      </c>
      <c r="H824">
        <v>21539</v>
      </c>
      <c r="I824">
        <v>2</v>
      </c>
      <c r="J824">
        <v>43</v>
      </c>
      <c r="K824">
        <v>459</v>
      </c>
      <c r="L824">
        <v>433</v>
      </c>
      <c r="M824">
        <v>9.6666666669999994</v>
      </c>
    </row>
    <row r="825" spans="1:13" x14ac:dyDescent="0.35">
      <c r="A825">
        <v>27944</v>
      </c>
      <c r="B825" t="s">
        <v>40</v>
      </c>
      <c r="C825" t="s">
        <v>17</v>
      </c>
      <c r="D825">
        <v>687</v>
      </c>
      <c r="E825">
        <v>379</v>
      </c>
      <c r="F825">
        <v>380</v>
      </c>
      <c r="G825">
        <v>0</v>
      </c>
      <c r="H825">
        <v>12223</v>
      </c>
      <c r="I825">
        <v>1</v>
      </c>
      <c r="J825">
        <v>57</v>
      </c>
      <c r="K825">
        <v>403</v>
      </c>
      <c r="L825">
        <v>360</v>
      </c>
      <c r="M825">
        <v>13.85714286</v>
      </c>
    </row>
    <row r="826" spans="1:13" x14ac:dyDescent="0.35">
      <c r="A826">
        <v>172801</v>
      </c>
      <c r="B826" t="s">
        <v>22</v>
      </c>
      <c r="C826" t="s">
        <v>14</v>
      </c>
      <c r="D826">
        <v>710</v>
      </c>
      <c r="E826">
        <v>236</v>
      </c>
      <c r="F826">
        <v>400</v>
      </c>
      <c r="G826">
        <v>2</v>
      </c>
      <c r="H826">
        <v>12318</v>
      </c>
      <c r="I826">
        <v>4</v>
      </c>
      <c r="J826">
        <v>79</v>
      </c>
      <c r="K826">
        <v>388</v>
      </c>
      <c r="L826">
        <v>313</v>
      </c>
      <c r="M826">
        <v>13.57142857</v>
      </c>
    </row>
    <row r="827" spans="1:13" x14ac:dyDescent="0.35">
      <c r="A827">
        <v>78179</v>
      </c>
      <c r="B827" t="s">
        <v>36</v>
      </c>
      <c r="C827" t="s">
        <v>52</v>
      </c>
      <c r="D827">
        <v>708</v>
      </c>
      <c r="E827">
        <v>358</v>
      </c>
      <c r="F827">
        <v>414</v>
      </c>
      <c r="G827">
        <v>0</v>
      </c>
      <c r="H827">
        <v>14051</v>
      </c>
      <c r="I827">
        <v>0</v>
      </c>
      <c r="J827">
        <v>86</v>
      </c>
      <c r="K827">
        <v>370</v>
      </c>
      <c r="L827">
        <v>384</v>
      </c>
      <c r="M827">
        <v>22.5</v>
      </c>
    </row>
    <row r="828" spans="1:13" x14ac:dyDescent="0.35">
      <c r="A828">
        <v>121755</v>
      </c>
      <c r="B828" t="s">
        <v>21</v>
      </c>
      <c r="C828" t="s">
        <v>14</v>
      </c>
      <c r="D828">
        <v>1364</v>
      </c>
      <c r="E828">
        <v>634</v>
      </c>
      <c r="F828">
        <v>811</v>
      </c>
      <c r="G828">
        <v>22</v>
      </c>
      <c r="H828">
        <v>42549</v>
      </c>
      <c r="I828">
        <v>11</v>
      </c>
      <c r="J828">
        <v>34</v>
      </c>
      <c r="K828">
        <v>673</v>
      </c>
      <c r="L828">
        <v>768</v>
      </c>
      <c r="M828">
        <v>15</v>
      </c>
    </row>
    <row r="829" spans="1:13" x14ac:dyDescent="0.35">
      <c r="A829">
        <v>147747</v>
      </c>
      <c r="B829" t="s">
        <v>22</v>
      </c>
      <c r="C829" t="s">
        <v>17</v>
      </c>
      <c r="D829">
        <v>3005</v>
      </c>
      <c r="E829">
        <v>348</v>
      </c>
      <c r="F829">
        <v>503</v>
      </c>
      <c r="G829">
        <v>87</v>
      </c>
      <c r="H829">
        <v>18396</v>
      </c>
      <c r="I829">
        <v>32</v>
      </c>
      <c r="J829">
        <v>35</v>
      </c>
      <c r="K829">
        <v>385</v>
      </c>
      <c r="L829">
        <v>455</v>
      </c>
      <c r="M829">
        <v>9.4705882349999992</v>
      </c>
    </row>
    <row r="830" spans="1:13" x14ac:dyDescent="0.35">
      <c r="A830">
        <v>3685</v>
      </c>
      <c r="B830" t="s">
        <v>41</v>
      </c>
      <c r="C830" t="s">
        <v>17</v>
      </c>
      <c r="D830">
        <v>827</v>
      </c>
      <c r="E830">
        <v>277</v>
      </c>
      <c r="F830">
        <v>371</v>
      </c>
      <c r="G830">
        <v>1</v>
      </c>
      <c r="H830">
        <v>12751</v>
      </c>
      <c r="I830">
        <v>9</v>
      </c>
      <c r="J830">
        <v>47</v>
      </c>
      <c r="K830">
        <v>328</v>
      </c>
      <c r="L830">
        <v>309</v>
      </c>
      <c r="M830">
        <v>10.15789474</v>
      </c>
    </row>
    <row r="831" spans="1:13" x14ac:dyDescent="0.35">
      <c r="A831">
        <v>128934</v>
      </c>
      <c r="B831" t="s">
        <v>21</v>
      </c>
      <c r="C831" t="s">
        <v>17</v>
      </c>
      <c r="D831">
        <v>725</v>
      </c>
      <c r="E831">
        <v>334</v>
      </c>
      <c r="F831">
        <v>432</v>
      </c>
      <c r="G831">
        <v>0</v>
      </c>
      <c r="H831">
        <v>14447</v>
      </c>
      <c r="I831">
        <v>14</v>
      </c>
      <c r="J831">
        <v>53</v>
      </c>
      <c r="K831">
        <v>354</v>
      </c>
      <c r="L831">
        <v>418</v>
      </c>
      <c r="M831">
        <v>15.4</v>
      </c>
    </row>
    <row r="832" spans="1:13" x14ac:dyDescent="0.35">
      <c r="A832">
        <v>18038</v>
      </c>
      <c r="B832" t="s">
        <v>18</v>
      </c>
      <c r="D832">
        <v>548</v>
      </c>
      <c r="E832">
        <v>197</v>
      </c>
      <c r="F832">
        <v>300</v>
      </c>
      <c r="G832">
        <v>7</v>
      </c>
      <c r="H832">
        <v>10044</v>
      </c>
      <c r="I832">
        <v>0</v>
      </c>
      <c r="J832">
        <v>83</v>
      </c>
      <c r="K832">
        <v>246</v>
      </c>
      <c r="L832">
        <v>259</v>
      </c>
      <c r="M832">
        <v>12.375</v>
      </c>
    </row>
    <row r="833" spans="1:13" x14ac:dyDescent="0.35">
      <c r="A833">
        <v>180272</v>
      </c>
      <c r="B833" t="s">
        <v>41</v>
      </c>
      <c r="C833" t="s">
        <v>17</v>
      </c>
      <c r="D833">
        <v>1055</v>
      </c>
      <c r="E833">
        <v>319</v>
      </c>
      <c r="F833">
        <v>421</v>
      </c>
      <c r="G833">
        <v>6</v>
      </c>
      <c r="H833">
        <v>16161</v>
      </c>
      <c r="I833">
        <v>5</v>
      </c>
      <c r="J833">
        <v>49</v>
      </c>
      <c r="K833">
        <v>379</v>
      </c>
      <c r="L833">
        <v>375</v>
      </c>
      <c r="M833">
        <v>14</v>
      </c>
    </row>
    <row r="834" spans="1:13" x14ac:dyDescent="0.35">
      <c r="A834">
        <v>164986</v>
      </c>
      <c r="B834" t="s">
        <v>22</v>
      </c>
      <c r="C834" t="s">
        <v>17</v>
      </c>
      <c r="D834">
        <v>3142</v>
      </c>
      <c r="E834">
        <v>658</v>
      </c>
      <c r="F834">
        <v>768</v>
      </c>
      <c r="G834">
        <v>95</v>
      </c>
      <c r="H834">
        <v>23169</v>
      </c>
      <c r="I834">
        <v>8</v>
      </c>
      <c r="J834">
        <v>69</v>
      </c>
      <c r="K834">
        <v>770</v>
      </c>
      <c r="L834">
        <v>675</v>
      </c>
      <c r="M834">
        <v>12.5</v>
      </c>
    </row>
    <row r="835" spans="1:13" x14ac:dyDescent="0.35">
      <c r="A835">
        <v>65117</v>
      </c>
      <c r="B835" t="s">
        <v>30</v>
      </c>
      <c r="C835" t="s">
        <v>17</v>
      </c>
      <c r="D835">
        <v>479</v>
      </c>
      <c r="E835">
        <v>280</v>
      </c>
      <c r="F835">
        <v>350</v>
      </c>
      <c r="G835">
        <v>1</v>
      </c>
      <c r="H835">
        <v>10986</v>
      </c>
      <c r="I835">
        <v>2</v>
      </c>
      <c r="J835">
        <v>75</v>
      </c>
      <c r="K835">
        <v>304</v>
      </c>
      <c r="L835">
        <v>333</v>
      </c>
      <c r="M835">
        <v>5.884615385</v>
      </c>
    </row>
    <row r="836" spans="1:13" x14ac:dyDescent="0.35">
      <c r="A836">
        <v>93995</v>
      </c>
      <c r="B836" t="s">
        <v>16</v>
      </c>
      <c r="C836" t="s">
        <v>17</v>
      </c>
      <c r="D836">
        <v>2172</v>
      </c>
      <c r="E836">
        <v>427</v>
      </c>
      <c r="F836">
        <v>805</v>
      </c>
      <c r="G836">
        <v>54</v>
      </c>
      <c r="H836">
        <v>34738</v>
      </c>
      <c r="I836">
        <v>9</v>
      </c>
      <c r="J836">
        <v>54</v>
      </c>
      <c r="K836">
        <v>625</v>
      </c>
      <c r="L836">
        <v>561</v>
      </c>
      <c r="M836">
        <v>3.25</v>
      </c>
    </row>
    <row r="837" spans="1:13" x14ac:dyDescent="0.35">
      <c r="A837">
        <v>84097</v>
      </c>
      <c r="B837" t="s">
        <v>57</v>
      </c>
      <c r="C837" t="s">
        <v>17</v>
      </c>
      <c r="D837">
        <v>3410</v>
      </c>
      <c r="E837">
        <v>710</v>
      </c>
      <c r="F837">
        <v>932</v>
      </c>
      <c r="G837">
        <v>80</v>
      </c>
      <c r="H837">
        <v>47973</v>
      </c>
      <c r="I837">
        <v>3</v>
      </c>
      <c r="J837">
        <v>62</v>
      </c>
      <c r="K837">
        <v>941</v>
      </c>
      <c r="L837">
        <v>775</v>
      </c>
      <c r="M837">
        <v>25</v>
      </c>
    </row>
    <row r="838" spans="1:13" x14ac:dyDescent="0.35">
      <c r="A838">
        <v>116267</v>
      </c>
      <c r="B838" t="s">
        <v>21</v>
      </c>
      <c r="C838" t="s">
        <v>17</v>
      </c>
      <c r="D838">
        <v>1088</v>
      </c>
      <c r="E838">
        <v>421</v>
      </c>
      <c r="F838">
        <v>557</v>
      </c>
      <c r="G838">
        <v>3</v>
      </c>
      <c r="H838">
        <v>21558</v>
      </c>
      <c r="I838">
        <v>2</v>
      </c>
      <c r="J838">
        <v>52</v>
      </c>
      <c r="K838">
        <v>514</v>
      </c>
      <c r="L838">
        <v>511</v>
      </c>
      <c r="M838">
        <v>15</v>
      </c>
    </row>
    <row r="839" spans="1:13" x14ac:dyDescent="0.35">
      <c r="A839">
        <v>153898</v>
      </c>
      <c r="B839" t="s">
        <v>22</v>
      </c>
      <c r="C839" t="s">
        <v>17</v>
      </c>
      <c r="D839">
        <v>875</v>
      </c>
      <c r="E839">
        <v>226</v>
      </c>
      <c r="F839">
        <v>254</v>
      </c>
      <c r="G839">
        <v>0</v>
      </c>
      <c r="H839">
        <v>7095</v>
      </c>
      <c r="I839">
        <v>14</v>
      </c>
      <c r="J839">
        <v>31</v>
      </c>
      <c r="K839">
        <v>224</v>
      </c>
      <c r="L839">
        <v>254</v>
      </c>
      <c r="M839">
        <v>6</v>
      </c>
    </row>
    <row r="840" spans="1:13" x14ac:dyDescent="0.35">
      <c r="A840">
        <v>161627</v>
      </c>
      <c r="B840" t="s">
        <v>22</v>
      </c>
      <c r="C840" t="s">
        <v>14</v>
      </c>
      <c r="D840">
        <v>883</v>
      </c>
      <c r="E840">
        <v>247</v>
      </c>
      <c r="F840">
        <v>336</v>
      </c>
      <c r="G840">
        <v>1</v>
      </c>
      <c r="H840">
        <v>11712</v>
      </c>
      <c r="I840">
        <v>8</v>
      </c>
      <c r="J840">
        <v>63</v>
      </c>
      <c r="K840">
        <v>272</v>
      </c>
      <c r="L840">
        <v>310</v>
      </c>
      <c r="M840">
        <v>4.9444444440000002</v>
      </c>
    </row>
    <row r="841" spans="1:13" x14ac:dyDescent="0.35">
      <c r="A841">
        <v>22337</v>
      </c>
      <c r="B841" t="s">
        <v>18</v>
      </c>
      <c r="C841" t="s">
        <v>20</v>
      </c>
      <c r="D841">
        <v>514</v>
      </c>
      <c r="E841">
        <v>239</v>
      </c>
      <c r="F841">
        <v>322</v>
      </c>
      <c r="G841">
        <v>0</v>
      </c>
      <c r="H841">
        <v>11393</v>
      </c>
      <c r="I841">
        <v>1</v>
      </c>
      <c r="J841">
        <v>73</v>
      </c>
      <c r="K841">
        <v>289</v>
      </c>
      <c r="L841">
        <v>276</v>
      </c>
      <c r="M841">
        <v>9.25</v>
      </c>
    </row>
    <row r="842" spans="1:13" x14ac:dyDescent="0.35">
      <c r="A842">
        <v>7590</v>
      </c>
      <c r="B842" t="s">
        <v>21</v>
      </c>
      <c r="C842" t="s">
        <v>17</v>
      </c>
      <c r="D842">
        <v>689</v>
      </c>
      <c r="E842">
        <v>344</v>
      </c>
      <c r="F842">
        <v>377</v>
      </c>
      <c r="G842">
        <v>4</v>
      </c>
      <c r="H842">
        <v>16348</v>
      </c>
      <c r="I842">
        <v>3</v>
      </c>
      <c r="J842">
        <v>67</v>
      </c>
      <c r="K842">
        <v>359</v>
      </c>
      <c r="L842">
        <v>368</v>
      </c>
      <c r="M842">
        <v>22.285714290000001</v>
      </c>
    </row>
    <row r="843" spans="1:13" x14ac:dyDescent="0.35">
      <c r="A843">
        <v>108905</v>
      </c>
      <c r="B843" t="s">
        <v>50</v>
      </c>
      <c r="C843" t="s">
        <v>17</v>
      </c>
      <c r="D843">
        <v>708</v>
      </c>
      <c r="E843">
        <v>368</v>
      </c>
      <c r="F843">
        <v>441</v>
      </c>
      <c r="G843">
        <v>1</v>
      </c>
      <c r="H843">
        <v>14303</v>
      </c>
      <c r="I843">
        <v>3</v>
      </c>
      <c r="J843">
        <v>55</v>
      </c>
      <c r="K843">
        <v>404</v>
      </c>
      <c r="L843">
        <v>407</v>
      </c>
      <c r="M843">
        <v>12.52631579</v>
      </c>
    </row>
    <row r="844" spans="1:13" x14ac:dyDescent="0.35">
      <c r="A844">
        <v>100411</v>
      </c>
      <c r="B844" t="s">
        <v>37</v>
      </c>
      <c r="C844" t="s">
        <v>14</v>
      </c>
      <c r="D844">
        <v>733</v>
      </c>
      <c r="E844">
        <v>337</v>
      </c>
      <c r="F844">
        <v>426</v>
      </c>
      <c r="G844">
        <v>0</v>
      </c>
      <c r="H844">
        <v>15662</v>
      </c>
      <c r="I844">
        <v>1</v>
      </c>
      <c r="J844">
        <v>83</v>
      </c>
      <c r="K844">
        <v>409</v>
      </c>
      <c r="L844">
        <v>359</v>
      </c>
      <c r="M844">
        <v>26.25</v>
      </c>
    </row>
    <row r="845" spans="1:13" x14ac:dyDescent="0.35">
      <c r="A845">
        <v>103488</v>
      </c>
      <c r="B845" t="s">
        <v>37</v>
      </c>
      <c r="C845" t="s">
        <v>17</v>
      </c>
      <c r="D845">
        <v>476</v>
      </c>
      <c r="E845">
        <v>219</v>
      </c>
      <c r="F845">
        <v>319</v>
      </c>
      <c r="G845">
        <v>0</v>
      </c>
      <c r="H845">
        <v>10966</v>
      </c>
      <c r="I845">
        <v>1</v>
      </c>
      <c r="J845">
        <v>74</v>
      </c>
      <c r="K845">
        <v>280</v>
      </c>
      <c r="L845">
        <v>272</v>
      </c>
      <c r="M845">
        <v>5.434782609</v>
      </c>
    </row>
    <row r="846" spans="1:13" x14ac:dyDescent="0.35">
      <c r="A846">
        <v>99410</v>
      </c>
      <c r="B846" t="s">
        <v>37</v>
      </c>
      <c r="C846" t="s">
        <v>17</v>
      </c>
      <c r="D846">
        <v>2041</v>
      </c>
      <c r="E846">
        <v>856</v>
      </c>
      <c r="F846">
        <v>950</v>
      </c>
      <c r="G846">
        <v>52</v>
      </c>
      <c r="H846">
        <v>43661</v>
      </c>
      <c r="I846">
        <v>7</v>
      </c>
      <c r="J846">
        <v>68</v>
      </c>
      <c r="K846">
        <v>858</v>
      </c>
      <c r="L846">
        <v>943</v>
      </c>
      <c r="M846">
        <v>9.8333333330000006</v>
      </c>
    </row>
    <row r="847" spans="1:13" x14ac:dyDescent="0.35">
      <c r="A847">
        <v>43949</v>
      </c>
      <c r="B847" t="s">
        <v>13</v>
      </c>
      <c r="C847" t="s">
        <v>14</v>
      </c>
      <c r="D847">
        <v>881</v>
      </c>
      <c r="E847">
        <v>297</v>
      </c>
      <c r="F847">
        <v>453</v>
      </c>
      <c r="G847">
        <v>3</v>
      </c>
      <c r="H847">
        <v>19104</v>
      </c>
      <c r="I847">
        <v>6</v>
      </c>
      <c r="J847">
        <v>13</v>
      </c>
      <c r="K847">
        <v>363</v>
      </c>
      <c r="L847">
        <v>375</v>
      </c>
      <c r="M847">
        <v>6.7142857139999998</v>
      </c>
    </row>
    <row r="848" spans="1:13" x14ac:dyDescent="0.35">
      <c r="A848">
        <v>87706</v>
      </c>
      <c r="B848" t="s">
        <v>35</v>
      </c>
      <c r="C848" t="s">
        <v>14</v>
      </c>
      <c r="D848">
        <v>434</v>
      </c>
      <c r="E848">
        <v>211</v>
      </c>
      <c r="F848">
        <v>308</v>
      </c>
      <c r="G848">
        <v>0</v>
      </c>
      <c r="H848">
        <v>10350</v>
      </c>
      <c r="I848">
        <v>1</v>
      </c>
      <c r="J848">
        <v>55</v>
      </c>
      <c r="K848">
        <v>299</v>
      </c>
      <c r="L848">
        <v>243</v>
      </c>
      <c r="M848">
        <v>11.4</v>
      </c>
    </row>
    <row r="849" spans="1:13" x14ac:dyDescent="0.35">
      <c r="A849">
        <v>122217</v>
      </c>
      <c r="B849" t="s">
        <v>21</v>
      </c>
      <c r="C849" t="s">
        <v>17</v>
      </c>
      <c r="D849">
        <v>1150</v>
      </c>
      <c r="E849">
        <v>196</v>
      </c>
      <c r="F849">
        <v>270</v>
      </c>
      <c r="G849">
        <v>0</v>
      </c>
      <c r="H849">
        <v>14466</v>
      </c>
      <c r="I849">
        <v>36</v>
      </c>
      <c r="J849">
        <v>35</v>
      </c>
      <c r="K849">
        <v>212</v>
      </c>
      <c r="L849">
        <v>245</v>
      </c>
      <c r="M849">
        <v>7.6666666670000003</v>
      </c>
    </row>
    <row r="850" spans="1:13" x14ac:dyDescent="0.35">
      <c r="A850">
        <v>29724</v>
      </c>
      <c r="B850" t="s">
        <v>40</v>
      </c>
      <c r="C850" t="s">
        <v>17</v>
      </c>
      <c r="D850">
        <v>529</v>
      </c>
      <c r="E850">
        <v>259</v>
      </c>
      <c r="F850">
        <v>304</v>
      </c>
      <c r="G850">
        <v>0</v>
      </c>
      <c r="H850">
        <v>9796</v>
      </c>
      <c r="I850">
        <v>2</v>
      </c>
      <c r="J850">
        <v>64</v>
      </c>
      <c r="K850">
        <v>304</v>
      </c>
      <c r="L850">
        <v>280</v>
      </c>
      <c r="M850">
        <v>5.6111111109999996</v>
      </c>
    </row>
    <row r="851" spans="1:13" x14ac:dyDescent="0.35">
      <c r="A851">
        <v>172214</v>
      </c>
      <c r="B851" t="s">
        <v>22</v>
      </c>
      <c r="C851" t="s">
        <v>17</v>
      </c>
      <c r="D851">
        <v>1205</v>
      </c>
      <c r="E851">
        <v>399</v>
      </c>
      <c r="F851">
        <v>450</v>
      </c>
      <c r="G851">
        <v>3</v>
      </c>
      <c r="H851">
        <v>17611</v>
      </c>
      <c r="I851">
        <v>5</v>
      </c>
      <c r="J851">
        <v>61</v>
      </c>
      <c r="K851">
        <v>408</v>
      </c>
      <c r="L851">
        <v>444</v>
      </c>
      <c r="M851">
        <v>9.8000000000000007</v>
      </c>
    </row>
    <row r="852" spans="1:13" x14ac:dyDescent="0.35">
      <c r="A852">
        <v>106719</v>
      </c>
      <c r="B852" t="s">
        <v>21</v>
      </c>
      <c r="C852" t="s">
        <v>17</v>
      </c>
      <c r="D852">
        <v>301</v>
      </c>
      <c r="E852">
        <v>215</v>
      </c>
      <c r="F852">
        <v>299</v>
      </c>
      <c r="G852">
        <v>1</v>
      </c>
      <c r="H852">
        <v>10813</v>
      </c>
      <c r="I852">
        <v>11</v>
      </c>
      <c r="J852">
        <v>63</v>
      </c>
      <c r="K852">
        <v>273</v>
      </c>
      <c r="L852">
        <v>262</v>
      </c>
      <c r="M852">
        <v>8.9827586210000003</v>
      </c>
    </row>
    <row r="853" spans="1:13" x14ac:dyDescent="0.35">
      <c r="A853">
        <v>12932</v>
      </c>
      <c r="B853" t="s">
        <v>69</v>
      </c>
      <c r="C853" t="s">
        <v>17</v>
      </c>
      <c r="D853">
        <v>910</v>
      </c>
      <c r="E853">
        <v>302</v>
      </c>
      <c r="F853">
        <v>548</v>
      </c>
      <c r="G853">
        <v>18</v>
      </c>
      <c r="H853">
        <v>23312</v>
      </c>
      <c r="I853">
        <v>4</v>
      </c>
      <c r="J853">
        <v>58</v>
      </c>
      <c r="K853">
        <v>415</v>
      </c>
      <c r="L853">
        <v>421</v>
      </c>
      <c r="M853">
        <v>12.23076923</v>
      </c>
    </row>
    <row r="854" spans="1:13" x14ac:dyDescent="0.35">
      <c r="A854">
        <v>190726</v>
      </c>
      <c r="B854" t="s">
        <v>70</v>
      </c>
      <c r="C854" t="s">
        <v>17</v>
      </c>
      <c r="D854">
        <v>875</v>
      </c>
      <c r="E854">
        <v>391</v>
      </c>
      <c r="F854">
        <v>425</v>
      </c>
      <c r="G854">
        <v>0</v>
      </c>
      <c r="H854">
        <v>14468</v>
      </c>
      <c r="I854">
        <v>3</v>
      </c>
      <c r="J854">
        <v>71</v>
      </c>
      <c r="K854">
        <v>415</v>
      </c>
      <c r="L854">
        <v>381</v>
      </c>
      <c r="M854">
        <v>11.42857143</v>
      </c>
    </row>
    <row r="855" spans="1:13" x14ac:dyDescent="0.35">
      <c r="A855">
        <v>127511</v>
      </c>
      <c r="B855" t="s">
        <v>21</v>
      </c>
      <c r="C855" t="s">
        <v>17</v>
      </c>
      <c r="D855">
        <v>945</v>
      </c>
      <c r="E855">
        <v>398</v>
      </c>
      <c r="F855">
        <v>563</v>
      </c>
      <c r="G855">
        <v>0</v>
      </c>
      <c r="H855">
        <v>19790</v>
      </c>
      <c r="I855">
        <v>6</v>
      </c>
      <c r="J855">
        <v>53</v>
      </c>
      <c r="K855">
        <v>578</v>
      </c>
      <c r="L855">
        <v>446</v>
      </c>
      <c r="M855">
        <v>17.18181818</v>
      </c>
    </row>
    <row r="856" spans="1:13" x14ac:dyDescent="0.35">
      <c r="A856">
        <v>56337</v>
      </c>
      <c r="B856" t="s">
        <v>58</v>
      </c>
      <c r="C856" t="s">
        <v>17</v>
      </c>
      <c r="D856">
        <v>714</v>
      </c>
      <c r="E856">
        <v>187</v>
      </c>
      <c r="F856">
        <v>376</v>
      </c>
      <c r="G856">
        <v>0</v>
      </c>
      <c r="H856">
        <v>13679</v>
      </c>
      <c r="I856">
        <v>0</v>
      </c>
      <c r="J856">
        <v>83</v>
      </c>
      <c r="K856">
        <v>290</v>
      </c>
      <c r="L856">
        <v>282</v>
      </c>
      <c r="M856">
        <v>12.07142857</v>
      </c>
    </row>
    <row r="857" spans="1:13" x14ac:dyDescent="0.35">
      <c r="A857">
        <v>113692</v>
      </c>
      <c r="B857" t="s">
        <v>32</v>
      </c>
      <c r="C857" t="s">
        <v>14</v>
      </c>
      <c r="D857">
        <v>763</v>
      </c>
      <c r="E857">
        <v>316</v>
      </c>
      <c r="F857">
        <v>398</v>
      </c>
      <c r="G857">
        <v>1</v>
      </c>
      <c r="H857">
        <v>12903</v>
      </c>
      <c r="I857">
        <v>4</v>
      </c>
      <c r="J857">
        <v>29</v>
      </c>
      <c r="K857">
        <v>334</v>
      </c>
      <c r="L857">
        <v>378</v>
      </c>
      <c r="M857">
        <v>5.5</v>
      </c>
    </row>
    <row r="858" spans="1:13" x14ac:dyDescent="0.35">
      <c r="A858">
        <v>79850</v>
      </c>
      <c r="B858" t="s">
        <v>36</v>
      </c>
      <c r="C858" t="s">
        <v>52</v>
      </c>
      <c r="D858">
        <v>515</v>
      </c>
      <c r="E858">
        <v>258</v>
      </c>
      <c r="F858">
        <v>327</v>
      </c>
      <c r="G858">
        <v>3</v>
      </c>
      <c r="H858">
        <v>11337</v>
      </c>
      <c r="I858">
        <v>1</v>
      </c>
      <c r="J858">
        <v>81</v>
      </c>
      <c r="K858">
        <v>276</v>
      </c>
      <c r="L858">
        <v>302</v>
      </c>
      <c r="M858">
        <v>5.8571428570000004</v>
      </c>
    </row>
    <row r="859" spans="1:13" x14ac:dyDescent="0.35">
      <c r="A859">
        <v>28796</v>
      </c>
      <c r="B859" t="s">
        <v>40</v>
      </c>
      <c r="C859" t="s">
        <v>14</v>
      </c>
      <c r="D859">
        <v>448</v>
      </c>
      <c r="E859">
        <v>192</v>
      </c>
      <c r="F859">
        <v>299</v>
      </c>
      <c r="G859">
        <v>1</v>
      </c>
      <c r="H859">
        <v>9533</v>
      </c>
      <c r="I859">
        <v>1</v>
      </c>
      <c r="J859">
        <v>88</v>
      </c>
      <c r="K859">
        <v>241</v>
      </c>
      <c r="L859">
        <v>254</v>
      </c>
      <c r="M859">
        <v>8.2941176470000002</v>
      </c>
    </row>
    <row r="860" spans="1:13" x14ac:dyDescent="0.35">
      <c r="A860">
        <v>131032</v>
      </c>
      <c r="B860" t="s">
        <v>49</v>
      </c>
      <c r="C860" t="s">
        <v>17</v>
      </c>
      <c r="D860">
        <v>524</v>
      </c>
      <c r="E860">
        <v>264</v>
      </c>
      <c r="F860">
        <v>325</v>
      </c>
      <c r="G860">
        <v>0</v>
      </c>
      <c r="H860">
        <v>11359</v>
      </c>
      <c r="I860">
        <v>0</v>
      </c>
      <c r="J860">
        <v>36</v>
      </c>
      <c r="K860">
        <v>269</v>
      </c>
      <c r="L860">
        <v>329</v>
      </c>
      <c r="M860">
        <v>11.8</v>
      </c>
    </row>
    <row r="861" spans="1:13" x14ac:dyDescent="0.35">
      <c r="A861">
        <v>86318</v>
      </c>
      <c r="B861" t="s">
        <v>53</v>
      </c>
      <c r="C861" t="s">
        <v>17</v>
      </c>
      <c r="D861">
        <v>397</v>
      </c>
      <c r="E861">
        <v>166</v>
      </c>
      <c r="F861">
        <v>274</v>
      </c>
      <c r="G861">
        <v>3</v>
      </c>
      <c r="H861">
        <v>10630</v>
      </c>
      <c r="I861">
        <v>1</v>
      </c>
      <c r="J861">
        <v>61</v>
      </c>
      <c r="K861">
        <v>211</v>
      </c>
      <c r="L861">
        <v>227</v>
      </c>
      <c r="M861">
        <v>8.96875</v>
      </c>
    </row>
    <row r="862" spans="1:13" x14ac:dyDescent="0.35">
      <c r="A862">
        <v>63725</v>
      </c>
      <c r="B862" t="s">
        <v>34</v>
      </c>
      <c r="C862" t="s">
        <v>14</v>
      </c>
      <c r="D862">
        <v>637</v>
      </c>
      <c r="E862">
        <v>286</v>
      </c>
      <c r="F862">
        <v>371</v>
      </c>
      <c r="G862">
        <v>1</v>
      </c>
      <c r="H862">
        <v>13061</v>
      </c>
      <c r="I862">
        <v>1</v>
      </c>
      <c r="J862">
        <v>76</v>
      </c>
      <c r="K862">
        <v>316</v>
      </c>
      <c r="L862">
        <v>335</v>
      </c>
      <c r="M862">
        <v>25</v>
      </c>
    </row>
    <row r="863" spans="1:13" x14ac:dyDescent="0.35">
      <c r="A863">
        <v>63572</v>
      </c>
      <c r="B863" t="s">
        <v>34</v>
      </c>
      <c r="C863" t="s">
        <v>17</v>
      </c>
      <c r="D863">
        <v>778</v>
      </c>
      <c r="E863">
        <v>377</v>
      </c>
      <c r="F863">
        <v>527</v>
      </c>
      <c r="G863">
        <v>5</v>
      </c>
      <c r="H863">
        <v>17251</v>
      </c>
      <c r="I863">
        <v>0</v>
      </c>
      <c r="J863">
        <v>71</v>
      </c>
      <c r="K863">
        <v>422</v>
      </c>
      <c r="L863">
        <v>447</v>
      </c>
      <c r="M863">
        <v>5.8218181820000003</v>
      </c>
    </row>
    <row r="864" spans="1:13" x14ac:dyDescent="0.35">
      <c r="A864">
        <v>139663</v>
      </c>
      <c r="B864" t="s">
        <v>55</v>
      </c>
      <c r="C864" t="s">
        <v>17</v>
      </c>
      <c r="D864">
        <v>1008</v>
      </c>
      <c r="E864">
        <v>360</v>
      </c>
      <c r="F864">
        <v>426</v>
      </c>
      <c r="G864">
        <v>3</v>
      </c>
      <c r="H864">
        <v>14990</v>
      </c>
      <c r="I864">
        <v>4</v>
      </c>
      <c r="J864">
        <v>40</v>
      </c>
      <c r="K864">
        <v>397</v>
      </c>
      <c r="L864">
        <v>388</v>
      </c>
      <c r="M864">
        <v>8.9166666669999994</v>
      </c>
    </row>
    <row r="865" spans="1:13" x14ac:dyDescent="0.35">
      <c r="A865">
        <v>104848</v>
      </c>
      <c r="B865" t="s">
        <v>28</v>
      </c>
      <c r="C865" t="s">
        <v>17</v>
      </c>
      <c r="D865">
        <v>993</v>
      </c>
      <c r="E865">
        <v>285</v>
      </c>
      <c r="F865">
        <v>399</v>
      </c>
      <c r="G865">
        <v>0</v>
      </c>
      <c r="H865">
        <v>20996</v>
      </c>
      <c r="I865">
        <v>5</v>
      </c>
      <c r="J865">
        <v>18</v>
      </c>
      <c r="K865">
        <v>366</v>
      </c>
      <c r="L865">
        <v>329</v>
      </c>
      <c r="M865">
        <v>5.2352941179999997</v>
      </c>
    </row>
    <row r="866" spans="1:13" x14ac:dyDescent="0.35">
      <c r="A866">
        <v>150776</v>
      </c>
      <c r="B866" t="s">
        <v>22</v>
      </c>
      <c r="C866" t="s">
        <v>17</v>
      </c>
      <c r="D866">
        <v>1149</v>
      </c>
      <c r="E866">
        <v>222</v>
      </c>
      <c r="F866">
        <v>273</v>
      </c>
      <c r="G866">
        <v>0</v>
      </c>
      <c r="H866">
        <v>9856</v>
      </c>
      <c r="I866">
        <v>22</v>
      </c>
      <c r="J866">
        <v>56</v>
      </c>
      <c r="K866">
        <v>263</v>
      </c>
      <c r="L866">
        <v>250</v>
      </c>
      <c r="M866">
        <v>6.6190476189999998</v>
      </c>
    </row>
    <row r="867" spans="1:13" x14ac:dyDescent="0.35">
      <c r="A867">
        <v>43104</v>
      </c>
      <c r="B867" t="s">
        <v>22</v>
      </c>
      <c r="C867" t="s">
        <v>17</v>
      </c>
      <c r="D867">
        <v>5000</v>
      </c>
      <c r="E867">
        <v>498</v>
      </c>
      <c r="F867">
        <v>782</v>
      </c>
      <c r="G867">
        <v>92</v>
      </c>
      <c r="H867">
        <v>35814</v>
      </c>
      <c r="I867">
        <v>18</v>
      </c>
      <c r="J867">
        <v>31</v>
      </c>
      <c r="K867">
        <v>700</v>
      </c>
      <c r="L867">
        <v>632</v>
      </c>
      <c r="M867">
        <v>5.8409090910000003</v>
      </c>
    </row>
    <row r="868" spans="1:13" x14ac:dyDescent="0.35">
      <c r="A868">
        <v>162254</v>
      </c>
      <c r="B868" t="s">
        <v>22</v>
      </c>
      <c r="C868" t="s">
        <v>17</v>
      </c>
      <c r="D868">
        <v>5564</v>
      </c>
      <c r="E868">
        <v>839</v>
      </c>
      <c r="F868">
        <v>892</v>
      </c>
      <c r="G868">
        <v>99</v>
      </c>
      <c r="H868">
        <v>32899</v>
      </c>
      <c r="I868">
        <v>9</v>
      </c>
      <c r="J868">
        <v>54</v>
      </c>
      <c r="K868">
        <v>860</v>
      </c>
      <c r="L868">
        <v>860</v>
      </c>
      <c r="M868">
        <v>19.166666670000001</v>
      </c>
    </row>
    <row r="869" spans="1:13" x14ac:dyDescent="0.35">
      <c r="A869">
        <v>52902</v>
      </c>
      <c r="B869" t="s">
        <v>69</v>
      </c>
      <c r="C869" t="s">
        <v>17</v>
      </c>
      <c r="D869">
        <v>929</v>
      </c>
      <c r="E869">
        <v>505</v>
      </c>
      <c r="F869">
        <v>606</v>
      </c>
      <c r="G869">
        <v>4</v>
      </c>
      <c r="H869">
        <v>22435</v>
      </c>
      <c r="I869">
        <v>4</v>
      </c>
      <c r="J869">
        <v>53</v>
      </c>
      <c r="K869">
        <v>546</v>
      </c>
      <c r="L869">
        <v>561</v>
      </c>
      <c r="M869">
        <v>15</v>
      </c>
    </row>
    <row r="870" spans="1:13" x14ac:dyDescent="0.35">
      <c r="A870">
        <v>79213</v>
      </c>
      <c r="B870" t="s">
        <v>36</v>
      </c>
      <c r="C870" t="s">
        <v>52</v>
      </c>
      <c r="D870">
        <v>575</v>
      </c>
      <c r="E870">
        <v>318</v>
      </c>
      <c r="F870">
        <v>414</v>
      </c>
      <c r="G870">
        <v>0</v>
      </c>
      <c r="H870">
        <v>12909</v>
      </c>
      <c r="I870">
        <v>0</v>
      </c>
      <c r="J870">
        <v>89</v>
      </c>
      <c r="K870">
        <v>341</v>
      </c>
      <c r="L870">
        <v>379</v>
      </c>
      <c r="M870">
        <v>8.4736842110000001</v>
      </c>
    </row>
    <row r="871" spans="1:13" x14ac:dyDescent="0.35">
      <c r="A871">
        <v>178432</v>
      </c>
      <c r="B871" t="s">
        <v>41</v>
      </c>
      <c r="C871" t="s">
        <v>17</v>
      </c>
      <c r="D871">
        <v>1627</v>
      </c>
      <c r="E871">
        <v>456</v>
      </c>
      <c r="F871">
        <v>586</v>
      </c>
      <c r="G871">
        <v>30</v>
      </c>
      <c r="H871">
        <v>20311</v>
      </c>
      <c r="I871">
        <v>6</v>
      </c>
      <c r="J871">
        <v>53</v>
      </c>
      <c r="K871">
        <v>508</v>
      </c>
      <c r="L871">
        <v>537</v>
      </c>
      <c r="M871">
        <v>9.2666666670000009</v>
      </c>
    </row>
    <row r="872" spans="1:13" x14ac:dyDescent="0.35">
      <c r="A872">
        <v>11267</v>
      </c>
      <c r="B872" t="s">
        <v>30</v>
      </c>
      <c r="C872" t="s">
        <v>17</v>
      </c>
      <c r="D872">
        <v>428</v>
      </c>
      <c r="E872">
        <v>208</v>
      </c>
      <c r="F872">
        <v>293</v>
      </c>
      <c r="G872">
        <v>0</v>
      </c>
      <c r="H872">
        <v>10491</v>
      </c>
      <c r="I872">
        <v>1</v>
      </c>
      <c r="J872">
        <v>85</v>
      </c>
      <c r="K872">
        <v>243</v>
      </c>
      <c r="L872">
        <v>268</v>
      </c>
      <c r="M872">
        <v>6.461538462</v>
      </c>
    </row>
    <row r="873" spans="1:13" x14ac:dyDescent="0.35">
      <c r="A873">
        <v>129468</v>
      </c>
      <c r="B873" t="s">
        <v>49</v>
      </c>
      <c r="C873" t="s">
        <v>17</v>
      </c>
      <c r="D873">
        <v>717</v>
      </c>
      <c r="E873">
        <v>333</v>
      </c>
      <c r="F873">
        <v>360</v>
      </c>
      <c r="G873">
        <v>0</v>
      </c>
      <c r="H873">
        <v>11669</v>
      </c>
      <c r="I873">
        <v>3</v>
      </c>
      <c r="J873">
        <v>58</v>
      </c>
      <c r="K873">
        <v>341</v>
      </c>
      <c r="L873">
        <v>344</v>
      </c>
      <c r="M873">
        <v>25</v>
      </c>
    </row>
    <row r="874" spans="1:13" x14ac:dyDescent="0.35">
      <c r="A874">
        <v>54134</v>
      </c>
      <c r="B874" t="s">
        <v>69</v>
      </c>
      <c r="C874" t="s">
        <v>14</v>
      </c>
      <c r="D874">
        <v>452</v>
      </c>
      <c r="E874">
        <v>193</v>
      </c>
      <c r="F874">
        <v>270</v>
      </c>
      <c r="G874">
        <v>0</v>
      </c>
      <c r="H874">
        <v>9283</v>
      </c>
      <c r="I874">
        <v>0</v>
      </c>
      <c r="J874">
        <v>79</v>
      </c>
      <c r="K874">
        <v>256</v>
      </c>
      <c r="L874">
        <v>230</v>
      </c>
      <c r="M874">
        <v>5.64</v>
      </c>
    </row>
    <row r="875" spans="1:13" x14ac:dyDescent="0.35">
      <c r="A875">
        <v>162492</v>
      </c>
      <c r="B875" t="s">
        <v>22</v>
      </c>
      <c r="C875" t="s">
        <v>17</v>
      </c>
      <c r="D875">
        <v>2625</v>
      </c>
      <c r="E875">
        <v>513</v>
      </c>
      <c r="F875">
        <v>523</v>
      </c>
      <c r="G875">
        <v>93</v>
      </c>
      <c r="H875">
        <v>15740</v>
      </c>
      <c r="I875">
        <v>10</v>
      </c>
      <c r="J875">
        <v>65</v>
      </c>
      <c r="K875">
        <v>533</v>
      </c>
      <c r="L875">
        <v>517</v>
      </c>
      <c r="M875">
        <v>12.82608696</v>
      </c>
    </row>
    <row r="876" spans="1:13" x14ac:dyDescent="0.35">
      <c r="A876">
        <v>13342</v>
      </c>
      <c r="B876" t="s">
        <v>22</v>
      </c>
      <c r="C876" t="s">
        <v>17</v>
      </c>
      <c r="D876">
        <v>2113</v>
      </c>
      <c r="E876">
        <v>422</v>
      </c>
      <c r="F876">
        <v>532</v>
      </c>
      <c r="G876">
        <v>58</v>
      </c>
      <c r="H876">
        <v>19377</v>
      </c>
      <c r="I876">
        <v>7</v>
      </c>
      <c r="J876">
        <v>63</v>
      </c>
      <c r="K876">
        <v>450</v>
      </c>
      <c r="L876">
        <v>502</v>
      </c>
      <c r="M876">
        <v>9</v>
      </c>
    </row>
    <row r="877" spans="1:13" x14ac:dyDescent="0.35">
      <c r="A877">
        <v>169323</v>
      </c>
      <c r="B877" t="s">
        <v>22</v>
      </c>
      <c r="C877" t="s">
        <v>17</v>
      </c>
      <c r="D877">
        <v>1104</v>
      </c>
      <c r="E877">
        <v>266</v>
      </c>
      <c r="F877">
        <v>319</v>
      </c>
      <c r="G877">
        <v>1</v>
      </c>
      <c r="H877">
        <v>9833</v>
      </c>
      <c r="I877">
        <v>18</v>
      </c>
      <c r="J877">
        <v>57</v>
      </c>
      <c r="K877">
        <v>275</v>
      </c>
      <c r="L877">
        <v>323</v>
      </c>
      <c r="M877">
        <v>2.6379310340000002</v>
      </c>
    </row>
    <row r="878" spans="1:13" x14ac:dyDescent="0.35">
      <c r="A878">
        <v>125444</v>
      </c>
      <c r="B878" t="s">
        <v>21</v>
      </c>
      <c r="C878" t="s">
        <v>14</v>
      </c>
      <c r="D878">
        <v>362</v>
      </c>
      <c r="E878">
        <v>208</v>
      </c>
      <c r="F878">
        <v>255</v>
      </c>
      <c r="G878">
        <v>0</v>
      </c>
      <c r="H878">
        <v>7220</v>
      </c>
      <c r="I878">
        <v>9</v>
      </c>
      <c r="J878">
        <v>85</v>
      </c>
      <c r="K878">
        <v>217</v>
      </c>
      <c r="L878">
        <v>238</v>
      </c>
      <c r="M878">
        <v>7.1428571429999996</v>
      </c>
    </row>
    <row r="879" spans="1:13" x14ac:dyDescent="0.35">
      <c r="A879">
        <v>70076</v>
      </c>
      <c r="B879" t="s">
        <v>30</v>
      </c>
      <c r="C879" t="s">
        <v>14</v>
      </c>
      <c r="D879">
        <v>403</v>
      </c>
      <c r="E879">
        <v>327</v>
      </c>
      <c r="F879">
        <v>364</v>
      </c>
      <c r="G879">
        <v>0</v>
      </c>
      <c r="H879">
        <v>15337</v>
      </c>
      <c r="I879">
        <v>3</v>
      </c>
      <c r="J879">
        <v>80</v>
      </c>
      <c r="K879">
        <v>375</v>
      </c>
      <c r="L879">
        <v>304</v>
      </c>
      <c r="M879">
        <v>7.32</v>
      </c>
    </row>
    <row r="880" spans="1:13" x14ac:dyDescent="0.35">
      <c r="A880">
        <v>4048</v>
      </c>
      <c r="B880" t="s">
        <v>16</v>
      </c>
      <c r="C880" t="s">
        <v>17</v>
      </c>
      <c r="D880">
        <v>1014</v>
      </c>
      <c r="E880">
        <v>262</v>
      </c>
      <c r="F880">
        <v>350</v>
      </c>
      <c r="G880">
        <v>15</v>
      </c>
      <c r="H880">
        <v>10522</v>
      </c>
      <c r="I880">
        <v>45</v>
      </c>
      <c r="J880">
        <v>40</v>
      </c>
      <c r="K880">
        <v>273</v>
      </c>
      <c r="L880">
        <v>306</v>
      </c>
      <c r="M880">
        <v>11.1875</v>
      </c>
    </row>
    <row r="881" spans="1:13" x14ac:dyDescent="0.35">
      <c r="A881">
        <v>68669</v>
      </c>
      <c r="B881" t="s">
        <v>30</v>
      </c>
      <c r="C881" t="s">
        <v>17</v>
      </c>
      <c r="D881">
        <v>732</v>
      </c>
      <c r="E881">
        <v>377</v>
      </c>
      <c r="F881">
        <v>453</v>
      </c>
      <c r="G881">
        <v>0</v>
      </c>
      <c r="H881">
        <v>14455</v>
      </c>
      <c r="I881">
        <v>6</v>
      </c>
      <c r="J881">
        <v>70</v>
      </c>
      <c r="K881">
        <v>478</v>
      </c>
      <c r="L881">
        <v>396</v>
      </c>
      <c r="M881">
        <v>9.5</v>
      </c>
    </row>
    <row r="882" spans="1:13" x14ac:dyDescent="0.35">
      <c r="A882">
        <v>155943</v>
      </c>
      <c r="B882" t="s">
        <v>22</v>
      </c>
      <c r="C882" t="s">
        <v>14</v>
      </c>
      <c r="D882">
        <v>1309</v>
      </c>
      <c r="E882">
        <v>409</v>
      </c>
      <c r="F882">
        <v>432</v>
      </c>
      <c r="G882">
        <v>1</v>
      </c>
      <c r="H882">
        <v>12004</v>
      </c>
      <c r="I882">
        <v>7</v>
      </c>
      <c r="J882">
        <v>58</v>
      </c>
      <c r="K882">
        <v>419</v>
      </c>
      <c r="L882">
        <v>424</v>
      </c>
      <c r="M882">
        <v>12</v>
      </c>
    </row>
    <row r="883" spans="1:13" x14ac:dyDescent="0.35">
      <c r="A883">
        <v>40968</v>
      </c>
      <c r="B883" t="s">
        <v>13</v>
      </c>
      <c r="C883" t="s">
        <v>17</v>
      </c>
      <c r="D883">
        <v>961</v>
      </c>
      <c r="E883">
        <v>297</v>
      </c>
      <c r="F883">
        <v>386</v>
      </c>
      <c r="G883">
        <v>2</v>
      </c>
      <c r="H883">
        <v>12625</v>
      </c>
      <c r="I883">
        <v>5</v>
      </c>
      <c r="J883">
        <v>47</v>
      </c>
      <c r="K883">
        <v>341</v>
      </c>
      <c r="L883">
        <v>366</v>
      </c>
      <c r="M883">
        <v>13.66666667</v>
      </c>
    </row>
    <row r="884" spans="1:13" x14ac:dyDescent="0.35">
      <c r="A884">
        <v>101109</v>
      </c>
      <c r="B884" t="s">
        <v>37</v>
      </c>
      <c r="C884" t="s">
        <v>17</v>
      </c>
      <c r="D884">
        <v>883</v>
      </c>
      <c r="E884">
        <v>468</v>
      </c>
      <c r="F884">
        <v>517</v>
      </c>
      <c r="G884">
        <v>0</v>
      </c>
      <c r="H884">
        <v>15167</v>
      </c>
      <c r="I884">
        <v>1</v>
      </c>
      <c r="J884">
        <v>69</v>
      </c>
      <c r="K884">
        <v>503</v>
      </c>
      <c r="L884">
        <v>493</v>
      </c>
      <c r="M884">
        <v>13.8</v>
      </c>
    </row>
    <row r="885" spans="1:13" x14ac:dyDescent="0.35">
      <c r="A885">
        <v>14279</v>
      </c>
      <c r="B885" t="s">
        <v>49</v>
      </c>
      <c r="C885" t="s">
        <v>14</v>
      </c>
      <c r="D885">
        <v>1285</v>
      </c>
      <c r="E885">
        <v>474</v>
      </c>
      <c r="F885">
        <v>584</v>
      </c>
      <c r="G885">
        <v>12</v>
      </c>
      <c r="H885">
        <v>21521</v>
      </c>
      <c r="I885">
        <v>4</v>
      </c>
      <c r="J885">
        <v>39</v>
      </c>
      <c r="K885">
        <v>510</v>
      </c>
      <c r="L885">
        <v>535</v>
      </c>
      <c r="M885">
        <v>5.1875</v>
      </c>
    </row>
    <row r="886" spans="1:13" x14ac:dyDescent="0.35">
      <c r="A886">
        <v>83887</v>
      </c>
      <c r="B886" t="s">
        <v>57</v>
      </c>
      <c r="C886" t="s">
        <v>17</v>
      </c>
      <c r="D886">
        <v>889</v>
      </c>
      <c r="E886">
        <v>272</v>
      </c>
      <c r="F886">
        <v>450</v>
      </c>
      <c r="G886">
        <v>0</v>
      </c>
      <c r="H886">
        <v>14767</v>
      </c>
      <c r="I886">
        <v>3</v>
      </c>
      <c r="J886">
        <v>69</v>
      </c>
      <c r="K886">
        <v>398</v>
      </c>
      <c r="L886">
        <v>341</v>
      </c>
      <c r="M886">
        <v>16</v>
      </c>
    </row>
    <row r="887" spans="1:13" x14ac:dyDescent="0.35">
      <c r="A887">
        <v>17089</v>
      </c>
      <c r="B887" t="s">
        <v>18</v>
      </c>
      <c r="C887" t="s">
        <v>20</v>
      </c>
      <c r="D887">
        <v>609</v>
      </c>
      <c r="E887">
        <v>257</v>
      </c>
      <c r="F887">
        <v>323</v>
      </c>
      <c r="G887">
        <v>0</v>
      </c>
      <c r="H887">
        <v>10569</v>
      </c>
      <c r="I887">
        <v>0</v>
      </c>
      <c r="J887">
        <v>95</v>
      </c>
      <c r="K887">
        <v>338</v>
      </c>
      <c r="L887">
        <v>299</v>
      </c>
      <c r="M887">
        <v>6</v>
      </c>
    </row>
    <row r="888" spans="1:13" x14ac:dyDescent="0.35">
      <c r="A888">
        <v>92183</v>
      </c>
      <c r="B888" t="s">
        <v>16</v>
      </c>
      <c r="C888" t="s">
        <v>17</v>
      </c>
      <c r="D888">
        <v>1240</v>
      </c>
      <c r="E888">
        <v>395</v>
      </c>
      <c r="F888">
        <v>550</v>
      </c>
      <c r="G888">
        <v>6</v>
      </c>
      <c r="H888">
        <v>19153</v>
      </c>
      <c r="I888">
        <v>4</v>
      </c>
      <c r="J888">
        <v>70</v>
      </c>
      <c r="K888">
        <v>496</v>
      </c>
      <c r="L888">
        <v>436</v>
      </c>
      <c r="M888">
        <v>5.375</v>
      </c>
    </row>
    <row r="889" spans="1:13" x14ac:dyDescent="0.35">
      <c r="A889">
        <v>65374</v>
      </c>
      <c r="B889" t="s">
        <v>30</v>
      </c>
      <c r="C889" t="s">
        <v>14</v>
      </c>
      <c r="D889">
        <v>426</v>
      </c>
      <c r="E889">
        <v>267</v>
      </c>
      <c r="F889">
        <v>343</v>
      </c>
      <c r="G889">
        <v>0</v>
      </c>
      <c r="H889">
        <v>13836</v>
      </c>
      <c r="I889">
        <v>9</v>
      </c>
      <c r="J889">
        <v>71</v>
      </c>
      <c r="K889">
        <v>315</v>
      </c>
      <c r="L889">
        <v>314</v>
      </c>
      <c r="M889">
        <v>16.75</v>
      </c>
    </row>
    <row r="890" spans="1:13" x14ac:dyDescent="0.35">
      <c r="A890">
        <v>27082</v>
      </c>
      <c r="B890" t="s">
        <v>21</v>
      </c>
      <c r="C890" t="s">
        <v>14</v>
      </c>
      <c r="D890">
        <v>792</v>
      </c>
      <c r="E890">
        <v>260</v>
      </c>
      <c r="F890">
        <v>396</v>
      </c>
      <c r="G890">
        <v>8</v>
      </c>
      <c r="H890">
        <v>14354</v>
      </c>
      <c r="I890">
        <v>3</v>
      </c>
      <c r="J890">
        <v>66</v>
      </c>
      <c r="K890">
        <v>320</v>
      </c>
      <c r="L890">
        <v>337</v>
      </c>
      <c r="M890">
        <v>11.33333333</v>
      </c>
    </row>
    <row r="891" spans="1:13" x14ac:dyDescent="0.35">
      <c r="A891">
        <v>108115</v>
      </c>
      <c r="B891" t="s">
        <v>50</v>
      </c>
      <c r="C891" t="s">
        <v>14</v>
      </c>
      <c r="D891">
        <v>801</v>
      </c>
      <c r="E891">
        <v>487</v>
      </c>
      <c r="F891">
        <v>550</v>
      </c>
      <c r="G891">
        <v>0</v>
      </c>
      <c r="H891">
        <v>15880</v>
      </c>
      <c r="I891">
        <v>7</v>
      </c>
      <c r="J891">
        <v>73</v>
      </c>
      <c r="K891">
        <v>523</v>
      </c>
      <c r="L891">
        <v>509</v>
      </c>
      <c r="M891">
        <v>13.272727270000001</v>
      </c>
    </row>
    <row r="892" spans="1:13" x14ac:dyDescent="0.35">
      <c r="A892">
        <v>86278</v>
      </c>
      <c r="B892" t="s">
        <v>53</v>
      </c>
      <c r="C892" t="s">
        <v>14</v>
      </c>
      <c r="D892">
        <v>554</v>
      </c>
      <c r="E892">
        <v>294</v>
      </c>
      <c r="F892">
        <v>344</v>
      </c>
      <c r="G892">
        <v>0</v>
      </c>
      <c r="H892">
        <v>10936</v>
      </c>
      <c r="I892">
        <v>2</v>
      </c>
      <c r="J892">
        <v>58</v>
      </c>
      <c r="K892">
        <v>319</v>
      </c>
      <c r="L892">
        <v>287</v>
      </c>
      <c r="M892">
        <v>7.5294117649999999</v>
      </c>
    </row>
    <row r="893" spans="1:13" x14ac:dyDescent="0.35">
      <c r="A893">
        <v>87904</v>
      </c>
      <c r="B893" t="s">
        <v>16</v>
      </c>
      <c r="C893" t="s">
        <v>14</v>
      </c>
      <c r="D893">
        <v>1141</v>
      </c>
      <c r="E893">
        <v>453</v>
      </c>
      <c r="F893">
        <v>536</v>
      </c>
      <c r="G893">
        <v>1</v>
      </c>
      <c r="H893">
        <v>17140</v>
      </c>
      <c r="I893">
        <v>4</v>
      </c>
      <c r="J893">
        <v>74</v>
      </c>
      <c r="K893">
        <v>498</v>
      </c>
      <c r="L893">
        <v>481</v>
      </c>
      <c r="M893">
        <v>8.615384615</v>
      </c>
    </row>
    <row r="894" spans="1:13" x14ac:dyDescent="0.35">
      <c r="A894">
        <v>5798</v>
      </c>
      <c r="B894" t="s">
        <v>21</v>
      </c>
      <c r="C894" t="s">
        <v>31</v>
      </c>
      <c r="D894">
        <v>872</v>
      </c>
      <c r="E894">
        <v>534</v>
      </c>
      <c r="F894">
        <v>607</v>
      </c>
      <c r="G894">
        <v>1</v>
      </c>
      <c r="H894">
        <v>19255</v>
      </c>
      <c r="I894">
        <v>1</v>
      </c>
      <c r="J894">
        <v>63</v>
      </c>
      <c r="K894">
        <v>548</v>
      </c>
      <c r="L894">
        <v>594</v>
      </c>
      <c r="M894">
        <v>79.166666669999998</v>
      </c>
    </row>
    <row r="895" spans="1:13" x14ac:dyDescent="0.35">
      <c r="A895">
        <v>115289</v>
      </c>
      <c r="B895" t="s">
        <v>32</v>
      </c>
      <c r="C895" t="s">
        <v>17</v>
      </c>
      <c r="D895">
        <v>848</v>
      </c>
      <c r="E895">
        <v>372</v>
      </c>
      <c r="F895">
        <v>426</v>
      </c>
      <c r="G895">
        <v>3</v>
      </c>
      <c r="H895">
        <v>13972</v>
      </c>
      <c r="I895">
        <v>1</v>
      </c>
      <c r="J895">
        <v>72</v>
      </c>
      <c r="K895">
        <v>386</v>
      </c>
      <c r="L895">
        <v>404</v>
      </c>
      <c r="M895">
        <v>10</v>
      </c>
    </row>
    <row r="896" spans="1:13" x14ac:dyDescent="0.35">
      <c r="A896">
        <v>186185</v>
      </c>
      <c r="B896" t="s">
        <v>49</v>
      </c>
      <c r="C896" t="s">
        <v>14</v>
      </c>
      <c r="D896">
        <v>985</v>
      </c>
      <c r="E896">
        <v>478</v>
      </c>
      <c r="F896">
        <v>591</v>
      </c>
      <c r="G896">
        <v>3</v>
      </c>
      <c r="H896">
        <v>20164</v>
      </c>
      <c r="I896">
        <v>3</v>
      </c>
      <c r="J896">
        <v>50</v>
      </c>
      <c r="K896">
        <v>495</v>
      </c>
      <c r="L896">
        <v>508</v>
      </c>
      <c r="M896">
        <v>12.125</v>
      </c>
    </row>
    <row r="897" spans="1:13" x14ac:dyDescent="0.35">
      <c r="A897">
        <v>74589</v>
      </c>
      <c r="B897" t="s">
        <v>30</v>
      </c>
      <c r="C897" t="s">
        <v>17</v>
      </c>
      <c r="D897">
        <v>795</v>
      </c>
      <c r="E897">
        <v>442</v>
      </c>
      <c r="F897">
        <v>627</v>
      </c>
      <c r="G897">
        <v>7</v>
      </c>
      <c r="H897">
        <v>22204</v>
      </c>
      <c r="I897">
        <v>8</v>
      </c>
      <c r="J897">
        <v>71</v>
      </c>
      <c r="K897">
        <v>475</v>
      </c>
      <c r="L897">
        <v>557</v>
      </c>
      <c r="M897">
        <v>9</v>
      </c>
    </row>
    <row r="898" spans="1:13" x14ac:dyDescent="0.35">
      <c r="A898">
        <v>65558</v>
      </c>
      <c r="B898" t="s">
        <v>30</v>
      </c>
      <c r="C898" t="s">
        <v>17</v>
      </c>
      <c r="D898">
        <v>556</v>
      </c>
      <c r="E898">
        <v>317</v>
      </c>
      <c r="F898">
        <v>346</v>
      </c>
      <c r="G898">
        <v>0</v>
      </c>
      <c r="H898">
        <v>11613</v>
      </c>
      <c r="I898">
        <v>2</v>
      </c>
      <c r="J898">
        <v>82</v>
      </c>
      <c r="K898">
        <v>324</v>
      </c>
      <c r="L898">
        <v>313</v>
      </c>
      <c r="M898">
        <v>5.263157895</v>
      </c>
    </row>
    <row r="899" spans="1:13" x14ac:dyDescent="0.35">
      <c r="A899">
        <v>22696</v>
      </c>
      <c r="B899" t="s">
        <v>47</v>
      </c>
      <c r="C899" t="s">
        <v>17</v>
      </c>
      <c r="D899">
        <v>630</v>
      </c>
      <c r="E899">
        <v>279</v>
      </c>
      <c r="F899">
        <v>371</v>
      </c>
      <c r="G899">
        <v>2</v>
      </c>
      <c r="H899">
        <v>12137</v>
      </c>
      <c r="I899">
        <v>1</v>
      </c>
      <c r="J899">
        <v>85</v>
      </c>
      <c r="K899">
        <v>323</v>
      </c>
      <c r="L899">
        <v>329</v>
      </c>
      <c r="M899">
        <v>11.5</v>
      </c>
    </row>
    <row r="900" spans="1:13" x14ac:dyDescent="0.35">
      <c r="A900">
        <v>387</v>
      </c>
      <c r="B900" t="s">
        <v>34</v>
      </c>
      <c r="C900" t="s">
        <v>17</v>
      </c>
      <c r="D900">
        <v>789</v>
      </c>
      <c r="E900">
        <v>413</v>
      </c>
      <c r="F900">
        <v>447</v>
      </c>
      <c r="G900">
        <v>0</v>
      </c>
      <c r="H900">
        <v>14123</v>
      </c>
      <c r="I900">
        <v>5</v>
      </c>
      <c r="J900">
        <v>72</v>
      </c>
      <c r="K900">
        <v>430</v>
      </c>
      <c r="L900">
        <v>425</v>
      </c>
      <c r="M900">
        <v>5.8333333329999997</v>
      </c>
    </row>
    <row r="901" spans="1:13" x14ac:dyDescent="0.35">
      <c r="A901">
        <v>98033</v>
      </c>
      <c r="B901" t="s">
        <v>16</v>
      </c>
      <c r="C901" t="s">
        <v>17</v>
      </c>
      <c r="D901">
        <v>152</v>
      </c>
      <c r="E901">
        <v>152</v>
      </c>
      <c r="F901">
        <v>267</v>
      </c>
      <c r="G901">
        <v>0</v>
      </c>
      <c r="H901">
        <v>9395</v>
      </c>
      <c r="I901">
        <v>0</v>
      </c>
      <c r="J901">
        <v>80</v>
      </c>
      <c r="K901">
        <v>200</v>
      </c>
      <c r="L901">
        <v>204</v>
      </c>
      <c r="M901">
        <v>14.66666667</v>
      </c>
    </row>
    <row r="902" spans="1:13" x14ac:dyDescent="0.35">
      <c r="A902">
        <v>110308</v>
      </c>
      <c r="B902" t="s">
        <v>50</v>
      </c>
      <c r="C902" t="s">
        <v>17</v>
      </c>
      <c r="D902">
        <v>1384</v>
      </c>
      <c r="E902">
        <v>554</v>
      </c>
      <c r="F902">
        <v>749</v>
      </c>
      <c r="G902">
        <v>19</v>
      </c>
      <c r="H902">
        <v>27245</v>
      </c>
      <c r="I902">
        <v>2</v>
      </c>
      <c r="J902">
        <v>53</v>
      </c>
      <c r="K902">
        <v>643</v>
      </c>
      <c r="L902">
        <v>667</v>
      </c>
      <c r="M902">
        <v>8</v>
      </c>
    </row>
    <row r="903" spans="1:13" x14ac:dyDescent="0.35">
      <c r="A903">
        <v>3496</v>
      </c>
      <c r="B903" t="s">
        <v>21</v>
      </c>
      <c r="C903" t="s">
        <v>14</v>
      </c>
      <c r="D903">
        <v>688</v>
      </c>
      <c r="E903">
        <v>562</v>
      </c>
      <c r="F903">
        <v>596</v>
      </c>
      <c r="G903">
        <v>0</v>
      </c>
      <c r="H903">
        <v>18272</v>
      </c>
      <c r="I903">
        <v>11</v>
      </c>
      <c r="J903">
        <v>46</v>
      </c>
      <c r="K903">
        <v>564</v>
      </c>
      <c r="L903">
        <v>582</v>
      </c>
      <c r="M903">
        <v>12</v>
      </c>
    </row>
    <row r="904" spans="1:13" x14ac:dyDescent="0.35">
      <c r="A904">
        <v>138262</v>
      </c>
      <c r="B904" t="s">
        <v>65</v>
      </c>
      <c r="C904" t="s">
        <v>61</v>
      </c>
      <c r="D904">
        <v>569</v>
      </c>
      <c r="E904">
        <v>156</v>
      </c>
      <c r="F904">
        <v>202</v>
      </c>
      <c r="G904">
        <v>0</v>
      </c>
      <c r="H904">
        <v>7914</v>
      </c>
      <c r="I904">
        <v>9</v>
      </c>
      <c r="J904">
        <v>38</v>
      </c>
      <c r="K904">
        <v>158</v>
      </c>
      <c r="L904">
        <v>187</v>
      </c>
      <c r="M904">
        <v>5.1666666670000003</v>
      </c>
    </row>
    <row r="905" spans="1:13" x14ac:dyDescent="0.35">
      <c r="A905">
        <v>80437</v>
      </c>
      <c r="B905" t="s">
        <v>36</v>
      </c>
      <c r="C905" t="s">
        <v>52</v>
      </c>
      <c r="D905">
        <v>491</v>
      </c>
      <c r="E905">
        <v>227</v>
      </c>
      <c r="F905">
        <v>358</v>
      </c>
      <c r="G905">
        <v>0</v>
      </c>
      <c r="H905">
        <v>14229</v>
      </c>
      <c r="I905">
        <v>2</v>
      </c>
      <c r="J905">
        <v>81</v>
      </c>
      <c r="K905">
        <v>323</v>
      </c>
      <c r="L905">
        <v>276</v>
      </c>
      <c r="M905">
        <v>11.84615385</v>
      </c>
    </row>
    <row r="906" spans="1:13" x14ac:dyDescent="0.35">
      <c r="A906">
        <v>186580</v>
      </c>
      <c r="B906" t="s">
        <v>21</v>
      </c>
      <c r="C906" t="s">
        <v>17</v>
      </c>
      <c r="D906">
        <v>651</v>
      </c>
      <c r="E906">
        <v>197</v>
      </c>
      <c r="F906">
        <v>284</v>
      </c>
      <c r="G906">
        <v>2</v>
      </c>
      <c r="H906">
        <v>9858</v>
      </c>
      <c r="I906">
        <v>1</v>
      </c>
      <c r="J906">
        <v>70</v>
      </c>
      <c r="K906">
        <v>250</v>
      </c>
      <c r="L906">
        <v>252</v>
      </c>
      <c r="M906">
        <v>8.2777777780000008</v>
      </c>
    </row>
    <row r="907" spans="1:13" x14ac:dyDescent="0.35">
      <c r="A907">
        <v>8863</v>
      </c>
      <c r="B907" t="s">
        <v>13</v>
      </c>
      <c r="C907" t="s">
        <v>14</v>
      </c>
      <c r="D907">
        <v>1307</v>
      </c>
      <c r="E907">
        <v>310</v>
      </c>
      <c r="F907">
        <v>450</v>
      </c>
      <c r="G907">
        <v>17</v>
      </c>
      <c r="H907">
        <v>23204</v>
      </c>
      <c r="I907">
        <v>13</v>
      </c>
      <c r="J907">
        <v>19</v>
      </c>
      <c r="K907">
        <v>381</v>
      </c>
      <c r="L907">
        <v>383</v>
      </c>
      <c r="M907">
        <v>18</v>
      </c>
    </row>
    <row r="908" spans="1:13" x14ac:dyDescent="0.35">
      <c r="A908">
        <v>120734</v>
      </c>
      <c r="B908" t="s">
        <v>21</v>
      </c>
      <c r="C908" t="s">
        <v>17</v>
      </c>
      <c r="D908">
        <v>241</v>
      </c>
      <c r="E908">
        <v>164</v>
      </c>
      <c r="F908">
        <v>290</v>
      </c>
      <c r="G908">
        <v>0</v>
      </c>
      <c r="H908">
        <v>9397</v>
      </c>
      <c r="I908">
        <v>3</v>
      </c>
      <c r="J908">
        <v>85</v>
      </c>
      <c r="K908">
        <v>241</v>
      </c>
      <c r="L908">
        <v>231</v>
      </c>
      <c r="M908">
        <v>8.4666666670000001</v>
      </c>
    </row>
    <row r="909" spans="1:13" x14ac:dyDescent="0.35">
      <c r="A909">
        <v>149414</v>
      </c>
      <c r="B909" t="s">
        <v>22</v>
      </c>
      <c r="C909" t="s">
        <v>17</v>
      </c>
      <c r="D909">
        <v>4240</v>
      </c>
      <c r="E909">
        <v>714</v>
      </c>
      <c r="F909">
        <v>919</v>
      </c>
      <c r="G909">
        <v>95</v>
      </c>
      <c r="H909">
        <v>49256</v>
      </c>
      <c r="I909">
        <v>26</v>
      </c>
      <c r="J909">
        <v>38</v>
      </c>
      <c r="K909">
        <v>814</v>
      </c>
      <c r="L909">
        <v>830</v>
      </c>
      <c r="M909">
        <v>8.4666666670000001</v>
      </c>
    </row>
    <row r="910" spans="1:13" x14ac:dyDescent="0.35">
      <c r="A910">
        <v>79900</v>
      </c>
      <c r="B910" t="s">
        <v>36</v>
      </c>
      <c r="C910" t="s">
        <v>17</v>
      </c>
      <c r="D910">
        <v>617</v>
      </c>
      <c r="E910">
        <v>221</v>
      </c>
      <c r="F910">
        <v>289</v>
      </c>
      <c r="G910">
        <v>0</v>
      </c>
      <c r="H910">
        <v>9366</v>
      </c>
      <c r="I910">
        <v>2</v>
      </c>
      <c r="J910">
        <v>75</v>
      </c>
      <c r="K910">
        <v>247</v>
      </c>
      <c r="L910">
        <v>249</v>
      </c>
      <c r="M910">
        <v>24.222222219999999</v>
      </c>
    </row>
    <row r="911" spans="1:13" x14ac:dyDescent="0.35">
      <c r="A911">
        <v>154158</v>
      </c>
      <c r="B911" t="s">
        <v>22</v>
      </c>
      <c r="C911" t="s">
        <v>17</v>
      </c>
      <c r="D911">
        <v>838</v>
      </c>
      <c r="E911">
        <v>163</v>
      </c>
      <c r="F911">
        <v>241</v>
      </c>
      <c r="G911">
        <v>5</v>
      </c>
      <c r="H911">
        <v>6653</v>
      </c>
      <c r="I911">
        <v>50</v>
      </c>
      <c r="J911">
        <v>42</v>
      </c>
      <c r="K911">
        <v>176</v>
      </c>
      <c r="L911">
        <v>235</v>
      </c>
      <c r="M911">
        <v>6.6666666670000003</v>
      </c>
    </row>
    <row r="912" spans="1:13" x14ac:dyDescent="0.35">
      <c r="A912">
        <v>23146</v>
      </c>
      <c r="B912" t="s">
        <v>47</v>
      </c>
      <c r="C912" t="s">
        <v>14</v>
      </c>
      <c r="D912">
        <v>688</v>
      </c>
      <c r="E912">
        <v>402</v>
      </c>
      <c r="F912">
        <v>475</v>
      </c>
      <c r="G912">
        <v>0</v>
      </c>
      <c r="H912">
        <v>16158</v>
      </c>
      <c r="I912">
        <v>1</v>
      </c>
      <c r="J912">
        <v>64</v>
      </c>
      <c r="K912">
        <v>432</v>
      </c>
      <c r="L912">
        <v>442</v>
      </c>
      <c r="M912">
        <v>9.4</v>
      </c>
    </row>
    <row r="913" spans="1:13" x14ac:dyDescent="0.35">
      <c r="A913">
        <v>1617</v>
      </c>
      <c r="B913" t="s">
        <v>22</v>
      </c>
      <c r="C913" t="s">
        <v>17</v>
      </c>
      <c r="D913">
        <v>5970</v>
      </c>
      <c r="E913">
        <v>1386</v>
      </c>
      <c r="F913">
        <v>1273</v>
      </c>
      <c r="G913">
        <v>98</v>
      </c>
      <c r="H913">
        <v>62822</v>
      </c>
      <c r="I913">
        <v>24</v>
      </c>
      <c r="J913">
        <v>34</v>
      </c>
      <c r="K913">
        <v>1496</v>
      </c>
      <c r="L913">
        <v>1208</v>
      </c>
      <c r="M913">
        <v>10.18181818</v>
      </c>
    </row>
    <row r="914" spans="1:13" x14ac:dyDescent="0.35">
      <c r="A914">
        <v>68022</v>
      </c>
      <c r="B914" t="s">
        <v>30</v>
      </c>
      <c r="C914" t="s">
        <v>17</v>
      </c>
      <c r="D914">
        <v>435</v>
      </c>
      <c r="E914">
        <v>304</v>
      </c>
      <c r="F914">
        <v>365</v>
      </c>
      <c r="G914">
        <v>0</v>
      </c>
      <c r="H914">
        <v>12197</v>
      </c>
      <c r="I914">
        <v>0</v>
      </c>
      <c r="J914">
        <v>62</v>
      </c>
      <c r="K914">
        <v>322</v>
      </c>
      <c r="L914">
        <v>325</v>
      </c>
      <c r="M914">
        <v>10</v>
      </c>
    </row>
    <row r="915" spans="1:13" x14ac:dyDescent="0.35">
      <c r="A915">
        <v>44705</v>
      </c>
      <c r="B915" t="s">
        <v>13</v>
      </c>
      <c r="C915" t="s">
        <v>17</v>
      </c>
      <c r="D915">
        <v>677</v>
      </c>
      <c r="E915">
        <v>242</v>
      </c>
      <c r="F915">
        <v>302</v>
      </c>
      <c r="G915">
        <v>2</v>
      </c>
      <c r="H915">
        <v>13521</v>
      </c>
      <c r="I915">
        <v>7</v>
      </c>
      <c r="J915">
        <v>8</v>
      </c>
      <c r="K915">
        <v>261</v>
      </c>
      <c r="L915">
        <v>282</v>
      </c>
      <c r="M915">
        <v>9.8000000000000007</v>
      </c>
    </row>
    <row r="916" spans="1:13" x14ac:dyDescent="0.35">
      <c r="A916">
        <v>49943</v>
      </c>
      <c r="B916" t="s">
        <v>13</v>
      </c>
      <c r="C916" t="s">
        <v>14</v>
      </c>
      <c r="D916">
        <v>980</v>
      </c>
      <c r="E916">
        <v>335</v>
      </c>
      <c r="F916">
        <v>435</v>
      </c>
      <c r="G916">
        <v>12</v>
      </c>
      <c r="H916">
        <v>14977</v>
      </c>
      <c r="I916">
        <v>8</v>
      </c>
      <c r="J916">
        <v>13</v>
      </c>
      <c r="K916">
        <v>387</v>
      </c>
      <c r="L916">
        <v>381</v>
      </c>
      <c r="M916">
        <v>11</v>
      </c>
    </row>
    <row r="917" spans="1:13" x14ac:dyDescent="0.35">
      <c r="A917">
        <v>24152</v>
      </c>
      <c r="B917" t="s">
        <v>47</v>
      </c>
      <c r="C917" t="s">
        <v>14</v>
      </c>
      <c r="D917">
        <v>788</v>
      </c>
      <c r="E917">
        <v>225</v>
      </c>
      <c r="F917">
        <v>343</v>
      </c>
      <c r="G917">
        <v>4</v>
      </c>
      <c r="H917">
        <v>12754</v>
      </c>
      <c r="I917">
        <v>2</v>
      </c>
      <c r="J917">
        <v>47</v>
      </c>
      <c r="K917">
        <v>275</v>
      </c>
      <c r="L917">
        <v>299</v>
      </c>
      <c r="M917">
        <v>6.7894736839999998</v>
      </c>
    </row>
    <row r="918" spans="1:13" x14ac:dyDescent="0.35">
      <c r="A918">
        <v>136645</v>
      </c>
      <c r="B918" t="s">
        <v>65</v>
      </c>
      <c r="C918" t="s">
        <v>45</v>
      </c>
      <c r="D918">
        <v>950</v>
      </c>
      <c r="E918">
        <v>199</v>
      </c>
      <c r="F918">
        <v>433</v>
      </c>
      <c r="G918">
        <v>17</v>
      </c>
      <c r="H918">
        <v>21071</v>
      </c>
      <c r="I918">
        <v>33</v>
      </c>
      <c r="J918">
        <v>11</v>
      </c>
      <c r="K918">
        <v>371</v>
      </c>
      <c r="L918">
        <v>361</v>
      </c>
      <c r="M918">
        <v>9</v>
      </c>
    </row>
    <row r="919" spans="1:13" x14ac:dyDescent="0.35">
      <c r="A919">
        <v>58597</v>
      </c>
      <c r="B919" t="s">
        <v>58</v>
      </c>
      <c r="C919" t="s">
        <v>14</v>
      </c>
      <c r="D919">
        <v>295</v>
      </c>
      <c r="E919">
        <v>155</v>
      </c>
      <c r="F919">
        <v>223</v>
      </c>
      <c r="G919">
        <v>0</v>
      </c>
      <c r="H919">
        <v>8290</v>
      </c>
      <c r="I919">
        <v>1</v>
      </c>
      <c r="J919">
        <v>81</v>
      </c>
      <c r="K919">
        <v>161</v>
      </c>
      <c r="L919">
        <v>199</v>
      </c>
      <c r="M919">
        <v>25.11111111</v>
      </c>
    </row>
    <row r="920" spans="1:13" x14ac:dyDescent="0.35">
      <c r="A920">
        <v>165628</v>
      </c>
      <c r="B920" t="s">
        <v>22</v>
      </c>
      <c r="C920" t="s">
        <v>14</v>
      </c>
      <c r="D920">
        <v>1831</v>
      </c>
      <c r="E920">
        <v>280</v>
      </c>
      <c r="F920">
        <v>380</v>
      </c>
      <c r="G920">
        <v>31</v>
      </c>
      <c r="H920">
        <v>13119</v>
      </c>
      <c r="I920">
        <v>22</v>
      </c>
      <c r="J920">
        <v>41</v>
      </c>
      <c r="K920">
        <v>324</v>
      </c>
      <c r="L920">
        <v>313</v>
      </c>
      <c r="M920">
        <v>5.1666666670000003</v>
      </c>
    </row>
    <row r="921" spans="1:13" x14ac:dyDescent="0.35">
      <c r="A921">
        <v>45201</v>
      </c>
      <c r="B921" t="s">
        <v>13</v>
      </c>
      <c r="C921" t="s">
        <v>14</v>
      </c>
      <c r="D921">
        <v>817</v>
      </c>
      <c r="E921">
        <v>282</v>
      </c>
      <c r="F921">
        <v>473</v>
      </c>
      <c r="G921">
        <v>13</v>
      </c>
      <c r="H921">
        <v>36395</v>
      </c>
      <c r="I921">
        <v>6</v>
      </c>
      <c r="J921">
        <v>9</v>
      </c>
      <c r="K921">
        <v>288</v>
      </c>
      <c r="L921">
        <v>413</v>
      </c>
      <c r="M921">
        <v>7.6666666670000003</v>
      </c>
    </row>
    <row r="922" spans="1:13" x14ac:dyDescent="0.35">
      <c r="A922">
        <v>34735</v>
      </c>
      <c r="B922" t="s">
        <v>13</v>
      </c>
      <c r="C922" t="s">
        <v>17</v>
      </c>
      <c r="D922">
        <v>838</v>
      </c>
      <c r="E922">
        <v>354</v>
      </c>
      <c r="F922">
        <v>437</v>
      </c>
      <c r="G922">
        <v>1</v>
      </c>
      <c r="H922">
        <v>17115</v>
      </c>
      <c r="I922">
        <v>8</v>
      </c>
      <c r="J922">
        <v>22</v>
      </c>
      <c r="K922">
        <v>374</v>
      </c>
      <c r="L922">
        <v>402</v>
      </c>
      <c r="M922">
        <v>15</v>
      </c>
    </row>
    <row r="923" spans="1:13" x14ac:dyDescent="0.35">
      <c r="A923">
        <v>6845</v>
      </c>
      <c r="B923" t="s">
        <v>42</v>
      </c>
      <c r="C923" t="s">
        <v>17</v>
      </c>
      <c r="D923">
        <v>551</v>
      </c>
      <c r="E923">
        <v>232</v>
      </c>
      <c r="F923">
        <v>310</v>
      </c>
      <c r="G923">
        <v>0</v>
      </c>
      <c r="H923">
        <v>11759</v>
      </c>
      <c r="I923">
        <v>1</v>
      </c>
      <c r="J923">
        <v>56</v>
      </c>
      <c r="K923">
        <v>297</v>
      </c>
      <c r="L923">
        <v>252</v>
      </c>
      <c r="M923">
        <v>16.866666670000001</v>
      </c>
    </row>
    <row r="924" spans="1:13" x14ac:dyDescent="0.35">
      <c r="A924">
        <v>181799</v>
      </c>
      <c r="B924" t="s">
        <v>41</v>
      </c>
      <c r="C924" t="s">
        <v>52</v>
      </c>
      <c r="D924">
        <v>2049</v>
      </c>
      <c r="E924">
        <v>442</v>
      </c>
      <c r="F924">
        <v>626</v>
      </c>
      <c r="G924">
        <v>51</v>
      </c>
      <c r="H924">
        <v>24413</v>
      </c>
      <c r="I924">
        <v>5</v>
      </c>
      <c r="J924">
        <v>43</v>
      </c>
      <c r="K924">
        <v>448</v>
      </c>
      <c r="L924">
        <v>573</v>
      </c>
      <c r="M924">
        <v>25.4</v>
      </c>
    </row>
    <row r="925" spans="1:13" x14ac:dyDescent="0.35">
      <c r="A925">
        <v>88153</v>
      </c>
      <c r="B925" t="s">
        <v>16</v>
      </c>
      <c r="C925" t="s">
        <v>17</v>
      </c>
      <c r="D925">
        <v>1380</v>
      </c>
      <c r="E925">
        <v>385</v>
      </c>
      <c r="F925">
        <v>485</v>
      </c>
      <c r="G925">
        <v>11</v>
      </c>
      <c r="H925">
        <v>16768</v>
      </c>
      <c r="I925">
        <v>17</v>
      </c>
      <c r="J925">
        <v>73</v>
      </c>
      <c r="K925">
        <v>449</v>
      </c>
      <c r="L925">
        <v>417</v>
      </c>
      <c r="M925">
        <v>8.0625</v>
      </c>
    </row>
    <row r="926" spans="1:13" x14ac:dyDescent="0.35">
      <c r="A926">
        <v>92514</v>
      </c>
      <c r="B926" t="s">
        <v>16</v>
      </c>
      <c r="C926" t="s">
        <v>17</v>
      </c>
      <c r="D926">
        <v>1499</v>
      </c>
      <c r="E926">
        <v>408</v>
      </c>
      <c r="F926">
        <v>479</v>
      </c>
      <c r="G926">
        <v>32</v>
      </c>
      <c r="H926">
        <v>15991</v>
      </c>
      <c r="I926">
        <v>2</v>
      </c>
      <c r="J926">
        <v>71</v>
      </c>
      <c r="K926">
        <v>419</v>
      </c>
      <c r="L926">
        <v>444</v>
      </c>
      <c r="M926">
        <v>9.1999999999999993</v>
      </c>
    </row>
    <row r="927" spans="1:13" x14ac:dyDescent="0.35">
      <c r="A927">
        <v>183954</v>
      </c>
      <c r="B927" t="s">
        <v>41</v>
      </c>
      <c r="C927" t="s">
        <v>52</v>
      </c>
      <c r="D927">
        <v>507</v>
      </c>
      <c r="E927">
        <v>243</v>
      </c>
      <c r="F927">
        <v>326</v>
      </c>
      <c r="G927">
        <v>0</v>
      </c>
      <c r="H927">
        <v>10337</v>
      </c>
      <c r="I927">
        <v>1</v>
      </c>
      <c r="J927">
        <v>59</v>
      </c>
      <c r="K927">
        <v>335</v>
      </c>
      <c r="L927">
        <v>265</v>
      </c>
      <c r="M927">
        <v>11.66666667</v>
      </c>
    </row>
    <row r="928" spans="1:13" x14ac:dyDescent="0.35">
      <c r="A928">
        <v>141134</v>
      </c>
      <c r="B928" t="s">
        <v>24</v>
      </c>
      <c r="C928" t="s">
        <v>14</v>
      </c>
      <c r="D928">
        <v>603</v>
      </c>
      <c r="E928">
        <v>199</v>
      </c>
      <c r="F928">
        <v>280</v>
      </c>
      <c r="G928">
        <v>1</v>
      </c>
      <c r="H928">
        <v>12768</v>
      </c>
      <c r="I928">
        <v>9</v>
      </c>
      <c r="J928">
        <v>9</v>
      </c>
      <c r="K928">
        <v>261</v>
      </c>
      <c r="L928">
        <v>233</v>
      </c>
      <c r="M928">
        <v>6.3333333329999997</v>
      </c>
    </row>
    <row r="929" spans="1:13" x14ac:dyDescent="0.35">
      <c r="A929">
        <v>66532</v>
      </c>
      <c r="B929" t="s">
        <v>30</v>
      </c>
      <c r="C929" t="s">
        <v>14</v>
      </c>
      <c r="D929">
        <v>407</v>
      </c>
      <c r="E929">
        <v>318</v>
      </c>
      <c r="F929">
        <v>399</v>
      </c>
      <c r="G929">
        <v>0</v>
      </c>
      <c r="H929">
        <v>12183</v>
      </c>
      <c r="I929">
        <v>3</v>
      </c>
      <c r="J929">
        <v>75</v>
      </c>
      <c r="K929">
        <v>324</v>
      </c>
      <c r="L929">
        <v>383</v>
      </c>
      <c r="M929">
        <v>5</v>
      </c>
    </row>
    <row r="930" spans="1:13" x14ac:dyDescent="0.35">
      <c r="A930">
        <v>7924</v>
      </c>
      <c r="B930" t="s">
        <v>21</v>
      </c>
      <c r="C930" t="s">
        <v>17</v>
      </c>
      <c r="D930">
        <v>471</v>
      </c>
      <c r="E930">
        <v>230</v>
      </c>
      <c r="F930">
        <v>302</v>
      </c>
      <c r="G930">
        <v>1</v>
      </c>
      <c r="H930">
        <v>10209</v>
      </c>
      <c r="I930">
        <v>2</v>
      </c>
      <c r="J930">
        <v>80</v>
      </c>
      <c r="K930">
        <v>268</v>
      </c>
      <c r="L930">
        <v>273</v>
      </c>
      <c r="M930">
        <v>9</v>
      </c>
    </row>
    <row r="931" spans="1:13" x14ac:dyDescent="0.35">
      <c r="A931">
        <v>27890</v>
      </c>
      <c r="B931" t="s">
        <v>40</v>
      </c>
      <c r="C931" t="s">
        <v>17</v>
      </c>
      <c r="D931">
        <v>929</v>
      </c>
      <c r="E931">
        <v>403</v>
      </c>
      <c r="F931">
        <v>467</v>
      </c>
      <c r="G931">
        <v>8</v>
      </c>
      <c r="H931">
        <v>15864</v>
      </c>
      <c r="I931">
        <v>2</v>
      </c>
      <c r="J931">
        <v>61</v>
      </c>
      <c r="K931">
        <v>420</v>
      </c>
      <c r="L931">
        <v>418</v>
      </c>
      <c r="M931">
        <v>7.8333333329999997</v>
      </c>
    </row>
    <row r="932" spans="1:13" x14ac:dyDescent="0.35">
      <c r="A932">
        <v>58649</v>
      </c>
      <c r="B932" t="s">
        <v>58</v>
      </c>
      <c r="C932" t="s">
        <v>17</v>
      </c>
      <c r="D932">
        <v>521</v>
      </c>
      <c r="E932">
        <v>258</v>
      </c>
      <c r="F932">
        <v>371</v>
      </c>
      <c r="G932">
        <v>0</v>
      </c>
      <c r="H932">
        <v>13218</v>
      </c>
      <c r="I932">
        <v>0</v>
      </c>
      <c r="J932">
        <v>87</v>
      </c>
      <c r="K932">
        <v>330</v>
      </c>
      <c r="L932">
        <v>315</v>
      </c>
      <c r="M932">
        <v>8.75</v>
      </c>
    </row>
    <row r="933" spans="1:13" x14ac:dyDescent="0.35">
      <c r="A933">
        <v>47371</v>
      </c>
      <c r="B933" t="s">
        <v>44</v>
      </c>
      <c r="C933" t="s">
        <v>17</v>
      </c>
      <c r="D933">
        <v>288</v>
      </c>
      <c r="E933">
        <v>129</v>
      </c>
      <c r="F933">
        <v>167</v>
      </c>
      <c r="G933">
        <v>0</v>
      </c>
      <c r="H933">
        <v>7079</v>
      </c>
      <c r="I933">
        <v>0</v>
      </c>
      <c r="J933">
        <v>96</v>
      </c>
      <c r="K933">
        <v>164</v>
      </c>
      <c r="L933">
        <v>131</v>
      </c>
      <c r="M933">
        <v>5.2857142860000002</v>
      </c>
    </row>
    <row r="934" spans="1:13" x14ac:dyDescent="0.35">
      <c r="A934">
        <v>26887</v>
      </c>
      <c r="B934" t="s">
        <v>40</v>
      </c>
      <c r="C934" t="s">
        <v>17</v>
      </c>
      <c r="D934">
        <v>914</v>
      </c>
      <c r="E934">
        <v>522</v>
      </c>
      <c r="F934">
        <v>560</v>
      </c>
      <c r="G934">
        <v>1</v>
      </c>
      <c r="H934">
        <v>17163</v>
      </c>
      <c r="I934">
        <v>3</v>
      </c>
      <c r="J934">
        <v>30</v>
      </c>
      <c r="K934">
        <v>542</v>
      </c>
      <c r="L934">
        <v>540</v>
      </c>
      <c r="M934">
        <v>25</v>
      </c>
    </row>
    <row r="935" spans="1:13" x14ac:dyDescent="0.35">
      <c r="A935">
        <v>80577</v>
      </c>
      <c r="B935" t="s">
        <v>36</v>
      </c>
      <c r="C935" t="s">
        <v>17</v>
      </c>
      <c r="D935">
        <v>466</v>
      </c>
      <c r="E935">
        <v>270</v>
      </c>
      <c r="F935">
        <v>354</v>
      </c>
      <c r="G935">
        <v>0</v>
      </c>
      <c r="H935">
        <v>11581</v>
      </c>
      <c r="I935">
        <v>2</v>
      </c>
      <c r="J935">
        <v>78</v>
      </c>
      <c r="K935">
        <v>309</v>
      </c>
      <c r="L935">
        <v>318</v>
      </c>
      <c r="M935">
        <v>11.66666667</v>
      </c>
    </row>
    <row r="936" spans="1:13" x14ac:dyDescent="0.35">
      <c r="A936">
        <v>61933</v>
      </c>
      <c r="B936" t="s">
        <v>34</v>
      </c>
      <c r="C936" t="s">
        <v>14</v>
      </c>
      <c r="D936">
        <v>534</v>
      </c>
      <c r="E936">
        <v>292</v>
      </c>
      <c r="F936">
        <v>388</v>
      </c>
      <c r="G936">
        <v>2</v>
      </c>
      <c r="H936">
        <v>13534</v>
      </c>
      <c r="I936">
        <v>5</v>
      </c>
      <c r="J936">
        <v>70</v>
      </c>
      <c r="K936">
        <v>306</v>
      </c>
      <c r="L936">
        <v>363</v>
      </c>
      <c r="M936">
        <v>20</v>
      </c>
    </row>
    <row r="937" spans="1:13" x14ac:dyDescent="0.35">
      <c r="A937">
        <v>174358</v>
      </c>
      <c r="B937" t="s">
        <v>51</v>
      </c>
      <c r="C937" t="s">
        <v>14</v>
      </c>
      <c r="D937">
        <v>1550</v>
      </c>
      <c r="E937">
        <v>456</v>
      </c>
      <c r="F937">
        <v>709</v>
      </c>
      <c r="G937">
        <v>24</v>
      </c>
      <c r="H937">
        <v>22772</v>
      </c>
      <c r="I937">
        <v>8</v>
      </c>
      <c r="J937">
        <v>39</v>
      </c>
      <c r="K937">
        <v>613</v>
      </c>
      <c r="L937">
        <v>549</v>
      </c>
      <c r="M937">
        <v>17.5</v>
      </c>
    </row>
    <row r="938" spans="1:13" x14ac:dyDescent="0.35">
      <c r="A938">
        <v>133555</v>
      </c>
      <c r="B938" t="s">
        <v>42</v>
      </c>
      <c r="C938" t="s">
        <v>17</v>
      </c>
      <c r="D938">
        <v>575</v>
      </c>
      <c r="E938">
        <v>231</v>
      </c>
      <c r="F938">
        <v>269</v>
      </c>
      <c r="G938">
        <v>0</v>
      </c>
      <c r="H938">
        <v>9659</v>
      </c>
      <c r="I938">
        <v>5</v>
      </c>
      <c r="J938">
        <v>58</v>
      </c>
      <c r="K938">
        <v>245</v>
      </c>
      <c r="L938">
        <v>248</v>
      </c>
      <c r="M938">
        <v>15</v>
      </c>
    </row>
    <row r="939" spans="1:13" x14ac:dyDescent="0.35">
      <c r="A939">
        <v>82457</v>
      </c>
      <c r="B939" t="s">
        <v>57</v>
      </c>
      <c r="C939" t="s">
        <v>17</v>
      </c>
      <c r="D939">
        <v>687</v>
      </c>
      <c r="E939">
        <v>230</v>
      </c>
      <c r="F939">
        <v>267</v>
      </c>
      <c r="G939">
        <v>0</v>
      </c>
      <c r="H939">
        <v>11087</v>
      </c>
      <c r="I939">
        <v>6</v>
      </c>
      <c r="J939">
        <v>73</v>
      </c>
      <c r="K939">
        <v>219</v>
      </c>
      <c r="L939">
        <v>261</v>
      </c>
      <c r="M939">
        <v>4.5921052629999997</v>
      </c>
    </row>
    <row r="940" spans="1:13" x14ac:dyDescent="0.35">
      <c r="A940">
        <v>23065</v>
      </c>
      <c r="B940" t="s">
        <v>47</v>
      </c>
      <c r="C940" t="s">
        <v>17</v>
      </c>
      <c r="D940">
        <v>810</v>
      </c>
      <c r="E940">
        <v>408</v>
      </c>
      <c r="F940">
        <v>469</v>
      </c>
      <c r="G940">
        <v>1</v>
      </c>
      <c r="H940">
        <v>15766</v>
      </c>
      <c r="I940">
        <v>3</v>
      </c>
      <c r="J940">
        <v>53</v>
      </c>
      <c r="K940">
        <v>421</v>
      </c>
      <c r="L940">
        <v>455</v>
      </c>
      <c r="M940">
        <v>12.83333333</v>
      </c>
    </row>
    <row r="941" spans="1:13" x14ac:dyDescent="0.35">
      <c r="A941">
        <v>88856</v>
      </c>
      <c r="B941" t="s">
        <v>16</v>
      </c>
      <c r="C941" t="s">
        <v>17</v>
      </c>
      <c r="D941">
        <v>2347</v>
      </c>
      <c r="E941">
        <v>615</v>
      </c>
      <c r="F941">
        <v>870</v>
      </c>
      <c r="G941">
        <v>68</v>
      </c>
      <c r="H941">
        <v>61923</v>
      </c>
      <c r="I941">
        <v>13</v>
      </c>
      <c r="J941">
        <v>63</v>
      </c>
      <c r="K941">
        <v>736</v>
      </c>
      <c r="L941">
        <v>786</v>
      </c>
      <c r="M941">
        <v>3.0555555559999998</v>
      </c>
    </row>
    <row r="942" spans="1:13" x14ac:dyDescent="0.35">
      <c r="A942">
        <v>168393</v>
      </c>
      <c r="B942" t="s">
        <v>22</v>
      </c>
      <c r="C942" t="s">
        <v>14</v>
      </c>
      <c r="D942">
        <v>2298</v>
      </c>
      <c r="E942">
        <v>290</v>
      </c>
      <c r="F942">
        <v>322</v>
      </c>
      <c r="G942">
        <v>72</v>
      </c>
      <c r="H942">
        <v>13270</v>
      </c>
      <c r="I942">
        <v>21</v>
      </c>
      <c r="J942">
        <v>51</v>
      </c>
      <c r="K942">
        <v>302</v>
      </c>
      <c r="L942">
        <v>308</v>
      </c>
      <c r="M942">
        <v>25</v>
      </c>
    </row>
    <row r="943" spans="1:13" x14ac:dyDescent="0.35">
      <c r="A943">
        <v>143936</v>
      </c>
      <c r="B943" t="s">
        <v>22</v>
      </c>
      <c r="C943" t="s">
        <v>14</v>
      </c>
      <c r="D943">
        <v>4956</v>
      </c>
      <c r="E943">
        <v>805</v>
      </c>
      <c r="F943">
        <v>1058</v>
      </c>
      <c r="G943">
        <v>95</v>
      </c>
      <c r="H943">
        <v>64234</v>
      </c>
      <c r="I943">
        <v>15</v>
      </c>
      <c r="J943">
        <v>31</v>
      </c>
      <c r="K943">
        <v>1081</v>
      </c>
      <c r="L943">
        <v>861</v>
      </c>
      <c r="M943">
        <v>32.5</v>
      </c>
    </row>
    <row r="944" spans="1:13" x14ac:dyDescent="0.35">
      <c r="A944">
        <v>86436</v>
      </c>
      <c r="B944" t="s">
        <v>46</v>
      </c>
      <c r="C944" t="s">
        <v>14</v>
      </c>
      <c r="D944">
        <v>857</v>
      </c>
      <c r="E944">
        <v>245</v>
      </c>
      <c r="F944">
        <v>320</v>
      </c>
      <c r="G944">
        <v>0</v>
      </c>
      <c r="H944">
        <v>12951</v>
      </c>
      <c r="I944">
        <v>0</v>
      </c>
      <c r="J944">
        <v>62</v>
      </c>
      <c r="K944">
        <v>282</v>
      </c>
      <c r="L944">
        <v>275</v>
      </c>
      <c r="M944">
        <v>5.628571429</v>
      </c>
    </row>
    <row r="945" spans="1:13" x14ac:dyDescent="0.35">
      <c r="A945">
        <v>138311</v>
      </c>
      <c r="B945" t="s">
        <v>56</v>
      </c>
      <c r="C945" t="s">
        <v>61</v>
      </c>
      <c r="D945">
        <v>1708</v>
      </c>
      <c r="E945">
        <v>437</v>
      </c>
      <c r="F945">
        <v>684</v>
      </c>
      <c r="G945">
        <v>36</v>
      </c>
      <c r="H945">
        <v>29098</v>
      </c>
      <c r="I945">
        <v>7</v>
      </c>
      <c r="J945">
        <v>19</v>
      </c>
      <c r="K945">
        <v>586</v>
      </c>
      <c r="L945">
        <v>551</v>
      </c>
      <c r="M945">
        <v>9.769230769</v>
      </c>
    </row>
    <row r="946" spans="1:13" x14ac:dyDescent="0.35">
      <c r="A946">
        <v>123469</v>
      </c>
      <c r="B946" t="s">
        <v>21</v>
      </c>
      <c r="C946" t="s">
        <v>14</v>
      </c>
      <c r="D946">
        <v>561</v>
      </c>
      <c r="E946">
        <v>493</v>
      </c>
      <c r="F946">
        <v>540</v>
      </c>
      <c r="G946">
        <v>1</v>
      </c>
      <c r="H946">
        <v>16623</v>
      </c>
      <c r="I946">
        <v>5</v>
      </c>
      <c r="J946">
        <v>68</v>
      </c>
      <c r="K946">
        <v>529</v>
      </c>
      <c r="L946">
        <v>506</v>
      </c>
      <c r="M946">
        <v>5.2</v>
      </c>
    </row>
    <row r="947" spans="1:13" x14ac:dyDescent="0.35">
      <c r="A947">
        <v>135341</v>
      </c>
      <c r="B947" t="s">
        <v>56</v>
      </c>
      <c r="C947" t="s">
        <v>61</v>
      </c>
      <c r="D947">
        <v>700</v>
      </c>
      <c r="E947">
        <v>205</v>
      </c>
      <c r="F947">
        <v>295</v>
      </c>
      <c r="G947">
        <v>0</v>
      </c>
      <c r="H947">
        <v>12713</v>
      </c>
      <c r="I947">
        <v>9</v>
      </c>
      <c r="J947">
        <v>12</v>
      </c>
      <c r="K947">
        <v>221</v>
      </c>
      <c r="L947">
        <v>276</v>
      </c>
      <c r="M947">
        <v>12.85714286</v>
      </c>
    </row>
    <row r="948" spans="1:13" x14ac:dyDescent="0.35">
      <c r="A948">
        <v>33284</v>
      </c>
      <c r="B948" t="s">
        <v>13</v>
      </c>
      <c r="C948" t="s">
        <v>14</v>
      </c>
      <c r="D948">
        <v>696</v>
      </c>
      <c r="E948">
        <v>303</v>
      </c>
      <c r="F948">
        <v>369</v>
      </c>
      <c r="G948">
        <v>1</v>
      </c>
      <c r="H948">
        <v>11637</v>
      </c>
      <c r="I948">
        <v>1</v>
      </c>
      <c r="J948">
        <v>65</v>
      </c>
      <c r="K948">
        <v>339</v>
      </c>
      <c r="L948">
        <v>323</v>
      </c>
      <c r="M948">
        <v>22.5</v>
      </c>
    </row>
    <row r="949" spans="1:13" x14ac:dyDescent="0.35">
      <c r="A949">
        <v>180837</v>
      </c>
      <c r="B949" t="s">
        <v>41</v>
      </c>
      <c r="C949" t="s">
        <v>52</v>
      </c>
      <c r="D949">
        <v>1039</v>
      </c>
      <c r="E949">
        <v>279</v>
      </c>
      <c r="F949">
        <v>435</v>
      </c>
      <c r="G949">
        <v>4</v>
      </c>
      <c r="H949">
        <v>15485</v>
      </c>
      <c r="I949">
        <v>2</v>
      </c>
      <c r="J949">
        <v>58</v>
      </c>
      <c r="K949">
        <v>376</v>
      </c>
      <c r="L949">
        <v>338</v>
      </c>
      <c r="M949">
        <v>25</v>
      </c>
    </row>
    <row r="950" spans="1:13" x14ac:dyDescent="0.35">
      <c r="A950">
        <v>37747</v>
      </c>
      <c r="B950" t="s">
        <v>13</v>
      </c>
      <c r="C950" t="s">
        <v>14</v>
      </c>
      <c r="D950">
        <v>1909</v>
      </c>
      <c r="E950">
        <v>473</v>
      </c>
      <c r="F950">
        <v>779</v>
      </c>
      <c r="G950">
        <v>45</v>
      </c>
      <c r="H950">
        <v>25255</v>
      </c>
      <c r="I950">
        <v>32</v>
      </c>
      <c r="J950">
        <v>34</v>
      </c>
      <c r="K950">
        <v>688</v>
      </c>
      <c r="L950">
        <v>648</v>
      </c>
      <c r="M950">
        <v>13.375</v>
      </c>
    </row>
    <row r="951" spans="1:13" x14ac:dyDescent="0.35">
      <c r="A951">
        <v>108983</v>
      </c>
      <c r="B951" t="s">
        <v>50</v>
      </c>
      <c r="C951" t="s">
        <v>14</v>
      </c>
      <c r="D951">
        <v>535</v>
      </c>
      <c r="E951">
        <v>165</v>
      </c>
      <c r="F951">
        <v>199</v>
      </c>
      <c r="G951">
        <v>0</v>
      </c>
      <c r="H951">
        <v>7220</v>
      </c>
      <c r="I951">
        <v>0</v>
      </c>
      <c r="J951">
        <v>92</v>
      </c>
      <c r="K951">
        <v>154</v>
      </c>
      <c r="L951">
        <v>200</v>
      </c>
      <c r="M951">
        <v>12</v>
      </c>
    </row>
    <row r="952" spans="1:13" x14ac:dyDescent="0.35">
      <c r="A952">
        <v>34591</v>
      </c>
      <c r="B952" t="s">
        <v>13</v>
      </c>
      <c r="C952" t="s">
        <v>14</v>
      </c>
      <c r="D952">
        <v>835</v>
      </c>
      <c r="E952">
        <v>413</v>
      </c>
      <c r="F952">
        <v>410</v>
      </c>
      <c r="G952">
        <v>0</v>
      </c>
      <c r="H952">
        <v>14004</v>
      </c>
      <c r="I952">
        <v>7</v>
      </c>
      <c r="J952">
        <v>20</v>
      </c>
      <c r="K952">
        <v>414</v>
      </c>
      <c r="L952">
        <v>429</v>
      </c>
      <c r="M952">
        <v>19.666666670000001</v>
      </c>
    </row>
    <row r="953" spans="1:13" x14ac:dyDescent="0.35">
      <c r="A953">
        <v>100691</v>
      </c>
      <c r="B953" t="s">
        <v>37</v>
      </c>
      <c r="C953" t="s">
        <v>14</v>
      </c>
      <c r="D953">
        <v>553</v>
      </c>
      <c r="E953">
        <v>196</v>
      </c>
      <c r="F953">
        <v>236</v>
      </c>
      <c r="G953">
        <v>0</v>
      </c>
      <c r="H953">
        <v>9705</v>
      </c>
      <c r="I953">
        <v>1</v>
      </c>
      <c r="J953">
        <v>76</v>
      </c>
      <c r="K953">
        <v>193</v>
      </c>
      <c r="L953">
        <v>236</v>
      </c>
      <c r="M953">
        <v>4</v>
      </c>
    </row>
    <row r="954" spans="1:13" x14ac:dyDescent="0.35">
      <c r="A954">
        <v>95347</v>
      </c>
      <c r="B954" t="s">
        <v>16</v>
      </c>
      <c r="C954" t="s">
        <v>14</v>
      </c>
      <c r="D954">
        <v>652</v>
      </c>
      <c r="E954">
        <v>247</v>
      </c>
      <c r="F954">
        <v>381</v>
      </c>
      <c r="G954">
        <v>0</v>
      </c>
      <c r="H954">
        <v>13469</v>
      </c>
      <c r="I954">
        <v>1</v>
      </c>
      <c r="J954">
        <v>72</v>
      </c>
      <c r="K954">
        <v>354</v>
      </c>
      <c r="L954">
        <v>306</v>
      </c>
      <c r="M954">
        <v>8.2222222219999992</v>
      </c>
    </row>
    <row r="955" spans="1:13" x14ac:dyDescent="0.35">
      <c r="A955">
        <v>14717</v>
      </c>
      <c r="B955" t="s">
        <v>49</v>
      </c>
      <c r="C955" t="s">
        <v>17</v>
      </c>
      <c r="D955">
        <v>1125</v>
      </c>
      <c r="E955">
        <v>205</v>
      </c>
      <c r="F955">
        <v>131</v>
      </c>
      <c r="G955">
        <v>0</v>
      </c>
      <c r="H955">
        <v>21600</v>
      </c>
      <c r="I955">
        <v>3</v>
      </c>
      <c r="J955">
        <v>26</v>
      </c>
      <c r="K955">
        <v>138</v>
      </c>
      <c r="L955">
        <v>281</v>
      </c>
      <c r="M955">
        <v>6.4583333329999997</v>
      </c>
    </row>
    <row r="956" spans="1:13" x14ac:dyDescent="0.35">
      <c r="A956">
        <v>63612</v>
      </c>
      <c r="B956" t="s">
        <v>34</v>
      </c>
      <c r="C956" t="s">
        <v>17</v>
      </c>
      <c r="D956">
        <v>416</v>
      </c>
      <c r="E956">
        <v>209</v>
      </c>
      <c r="F956">
        <v>243</v>
      </c>
      <c r="G956">
        <v>0</v>
      </c>
      <c r="H956">
        <v>10117</v>
      </c>
      <c r="I956">
        <v>0</v>
      </c>
      <c r="J956">
        <v>76</v>
      </c>
      <c r="K956">
        <v>221</v>
      </c>
      <c r="L956">
        <v>229</v>
      </c>
      <c r="M956">
        <v>13.5</v>
      </c>
    </row>
    <row r="957" spans="1:13" x14ac:dyDescent="0.35">
      <c r="A957">
        <v>21097</v>
      </c>
      <c r="B957" t="s">
        <v>18</v>
      </c>
      <c r="C957" t="s">
        <v>14</v>
      </c>
      <c r="D957">
        <v>623</v>
      </c>
      <c r="E957">
        <v>273</v>
      </c>
      <c r="F957">
        <v>319</v>
      </c>
      <c r="G957">
        <v>0</v>
      </c>
      <c r="H957">
        <v>10923</v>
      </c>
      <c r="I957">
        <v>2</v>
      </c>
      <c r="J957">
        <v>53</v>
      </c>
      <c r="K957">
        <v>300</v>
      </c>
      <c r="L957">
        <v>293</v>
      </c>
      <c r="M957">
        <v>15</v>
      </c>
    </row>
    <row r="958" spans="1:13" x14ac:dyDescent="0.35">
      <c r="A958">
        <v>178598</v>
      </c>
      <c r="B958" t="s">
        <v>41</v>
      </c>
      <c r="C958" t="s">
        <v>17</v>
      </c>
      <c r="D958">
        <v>1516</v>
      </c>
      <c r="E958">
        <v>519</v>
      </c>
      <c r="F958">
        <v>548</v>
      </c>
      <c r="G958">
        <v>16</v>
      </c>
      <c r="H958">
        <v>20117</v>
      </c>
      <c r="I958">
        <v>17</v>
      </c>
      <c r="J958">
        <v>44</v>
      </c>
      <c r="K958">
        <v>555</v>
      </c>
      <c r="L958">
        <v>527</v>
      </c>
      <c r="M958">
        <v>4.1666666670000003</v>
      </c>
    </row>
    <row r="959" spans="1:13" x14ac:dyDescent="0.35">
      <c r="A959">
        <v>81630</v>
      </c>
      <c r="B959" t="s">
        <v>36</v>
      </c>
      <c r="C959" t="s">
        <v>17</v>
      </c>
      <c r="D959">
        <v>182</v>
      </c>
      <c r="E959">
        <v>78</v>
      </c>
      <c r="F959">
        <v>209</v>
      </c>
      <c r="G959">
        <v>0</v>
      </c>
      <c r="H959">
        <v>8279</v>
      </c>
      <c r="I959">
        <v>2</v>
      </c>
      <c r="J959">
        <v>59</v>
      </c>
      <c r="K959">
        <v>181</v>
      </c>
      <c r="L959">
        <v>126</v>
      </c>
      <c r="M959">
        <v>4.3529411769999999</v>
      </c>
    </row>
    <row r="960" spans="1:13" x14ac:dyDescent="0.35">
      <c r="A960">
        <v>57087</v>
      </c>
      <c r="B960" t="s">
        <v>58</v>
      </c>
      <c r="C960" t="s">
        <v>14</v>
      </c>
      <c r="D960">
        <v>821</v>
      </c>
      <c r="E960">
        <v>259</v>
      </c>
      <c r="F960">
        <v>334</v>
      </c>
      <c r="G960">
        <v>1</v>
      </c>
      <c r="H960">
        <v>10613</v>
      </c>
      <c r="I960">
        <v>1</v>
      </c>
      <c r="J960">
        <v>80</v>
      </c>
      <c r="K960">
        <v>298</v>
      </c>
      <c r="L960">
        <v>304</v>
      </c>
      <c r="M960">
        <v>11.66666667</v>
      </c>
    </row>
    <row r="961" spans="1:13" x14ac:dyDescent="0.35">
      <c r="A961">
        <v>81985</v>
      </c>
      <c r="B961" t="s">
        <v>36</v>
      </c>
      <c r="C961" t="s">
        <v>52</v>
      </c>
      <c r="D961">
        <v>486</v>
      </c>
      <c r="E961">
        <v>274</v>
      </c>
      <c r="F961">
        <v>336</v>
      </c>
      <c r="G961">
        <v>0</v>
      </c>
      <c r="H961">
        <v>11085</v>
      </c>
      <c r="I961">
        <v>0</v>
      </c>
      <c r="J961">
        <v>83</v>
      </c>
      <c r="K961">
        <v>327</v>
      </c>
      <c r="L961">
        <v>289</v>
      </c>
      <c r="M961">
        <v>7.5454545450000001</v>
      </c>
    </row>
    <row r="962" spans="1:13" x14ac:dyDescent="0.35">
      <c r="A962">
        <v>148795</v>
      </c>
      <c r="B962" t="s">
        <v>22</v>
      </c>
      <c r="C962" t="s">
        <v>14</v>
      </c>
      <c r="D962">
        <v>2259</v>
      </c>
      <c r="E962">
        <v>557</v>
      </c>
      <c r="F962">
        <v>603</v>
      </c>
      <c r="G962">
        <v>71</v>
      </c>
      <c r="H962">
        <v>18914</v>
      </c>
      <c r="I962">
        <v>18</v>
      </c>
      <c r="J962">
        <v>48</v>
      </c>
      <c r="K962">
        <v>567</v>
      </c>
      <c r="L962">
        <v>600</v>
      </c>
      <c r="M962">
        <v>6.4</v>
      </c>
    </row>
    <row r="963" spans="1:13" x14ac:dyDescent="0.35">
      <c r="A963">
        <v>78778</v>
      </c>
      <c r="B963" t="s">
        <v>36</v>
      </c>
      <c r="C963" t="s">
        <v>52</v>
      </c>
      <c r="D963">
        <v>659</v>
      </c>
      <c r="E963">
        <v>315</v>
      </c>
      <c r="F963">
        <v>399</v>
      </c>
      <c r="G963">
        <v>0</v>
      </c>
      <c r="H963">
        <v>14721</v>
      </c>
      <c r="I963">
        <v>9</v>
      </c>
      <c r="J963">
        <v>83</v>
      </c>
      <c r="K963">
        <v>365</v>
      </c>
      <c r="L963">
        <v>356</v>
      </c>
      <c r="M963">
        <v>13.16666667</v>
      </c>
    </row>
    <row r="964" spans="1:13" x14ac:dyDescent="0.35">
      <c r="A964">
        <v>121256</v>
      </c>
      <c r="B964" t="s">
        <v>21</v>
      </c>
      <c r="C964" t="s">
        <v>14</v>
      </c>
      <c r="D964">
        <v>423</v>
      </c>
      <c r="E964">
        <v>294</v>
      </c>
      <c r="F964">
        <v>360</v>
      </c>
      <c r="G964">
        <v>0</v>
      </c>
      <c r="H964">
        <v>10114</v>
      </c>
      <c r="I964">
        <v>6</v>
      </c>
      <c r="J964">
        <v>73</v>
      </c>
      <c r="K964">
        <v>323</v>
      </c>
      <c r="L964">
        <v>322</v>
      </c>
      <c r="M964">
        <v>9.6956521739999992</v>
      </c>
    </row>
    <row r="965" spans="1:13" x14ac:dyDescent="0.35">
      <c r="A965">
        <v>177041</v>
      </c>
      <c r="B965" t="s">
        <v>51</v>
      </c>
      <c r="C965" t="s">
        <v>17</v>
      </c>
      <c r="D965">
        <v>661</v>
      </c>
      <c r="E965">
        <v>259</v>
      </c>
      <c r="F965">
        <v>327</v>
      </c>
      <c r="G965">
        <v>3</v>
      </c>
      <c r="H965">
        <v>11461</v>
      </c>
      <c r="I965">
        <v>1</v>
      </c>
      <c r="J965">
        <v>47</v>
      </c>
      <c r="K965">
        <v>286</v>
      </c>
      <c r="L965">
        <v>292</v>
      </c>
      <c r="M965">
        <v>12.5</v>
      </c>
    </row>
    <row r="966" spans="1:13" x14ac:dyDescent="0.35">
      <c r="A966">
        <v>141209</v>
      </c>
      <c r="B966" t="s">
        <v>49</v>
      </c>
      <c r="C966" t="s">
        <v>14</v>
      </c>
      <c r="D966">
        <v>660</v>
      </c>
      <c r="E966">
        <v>203</v>
      </c>
      <c r="F966">
        <v>262</v>
      </c>
      <c r="G966">
        <v>0</v>
      </c>
      <c r="H966">
        <v>12060</v>
      </c>
      <c r="I966">
        <v>10</v>
      </c>
      <c r="J966">
        <v>43</v>
      </c>
      <c r="K966">
        <v>238</v>
      </c>
      <c r="L966">
        <v>223</v>
      </c>
      <c r="M966">
        <v>15.33333333</v>
      </c>
    </row>
    <row r="967" spans="1:13" x14ac:dyDescent="0.35">
      <c r="A967">
        <v>75346</v>
      </c>
      <c r="B967" t="s">
        <v>48</v>
      </c>
      <c r="C967" t="s">
        <v>14</v>
      </c>
      <c r="D967">
        <v>349</v>
      </c>
      <c r="E967">
        <v>228</v>
      </c>
      <c r="F967">
        <v>311</v>
      </c>
      <c r="G967">
        <v>0</v>
      </c>
      <c r="H967">
        <v>10584</v>
      </c>
      <c r="I967">
        <v>4</v>
      </c>
      <c r="J967">
        <v>76</v>
      </c>
      <c r="K967">
        <v>308</v>
      </c>
      <c r="L967">
        <v>259</v>
      </c>
      <c r="M967">
        <v>8.1111111109999996</v>
      </c>
    </row>
    <row r="968" spans="1:13" x14ac:dyDescent="0.35">
      <c r="A968">
        <v>187318</v>
      </c>
      <c r="B968" t="s">
        <v>18</v>
      </c>
      <c r="C968" t="s">
        <v>20</v>
      </c>
      <c r="D968">
        <v>550</v>
      </c>
      <c r="E968">
        <v>249</v>
      </c>
      <c r="F968">
        <v>360</v>
      </c>
      <c r="G968">
        <v>1</v>
      </c>
      <c r="H968">
        <v>12591</v>
      </c>
      <c r="I968">
        <v>2</v>
      </c>
      <c r="J968">
        <v>79</v>
      </c>
      <c r="K968">
        <v>356</v>
      </c>
      <c r="L968">
        <v>293</v>
      </c>
      <c r="M968">
        <v>12.5</v>
      </c>
    </row>
    <row r="969" spans="1:13" x14ac:dyDescent="0.35">
      <c r="A969">
        <v>22119</v>
      </c>
      <c r="B969" t="s">
        <v>18</v>
      </c>
      <c r="C969" t="s">
        <v>14</v>
      </c>
      <c r="D969">
        <v>508</v>
      </c>
      <c r="E969">
        <v>193</v>
      </c>
      <c r="F969">
        <v>280</v>
      </c>
      <c r="G969">
        <v>5</v>
      </c>
      <c r="H969">
        <v>9443</v>
      </c>
      <c r="I969">
        <v>0</v>
      </c>
      <c r="J969">
        <v>74</v>
      </c>
      <c r="K969">
        <v>224</v>
      </c>
      <c r="L969">
        <v>245</v>
      </c>
      <c r="M969">
        <v>9.4285714289999998</v>
      </c>
    </row>
    <row r="970" spans="1:13" x14ac:dyDescent="0.35">
      <c r="A970">
        <v>22149</v>
      </c>
      <c r="B970" t="s">
        <v>18</v>
      </c>
      <c r="C970" t="s">
        <v>14</v>
      </c>
      <c r="D970">
        <v>639</v>
      </c>
      <c r="E970">
        <v>228</v>
      </c>
      <c r="F970">
        <v>333</v>
      </c>
      <c r="G970">
        <v>2</v>
      </c>
      <c r="H970">
        <v>12224</v>
      </c>
      <c r="I970">
        <v>1</v>
      </c>
      <c r="J970">
        <v>77</v>
      </c>
      <c r="K970">
        <v>269</v>
      </c>
      <c r="L970">
        <v>289</v>
      </c>
      <c r="M970">
        <v>9.25</v>
      </c>
    </row>
    <row r="971" spans="1:13" x14ac:dyDescent="0.35">
      <c r="A971">
        <v>32622</v>
      </c>
      <c r="B971" t="s">
        <v>13</v>
      </c>
      <c r="C971" t="s">
        <v>14</v>
      </c>
      <c r="D971">
        <v>533</v>
      </c>
      <c r="E971">
        <v>201</v>
      </c>
      <c r="F971">
        <v>286</v>
      </c>
      <c r="G971">
        <v>4</v>
      </c>
      <c r="H971">
        <v>10597</v>
      </c>
      <c r="I971">
        <v>3</v>
      </c>
      <c r="J971">
        <v>25</v>
      </c>
      <c r="K971">
        <v>230</v>
      </c>
      <c r="L971">
        <v>256</v>
      </c>
      <c r="M971">
        <v>23.833333329999999</v>
      </c>
    </row>
    <row r="972" spans="1:13" x14ac:dyDescent="0.35">
      <c r="A972">
        <v>76758</v>
      </c>
      <c r="B972" t="s">
        <v>48</v>
      </c>
      <c r="C972" t="s">
        <v>17</v>
      </c>
      <c r="D972">
        <v>275</v>
      </c>
      <c r="E972">
        <v>282</v>
      </c>
      <c r="F972">
        <v>331</v>
      </c>
      <c r="G972">
        <v>0</v>
      </c>
      <c r="H972">
        <v>11044</v>
      </c>
      <c r="I972">
        <v>0</v>
      </c>
      <c r="J972">
        <v>89</v>
      </c>
      <c r="K972">
        <v>319</v>
      </c>
      <c r="L972">
        <v>288</v>
      </c>
      <c r="M972">
        <v>5.9166666670000003</v>
      </c>
    </row>
    <row r="973" spans="1:13" x14ac:dyDescent="0.35">
      <c r="A973">
        <v>161838</v>
      </c>
      <c r="B973" t="s">
        <v>22</v>
      </c>
      <c r="C973" t="s">
        <v>17</v>
      </c>
      <c r="D973">
        <v>1953</v>
      </c>
      <c r="E973">
        <v>304</v>
      </c>
      <c r="F973">
        <v>380</v>
      </c>
      <c r="G973">
        <v>47</v>
      </c>
      <c r="H973">
        <v>13811</v>
      </c>
      <c r="I973">
        <v>25</v>
      </c>
      <c r="J973">
        <v>43</v>
      </c>
      <c r="K973">
        <v>353</v>
      </c>
      <c r="L973">
        <v>337</v>
      </c>
      <c r="M973">
        <v>13.5</v>
      </c>
    </row>
    <row r="974" spans="1:13" x14ac:dyDescent="0.35">
      <c r="A974">
        <v>70863</v>
      </c>
      <c r="B974" t="s">
        <v>30</v>
      </c>
      <c r="C974" t="s">
        <v>14</v>
      </c>
      <c r="D974">
        <v>494</v>
      </c>
      <c r="E974">
        <v>269</v>
      </c>
      <c r="F974">
        <v>373</v>
      </c>
      <c r="G974">
        <v>0</v>
      </c>
      <c r="H974">
        <v>12815</v>
      </c>
      <c r="I974">
        <v>1</v>
      </c>
      <c r="J974">
        <v>93</v>
      </c>
      <c r="K974">
        <v>331</v>
      </c>
      <c r="L974">
        <v>316</v>
      </c>
      <c r="M974">
        <v>6.5714285710000002</v>
      </c>
    </row>
    <row r="975" spans="1:13" x14ac:dyDescent="0.35">
      <c r="A975">
        <v>143996</v>
      </c>
      <c r="B975" t="s">
        <v>22</v>
      </c>
      <c r="C975" t="s">
        <v>17</v>
      </c>
      <c r="D975">
        <v>5951</v>
      </c>
      <c r="E975">
        <v>1184</v>
      </c>
      <c r="F975">
        <v>1093</v>
      </c>
      <c r="G975">
        <v>99</v>
      </c>
      <c r="H975">
        <v>80928</v>
      </c>
      <c r="I975">
        <v>25</v>
      </c>
      <c r="J975">
        <v>36</v>
      </c>
      <c r="K975">
        <v>1330</v>
      </c>
      <c r="L975">
        <v>1060</v>
      </c>
      <c r="M975">
        <v>7.0833333329999997</v>
      </c>
    </row>
    <row r="976" spans="1:13" x14ac:dyDescent="0.35">
      <c r="A976">
        <v>4314</v>
      </c>
      <c r="B976" t="s">
        <v>16</v>
      </c>
      <c r="C976" t="s">
        <v>17</v>
      </c>
      <c r="D976">
        <v>678</v>
      </c>
      <c r="E976">
        <v>267</v>
      </c>
      <c r="F976">
        <v>370</v>
      </c>
      <c r="G976">
        <v>1</v>
      </c>
      <c r="H976">
        <v>11401</v>
      </c>
      <c r="I976">
        <v>0</v>
      </c>
      <c r="J976">
        <v>63</v>
      </c>
      <c r="K976">
        <v>288</v>
      </c>
      <c r="L976">
        <v>352</v>
      </c>
      <c r="M976">
        <v>5.448275862</v>
      </c>
    </row>
    <row r="977" spans="1:13" x14ac:dyDescent="0.35">
      <c r="A977">
        <v>5835</v>
      </c>
      <c r="B977" t="s">
        <v>57</v>
      </c>
      <c r="C977" t="s">
        <v>17</v>
      </c>
      <c r="D977">
        <v>404</v>
      </c>
      <c r="E977">
        <v>256</v>
      </c>
      <c r="F977">
        <v>347</v>
      </c>
      <c r="G977">
        <v>0</v>
      </c>
      <c r="H977">
        <v>11126</v>
      </c>
      <c r="I977">
        <v>1</v>
      </c>
      <c r="J977">
        <v>88</v>
      </c>
      <c r="K977">
        <v>295</v>
      </c>
      <c r="L977">
        <v>304</v>
      </c>
      <c r="M977">
        <v>10.54761905</v>
      </c>
    </row>
    <row r="978" spans="1:13" x14ac:dyDescent="0.35">
      <c r="A978">
        <v>3891</v>
      </c>
      <c r="B978" t="s">
        <v>21</v>
      </c>
      <c r="C978" t="s">
        <v>17</v>
      </c>
      <c r="D978">
        <v>283</v>
      </c>
      <c r="E978">
        <v>212</v>
      </c>
      <c r="F978">
        <v>333</v>
      </c>
      <c r="G978">
        <v>0</v>
      </c>
      <c r="H978">
        <v>9043</v>
      </c>
      <c r="I978">
        <v>0</v>
      </c>
      <c r="J978">
        <v>60</v>
      </c>
      <c r="K978">
        <v>291</v>
      </c>
      <c r="L978">
        <v>288</v>
      </c>
      <c r="M978">
        <v>19.166666670000001</v>
      </c>
    </row>
    <row r="979" spans="1:13" x14ac:dyDescent="0.35">
      <c r="A979">
        <v>87775</v>
      </c>
      <c r="B979" t="s">
        <v>16</v>
      </c>
      <c r="C979" t="s">
        <v>17</v>
      </c>
      <c r="D979">
        <v>1554</v>
      </c>
      <c r="E979">
        <v>615</v>
      </c>
      <c r="F979">
        <v>737</v>
      </c>
      <c r="G979">
        <v>25</v>
      </c>
      <c r="H979">
        <v>22600</v>
      </c>
      <c r="I979">
        <v>6</v>
      </c>
      <c r="J979">
        <v>77</v>
      </c>
      <c r="K979">
        <v>663</v>
      </c>
      <c r="L979">
        <v>689</v>
      </c>
      <c r="M979">
        <v>14.5</v>
      </c>
    </row>
    <row r="980" spans="1:13" x14ac:dyDescent="0.35">
      <c r="A980">
        <v>9727</v>
      </c>
      <c r="B980" t="s">
        <v>22</v>
      </c>
      <c r="C980" t="s">
        <v>17</v>
      </c>
      <c r="D980">
        <v>5908</v>
      </c>
      <c r="E980">
        <v>1122</v>
      </c>
      <c r="F980">
        <v>1088</v>
      </c>
      <c r="G980">
        <v>98</v>
      </c>
      <c r="H980">
        <v>81205</v>
      </c>
      <c r="I980">
        <v>8</v>
      </c>
      <c r="J980">
        <v>48</v>
      </c>
      <c r="K980">
        <v>1267</v>
      </c>
      <c r="L980">
        <v>991</v>
      </c>
      <c r="M980">
        <v>81.25</v>
      </c>
    </row>
    <row r="981" spans="1:13" x14ac:dyDescent="0.35">
      <c r="A981">
        <v>188841</v>
      </c>
      <c r="B981" t="s">
        <v>55</v>
      </c>
      <c r="C981" t="s">
        <v>17</v>
      </c>
      <c r="D981">
        <v>848</v>
      </c>
      <c r="E981">
        <v>219</v>
      </c>
      <c r="F981">
        <v>390</v>
      </c>
      <c r="G981">
        <v>1</v>
      </c>
      <c r="H981">
        <v>14894</v>
      </c>
      <c r="I981">
        <v>6</v>
      </c>
      <c r="J981">
        <v>30</v>
      </c>
      <c r="K981">
        <v>288</v>
      </c>
      <c r="L981">
        <v>299</v>
      </c>
      <c r="M981">
        <v>16</v>
      </c>
    </row>
    <row r="982" spans="1:13" x14ac:dyDescent="0.35">
      <c r="A982">
        <v>15046</v>
      </c>
      <c r="B982" t="s">
        <v>18</v>
      </c>
      <c r="C982" t="s">
        <v>20</v>
      </c>
      <c r="D982">
        <v>595</v>
      </c>
      <c r="E982">
        <v>289</v>
      </c>
      <c r="F982">
        <v>381</v>
      </c>
      <c r="G982">
        <v>0</v>
      </c>
      <c r="H982">
        <v>13060</v>
      </c>
      <c r="I982">
        <v>0</v>
      </c>
      <c r="J982">
        <v>85</v>
      </c>
      <c r="K982">
        <v>346</v>
      </c>
      <c r="L982">
        <v>330</v>
      </c>
      <c r="M982">
        <v>2.636363636</v>
      </c>
    </row>
    <row r="983" spans="1:13" x14ac:dyDescent="0.35">
      <c r="A983">
        <v>43781</v>
      </c>
      <c r="B983" t="s">
        <v>13</v>
      </c>
      <c r="C983" t="s">
        <v>14</v>
      </c>
      <c r="D983">
        <v>1069</v>
      </c>
      <c r="E983">
        <v>198</v>
      </c>
      <c r="F983">
        <v>367</v>
      </c>
      <c r="G983">
        <v>7</v>
      </c>
      <c r="H983">
        <v>16759</v>
      </c>
      <c r="I983">
        <v>5</v>
      </c>
      <c r="J983">
        <v>15</v>
      </c>
      <c r="K983">
        <v>257</v>
      </c>
      <c r="L983">
        <v>308</v>
      </c>
      <c r="M983">
        <v>6.125</v>
      </c>
    </row>
    <row r="984" spans="1:13" x14ac:dyDescent="0.35">
      <c r="A984">
        <v>182319</v>
      </c>
      <c r="B984" t="s">
        <v>41</v>
      </c>
      <c r="C984" t="s">
        <v>52</v>
      </c>
      <c r="D984">
        <v>874</v>
      </c>
      <c r="E984">
        <v>355</v>
      </c>
      <c r="F984">
        <v>418</v>
      </c>
      <c r="G984">
        <v>2</v>
      </c>
      <c r="H984">
        <v>13393</v>
      </c>
      <c r="I984">
        <v>1</v>
      </c>
      <c r="J984">
        <v>58</v>
      </c>
      <c r="K984">
        <v>370</v>
      </c>
      <c r="L984">
        <v>389</v>
      </c>
      <c r="M984">
        <v>4.04</v>
      </c>
    </row>
    <row r="985" spans="1:13" x14ac:dyDescent="0.35">
      <c r="A985">
        <v>130369</v>
      </c>
      <c r="B985" t="s">
        <v>49</v>
      </c>
      <c r="C985" t="s">
        <v>17</v>
      </c>
      <c r="D985">
        <v>1017</v>
      </c>
      <c r="E985">
        <v>496</v>
      </c>
      <c r="F985">
        <v>554</v>
      </c>
      <c r="G985">
        <v>0</v>
      </c>
      <c r="H985">
        <v>21385</v>
      </c>
      <c r="I985">
        <v>1</v>
      </c>
      <c r="J985">
        <v>47</v>
      </c>
      <c r="K985">
        <v>510</v>
      </c>
      <c r="L985">
        <v>537</v>
      </c>
      <c r="M985">
        <v>18.176470590000001</v>
      </c>
    </row>
    <row r="986" spans="1:13" x14ac:dyDescent="0.35">
      <c r="A986">
        <v>147758</v>
      </c>
      <c r="B986" t="s">
        <v>22</v>
      </c>
      <c r="C986" t="s">
        <v>17</v>
      </c>
      <c r="D986">
        <v>5643</v>
      </c>
      <c r="E986">
        <v>772</v>
      </c>
      <c r="F986">
        <v>971</v>
      </c>
      <c r="G986">
        <v>98</v>
      </c>
      <c r="H986">
        <v>55164</v>
      </c>
      <c r="I986">
        <v>7</v>
      </c>
      <c r="J986">
        <v>36</v>
      </c>
      <c r="K986">
        <v>939</v>
      </c>
      <c r="L986">
        <v>828</v>
      </c>
      <c r="M986">
        <v>13.33333333</v>
      </c>
    </row>
    <row r="987" spans="1:13" x14ac:dyDescent="0.35">
      <c r="A987">
        <v>18761</v>
      </c>
      <c r="B987" t="s">
        <v>18</v>
      </c>
      <c r="C987" t="s">
        <v>20</v>
      </c>
      <c r="D987">
        <v>714</v>
      </c>
      <c r="E987">
        <v>425</v>
      </c>
      <c r="F987">
        <v>432</v>
      </c>
      <c r="G987">
        <v>0</v>
      </c>
      <c r="H987">
        <v>13695</v>
      </c>
      <c r="I987">
        <v>4</v>
      </c>
      <c r="J987">
        <v>60</v>
      </c>
      <c r="K987">
        <v>434</v>
      </c>
      <c r="L987">
        <v>419</v>
      </c>
      <c r="M987">
        <v>9.0833333330000006</v>
      </c>
    </row>
    <row r="988" spans="1:13" x14ac:dyDescent="0.35">
      <c r="A988">
        <v>104234</v>
      </c>
      <c r="B988" t="s">
        <v>37</v>
      </c>
      <c r="C988" t="s">
        <v>14</v>
      </c>
      <c r="D988">
        <v>915</v>
      </c>
      <c r="E988">
        <v>506</v>
      </c>
      <c r="F988">
        <v>561</v>
      </c>
      <c r="G988">
        <v>1</v>
      </c>
      <c r="H988">
        <v>18191</v>
      </c>
      <c r="I988">
        <v>0</v>
      </c>
      <c r="J988">
        <v>60</v>
      </c>
      <c r="K988">
        <v>513</v>
      </c>
      <c r="L988">
        <v>559</v>
      </c>
      <c r="M988">
        <v>9.1428571430000005</v>
      </c>
    </row>
    <row r="989" spans="1:13" x14ac:dyDescent="0.35">
      <c r="A989">
        <v>30185</v>
      </c>
      <c r="B989" t="s">
        <v>40</v>
      </c>
      <c r="C989" t="s">
        <v>17</v>
      </c>
      <c r="D989">
        <v>748</v>
      </c>
      <c r="E989">
        <v>352</v>
      </c>
      <c r="F989">
        <v>423</v>
      </c>
      <c r="G989">
        <v>1</v>
      </c>
      <c r="H989">
        <v>13998</v>
      </c>
      <c r="I989">
        <v>1</v>
      </c>
      <c r="J989">
        <v>62</v>
      </c>
      <c r="K989">
        <v>372</v>
      </c>
      <c r="L989">
        <v>369</v>
      </c>
      <c r="M989">
        <v>10</v>
      </c>
    </row>
    <row r="990" spans="1:13" x14ac:dyDescent="0.35">
      <c r="A990">
        <v>30907</v>
      </c>
      <c r="B990" t="s">
        <v>40</v>
      </c>
      <c r="C990" t="s">
        <v>14</v>
      </c>
      <c r="D990">
        <v>803</v>
      </c>
      <c r="E990">
        <v>450</v>
      </c>
      <c r="F990">
        <v>597</v>
      </c>
      <c r="G990">
        <v>2</v>
      </c>
      <c r="H990">
        <v>21132</v>
      </c>
      <c r="I990">
        <v>8</v>
      </c>
      <c r="J990">
        <v>41</v>
      </c>
      <c r="K990">
        <v>495</v>
      </c>
      <c r="L990">
        <v>547</v>
      </c>
      <c r="M990">
        <v>15</v>
      </c>
    </row>
    <row r="991" spans="1:13" x14ac:dyDescent="0.35">
      <c r="A991">
        <v>105371</v>
      </c>
      <c r="B991" t="s">
        <v>28</v>
      </c>
      <c r="D991">
        <v>208</v>
      </c>
      <c r="E991">
        <v>201</v>
      </c>
      <c r="F991">
        <v>296</v>
      </c>
      <c r="G991">
        <v>0</v>
      </c>
      <c r="H991">
        <v>11136</v>
      </c>
      <c r="I991">
        <v>0</v>
      </c>
      <c r="J991">
        <v>79</v>
      </c>
      <c r="K991">
        <v>242</v>
      </c>
      <c r="L991">
        <v>255</v>
      </c>
      <c r="M991">
        <v>17.176470590000001</v>
      </c>
    </row>
    <row r="992" spans="1:13" x14ac:dyDescent="0.35">
      <c r="A992">
        <v>57058</v>
      </c>
      <c r="B992" t="s">
        <v>58</v>
      </c>
      <c r="C992" t="s">
        <v>14</v>
      </c>
      <c r="D992">
        <v>432</v>
      </c>
      <c r="E992">
        <v>174</v>
      </c>
      <c r="F992">
        <v>279</v>
      </c>
      <c r="G992">
        <v>1</v>
      </c>
      <c r="H992">
        <v>8763</v>
      </c>
      <c r="I992">
        <v>0</v>
      </c>
      <c r="J992">
        <v>73</v>
      </c>
      <c r="K992">
        <v>230</v>
      </c>
      <c r="L992">
        <v>223</v>
      </c>
      <c r="M992">
        <v>11.1</v>
      </c>
    </row>
    <row r="993" spans="1:13" x14ac:dyDescent="0.35">
      <c r="A993">
        <v>160851</v>
      </c>
      <c r="B993" t="s">
        <v>22</v>
      </c>
      <c r="C993" t="s">
        <v>14</v>
      </c>
      <c r="D993">
        <v>1485</v>
      </c>
      <c r="E993">
        <v>399</v>
      </c>
      <c r="F993">
        <v>469</v>
      </c>
      <c r="G993">
        <v>4</v>
      </c>
      <c r="H993">
        <v>15254</v>
      </c>
      <c r="I993">
        <v>9</v>
      </c>
      <c r="J993">
        <v>60</v>
      </c>
      <c r="K993">
        <v>478</v>
      </c>
      <c r="L993">
        <v>432</v>
      </c>
      <c r="M993">
        <v>12.875</v>
      </c>
    </row>
    <row r="994" spans="1:13" x14ac:dyDescent="0.35">
      <c r="A994">
        <v>163546</v>
      </c>
      <c r="B994" t="s">
        <v>22</v>
      </c>
      <c r="C994" t="s">
        <v>14</v>
      </c>
      <c r="D994">
        <v>4169</v>
      </c>
      <c r="E994">
        <v>540</v>
      </c>
      <c r="F994">
        <v>667</v>
      </c>
      <c r="G994">
        <v>95</v>
      </c>
      <c r="H994">
        <v>24535</v>
      </c>
      <c r="I994">
        <v>29</v>
      </c>
      <c r="J994">
        <v>41</v>
      </c>
      <c r="K994">
        <v>670</v>
      </c>
      <c r="L994">
        <v>570</v>
      </c>
      <c r="M994">
        <v>11.85714286</v>
      </c>
    </row>
    <row r="995" spans="1:13" x14ac:dyDescent="0.35">
      <c r="A995">
        <v>176053</v>
      </c>
      <c r="B995" t="s">
        <v>51</v>
      </c>
      <c r="C995" t="s">
        <v>14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</row>
    <row r="996" spans="1:13" x14ac:dyDescent="0.35">
      <c r="A996">
        <v>149534</v>
      </c>
      <c r="B996" t="s">
        <v>22</v>
      </c>
      <c r="C996" t="s">
        <v>17</v>
      </c>
      <c r="D996">
        <v>5000</v>
      </c>
      <c r="E996">
        <v>850</v>
      </c>
      <c r="F996">
        <v>931</v>
      </c>
      <c r="G996">
        <v>98</v>
      </c>
      <c r="H996">
        <v>39028</v>
      </c>
      <c r="I996">
        <v>16</v>
      </c>
      <c r="J996">
        <v>42</v>
      </c>
      <c r="K996">
        <v>931</v>
      </c>
      <c r="L996">
        <v>862</v>
      </c>
      <c r="M996">
        <v>25</v>
      </c>
    </row>
    <row r="997" spans="1:13" x14ac:dyDescent="0.35">
      <c r="A997">
        <v>156152</v>
      </c>
      <c r="B997" t="s">
        <v>22</v>
      </c>
      <c r="C997" t="s">
        <v>17</v>
      </c>
      <c r="D997">
        <v>1115</v>
      </c>
      <c r="E997">
        <v>313</v>
      </c>
      <c r="F997">
        <v>391</v>
      </c>
      <c r="G997">
        <v>4</v>
      </c>
      <c r="H997">
        <v>16625</v>
      </c>
      <c r="I997">
        <v>9</v>
      </c>
      <c r="J997">
        <v>37</v>
      </c>
      <c r="K997">
        <v>340</v>
      </c>
      <c r="L997">
        <v>354</v>
      </c>
      <c r="M997">
        <v>11.4375</v>
      </c>
    </row>
    <row r="998" spans="1:13" x14ac:dyDescent="0.35">
      <c r="A998">
        <v>67177</v>
      </c>
      <c r="B998" t="s">
        <v>30</v>
      </c>
      <c r="C998" t="s">
        <v>17</v>
      </c>
      <c r="D998">
        <v>709</v>
      </c>
      <c r="E998">
        <v>504</v>
      </c>
      <c r="F998">
        <v>539</v>
      </c>
      <c r="G998">
        <v>0</v>
      </c>
      <c r="H998">
        <v>17801</v>
      </c>
      <c r="I998">
        <v>2</v>
      </c>
      <c r="J998">
        <v>79</v>
      </c>
      <c r="K998">
        <v>515</v>
      </c>
      <c r="L998">
        <v>522</v>
      </c>
      <c r="M998">
        <v>9.9375</v>
      </c>
    </row>
    <row r="999" spans="1:13" x14ac:dyDescent="0.35">
      <c r="A999">
        <v>34475</v>
      </c>
      <c r="B999" t="s">
        <v>13</v>
      </c>
      <c r="C999" t="s">
        <v>14</v>
      </c>
      <c r="D999">
        <v>696</v>
      </c>
      <c r="E999">
        <v>277</v>
      </c>
      <c r="F999">
        <v>355</v>
      </c>
      <c r="G999">
        <v>2</v>
      </c>
      <c r="H999">
        <v>12415</v>
      </c>
      <c r="I999">
        <v>3</v>
      </c>
      <c r="J999">
        <v>51</v>
      </c>
      <c r="K999">
        <v>314</v>
      </c>
      <c r="L999">
        <v>325</v>
      </c>
      <c r="M999">
        <v>20.399999999999999</v>
      </c>
    </row>
    <row r="1000" spans="1:13" x14ac:dyDescent="0.35">
      <c r="A1000">
        <v>114803</v>
      </c>
      <c r="B1000" t="s">
        <v>32</v>
      </c>
      <c r="C1000" t="s">
        <v>17</v>
      </c>
      <c r="D1000">
        <v>911</v>
      </c>
      <c r="E1000">
        <v>384</v>
      </c>
      <c r="F1000">
        <v>613</v>
      </c>
      <c r="G1000">
        <v>16</v>
      </c>
      <c r="H1000">
        <v>31001</v>
      </c>
      <c r="I1000">
        <v>2</v>
      </c>
      <c r="J1000">
        <v>58</v>
      </c>
      <c r="K1000">
        <v>496</v>
      </c>
      <c r="L1000">
        <v>497</v>
      </c>
      <c r="M1000">
        <v>6.3333333329999997</v>
      </c>
    </row>
    <row r="1001" spans="1:13" x14ac:dyDescent="0.35">
      <c r="A1001">
        <v>15332</v>
      </c>
      <c r="B1001" t="s">
        <v>18</v>
      </c>
      <c r="C1001" t="s">
        <v>14</v>
      </c>
      <c r="D1001">
        <v>723</v>
      </c>
      <c r="E1001">
        <v>371</v>
      </c>
      <c r="F1001">
        <v>456</v>
      </c>
      <c r="G1001">
        <v>0</v>
      </c>
      <c r="H1001">
        <v>18915</v>
      </c>
      <c r="I1001">
        <v>6</v>
      </c>
      <c r="J1001">
        <v>47</v>
      </c>
      <c r="K1001">
        <v>414</v>
      </c>
      <c r="L1001">
        <v>398</v>
      </c>
      <c r="M1001">
        <v>6.538461539</v>
      </c>
    </row>
    <row r="1002" spans="1:13" x14ac:dyDescent="0.35">
      <c r="A1002">
        <v>74235</v>
      </c>
      <c r="B1002" t="s">
        <v>30</v>
      </c>
      <c r="C1002" t="s">
        <v>14</v>
      </c>
      <c r="D1002">
        <v>473</v>
      </c>
      <c r="E1002">
        <v>327</v>
      </c>
      <c r="F1002">
        <v>363</v>
      </c>
      <c r="G1002">
        <v>1</v>
      </c>
      <c r="H1002">
        <v>12580</v>
      </c>
      <c r="I1002">
        <v>0</v>
      </c>
      <c r="J1002">
        <v>94</v>
      </c>
      <c r="K1002">
        <v>338</v>
      </c>
      <c r="L1002">
        <v>348</v>
      </c>
      <c r="M1002">
        <v>13.5</v>
      </c>
    </row>
    <row r="1003" spans="1:13" x14ac:dyDescent="0.35">
      <c r="A1003">
        <v>167039</v>
      </c>
      <c r="B1003" t="s">
        <v>22</v>
      </c>
      <c r="D1003">
        <v>3201</v>
      </c>
      <c r="E1003">
        <v>497</v>
      </c>
      <c r="F1003">
        <v>591</v>
      </c>
      <c r="G1003">
        <v>92</v>
      </c>
      <c r="H1003">
        <v>19656</v>
      </c>
      <c r="I1003">
        <v>9</v>
      </c>
      <c r="J1003">
        <v>72</v>
      </c>
      <c r="K1003">
        <v>552</v>
      </c>
      <c r="L1003">
        <v>539</v>
      </c>
      <c r="M1003">
        <v>5</v>
      </c>
    </row>
    <row r="1004" spans="1:13" x14ac:dyDescent="0.35">
      <c r="A1004">
        <v>165509</v>
      </c>
      <c r="B1004" t="s">
        <v>22</v>
      </c>
      <c r="C1004" t="s">
        <v>14</v>
      </c>
      <c r="D1004">
        <v>2213</v>
      </c>
      <c r="E1004">
        <v>447</v>
      </c>
      <c r="F1004">
        <v>491</v>
      </c>
      <c r="G1004">
        <v>77</v>
      </c>
      <c r="H1004">
        <v>16702</v>
      </c>
      <c r="I1004">
        <v>7</v>
      </c>
      <c r="J1004">
        <v>62</v>
      </c>
      <c r="K1004">
        <v>447</v>
      </c>
      <c r="L1004">
        <v>491</v>
      </c>
      <c r="M1004">
        <v>4.95</v>
      </c>
    </row>
    <row r="1005" spans="1:13" x14ac:dyDescent="0.35">
      <c r="A1005">
        <v>151653</v>
      </c>
      <c r="B1005" t="s">
        <v>22</v>
      </c>
      <c r="D1005">
        <v>1455</v>
      </c>
      <c r="E1005">
        <v>376</v>
      </c>
      <c r="F1005">
        <v>426</v>
      </c>
      <c r="G1005">
        <v>7</v>
      </c>
      <c r="H1005">
        <v>14860</v>
      </c>
      <c r="I1005">
        <v>19</v>
      </c>
      <c r="J1005">
        <v>39</v>
      </c>
      <c r="K1005">
        <v>417</v>
      </c>
      <c r="L1005">
        <v>393</v>
      </c>
      <c r="M1005">
        <v>6.35</v>
      </c>
    </row>
    <row r="1006" spans="1:13" x14ac:dyDescent="0.35">
      <c r="A1006">
        <v>100132</v>
      </c>
      <c r="B1006" t="s">
        <v>37</v>
      </c>
      <c r="C1006" t="s">
        <v>17</v>
      </c>
      <c r="D1006">
        <v>393</v>
      </c>
      <c r="E1006">
        <v>216</v>
      </c>
      <c r="F1006">
        <v>301</v>
      </c>
      <c r="G1006">
        <v>0</v>
      </c>
      <c r="H1006">
        <v>10107</v>
      </c>
      <c r="I1006">
        <v>0</v>
      </c>
      <c r="J1006">
        <v>71</v>
      </c>
      <c r="K1006">
        <v>258</v>
      </c>
      <c r="L1006">
        <v>258</v>
      </c>
      <c r="M1006">
        <v>10</v>
      </c>
    </row>
    <row r="1007" spans="1:13" x14ac:dyDescent="0.35">
      <c r="A1007">
        <v>161726</v>
      </c>
      <c r="B1007" t="s">
        <v>22</v>
      </c>
      <c r="C1007" t="s">
        <v>17</v>
      </c>
      <c r="D1007">
        <v>2453</v>
      </c>
      <c r="E1007">
        <v>438</v>
      </c>
      <c r="F1007">
        <v>475</v>
      </c>
      <c r="G1007">
        <v>86</v>
      </c>
      <c r="H1007">
        <v>15707</v>
      </c>
      <c r="I1007">
        <v>16</v>
      </c>
      <c r="J1007">
        <v>45</v>
      </c>
      <c r="K1007">
        <v>451</v>
      </c>
      <c r="L1007">
        <v>436</v>
      </c>
      <c r="M1007">
        <v>5.8125</v>
      </c>
    </row>
    <row r="1008" spans="1:13" x14ac:dyDescent="0.35">
      <c r="A1008">
        <v>125986</v>
      </c>
      <c r="B1008" t="s">
        <v>21</v>
      </c>
      <c r="C1008" t="s">
        <v>14</v>
      </c>
      <c r="D1008">
        <v>533</v>
      </c>
      <c r="E1008">
        <v>246</v>
      </c>
      <c r="F1008">
        <v>308</v>
      </c>
      <c r="G1008">
        <v>1</v>
      </c>
      <c r="H1008">
        <v>10096</v>
      </c>
      <c r="I1008">
        <v>3</v>
      </c>
      <c r="J1008">
        <v>75</v>
      </c>
      <c r="K1008">
        <v>276</v>
      </c>
      <c r="L1008">
        <v>287</v>
      </c>
      <c r="M1008">
        <v>13.375</v>
      </c>
    </row>
    <row r="1009" spans="1:13" x14ac:dyDescent="0.35">
      <c r="A1009">
        <v>185394</v>
      </c>
      <c r="B1009" t="s">
        <v>30</v>
      </c>
      <c r="C1009" t="s">
        <v>17</v>
      </c>
      <c r="D1009">
        <v>647</v>
      </c>
      <c r="E1009">
        <v>285</v>
      </c>
      <c r="F1009">
        <v>338</v>
      </c>
      <c r="G1009">
        <v>0</v>
      </c>
      <c r="H1009">
        <v>12910</v>
      </c>
      <c r="I1009">
        <v>7</v>
      </c>
      <c r="J1009">
        <v>80</v>
      </c>
      <c r="K1009">
        <v>317</v>
      </c>
      <c r="L1009">
        <v>300</v>
      </c>
      <c r="M1009">
        <v>8.9166666669999994</v>
      </c>
    </row>
    <row r="1010" spans="1:13" x14ac:dyDescent="0.35">
      <c r="A1010">
        <v>43799</v>
      </c>
      <c r="B1010" t="s">
        <v>13</v>
      </c>
      <c r="C1010" t="s">
        <v>17</v>
      </c>
      <c r="D1010">
        <v>1044</v>
      </c>
      <c r="E1010">
        <v>366</v>
      </c>
      <c r="F1010">
        <v>499</v>
      </c>
      <c r="G1010">
        <v>15</v>
      </c>
      <c r="H1010">
        <v>22427</v>
      </c>
      <c r="I1010">
        <v>8</v>
      </c>
      <c r="J1010">
        <v>35</v>
      </c>
      <c r="K1010">
        <v>318</v>
      </c>
      <c r="L1010">
        <v>458</v>
      </c>
      <c r="M1010">
        <v>13.16666667</v>
      </c>
    </row>
    <row r="1011" spans="1:13" x14ac:dyDescent="0.35">
      <c r="A1011">
        <v>161838</v>
      </c>
      <c r="B1011" t="s">
        <v>22</v>
      </c>
      <c r="C1011" t="s">
        <v>17</v>
      </c>
      <c r="D1011">
        <v>1953</v>
      </c>
      <c r="E1011">
        <v>304</v>
      </c>
      <c r="F1011">
        <v>380</v>
      </c>
      <c r="G1011">
        <v>47</v>
      </c>
      <c r="H1011">
        <v>13811</v>
      </c>
      <c r="I1011">
        <v>25</v>
      </c>
      <c r="J1011">
        <v>43</v>
      </c>
      <c r="K1011">
        <v>353</v>
      </c>
      <c r="L1011">
        <v>337</v>
      </c>
      <c r="M1011">
        <v>13.5</v>
      </c>
    </row>
    <row r="1012" spans="1:13" x14ac:dyDescent="0.35">
      <c r="A1012">
        <v>161838</v>
      </c>
      <c r="B1012" t="s">
        <v>22</v>
      </c>
      <c r="C1012" t="s">
        <v>17</v>
      </c>
      <c r="D1012">
        <v>1953</v>
      </c>
      <c r="E1012">
        <v>304</v>
      </c>
      <c r="F1012">
        <v>380</v>
      </c>
      <c r="G1012">
        <v>47</v>
      </c>
      <c r="H1012">
        <v>13811</v>
      </c>
      <c r="I1012">
        <v>25</v>
      </c>
      <c r="J1012">
        <v>43</v>
      </c>
      <c r="K1012">
        <v>353</v>
      </c>
      <c r="L1012">
        <v>337</v>
      </c>
      <c r="M1012">
        <v>13.5</v>
      </c>
    </row>
    <row r="1013" spans="1:13" x14ac:dyDescent="0.35">
      <c r="A1013">
        <v>161838</v>
      </c>
      <c r="B1013" t="s">
        <v>22</v>
      </c>
      <c r="C1013" t="s">
        <v>17</v>
      </c>
      <c r="D1013">
        <v>1953</v>
      </c>
      <c r="E1013">
        <v>304</v>
      </c>
      <c r="F1013">
        <v>380</v>
      </c>
      <c r="G1013">
        <v>47</v>
      </c>
      <c r="H1013">
        <v>13811</v>
      </c>
      <c r="I1013">
        <v>25</v>
      </c>
      <c r="J1013">
        <v>43</v>
      </c>
      <c r="K1013">
        <v>353</v>
      </c>
      <c r="L1013">
        <v>337</v>
      </c>
      <c r="M1013">
        <v>13.5</v>
      </c>
    </row>
    <row r="1014" spans="1:13" x14ac:dyDescent="0.35">
      <c r="A1014">
        <v>138311</v>
      </c>
      <c r="B1014" t="s">
        <v>56</v>
      </c>
      <c r="C1014" t="s">
        <v>61</v>
      </c>
      <c r="D1014">
        <v>1708</v>
      </c>
      <c r="E1014">
        <v>437</v>
      </c>
      <c r="F1014">
        <v>684</v>
      </c>
      <c r="G1014">
        <v>36</v>
      </c>
      <c r="H1014">
        <v>29098</v>
      </c>
      <c r="I1014">
        <v>7</v>
      </c>
      <c r="J1014">
        <v>19</v>
      </c>
      <c r="K1014">
        <v>586</v>
      </c>
      <c r="L1014">
        <v>551</v>
      </c>
      <c r="M1014">
        <v>9.769230769</v>
      </c>
    </row>
    <row r="1015" spans="1:13" x14ac:dyDescent="0.35">
      <c r="A1015">
        <v>123469</v>
      </c>
      <c r="B1015" t="s">
        <v>21</v>
      </c>
      <c r="C1015" t="s">
        <v>14</v>
      </c>
      <c r="D1015">
        <v>561</v>
      </c>
      <c r="E1015">
        <v>493</v>
      </c>
      <c r="F1015">
        <v>540</v>
      </c>
      <c r="G1015">
        <v>1</v>
      </c>
      <c r="H1015">
        <v>16623</v>
      </c>
      <c r="I1015">
        <v>5</v>
      </c>
      <c r="J1015">
        <v>68</v>
      </c>
      <c r="K1015">
        <v>529</v>
      </c>
      <c r="L1015">
        <v>506</v>
      </c>
      <c r="M1015">
        <v>5.2</v>
      </c>
    </row>
    <row r="1016" spans="1:13" x14ac:dyDescent="0.35">
      <c r="A1016">
        <v>135341</v>
      </c>
      <c r="B1016" t="s">
        <v>56</v>
      </c>
      <c r="C1016" t="s">
        <v>61</v>
      </c>
      <c r="D1016">
        <v>700</v>
      </c>
      <c r="E1016">
        <v>205</v>
      </c>
      <c r="F1016">
        <v>295</v>
      </c>
      <c r="G1016">
        <v>0</v>
      </c>
      <c r="H1016">
        <v>12713</v>
      </c>
      <c r="I1016">
        <v>9</v>
      </c>
      <c r="J1016">
        <v>12</v>
      </c>
      <c r="K1016">
        <v>221</v>
      </c>
      <c r="L1016">
        <v>276</v>
      </c>
      <c r="M1016">
        <v>12.85714286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EADD-B91B-4B35-A59B-052F56C2C748}">
  <dimension ref="A1:M1001"/>
  <sheetViews>
    <sheetView workbookViewId="0">
      <selection activeCell="N1" sqref="N1"/>
    </sheetView>
  </sheetViews>
  <sheetFormatPr defaultRowHeight="14.5" x14ac:dyDescent="0.35"/>
  <cols>
    <col min="1" max="1" width="12.453125" bestFit="1" customWidth="1"/>
    <col min="2" max="2" width="9.54296875" bestFit="1" customWidth="1"/>
    <col min="3" max="3" width="10.08984375" bestFit="1" customWidth="1"/>
    <col min="4" max="4" width="6.453125" bestFit="1" customWidth="1"/>
    <col min="5" max="6" width="5.90625" bestFit="1" customWidth="1"/>
    <col min="7" max="7" width="7.54296875" bestFit="1" customWidth="1"/>
    <col min="8" max="8" width="5.90625" bestFit="1" customWidth="1"/>
    <col min="9" max="10" width="8.81640625" bestFit="1" customWidth="1"/>
    <col min="11" max="12" width="5.90625" bestFit="1" customWidth="1"/>
    <col min="13" max="13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119966</v>
      </c>
      <c r="B2" t="s">
        <v>21</v>
      </c>
      <c r="C2" t="s">
        <v>17</v>
      </c>
      <c r="D2">
        <v>321</v>
      </c>
      <c r="E2">
        <v>225</v>
      </c>
      <c r="F2">
        <v>281</v>
      </c>
      <c r="G2">
        <v>0</v>
      </c>
      <c r="H2">
        <v>9372</v>
      </c>
      <c r="I2">
        <v>3</v>
      </c>
      <c r="J2">
        <v>68</v>
      </c>
      <c r="K2">
        <v>264</v>
      </c>
      <c r="L2">
        <v>243</v>
      </c>
      <c r="M2">
        <v>8.0588235289999997</v>
      </c>
    </row>
    <row r="3" spans="1:13" x14ac:dyDescent="0.35">
      <c r="A3">
        <v>152470</v>
      </c>
      <c r="B3" t="s">
        <v>22</v>
      </c>
      <c r="C3" t="s">
        <v>17</v>
      </c>
      <c r="D3">
        <v>5725</v>
      </c>
      <c r="E3">
        <v>610</v>
      </c>
      <c r="F3">
        <v>807</v>
      </c>
      <c r="G3">
        <v>97</v>
      </c>
      <c r="H3">
        <v>53158</v>
      </c>
      <c r="I3">
        <v>13</v>
      </c>
      <c r="J3">
        <v>22</v>
      </c>
      <c r="K3">
        <v>763</v>
      </c>
      <c r="L3">
        <v>698</v>
      </c>
      <c r="M3">
        <v>23.727272729999999</v>
      </c>
    </row>
    <row r="4" spans="1:13" x14ac:dyDescent="0.35">
      <c r="A4">
        <v>48527</v>
      </c>
      <c r="B4" t="s">
        <v>44</v>
      </c>
      <c r="C4" t="s">
        <v>27</v>
      </c>
      <c r="D4">
        <v>931</v>
      </c>
      <c r="E4">
        <v>407</v>
      </c>
      <c r="F4">
        <v>496</v>
      </c>
      <c r="G4">
        <v>0</v>
      </c>
      <c r="H4">
        <v>17743</v>
      </c>
      <c r="I4">
        <v>0</v>
      </c>
      <c r="J4">
        <v>65</v>
      </c>
      <c r="K4">
        <v>502</v>
      </c>
      <c r="L4">
        <v>439</v>
      </c>
      <c r="M4">
        <v>4.4166666670000003</v>
      </c>
    </row>
    <row r="5" spans="1:13" x14ac:dyDescent="0.35">
      <c r="A5">
        <v>171528</v>
      </c>
      <c r="B5" t="s">
        <v>22</v>
      </c>
      <c r="C5" t="s">
        <v>17</v>
      </c>
      <c r="D5">
        <v>1895</v>
      </c>
      <c r="E5">
        <v>317</v>
      </c>
      <c r="F5">
        <v>471</v>
      </c>
      <c r="G5">
        <v>46</v>
      </c>
      <c r="H5">
        <v>17431</v>
      </c>
      <c r="I5">
        <v>10</v>
      </c>
      <c r="J5">
        <v>62</v>
      </c>
      <c r="K5">
        <v>389</v>
      </c>
      <c r="L5">
        <v>405</v>
      </c>
      <c r="M5">
        <v>6.7058823529999998</v>
      </c>
    </row>
    <row r="6" spans="1:13" x14ac:dyDescent="0.35">
      <c r="A6">
        <v>50122</v>
      </c>
      <c r="B6" t="s">
        <v>69</v>
      </c>
      <c r="C6" t="s">
        <v>17</v>
      </c>
      <c r="D6">
        <v>715</v>
      </c>
      <c r="E6">
        <v>318</v>
      </c>
      <c r="F6">
        <v>370</v>
      </c>
      <c r="G6">
        <v>2</v>
      </c>
      <c r="H6">
        <v>12416</v>
      </c>
      <c r="I6">
        <v>0</v>
      </c>
      <c r="J6">
        <v>75</v>
      </c>
      <c r="K6">
        <v>340</v>
      </c>
      <c r="L6">
        <v>352</v>
      </c>
      <c r="M6">
        <v>9.25</v>
      </c>
    </row>
    <row r="7" spans="1:13" x14ac:dyDescent="0.35">
      <c r="A7">
        <v>92293</v>
      </c>
      <c r="B7" t="s">
        <v>16</v>
      </c>
      <c r="C7" t="s">
        <v>17</v>
      </c>
      <c r="D7">
        <v>3359</v>
      </c>
      <c r="E7">
        <v>878</v>
      </c>
      <c r="F7">
        <v>973</v>
      </c>
      <c r="G7">
        <v>87</v>
      </c>
      <c r="H7">
        <v>35266</v>
      </c>
      <c r="I7">
        <v>16</v>
      </c>
      <c r="J7">
        <v>74</v>
      </c>
      <c r="K7">
        <v>897</v>
      </c>
      <c r="L7">
        <v>934</v>
      </c>
      <c r="M7">
        <v>5.8</v>
      </c>
    </row>
    <row r="8" spans="1:13" x14ac:dyDescent="0.35">
      <c r="A8">
        <v>47191</v>
      </c>
      <c r="B8" t="s">
        <v>44</v>
      </c>
      <c r="C8" t="s">
        <v>17</v>
      </c>
      <c r="D8">
        <v>950</v>
      </c>
      <c r="E8">
        <v>264</v>
      </c>
      <c r="F8">
        <v>378</v>
      </c>
      <c r="G8">
        <v>3</v>
      </c>
      <c r="H8">
        <v>20090</v>
      </c>
      <c r="I8">
        <v>6</v>
      </c>
      <c r="J8">
        <v>55</v>
      </c>
      <c r="K8">
        <v>295</v>
      </c>
      <c r="L8">
        <v>330</v>
      </c>
      <c r="M8">
        <v>4.1428571429999996</v>
      </c>
    </row>
    <row r="9" spans="1:13" x14ac:dyDescent="0.35">
      <c r="A9">
        <v>89288</v>
      </c>
      <c r="B9" t="s">
        <v>16</v>
      </c>
      <c r="C9" t="s">
        <v>17</v>
      </c>
      <c r="D9">
        <v>1243</v>
      </c>
      <c r="E9">
        <v>414</v>
      </c>
      <c r="F9">
        <v>507</v>
      </c>
      <c r="G9">
        <v>9</v>
      </c>
      <c r="H9">
        <v>15884</v>
      </c>
      <c r="I9">
        <v>18</v>
      </c>
      <c r="J9">
        <v>70</v>
      </c>
      <c r="K9">
        <v>467</v>
      </c>
      <c r="L9">
        <v>464</v>
      </c>
      <c r="M9">
        <v>10.4</v>
      </c>
    </row>
    <row r="10" spans="1:13" x14ac:dyDescent="0.35">
      <c r="A10">
        <v>101676</v>
      </c>
      <c r="B10" t="s">
        <v>37</v>
      </c>
      <c r="C10" t="s">
        <v>14</v>
      </c>
      <c r="D10">
        <v>1162</v>
      </c>
      <c r="E10">
        <v>529</v>
      </c>
      <c r="F10">
        <v>612</v>
      </c>
      <c r="G10">
        <v>7</v>
      </c>
      <c r="H10">
        <v>18860</v>
      </c>
      <c r="I10">
        <v>4</v>
      </c>
      <c r="J10">
        <v>60</v>
      </c>
      <c r="K10">
        <v>560</v>
      </c>
      <c r="L10">
        <v>571</v>
      </c>
      <c r="M10">
        <v>10.125</v>
      </c>
    </row>
    <row r="11" spans="1:13" x14ac:dyDescent="0.35">
      <c r="A11">
        <v>30051</v>
      </c>
      <c r="B11" t="s">
        <v>40</v>
      </c>
      <c r="C11" t="s">
        <v>17</v>
      </c>
      <c r="D11">
        <v>359</v>
      </c>
      <c r="E11">
        <v>205</v>
      </c>
      <c r="F11">
        <v>292</v>
      </c>
      <c r="G11">
        <v>0</v>
      </c>
      <c r="H11">
        <v>9279</v>
      </c>
      <c r="I11">
        <v>0</v>
      </c>
      <c r="J11">
        <v>90</v>
      </c>
      <c r="K11">
        <v>260</v>
      </c>
      <c r="L11">
        <v>250</v>
      </c>
      <c r="M11">
        <v>9</v>
      </c>
    </row>
    <row r="12" spans="1:13" x14ac:dyDescent="0.35">
      <c r="A12">
        <v>141500</v>
      </c>
      <c r="B12" t="s">
        <v>24</v>
      </c>
      <c r="C12" t="s">
        <v>14</v>
      </c>
      <c r="D12">
        <v>720</v>
      </c>
      <c r="E12">
        <v>328</v>
      </c>
      <c r="F12">
        <v>381</v>
      </c>
      <c r="G12">
        <v>0</v>
      </c>
      <c r="H12">
        <v>12646</v>
      </c>
      <c r="I12">
        <v>9</v>
      </c>
      <c r="J12">
        <v>19</v>
      </c>
      <c r="K12">
        <v>357</v>
      </c>
      <c r="L12">
        <v>358</v>
      </c>
      <c r="M12">
        <v>11.6</v>
      </c>
    </row>
    <row r="13" spans="1:13" x14ac:dyDescent="0.35">
      <c r="A13">
        <v>21599</v>
      </c>
      <c r="B13" t="s">
        <v>47</v>
      </c>
      <c r="C13" t="s">
        <v>14</v>
      </c>
      <c r="D13">
        <v>1168</v>
      </c>
      <c r="E13">
        <v>365</v>
      </c>
      <c r="F13">
        <v>460</v>
      </c>
      <c r="G13">
        <v>15</v>
      </c>
      <c r="H13">
        <v>18128</v>
      </c>
      <c r="I13">
        <v>1</v>
      </c>
      <c r="J13">
        <v>68</v>
      </c>
      <c r="K13">
        <v>430</v>
      </c>
      <c r="L13">
        <v>403</v>
      </c>
      <c r="M13">
        <v>5</v>
      </c>
    </row>
    <row r="14" spans="1:13" x14ac:dyDescent="0.35">
      <c r="A14">
        <v>110789</v>
      </c>
      <c r="B14" t="s">
        <v>50</v>
      </c>
      <c r="C14" t="s">
        <v>17</v>
      </c>
      <c r="D14">
        <v>324</v>
      </c>
      <c r="E14">
        <v>129</v>
      </c>
      <c r="F14">
        <v>277</v>
      </c>
      <c r="G14">
        <v>1</v>
      </c>
      <c r="H14">
        <v>9585</v>
      </c>
      <c r="I14">
        <v>0</v>
      </c>
      <c r="J14">
        <v>91</v>
      </c>
      <c r="K14">
        <v>204</v>
      </c>
      <c r="L14">
        <v>226</v>
      </c>
      <c r="M14">
        <v>8.1999999999999993</v>
      </c>
    </row>
    <row r="15" spans="1:13" x14ac:dyDescent="0.35">
      <c r="A15">
        <v>139512</v>
      </c>
      <c r="B15" t="s">
        <v>55</v>
      </c>
      <c r="C15" t="s">
        <v>14</v>
      </c>
      <c r="D15">
        <v>828</v>
      </c>
      <c r="E15">
        <v>318</v>
      </c>
      <c r="F15">
        <v>416</v>
      </c>
      <c r="G15">
        <v>2</v>
      </c>
      <c r="H15">
        <v>14887</v>
      </c>
      <c r="I15">
        <v>4</v>
      </c>
      <c r="J15">
        <v>39</v>
      </c>
      <c r="K15">
        <v>368</v>
      </c>
      <c r="L15">
        <v>366</v>
      </c>
      <c r="M15">
        <v>20</v>
      </c>
    </row>
    <row r="16" spans="1:13" x14ac:dyDescent="0.35">
      <c r="A16">
        <v>142662</v>
      </c>
      <c r="B16" t="s">
        <v>22</v>
      </c>
      <c r="C16" t="s">
        <v>17</v>
      </c>
      <c r="D16">
        <v>1188</v>
      </c>
      <c r="E16">
        <v>166</v>
      </c>
      <c r="F16">
        <v>243</v>
      </c>
      <c r="G16">
        <v>5</v>
      </c>
      <c r="H16">
        <v>10014</v>
      </c>
      <c r="I16">
        <v>10</v>
      </c>
      <c r="J16">
        <v>34</v>
      </c>
      <c r="K16">
        <v>218</v>
      </c>
      <c r="L16">
        <v>194</v>
      </c>
      <c r="M16">
        <v>8.3333333330000006</v>
      </c>
    </row>
    <row r="17" spans="1:13" x14ac:dyDescent="0.35">
      <c r="A17">
        <v>82920</v>
      </c>
      <c r="B17" t="s">
        <v>57</v>
      </c>
      <c r="C17" t="s">
        <v>17</v>
      </c>
      <c r="D17">
        <v>915</v>
      </c>
      <c r="E17">
        <v>469</v>
      </c>
      <c r="F17">
        <v>566</v>
      </c>
      <c r="G17">
        <v>0</v>
      </c>
      <c r="H17">
        <v>17112</v>
      </c>
      <c r="I17">
        <v>4</v>
      </c>
      <c r="J17">
        <v>60</v>
      </c>
      <c r="K17">
        <v>514</v>
      </c>
      <c r="L17">
        <v>514</v>
      </c>
      <c r="M17">
        <v>5.52631579</v>
      </c>
    </row>
    <row r="18" spans="1:13" x14ac:dyDescent="0.35">
      <c r="A18">
        <v>168186</v>
      </c>
      <c r="B18" t="s">
        <v>22</v>
      </c>
      <c r="D18">
        <v>2412</v>
      </c>
      <c r="E18">
        <v>549</v>
      </c>
      <c r="F18">
        <v>549</v>
      </c>
      <c r="G18">
        <v>91</v>
      </c>
      <c r="H18">
        <v>16642</v>
      </c>
      <c r="I18">
        <v>17</v>
      </c>
      <c r="J18">
        <v>55</v>
      </c>
      <c r="K18">
        <v>534</v>
      </c>
      <c r="L18">
        <v>564</v>
      </c>
      <c r="M18">
        <v>20</v>
      </c>
    </row>
    <row r="19" spans="1:13" x14ac:dyDescent="0.35">
      <c r="A19">
        <v>94503</v>
      </c>
      <c r="B19" t="s">
        <v>16</v>
      </c>
      <c r="C19" t="s">
        <v>17</v>
      </c>
      <c r="D19">
        <v>550</v>
      </c>
      <c r="E19">
        <v>157</v>
      </c>
      <c r="F19">
        <v>217</v>
      </c>
      <c r="G19">
        <v>3</v>
      </c>
      <c r="H19">
        <v>6493</v>
      </c>
      <c r="I19">
        <v>16</v>
      </c>
      <c r="J19">
        <v>56</v>
      </c>
      <c r="K19">
        <v>173</v>
      </c>
      <c r="L19">
        <v>215</v>
      </c>
      <c r="M19">
        <v>12.5</v>
      </c>
    </row>
    <row r="20" spans="1:13" x14ac:dyDescent="0.35">
      <c r="A20">
        <v>167406</v>
      </c>
      <c r="B20" t="s">
        <v>22</v>
      </c>
      <c r="C20" t="s">
        <v>17</v>
      </c>
      <c r="D20">
        <v>4135</v>
      </c>
      <c r="E20">
        <v>602</v>
      </c>
      <c r="F20">
        <v>694</v>
      </c>
      <c r="G20">
        <v>97</v>
      </c>
      <c r="H20">
        <v>33830</v>
      </c>
      <c r="I20">
        <v>7</v>
      </c>
      <c r="J20">
        <v>60</v>
      </c>
      <c r="K20">
        <v>608</v>
      </c>
      <c r="L20">
        <v>665</v>
      </c>
      <c r="M20">
        <v>7</v>
      </c>
    </row>
    <row r="21" spans="1:13" x14ac:dyDescent="0.35">
      <c r="A21">
        <v>170722</v>
      </c>
      <c r="B21" t="s">
        <v>22</v>
      </c>
      <c r="C21" t="s">
        <v>17</v>
      </c>
      <c r="D21">
        <v>2043</v>
      </c>
      <c r="E21">
        <v>296</v>
      </c>
      <c r="F21">
        <v>598</v>
      </c>
      <c r="G21">
        <v>52</v>
      </c>
      <c r="H21">
        <v>15530</v>
      </c>
      <c r="I21">
        <v>10</v>
      </c>
      <c r="J21">
        <v>56</v>
      </c>
      <c r="K21">
        <v>569</v>
      </c>
      <c r="L21">
        <v>399</v>
      </c>
      <c r="M21">
        <v>13.8</v>
      </c>
    </row>
    <row r="22" spans="1:13" x14ac:dyDescent="0.35">
      <c r="A22">
        <v>101989</v>
      </c>
      <c r="B22" t="s">
        <v>37</v>
      </c>
      <c r="C22" t="s">
        <v>17</v>
      </c>
      <c r="D22">
        <v>523</v>
      </c>
      <c r="E22">
        <v>314</v>
      </c>
      <c r="F22">
        <v>350</v>
      </c>
      <c r="G22">
        <v>0</v>
      </c>
      <c r="H22">
        <v>11799</v>
      </c>
      <c r="I22">
        <v>1</v>
      </c>
      <c r="J22">
        <v>77</v>
      </c>
      <c r="K22">
        <v>330</v>
      </c>
      <c r="L22">
        <v>327</v>
      </c>
      <c r="M22">
        <v>3.0625</v>
      </c>
    </row>
    <row r="23" spans="1:13" x14ac:dyDescent="0.35">
      <c r="A23">
        <v>66577</v>
      </c>
      <c r="B23" t="s">
        <v>30</v>
      </c>
      <c r="C23" t="s">
        <v>17</v>
      </c>
      <c r="D23">
        <v>2417</v>
      </c>
      <c r="E23">
        <v>575</v>
      </c>
      <c r="F23">
        <v>905</v>
      </c>
      <c r="G23">
        <v>69</v>
      </c>
      <c r="H23">
        <v>34152</v>
      </c>
      <c r="I23">
        <v>17</v>
      </c>
      <c r="J23">
        <v>43</v>
      </c>
      <c r="K23">
        <v>835</v>
      </c>
      <c r="L23">
        <v>693</v>
      </c>
      <c r="M23">
        <v>10.5</v>
      </c>
    </row>
    <row r="24" spans="1:13" x14ac:dyDescent="0.35">
      <c r="A24">
        <v>33003</v>
      </c>
      <c r="B24" t="s">
        <v>13</v>
      </c>
      <c r="C24" t="s">
        <v>17</v>
      </c>
      <c r="D24">
        <v>831</v>
      </c>
      <c r="E24">
        <v>242</v>
      </c>
      <c r="F24">
        <v>333</v>
      </c>
      <c r="G24">
        <v>1</v>
      </c>
      <c r="H24">
        <v>19039</v>
      </c>
      <c r="I24">
        <v>5</v>
      </c>
      <c r="J24">
        <v>17</v>
      </c>
      <c r="K24">
        <v>286</v>
      </c>
      <c r="L24">
        <v>281</v>
      </c>
      <c r="M24">
        <v>7.375</v>
      </c>
    </row>
    <row r="25" spans="1:13" x14ac:dyDescent="0.35">
      <c r="A25">
        <v>70216</v>
      </c>
      <c r="B25" t="s">
        <v>30</v>
      </c>
      <c r="C25" t="s">
        <v>14</v>
      </c>
      <c r="D25">
        <v>364</v>
      </c>
      <c r="E25">
        <v>312</v>
      </c>
      <c r="F25">
        <v>315</v>
      </c>
      <c r="G25">
        <v>1</v>
      </c>
      <c r="H25">
        <v>9474</v>
      </c>
      <c r="I25">
        <v>3</v>
      </c>
      <c r="J25">
        <v>76</v>
      </c>
      <c r="K25">
        <v>335</v>
      </c>
      <c r="L25">
        <v>293</v>
      </c>
      <c r="M25">
        <v>9.25</v>
      </c>
    </row>
    <row r="26" spans="1:13" x14ac:dyDescent="0.35">
      <c r="A26">
        <v>43086</v>
      </c>
      <c r="B26" t="s">
        <v>13</v>
      </c>
      <c r="C26" t="s">
        <v>17</v>
      </c>
      <c r="D26">
        <v>795</v>
      </c>
      <c r="E26">
        <v>352</v>
      </c>
      <c r="F26">
        <v>444</v>
      </c>
      <c r="G26">
        <v>0</v>
      </c>
      <c r="H26">
        <v>18613</v>
      </c>
      <c r="I26">
        <v>6</v>
      </c>
      <c r="J26">
        <v>12</v>
      </c>
      <c r="K26">
        <v>406</v>
      </c>
      <c r="L26">
        <v>397</v>
      </c>
      <c r="M26">
        <v>7.3333333329999997</v>
      </c>
    </row>
    <row r="27" spans="1:13" x14ac:dyDescent="0.35">
      <c r="A27">
        <v>122110</v>
      </c>
      <c r="B27" t="s">
        <v>21</v>
      </c>
      <c r="C27" t="s">
        <v>31</v>
      </c>
      <c r="D27">
        <v>408</v>
      </c>
      <c r="E27">
        <v>254</v>
      </c>
      <c r="F27">
        <v>324</v>
      </c>
      <c r="G27">
        <v>0</v>
      </c>
      <c r="H27">
        <v>8051</v>
      </c>
      <c r="I27">
        <v>15</v>
      </c>
      <c r="J27">
        <v>71</v>
      </c>
      <c r="K27">
        <v>292</v>
      </c>
      <c r="L27">
        <v>303</v>
      </c>
      <c r="M27">
        <v>4.9375</v>
      </c>
    </row>
    <row r="28" spans="1:13" x14ac:dyDescent="0.35">
      <c r="A28">
        <v>150684</v>
      </c>
      <c r="B28" t="s">
        <v>22</v>
      </c>
      <c r="C28" t="s">
        <v>14</v>
      </c>
      <c r="D28">
        <v>2476</v>
      </c>
      <c r="E28">
        <v>366</v>
      </c>
      <c r="F28">
        <v>537</v>
      </c>
      <c r="G28">
        <v>71</v>
      </c>
      <c r="H28">
        <v>15702</v>
      </c>
      <c r="I28">
        <v>50</v>
      </c>
      <c r="J28">
        <v>38</v>
      </c>
      <c r="K28">
        <v>453</v>
      </c>
      <c r="L28">
        <v>470</v>
      </c>
      <c r="M28">
        <v>17.666666670000001</v>
      </c>
    </row>
    <row r="29" spans="1:13" x14ac:dyDescent="0.35">
      <c r="A29">
        <v>162341</v>
      </c>
      <c r="B29" t="s">
        <v>22</v>
      </c>
      <c r="C29" t="s">
        <v>17</v>
      </c>
      <c r="D29">
        <v>3693</v>
      </c>
      <c r="E29">
        <v>358</v>
      </c>
      <c r="F29">
        <v>442</v>
      </c>
      <c r="G29">
        <v>97</v>
      </c>
      <c r="H29">
        <v>16753</v>
      </c>
      <c r="I29">
        <v>23</v>
      </c>
      <c r="J29">
        <v>56</v>
      </c>
      <c r="K29">
        <v>393</v>
      </c>
      <c r="L29">
        <v>393</v>
      </c>
      <c r="M29">
        <v>11.28571429</v>
      </c>
    </row>
    <row r="30" spans="1:13" x14ac:dyDescent="0.35">
      <c r="A30">
        <v>56407</v>
      </c>
      <c r="B30" t="s">
        <v>58</v>
      </c>
      <c r="C30" t="s">
        <v>17</v>
      </c>
      <c r="D30">
        <v>382</v>
      </c>
      <c r="E30">
        <v>173</v>
      </c>
      <c r="F30">
        <v>259</v>
      </c>
      <c r="G30">
        <v>0</v>
      </c>
      <c r="H30">
        <v>9037</v>
      </c>
      <c r="I30">
        <v>0</v>
      </c>
      <c r="J30">
        <v>92</v>
      </c>
      <c r="K30">
        <v>211</v>
      </c>
      <c r="L30">
        <v>233</v>
      </c>
      <c r="M30">
        <v>10.64705882</v>
      </c>
    </row>
    <row r="31" spans="1:13" x14ac:dyDescent="0.35">
      <c r="A31">
        <v>188988</v>
      </c>
      <c r="B31" t="s">
        <v>34</v>
      </c>
      <c r="D31">
        <v>667</v>
      </c>
      <c r="E31">
        <v>243</v>
      </c>
      <c r="F31">
        <v>351</v>
      </c>
      <c r="G31">
        <v>1</v>
      </c>
      <c r="H31">
        <v>12239</v>
      </c>
      <c r="I31">
        <v>2</v>
      </c>
      <c r="J31">
        <v>70</v>
      </c>
      <c r="K31">
        <v>311</v>
      </c>
      <c r="L31">
        <v>298</v>
      </c>
      <c r="M31">
        <v>6.2857142860000002</v>
      </c>
    </row>
    <row r="32" spans="1:13" x14ac:dyDescent="0.35">
      <c r="A32">
        <v>35581</v>
      </c>
      <c r="B32" t="s">
        <v>13</v>
      </c>
      <c r="C32" t="s">
        <v>14</v>
      </c>
      <c r="D32">
        <v>906</v>
      </c>
      <c r="E32">
        <v>296</v>
      </c>
      <c r="F32">
        <v>473</v>
      </c>
      <c r="G32">
        <v>3</v>
      </c>
      <c r="H32">
        <v>16729</v>
      </c>
      <c r="I32">
        <v>4</v>
      </c>
      <c r="J32">
        <v>37</v>
      </c>
      <c r="K32">
        <v>377</v>
      </c>
      <c r="L32">
        <v>360</v>
      </c>
      <c r="M32">
        <v>10.42857143</v>
      </c>
    </row>
    <row r="33" spans="1:13" x14ac:dyDescent="0.35">
      <c r="A33">
        <v>46358</v>
      </c>
      <c r="B33" t="s">
        <v>13</v>
      </c>
      <c r="C33" t="s">
        <v>14</v>
      </c>
      <c r="D33">
        <v>715</v>
      </c>
      <c r="E33">
        <v>362</v>
      </c>
      <c r="F33">
        <v>408</v>
      </c>
      <c r="G33">
        <v>0</v>
      </c>
      <c r="H33">
        <v>12806</v>
      </c>
      <c r="I33">
        <v>6</v>
      </c>
      <c r="J33">
        <v>28</v>
      </c>
      <c r="K33">
        <v>371</v>
      </c>
      <c r="L33">
        <v>388</v>
      </c>
      <c r="M33">
        <v>7.4666666670000001</v>
      </c>
    </row>
    <row r="34" spans="1:13" x14ac:dyDescent="0.35">
      <c r="A34">
        <v>109533</v>
      </c>
      <c r="B34" t="s">
        <v>50</v>
      </c>
      <c r="C34" t="s">
        <v>14</v>
      </c>
      <c r="D34">
        <v>576</v>
      </c>
      <c r="E34">
        <v>290</v>
      </c>
      <c r="F34">
        <v>375</v>
      </c>
      <c r="G34">
        <v>2</v>
      </c>
      <c r="H34">
        <v>9596</v>
      </c>
      <c r="I34">
        <v>1</v>
      </c>
      <c r="J34">
        <v>66</v>
      </c>
      <c r="K34">
        <v>318</v>
      </c>
      <c r="L34">
        <v>339</v>
      </c>
      <c r="M34">
        <v>7.5</v>
      </c>
    </row>
    <row r="35" spans="1:13" x14ac:dyDescent="0.35">
      <c r="A35">
        <v>81322</v>
      </c>
      <c r="B35" t="s">
        <v>36</v>
      </c>
      <c r="C35" t="s">
        <v>52</v>
      </c>
      <c r="D35">
        <v>335</v>
      </c>
      <c r="E35">
        <v>209</v>
      </c>
      <c r="F35">
        <v>311</v>
      </c>
      <c r="G35">
        <v>0</v>
      </c>
      <c r="H35">
        <v>9461</v>
      </c>
      <c r="I35">
        <v>1</v>
      </c>
      <c r="J35">
        <v>88</v>
      </c>
      <c r="K35">
        <v>252</v>
      </c>
      <c r="L35">
        <v>268</v>
      </c>
      <c r="M35">
        <v>10.05555556</v>
      </c>
    </row>
    <row r="36" spans="1:13" x14ac:dyDescent="0.35">
      <c r="A36">
        <v>179275</v>
      </c>
      <c r="B36" t="s">
        <v>41</v>
      </c>
      <c r="C36" t="s">
        <v>17</v>
      </c>
      <c r="D36">
        <v>1424</v>
      </c>
      <c r="E36">
        <v>419</v>
      </c>
      <c r="F36">
        <v>506</v>
      </c>
      <c r="G36">
        <v>21</v>
      </c>
      <c r="H36">
        <v>16767</v>
      </c>
      <c r="I36">
        <v>4</v>
      </c>
      <c r="J36">
        <v>56</v>
      </c>
      <c r="K36">
        <v>446</v>
      </c>
      <c r="L36">
        <v>477</v>
      </c>
      <c r="M36">
        <v>9.1999999999999993</v>
      </c>
    </row>
    <row r="37" spans="1:13" x14ac:dyDescent="0.35">
      <c r="A37">
        <v>48691</v>
      </c>
      <c r="B37" t="s">
        <v>44</v>
      </c>
      <c r="C37" t="s">
        <v>17</v>
      </c>
      <c r="D37">
        <v>733</v>
      </c>
      <c r="E37">
        <v>316</v>
      </c>
      <c r="F37">
        <v>412</v>
      </c>
      <c r="G37">
        <v>0</v>
      </c>
      <c r="H37">
        <v>19790</v>
      </c>
      <c r="I37">
        <v>1</v>
      </c>
      <c r="J37">
        <v>75</v>
      </c>
      <c r="K37">
        <v>378</v>
      </c>
      <c r="L37">
        <v>374</v>
      </c>
      <c r="M37">
        <v>10</v>
      </c>
    </row>
    <row r="38" spans="1:13" x14ac:dyDescent="0.35">
      <c r="A38">
        <v>24420</v>
      </c>
      <c r="B38" t="s">
        <v>47</v>
      </c>
      <c r="C38" t="s">
        <v>17</v>
      </c>
      <c r="D38">
        <v>1333</v>
      </c>
      <c r="E38">
        <v>162</v>
      </c>
      <c r="F38">
        <v>476</v>
      </c>
      <c r="G38">
        <v>11</v>
      </c>
      <c r="H38">
        <v>4738</v>
      </c>
      <c r="I38">
        <v>2</v>
      </c>
      <c r="J38">
        <v>29</v>
      </c>
      <c r="K38">
        <v>451</v>
      </c>
      <c r="L38">
        <v>234</v>
      </c>
      <c r="M38">
        <v>8.625</v>
      </c>
    </row>
    <row r="39" spans="1:13" x14ac:dyDescent="0.35">
      <c r="A39">
        <v>165368</v>
      </c>
      <c r="B39" t="s">
        <v>22</v>
      </c>
      <c r="C39" t="s">
        <v>14</v>
      </c>
      <c r="D39">
        <v>3899</v>
      </c>
      <c r="E39">
        <v>733</v>
      </c>
      <c r="F39">
        <v>811</v>
      </c>
      <c r="G39">
        <v>97</v>
      </c>
      <c r="H39">
        <v>28586</v>
      </c>
      <c r="I39">
        <v>14</v>
      </c>
      <c r="J39">
        <v>49</v>
      </c>
      <c r="K39">
        <v>786</v>
      </c>
      <c r="L39">
        <v>749</v>
      </c>
      <c r="M39">
        <v>33.333333330000002</v>
      </c>
    </row>
    <row r="40" spans="1:13" x14ac:dyDescent="0.35">
      <c r="A40">
        <v>41545</v>
      </c>
      <c r="B40" t="s">
        <v>13</v>
      </c>
      <c r="C40" t="s">
        <v>14</v>
      </c>
      <c r="D40">
        <v>658</v>
      </c>
      <c r="E40">
        <v>373</v>
      </c>
      <c r="F40">
        <v>436</v>
      </c>
      <c r="G40">
        <v>0</v>
      </c>
      <c r="H40">
        <v>14942</v>
      </c>
      <c r="I40">
        <v>11</v>
      </c>
      <c r="J40">
        <v>23</v>
      </c>
      <c r="K40">
        <v>392</v>
      </c>
      <c r="L40">
        <v>417</v>
      </c>
      <c r="M40">
        <v>5.7894736839999998</v>
      </c>
    </row>
    <row r="41" spans="1:13" x14ac:dyDescent="0.35">
      <c r="A41">
        <v>106235</v>
      </c>
      <c r="B41" t="s">
        <v>28</v>
      </c>
      <c r="C41" t="s">
        <v>14</v>
      </c>
      <c r="D41">
        <v>498</v>
      </c>
      <c r="E41">
        <v>273</v>
      </c>
      <c r="F41">
        <v>346</v>
      </c>
      <c r="G41">
        <v>0</v>
      </c>
      <c r="H41">
        <v>12893</v>
      </c>
      <c r="I41">
        <v>0</v>
      </c>
      <c r="J41">
        <v>69</v>
      </c>
      <c r="K41">
        <v>302</v>
      </c>
      <c r="L41">
        <v>304</v>
      </c>
      <c r="M41">
        <v>5</v>
      </c>
    </row>
    <row r="42" spans="1:13" x14ac:dyDescent="0.35">
      <c r="A42">
        <v>133640</v>
      </c>
      <c r="B42" t="s">
        <v>42</v>
      </c>
      <c r="C42" t="s">
        <v>14</v>
      </c>
      <c r="D42">
        <v>793</v>
      </c>
      <c r="E42">
        <v>359</v>
      </c>
      <c r="F42">
        <v>505</v>
      </c>
      <c r="G42">
        <v>16</v>
      </c>
      <c r="H42">
        <v>19844</v>
      </c>
      <c r="I42">
        <v>0</v>
      </c>
      <c r="J42">
        <v>45</v>
      </c>
      <c r="K42">
        <v>372</v>
      </c>
      <c r="L42">
        <v>464</v>
      </c>
      <c r="M42">
        <v>7.5</v>
      </c>
    </row>
    <row r="43" spans="1:13" x14ac:dyDescent="0.35">
      <c r="A43">
        <v>176443</v>
      </c>
      <c r="B43" t="s">
        <v>51</v>
      </c>
      <c r="C43" t="s">
        <v>17</v>
      </c>
      <c r="D43">
        <v>641</v>
      </c>
      <c r="E43">
        <v>291</v>
      </c>
      <c r="F43">
        <v>391</v>
      </c>
      <c r="G43">
        <v>1</v>
      </c>
      <c r="H43">
        <v>12815</v>
      </c>
      <c r="I43">
        <v>4</v>
      </c>
      <c r="J43">
        <v>45</v>
      </c>
      <c r="K43">
        <v>300</v>
      </c>
      <c r="L43">
        <v>356</v>
      </c>
      <c r="M43">
        <v>14</v>
      </c>
    </row>
    <row r="44" spans="1:13" x14ac:dyDescent="0.35">
      <c r="A44">
        <v>190976</v>
      </c>
      <c r="B44" t="s">
        <v>56</v>
      </c>
      <c r="D44">
        <v>558</v>
      </c>
      <c r="E44">
        <v>298</v>
      </c>
      <c r="F44">
        <v>345</v>
      </c>
      <c r="G44">
        <v>0</v>
      </c>
      <c r="H44">
        <v>10331</v>
      </c>
      <c r="I44">
        <v>4</v>
      </c>
      <c r="J44">
        <v>33</v>
      </c>
      <c r="K44">
        <v>301</v>
      </c>
      <c r="L44">
        <v>327</v>
      </c>
      <c r="M44">
        <v>14.777777779999999</v>
      </c>
    </row>
    <row r="45" spans="1:13" x14ac:dyDescent="0.35">
      <c r="A45">
        <v>145911</v>
      </c>
      <c r="B45" t="s">
        <v>22</v>
      </c>
      <c r="C45" t="s">
        <v>17</v>
      </c>
      <c r="D45">
        <v>3314</v>
      </c>
      <c r="E45">
        <v>781</v>
      </c>
      <c r="F45">
        <v>828</v>
      </c>
      <c r="G45">
        <v>99</v>
      </c>
      <c r="H45">
        <v>25608</v>
      </c>
      <c r="I45">
        <v>33</v>
      </c>
      <c r="J45">
        <v>47</v>
      </c>
      <c r="K45">
        <v>755</v>
      </c>
      <c r="L45">
        <v>820</v>
      </c>
      <c r="M45">
        <v>11.66666667</v>
      </c>
    </row>
    <row r="46" spans="1:13" x14ac:dyDescent="0.35">
      <c r="A46">
        <v>32984</v>
      </c>
      <c r="B46" t="s">
        <v>26</v>
      </c>
      <c r="C46" t="s">
        <v>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9.5</v>
      </c>
    </row>
    <row r="47" spans="1:13" x14ac:dyDescent="0.35">
      <c r="A47">
        <v>67541</v>
      </c>
      <c r="B47" t="s">
        <v>30</v>
      </c>
      <c r="C47" t="s">
        <v>17</v>
      </c>
      <c r="D47">
        <v>558</v>
      </c>
      <c r="E47">
        <v>344</v>
      </c>
      <c r="F47">
        <v>414</v>
      </c>
      <c r="G47">
        <v>0</v>
      </c>
      <c r="H47">
        <v>14032</v>
      </c>
      <c r="I47">
        <v>0</v>
      </c>
      <c r="J47">
        <v>69</v>
      </c>
      <c r="K47">
        <v>366</v>
      </c>
      <c r="L47">
        <v>398</v>
      </c>
      <c r="M47">
        <v>6.3636363640000004</v>
      </c>
    </row>
    <row r="48" spans="1:13" x14ac:dyDescent="0.35">
      <c r="A48">
        <v>86803</v>
      </c>
      <c r="B48" t="s">
        <v>35</v>
      </c>
      <c r="C48" t="s">
        <v>20</v>
      </c>
      <c r="D48">
        <v>419</v>
      </c>
      <c r="E48">
        <v>184</v>
      </c>
      <c r="F48">
        <v>279</v>
      </c>
      <c r="G48">
        <v>1</v>
      </c>
      <c r="H48">
        <v>9682</v>
      </c>
      <c r="I48">
        <v>1</v>
      </c>
      <c r="J48">
        <v>63</v>
      </c>
      <c r="K48">
        <v>214</v>
      </c>
      <c r="L48">
        <v>253</v>
      </c>
      <c r="M48">
        <v>7.3333333329999997</v>
      </c>
    </row>
    <row r="49" spans="1:13" x14ac:dyDescent="0.35">
      <c r="A49">
        <v>100324</v>
      </c>
      <c r="B49" t="s">
        <v>37</v>
      </c>
      <c r="C49" t="s">
        <v>17</v>
      </c>
      <c r="D49">
        <v>1783</v>
      </c>
      <c r="E49">
        <v>577</v>
      </c>
      <c r="F49">
        <v>653</v>
      </c>
      <c r="G49">
        <v>36</v>
      </c>
      <c r="H49">
        <v>26826</v>
      </c>
      <c r="I49">
        <v>0</v>
      </c>
      <c r="J49">
        <v>62</v>
      </c>
      <c r="K49">
        <v>603</v>
      </c>
      <c r="L49">
        <v>609</v>
      </c>
      <c r="M49">
        <v>20</v>
      </c>
    </row>
    <row r="50" spans="1:13" x14ac:dyDescent="0.35">
      <c r="A50">
        <v>132444</v>
      </c>
      <c r="B50" t="s">
        <v>49</v>
      </c>
      <c r="C50" t="s">
        <v>17</v>
      </c>
      <c r="D50">
        <v>543</v>
      </c>
      <c r="E50">
        <v>428</v>
      </c>
      <c r="F50">
        <v>434</v>
      </c>
      <c r="G50">
        <v>0</v>
      </c>
      <c r="H50">
        <v>12010</v>
      </c>
      <c r="I50">
        <v>1</v>
      </c>
      <c r="J50">
        <v>55</v>
      </c>
      <c r="K50">
        <v>431</v>
      </c>
      <c r="L50">
        <v>421</v>
      </c>
      <c r="M50">
        <v>15</v>
      </c>
    </row>
    <row r="51" spans="1:13" x14ac:dyDescent="0.35">
      <c r="A51">
        <v>107235</v>
      </c>
      <c r="B51" t="s">
        <v>60</v>
      </c>
      <c r="C51" t="s">
        <v>14</v>
      </c>
      <c r="D51">
        <v>1344</v>
      </c>
      <c r="E51">
        <v>639</v>
      </c>
      <c r="F51">
        <v>758</v>
      </c>
      <c r="G51">
        <v>12</v>
      </c>
      <c r="H51">
        <v>27610</v>
      </c>
      <c r="I51">
        <v>4</v>
      </c>
      <c r="J51">
        <v>53</v>
      </c>
      <c r="K51">
        <v>733</v>
      </c>
      <c r="L51">
        <v>676</v>
      </c>
      <c r="M51">
        <v>7.2142857139999998</v>
      </c>
    </row>
    <row r="52" spans="1:13" x14ac:dyDescent="0.35">
      <c r="A52">
        <v>67304</v>
      </c>
      <c r="B52" t="s">
        <v>30</v>
      </c>
      <c r="C52" t="s">
        <v>17</v>
      </c>
      <c r="D52">
        <v>1335</v>
      </c>
      <c r="E52">
        <v>597</v>
      </c>
      <c r="F52">
        <v>724</v>
      </c>
      <c r="G52">
        <v>24</v>
      </c>
      <c r="H52">
        <v>28770</v>
      </c>
      <c r="I52">
        <v>4</v>
      </c>
      <c r="J52">
        <v>67</v>
      </c>
      <c r="K52">
        <v>682</v>
      </c>
      <c r="L52">
        <v>644</v>
      </c>
      <c r="M52">
        <v>22.25</v>
      </c>
    </row>
    <row r="53" spans="1:13" x14ac:dyDescent="0.35">
      <c r="A53">
        <v>82040</v>
      </c>
      <c r="B53" t="s">
        <v>36</v>
      </c>
      <c r="C53" t="s">
        <v>52</v>
      </c>
      <c r="D53">
        <v>493</v>
      </c>
      <c r="E53">
        <v>213</v>
      </c>
      <c r="F53">
        <v>294</v>
      </c>
      <c r="G53">
        <v>1</v>
      </c>
      <c r="H53">
        <v>10815</v>
      </c>
      <c r="I53">
        <v>2</v>
      </c>
      <c r="J53">
        <v>81</v>
      </c>
      <c r="K53">
        <v>248</v>
      </c>
      <c r="L53">
        <v>258</v>
      </c>
      <c r="M53">
        <v>2.6744186050000001</v>
      </c>
    </row>
    <row r="54" spans="1:13" x14ac:dyDescent="0.35">
      <c r="A54">
        <v>43674</v>
      </c>
      <c r="B54" t="s">
        <v>13</v>
      </c>
      <c r="C54" t="s">
        <v>17</v>
      </c>
      <c r="D54">
        <v>888</v>
      </c>
      <c r="E54">
        <v>328</v>
      </c>
      <c r="F54">
        <v>410</v>
      </c>
      <c r="G54">
        <v>0</v>
      </c>
      <c r="H54">
        <v>17342</v>
      </c>
      <c r="I54">
        <v>5</v>
      </c>
      <c r="J54">
        <v>13</v>
      </c>
      <c r="K54">
        <v>368</v>
      </c>
      <c r="L54">
        <v>371</v>
      </c>
      <c r="M54">
        <v>5.7142857139999998</v>
      </c>
    </row>
    <row r="55" spans="1:13" x14ac:dyDescent="0.35">
      <c r="A55">
        <v>159171</v>
      </c>
      <c r="B55" t="s">
        <v>22</v>
      </c>
      <c r="C55" t="s">
        <v>17</v>
      </c>
      <c r="D55">
        <v>1968</v>
      </c>
      <c r="E55">
        <v>416</v>
      </c>
      <c r="F55">
        <v>496</v>
      </c>
      <c r="G55">
        <v>45</v>
      </c>
      <c r="H55">
        <v>16541</v>
      </c>
      <c r="I55">
        <v>9</v>
      </c>
      <c r="J55">
        <v>50</v>
      </c>
      <c r="K55">
        <v>485</v>
      </c>
      <c r="L55">
        <v>449</v>
      </c>
      <c r="M55">
        <v>9.4</v>
      </c>
    </row>
    <row r="56" spans="1:13" x14ac:dyDescent="0.35">
      <c r="A56">
        <v>64400</v>
      </c>
      <c r="B56" t="s">
        <v>34</v>
      </c>
      <c r="C56" t="s">
        <v>14</v>
      </c>
      <c r="D56">
        <v>1033</v>
      </c>
      <c r="E56">
        <v>329</v>
      </c>
      <c r="F56">
        <v>473</v>
      </c>
      <c r="G56">
        <v>4</v>
      </c>
      <c r="H56">
        <v>16482</v>
      </c>
      <c r="I56">
        <v>14</v>
      </c>
      <c r="J56">
        <v>47</v>
      </c>
      <c r="K56">
        <v>460</v>
      </c>
      <c r="L56">
        <v>376</v>
      </c>
      <c r="M56">
        <v>15</v>
      </c>
    </row>
    <row r="57" spans="1:13" x14ac:dyDescent="0.35">
      <c r="A57">
        <v>11284</v>
      </c>
      <c r="B57" t="s">
        <v>13</v>
      </c>
      <c r="C57" t="s">
        <v>14</v>
      </c>
      <c r="D57">
        <v>934</v>
      </c>
      <c r="E57">
        <v>324</v>
      </c>
      <c r="F57">
        <v>478</v>
      </c>
      <c r="G57">
        <v>9</v>
      </c>
      <c r="H57">
        <v>17408</v>
      </c>
      <c r="I57">
        <v>4</v>
      </c>
      <c r="J57">
        <v>11</v>
      </c>
      <c r="K57">
        <v>391</v>
      </c>
      <c r="L57">
        <v>404</v>
      </c>
      <c r="M57">
        <v>6.3666666669999996</v>
      </c>
    </row>
    <row r="58" spans="1:13" x14ac:dyDescent="0.35">
      <c r="A58">
        <v>74419</v>
      </c>
      <c r="B58" t="s">
        <v>30</v>
      </c>
      <c r="C58" t="s">
        <v>17</v>
      </c>
      <c r="D58">
        <v>578</v>
      </c>
      <c r="E58">
        <v>242</v>
      </c>
      <c r="F58">
        <v>328</v>
      </c>
      <c r="G58">
        <v>1</v>
      </c>
      <c r="H58">
        <v>12451</v>
      </c>
      <c r="I58">
        <v>2</v>
      </c>
      <c r="J58">
        <v>83</v>
      </c>
      <c r="K58">
        <v>306</v>
      </c>
      <c r="L58">
        <v>279</v>
      </c>
      <c r="M58">
        <v>9.8571428569999995</v>
      </c>
    </row>
    <row r="59" spans="1:13" x14ac:dyDescent="0.35">
      <c r="A59">
        <v>55840</v>
      </c>
      <c r="B59" t="s">
        <v>63</v>
      </c>
      <c r="C59" t="s">
        <v>14</v>
      </c>
      <c r="D59">
        <v>406</v>
      </c>
      <c r="E59">
        <v>240</v>
      </c>
      <c r="F59">
        <v>265</v>
      </c>
      <c r="G59">
        <v>0</v>
      </c>
      <c r="H59">
        <v>6733</v>
      </c>
      <c r="I59">
        <v>1</v>
      </c>
      <c r="J59">
        <v>61</v>
      </c>
      <c r="K59">
        <v>243</v>
      </c>
      <c r="L59">
        <v>255</v>
      </c>
      <c r="M59">
        <v>17.5</v>
      </c>
    </row>
    <row r="60" spans="1:13" x14ac:dyDescent="0.35">
      <c r="A60">
        <v>22176</v>
      </c>
      <c r="B60" t="s">
        <v>18</v>
      </c>
      <c r="C60" t="s">
        <v>14</v>
      </c>
      <c r="D60">
        <v>474</v>
      </c>
      <c r="E60">
        <v>163</v>
      </c>
      <c r="F60">
        <v>253</v>
      </c>
      <c r="G60">
        <v>1</v>
      </c>
      <c r="H60">
        <v>10597</v>
      </c>
      <c r="I60">
        <v>1</v>
      </c>
      <c r="J60">
        <v>73</v>
      </c>
      <c r="K60">
        <v>205</v>
      </c>
      <c r="L60">
        <v>218</v>
      </c>
      <c r="M60">
        <v>9.1333333329999995</v>
      </c>
    </row>
    <row r="61" spans="1:13" x14ac:dyDescent="0.35">
      <c r="A61">
        <v>25678</v>
      </c>
      <c r="B61" t="s">
        <v>13</v>
      </c>
      <c r="C61" t="s">
        <v>14</v>
      </c>
      <c r="D61">
        <v>721</v>
      </c>
      <c r="E61">
        <v>302</v>
      </c>
      <c r="F61">
        <v>365</v>
      </c>
      <c r="G61">
        <v>2</v>
      </c>
      <c r="H61">
        <v>12474</v>
      </c>
      <c r="I61">
        <v>3</v>
      </c>
      <c r="J61">
        <v>51</v>
      </c>
      <c r="K61">
        <v>339</v>
      </c>
      <c r="L61">
        <v>335</v>
      </c>
      <c r="M61">
        <v>8.875</v>
      </c>
    </row>
    <row r="62" spans="1:13" x14ac:dyDescent="0.35">
      <c r="A62">
        <v>107569</v>
      </c>
      <c r="B62" t="s">
        <v>60</v>
      </c>
      <c r="C62" t="s">
        <v>14</v>
      </c>
      <c r="D62">
        <v>443</v>
      </c>
      <c r="E62">
        <v>231</v>
      </c>
      <c r="F62">
        <v>323</v>
      </c>
      <c r="G62">
        <v>0</v>
      </c>
      <c r="H62">
        <v>11042</v>
      </c>
      <c r="I62">
        <v>1</v>
      </c>
      <c r="J62">
        <v>79</v>
      </c>
      <c r="K62">
        <v>288</v>
      </c>
      <c r="L62">
        <v>281</v>
      </c>
      <c r="M62">
        <v>36.111111110000003</v>
      </c>
    </row>
    <row r="63" spans="1:13" x14ac:dyDescent="0.35">
      <c r="A63">
        <v>70301</v>
      </c>
      <c r="B63" t="s">
        <v>30</v>
      </c>
      <c r="C63" t="s">
        <v>17</v>
      </c>
      <c r="D63">
        <v>841</v>
      </c>
      <c r="E63">
        <v>334</v>
      </c>
      <c r="F63">
        <v>462</v>
      </c>
      <c r="G63">
        <v>0</v>
      </c>
      <c r="H63">
        <v>17676</v>
      </c>
      <c r="I63">
        <v>2</v>
      </c>
      <c r="J63">
        <v>79</v>
      </c>
      <c r="K63">
        <v>409</v>
      </c>
      <c r="L63">
        <v>378</v>
      </c>
      <c r="M63">
        <v>10</v>
      </c>
    </row>
    <row r="64" spans="1:13" x14ac:dyDescent="0.35">
      <c r="A64">
        <v>39020</v>
      </c>
      <c r="B64" t="s">
        <v>13</v>
      </c>
      <c r="C64" t="s">
        <v>14</v>
      </c>
      <c r="D64">
        <v>724</v>
      </c>
      <c r="E64">
        <v>327</v>
      </c>
      <c r="F64">
        <v>371</v>
      </c>
      <c r="G64">
        <v>0</v>
      </c>
      <c r="H64">
        <v>15784</v>
      </c>
      <c r="I64">
        <v>19</v>
      </c>
      <c r="J64">
        <v>25</v>
      </c>
      <c r="K64">
        <v>384</v>
      </c>
      <c r="L64">
        <v>319</v>
      </c>
      <c r="M64">
        <v>12.5</v>
      </c>
    </row>
    <row r="65" spans="1:13" x14ac:dyDescent="0.35">
      <c r="A65">
        <v>125906</v>
      </c>
      <c r="B65" t="s">
        <v>21</v>
      </c>
      <c r="C65" t="s">
        <v>17</v>
      </c>
      <c r="D65">
        <v>924</v>
      </c>
      <c r="E65">
        <v>414</v>
      </c>
      <c r="F65">
        <v>438</v>
      </c>
      <c r="G65">
        <v>1</v>
      </c>
      <c r="H65">
        <v>14092</v>
      </c>
      <c r="I65">
        <v>3</v>
      </c>
      <c r="J65">
        <v>55</v>
      </c>
      <c r="K65">
        <v>443</v>
      </c>
      <c r="L65">
        <v>427</v>
      </c>
      <c r="M65">
        <v>4.6666666670000003</v>
      </c>
    </row>
    <row r="66" spans="1:13" x14ac:dyDescent="0.35">
      <c r="A66">
        <v>23934</v>
      </c>
      <c r="B66" t="s">
        <v>47</v>
      </c>
      <c r="C66" t="s">
        <v>17</v>
      </c>
      <c r="D66">
        <v>1056</v>
      </c>
      <c r="E66">
        <v>405</v>
      </c>
      <c r="F66">
        <v>485</v>
      </c>
      <c r="G66">
        <v>5</v>
      </c>
      <c r="H66">
        <v>15432</v>
      </c>
      <c r="I66">
        <v>6</v>
      </c>
      <c r="J66">
        <v>78</v>
      </c>
      <c r="K66">
        <v>498</v>
      </c>
      <c r="L66">
        <v>444</v>
      </c>
      <c r="M66">
        <v>3.5892857139999998</v>
      </c>
    </row>
    <row r="67" spans="1:13" x14ac:dyDescent="0.35">
      <c r="A67">
        <v>112751</v>
      </c>
      <c r="B67" t="s">
        <v>32</v>
      </c>
      <c r="C67" t="s">
        <v>17</v>
      </c>
      <c r="D67">
        <v>1017</v>
      </c>
      <c r="E67">
        <v>672</v>
      </c>
      <c r="F67">
        <v>673</v>
      </c>
      <c r="G67">
        <v>2</v>
      </c>
      <c r="H67">
        <v>18233</v>
      </c>
      <c r="I67">
        <v>0</v>
      </c>
      <c r="J67">
        <v>55</v>
      </c>
      <c r="K67">
        <v>700</v>
      </c>
      <c r="L67">
        <v>647</v>
      </c>
      <c r="M67">
        <v>13.8</v>
      </c>
    </row>
    <row r="68" spans="1:13" x14ac:dyDescent="0.35">
      <c r="A68">
        <v>3651</v>
      </c>
      <c r="B68" t="s">
        <v>30</v>
      </c>
      <c r="C68" t="s">
        <v>17</v>
      </c>
      <c r="D68">
        <v>668</v>
      </c>
      <c r="E68">
        <v>300</v>
      </c>
      <c r="F68">
        <v>385</v>
      </c>
      <c r="G68">
        <v>8</v>
      </c>
      <c r="H68">
        <v>14567</v>
      </c>
      <c r="I68">
        <v>3</v>
      </c>
      <c r="J68">
        <v>24</v>
      </c>
      <c r="K68">
        <v>322</v>
      </c>
      <c r="L68">
        <v>344</v>
      </c>
      <c r="M68">
        <v>25.833333329999999</v>
      </c>
    </row>
    <row r="69" spans="1:13" x14ac:dyDescent="0.35">
      <c r="A69">
        <v>1068</v>
      </c>
      <c r="B69" t="s">
        <v>22</v>
      </c>
      <c r="C69" t="s">
        <v>17</v>
      </c>
      <c r="D69">
        <v>3528</v>
      </c>
      <c r="E69">
        <v>814</v>
      </c>
      <c r="F69">
        <v>867</v>
      </c>
      <c r="G69">
        <v>98</v>
      </c>
      <c r="H69">
        <v>25564</v>
      </c>
      <c r="I69">
        <v>18</v>
      </c>
      <c r="J69">
        <v>43</v>
      </c>
      <c r="K69">
        <v>808</v>
      </c>
      <c r="L69">
        <v>867</v>
      </c>
      <c r="M69">
        <v>6.1627906980000002</v>
      </c>
    </row>
    <row r="70" spans="1:13" x14ac:dyDescent="0.35">
      <c r="A70">
        <v>120128</v>
      </c>
      <c r="B70" t="s">
        <v>21</v>
      </c>
      <c r="C70" t="s">
        <v>17</v>
      </c>
      <c r="D70">
        <v>417</v>
      </c>
      <c r="E70">
        <v>277</v>
      </c>
      <c r="F70">
        <v>326</v>
      </c>
      <c r="G70">
        <v>0</v>
      </c>
      <c r="H70">
        <v>10308</v>
      </c>
      <c r="I70">
        <v>0</v>
      </c>
      <c r="J70">
        <v>89</v>
      </c>
      <c r="K70">
        <v>300</v>
      </c>
      <c r="L70">
        <v>258</v>
      </c>
      <c r="M70">
        <v>14</v>
      </c>
    </row>
    <row r="71" spans="1:13" x14ac:dyDescent="0.35">
      <c r="A71">
        <v>152092</v>
      </c>
      <c r="B71" t="s">
        <v>22</v>
      </c>
      <c r="C71" t="s">
        <v>17</v>
      </c>
      <c r="D71">
        <v>1232</v>
      </c>
      <c r="E71">
        <v>203</v>
      </c>
      <c r="F71">
        <v>267</v>
      </c>
      <c r="G71">
        <v>1</v>
      </c>
      <c r="H71">
        <v>10129</v>
      </c>
      <c r="I71">
        <v>14</v>
      </c>
      <c r="J71">
        <v>37</v>
      </c>
      <c r="K71">
        <v>229</v>
      </c>
      <c r="L71">
        <v>241</v>
      </c>
      <c r="M71">
        <v>3.7142857139999998</v>
      </c>
    </row>
    <row r="72" spans="1:13" x14ac:dyDescent="0.35">
      <c r="A72">
        <v>85913</v>
      </c>
      <c r="B72" t="s">
        <v>53</v>
      </c>
      <c r="C72" t="s">
        <v>14</v>
      </c>
      <c r="D72">
        <v>396</v>
      </c>
      <c r="E72">
        <v>248</v>
      </c>
      <c r="F72">
        <v>304</v>
      </c>
      <c r="G72">
        <v>1</v>
      </c>
      <c r="H72">
        <v>10419</v>
      </c>
      <c r="I72">
        <v>1</v>
      </c>
      <c r="J72">
        <v>18</v>
      </c>
      <c r="K72">
        <v>274</v>
      </c>
      <c r="L72">
        <v>284</v>
      </c>
      <c r="M72">
        <v>9.7272727270000008</v>
      </c>
    </row>
    <row r="73" spans="1:13" x14ac:dyDescent="0.35">
      <c r="A73">
        <v>43226</v>
      </c>
      <c r="B73" t="s">
        <v>13</v>
      </c>
      <c r="C73" t="s">
        <v>14</v>
      </c>
      <c r="D73">
        <v>764</v>
      </c>
      <c r="E73">
        <v>269</v>
      </c>
      <c r="F73">
        <v>353</v>
      </c>
      <c r="G73">
        <v>1</v>
      </c>
      <c r="H73">
        <v>13439</v>
      </c>
      <c r="I73">
        <v>10</v>
      </c>
      <c r="J73">
        <v>9</v>
      </c>
      <c r="K73">
        <v>307</v>
      </c>
      <c r="L73">
        <v>317</v>
      </c>
      <c r="M73">
        <v>15</v>
      </c>
    </row>
    <row r="74" spans="1:13" x14ac:dyDescent="0.35">
      <c r="A74">
        <v>60738</v>
      </c>
      <c r="B74" t="s">
        <v>34</v>
      </c>
      <c r="C74" t="s">
        <v>17</v>
      </c>
      <c r="D74">
        <v>877</v>
      </c>
      <c r="E74">
        <v>419</v>
      </c>
      <c r="F74">
        <v>496</v>
      </c>
      <c r="G74">
        <v>0</v>
      </c>
      <c r="H74">
        <v>16981</v>
      </c>
      <c r="I74">
        <v>14</v>
      </c>
      <c r="J74">
        <v>53</v>
      </c>
      <c r="K74">
        <v>473</v>
      </c>
      <c r="L74">
        <v>450</v>
      </c>
      <c r="M74">
        <v>5.25</v>
      </c>
    </row>
    <row r="75" spans="1:13" x14ac:dyDescent="0.35">
      <c r="A75">
        <v>60571</v>
      </c>
      <c r="B75" t="s">
        <v>34</v>
      </c>
      <c r="C75" t="s">
        <v>14</v>
      </c>
      <c r="D75">
        <v>696</v>
      </c>
      <c r="E75">
        <v>354</v>
      </c>
      <c r="F75">
        <v>472</v>
      </c>
      <c r="G75">
        <v>3</v>
      </c>
      <c r="H75">
        <v>15493</v>
      </c>
      <c r="I75">
        <v>0</v>
      </c>
      <c r="J75">
        <v>73</v>
      </c>
      <c r="K75">
        <v>402</v>
      </c>
      <c r="L75">
        <v>407</v>
      </c>
      <c r="M75">
        <v>10.5</v>
      </c>
    </row>
    <row r="76" spans="1:13" x14ac:dyDescent="0.35">
      <c r="A76">
        <v>131913</v>
      </c>
      <c r="B76" t="s">
        <v>49</v>
      </c>
      <c r="C76" t="s">
        <v>17</v>
      </c>
      <c r="D76">
        <v>1109</v>
      </c>
      <c r="E76">
        <v>513</v>
      </c>
      <c r="F76">
        <v>636</v>
      </c>
      <c r="G76">
        <v>4</v>
      </c>
      <c r="H76">
        <v>20235</v>
      </c>
      <c r="I76">
        <v>0</v>
      </c>
      <c r="J76">
        <v>64</v>
      </c>
      <c r="K76">
        <v>587</v>
      </c>
      <c r="L76">
        <v>606</v>
      </c>
      <c r="M76">
        <v>13.25</v>
      </c>
    </row>
    <row r="77" spans="1:13" x14ac:dyDescent="0.35">
      <c r="A77">
        <v>172140</v>
      </c>
      <c r="B77" t="s">
        <v>22</v>
      </c>
      <c r="C77" t="s">
        <v>17</v>
      </c>
      <c r="D77">
        <v>2099</v>
      </c>
      <c r="E77">
        <v>588</v>
      </c>
      <c r="F77">
        <v>643</v>
      </c>
      <c r="G77">
        <v>53</v>
      </c>
      <c r="H77">
        <v>19738</v>
      </c>
      <c r="I77">
        <v>3</v>
      </c>
      <c r="J77">
        <v>66</v>
      </c>
      <c r="K77">
        <v>609</v>
      </c>
      <c r="L77">
        <v>610</v>
      </c>
      <c r="M77">
        <v>10.7</v>
      </c>
    </row>
    <row r="78" spans="1:13" x14ac:dyDescent="0.35">
      <c r="A78">
        <v>147753</v>
      </c>
      <c r="B78" t="s">
        <v>22</v>
      </c>
      <c r="C78" t="s">
        <v>17</v>
      </c>
      <c r="D78">
        <v>4778</v>
      </c>
      <c r="E78">
        <v>792</v>
      </c>
      <c r="F78">
        <v>987</v>
      </c>
      <c r="G78">
        <v>95</v>
      </c>
      <c r="H78">
        <v>35530</v>
      </c>
      <c r="I78">
        <v>9</v>
      </c>
      <c r="J78">
        <v>58</v>
      </c>
      <c r="K78">
        <v>981</v>
      </c>
      <c r="L78">
        <v>849</v>
      </c>
      <c r="M78">
        <v>19.25</v>
      </c>
    </row>
    <row r="79" spans="1:13" x14ac:dyDescent="0.35">
      <c r="A79">
        <v>161856</v>
      </c>
      <c r="B79" t="s">
        <v>22</v>
      </c>
      <c r="C79" t="s">
        <v>14</v>
      </c>
      <c r="D79">
        <v>2264</v>
      </c>
      <c r="E79">
        <v>430</v>
      </c>
      <c r="F79">
        <v>392</v>
      </c>
      <c r="G79">
        <v>68</v>
      </c>
      <c r="H79">
        <v>16795</v>
      </c>
      <c r="I79">
        <v>13</v>
      </c>
      <c r="J79">
        <v>42</v>
      </c>
      <c r="K79">
        <v>441</v>
      </c>
      <c r="L79">
        <v>404</v>
      </c>
      <c r="M79">
        <v>11</v>
      </c>
    </row>
    <row r="80" spans="1:13" x14ac:dyDescent="0.35">
      <c r="A80">
        <v>140611</v>
      </c>
      <c r="B80" t="s">
        <v>55</v>
      </c>
      <c r="C80" t="s">
        <v>17</v>
      </c>
      <c r="D80">
        <v>740</v>
      </c>
      <c r="E80">
        <v>240</v>
      </c>
      <c r="F80">
        <v>324</v>
      </c>
      <c r="G80">
        <v>2</v>
      </c>
      <c r="H80">
        <v>10701</v>
      </c>
      <c r="I80">
        <v>9</v>
      </c>
      <c r="J80">
        <v>26</v>
      </c>
      <c r="K80">
        <v>288</v>
      </c>
      <c r="L80">
        <v>294</v>
      </c>
      <c r="M80">
        <v>4.375</v>
      </c>
    </row>
    <row r="81" spans="1:13" x14ac:dyDescent="0.35">
      <c r="A81">
        <v>30068</v>
      </c>
      <c r="B81" t="s">
        <v>40</v>
      </c>
      <c r="C81" t="s">
        <v>17</v>
      </c>
      <c r="D81">
        <v>573</v>
      </c>
      <c r="E81">
        <v>250</v>
      </c>
      <c r="F81">
        <v>316</v>
      </c>
      <c r="G81">
        <v>0</v>
      </c>
      <c r="H81">
        <v>9846</v>
      </c>
      <c r="I81">
        <v>1</v>
      </c>
      <c r="J81">
        <v>84</v>
      </c>
      <c r="K81">
        <v>295</v>
      </c>
      <c r="L81">
        <v>285</v>
      </c>
      <c r="M81">
        <v>7.153846154</v>
      </c>
    </row>
    <row r="82" spans="1:13" x14ac:dyDescent="0.35">
      <c r="A82">
        <v>96175</v>
      </c>
      <c r="B82" t="s">
        <v>16</v>
      </c>
      <c r="C82" t="s">
        <v>14</v>
      </c>
      <c r="D82">
        <v>258</v>
      </c>
      <c r="E82">
        <v>60</v>
      </c>
      <c r="F82">
        <v>209</v>
      </c>
      <c r="G82">
        <v>0</v>
      </c>
      <c r="H82">
        <v>4884</v>
      </c>
      <c r="I82">
        <v>7</v>
      </c>
      <c r="J82">
        <v>63</v>
      </c>
      <c r="K82">
        <v>120</v>
      </c>
      <c r="L82">
        <v>89</v>
      </c>
      <c r="M82">
        <v>5.5555555559999998</v>
      </c>
    </row>
    <row r="83" spans="1:13" x14ac:dyDescent="0.35">
      <c r="A83">
        <v>727</v>
      </c>
      <c r="B83" t="s">
        <v>48</v>
      </c>
      <c r="C83" t="s">
        <v>17</v>
      </c>
      <c r="D83">
        <v>240</v>
      </c>
      <c r="E83">
        <v>232</v>
      </c>
      <c r="F83">
        <v>315</v>
      </c>
      <c r="G83">
        <v>0</v>
      </c>
      <c r="H83">
        <v>10744</v>
      </c>
      <c r="I83">
        <v>1</v>
      </c>
      <c r="J83">
        <v>85</v>
      </c>
      <c r="K83">
        <v>280</v>
      </c>
      <c r="L83">
        <v>271</v>
      </c>
      <c r="M83">
        <v>2.2608695650000001</v>
      </c>
    </row>
    <row r="84" spans="1:13" x14ac:dyDescent="0.35">
      <c r="A84">
        <v>188893</v>
      </c>
      <c r="B84" t="s">
        <v>18</v>
      </c>
      <c r="C84" t="s">
        <v>14</v>
      </c>
      <c r="D84">
        <v>701</v>
      </c>
      <c r="E84">
        <v>297</v>
      </c>
      <c r="F84">
        <v>468</v>
      </c>
      <c r="G84">
        <v>1</v>
      </c>
      <c r="H84">
        <v>15258</v>
      </c>
      <c r="I84">
        <v>3</v>
      </c>
      <c r="J84">
        <v>74</v>
      </c>
      <c r="K84">
        <v>335</v>
      </c>
      <c r="L84">
        <v>405</v>
      </c>
      <c r="M84">
        <v>15.5</v>
      </c>
    </row>
    <row r="85" spans="1:13" x14ac:dyDescent="0.35">
      <c r="A85">
        <v>110425</v>
      </c>
      <c r="B85" t="s">
        <v>50</v>
      </c>
      <c r="C85" t="s">
        <v>17</v>
      </c>
      <c r="D85">
        <v>305</v>
      </c>
      <c r="E85">
        <v>95</v>
      </c>
      <c r="F85">
        <v>182</v>
      </c>
      <c r="G85">
        <v>1</v>
      </c>
      <c r="H85">
        <v>6104</v>
      </c>
      <c r="I85">
        <v>0</v>
      </c>
      <c r="J85">
        <v>83</v>
      </c>
      <c r="K85">
        <v>103</v>
      </c>
      <c r="L85">
        <v>162</v>
      </c>
      <c r="M85">
        <v>13.33333333</v>
      </c>
    </row>
    <row r="86" spans="1:13" x14ac:dyDescent="0.35">
      <c r="A86">
        <v>54897</v>
      </c>
      <c r="B86" t="s">
        <v>40</v>
      </c>
      <c r="D86">
        <v>1271</v>
      </c>
      <c r="E86">
        <v>733</v>
      </c>
      <c r="F86">
        <v>752</v>
      </c>
      <c r="G86">
        <v>4</v>
      </c>
      <c r="H86">
        <v>23282</v>
      </c>
      <c r="I86">
        <v>5</v>
      </c>
      <c r="J86">
        <v>39</v>
      </c>
      <c r="K86">
        <v>752</v>
      </c>
      <c r="L86">
        <v>743</v>
      </c>
      <c r="M86">
        <v>15.09090909</v>
      </c>
    </row>
    <row r="87" spans="1:13" x14ac:dyDescent="0.35">
      <c r="A87">
        <v>173772</v>
      </c>
      <c r="B87" t="s">
        <v>38</v>
      </c>
      <c r="C87" t="s">
        <v>17</v>
      </c>
      <c r="D87">
        <v>1233</v>
      </c>
      <c r="E87">
        <v>310</v>
      </c>
      <c r="F87">
        <v>399</v>
      </c>
      <c r="G87">
        <v>20</v>
      </c>
      <c r="H87">
        <v>11450</v>
      </c>
      <c r="I87">
        <v>11</v>
      </c>
      <c r="J87">
        <v>71</v>
      </c>
      <c r="K87">
        <v>347</v>
      </c>
      <c r="L87">
        <v>365</v>
      </c>
      <c r="M87">
        <v>7.923076923</v>
      </c>
    </row>
    <row r="88" spans="1:13" x14ac:dyDescent="0.35">
      <c r="A88">
        <v>25560</v>
      </c>
      <c r="B88" t="s">
        <v>40</v>
      </c>
      <c r="C88" t="s">
        <v>17</v>
      </c>
      <c r="D88">
        <v>802</v>
      </c>
      <c r="E88">
        <v>479</v>
      </c>
      <c r="F88">
        <v>555</v>
      </c>
      <c r="G88">
        <v>1</v>
      </c>
      <c r="H88">
        <v>16469</v>
      </c>
      <c r="I88">
        <v>2</v>
      </c>
      <c r="J88">
        <v>65</v>
      </c>
      <c r="K88">
        <v>488</v>
      </c>
      <c r="L88">
        <v>531</v>
      </c>
      <c r="M88">
        <v>11.05882353</v>
      </c>
    </row>
    <row r="89" spans="1:13" x14ac:dyDescent="0.35">
      <c r="A89">
        <v>185886</v>
      </c>
      <c r="B89" t="s">
        <v>36</v>
      </c>
      <c r="C89" t="s">
        <v>52</v>
      </c>
      <c r="D89">
        <v>929</v>
      </c>
      <c r="E89">
        <v>315</v>
      </c>
      <c r="F89">
        <v>438</v>
      </c>
      <c r="G89">
        <v>3</v>
      </c>
      <c r="H89">
        <v>17069</v>
      </c>
      <c r="I89">
        <v>4</v>
      </c>
      <c r="J89">
        <v>80</v>
      </c>
      <c r="K89">
        <v>403</v>
      </c>
      <c r="L89">
        <v>341</v>
      </c>
      <c r="M89">
        <v>5.1428571429999996</v>
      </c>
    </row>
    <row r="90" spans="1:13" x14ac:dyDescent="0.35">
      <c r="A90">
        <v>175847</v>
      </c>
      <c r="B90" t="s">
        <v>51</v>
      </c>
      <c r="C90" t="s">
        <v>17</v>
      </c>
      <c r="D90">
        <v>2070</v>
      </c>
      <c r="E90">
        <v>540</v>
      </c>
      <c r="F90">
        <v>876</v>
      </c>
      <c r="G90">
        <v>53</v>
      </c>
      <c r="H90">
        <v>33467</v>
      </c>
      <c r="I90">
        <v>4</v>
      </c>
      <c r="J90">
        <v>41</v>
      </c>
      <c r="K90">
        <v>781</v>
      </c>
      <c r="L90">
        <v>678</v>
      </c>
      <c r="M90">
        <v>5.5</v>
      </c>
    </row>
    <row r="91" spans="1:13" x14ac:dyDescent="0.35">
      <c r="A91">
        <v>29610</v>
      </c>
      <c r="B91" t="s">
        <v>40</v>
      </c>
      <c r="C91" t="s">
        <v>14</v>
      </c>
      <c r="D91">
        <v>387</v>
      </c>
      <c r="E91">
        <v>191</v>
      </c>
      <c r="F91">
        <v>325</v>
      </c>
      <c r="G91">
        <v>1</v>
      </c>
      <c r="H91">
        <v>11604</v>
      </c>
      <c r="I91">
        <v>0</v>
      </c>
      <c r="J91">
        <v>74</v>
      </c>
      <c r="K91">
        <v>221</v>
      </c>
      <c r="L91">
        <v>285</v>
      </c>
      <c r="M91">
        <v>4.923076923</v>
      </c>
    </row>
    <row r="92" spans="1:13" x14ac:dyDescent="0.35">
      <c r="A92">
        <v>86926</v>
      </c>
      <c r="B92" t="s">
        <v>35</v>
      </c>
      <c r="C92" t="s">
        <v>20</v>
      </c>
      <c r="D92">
        <v>585</v>
      </c>
      <c r="E92">
        <v>197</v>
      </c>
      <c r="F92">
        <v>288</v>
      </c>
      <c r="G92">
        <v>0</v>
      </c>
      <c r="H92">
        <v>11955</v>
      </c>
      <c r="I92">
        <v>1</v>
      </c>
      <c r="J92">
        <v>58</v>
      </c>
      <c r="K92">
        <v>244</v>
      </c>
      <c r="L92">
        <v>228</v>
      </c>
      <c r="M92">
        <v>8.8000000000000007</v>
      </c>
    </row>
    <row r="93" spans="1:13" x14ac:dyDescent="0.35">
      <c r="A93">
        <v>179235</v>
      </c>
      <c r="B93" t="s">
        <v>41</v>
      </c>
      <c r="C93" t="s">
        <v>52</v>
      </c>
      <c r="D93">
        <v>1133</v>
      </c>
      <c r="E93">
        <v>596</v>
      </c>
      <c r="F93">
        <v>610</v>
      </c>
      <c r="G93">
        <v>1</v>
      </c>
      <c r="H93">
        <v>19287</v>
      </c>
      <c r="I93">
        <v>2</v>
      </c>
      <c r="J93">
        <v>59</v>
      </c>
      <c r="K93">
        <v>596</v>
      </c>
      <c r="L93">
        <v>591</v>
      </c>
      <c r="M93">
        <v>9</v>
      </c>
    </row>
    <row r="94" spans="1:13" x14ac:dyDescent="0.35">
      <c r="A94">
        <v>8276</v>
      </c>
      <c r="B94" t="s">
        <v>22</v>
      </c>
      <c r="C94" t="s">
        <v>14</v>
      </c>
      <c r="D94">
        <v>5914</v>
      </c>
      <c r="E94">
        <v>1490</v>
      </c>
      <c r="F94">
        <v>1282</v>
      </c>
      <c r="G94">
        <v>98</v>
      </c>
      <c r="H94">
        <v>58689</v>
      </c>
      <c r="I94">
        <v>17</v>
      </c>
      <c r="J94">
        <v>38</v>
      </c>
      <c r="K94">
        <v>1500</v>
      </c>
      <c r="L94">
        <v>1275</v>
      </c>
      <c r="M94">
        <v>12.63157895</v>
      </c>
    </row>
    <row r="95" spans="1:13" x14ac:dyDescent="0.35">
      <c r="A95">
        <v>27108</v>
      </c>
      <c r="B95" t="s">
        <v>40</v>
      </c>
      <c r="C95" t="s">
        <v>17</v>
      </c>
      <c r="D95">
        <v>656</v>
      </c>
      <c r="E95">
        <v>304</v>
      </c>
      <c r="F95">
        <v>312</v>
      </c>
      <c r="G95">
        <v>3</v>
      </c>
      <c r="H95">
        <v>14123</v>
      </c>
      <c r="I95">
        <v>0</v>
      </c>
      <c r="J95">
        <v>58</v>
      </c>
      <c r="K95">
        <v>309</v>
      </c>
      <c r="L95">
        <v>308</v>
      </c>
      <c r="M95">
        <v>7.35</v>
      </c>
    </row>
    <row r="96" spans="1:13" x14ac:dyDescent="0.35">
      <c r="A96">
        <v>56860</v>
      </c>
      <c r="B96" t="s">
        <v>58</v>
      </c>
      <c r="C96" t="s">
        <v>17</v>
      </c>
      <c r="D96">
        <v>439</v>
      </c>
      <c r="E96">
        <v>328</v>
      </c>
      <c r="F96">
        <v>356</v>
      </c>
      <c r="G96">
        <v>0</v>
      </c>
      <c r="H96">
        <v>9955</v>
      </c>
      <c r="I96">
        <v>0</v>
      </c>
      <c r="J96">
        <v>84</v>
      </c>
      <c r="K96">
        <v>335</v>
      </c>
      <c r="L96">
        <v>350</v>
      </c>
      <c r="M96">
        <v>11.25</v>
      </c>
    </row>
    <row r="97" spans="1:13" x14ac:dyDescent="0.35">
      <c r="A97">
        <v>157817</v>
      </c>
      <c r="B97" t="s">
        <v>22</v>
      </c>
      <c r="C97" t="s">
        <v>17</v>
      </c>
      <c r="D97">
        <v>2356</v>
      </c>
      <c r="E97">
        <v>520</v>
      </c>
      <c r="F97">
        <v>762</v>
      </c>
      <c r="G97">
        <v>77</v>
      </c>
      <c r="H97">
        <v>31180</v>
      </c>
      <c r="I97">
        <v>7</v>
      </c>
      <c r="J97">
        <v>43</v>
      </c>
      <c r="K97">
        <v>683</v>
      </c>
      <c r="L97">
        <v>651</v>
      </c>
      <c r="M97">
        <v>11.28</v>
      </c>
    </row>
    <row r="98" spans="1:13" x14ac:dyDescent="0.35">
      <c r="A98">
        <v>135296</v>
      </c>
      <c r="B98" t="s">
        <v>56</v>
      </c>
      <c r="C98" t="s">
        <v>61</v>
      </c>
      <c r="D98">
        <v>967</v>
      </c>
      <c r="E98">
        <v>254</v>
      </c>
      <c r="F98">
        <v>408</v>
      </c>
      <c r="G98">
        <v>13</v>
      </c>
      <c r="H98">
        <v>19177</v>
      </c>
      <c r="I98">
        <v>7</v>
      </c>
      <c r="J98">
        <v>9</v>
      </c>
      <c r="K98">
        <v>359</v>
      </c>
      <c r="L98">
        <v>287</v>
      </c>
      <c r="M98">
        <v>6.3333333329999997</v>
      </c>
    </row>
    <row r="99" spans="1:13" x14ac:dyDescent="0.35">
      <c r="A99">
        <v>80995</v>
      </c>
      <c r="B99" t="s">
        <v>36</v>
      </c>
      <c r="C99" t="s">
        <v>52</v>
      </c>
      <c r="D99">
        <v>342</v>
      </c>
      <c r="E99">
        <v>174</v>
      </c>
      <c r="F99">
        <v>262</v>
      </c>
      <c r="G99">
        <v>0</v>
      </c>
      <c r="H99">
        <v>8356</v>
      </c>
      <c r="I99">
        <v>1</v>
      </c>
      <c r="J99">
        <v>81</v>
      </c>
      <c r="K99">
        <v>228</v>
      </c>
      <c r="L99">
        <v>217</v>
      </c>
      <c r="M99">
        <v>5.8571428570000004</v>
      </c>
    </row>
    <row r="100" spans="1:13" x14ac:dyDescent="0.35">
      <c r="A100">
        <v>95943</v>
      </c>
      <c r="B100" t="s">
        <v>16</v>
      </c>
      <c r="C100" t="s">
        <v>14</v>
      </c>
      <c r="D100">
        <v>435</v>
      </c>
      <c r="E100">
        <v>353</v>
      </c>
      <c r="F100">
        <v>373</v>
      </c>
      <c r="G100">
        <v>1</v>
      </c>
      <c r="H100">
        <v>13341</v>
      </c>
      <c r="I100">
        <v>1</v>
      </c>
      <c r="J100">
        <v>65</v>
      </c>
      <c r="K100">
        <v>399</v>
      </c>
      <c r="L100">
        <v>345</v>
      </c>
      <c r="M100">
        <v>10</v>
      </c>
    </row>
    <row r="101" spans="1:13" x14ac:dyDescent="0.35">
      <c r="A101">
        <v>188141</v>
      </c>
      <c r="B101" t="s">
        <v>13</v>
      </c>
      <c r="D101">
        <v>578</v>
      </c>
      <c r="E101">
        <v>248</v>
      </c>
      <c r="F101">
        <v>338</v>
      </c>
      <c r="G101">
        <v>6</v>
      </c>
      <c r="H101">
        <v>12336</v>
      </c>
      <c r="I101">
        <v>3</v>
      </c>
      <c r="J101">
        <v>51</v>
      </c>
      <c r="K101">
        <v>280</v>
      </c>
      <c r="L101">
        <v>309</v>
      </c>
      <c r="M101">
        <v>14.42857143</v>
      </c>
    </row>
    <row r="102" spans="1:13" x14ac:dyDescent="0.35">
      <c r="A102">
        <v>13523</v>
      </c>
      <c r="B102" t="s">
        <v>24</v>
      </c>
      <c r="C102" t="s">
        <v>17</v>
      </c>
      <c r="D102">
        <v>463</v>
      </c>
      <c r="E102">
        <v>177</v>
      </c>
      <c r="F102">
        <v>233</v>
      </c>
      <c r="G102">
        <v>0</v>
      </c>
      <c r="H102">
        <v>8068</v>
      </c>
      <c r="I102">
        <v>0</v>
      </c>
      <c r="J102">
        <v>51</v>
      </c>
      <c r="K102">
        <v>189</v>
      </c>
      <c r="L102">
        <v>221</v>
      </c>
      <c r="M102">
        <v>14</v>
      </c>
    </row>
    <row r="103" spans="1:13" x14ac:dyDescent="0.35">
      <c r="A103">
        <v>7518</v>
      </c>
      <c r="B103" t="s">
        <v>36</v>
      </c>
      <c r="C103" t="s">
        <v>52</v>
      </c>
      <c r="D103">
        <v>607</v>
      </c>
      <c r="E103">
        <v>298</v>
      </c>
      <c r="F103">
        <v>361</v>
      </c>
      <c r="G103">
        <v>1</v>
      </c>
      <c r="H103">
        <v>12279</v>
      </c>
      <c r="I103">
        <v>1</v>
      </c>
      <c r="J103">
        <v>82</v>
      </c>
      <c r="K103">
        <v>330</v>
      </c>
      <c r="L103">
        <v>324</v>
      </c>
      <c r="M103">
        <v>4.8421052629999997</v>
      </c>
    </row>
    <row r="104" spans="1:13" x14ac:dyDescent="0.35">
      <c r="A104">
        <v>7637</v>
      </c>
      <c r="B104" t="s">
        <v>69</v>
      </c>
      <c r="C104" t="s">
        <v>17</v>
      </c>
      <c r="D104">
        <v>353</v>
      </c>
      <c r="E104">
        <v>179</v>
      </c>
      <c r="F104">
        <v>258</v>
      </c>
      <c r="G104">
        <v>0</v>
      </c>
      <c r="H104">
        <v>9059</v>
      </c>
      <c r="I104">
        <v>0</v>
      </c>
      <c r="J104">
        <v>51</v>
      </c>
      <c r="K104">
        <v>220</v>
      </c>
      <c r="L104">
        <v>221</v>
      </c>
      <c r="M104">
        <v>9</v>
      </c>
    </row>
    <row r="105" spans="1:13" x14ac:dyDescent="0.35">
      <c r="A105">
        <v>40655</v>
      </c>
      <c r="B105" t="s">
        <v>13</v>
      </c>
      <c r="C105" t="s">
        <v>14</v>
      </c>
      <c r="D105">
        <v>810</v>
      </c>
      <c r="E105">
        <v>295</v>
      </c>
      <c r="F105">
        <v>430</v>
      </c>
      <c r="G105">
        <v>0</v>
      </c>
      <c r="H105">
        <v>19398</v>
      </c>
      <c r="I105">
        <v>2</v>
      </c>
      <c r="J105">
        <v>24</v>
      </c>
      <c r="K105">
        <v>373</v>
      </c>
      <c r="L105">
        <v>374</v>
      </c>
      <c r="M105">
        <v>11</v>
      </c>
    </row>
    <row r="106" spans="1:13" x14ac:dyDescent="0.35">
      <c r="A106">
        <v>87505</v>
      </c>
      <c r="B106" t="s">
        <v>35</v>
      </c>
      <c r="C106" t="s">
        <v>20</v>
      </c>
      <c r="D106">
        <v>375</v>
      </c>
      <c r="E106">
        <v>200</v>
      </c>
      <c r="F106">
        <v>222</v>
      </c>
      <c r="G106">
        <v>0</v>
      </c>
      <c r="H106">
        <v>7976</v>
      </c>
      <c r="I106">
        <v>0</v>
      </c>
      <c r="J106">
        <v>62</v>
      </c>
      <c r="K106">
        <v>181</v>
      </c>
      <c r="L106">
        <v>225</v>
      </c>
      <c r="M106">
        <v>8.3888888890000004</v>
      </c>
    </row>
    <row r="107" spans="1:13" x14ac:dyDescent="0.35">
      <c r="A107">
        <v>176380</v>
      </c>
      <c r="B107" t="s">
        <v>51</v>
      </c>
      <c r="C107" t="s">
        <v>14</v>
      </c>
      <c r="D107">
        <v>865</v>
      </c>
      <c r="E107">
        <v>459</v>
      </c>
      <c r="F107">
        <v>615</v>
      </c>
      <c r="G107">
        <v>4</v>
      </c>
      <c r="H107">
        <v>21364</v>
      </c>
      <c r="I107">
        <v>6</v>
      </c>
      <c r="J107">
        <v>36</v>
      </c>
      <c r="K107">
        <v>536</v>
      </c>
      <c r="L107">
        <v>530</v>
      </c>
      <c r="M107">
        <v>10</v>
      </c>
    </row>
    <row r="108" spans="1:13" x14ac:dyDescent="0.35">
      <c r="A108">
        <v>45367</v>
      </c>
      <c r="B108" t="s">
        <v>13</v>
      </c>
      <c r="C108" t="s">
        <v>14</v>
      </c>
      <c r="D108">
        <v>1172</v>
      </c>
      <c r="E108">
        <v>455</v>
      </c>
      <c r="F108">
        <v>525</v>
      </c>
      <c r="G108">
        <v>6</v>
      </c>
      <c r="H108">
        <v>18415</v>
      </c>
      <c r="I108">
        <v>3</v>
      </c>
      <c r="J108">
        <v>28</v>
      </c>
      <c r="K108">
        <v>502</v>
      </c>
      <c r="L108">
        <v>487</v>
      </c>
      <c r="M108">
        <v>25</v>
      </c>
    </row>
    <row r="109" spans="1:13" x14ac:dyDescent="0.35">
      <c r="A109">
        <v>112496</v>
      </c>
      <c r="B109" t="s">
        <v>33</v>
      </c>
      <c r="C109" t="s">
        <v>61</v>
      </c>
      <c r="D109">
        <v>1906</v>
      </c>
      <c r="E109">
        <v>512</v>
      </c>
      <c r="F109">
        <v>896</v>
      </c>
      <c r="G109">
        <v>44</v>
      </c>
      <c r="H109">
        <v>41437</v>
      </c>
      <c r="I109">
        <v>0</v>
      </c>
      <c r="J109">
        <v>21</v>
      </c>
      <c r="K109">
        <v>540</v>
      </c>
      <c r="L109">
        <v>759</v>
      </c>
      <c r="M109">
        <v>8.125</v>
      </c>
    </row>
    <row r="110" spans="1:13" x14ac:dyDescent="0.35">
      <c r="A110">
        <v>119576</v>
      </c>
      <c r="B110" t="s">
        <v>21</v>
      </c>
      <c r="C110" t="s">
        <v>14</v>
      </c>
      <c r="D110">
        <v>916</v>
      </c>
      <c r="E110">
        <v>505</v>
      </c>
      <c r="F110">
        <v>571</v>
      </c>
      <c r="G110">
        <v>0</v>
      </c>
      <c r="H110">
        <v>18849</v>
      </c>
      <c r="I110">
        <v>3</v>
      </c>
      <c r="J110">
        <v>68</v>
      </c>
      <c r="K110">
        <v>571</v>
      </c>
      <c r="L110">
        <v>496</v>
      </c>
      <c r="M110">
        <v>9.1999999999999993</v>
      </c>
    </row>
    <row r="111" spans="1:13" x14ac:dyDescent="0.35">
      <c r="A111">
        <v>9923</v>
      </c>
      <c r="B111" t="s">
        <v>21</v>
      </c>
      <c r="C111" t="s">
        <v>17</v>
      </c>
      <c r="D111">
        <v>1234</v>
      </c>
      <c r="E111">
        <v>363</v>
      </c>
      <c r="F111">
        <v>561</v>
      </c>
      <c r="G111">
        <v>19</v>
      </c>
      <c r="H111">
        <v>21054</v>
      </c>
      <c r="I111">
        <v>3</v>
      </c>
      <c r="J111">
        <v>58</v>
      </c>
      <c r="K111">
        <v>456</v>
      </c>
      <c r="L111">
        <v>441</v>
      </c>
      <c r="M111">
        <v>11.235294120000001</v>
      </c>
    </row>
    <row r="112" spans="1:13" x14ac:dyDescent="0.35">
      <c r="A112">
        <v>69963</v>
      </c>
      <c r="B112" t="s">
        <v>30</v>
      </c>
      <c r="C112" t="s">
        <v>17</v>
      </c>
      <c r="D112">
        <v>567</v>
      </c>
      <c r="E112">
        <v>359</v>
      </c>
      <c r="F112">
        <v>405</v>
      </c>
      <c r="G112">
        <v>0</v>
      </c>
      <c r="H112">
        <v>14794</v>
      </c>
      <c r="I112">
        <v>0</v>
      </c>
      <c r="J112">
        <v>80</v>
      </c>
      <c r="K112">
        <v>395</v>
      </c>
      <c r="L112">
        <v>370</v>
      </c>
      <c r="M112">
        <v>23.125</v>
      </c>
    </row>
    <row r="113" spans="1:13" x14ac:dyDescent="0.35">
      <c r="A113">
        <v>32538</v>
      </c>
      <c r="B113" t="s">
        <v>13</v>
      </c>
      <c r="C113" t="s">
        <v>17</v>
      </c>
      <c r="D113">
        <v>752</v>
      </c>
      <c r="E113">
        <v>346</v>
      </c>
      <c r="F113">
        <v>413</v>
      </c>
      <c r="G113">
        <v>0</v>
      </c>
      <c r="H113">
        <v>14353</v>
      </c>
      <c r="I113">
        <v>9</v>
      </c>
      <c r="J113">
        <v>24</v>
      </c>
      <c r="K113">
        <v>367</v>
      </c>
      <c r="L113">
        <v>374</v>
      </c>
      <c r="M113">
        <v>5.307692308</v>
      </c>
    </row>
    <row r="114" spans="1:13" x14ac:dyDescent="0.35">
      <c r="A114">
        <v>175139</v>
      </c>
      <c r="B114" t="s">
        <v>51</v>
      </c>
      <c r="C114" t="s">
        <v>14</v>
      </c>
      <c r="D114">
        <v>685</v>
      </c>
      <c r="E114">
        <v>237</v>
      </c>
      <c r="F114">
        <v>338</v>
      </c>
      <c r="G114">
        <v>0</v>
      </c>
      <c r="H114">
        <v>11659</v>
      </c>
      <c r="I114">
        <v>6</v>
      </c>
      <c r="J114">
        <v>54</v>
      </c>
      <c r="K114">
        <v>305</v>
      </c>
      <c r="L114">
        <v>306</v>
      </c>
      <c r="M114">
        <v>10</v>
      </c>
    </row>
    <row r="115" spans="1:13" x14ac:dyDescent="0.35">
      <c r="A115">
        <v>138552</v>
      </c>
      <c r="B115" t="s">
        <v>56</v>
      </c>
      <c r="C115" t="s">
        <v>14</v>
      </c>
      <c r="D115">
        <v>611</v>
      </c>
      <c r="E115">
        <v>289</v>
      </c>
      <c r="F115">
        <v>354</v>
      </c>
      <c r="G115">
        <v>0</v>
      </c>
      <c r="H115">
        <v>9529</v>
      </c>
      <c r="I115">
        <v>7</v>
      </c>
      <c r="J115">
        <v>56</v>
      </c>
      <c r="K115">
        <v>302</v>
      </c>
      <c r="L115">
        <v>332</v>
      </c>
      <c r="M115">
        <v>10.30769231</v>
      </c>
    </row>
    <row r="116" spans="1:13" x14ac:dyDescent="0.35">
      <c r="A116">
        <v>160103</v>
      </c>
      <c r="B116" t="s">
        <v>22</v>
      </c>
      <c r="C116" t="s">
        <v>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5.25</v>
      </c>
    </row>
    <row r="117" spans="1:13" x14ac:dyDescent="0.35">
      <c r="A117">
        <v>152151</v>
      </c>
      <c r="B117" t="s">
        <v>22</v>
      </c>
      <c r="C117" t="s">
        <v>14</v>
      </c>
      <c r="D117">
        <v>1447</v>
      </c>
      <c r="E117">
        <v>296</v>
      </c>
      <c r="F117">
        <v>434</v>
      </c>
      <c r="G117">
        <v>9</v>
      </c>
      <c r="H117">
        <v>17489</v>
      </c>
      <c r="I117">
        <v>9</v>
      </c>
      <c r="J117">
        <v>44</v>
      </c>
      <c r="K117">
        <v>402</v>
      </c>
      <c r="L117">
        <v>355</v>
      </c>
      <c r="M117">
        <v>23.85714286</v>
      </c>
    </row>
    <row r="118" spans="1:13" x14ac:dyDescent="0.35">
      <c r="A118">
        <v>174271</v>
      </c>
      <c r="B118" t="s">
        <v>38</v>
      </c>
      <c r="C118" t="s">
        <v>14</v>
      </c>
      <c r="D118">
        <v>2786</v>
      </c>
      <c r="E118">
        <v>301</v>
      </c>
      <c r="F118">
        <v>393</v>
      </c>
      <c r="G118">
        <v>68</v>
      </c>
      <c r="H118">
        <v>16808</v>
      </c>
      <c r="I118">
        <v>19</v>
      </c>
      <c r="J118">
        <v>67</v>
      </c>
      <c r="K118">
        <v>366</v>
      </c>
      <c r="L118">
        <v>340</v>
      </c>
      <c r="M118">
        <v>15.83333333</v>
      </c>
    </row>
    <row r="119" spans="1:13" x14ac:dyDescent="0.35">
      <c r="A119">
        <v>41434</v>
      </c>
      <c r="B119" t="s">
        <v>13</v>
      </c>
      <c r="C119" t="s">
        <v>14</v>
      </c>
      <c r="D119">
        <v>782</v>
      </c>
      <c r="E119">
        <v>435</v>
      </c>
      <c r="F119">
        <v>451</v>
      </c>
      <c r="G119">
        <v>0</v>
      </c>
      <c r="H119">
        <v>14253</v>
      </c>
      <c r="I119">
        <v>2</v>
      </c>
      <c r="J119">
        <v>33</v>
      </c>
      <c r="K119">
        <v>437</v>
      </c>
      <c r="L119">
        <v>443</v>
      </c>
      <c r="M119">
        <v>6.5882352940000004</v>
      </c>
    </row>
    <row r="120" spans="1:13" x14ac:dyDescent="0.35">
      <c r="A120">
        <v>3312</v>
      </c>
      <c r="B120" t="s">
        <v>36</v>
      </c>
      <c r="C120" t="s">
        <v>52</v>
      </c>
      <c r="D120">
        <v>930</v>
      </c>
      <c r="E120">
        <v>397</v>
      </c>
      <c r="F120">
        <v>552</v>
      </c>
      <c r="G120">
        <v>2</v>
      </c>
      <c r="H120">
        <v>17794</v>
      </c>
      <c r="I120">
        <v>1</v>
      </c>
      <c r="J120">
        <v>76</v>
      </c>
      <c r="K120">
        <v>511</v>
      </c>
      <c r="L120">
        <v>441</v>
      </c>
      <c r="M120">
        <v>11.44444444</v>
      </c>
    </row>
    <row r="121" spans="1:13" x14ac:dyDescent="0.35">
      <c r="A121">
        <v>120805</v>
      </c>
      <c r="B121" t="s">
        <v>21</v>
      </c>
      <c r="C121" t="s">
        <v>17</v>
      </c>
      <c r="D121">
        <v>693</v>
      </c>
      <c r="E121">
        <v>332</v>
      </c>
      <c r="F121">
        <v>390</v>
      </c>
      <c r="G121">
        <v>5</v>
      </c>
      <c r="H121">
        <v>15009</v>
      </c>
      <c r="I121">
        <v>3</v>
      </c>
      <c r="J121">
        <v>75</v>
      </c>
      <c r="K121">
        <v>339</v>
      </c>
      <c r="L121">
        <v>367</v>
      </c>
      <c r="M121">
        <v>6.4285714289999998</v>
      </c>
    </row>
    <row r="122" spans="1:13" x14ac:dyDescent="0.35">
      <c r="A122">
        <v>2889</v>
      </c>
      <c r="B122" t="s">
        <v>32</v>
      </c>
      <c r="C122" t="s">
        <v>17</v>
      </c>
      <c r="D122">
        <v>208</v>
      </c>
      <c r="E122">
        <v>210</v>
      </c>
      <c r="F122">
        <v>305</v>
      </c>
      <c r="G122">
        <v>0</v>
      </c>
      <c r="H122">
        <v>11711</v>
      </c>
      <c r="I122">
        <v>0</v>
      </c>
      <c r="J122">
        <v>60</v>
      </c>
      <c r="K122">
        <v>261</v>
      </c>
      <c r="L122">
        <v>261</v>
      </c>
      <c r="M122">
        <v>3.1818181820000002</v>
      </c>
    </row>
    <row r="123" spans="1:13" x14ac:dyDescent="0.35">
      <c r="A123">
        <v>162271</v>
      </c>
      <c r="B123" t="s">
        <v>22</v>
      </c>
      <c r="C123" t="s">
        <v>14</v>
      </c>
      <c r="D123">
        <v>4474</v>
      </c>
      <c r="E123">
        <v>467</v>
      </c>
      <c r="F123">
        <v>687</v>
      </c>
      <c r="G123">
        <v>87</v>
      </c>
      <c r="H123">
        <v>27544</v>
      </c>
      <c r="I123">
        <v>18</v>
      </c>
      <c r="J123">
        <v>41</v>
      </c>
      <c r="K123">
        <v>608</v>
      </c>
      <c r="L123">
        <v>583</v>
      </c>
      <c r="M123">
        <v>10</v>
      </c>
    </row>
    <row r="124" spans="1:13" x14ac:dyDescent="0.35">
      <c r="A124">
        <v>74955</v>
      </c>
      <c r="B124" t="s">
        <v>48</v>
      </c>
      <c r="C124" t="s">
        <v>17</v>
      </c>
      <c r="D124">
        <v>334</v>
      </c>
      <c r="E124">
        <v>165</v>
      </c>
      <c r="F124">
        <v>268</v>
      </c>
      <c r="G124">
        <v>0</v>
      </c>
      <c r="H124">
        <v>10461</v>
      </c>
      <c r="I124">
        <v>0</v>
      </c>
      <c r="J124">
        <v>84</v>
      </c>
      <c r="K124">
        <v>193</v>
      </c>
      <c r="L124">
        <v>219</v>
      </c>
      <c r="M124">
        <v>12.612903230000001</v>
      </c>
    </row>
    <row r="125" spans="1:13" x14ac:dyDescent="0.35">
      <c r="A125">
        <v>151846</v>
      </c>
      <c r="B125" t="s">
        <v>22</v>
      </c>
      <c r="C125" t="s">
        <v>14</v>
      </c>
      <c r="D125">
        <v>1234</v>
      </c>
      <c r="E125">
        <v>284</v>
      </c>
      <c r="F125">
        <v>284</v>
      </c>
      <c r="G125">
        <v>2</v>
      </c>
      <c r="H125">
        <v>8270</v>
      </c>
      <c r="I125">
        <v>27</v>
      </c>
      <c r="J125">
        <v>38</v>
      </c>
      <c r="K125">
        <v>276</v>
      </c>
      <c r="L125">
        <v>308</v>
      </c>
      <c r="M125">
        <v>5.75</v>
      </c>
    </row>
    <row r="126" spans="1:13" x14ac:dyDescent="0.35">
      <c r="A126">
        <v>148546</v>
      </c>
      <c r="B126" t="s">
        <v>22</v>
      </c>
      <c r="C126" t="s">
        <v>14</v>
      </c>
      <c r="D126">
        <v>4286</v>
      </c>
      <c r="E126">
        <v>811</v>
      </c>
      <c r="F126">
        <v>947</v>
      </c>
      <c r="G126">
        <v>95</v>
      </c>
      <c r="H126">
        <v>33614</v>
      </c>
      <c r="I126">
        <v>24</v>
      </c>
      <c r="J126">
        <v>41</v>
      </c>
      <c r="K126">
        <v>910</v>
      </c>
      <c r="L126">
        <v>883</v>
      </c>
      <c r="M126">
        <v>5.1333333330000004</v>
      </c>
    </row>
    <row r="127" spans="1:13" x14ac:dyDescent="0.35">
      <c r="A127">
        <v>12837</v>
      </c>
      <c r="B127" t="s">
        <v>16</v>
      </c>
      <c r="C127" t="s">
        <v>17</v>
      </c>
      <c r="D127">
        <v>1072</v>
      </c>
      <c r="E127">
        <v>547</v>
      </c>
      <c r="F127">
        <v>636</v>
      </c>
      <c r="G127">
        <v>0</v>
      </c>
      <c r="H127">
        <v>17662</v>
      </c>
      <c r="I127">
        <v>10</v>
      </c>
      <c r="J127">
        <v>83</v>
      </c>
      <c r="K127">
        <v>597</v>
      </c>
      <c r="L127">
        <v>555</v>
      </c>
      <c r="M127">
        <v>18.600000000000001</v>
      </c>
    </row>
    <row r="128" spans="1:13" x14ac:dyDescent="0.35">
      <c r="A128">
        <v>119868</v>
      </c>
      <c r="B128" t="s">
        <v>21</v>
      </c>
      <c r="C128" t="s">
        <v>17</v>
      </c>
      <c r="D128">
        <v>696</v>
      </c>
      <c r="E128">
        <v>409</v>
      </c>
      <c r="F128">
        <v>470</v>
      </c>
      <c r="G128">
        <v>1</v>
      </c>
      <c r="H128">
        <v>18427</v>
      </c>
      <c r="I128">
        <v>1</v>
      </c>
      <c r="J128">
        <v>77</v>
      </c>
      <c r="K128">
        <v>439</v>
      </c>
      <c r="L128">
        <v>439</v>
      </c>
      <c r="M128">
        <v>10.42857143</v>
      </c>
    </row>
    <row r="129" spans="1:13" x14ac:dyDescent="0.35">
      <c r="A129">
        <v>185517</v>
      </c>
      <c r="B129" t="s">
        <v>22</v>
      </c>
      <c r="C129" t="s">
        <v>14</v>
      </c>
      <c r="D129">
        <v>1734</v>
      </c>
      <c r="E129">
        <v>607</v>
      </c>
      <c r="F129">
        <v>674</v>
      </c>
      <c r="G129">
        <v>31</v>
      </c>
      <c r="H129">
        <v>22234</v>
      </c>
      <c r="I129">
        <v>5</v>
      </c>
      <c r="J129">
        <v>50</v>
      </c>
      <c r="K129">
        <v>635</v>
      </c>
      <c r="L129">
        <v>638</v>
      </c>
      <c r="M129">
        <v>8.5714285710000002</v>
      </c>
    </row>
    <row r="130" spans="1:13" x14ac:dyDescent="0.35">
      <c r="A130">
        <v>441</v>
      </c>
      <c r="B130" t="s">
        <v>16</v>
      </c>
      <c r="C130" t="s">
        <v>17</v>
      </c>
      <c r="D130">
        <v>550</v>
      </c>
      <c r="E130">
        <v>91</v>
      </c>
      <c r="F130">
        <v>254</v>
      </c>
      <c r="G130">
        <v>6</v>
      </c>
      <c r="H130">
        <v>10050</v>
      </c>
      <c r="I130">
        <v>0</v>
      </c>
      <c r="J130">
        <v>49</v>
      </c>
      <c r="K130">
        <v>163</v>
      </c>
      <c r="L130">
        <v>166</v>
      </c>
      <c r="M130">
        <v>5.5</v>
      </c>
    </row>
    <row r="131" spans="1:13" x14ac:dyDescent="0.35">
      <c r="A131">
        <v>132347</v>
      </c>
      <c r="B131" t="s">
        <v>22</v>
      </c>
      <c r="C131" t="s">
        <v>14</v>
      </c>
      <c r="D131">
        <v>3874</v>
      </c>
      <c r="E131">
        <v>776</v>
      </c>
      <c r="F131">
        <v>852</v>
      </c>
      <c r="G131">
        <v>94</v>
      </c>
      <c r="H131">
        <v>29217</v>
      </c>
      <c r="I131">
        <v>6</v>
      </c>
      <c r="J131">
        <v>42</v>
      </c>
      <c r="K131">
        <v>759</v>
      </c>
      <c r="L131">
        <v>865</v>
      </c>
      <c r="M131">
        <v>14</v>
      </c>
    </row>
    <row r="132" spans="1:13" x14ac:dyDescent="0.35">
      <c r="A132">
        <v>127444</v>
      </c>
      <c r="B132" t="s">
        <v>49</v>
      </c>
      <c r="C132" t="s">
        <v>14</v>
      </c>
      <c r="D132">
        <v>759</v>
      </c>
      <c r="E132">
        <v>270</v>
      </c>
      <c r="F132">
        <v>352</v>
      </c>
      <c r="G132">
        <v>3</v>
      </c>
      <c r="H132">
        <v>13278</v>
      </c>
      <c r="I132">
        <v>5</v>
      </c>
      <c r="J132">
        <v>32</v>
      </c>
      <c r="K132">
        <v>307</v>
      </c>
      <c r="L132">
        <v>316</v>
      </c>
      <c r="M132">
        <v>18.5</v>
      </c>
    </row>
    <row r="133" spans="1:13" x14ac:dyDescent="0.35">
      <c r="A133">
        <v>149767</v>
      </c>
      <c r="B133" t="s">
        <v>22</v>
      </c>
      <c r="C133" t="s">
        <v>14</v>
      </c>
      <c r="D133">
        <v>2105</v>
      </c>
      <c r="E133">
        <v>535</v>
      </c>
      <c r="F133">
        <v>578</v>
      </c>
      <c r="G133">
        <v>59</v>
      </c>
      <c r="H133">
        <v>17785</v>
      </c>
      <c r="I133">
        <v>43</v>
      </c>
      <c r="J133">
        <v>28</v>
      </c>
      <c r="K133">
        <v>555</v>
      </c>
      <c r="L133">
        <v>557</v>
      </c>
      <c r="M133">
        <v>10.44444444</v>
      </c>
    </row>
    <row r="134" spans="1:13" x14ac:dyDescent="0.35">
      <c r="A134">
        <v>172315</v>
      </c>
      <c r="B134" t="s">
        <v>22</v>
      </c>
      <c r="C134" t="s">
        <v>17</v>
      </c>
      <c r="D134">
        <v>1368</v>
      </c>
      <c r="E134">
        <v>379</v>
      </c>
      <c r="F134">
        <v>528</v>
      </c>
      <c r="G134">
        <v>20</v>
      </c>
      <c r="H134">
        <v>23121</v>
      </c>
      <c r="I134">
        <v>7</v>
      </c>
      <c r="J134">
        <v>56</v>
      </c>
      <c r="K134">
        <v>416</v>
      </c>
      <c r="L134">
        <v>487</v>
      </c>
      <c r="M134">
        <v>6.8529411769999999</v>
      </c>
    </row>
    <row r="135" spans="1:13" x14ac:dyDescent="0.35">
      <c r="A135">
        <v>43001</v>
      </c>
      <c r="B135" t="s">
        <v>13</v>
      </c>
      <c r="C135" t="s">
        <v>17</v>
      </c>
      <c r="D135">
        <v>1167</v>
      </c>
      <c r="E135">
        <v>267</v>
      </c>
      <c r="F135">
        <v>349</v>
      </c>
      <c r="G135">
        <v>20</v>
      </c>
      <c r="H135">
        <v>14192</v>
      </c>
      <c r="I135">
        <v>11</v>
      </c>
      <c r="J135">
        <v>20</v>
      </c>
      <c r="K135">
        <v>274</v>
      </c>
      <c r="L135">
        <v>323</v>
      </c>
      <c r="M135">
        <v>15</v>
      </c>
    </row>
    <row r="136" spans="1:13" x14ac:dyDescent="0.35">
      <c r="A136">
        <v>15416</v>
      </c>
      <c r="B136" t="s">
        <v>18</v>
      </c>
      <c r="C136" t="s">
        <v>14</v>
      </c>
      <c r="D136">
        <v>859</v>
      </c>
      <c r="E136">
        <v>428</v>
      </c>
      <c r="F136">
        <v>482</v>
      </c>
      <c r="G136">
        <v>0</v>
      </c>
      <c r="H136">
        <v>15841</v>
      </c>
      <c r="I136">
        <v>1</v>
      </c>
      <c r="J136">
        <v>71</v>
      </c>
      <c r="K136">
        <v>454</v>
      </c>
      <c r="L136">
        <v>442</v>
      </c>
      <c r="M136">
        <v>20</v>
      </c>
    </row>
    <row r="137" spans="1:13" x14ac:dyDescent="0.35">
      <c r="A137">
        <v>141396</v>
      </c>
      <c r="B137" t="s">
        <v>24</v>
      </c>
      <c r="C137" t="s">
        <v>14</v>
      </c>
      <c r="D137">
        <v>1291</v>
      </c>
      <c r="E137">
        <v>349</v>
      </c>
      <c r="F137">
        <v>447</v>
      </c>
      <c r="G137">
        <v>20</v>
      </c>
      <c r="H137">
        <v>14894</v>
      </c>
      <c r="I137">
        <v>4</v>
      </c>
      <c r="J137">
        <v>23</v>
      </c>
      <c r="K137">
        <v>373</v>
      </c>
      <c r="L137">
        <v>402</v>
      </c>
      <c r="M137">
        <v>10.5</v>
      </c>
    </row>
    <row r="138" spans="1:13" x14ac:dyDescent="0.35">
      <c r="A138">
        <v>137743</v>
      </c>
      <c r="B138" t="s">
        <v>56</v>
      </c>
      <c r="C138" t="s">
        <v>61</v>
      </c>
      <c r="D138">
        <v>962</v>
      </c>
      <c r="E138">
        <v>349</v>
      </c>
      <c r="F138">
        <v>487</v>
      </c>
      <c r="G138">
        <v>1</v>
      </c>
      <c r="H138">
        <v>20739</v>
      </c>
      <c r="I138">
        <v>13</v>
      </c>
      <c r="J138">
        <v>4</v>
      </c>
      <c r="K138">
        <v>379</v>
      </c>
      <c r="L138">
        <v>419</v>
      </c>
      <c r="M138">
        <v>5.733333333</v>
      </c>
    </row>
    <row r="139" spans="1:13" x14ac:dyDescent="0.35">
      <c r="A139">
        <v>118487</v>
      </c>
      <c r="B139" t="s">
        <v>21</v>
      </c>
      <c r="C139" t="s">
        <v>17</v>
      </c>
      <c r="D139">
        <v>420</v>
      </c>
      <c r="E139">
        <v>171</v>
      </c>
      <c r="F139">
        <v>293</v>
      </c>
      <c r="G139">
        <v>1</v>
      </c>
      <c r="H139">
        <v>10643</v>
      </c>
      <c r="I139">
        <v>1</v>
      </c>
      <c r="J139">
        <v>78</v>
      </c>
      <c r="K139">
        <v>234</v>
      </c>
      <c r="L139">
        <v>247</v>
      </c>
      <c r="M139">
        <v>15</v>
      </c>
    </row>
    <row r="140" spans="1:13" x14ac:dyDescent="0.35">
      <c r="A140">
        <v>33393</v>
      </c>
      <c r="B140" t="s">
        <v>13</v>
      </c>
      <c r="C140" t="s">
        <v>17</v>
      </c>
      <c r="D140">
        <v>1571</v>
      </c>
      <c r="E140">
        <v>473</v>
      </c>
      <c r="F140">
        <v>526</v>
      </c>
      <c r="G140">
        <v>28</v>
      </c>
      <c r="H140">
        <v>21109</v>
      </c>
      <c r="I140">
        <v>17</v>
      </c>
      <c r="J140">
        <v>15</v>
      </c>
      <c r="K140">
        <v>496</v>
      </c>
      <c r="L140">
        <v>518</v>
      </c>
      <c r="M140">
        <v>22.5</v>
      </c>
    </row>
    <row r="141" spans="1:13" x14ac:dyDescent="0.35">
      <c r="A141">
        <v>79622</v>
      </c>
      <c r="B141" t="s">
        <v>36</v>
      </c>
      <c r="C141" t="s">
        <v>17</v>
      </c>
      <c r="D141">
        <v>842</v>
      </c>
      <c r="E141">
        <v>463</v>
      </c>
      <c r="F141">
        <v>493</v>
      </c>
      <c r="G141">
        <v>0</v>
      </c>
      <c r="H141">
        <v>15371</v>
      </c>
      <c r="I141">
        <v>3</v>
      </c>
      <c r="J141">
        <v>70</v>
      </c>
      <c r="K141">
        <v>469</v>
      </c>
      <c r="L141">
        <v>492</v>
      </c>
      <c r="M141">
        <v>9.9130434780000005</v>
      </c>
    </row>
    <row r="142" spans="1:13" x14ac:dyDescent="0.35">
      <c r="A142">
        <v>99209</v>
      </c>
      <c r="B142" t="s">
        <v>16</v>
      </c>
      <c r="C142" t="s">
        <v>17</v>
      </c>
      <c r="D142">
        <v>517</v>
      </c>
      <c r="E142">
        <v>303</v>
      </c>
      <c r="F142">
        <v>416</v>
      </c>
      <c r="G142">
        <v>1</v>
      </c>
      <c r="H142">
        <v>15032</v>
      </c>
      <c r="I142">
        <v>0</v>
      </c>
      <c r="J142">
        <v>74</v>
      </c>
      <c r="K142">
        <v>344</v>
      </c>
      <c r="L142">
        <v>348</v>
      </c>
      <c r="M142">
        <v>2.5789473680000001</v>
      </c>
    </row>
    <row r="143" spans="1:13" x14ac:dyDescent="0.35">
      <c r="A143">
        <v>23056</v>
      </c>
      <c r="B143" t="s">
        <v>47</v>
      </c>
      <c r="C143" t="s">
        <v>17</v>
      </c>
      <c r="D143">
        <v>1299</v>
      </c>
      <c r="E143">
        <v>577</v>
      </c>
      <c r="F143">
        <v>596</v>
      </c>
      <c r="G143">
        <v>2</v>
      </c>
      <c r="H143">
        <v>19461</v>
      </c>
      <c r="I143">
        <v>0</v>
      </c>
      <c r="J143">
        <v>43</v>
      </c>
      <c r="K143">
        <v>589</v>
      </c>
      <c r="L143">
        <v>590</v>
      </c>
      <c r="M143">
        <v>4</v>
      </c>
    </row>
    <row r="144" spans="1:13" x14ac:dyDescent="0.35">
      <c r="A144">
        <v>105068</v>
      </c>
      <c r="B144" t="s">
        <v>28</v>
      </c>
      <c r="C144" t="s">
        <v>31</v>
      </c>
      <c r="D144">
        <v>731</v>
      </c>
      <c r="E144">
        <v>354</v>
      </c>
      <c r="F144">
        <v>423</v>
      </c>
      <c r="G144">
        <v>2</v>
      </c>
      <c r="H144">
        <v>14555</v>
      </c>
      <c r="I144">
        <v>0</v>
      </c>
      <c r="J144">
        <v>76</v>
      </c>
      <c r="K144">
        <v>370</v>
      </c>
      <c r="L144">
        <v>398</v>
      </c>
      <c r="M144">
        <v>5.3043478259999999</v>
      </c>
    </row>
    <row r="145" spans="1:13" x14ac:dyDescent="0.35">
      <c r="A145">
        <v>170479</v>
      </c>
      <c r="B145" t="s">
        <v>22</v>
      </c>
      <c r="C145" t="s">
        <v>17</v>
      </c>
      <c r="D145">
        <v>670</v>
      </c>
      <c r="E145">
        <v>182</v>
      </c>
      <c r="F145">
        <v>252</v>
      </c>
      <c r="G145">
        <v>1</v>
      </c>
      <c r="H145">
        <v>8448</v>
      </c>
      <c r="I145">
        <v>1</v>
      </c>
      <c r="J145">
        <v>74</v>
      </c>
      <c r="K145">
        <v>194</v>
      </c>
      <c r="L145">
        <v>239</v>
      </c>
      <c r="M145">
        <v>8.8571428569999995</v>
      </c>
    </row>
    <row r="146" spans="1:13" x14ac:dyDescent="0.35">
      <c r="A146">
        <v>135174</v>
      </c>
      <c r="B146" t="s">
        <v>56</v>
      </c>
      <c r="C146" t="s">
        <v>61</v>
      </c>
      <c r="D146">
        <v>593</v>
      </c>
      <c r="E146">
        <v>230</v>
      </c>
      <c r="F146">
        <v>317</v>
      </c>
      <c r="G146">
        <v>0</v>
      </c>
      <c r="H146">
        <v>11405</v>
      </c>
      <c r="I146">
        <v>3</v>
      </c>
      <c r="J146">
        <v>42</v>
      </c>
      <c r="K146">
        <v>319</v>
      </c>
      <c r="L146">
        <v>272</v>
      </c>
      <c r="M146">
        <v>12.75</v>
      </c>
    </row>
    <row r="147" spans="1:13" x14ac:dyDescent="0.35">
      <c r="A147">
        <v>116669</v>
      </c>
      <c r="B147" t="s">
        <v>21</v>
      </c>
      <c r="C147" t="s">
        <v>14</v>
      </c>
      <c r="D147">
        <v>444</v>
      </c>
      <c r="E147">
        <v>203</v>
      </c>
      <c r="F147">
        <v>286</v>
      </c>
      <c r="G147">
        <v>0</v>
      </c>
      <c r="H147">
        <v>9449</v>
      </c>
      <c r="I147">
        <v>1</v>
      </c>
      <c r="J147">
        <v>80</v>
      </c>
      <c r="K147">
        <v>241</v>
      </c>
      <c r="L147">
        <v>249</v>
      </c>
      <c r="M147">
        <v>5.8</v>
      </c>
    </row>
    <row r="148" spans="1:13" x14ac:dyDescent="0.35">
      <c r="A148">
        <v>126415</v>
      </c>
      <c r="B148" t="s">
        <v>21</v>
      </c>
      <c r="C148" t="s">
        <v>14</v>
      </c>
      <c r="D148">
        <v>509</v>
      </c>
      <c r="E148">
        <v>237</v>
      </c>
      <c r="F148">
        <v>291</v>
      </c>
      <c r="G148">
        <v>2</v>
      </c>
      <c r="H148">
        <v>9830</v>
      </c>
      <c r="I148">
        <v>26</v>
      </c>
      <c r="J148">
        <v>49</v>
      </c>
      <c r="K148">
        <v>262</v>
      </c>
      <c r="L148">
        <v>263</v>
      </c>
      <c r="M148">
        <v>5.3333333329999997</v>
      </c>
    </row>
    <row r="149" spans="1:13" x14ac:dyDescent="0.35">
      <c r="A149">
        <v>97736</v>
      </c>
      <c r="B149" t="s">
        <v>16</v>
      </c>
      <c r="C149" t="s">
        <v>14</v>
      </c>
      <c r="D149">
        <v>570</v>
      </c>
      <c r="E149">
        <v>273</v>
      </c>
      <c r="F149">
        <v>406</v>
      </c>
      <c r="G149">
        <v>0</v>
      </c>
      <c r="H149">
        <v>15035</v>
      </c>
      <c r="I149">
        <v>6</v>
      </c>
      <c r="J149">
        <v>68</v>
      </c>
      <c r="K149">
        <v>322</v>
      </c>
      <c r="L149">
        <v>341</v>
      </c>
      <c r="M149">
        <v>8</v>
      </c>
    </row>
    <row r="150" spans="1:13" x14ac:dyDescent="0.35">
      <c r="A150">
        <v>132437</v>
      </c>
      <c r="B150" t="s">
        <v>49</v>
      </c>
      <c r="C150" t="s">
        <v>17</v>
      </c>
      <c r="D150">
        <v>516</v>
      </c>
      <c r="E150">
        <v>231</v>
      </c>
      <c r="F150">
        <v>295</v>
      </c>
      <c r="G150">
        <v>2</v>
      </c>
      <c r="H150">
        <v>10607</v>
      </c>
      <c r="I150">
        <v>1</v>
      </c>
      <c r="J150">
        <v>56</v>
      </c>
      <c r="K150">
        <v>252</v>
      </c>
      <c r="L150">
        <v>275</v>
      </c>
      <c r="M150">
        <v>9.8571428569999995</v>
      </c>
    </row>
    <row r="151" spans="1:13" x14ac:dyDescent="0.35">
      <c r="A151">
        <v>169198</v>
      </c>
      <c r="B151" t="s">
        <v>22</v>
      </c>
      <c r="C151" t="s">
        <v>17</v>
      </c>
      <c r="D151">
        <v>960</v>
      </c>
      <c r="E151">
        <v>288</v>
      </c>
      <c r="F151">
        <v>314</v>
      </c>
      <c r="G151">
        <v>2</v>
      </c>
      <c r="H151">
        <v>13094</v>
      </c>
      <c r="I151">
        <v>6</v>
      </c>
      <c r="J151">
        <v>60</v>
      </c>
      <c r="K151">
        <v>272</v>
      </c>
      <c r="L151">
        <v>329</v>
      </c>
      <c r="M151">
        <v>23.75</v>
      </c>
    </row>
    <row r="152" spans="1:13" x14ac:dyDescent="0.35">
      <c r="A152">
        <v>126949</v>
      </c>
      <c r="B152" t="s">
        <v>21</v>
      </c>
      <c r="C152" t="s">
        <v>17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10.5</v>
      </c>
    </row>
    <row r="153" spans="1:13" x14ac:dyDescent="0.35">
      <c r="A153">
        <v>24040</v>
      </c>
      <c r="B153" t="s">
        <v>47</v>
      </c>
      <c r="C153" t="s">
        <v>14</v>
      </c>
      <c r="D153">
        <v>781</v>
      </c>
      <c r="E153">
        <v>357</v>
      </c>
      <c r="F153">
        <v>408</v>
      </c>
      <c r="G153">
        <v>1</v>
      </c>
      <c r="H153">
        <v>13977</v>
      </c>
      <c r="I153">
        <v>1</v>
      </c>
      <c r="J153">
        <v>54</v>
      </c>
      <c r="K153">
        <v>375</v>
      </c>
      <c r="L153">
        <v>373</v>
      </c>
      <c r="M153">
        <v>8.769230769</v>
      </c>
    </row>
    <row r="154" spans="1:13" x14ac:dyDescent="0.35">
      <c r="A154">
        <v>51692</v>
      </c>
      <c r="B154" t="s">
        <v>69</v>
      </c>
      <c r="C154" t="s">
        <v>17</v>
      </c>
      <c r="D154">
        <v>829</v>
      </c>
      <c r="E154">
        <v>345</v>
      </c>
      <c r="F154">
        <v>432</v>
      </c>
      <c r="G154">
        <v>1</v>
      </c>
      <c r="H154">
        <v>16592</v>
      </c>
      <c r="I154">
        <v>0</v>
      </c>
      <c r="J154">
        <v>57</v>
      </c>
      <c r="K154">
        <v>394</v>
      </c>
      <c r="L154">
        <v>404</v>
      </c>
      <c r="M154">
        <v>10.6</v>
      </c>
    </row>
    <row r="155" spans="1:13" x14ac:dyDescent="0.35">
      <c r="A155">
        <v>38539</v>
      </c>
      <c r="B155" t="s">
        <v>13</v>
      </c>
      <c r="C155" t="s">
        <v>17</v>
      </c>
      <c r="D155">
        <v>1458</v>
      </c>
      <c r="E155">
        <v>275</v>
      </c>
      <c r="F155">
        <v>597</v>
      </c>
      <c r="G155">
        <v>24</v>
      </c>
      <c r="H155">
        <v>34713</v>
      </c>
      <c r="I155">
        <v>22</v>
      </c>
      <c r="J155">
        <v>3</v>
      </c>
      <c r="K155">
        <v>446</v>
      </c>
      <c r="L155">
        <v>427</v>
      </c>
      <c r="M155">
        <v>5.5</v>
      </c>
    </row>
    <row r="156" spans="1:13" x14ac:dyDescent="0.35">
      <c r="A156">
        <v>181462</v>
      </c>
      <c r="B156" t="s">
        <v>41</v>
      </c>
      <c r="C156" t="s">
        <v>17</v>
      </c>
      <c r="D156">
        <v>978</v>
      </c>
      <c r="E156">
        <v>312</v>
      </c>
      <c r="F156">
        <v>384</v>
      </c>
      <c r="G156">
        <v>5</v>
      </c>
      <c r="H156">
        <v>12859</v>
      </c>
      <c r="I156">
        <v>3</v>
      </c>
      <c r="J156">
        <v>58</v>
      </c>
      <c r="K156">
        <v>329</v>
      </c>
      <c r="L156">
        <v>369</v>
      </c>
      <c r="M156">
        <v>15.33333333</v>
      </c>
    </row>
    <row r="157" spans="1:13" x14ac:dyDescent="0.35">
      <c r="A157">
        <v>153771</v>
      </c>
      <c r="B157" t="s">
        <v>22</v>
      </c>
      <c r="C157" t="s">
        <v>17</v>
      </c>
      <c r="D157">
        <v>2111</v>
      </c>
      <c r="E157">
        <v>463</v>
      </c>
      <c r="F157">
        <v>580</v>
      </c>
      <c r="G157">
        <v>56</v>
      </c>
      <c r="H157">
        <v>22198</v>
      </c>
      <c r="I157">
        <v>6</v>
      </c>
      <c r="J157">
        <v>32</v>
      </c>
      <c r="K157">
        <v>551</v>
      </c>
      <c r="L157">
        <v>529</v>
      </c>
      <c r="M157">
        <v>20</v>
      </c>
    </row>
    <row r="158" spans="1:13" x14ac:dyDescent="0.35">
      <c r="A158">
        <v>25558</v>
      </c>
      <c r="B158" t="s">
        <v>40</v>
      </c>
      <c r="C158" t="s">
        <v>14</v>
      </c>
      <c r="D158">
        <v>899</v>
      </c>
      <c r="E158">
        <v>489</v>
      </c>
      <c r="F158">
        <v>513</v>
      </c>
      <c r="G158">
        <v>1</v>
      </c>
      <c r="H158">
        <v>16749</v>
      </c>
      <c r="I158">
        <v>4</v>
      </c>
      <c r="J158">
        <v>60</v>
      </c>
      <c r="K158">
        <v>503</v>
      </c>
      <c r="L158">
        <v>503</v>
      </c>
      <c r="M158">
        <v>10.5</v>
      </c>
    </row>
    <row r="159" spans="1:13" x14ac:dyDescent="0.35">
      <c r="A159">
        <v>182916</v>
      </c>
      <c r="B159" t="s">
        <v>41</v>
      </c>
      <c r="C159" t="s">
        <v>17</v>
      </c>
      <c r="D159">
        <v>666</v>
      </c>
      <c r="E159">
        <v>358</v>
      </c>
      <c r="F159">
        <v>486</v>
      </c>
      <c r="G159">
        <v>1</v>
      </c>
      <c r="H159">
        <v>17162</v>
      </c>
      <c r="I159">
        <v>4</v>
      </c>
      <c r="J159">
        <v>43</v>
      </c>
      <c r="K159">
        <v>432</v>
      </c>
      <c r="L159">
        <v>394</v>
      </c>
      <c r="M159">
        <v>20</v>
      </c>
    </row>
    <row r="160" spans="1:13" x14ac:dyDescent="0.35">
      <c r="A160">
        <v>162213</v>
      </c>
      <c r="B160" t="s">
        <v>22</v>
      </c>
      <c r="C160" t="s">
        <v>14</v>
      </c>
      <c r="D160">
        <v>5000</v>
      </c>
      <c r="E160">
        <v>665</v>
      </c>
      <c r="F160">
        <v>827</v>
      </c>
      <c r="G160">
        <v>98</v>
      </c>
      <c r="H160">
        <v>37898</v>
      </c>
      <c r="I160">
        <v>9</v>
      </c>
      <c r="J160">
        <v>44</v>
      </c>
      <c r="K160">
        <v>780</v>
      </c>
      <c r="L160">
        <v>737</v>
      </c>
      <c r="M160">
        <v>10.30769231</v>
      </c>
    </row>
    <row r="161" spans="1:13" x14ac:dyDescent="0.35">
      <c r="A161">
        <v>177039</v>
      </c>
      <c r="B161" t="s">
        <v>51</v>
      </c>
      <c r="C161" t="s">
        <v>17</v>
      </c>
      <c r="D161">
        <v>620</v>
      </c>
      <c r="E161">
        <v>232</v>
      </c>
      <c r="F161">
        <v>331</v>
      </c>
      <c r="G161">
        <v>0</v>
      </c>
      <c r="H161">
        <v>11354</v>
      </c>
      <c r="I161">
        <v>3</v>
      </c>
      <c r="J161">
        <v>44</v>
      </c>
      <c r="K161">
        <v>288</v>
      </c>
      <c r="L161">
        <v>284</v>
      </c>
      <c r="M161">
        <v>9.7291666669999994</v>
      </c>
    </row>
    <row r="162" spans="1:13" x14ac:dyDescent="0.35">
      <c r="A162">
        <v>107264</v>
      </c>
      <c r="B162" t="s">
        <v>60</v>
      </c>
      <c r="C162" t="s">
        <v>14</v>
      </c>
      <c r="D162">
        <v>612</v>
      </c>
      <c r="E162">
        <v>359</v>
      </c>
      <c r="F162">
        <v>400</v>
      </c>
      <c r="G162">
        <v>0</v>
      </c>
      <c r="H162">
        <v>14320</v>
      </c>
      <c r="I162">
        <v>3</v>
      </c>
      <c r="J162">
        <v>64</v>
      </c>
      <c r="K162">
        <v>404</v>
      </c>
      <c r="L162">
        <v>380</v>
      </c>
      <c r="M162">
        <v>13</v>
      </c>
    </row>
    <row r="163" spans="1:13" x14ac:dyDescent="0.35">
      <c r="A163">
        <v>60708</v>
      </c>
      <c r="B163" t="s">
        <v>34</v>
      </c>
      <c r="C163" t="s">
        <v>31</v>
      </c>
      <c r="D163">
        <v>482</v>
      </c>
      <c r="E163">
        <v>344</v>
      </c>
      <c r="F163">
        <v>447</v>
      </c>
      <c r="G163">
        <v>0</v>
      </c>
      <c r="H163">
        <v>13525</v>
      </c>
      <c r="I163">
        <v>0</v>
      </c>
      <c r="J163">
        <v>55</v>
      </c>
      <c r="K163">
        <v>429</v>
      </c>
      <c r="L163">
        <v>401</v>
      </c>
      <c r="M163">
        <v>3.1176470589999998</v>
      </c>
    </row>
    <row r="164" spans="1:13" x14ac:dyDescent="0.35">
      <c r="A164">
        <v>12234</v>
      </c>
      <c r="B164" t="s">
        <v>22</v>
      </c>
      <c r="C164" t="s">
        <v>17</v>
      </c>
      <c r="D164">
        <v>2247</v>
      </c>
      <c r="E164">
        <v>357</v>
      </c>
      <c r="F164">
        <v>500</v>
      </c>
      <c r="G164">
        <v>60</v>
      </c>
      <c r="H164">
        <v>18748</v>
      </c>
      <c r="I164">
        <v>10</v>
      </c>
      <c r="J164">
        <v>56</v>
      </c>
      <c r="K164">
        <v>425</v>
      </c>
      <c r="L164">
        <v>430</v>
      </c>
      <c r="M164">
        <v>9.5172413789999997</v>
      </c>
    </row>
    <row r="165" spans="1:13" x14ac:dyDescent="0.35">
      <c r="A165">
        <v>59240</v>
      </c>
      <c r="B165" t="s">
        <v>34</v>
      </c>
      <c r="C165" t="s">
        <v>17</v>
      </c>
      <c r="D165">
        <v>1395</v>
      </c>
      <c r="E165">
        <v>575</v>
      </c>
      <c r="F165">
        <v>704</v>
      </c>
      <c r="G165">
        <v>28</v>
      </c>
      <c r="H165">
        <v>24518</v>
      </c>
      <c r="I165">
        <v>7</v>
      </c>
      <c r="J165">
        <v>61</v>
      </c>
      <c r="K165">
        <v>580</v>
      </c>
      <c r="L165">
        <v>687</v>
      </c>
      <c r="M165">
        <v>9</v>
      </c>
    </row>
    <row r="166" spans="1:13" x14ac:dyDescent="0.35">
      <c r="A166">
        <v>127028</v>
      </c>
      <c r="B166" t="s">
        <v>21</v>
      </c>
      <c r="C166" t="s">
        <v>17</v>
      </c>
      <c r="D166">
        <v>586</v>
      </c>
      <c r="E166">
        <v>242</v>
      </c>
      <c r="F166">
        <v>348</v>
      </c>
      <c r="G166">
        <v>0</v>
      </c>
      <c r="H166">
        <v>13539</v>
      </c>
      <c r="I166">
        <v>2</v>
      </c>
      <c r="J166">
        <v>65</v>
      </c>
      <c r="K166">
        <v>295</v>
      </c>
      <c r="L166">
        <v>288</v>
      </c>
      <c r="M166">
        <v>9.1428571430000005</v>
      </c>
    </row>
    <row r="167" spans="1:13" x14ac:dyDescent="0.35">
      <c r="A167">
        <v>72321</v>
      </c>
      <c r="B167" t="s">
        <v>30</v>
      </c>
      <c r="C167" t="s">
        <v>14</v>
      </c>
      <c r="D167">
        <v>628</v>
      </c>
      <c r="E167">
        <v>310</v>
      </c>
      <c r="F167">
        <v>369</v>
      </c>
      <c r="G167">
        <v>2</v>
      </c>
      <c r="H167">
        <v>12788</v>
      </c>
      <c r="I167">
        <v>3</v>
      </c>
      <c r="J167">
        <v>71</v>
      </c>
      <c r="K167">
        <v>344</v>
      </c>
      <c r="L167">
        <v>337</v>
      </c>
      <c r="M167">
        <v>8.3333333330000006</v>
      </c>
    </row>
    <row r="168" spans="1:13" x14ac:dyDescent="0.35">
      <c r="A168">
        <v>161309</v>
      </c>
      <c r="B168" t="s">
        <v>22</v>
      </c>
      <c r="C168" t="s">
        <v>14</v>
      </c>
      <c r="D168">
        <v>1601</v>
      </c>
      <c r="E168">
        <v>329</v>
      </c>
      <c r="F168">
        <v>492</v>
      </c>
      <c r="G168">
        <v>21</v>
      </c>
      <c r="H168">
        <v>14811</v>
      </c>
      <c r="I168">
        <v>13</v>
      </c>
      <c r="J168">
        <v>62</v>
      </c>
      <c r="K168">
        <v>351</v>
      </c>
      <c r="L168">
        <v>453</v>
      </c>
      <c r="M168">
        <v>11.85714286</v>
      </c>
    </row>
    <row r="169" spans="1:13" x14ac:dyDescent="0.35">
      <c r="A169">
        <v>58991</v>
      </c>
      <c r="B169" t="s">
        <v>58</v>
      </c>
      <c r="C169" t="s">
        <v>14</v>
      </c>
      <c r="D169">
        <v>277</v>
      </c>
      <c r="E169">
        <v>112</v>
      </c>
      <c r="F169">
        <v>168</v>
      </c>
      <c r="G169">
        <v>0</v>
      </c>
      <c r="H169">
        <v>5611</v>
      </c>
      <c r="I169">
        <v>0</v>
      </c>
      <c r="J169">
        <v>74</v>
      </c>
      <c r="K169">
        <v>123</v>
      </c>
      <c r="L169">
        <v>154</v>
      </c>
      <c r="M169">
        <v>20</v>
      </c>
    </row>
    <row r="170" spans="1:13" x14ac:dyDescent="0.35">
      <c r="A170">
        <v>136772</v>
      </c>
      <c r="B170" t="s">
        <v>56</v>
      </c>
      <c r="D170">
        <v>801</v>
      </c>
      <c r="E170">
        <v>349</v>
      </c>
      <c r="F170">
        <v>476</v>
      </c>
      <c r="G170">
        <v>0</v>
      </c>
      <c r="H170">
        <v>15610</v>
      </c>
      <c r="I170">
        <v>2</v>
      </c>
      <c r="J170">
        <v>34</v>
      </c>
      <c r="K170">
        <v>416</v>
      </c>
      <c r="L170">
        <v>410</v>
      </c>
      <c r="M170">
        <v>12.222222220000001</v>
      </c>
    </row>
    <row r="171" spans="1:13" x14ac:dyDescent="0.35">
      <c r="A171">
        <v>190560</v>
      </c>
      <c r="B171" t="s">
        <v>28</v>
      </c>
      <c r="C171" t="s">
        <v>14</v>
      </c>
      <c r="D171">
        <v>220</v>
      </c>
      <c r="E171">
        <v>181</v>
      </c>
      <c r="F171">
        <v>272</v>
      </c>
      <c r="G171">
        <v>0</v>
      </c>
      <c r="H171">
        <v>9296</v>
      </c>
      <c r="I171">
        <v>2</v>
      </c>
      <c r="J171">
        <v>71</v>
      </c>
      <c r="K171">
        <v>238</v>
      </c>
      <c r="L171">
        <v>220</v>
      </c>
      <c r="M171">
        <v>3.7272727269999999</v>
      </c>
    </row>
    <row r="172" spans="1:13" x14ac:dyDescent="0.35">
      <c r="A172">
        <v>158022</v>
      </c>
      <c r="B172" t="s">
        <v>22</v>
      </c>
      <c r="C172" t="s">
        <v>17</v>
      </c>
      <c r="D172">
        <v>2380</v>
      </c>
      <c r="E172">
        <v>420</v>
      </c>
      <c r="F172">
        <v>586</v>
      </c>
      <c r="G172">
        <v>77</v>
      </c>
      <c r="H172">
        <v>32129</v>
      </c>
      <c r="I172">
        <v>6</v>
      </c>
      <c r="J172">
        <v>21</v>
      </c>
      <c r="K172">
        <v>490</v>
      </c>
      <c r="L172">
        <v>567</v>
      </c>
      <c r="M172">
        <v>8.4782608699999997</v>
      </c>
    </row>
    <row r="173" spans="1:13" x14ac:dyDescent="0.35">
      <c r="A173">
        <v>177260</v>
      </c>
      <c r="B173" t="s">
        <v>51</v>
      </c>
      <c r="C173" t="s">
        <v>14</v>
      </c>
      <c r="D173">
        <v>492</v>
      </c>
      <c r="E173">
        <v>198</v>
      </c>
      <c r="F173">
        <v>284</v>
      </c>
      <c r="G173">
        <v>1</v>
      </c>
      <c r="H173">
        <v>9629</v>
      </c>
      <c r="I173">
        <v>2</v>
      </c>
      <c r="J173">
        <v>39</v>
      </c>
      <c r="K173">
        <v>229</v>
      </c>
      <c r="L173">
        <v>247</v>
      </c>
      <c r="M173">
        <v>5.9166666670000003</v>
      </c>
    </row>
    <row r="174" spans="1:13" x14ac:dyDescent="0.35">
      <c r="A174">
        <v>179257</v>
      </c>
      <c r="B174" t="s">
        <v>41</v>
      </c>
      <c r="C174" t="s">
        <v>52</v>
      </c>
      <c r="D174">
        <v>1449</v>
      </c>
      <c r="E174">
        <v>605</v>
      </c>
      <c r="F174">
        <v>657</v>
      </c>
      <c r="G174">
        <v>3</v>
      </c>
      <c r="H174">
        <v>17504</v>
      </c>
      <c r="I174">
        <v>10</v>
      </c>
      <c r="J174">
        <v>46</v>
      </c>
      <c r="K174">
        <v>618</v>
      </c>
      <c r="L174">
        <v>635</v>
      </c>
      <c r="M174">
        <v>6.6666666670000003</v>
      </c>
    </row>
    <row r="175" spans="1:13" x14ac:dyDescent="0.35">
      <c r="A175">
        <v>13434</v>
      </c>
      <c r="B175" t="s">
        <v>18</v>
      </c>
      <c r="C175" t="s">
        <v>14</v>
      </c>
      <c r="D175">
        <v>1044</v>
      </c>
      <c r="E175">
        <v>269</v>
      </c>
      <c r="F175">
        <v>329</v>
      </c>
      <c r="G175">
        <v>15</v>
      </c>
      <c r="H175">
        <v>12648</v>
      </c>
      <c r="I175">
        <v>5</v>
      </c>
      <c r="J175">
        <v>40</v>
      </c>
      <c r="K175">
        <v>299</v>
      </c>
      <c r="L175">
        <v>278</v>
      </c>
      <c r="M175">
        <v>10.10526316</v>
      </c>
    </row>
    <row r="176" spans="1:13" x14ac:dyDescent="0.35">
      <c r="A176">
        <v>45351</v>
      </c>
      <c r="B176" t="s">
        <v>13</v>
      </c>
      <c r="C176" t="s">
        <v>17</v>
      </c>
      <c r="D176">
        <v>969</v>
      </c>
      <c r="E176">
        <v>356</v>
      </c>
      <c r="F176">
        <v>460</v>
      </c>
      <c r="G176">
        <v>8</v>
      </c>
      <c r="H176">
        <v>18690</v>
      </c>
      <c r="I176">
        <v>6</v>
      </c>
      <c r="J176">
        <v>14</v>
      </c>
      <c r="K176">
        <v>390</v>
      </c>
      <c r="L176">
        <v>401</v>
      </c>
      <c r="M176">
        <v>26</v>
      </c>
    </row>
    <row r="177" spans="1:13" x14ac:dyDescent="0.35">
      <c r="A177">
        <v>102534</v>
      </c>
      <c r="B177" t="s">
        <v>56</v>
      </c>
      <c r="C177" t="s">
        <v>14</v>
      </c>
      <c r="D177">
        <v>1390</v>
      </c>
      <c r="E177">
        <v>386</v>
      </c>
      <c r="F177">
        <v>482</v>
      </c>
      <c r="G177">
        <v>18</v>
      </c>
      <c r="H177">
        <v>25272</v>
      </c>
      <c r="I177">
        <v>6</v>
      </c>
      <c r="J177">
        <v>0</v>
      </c>
      <c r="K177">
        <v>412</v>
      </c>
      <c r="L177">
        <v>457</v>
      </c>
      <c r="M177">
        <v>12.55555556</v>
      </c>
    </row>
    <row r="178" spans="1:13" x14ac:dyDescent="0.35">
      <c r="A178">
        <v>134159</v>
      </c>
      <c r="B178" t="s">
        <v>39</v>
      </c>
      <c r="C178" t="s">
        <v>17</v>
      </c>
      <c r="D178">
        <v>693</v>
      </c>
      <c r="E178">
        <v>343</v>
      </c>
      <c r="F178">
        <v>383</v>
      </c>
      <c r="G178">
        <v>0</v>
      </c>
      <c r="H178">
        <v>9139</v>
      </c>
      <c r="I178">
        <v>2</v>
      </c>
      <c r="J178">
        <v>81</v>
      </c>
      <c r="K178">
        <v>357</v>
      </c>
      <c r="L178">
        <v>367</v>
      </c>
      <c r="M178">
        <v>20</v>
      </c>
    </row>
    <row r="179" spans="1:13" x14ac:dyDescent="0.35">
      <c r="A179">
        <v>59746</v>
      </c>
      <c r="B179" t="s">
        <v>34</v>
      </c>
      <c r="C179" t="s">
        <v>17</v>
      </c>
      <c r="D179">
        <v>537</v>
      </c>
      <c r="E179">
        <v>341</v>
      </c>
      <c r="F179">
        <v>428</v>
      </c>
      <c r="G179">
        <v>1</v>
      </c>
      <c r="H179">
        <v>13705</v>
      </c>
      <c r="I179">
        <v>1</v>
      </c>
      <c r="J179">
        <v>82</v>
      </c>
      <c r="K179">
        <v>393</v>
      </c>
      <c r="L179">
        <v>388</v>
      </c>
      <c r="M179">
        <v>4.8484848490000001</v>
      </c>
    </row>
    <row r="180" spans="1:13" x14ac:dyDescent="0.35">
      <c r="A180">
        <v>102953</v>
      </c>
      <c r="B180" t="s">
        <v>37</v>
      </c>
      <c r="C180" t="s">
        <v>17</v>
      </c>
      <c r="D180">
        <v>652</v>
      </c>
      <c r="E180">
        <v>236</v>
      </c>
      <c r="F180">
        <v>372</v>
      </c>
      <c r="G180">
        <v>5</v>
      </c>
      <c r="H180">
        <v>13699</v>
      </c>
      <c r="I180">
        <v>2</v>
      </c>
      <c r="J180">
        <v>57</v>
      </c>
      <c r="K180">
        <v>309</v>
      </c>
      <c r="L180">
        <v>303</v>
      </c>
      <c r="M180">
        <v>15</v>
      </c>
    </row>
    <row r="181" spans="1:13" x14ac:dyDescent="0.35">
      <c r="A181">
        <v>149598</v>
      </c>
      <c r="B181" t="s">
        <v>22</v>
      </c>
      <c r="C181" t="s">
        <v>17</v>
      </c>
      <c r="D181">
        <v>2679</v>
      </c>
      <c r="E181">
        <v>564</v>
      </c>
      <c r="F181">
        <v>592</v>
      </c>
      <c r="G181">
        <v>83</v>
      </c>
      <c r="H181">
        <v>25475</v>
      </c>
      <c r="I181">
        <v>16</v>
      </c>
      <c r="J181">
        <v>44</v>
      </c>
      <c r="K181">
        <v>600</v>
      </c>
      <c r="L181">
        <v>595</v>
      </c>
      <c r="M181">
        <v>8.9499999999999993</v>
      </c>
    </row>
    <row r="182" spans="1:13" x14ac:dyDescent="0.35">
      <c r="A182">
        <v>45968</v>
      </c>
      <c r="B182" t="s">
        <v>13</v>
      </c>
      <c r="C182" t="s">
        <v>17</v>
      </c>
      <c r="D182">
        <v>1155</v>
      </c>
      <c r="E182">
        <v>328</v>
      </c>
      <c r="F182">
        <v>458</v>
      </c>
      <c r="G182">
        <v>12</v>
      </c>
      <c r="H182">
        <v>15451</v>
      </c>
      <c r="I182">
        <v>2</v>
      </c>
      <c r="J182">
        <v>35</v>
      </c>
      <c r="K182">
        <v>399</v>
      </c>
      <c r="L182">
        <v>399</v>
      </c>
      <c r="M182">
        <v>12.5</v>
      </c>
    </row>
    <row r="183" spans="1:13" x14ac:dyDescent="0.35">
      <c r="A183">
        <v>94486</v>
      </c>
      <c r="B183" t="s">
        <v>16</v>
      </c>
      <c r="C183" t="s">
        <v>14</v>
      </c>
      <c r="D183">
        <v>1358</v>
      </c>
      <c r="E183">
        <v>447</v>
      </c>
      <c r="F183">
        <v>501</v>
      </c>
      <c r="G183">
        <v>3</v>
      </c>
      <c r="H183">
        <v>18607</v>
      </c>
      <c r="I183">
        <v>25</v>
      </c>
      <c r="J183">
        <v>61</v>
      </c>
      <c r="K183">
        <v>481</v>
      </c>
      <c r="L183">
        <v>470</v>
      </c>
      <c r="M183">
        <v>7.5454545450000001</v>
      </c>
    </row>
    <row r="184" spans="1:13" x14ac:dyDescent="0.35">
      <c r="A184">
        <v>165641</v>
      </c>
      <c r="B184" t="s">
        <v>22</v>
      </c>
      <c r="C184" t="s">
        <v>17</v>
      </c>
      <c r="D184">
        <v>2192</v>
      </c>
      <c r="E184">
        <v>364</v>
      </c>
      <c r="F184">
        <v>487</v>
      </c>
      <c r="G184">
        <v>68</v>
      </c>
      <c r="H184">
        <v>17677</v>
      </c>
      <c r="I184">
        <v>14</v>
      </c>
      <c r="J184">
        <v>62</v>
      </c>
      <c r="K184">
        <v>425</v>
      </c>
      <c r="L184">
        <v>407</v>
      </c>
      <c r="M184">
        <v>3.7777777779999999</v>
      </c>
    </row>
    <row r="185" spans="1:13" x14ac:dyDescent="0.35">
      <c r="A185">
        <v>19779</v>
      </c>
      <c r="B185" t="s">
        <v>18</v>
      </c>
      <c r="C185" t="s">
        <v>14</v>
      </c>
      <c r="D185">
        <v>1285</v>
      </c>
      <c r="E185">
        <v>608</v>
      </c>
      <c r="F185">
        <v>676</v>
      </c>
      <c r="G185">
        <v>11</v>
      </c>
      <c r="H185">
        <v>23458</v>
      </c>
      <c r="I185">
        <v>3</v>
      </c>
      <c r="J185">
        <v>41</v>
      </c>
      <c r="K185">
        <v>636</v>
      </c>
      <c r="L185">
        <v>640</v>
      </c>
      <c r="M185">
        <v>17.625</v>
      </c>
    </row>
    <row r="186" spans="1:13" x14ac:dyDescent="0.35">
      <c r="A186">
        <v>1249</v>
      </c>
      <c r="B186" t="s">
        <v>16</v>
      </c>
      <c r="C186" t="s">
        <v>14</v>
      </c>
      <c r="D186">
        <v>1435</v>
      </c>
      <c r="E186">
        <v>423</v>
      </c>
      <c r="F186">
        <v>517</v>
      </c>
      <c r="G186">
        <v>6</v>
      </c>
      <c r="H186">
        <v>18160</v>
      </c>
      <c r="I186">
        <v>10</v>
      </c>
      <c r="J186">
        <v>78</v>
      </c>
      <c r="K186">
        <v>473</v>
      </c>
      <c r="L186">
        <v>485</v>
      </c>
      <c r="M186">
        <v>9.384615385</v>
      </c>
    </row>
    <row r="187" spans="1:13" x14ac:dyDescent="0.35">
      <c r="A187">
        <v>57119</v>
      </c>
      <c r="B187" t="s">
        <v>58</v>
      </c>
      <c r="C187" t="s">
        <v>14</v>
      </c>
      <c r="D187">
        <v>556</v>
      </c>
      <c r="E187">
        <v>247</v>
      </c>
      <c r="F187">
        <v>322</v>
      </c>
      <c r="G187">
        <v>0</v>
      </c>
      <c r="H187">
        <v>10031</v>
      </c>
      <c r="I187">
        <v>1</v>
      </c>
      <c r="J187">
        <v>82</v>
      </c>
      <c r="K187">
        <v>288</v>
      </c>
      <c r="L187">
        <v>274</v>
      </c>
      <c r="M187">
        <v>10.545454550000001</v>
      </c>
    </row>
    <row r="188" spans="1:13" x14ac:dyDescent="0.35">
      <c r="A188">
        <v>158615</v>
      </c>
      <c r="B188" t="s">
        <v>22</v>
      </c>
      <c r="C188" t="s">
        <v>17</v>
      </c>
      <c r="D188">
        <v>2875</v>
      </c>
      <c r="E188">
        <v>290</v>
      </c>
      <c r="F188">
        <v>442</v>
      </c>
      <c r="G188">
        <v>75</v>
      </c>
      <c r="H188">
        <v>24936</v>
      </c>
      <c r="I188">
        <v>14</v>
      </c>
      <c r="J188">
        <v>34</v>
      </c>
      <c r="K188">
        <v>374</v>
      </c>
      <c r="L188">
        <v>347</v>
      </c>
      <c r="M188">
        <v>10</v>
      </c>
    </row>
    <row r="189" spans="1:13" x14ac:dyDescent="0.35">
      <c r="A189">
        <v>153353</v>
      </c>
      <c r="B189" t="s">
        <v>22</v>
      </c>
      <c r="C189" t="s">
        <v>17</v>
      </c>
      <c r="D189">
        <v>885</v>
      </c>
      <c r="E189">
        <v>207</v>
      </c>
      <c r="F189">
        <v>220</v>
      </c>
      <c r="G189">
        <v>1</v>
      </c>
      <c r="H189">
        <v>6142</v>
      </c>
      <c r="I189">
        <v>35</v>
      </c>
      <c r="J189">
        <v>47</v>
      </c>
      <c r="K189">
        <v>171</v>
      </c>
      <c r="L189">
        <v>263</v>
      </c>
      <c r="M189">
        <v>18.2</v>
      </c>
    </row>
    <row r="190" spans="1:13" x14ac:dyDescent="0.35">
      <c r="A190">
        <v>42686</v>
      </c>
      <c r="B190" t="s">
        <v>13</v>
      </c>
      <c r="C190" t="s">
        <v>17</v>
      </c>
      <c r="D190">
        <v>824</v>
      </c>
      <c r="E190">
        <v>263</v>
      </c>
      <c r="F190">
        <v>352</v>
      </c>
      <c r="G190">
        <v>3</v>
      </c>
      <c r="H190">
        <v>13532</v>
      </c>
      <c r="I190">
        <v>8</v>
      </c>
      <c r="J190">
        <v>13</v>
      </c>
      <c r="K190">
        <v>289</v>
      </c>
      <c r="L190">
        <v>313</v>
      </c>
      <c r="M190">
        <v>20</v>
      </c>
    </row>
    <row r="191" spans="1:13" x14ac:dyDescent="0.35">
      <c r="A191">
        <v>71744</v>
      </c>
      <c r="B191" t="s">
        <v>30</v>
      </c>
      <c r="C191" t="s">
        <v>14</v>
      </c>
      <c r="D191">
        <v>727</v>
      </c>
      <c r="E191">
        <v>148</v>
      </c>
      <c r="F191">
        <v>463</v>
      </c>
      <c r="G191">
        <v>2</v>
      </c>
      <c r="H191">
        <v>18187</v>
      </c>
      <c r="I191">
        <v>5</v>
      </c>
      <c r="J191">
        <v>63</v>
      </c>
      <c r="K191">
        <v>383</v>
      </c>
      <c r="L191">
        <v>260</v>
      </c>
      <c r="M191">
        <v>17</v>
      </c>
    </row>
    <row r="192" spans="1:13" x14ac:dyDescent="0.35">
      <c r="A192">
        <v>116608</v>
      </c>
      <c r="B192" t="s">
        <v>21</v>
      </c>
      <c r="C192" t="s">
        <v>17</v>
      </c>
      <c r="D192">
        <v>570</v>
      </c>
      <c r="E192">
        <v>226</v>
      </c>
      <c r="F192">
        <v>301</v>
      </c>
      <c r="G192">
        <v>2</v>
      </c>
      <c r="H192">
        <v>10637</v>
      </c>
      <c r="I192">
        <v>1</v>
      </c>
      <c r="J192">
        <v>76</v>
      </c>
      <c r="K192">
        <v>249</v>
      </c>
      <c r="L192">
        <v>276</v>
      </c>
      <c r="M192">
        <v>10.0625</v>
      </c>
    </row>
    <row r="193" spans="1:13" x14ac:dyDescent="0.35">
      <c r="A193">
        <v>176138</v>
      </c>
      <c r="B193" t="s">
        <v>51</v>
      </c>
      <c r="C193" t="s">
        <v>14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8.3125</v>
      </c>
    </row>
    <row r="194" spans="1:13" x14ac:dyDescent="0.35">
      <c r="A194">
        <v>190789</v>
      </c>
      <c r="B194" t="s">
        <v>30</v>
      </c>
      <c r="C194" t="s">
        <v>14</v>
      </c>
      <c r="D194">
        <v>1770</v>
      </c>
      <c r="E194">
        <v>712</v>
      </c>
      <c r="F194">
        <v>730</v>
      </c>
      <c r="G194">
        <v>15</v>
      </c>
      <c r="H194">
        <v>24238</v>
      </c>
      <c r="I194">
        <v>10</v>
      </c>
      <c r="J194">
        <v>79</v>
      </c>
      <c r="K194">
        <v>720</v>
      </c>
      <c r="L194">
        <v>713</v>
      </c>
      <c r="M194">
        <v>12</v>
      </c>
    </row>
    <row r="195" spans="1:13" x14ac:dyDescent="0.35">
      <c r="A195">
        <v>109450</v>
      </c>
      <c r="B195" t="s">
        <v>50</v>
      </c>
      <c r="C195" t="s">
        <v>17</v>
      </c>
      <c r="D195">
        <v>590</v>
      </c>
      <c r="E195">
        <v>252</v>
      </c>
      <c r="F195">
        <v>329</v>
      </c>
      <c r="G195">
        <v>0</v>
      </c>
      <c r="H195">
        <v>11072</v>
      </c>
      <c r="I195">
        <v>0</v>
      </c>
      <c r="J195">
        <v>77</v>
      </c>
      <c r="K195">
        <v>282</v>
      </c>
      <c r="L195">
        <v>309</v>
      </c>
      <c r="M195">
        <v>7.5454545450000001</v>
      </c>
    </row>
    <row r="196" spans="1:13" x14ac:dyDescent="0.35">
      <c r="A196">
        <v>102741</v>
      </c>
      <c r="B196" t="s">
        <v>37</v>
      </c>
      <c r="C196" t="s">
        <v>17</v>
      </c>
      <c r="D196">
        <v>238</v>
      </c>
      <c r="E196">
        <v>176</v>
      </c>
      <c r="F196">
        <v>287</v>
      </c>
      <c r="G196">
        <v>0</v>
      </c>
      <c r="H196">
        <v>10253</v>
      </c>
      <c r="I196">
        <v>0</v>
      </c>
      <c r="J196">
        <v>82</v>
      </c>
      <c r="K196">
        <v>225</v>
      </c>
      <c r="L196">
        <v>233</v>
      </c>
      <c r="M196">
        <v>14.42857143</v>
      </c>
    </row>
    <row r="197" spans="1:13" x14ac:dyDescent="0.35">
      <c r="A197">
        <v>59598</v>
      </c>
      <c r="B197" t="s">
        <v>34</v>
      </c>
      <c r="C197" t="s">
        <v>14</v>
      </c>
      <c r="D197">
        <v>521</v>
      </c>
      <c r="E197">
        <v>252</v>
      </c>
      <c r="F197">
        <v>343</v>
      </c>
      <c r="G197">
        <v>0</v>
      </c>
      <c r="H197">
        <v>10057</v>
      </c>
      <c r="I197">
        <v>2</v>
      </c>
      <c r="J197">
        <v>71</v>
      </c>
      <c r="K197">
        <v>297</v>
      </c>
      <c r="L197">
        <v>293</v>
      </c>
      <c r="M197">
        <v>18.18181818</v>
      </c>
    </row>
    <row r="198" spans="1:13" x14ac:dyDescent="0.35">
      <c r="A198">
        <v>157481</v>
      </c>
      <c r="B198" t="s">
        <v>22</v>
      </c>
      <c r="D198">
        <v>2439</v>
      </c>
      <c r="E198">
        <v>521</v>
      </c>
      <c r="F198">
        <v>619</v>
      </c>
      <c r="G198">
        <v>68</v>
      </c>
      <c r="H198">
        <v>21808</v>
      </c>
      <c r="I198">
        <v>17</v>
      </c>
      <c r="J198">
        <v>48</v>
      </c>
      <c r="K198">
        <v>572</v>
      </c>
      <c r="L198">
        <v>574</v>
      </c>
      <c r="M198">
        <v>17</v>
      </c>
    </row>
    <row r="199" spans="1:13" x14ac:dyDescent="0.35">
      <c r="A199">
        <v>21922</v>
      </c>
      <c r="B199" t="s">
        <v>18</v>
      </c>
      <c r="C199" t="s">
        <v>20</v>
      </c>
      <c r="D199">
        <v>844</v>
      </c>
      <c r="E199">
        <v>263</v>
      </c>
      <c r="F199">
        <v>352</v>
      </c>
      <c r="G199">
        <v>21</v>
      </c>
      <c r="H199">
        <v>12936</v>
      </c>
      <c r="I199">
        <v>0</v>
      </c>
      <c r="J199">
        <v>55</v>
      </c>
      <c r="K199">
        <v>286</v>
      </c>
      <c r="L199">
        <v>323</v>
      </c>
      <c r="M199">
        <v>15.53571429</v>
      </c>
    </row>
    <row r="200" spans="1:13" x14ac:dyDescent="0.35">
      <c r="A200">
        <v>35908</v>
      </c>
      <c r="B200" t="s">
        <v>13</v>
      </c>
      <c r="C200" t="s">
        <v>17</v>
      </c>
      <c r="D200">
        <v>693</v>
      </c>
      <c r="E200">
        <v>373</v>
      </c>
      <c r="F200">
        <v>463</v>
      </c>
      <c r="G200">
        <v>7</v>
      </c>
      <c r="H200">
        <v>16854</v>
      </c>
      <c r="I200">
        <v>1</v>
      </c>
      <c r="J200">
        <v>24</v>
      </c>
      <c r="K200">
        <v>457</v>
      </c>
      <c r="L200">
        <v>413</v>
      </c>
      <c r="M200">
        <v>15</v>
      </c>
    </row>
    <row r="201" spans="1:13" x14ac:dyDescent="0.35">
      <c r="A201">
        <v>105331</v>
      </c>
      <c r="B201" t="s">
        <v>28</v>
      </c>
      <c r="C201" t="s">
        <v>14</v>
      </c>
      <c r="D201">
        <v>237</v>
      </c>
      <c r="E201">
        <v>194</v>
      </c>
      <c r="F201">
        <v>261</v>
      </c>
      <c r="G201">
        <v>0</v>
      </c>
      <c r="H201">
        <v>9190</v>
      </c>
      <c r="I201">
        <v>0</v>
      </c>
      <c r="J201">
        <v>80</v>
      </c>
      <c r="K201">
        <v>222</v>
      </c>
      <c r="L201">
        <v>218</v>
      </c>
      <c r="M201">
        <v>12.5</v>
      </c>
    </row>
    <row r="202" spans="1:13" x14ac:dyDescent="0.35">
      <c r="A202">
        <v>157728</v>
      </c>
      <c r="B202" t="s">
        <v>22</v>
      </c>
      <c r="C202" t="s">
        <v>14</v>
      </c>
      <c r="D202">
        <v>2102</v>
      </c>
      <c r="E202">
        <v>342</v>
      </c>
      <c r="F202">
        <v>463</v>
      </c>
      <c r="G202">
        <v>57</v>
      </c>
      <c r="H202">
        <v>16054</v>
      </c>
      <c r="I202">
        <v>14</v>
      </c>
      <c r="J202">
        <v>57</v>
      </c>
      <c r="K202">
        <v>412</v>
      </c>
      <c r="L202">
        <v>416</v>
      </c>
      <c r="M202">
        <v>15</v>
      </c>
    </row>
    <row r="203" spans="1:13" x14ac:dyDescent="0.35">
      <c r="A203">
        <v>81073</v>
      </c>
      <c r="B203" t="s">
        <v>36</v>
      </c>
      <c r="C203" t="s">
        <v>17</v>
      </c>
      <c r="D203">
        <v>571</v>
      </c>
      <c r="E203">
        <v>243</v>
      </c>
      <c r="F203">
        <v>349</v>
      </c>
      <c r="G203">
        <v>0</v>
      </c>
      <c r="H203">
        <v>13144</v>
      </c>
      <c r="I203">
        <v>3</v>
      </c>
      <c r="J203">
        <v>74</v>
      </c>
      <c r="K203">
        <v>307</v>
      </c>
      <c r="L203">
        <v>295</v>
      </c>
      <c r="M203">
        <v>9.1666666669999994</v>
      </c>
    </row>
    <row r="204" spans="1:13" x14ac:dyDescent="0.35">
      <c r="A204">
        <v>38471</v>
      </c>
      <c r="B204" t="s">
        <v>13</v>
      </c>
      <c r="C204" t="s">
        <v>17</v>
      </c>
      <c r="D204">
        <v>1033</v>
      </c>
      <c r="E204">
        <v>471</v>
      </c>
      <c r="F204">
        <v>598</v>
      </c>
      <c r="G204">
        <v>25</v>
      </c>
      <c r="H204">
        <v>22327</v>
      </c>
      <c r="I204">
        <v>6</v>
      </c>
      <c r="J204">
        <v>36</v>
      </c>
      <c r="K204">
        <v>545</v>
      </c>
      <c r="L204">
        <v>544</v>
      </c>
      <c r="M204">
        <v>13.777777779999999</v>
      </c>
    </row>
    <row r="205" spans="1:13" x14ac:dyDescent="0.35">
      <c r="A205">
        <v>163675</v>
      </c>
      <c r="B205" t="s">
        <v>22</v>
      </c>
      <c r="D205">
        <v>1693</v>
      </c>
      <c r="E205">
        <v>423</v>
      </c>
      <c r="F205">
        <v>492</v>
      </c>
      <c r="G205">
        <v>23</v>
      </c>
      <c r="H205">
        <v>17493</v>
      </c>
      <c r="I205">
        <v>6</v>
      </c>
      <c r="J205">
        <v>58</v>
      </c>
      <c r="K205">
        <v>467</v>
      </c>
      <c r="L205">
        <v>457</v>
      </c>
      <c r="M205">
        <v>10.875</v>
      </c>
    </row>
    <row r="206" spans="1:13" x14ac:dyDescent="0.35">
      <c r="A206">
        <v>11195</v>
      </c>
      <c r="B206" t="s">
        <v>35</v>
      </c>
      <c r="C206" t="s">
        <v>14</v>
      </c>
      <c r="D206">
        <v>589</v>
      </c>
      <c r="E206">
        <v>289</v>
      </c>
      <c r="F206">
        <v>334</v>
      </c>
      <c r="G206">
        <v>0</v>
      </c>
      <c r="H206">
        <v>12204</v>
      </c>
      <c r="I206">
        <v>0</v>
      </c>
      <c r="J206">
        <v>54</v>
      </c>
      <c r="K206">
        <v>318</v>
      </c>
      <c r="L206">
        <v>294</v>
      </c>
      <c r="M206">
        <v>11.8</v>
      </c>
    </row>
    <row r="207" spans="1:13" x14ac:dyDescent="0.35">
      <c r="A207">
        <v>5144</v>
      </c>
      <c r="B207" t="s">
        <v>21</v>
      </c>
      <c r="C207" t="s">
        <v>14</v>
      </c>
      <c r="D207">
        <v>1938</v>
      </c>
      <c r="E207">
        <v>171</v>
      </c>
      <c r="F207">
        <v>205</v>
      </c>
      <c r="G207">
        <v>50</v>
      </c>
      <c r="H207">
        <v>7708</v>
      </c>
      <c r="I207">
        <v>33</v>
      </c>
      <c r="J207">
        <v>40</v>
      </c>
      <c r="K207">
        <v>174</v>
      </c>
      <c r="L207">
        <v>197</v>
      </c>
      <c r="M207">
        <v>10.06060606</v>
      </c>
    </row>
    <row r="208" spans="1:13" x14ac:dyDescent="0.35">
      <c r="A208">
        <v>37221</v>
      </c>
      <c r="B208" t="s">
        <v>13</v>
      </c>
      <c r="C208" t="s">
        <v>14</v>
      </c>
      <c r="D208">
        <v>775</v>
      </c>
      <c r="E208">
        <v>236</v>
      </c>
      <c r="F208">
        <v>363</v>
      </c>
      <c r="G208">
        <v>0</v>
      </c>
      <c r="H208">
        <v>15628</v>
      </c>
      <c r="I208">
        <v>14</v>
      </c>
      <c r="J208">
        <v>8</v>
      </c>
      <c r="K208">
        <v>296</v>
      </c>
      <c r="L208">
        <v>308</v>
      </c>
      <c r="M208">
        <v>3.9565217389999998</v>
      </c>
    </row>
    <row r="209" spans="1:13" x14ac:dyDescent="0.35">
      <c r="A209">
        <v>187959</v>
      </c>
      <c r="B209" t="s">
        <v>18</v>
      </c>
      <c r="D209">
        <v>1024</v>
      </c>
      <c r="E209">
        <v>360</v>
      </c>
      <c r="F209">
        <v>429</v>
      </c>
      <c r="G209">
        <v>11</v>
      </c>
      <c r="H209">
        <v>15002</v>
      </c>
      <c r="I209">
        <v>1</v>
      </c>
      <c r="J209">
        <v>33</v>
      </c>
      <c r="K209">
        <v>364</v>
      </c>
      <c r="L209">
        <v>396</v>
      </c>
      <c r="M209">
        <v>7.5</v>
      </c>
    </row>
    <row r="210" spans="1:13" x14ac:dyDescent="0.35">
      <c r="A210">
        <v>95536</v>
      </c>
      <c r="B210" t="s">
        <v>16</v>
      </c>
      <c r="C210" t="s">
        <v>17</v>
      </c>
      <c r="D210">
        <v>886</v>
      </c>
      <c r="E210">
        <v>482</v>
      </c>
      <c r="F210">
        <v>433</v>
      </c>
      <c r="G210">
        <v>3</v>
      </c>
      <c r="H210">
        <v>13887</v>
      </c>
      <c r="I210">
        <v>0</v>
      </c>
      <c r="J210">
        <v>68</v>
      </c>
      <c r="K210">
        <v>465</v>
      </c>
      <c r="L210">
        <v>447</v>
      </c>
      <c r="M210">
        <v>16.666666670000001</v>
      </c>
    </row>
    <row r="211" spans="1:13" x14ac:dyDescent="0.35">
      <c r="A211">
        <v>103330</v>
      </c>
      <c r="B211" t="s">
        <v>37</v>
      </c>
      <c r="C211" t="s">
        <v>17</v>
      </c>
      <c r="D211">
        <v>915</v>
      </c>
      <c r="E211">
        <v>377</v>
      </c>
      <c r="F211">
        <v>492</v>
      </c>
      <c r="G211">
        <v>7</v>
      </c>
      <c r="H211">
        <v>16206</v>
      </c>
      <c r="I211">
        <v>3</v>
      </c>
      <c r="J211">
        <v>62</v>
      </c>
      <c r="K211">
        <v>432</v>
      </c>
      <c r="L211">
        <v>445</v>
      </c>
      <c r="M211">
        <v>10.33333333</v>
      </c>
    </row>
    <row r="212" spans="1:13" x14ac:dyDescent="0.35">
      <c r="A212">
        <v>174360</v>
      </c>
      <c r="B212" t="s">
        <v>51</v>
      </c>
      <c r="C212" t="s">
        <v>17</v>
      </c>
      <c r="D212">
        <v>1163</v>
      </c>
      <c r="E212">
        <v>617</v>
      </c>
      <c r="F212">
        <v>655</v>
      </c>
      <c r="G212">
        <v>2</v>
      </c>
      <c r="H212">
        <v>24280</v>
      </c>
      <c r="I212">
        <v>12</v>
      </c>
      <c r="J212">
        <v>30</v>
      </c>
      <c r="K212">
        <v>631</v>
      </c>
      <c r="L212">
        <v>633</v>
      </c>
      <c r="M212">
        <v>8.9166666669999994</v>
      </c>
    </row>
    <row r="213" spans="1:13" x14ac:dyDescent="0.35">
      <c r="A213">
        <v>173805</v>
      </c>
      <c r="B213" t="s">
        <v>38</v>
      </c>
      <c r="C213" t="s">
        <v>17</v>
      </c>
      <c r="D213">
        <v>2506</v>
      </c>
      <c r="E213">
        <v>449</v>
      </c>
      <c r="F213">
        <v>517</v>
      </c>
      <c r="G213">
        <v>70</v>
      </c>
      <c r="H213">
        <v>16302</v>
      </c>
      <c r="I213">
        <v>8</v>
      </c>
      <c r="J213">
        <v>55</v>
      </c>
      <c r="K213">
        <v>455</v>
      </c>
      <c r="L213">
        <v>501</v>
      </c>
      <c r="M213">
        <v>8.875</v>
      </c>
    </row>
    <row r="214" spans="1:13" x14ac:dyDescent="0.35">
      <c r="A214">
        <v>30745</v>
      </c>
      <c r="B214" t="s">
        <v>40</v>
      </c>
      <c r="C214" t="s">
        <v>17</v>
      </c>
      <c r="D214">
        <v>717</v>
      </c>
      <c r="E214">
        <v>339</v>
      </c>
      <c r="F214">
        <v>424</v>
      </c>
      <c r="G214">
        <v>3</v>
      </c>
      <c r="H214">
        <v>14609</v>
      </c>
      <c r="I214">
        <v>3</v>
      </c>
      <c r="J214">
        <v>53</v>
      </c>
      <c r="K214">
        <v>388</v>
      </c>
      <c r="L214">
        <v>381</v>
      </c>
      <c r="M214">
        <v>12.5</v>
      </c>
    </row>
    <row r="215" spans="1:13" x14ac:dyDescent="0.35">
      <c r="A215">
        <v>20645</v>
      </c>
      <c r="B215" t="s">
        <v>18</v>
      </c>
      <c r="C215" t="s">
        <v>20</v>
      </c>
      <c r="D215">
        <v>405</v>
      </c>
      <c r="E215">
        <v>187</v>
      </c>
      <c r="F215">
        <v>214</v>
      </c>
      <c r="G215">
        <v>0</v>
      </c>
      <c r="H215">
        <v>7303</v>
      </c>
      <c r="I215">
        <v>1</v>
      </c>
      <c r="J215">
        <v>91</v>
      </c>
      <c r="K215">
        <v>182</v>
      </c>
      <c r="L215">
        <v>216</v>
      </c>
      <c r="M215">
        <v>11.33333333</v>
      </c>
    </row>
    <row r="216" spans="1:13" x14ac:dyDescent="0.35">
      <c r="A216">
        <v>27928</v>
      </c>
      <c r="B216" t="s">
        <v>40</v>
      </c>
      <c r="C216" t="s">
        <v>14</v>
      </c>
      <c r="D216">
        <v>1025</v>
      </c>
      <c r="E216">
        <v>425</v>
      </c>
      <c r="F216">
        <v>519</v>
      </c>
      <c r="G216">
        <v>4</v>
      </c>
      <c r="H216">
        <v>17688</v>
      </c>
      <c r="I216">
        <v>1</v>
      </c>
      <c r="J216">
        <v>58</v>
      </c>
      <c r="K216">
        <v>493</v>
      </c>
      <c r="L216">
        <v>470</v>
      </c>
      <c r="M216">
        <v>13</v>
      </c>
    </row>
    <row r="217" spans="1:13" x14ac:dyDescent="0.35">
      <c r="A217">
        <v>80866</v>
      </c>
      <c r="B217" t="s">
        <v>36</v>
      </c>
      <c r="C217" t="s">
        <v>17</v>
      </c>
      <c r="D217">
        <v>438</v>
      </c>
      <c r="E217">
        <v>342</v>
      </c>
      <c r="F217">
        <v>373</v>
      </c>
      <c r="G217">
        <v>0</v>
      </c>
      <c r="H217">
        <v>11227</v>
      </c>
      <c r="I217">
        <v>0</v>
      </c>
      <c r="J217">
        <v>81</v>
      </c>
      <c r="K217">
        <v>360</v>
      </c>
      <c r="L217">
        <v>339</v>
      </c>
      <c r="M217">
        <v>4.5454545460000002</v>
      </c>
    </row>
    <row r="218" spans="1:13" x14ac:dyDescent="0.35">
      <c r="A218">
        <v>55408</v>
      </c>
      <c r="B218" t="s">
        <v>63</v>
      </c>
      <c r="C218" t="s">
        <v>14</v>
      </c>
      <c r="D218">
        <v>1449</v>
      </c>
      <c r="E218">
        <v>735</v>
      </c>
      <c r="F218">
        <v>791</v>
      </c>
      <c r="G218">
        <v>28</v>
      </c>
      <c r="H218">
        <v>29612</v>
      </c>
      <c r="I218">
        <v>0</v>
      </c>
      <c r="J218">
        <v>74</v>
      </c>
      <c r="K218">
        <v>783</v>
      </c>
      <c r="L218">
        <v>720</v>
      </c>
      <c r="M218">
        <v>5.25</v>
      </c>
    </row>
    <row r="219" spans="1:13" x14ac:dyDescent="0.35">
      <c r="A219">
        <v>54674</v>
      </c>
      <c r="B219" t="s">
        <v>63</v>
      </c>
      <c r="C219" t="s">
        <v>14</v>
      </c>
      <c r="D219">
        <v>440</v>
      </c>
      <c r="E219">
        <v>270</v>
      </c>
      <c r="F219">
        <v>364</v>
      </c>
      <c r="G219">
        <v>0</v>
      </c>
      <c r="H219">
        <v>11109</v>
      </c>
      <c r="I219">
        <v>0</v>
      </c>
      <c r="J219">
        <v>75</v>
      </c>
      <c r="K219">
        <v>288</v>
      </c>
      <c r="L219">
        <v>315</v>
      </c>
      <c r="M219">
        <v>4.7058823529999998</v>
      </c>
    </row>
    <row r="220" spans="1:13" x14ac:dyDescent="0.35">
      <c r="A220">
        <v>185287</v>
      </c>
      <c r="B220" t="s">
        <v>22</v>
      </c>
      <c r="C220" t="s">
        <v>17</v>
      </c>
      <c r="D220">
        <v>1812</v>
      </c>
      <c r="E220">
        <v>415</v>
      </c>
      <c r="F220">
        <v>464</v>
      </c>
      <c r="G220">
        <v>19</v>
      </c>
      <c r="H220">
        <v>16451</v>
      </c>
      <c r="I220">
        <v>7</v>
      </c>
      <c r="J220">
        <v>52</v>
      </c>
      <c r="K220">
        <v>452</v>
      </c>
      <c r="L220">
        <v>435</v>
      </c>
      <c r="M220">
        <v>4.615384615</v>
      </c>
    </row>
    <row r="221" spans="1:13" x14ac:dyDescent="0.35">
      <c r="A221">
        <v>178009</v>
      </c>
      <c r="B221" t="s">
        <v>51</v>
      </c>
      <c r="C221" t="s">
        <v>14</v>
      </c>
      <c r="D221">
        <v>779</v>
      </c>
      <c r="E221">
        <v>215</v>
      </c>
      <c r="F221">
        <v>262</v>
      </c>
      <c r="G221">
        <v>1</v>
      </c>
      <c r="H221">
        <v>9279</v>
      </c>
      <c r="I221">
        <v>4</v>
      </c>
      <c r="J221">
        <v>25</v>
      </c>
      <c r="K221">
        <v>223</v>
      </c>
      <c r="L221">
        <v>249</v>
      </c>
      <c r="M221">
        <v>4.0370370370000002</v>
      </c>
    </row>
    <row r="222" spans="1:13" x14ac:dyDescent="0.35">
      <c r="A222">
        <v>143069</v>
      </c>
      <c r="B222" t="s">
        <v>22</v>
      </c>
      <c r="C222" t="s">
        <v>14</v>
      </c>
      <c r="D222">
        <v>3431</v>
      </c>
      <c r="E222">
        <v>549</v>
      </c>
      <c r="F222">
        <v>664</v>
      </c>
      <c r="G222">
        <v>86</v>
      </c>
      <c r="H222">
        <v>20683</v>
      </c>
      <c r="I222">
        <v>20</v>
      </c>
      <c r="J222">
        <v>51</v>
      </c>
      <c r="K222">
        <v>626</v>
      </c>
      <c r="L222">
        <v>610</v>
      </c>
      <c r="M222">
        <v>15.2</v>
      </c>
    </row>
    <row r="223" spans="1:13" x14ac:dyDescent="0.35">
      <c r="A223">
        <v>28874</v>
      </c>
      <c r="B223" t="s">
        <v>40</v>
      </c>
      <c r="C223" t="s">
        <v>14</v>
      </c>
      <c r="D223">
        <v>928</v>
      </c>
      <c r="E223">
        <v>243</v>
      </c>
      <c r="F223">
        <v>472</v>
      </c>
      <c r="G223">
        <v>18</v>
      </c>
      <c r="H223">
        <v>17216</v>
      </c>
      <c r="I223">
        <v>11</v>
      </c>
      <c r="J223">
        <v>68</v>
      </c>
      <c r="K223">
        <v>310</v>
      </c>
      <c r="L223">
        <v>396</v>
      </c>
      <c r="M223">
        <v>17.5</v>
      </c>
    </row>
    <row r="224" spans="1:13" x14ac:dyDescent="0.35">
      <c r="A224">
        <v>144110</v>
      </c>
      <c r="B224" t="s">
        <v>22</v>
      </c>
      <c r="C224" t="s">
        <v>17</v>
      </c>
      <c r="D224">
        <v>5882</v>
      </c>
      <c r="E224">
        <v>533</v>
      </c>
      <c r="F224">
        <v>657</v>
      </c>
      <c r="G224">
        <v>98</v>
      </c>
      <c r="H224">
        <v>31652</v>
      </c>
      <c r="I224">
        <v>40</v>
      </c>
      <c r="J224">
        <v>23</v>
      </c>
      <c r="K224">
        <v>596</v>
      </c>
      <c r="L224">
        <v>623</v>
      </c>
      <c r="M224">
        <v>9.7777777780000008</v>
      </c>
    </row>
    <row r="225" spans="1:13" x14ac:dyDescent="0.35">
      <c r="A225">
        <v>77116</v>
      </c>
      <c r="B225" t="s">
        <v>36</v>
      </c>
      <c r="C225" t="s">
        <v>17</v>
      </c>
      <c r="D225">
        <v>660</v>
      </c>
      <c r="E225">
        <v>308</v>
      </c>
      <c r="F225">
        <v>370</v>
      </c>
      <c r="G225">
        <v>1</v>
      </c>
      <c r="H225">
        <v>11996</v>
      </c>
      <c r="I225">
        <v>2</v>
      </c>
      <c r="J225">
        <v>90</v>
      </c>
      <c r="K225">
        <v>326</v>
      </c>
      <c r="L225">
        <v>351</v>
      </c>
      <c r="M225">
        <v>9.1111111109999996</v>
      </c>
    </row>
    <row r="226" spans="1:13" x14ac:dyDescent="0.35">
      <c r="A226">
        <v>3553</v>
      </c>
      <c r="B226" t="s">
        <v>41</v>
      </c>
      <c r="C226" t="s">
        <v>52</v>
      </c>
      <c r="D226">
        <v>732</v>
      </c>
      <c r="E226">
        <v>411</v>
      </c>
      <c r="F226">
        <v>445</v>
      </c>
      <c r="G226">
        <v>0</v>
      </c>
      <c r="H226">
        <v>13863</v>
      </c>
      <c r="I226">
        <v>3</v>
      </c>
      <c r="J226">
        <v>33</v>
      </c>
      <c r="K226">
        <v>425</v>
      </c>
      <c r="L226">
        <v>434</v>
      </c>
      <c r="M226">
        <v>16.285714290000001</v>
      </c>
    </row>
    <row r="227" spans="1:13" x14ac:dyDescent="0.35">
      <c r="A227">
        <v>60265</v>
      </c>
      <c r="B227" t="s">
        <v>34</v>
      </c>
      <c r="C227" t="s">
        <v>17</v>
      </c>
      <c r="D227">
        <v>225</v>
      </c>
      <c r="E227">
        <v>191</v>
      </c>
      <c r="F227">
        <v>226</v>
      </c>
      <c r="G227">
        <v>0</v>
      </c>
      <c r="H227">
        <v>7426</v>
      </c>
      <c r="I227">
        <v>0</v>
      </c>
      <c r="J227">
        <v>79</v>
      </c>
      <c r="K227">
        <v>198</v>
      </c>
      <c r="L227">
        <v>185</v>
      </c>
      <c r="M227">
        <v>3.15</v>
      </c>
    </row>
    <row r="228" spans="1:13" x14ac:dyDescent="0.35">
      <c r="A228">
        <v>74552</v>
      </c>
      <c r="B228" t="s">
        <v>30</v>
      </c>
      <c r="C228" t="s">
        <v>17</v>
      </c>
      <c r="D228">
        <v>376</v>
      </c>
      <c r="E228">
        <v>253</v>
      </c>
      <c r="F228">
        <v>321</v>
      </c>
      <c r="G228">
        <v>0</v>
      </c>
      <c r="H228">
        <v>10637</v>
      </c>
      <c r="I228">
        <v>1</v>
      </c>
      <c r="J228">
        <v>89</v>
      </c>
      <c r="K228">
        <v>304</v>
      </c>
      <c r="L228">
        <v>281</v>
      </c>
      <c r="M228">
        <v>4.5555555559999998</v>
      </c>
    </row>
    <row r="229" spans="1:13" x14ac:dyDescent="0.35">
      <c r="A229">
        <v>29215</v>
      </c>
      <c r="B229" t="s">
        <v>40</v>
      </c>
      <c r="C229" t="s">
        <v>17</v>
      </c>
      <c r="D229">
        <v>920</v>
      </c>
      <c r="E229">
        <v>323</v>
      </c>
      <c r="F229">
        <v>449</v>
      </c>
      <c r="G229">
        <v>9</v>
      </c>
      <c r="H229">
        <v>15305</v>
      </c>
      <c r="I229">
        <v>1</v>
      </c>
      <c r="J229">
        <v>65</v>
      </c>
      <c r="K229">
        <v>375</v>
      </c>
      <c r="L229">
        <v>404</v>
      </c>
      <c r="M229">
        <v>17.375</v>
      </c>
    </row>
    <row r="230" spans="1:13" x14ac:dyDescent="0.35">
      <c r="A230">
        <v>3504</v>
      </c>
      <c r="B230" t="s">
        <v>51</v>
      </c>
      <c r="C230" t="s">
        <v>17</v>
      </c>
      <c r="D230">
        <v>700</v>
      </c>
      <c r="E230">
        <v>360</v>
      </c>
      <c r="F230">
        <v>424</v>
      </c>
      <c r="G230">
        <v>0</v>
      </c>
      <c r="H230">
        <v>13620</v>
      </c>
      <c r="I230">
        <v>4</v>
      </c>
      <c r="J230">
        <v>54</v>
      </c>
      <c r="K230">
        <v>390</v>
      </c>
      <c r="L230">
        <v>394</v>
      </c>
      <c r="M230">
        <v>15.777777779999999</v>
      </c>
    </row>
    <row r="231" spans="1:13" x14ac:dyDescent="0.35">
      <c r="A231">
        <v>65114</v>
      </c>
      <c r="B231" t="s">
        <v>30</v>
      </c>
      <c r="C231" t="s">
        <v>14</v>
      </c>
      <c r="D231">
        <v>764</v>
      </c>
      <c r="E231">
        <v>221</v>
      </c>
      <c r="F231">
        <v>458</v>
      </c>
      <c r="G231">
        <v>1</v>
      </c>
      <c r="H231">
        <v>16824</v>
      </c>
      <c r="I231">
        <v>3</v>
      </c>
      <c r="J231">
        <v>74</v>
      </c>
      <c r="K231">
        <v>385</v>
      </c>
      <c r="L231">
        <v>305</v>
      </c>
      <c r="M231">
        <v>3.9666666670000001</v>
      </c>
    </row>
    <row r="232" spans="1:13" x14ac:dyDescent="0.35">
      <c r="A232">
        <v>105823</v>
      </c>
      <c r="B232" t="s">
        <v>28</v>
      </c>
      <c r="C232" t="s">
        <v>14</v>
      </c>
      <c r="D232">
        <v>738</v>
      </c>
      <c r="E232">
        <v>458</v>
      </c>
      <c r="F232">
        <v>503</v>
      </c>
      <c r="G232">
        <v>0</v>
      </c>
      <c r="H232">
        <v>17494</v>
      </c>
      <c r="I232">
        <v>1</v>
      </c>
      <c r="J232">
        <v>60</v>
      </c>
      <c r="K232">
        <v>509</v>
      </c>
      <c r="L232">
        <v>479</v>
      </c>
      <c r="M232">
        <v>6.5</v>
      </c>
    </row>
    <row r="233" spans="1:13" x14ac:dyDescent="0.35">
      <c r="A233">
        <v>26410</v>
      </c>
      <c r="B233" t="s">
        <v>40</v>
      </c>
      <c r="C233" t="s">
        <v>17</v>
      </c>
      <c r="D233">
        <v>821</v>
      </c>
      <c r="E233">
        <v>361</v>
      </c>
      <c r="F233">
        <v>442</v>
      </c>
      <c r="G233">
        <v>0</v>
      </c>
      <c r="H233">
        <v>16822</v>
      </c>
      <c r="I233">
        <v>9</v>
      </c>
      <c r="J233">
        <v>36</v>
      </c>
      <c r="K233">
        <v>413</v>
      </c>
      <c r="L233">
        <v>407</v>
      </c>
      <c r="M233">
        <v>20.333333329999999</v>
      </c>
    </row>
    <row r="234" spans="1:13" x14ac:dyDescent="0.35">
      <c r="A234">
        <v>24080</v>
      </c>
      <c r="B234" t="s">
        <v>47</v>
      </c>
      <c r="C234" t="s">
        <v>14</v>
      </c>
      <c r="D234">
        <v>475</v>
      </c>
      <c r="E234">
        <v>285</v>
      </c>
      <c r="F234">
        <v>301</v>
      </c>
      <c r="G234">
        <v>1</v>
      </c>
      <c r="H234">
        <v>9446</v>
      </c>
      <c r="I234">
        <v>0</v>
      </c>
      <c r="J234">
        <v>86</v>
      </c>
      <c r="K234">
        <v>302</v>
      </c>
      <c r="L234">
        <v>275</v>
      </c>
      <c r="M234">
        <v>25</v>
      </c>
    </row>
    <row r="235" spans="1:13" x14ac:dyDescent="0.35">
      <c r="A235">
        <v>159696</v>
      </c>
      <c r="B235" t="s">
        <v>22</v>
      </c>
      <c r="C235" t="s">
        <v>17</v>
      </c>
      <c r="D235">
        <v>1392</v>
      </c>
      <c r="E235">
        <v>343</v>
      </c>
      <c r="F235">
        <v>516</v>
      </c>
      <c r="G235">
        <v>16</v>
      </c>
      <c r="H235">
        <v>19194</v>
      </c>
      <c r="I235">
        <v>14</v>
      </c>
      <c r="J235">
        <v>72</v>
      </c>
      <c r="K235">
        <v>381</v>
      </c>
      <c r="L235">
        <v>484</v>
      </c>
      <c r="M235">
        <v>15</v>
      </c>
    </row>
    <row r="236" spans="1:13" x14ac:dyDescent="0.35">
      <c r="A236">
        <v>24644</v>
      </c>
      <c r="B236" t="s">
        <v>39</v>
      </c>
      <c r="C236" t="s">
        <v>17</v>
      </c>
      <c r="D236">
        <v>866</v>
      </c>
      <c r="E236">
        <v>399</v>
      </c>
      <c r="F236">
        <v>475</v>
      </c>
      <c r="G236">
        <v>2</v>
      </c>
      <c r="H236">
        <v>10550</v>
      </c>
      <c r="I236">
        <v>0</v>
      </c>
      <c r="J236">
        <v>77</v>
      </c>
      <c r="K236">
        <v>426</v>
      </c>
      <c r="L236">
        <v>446</v>
      </c>
      <c r="M236">
        <v>8.1666666669999994</v>
      </c>
    </row>
    <row r="237" spans="1:13" x14ac:dyDescent="0.35">
      <c r="A237">
        <v>6457</v>
      </c>
      <c r="B237" t="s">
        <v>22</v>
      </c>
      <c r="C237" t="s">
        <v>17</v>
      </c>
      <c r="D237">
        <v>956</v>
      </c>
      <c r="E237">
        <v>205</v>
      </c>
      <c r="F237">
        <v>325</v>
      </c>
      <c r="G237">
        <v>6</v>
      </c>
      <c r="H237">
        <v>13234</v>
      </c>
      <c r="I237">
        <v>8</v>
      </c>
      <c r="J237">
        <v>34</v>
      </c>
      <c r="K237">
        <v>272</v>
      </c>
      <c r="L237">
        <v>272</v>
      </c>
      <c r="M237">
        <v>6.085714286</v>
      </c>
    </row>
    <row r="238" spans="1:13" x14ac:dyDescent="0.35">
      <c r="A238">
        <v>168317</v>
      </c>
      <c r="B238" t="s">
        <v>22</v>
      </c>
      <c r="C238" t="s">
        <v>31</v>
      </c>
      <c r="D238">
        <v>2341</v>
      </c>
      <c r="E238">
        <v>311</v>
      </c>
      <c r="F238">
        <v>502</v>
      </c>
      <c r="G238">
        <v>70</v>
      </c>
      <c r="H238">
        <v>13577</v>
      </c>
      <c r="I238">
        <v>12</v>
      </c>
      <c r="J238">
        <v>50</v>
      </c>
      <c r="K238">
        <v>469</v>
      </c>
      <c r="L238">
        <v>427</v>
      </c>
      <c r="M238">
        <v>8</v>
      </c>
    </row>
    <row r="239" spans="1:13" x14ac:dyDescent="0.35">
      <c r="A239">
        <v>159553</v>
      </c>
      <c r="B239" t="s">
        <v>41</v>
      </c>
      <c r="C239" t="s">
        <v>52</v>
      </c>
      <c r="D239">
        <v>1009</v>
      </c>
      <c r="E239">
        <v>557</v>
      </c>
      <c r="F239">
        <v>619</v>
      </c>
      <c r="G239">
        <v>4</v>
      </c>
      <c r="H239">
        <v>17660</v>
      </c>
      <c r="I239">
        <v>1</v>
      </c>
      <c r="J239">
        <v>44</v>
      </c>
      <c r="K239">
        <v>562</v>
      </c>
      <c r="L239">
        <v>615</v>
      </c>
      <c r="M239">
        <v>5.3333333329999997</v>
      </c>
    </row>
    <row r="240" spans="1:13" x14ac:dyDescent="0.35">
      <c r="A240">
        <v>56049</v>
      </c>
      <c r="B240" t="s">
        <v>63</v>
      </c>
      <c r="C240" t="s">
        <v>20</v>
      </c>
      <c r="D240">
        <v>398</v>
      </c>
      <c r="E240">
        <v>243</v>
      </c>
      <c r="F240">
        <v>309</v>
      </c>
      <c r="G240">
        <v>0</v>
      </c>
      <c r="H240">
        <v>9897</v>
      </c>
      <c r="I240">
        <v>1</v>
      </c>
      <c r="J240">
        <v>81</v>
      </c>
      <c r="K240">
        <v>277</v>
      </c>
      <c r="L240">
        <v>270</v>
      </c>
      <c r="M240">
        <v>9.5</v>
      </c>
    </row>
    <row r="241" spans="1:13" x14ac:dyDescent="0.35">
      <c r="A241">
        <v>63865</v>
      </c>
      <c r="B241" t="s">
        <v>34</v>
      </c>
      <c r="C241" t="s">
        <v>14</v>
      </c>
      <c r="D241">
        <v>448</v>
      </c>
      <c r="E241">
        <v>239</v>
      </c>
      <c r="F241">
        <v>320</v>
      </c>
      <c r="G241">
        <v>0</v>
      </c>
      <c r="H241">
        <v>11284</v>
      </c>
      <c r="I241">
        <v>0</v>
      </c>
      <c r="J241">
        <v>80</v>
      </c>
      <c r="K241">
        <v>291</v>
      </c>
      <c r="L241">
        <v>274</v>
      </c>
      <c r="M241">
        <v>5.5789473679999997</v>
      </c>
    </row>
    <row r="242" spans="1:13" x14ac:dyDescent="0.35">
      <c r="A242">
        <v>62084</v>
      </c>
      <c r="B242" t="s">
        <v>34</v>
      </c>
      <c r="C242" t="s">
        <v>14</v>
      </c>
      <c r="D242">
        <v>522</v>
      </c>
      <c r="E242">
        <v>280</v>
      </c>
      <c r="F242">
        <v>334</v>
      </c>
      <c r="G242">
        <v>1</v>
      </c>
      <c r="H242">
        <v>10311</v>
      </c>
      <c r="I242">
        <v>1</v>
      </c>
      <c r="J242">
        <v>64</v>
      </c>
      <c r="K242">
        <v>293</v>
      </c>
      <c r="L242">
        <v>323</v>
      </c>
      <c r="M242">
        <v>13.41666667</v>
      </c>
    </row>
    <row r="243" spans="1:13" x14ac:dyDescent="0.35">
      <c r="A243">
        <v>165719</v>
      </c>
      <c r="B243" t="s">
        <v>22</v>
      </c>
      <c r="C243" t="s">
        <v>17</v>
      </c>
      <c r="D243">
        <v>3567</v>
      </c>
      <c r="E243">
        <v>639</v>
      </c>
      <c r="F243">
        <v>832</v>
      </c>
      <c r="G243">
        <v>88</v>
      </c>
      <c r="H243">
        <v>35491</v>
      </c>
      <c r="I243">
        <v>6</v>
      </c>
      <c r="J243">
        <v>46</v>
      </c>
      <c r="K243">
        <v>739</v>
      </c>
      <c r="L243">
        <v>710</v>
      </c>
      <c r="M243">
        <v>3.411764706</v>
      </c>
    </row>
    <row r="244" spans="1:13" x14ac:dyDescent="0.35">
      <c r="A244">
        <v>171950</v>
      </c>
      <c r="B244" t="s">
        <v>22</v>
      </c>
      <c r="C244" t="s">
        <v>17</v>
      </c>
      <c r="D244">
        <v>1444</v>
      </c>
      <c r="E244">
        <v>439</v>
      </c>
      <c r="F244">
        <v>485</v>
      </c>
      <c r="G244">
        <v>10</v>
      </c>
      <c r="H244">
        <v>16815</v>
      </c>
      <c r="I244">
        <v>8</v>
      </c>
      <c r="J244">
        <v>60</v>
      </c>
      <c r="K244">
        <v>441</v>
      </c>
      <c r="L244">
        <v>475</v>
      </c>
      <c r="M244">
        <v>6.8</v>
      </c>
    </row>
    <row r="245" spans="1:13" x14ac:dyDescent="0.35">
      <c r="A245">
        <v>118367</v>
      </c>
      <c r="B245" t="s">
        <v>21</v>
      </c>
      <c r="D245">
        <v>462</v>
      </c>
      <c r="E245">
        <v>214</v>
      </c>
      <c r="F245">
        <v>311</v>
      </c>
      <c r="G245">
        <v>0</v>
      </c>
      <c r="H245">
        <v>10650</v>
      </c>
      <c r="I245">
        <v>2</v>
      </c>
      <c r="J245">
        <v>76</v>
      </c>
      <c r="K245">
        <v>266</v>
      </c>
      <c r="L245">
        <v>274</v>
      </c>
      <c r="M245">
        <v>10</v>
      </c>
    </row>
    <row r="246" spans="1:13" x14ac:dyDescent="0.35">
      <c r="A246">
        <v>41187</v>
      </c>
      <c r="B246" t="s">
        <v>13</v>
      </c>
      <c r="C246" t="s">
        <v>14</v>
      </c>
      <c r="D246">
        <v>514</v>
      </c>
      <c r="E246">
        <v>222</v>
      </c>
      <c r="F246">
        <v>298</v>
      </c>
      <c r="G246">
        <v>1</v>
      </c>
      <c r="H246">
        <v>11184</v>
      </c>
      <c r="I246">
        <v>9</v>
      </c>
      <c r="J246">
        <v>53</v>
      </c>
      <c r="K246">
        <v>258</v>
      </c>
      <c r="L246">
        <v>268</v>
      </c>
      <c r="M246">
        <v>15</v>
      </c>
    </row>
    <row r="247" spans="1:13" x14ac:dyDescent="0.35">
      <c r="A247">
        <v>132304</v>
      </c>
      <c r="B247" t="s">
        <v>49</v>
      </c>
      <c r="C247" t="s">
        <v>17</v>
      </c>
      <c r="D247">
        <v>774</v>
      </c>
      <c r="E247">
        <v>360</v>
      </c>
      <c r="F247">
        <v>396</v>
      </c>
      <c r="G247">
        <v>1</v>
      </c>
      <c r="H247">
        <v>16493</v>
      </c>
      <c r="I247">
        <v>0</v>
      </c>
      <c r="J247">
        <v>36</v>
      </c>
      <c r="K247">
        <v>367</v>
      </c>
      <c r="L247">
        <v>392</v>
      </c>
      <c r="M247">
        <v>5.8888888890000004</v>
      </c>
    </row>
    <row r="248" spans="1:13" x14ac:dyDescent="0.35">
      <c r="A248">
        <v>138944</v>
      </c>
      <c r="B248" t="s">
        <v>56</v>
      </c>
      <c r="C248" t="s">
        <v>61</v>
      </c>
      <c r="D248">
        <v>1436</v>
      </c>
      <c r="E248">
        <v>298</v>
      </c>
      <c r="F248">
        <v>466</v>
      </c>
      <c r="G248">
        <v>25</v>
      </c>
      <c r="H248">
        <v>20792</v>
      </c>
      <c r="I248">
        <v>9</v>
      </c>
      <c r="J248">
        <v>12</v>
      </c>
      <c r="K248">
        <v>378</v>
      </c>
      <c r="L248">
        <v>395</v>
      </c>
      <c r="M248">
        <v>7.5714285710000002</v>
      </c>
    </row>
    <row r="249" spans="1:13" x14ac:dyDescent="0.35">
      <c r="A249">
        <v>161204</v>
      </c>
      <c r="B249" t="s">
        <v>22</v>
      </c>
      <c r="C249" t="s">
        <v>14</v>
      </c>
      <c r="D249">
        <v>633</v>
      </c>
      <c r="E249">
        <v>269</v>
      </c>
      <c r="F249">
        <v>299</v>
      </c>
      <c r="G249">
        <v>1</v>
      </c>
      <c r="H249">
        <v>9551</v>
      </c>
      <c r="I249">
        <v>12</v>
      </c>
      <c r="J249">
        <v>64</v>
      </c>
      <c r="K249">
        <v>273</v>
      </c>
      <c r="L249">
        <v>291</v>
      </c>
      <c r="M249">
        <v>25</v>
      </c>
    </row>
    <row r="250" spans="1:13" x14ac:dyDescent="0.35">
      <c r="A250">
        <v>186579</v>
      </c>
      <c r="B250" t="s">
        <v>22</v>
      </c>
      <c r="C250" t="s">
        <v>17</v>
      </c>
      <c r="D250">
        <v>1869</v>
      </c>
      <c r="E250">
        <v>559</v>
      </c>
      <c r="F250">
        <v>600</v>
      </c>
      <c r="G250">
        <v>38</v>
      </c>
      <c r="H250">
        <v>20539</v>
      </c>
      <c r="I250">
        <v>5</v>
      </c>
      <c r="J250">
        <v>61</v>
      </c>
      <c r="K250">
        <v>560</v>
      </c>
      <c r="L250">
        <v>577</v>
      </c>
      <c r="M250">
        <v>6.1578947370000003</v>
      </c>
    </row>
    <row r="251" spans="1:13" x14ac:dyDescent="0.35">
      <c r="A251">
        <v>11978</v>
      </c>
      <c r="B251" t="s">
        <v>49</v>
      </c>
      <c r="C251" t="s">
        <v>14</v>
      </c>
      <c r="D251">
        <v>1213</v>
      </c>
      <c r="E251">
        <v>363</v>
      </c>
      <c r="F251">
        <v>493</v>
      </c>
      <c r="G251">
        <v>19</v>
      </c>
      <c r="H251">
        <v>18860</v>
      </c>
      <c r="I251">
        <v>3</v>
      </c>
      <c r="J251">
        <v>33</v>
      </c>
      <c r="K251">
        <v>416</v>
      </c>
      <c r="L251">
        <v>436</v>
      </c>
      <c r="M251">
        <v>12.46076923</v>
      </c>
    </row>
    <row r="252" spans="1:13" x14ac:dyDescent="0.35">
      <c r="A252">
        <v>117711</v>
      </c>
      <c r="B252" t="s">
        <v>21</v>
      </c>
      <c r="C252" t="s">
        <v>17</v>
      </c>
      <c r="D252">
        <v>271</v>
      </c>
      <c r="E252">
        <v>114</v>
      </c>
      <c r="F252">
        <v>258</v>
      </c>
      <c r="G252">
        <v>0</v>
      </c>
      <c r="H252">
        <v>7545</v>
      </c>
      <c r="I252">
        <v>0</v>
      </c>
      <c r="J252">
        <v>76</v>
      </c>
      <c r="K252">
        <v>180</v>
      </c>
      <c r="L252">
        <v>168</v>
      </c>
      <c r="M252">
        <v>13.6</v>
      </c>
    </row>
    <row r="253" spans="1:13" x14ac:dyDescent="0.35">
      <c r="A253">
        <v>38924</v>
      </c>
      <c r="B253" t="s">
        <v>13</v>
      </c>
      <c r="C253" t="s">
        <v>14</v>
      </c>
      <c r="D253">
        <v>740</v>
      </c>
      <c r="E253">
        <v>314</v>
      </c>
      <c r="F253">
        <v>348</v>
      </c>
      <c r="G253">
        <v>0</v>
      </c>
      <c r="H253">
        <v>11579</v>
      </c>
      <c r="I253">
        <v>18</v>
      </c>
      <c r="J253">
        <v>23</v>
      </c>
      <c r="K253">
        <v>318</v>
      </c>
      <c r="L253">
        <v>348</v>
      </c>
      <c r="M253">
        <v>15</v>
      </c>
    </row>
    <row r="254" spans="1:13" x14ac:dyDescent="0.35">
      <c r="A254">
        <v>47448</v>
      </c>
      <c r="B254" t="s">
        <v>44</v>
      </c>
      <c r="C254" t="s">
        <v>27</v>
      </c>
      <c r="D254">
        <v>714</v>
      </c>
      <c r="E254">
        <v>324</v>
      </c>
      <c r="F254">
        <v>463</v>
      </c>
      <c r="G254">
        <v>0</v>
      </c>
      <c r="H254">
        <v>16087</v>
      </c>
      <c r="I254">
        <v>3</v>
      </c>
      <c r="J254">
        <v>81</v>
      </c>
      <c r="K254">
        <v>463</v>
      </c>
      <c r="L254">
        <v>383</v>
      </c>
      <c r="M254">
        <v>4.5714285710000002</v>
      </c>
    </row>
    <row r="255" spans="1:13" x14ac:dyDescent="0.35">
      <c r="A255">
        <v>182479</v>
      </c>
      <c r="B255" t="s">
        <v>41</v>
      </c>
      <c r="C255" t="s">
        <v>17</v>
      </c>
      <c r="D255">
        <v>457</v>
      </c>
      <c r="E255">
        <v>259</v>
      </c>
      <c r="F255">
        <v>370</v>
      </c>
      <c r="G255">
        <v>0</v>
      </c>
      <c r="H255">
        <v>12804</v>
      </c>
      <c r="I255">
        <v>4</v>
      </c>
      <c r="J255">
        <v>63</v>
      </c>
      <c r="K255">
        <v>323</v>
      </c>
      <c r="L255">
        <v>308</v>
      </c>
      <c r="M255">
        <v>6.8</v>
      </c>
    </row>
    <row r="256" spans="1:13" x14ac:dyDescent="0.35">
      <c r="A256">
        <v>96075</v>
      </c>
      <c r="B256" t="s">
        <v>16</v>
      </c>
      <c r="C256" t="s">
        <v>14</v>
      </c>
      <c r="D256">
        <v>568</v>
      </c>
      <c r="E256">
        <v>220</v>
      </c>
      <c r="F256">
        <v>353</v>
      </c>
      <c r="G256">
        <v>0</v>
      </c>
      <c r="H256">
        <v>12599</v>
      </c>
      <c r="I256">
        <v>0</v>
      </c>
      <c r="J256">
        <v>84</v>
      </c>
      <c r="K256">
        <v>279</v>
      </c>
      <c r="L256">
        <v>282</v>
      </c>
      <c r="M256">
        <v>4.7</v>
      </c>
    </row>
    <row r="257" spans="1:13" x14ac:dyDescent="0.35">
      <c r="A257">
        <v>138997</v>
      </c>
      <c r="B257" t="s">
        <v>56</v>
      </c>
      <c r="C257" t="s">
        <v>14</v>
      </c>
      <c r="D257">
        <v>480</v>
      </c>
      <c r="E257">
        <v>173</v>
      </c>
      <c r="F257">
        <v>235</v>
      </c>
      <c r="G257">
        <v>1</v>
      </c>
      <c r="H257">
        <v>9091</v>
      </c>
      <c r="I257">
        <v>2</v>
      </c>
      <c r="J257">
        <v>21</v>
      </c>
      <c r="K257">
        <v>214</v>
      </c>
      <c r="L257">
        <v>214</v>
      </c>
      <c r="M257">
        <v>9.7142857140000007</v>
      </c>
    </row>
    <row r="258" spans="1:13" x14ac:dyDescent="0.35">
      <c r="A258">
        <v>108989</v>
      </c>
      <c r="B258" t="s">
        <v>50</v>
      </c>
      <c r="C258" t="s">
        <v>17</v>
      </c>
      <c r="D258">
        <v>1381</v>
      </c>
      <c r="E258">
        <v>631</v>
      </c>
      <c r="F258">
        <v>776</v>
      </c>
      <c r="G258">
        <v>19</v>
      </c>
      <c r="H258">
        <v>29012</v>
      </c>
      <c r="I258">
        <v>1</v>
      </c>
      <c r="J258">
        <v>64</v>
      </c>
      <c r="K258">
        <v>672</v>
      </c>
      <c r="L258">
        <v>718</v>
      </c>
      <c r="M258">
        <v>15</v>
      </c>
    </row>
    <row r="259" spans="1:13" x14ac:dyDescent="0.35">
      <c r="A259">
        <v>87016</v>
      </c>
      <c r="B259" t="s">
        <v>35</v>
      </c>
      <c r="C259" t="s">
        <v>20</v>
      </c>
      <c r="D259">
        <v>425</v>
      </c>
      <c r="E259">
        <v>169</v>
      </c>
      <c r="F259">
        <v>163</v>
      </c>
      <c r="G259">
        <v>0</v>
      </c>
      <c r="H259">
        <v>17618</v>
      </c>
      <c r="I259">
        <v>0</v>
      </c>
      <c r="J259">
        <v>70</v>
      </c>
      <c r="K259">
        <v>163</v>
      </c>
      <c r="L259">
        <v>277</v>
      </c>
      <c r="M259">
        <v>22.833333329999999</v>
      </c>
    </row>
    <row r="260" spans="1:13" x14ac:dyDescent="0.35">
      <c r="A260">
        <v>12666</v>
      </c>
      <c r="B260" t="s">
        <v>56</v>
      </c>
      <c r="C260" t="s">
        <v>14</v>
      </c>
      <c r="D260">
        <v>863</v>
      </c>
      <c r="E260">
        <v>274</v>
      </c>
      <c r="F260">
        <v>446</v>
      </c>
      <c r="G260">
        <v>0</v>
      </c>
      <c r="H260">
        <v>22486</v>
      </c>
      <c r="I260">
        <v>4</v>
      </c>
      <c r="J260">
        <v>0</v>
      </c>
      <c r="K260">
        <v>325</v>
      </c>
      <c r="L260">
        <v>368</v>
      </c>
      <c r="M260">
        <v>68.8</v>
      </c>
    </row>
    <row r="261" spans="1:13" x14ac:dyDescent="0.35">
      <c r="A261">
        <v>34302</v>
      </c>
      <c r="B261" t="s">
        <v>13</v>
      </c>
      <c r="C261" t="s">
        <v>17</v>
      </c>
      <c r="D261">
        <v>837</v>
      </c>
      <c r="E261">
        <v>321</v>
      </c>
      <c r="F261">
        <v>431</v>
      </c>
      <c r="G261">
        <v>8</v>
      </c>
      <c r="H261">
        <v>13796</v>
      </c>
      <c r="I261">
        <v>3</v>
      </c>
      <c r="J261">
        <v>49</v>
      </c>
      <c r="K261">
        <v>341</v>
      </c>
      <c r="L261">
        <v>397</v>
      </c>
      <c r="M261">
        <v>11.47619048</v>
      </c>
    </row>
    <row r="262" spans="1:13" x14ac:dyDescent="0.35">
      <c r="A262">
        <v>3018</v>
      </c>
      <c r="B262" t="s">
        <v>22</v>
      </c>
      <c r="C262" t="s">
        <v>17</v>
      </c>
      <c r="D262">
        <v>1429</v>
      </c>
      <c r="E262">
        <v>260</v>
      </c>
      <c r="F262">
        <v>329</v>
      </c>
      <c r="G262">
        <v>12</v>
      </c>
      <c r="H262">
        <v>9400</v>
      </c>
      <c r="I262">
        <v>35</v>
      </c>
      <c r="J262">
        <v>44</v>
      </c>
      <c r="K262">
        <v>253</v>
      </c>
      <c r="L262">
        <v>315</v>
      </c>
      <c r="M262">
        <v>12</v>
      </c>
    </row>
    <row r="263" spans="1:13" x14ac:dyDescent="0.35">
      <c r="A263">
        <v>145231</v>
      </c>
      <c r="B263" t="s">
        <v>22</v>
      </c>
      <c r="D263">
        <v>0</v>
      </c>
      <c r="E263">
        <v>303</v>
      </c>
      <c r="F263">
        <v>725</v>
      </c>
      <c r="G263">
        <v>0</v>
      </c>
      <c r="H263">
        <v>33139</v>
      </c>
      <c r="I263">
        <v>22</v>
      </c>
      <c r="J263">
        <v>16</v>
      </c>
      <c r="K263">
        <v>664</v>
      </c>
      <c r="L263">
        <v>388</v>
      </c>
      <c r="M263">
        <v>5.4666666670000001</v>
      </c>
    </row>
    <row r="264" spans="1:13" x14ac:dyDescent="0.35">
      <c r="A264">
        <v>152418</v>
      </c>
      <c r="B264" t="s">
        <v>22</v>
      </c>
      <c r="C264" t="s">
        <v>14</v>
      </c>
      <c r="D264">
        <v>1637</v>
      </c>
      <c r="E264">
        <v>345</v>
      </c>
      <c r="F264">
        <v>454</v>
      </c>
      <c r="G264">
        <v>33</v>
      </c>
      <c r="H264">
        <v>15788</v>
      </c>
      <c r="I264">
        <v>8</v>
      </c>
      <c r="J264">
        <v>46</v>
      </c>
      <c r="K264">
        <v>405</v>
      </c>
      <c r="L264">
        <v>403</v>
      </c>
      <c r="M264">
        <v>11.625</v>
      </c>
    </row>
    <row r="265" spans="1:13" x14ac:dyDescent="0.35">
      <c r="A265">
        <v>65061</v>
      </c>
      <c r="B265" t="s">
        <v>30</v>
      </c>
      <c r="C265" t="s">
        <v>14</v>
      </c>
      <c r="D265">
        <v>1559</v>
      </c>
      <c r="E265">
        <v>557</v>
      </c>
      <c r="F265">
        <v>666</v>
      </c>
      <c r="G265">
        <v>27</v>
      </c>
      <c r="H265">
        <v>25181</v>
      </c>
      <c r="I265">
        <v>7</v>
      </c>
      <c r="J265">
        <v>80</v>
      </c>
      <c r="K265">
        <v>621</v>
      </c>
      <c r="L265">
        <v>604</v>
      </c>
      <c r="M265">
        <v>20</v>
      </c>
    </row>
    <row r="266" spans="1:13" x14ac:dyDescent="0.35">
      <c r="A266">
        <v>72220</v>
      </c>
      <c r="B266" t="s">
        <v>30</v>
      </c>
      <c r="C266" t="s">
        <v>17</v>
      </c>
      <c r="D266">
        <v>835</v>
      </c>
      <c r="E266">
        <v>473</v>
      </c>
      <c r="F266">
        <v>507</v>
      </c>
      <c r="G266">
        <v>2</v>
      </c>
      <c r="H266">
        <v>16227</v>
      </c>
      <c r="I266">
        <v>5</v>
      </c>
      <c r="J266">
        <v>67</v>
      </c>
      <c r="K266">
        <v>497</v>
      </c>
      <c r="L266">
        <v>477</v>
      </c>
      <c r="M266">
        <v>9.375</v>
      </c>
    </row>
    <row r="267" spans="1:13" x14ac:dyDescent="0.35">
      <c r="A267">
        <v>112288</v>
      </c>
      <c r="B267" t="s">
        <v>22</v>
      </c>
      <c r="C267" t="s">
        <v>17</v>
      </c>
      <c r="D267">
        <v>1259</v>
      </c>
      <c r="E267">
        <v>389</v>
      </c>
      <c r="F267">
        <v>458</v>
      </c>
      <c r="G267">
        <v>13</v>
      </c>
      <c r="H267">
        <v>15213</v>
      </c>
      <c r="I267">
        <v>10</v>
      </c>
      <c r="J267">
        <v>54</v>
      </c>
      <c r="K267">
        <v>396</v>
      </c>
      <c r="L267">
        <v>434</v>
      </c>
      <c r="M267">
        <v>13.16666667</v>
      </c>
    </row>
    <row r="268" spans="1:13" x14ac:dyDescent="0.35">
      <c r="A268">
        <v>109539</v>
      </c>
      <c r="B268" t="s">
        <v>50</v>
      </c>
      <c r="C268" t="s">
        <v>17</v>
      </c>
      <c r="D268">
        <v>599</v>
      </c>
      <c r="E268">
        <v>271</v>
      </c>
      <c r="F268">
        <v>352</v>
      </c>
      <c r="G268">
        <v>0</v>
      </c>
      <c r="H268">
        <v>11920</v>
      </c>
      <c r="I268">
        <v>0</v>
      </c>
      <c r="J268">
        <v>83</v>
      </c>
      <c r="K268">
        <v>335</v>
      </c>
      <c r="L268">
        <v>302</v>
      </c>
      <c r="M268">
        <v>13.733333330000001</v>
      </c>
    </row>
    <row r="269" spans="1:13" x14ac:dyDescent="0.35">
      <c r="A269">
        <v>7836</v>
      </c>
      <c r="B269" t="s">
        <v>22</v>
      </c>
      <c r="C269" t="s">
        <v>14</v>
      </c>
      <c r="D269">
        <v>2123</v>
      </c>
      <c r="E269">
        <v>458</v>
      </c>
      <c r="F269">
        <v>539</v>
      </c>
      <c r="G269">
        <v>56</v>
      </c>
      <c r="H269">
        <v>16611</v>
      </c>
      <c r="I269">
        <v>11</v>
      </c>
      <c r="J269">
        <v>49</v>
      </c>
      <c r="K269">
        <v>480</v>
      </c>
      <c r="L269">
        <v>517</v>
      </c>
      <c r="M269">
        <v>24.11538462</v>
      </c>
    </row>
    <row r="270" spans="1:13" x14ac:dyDescent="0.35">
      <c r="A270">
        <v>41448</v>
      </c>
      <c r="B270" t="s">
        <v>13</v>
      </c>
      <c r="C270" t="s">
        <v>17</v>
      </c>
      <c r="D270">
        <v>1503</v>
      </c>
      <c r="E270">
        <v>396</v>
      </c>
      <c r="F270">
        <v>659</v>
      </c>
      <c r="G270">
        <v>29</v>
      </c>
      <c r="H270">
        <v>25969</v>
      </c>
      <c r="I270">
        <v>8</v>
      </c>
      <c r="J270">
        <v>33</v>
      </c>
      <c r="K270">
        <v>572</v>
      </c>
      <c r="L270">
        <v>519</v>
      </c>
      <c r="M270">
        <v>9.8571428569999995</v>
      </c>
    </row>
    <row r="271" spans="1:13" x14ac:dyDescent="0.35">
      <c r="A271">
        <v>110822</v>
      </c>
      <c r="B271" t="s">
        <v>33</v>
      </c>
      <c r="C271" t="s">
        <v>61</v>
      </c>
      <c r="D271">
        <v>576</v>
      </c>
      <c r="E271">
        <v>284</v>
      </c>
      <c r="F271">
        <v>351</v>
      </c>
      <c r="G271">
        <v>0</v>
      </c>
      <c r="H271">
        <v>10860</v>
      </c>
      <c r="I271">
        <v>1</v>
      </c>
      <c r="J271">
        <v>78</v>
      </c>
      <c r="K271">
        <v>311</v>
      </c>
      <c r="L271">
        <v>326</v>
      </c>
      <c r="M271">
        <v>12.4</v>
      </c>
    </row>
    <row r="272" spans="1:13" x14ac:dyDescent="0.35">
      <c r="A272">
        <v>66163</v>
      </c>
      <c r="B272" t="s">
        <v>30</v>
      </c>
      <c r="C272" t="s">
        <v>17</v>
      </c>
      <c r="D272">
        <v>922</v>
      </c>
      <c r="E272">
        <v>448</v>
      </c>
      <c r="F272">
        <v>526</v>
      </c>
      <c r="G272">
        <v>1</v>
      </c>
      <c r="H272">
        <v>20513</v>
      </c>
      <c r="I272">
        <v>2</v>
      </c>
      <c r="J272">
        <v>77</v>
      </c>
      <c r="K272">
        <v>481</v>
      </c>
      <c r="L272">
        <v>504</v>
      </c>
      <c r="M272">
        <v>10.5</v>
      </c>
    </row>
    <row r="273" spans="1:13" x14ac:dyDescent="0.35">
      <c r="A273">
        <v>6183</v>
      </c>
      <c r="B273" t="s">
        <v>41</v>
      </c>
      <c r="C273" t="s">
        <v>52</v>
      </c>
      <c r="D273">
        <v>1598</v>
      </c>
      <c r="E273">
        <v>510</v>
      </c>
      <c r="F273">
        <v>568</v>
      </c>
      <c r="G273">
        <v>9</v>
      </c>
      <c r="H273">
        <v>17443</v>
      </c>
      <c r="I273">
        <v>6</v>
      </c>
      <c r="J273">
        <v>42</v>
      </c>
      <c r="K273">
        <v>514</v>
      </c>
      <c r="L273">
        <v>557</v>
      </c>
      <c r="M273">
        <v>25.8</v>
      </c>
    </row>
    <row r="274" spans="1:13" x14ac:dyDescent="0.35">
      <c r="A274">
        <v>124787</v>
      </c>
      <c r="B274" t="s">
        <v>21</v>
      </c>
      <c r="C274" t="s">
        <v>17</v>
      </c>
      <c r="D274">
        <v>626</v>
      </c>
      <c r="E274">
        <v>235</v>
      </c>
      <c r="F274">
        <v>272</v>
      </c>
      <c r="G274">
        <v>2</v>
      </c>
      <c r="H274">
        <v>7918</v>
      </c>
      <c r="I274">
        <v>22</v>
      </c>
      <c r="J274">
        <v>68</v>
      </c>
      <c r="K274">
        <v>246</v>
      </c>
      <c r="L274">
        <v>258</v>
      </c>
      <c r="M274">
        <v>15</v>
      </c>
    </row>
    <row r="275" spans="1:13" x14ac:dyDescent="0.35">
      <c r="A275">
        <v>109644</v>
      </c>
      <c r="B275" t="s">
        <v>13</v>
      </c>
      <c r="C275" t="s">
        <v>45</v>
      </c>
      <c r="D275">
        <v>546</v>
      </c>
      <c r="E275">
        <v>250</v>
      </c>
      <c r="F275">
        <v>270</v>
      </c>
      <c r="G275">
        <v>0</v>
      </c>
      <c r="H275">
        <v>10078</v>
      </c>
      <c r="I275">
        <v>8</v>
      </c>
      <c r="J275">
        <v>27</v>
      </c>
      <c r="K275">
        <v>258</v>
      </c>
      <c r="L275">
        <v>262</v>
      </c>
      <c r="M275">
        <v>12.07692308</v>
      </c>
    </row>
    <row r="276" spans="1:13" x14ac:dyDescent="0.35">
      <c r="A276">
        <v>105650</v>
      </c>
      <c r="B276" t="s">
        <v>28</v>
      </c>
      <c r="C276" t="s">
        <v>17</v>
      </c>
      <c r="D276">
        <v>491</v>
      </c>
      <c r="E276">
        <v>325</v>
      </c>
      <c r="F276">
        <v>356</v>
      </c>
      <c r="G276">
        <v>0</v>
      </c>
      <c r="H276">
        <v>13143</v>
      </c>
      <c r="I276">
        <v>0</v>
      </c>
      <c r="J276">
        <v>74</v>
      </c>
      <c r="K276">
        <v>342</v>
      </c>
      <c r="L276">
        <v>334</v>
      </c>
      <c r="M276">
        <v>4.3333333329999997</v>
      </c>
    </row>
    <row r="277" spans="1:13" x14ac:dyDescent="0.35">
      <c r="A277">
        <v>45982</v>
      </c>
      <c r="B277" t="s">
        <v>13</v>
      </c>
      <c r="C277" t="s">
        <v>17</v>
      </c>
      <c r="D277">
        <v>607</v>
      </c>
      <c r="E277">
        <v>285</v>
      </c>
      <c r="F277">
        <v>362</v>
      </c>
      <c r="G277">
        <v>1</v>
      </c>
      <c r="H277">
        <v>12378</v>
      </c>
      <c r="I277">
        <v>2</v>
      </c>
      <c r="J277">
        <v>29</v>
      </c>
      <c r="K277">
        <v>344</v>
      </c>
      <c r="L277">
        <v>331</v>
      </c>
      <c r="M277">
        <v>8</v>
      </c>
    </row>
    <row r="278" spans="1:13" x14ac:dyDescent="0.35">
      <c r="A278">
        <v>14437</v>
      </c>
      <c r="B278" t="s">
        <v>49</v>
      </c>
      <c r="C278" t="s">
        <v>14</v>
      </c>
      <c r="D278">
        <v>844</v>
      </c>
      <c r="E278">
        <v>350</v>
      </c>
      <c r="F278">
        <v>393</v>
      </c>
      <c r="G278">
        <v>0</v>
      </c>
      <c r="H278">
        <v>13175</v>
      </c>
      <c r="I278">
        <v>1</v>
      </c>
      <c r="J278">
        <v>49</v>
      </c>
      <c r="K278">
        <v>356</v>
      </c>
      <c r="L278">
        <v>386</v>
      </c>
      <c r="M278">
        <v>8.3448275859999992</v>
      </c>
    </row>
    <row r="279" spans="1:13" x14ac:dyDescent="0.35">
      <c r="A279">
        <v>10399</v>
      </c>
      <c r="B279" t="s">
        <v>60</v>
      </c>
      <c r="C279" t="s">
        <v>17</v>
      </c>
      <c r="D279">
        <v>275</v>
      </c>
      <c r="E279">
        <v>192</v>
      </c>
      <c r="F279">
        <v>338</v>
      </c>
      <c r="G279">
        <v>0</v>
      </c>
      <c r="H279">
        <v>11164</v>
      </c>
      <c r="I279">
        <v>0</v>
      </c>
      <c r="J279">
        <v>89</v>
      </c>
      <c r="K279">
        <v>252</v>
      </c>
      <c r="L279">
        <v>286</v>
      </c>
      <c r="M279">
        <v>10</v>
      </c>
    </row>
    <row r="280" spans="1:13" x14ac:dyDescent="0.35">
      <c r="A280">
        <v>151828</v>
      </c>
      <c r="B280" t="s">
        <v>22</v>
      </c>
      <c r="C280" t="s">
        <v>14</v>
      </c>
      <c r="D280">
        <v>956</v>
      </c>
      <c r="E280">
        <v>190</v>
      </c>
      <c r="F280">
        <v>303</v>
      </c>
      <c r="G280">
        <v>4</v>
      </c>
      <c r="H280">
        <v>8899</v>
      </c>
      <c r="I280">
        <v>27</v>
      </c>
      <c r="J280">
        <v>44</v>
      </c>
      <c r="K280">
        <v>278</v>
      </c>
      <c r="L280">
        <v>257</v>
      </c>
      <c r="M280">
        <v>9.6666666669999994</v>
      </c>
    </row>
    <row r="281" spans="1:13" x14ac:dyDescent="0.35">
      <c r="A281">
        <v>162606</v>
      </c>
      <c r="B281" t="s">
        <v>22</v>
      </c>
      <c r="C281" t="s">
        <v>17</v>
      </c>
      <c r="D281">
        <v>2653</v>
      </c>
      <c r="E281">
        <v>418</v>
      </c>
      <c r="F281">
        <v>444</v>
      </c>
      <c r="G281">
        <v>86</v>
      </c>
      <c r="H281">
        <v>13440</v>
      </c>
      <c r="I281">
        <v>31</v>
      </c>
      <c r="J281">
        <v>50</v>
      </c>
      <c r="K281">
        <v>417</v>
      </c>
      <c r="L281">
        <v>448</v>
      </c>
      <c r="M281">
        <v>12.5</v>
      </c>
    </row>
    <row r="282" spans="1:13" x14ac:dyDescent="0.35">
      <c r="A282">
        <v>141809</v>
      </c>
      <c r="B282" t="s">
        <v>22</v>
      </c>
      <c r="C282" t="s">
        <v>17</v>
      </c>
      <c r="D282">
        <v>788</v>
      </c>
      <c r="E282">
        <v>71</v>
      </c>
      <c r="F282">
        <v>155</v>
      </c>
      <c r="G282">
        <v>0</v>
      </c>
      <c r="H282">
        <v>6409</v>
      </c>
      <c r="I282">
        <v>28</v>
      </c>
      <c r="J282">
        <v>33</v>
      </c>
      <c r="K282">
        <v>119</v>
      </c>
      <c r="L282">
        <v>116</v>
      </c>
      <c r="M282">
        <v>8.1999999999999993</v>
      </c>
    </row>
    <row r="283" spans="1:13" x14ac:dyDescent="0.35">
      <c r="A283">
        <v>178884</v>
      </c>
      <c r="B283" t="s">
        <v>41</v>
      </c>
      <c r="C283" t="s">
        <v>52</v>
      </c>
      <c r="D283">
        <v>1244</v>
      </c>
      <c r="E283">
        <v>418</v>
      </c>
      <c r="F283">
        <v>459</v>
      </c>
      <c r="G283">
        <v>2</v>
      </c>
      <c r="H283">
        <v>14816</v>
      </c>
      <c r="I283">
        <v>10</v>
      </c>
      <c r="J283">
        <v>46</v>
      </c>
      <c r="K283">
        <v>423</v>
      </c>
      <c r="L283">
        <v>450</v>
      </c>
      <c r="M283">
        <v>15</v>
      </c>
    </row>
    <row r="284" spans="1:13" x14ac:dyDescent="0.35">
      <c r="A284">
        <v>178098</v>
      </c>
      <c r="B284" t="s">
        <v>51</v>
      </c>
      <c r="C284" t="s">
        <v>17</v>
      </c>
      <c r="D284">
        <v>407</v>
      </c>
      <c r="E284">
        <v>186</v>
      </c>
      <c r="F284">
        <v>271</v>
      </c>
      <c r="G284">
        <v>0</v>
      </c>
      <c r="H284">
        <v>9728</v>
      </c>
      <c r="I284">
        <v>1</v>
      </c>
      <c r="J284">
        <v>53</v>
      </c>
      <c r="K284">
        <v>220</v>
      </c>
      <c r="L284">
        <v>232</v>
      </c>
      <c r="M284">
        <v>4.4117647059999996</v>
      </c>
    </row>
    <row r="285" spans="1:13" x14ac:dyDescent="0.35">
      <c r="A285">
        <v>116082</v>
      </c>
      <c r="B285" t="s">
        <v>21</v>
      </c>
      <c r="C285" t="s">
        <v>14</v>
      </c>
      <c r="D285">
        <v>569</v>
      </c>
      <c r="E285">
        <v>328</v>
      </c>
      <c r="F285">
        <v>359</v>
      </c>
      <c r="G285">
        <v>0</v>
      </c>
      <c r="H285">
        <v>11879</v>
      </c>
      <c r="I285">
        <v>6</v>
      </c>
      <c r="J285">
        <v>63</v>
      </c>
      <c r="K285">
        <v>336</v>
      </c>
      <c r="L285">
        <v>342</v>
      </c>
      <c r="M285">
        <v>7.3333333329999997</v>
      </c>
    </row>
    <row r="286" spans="1:13" x14ac:dyDescent="0.35">
      <c r="A286">
        <v>190769</v>
      </c>
      <c r="B286" t="s">
        <v>33</v>
      </c>
      <c r="C286" t="s">
        <v>14</v>
      </c>
      <c r="D286">
        <v>855</v>
      </c>
      <c r="E286">
        <v>257</v>
      </c>
      <c r="F286">
        <v>374</v>
      </c>
      <c r="G286">
        <v>6</v>
      </c>
      <c r="H286">
        <v>14500</v>
      </c>
      <c r="I286">
        <v>1</v>
      </c>
      <c r="J286">
        <v>56</v>
      </c>
      <c r="K286">
        <v>267</v>
      </c>
      <c r="L286">
        <v>345</v>
      </c>
      <c r="M286">
        <v>10</v>
      </c>
    </row>
    <row r="287" spans="1:13" x14ac:dyDescent="0.35">
      <c r="A287">
        <v>177087</v>
      </c>
      <c r="B287" t="s">
        <v>51</v>
      </c>
      <c r="C287" t="s">
        <v>14</v>
      </c>
      <c r="D287">
        <v>619</v>
      </c>
      <c r="E287">
        <v>372</v>
      </c>
      <c r="F287">
        <v>423</v>
      </c>
      <c r="G287">
        <v>0</v>
      </c>
      <c r="H287">
        <v>13208</v>
      </c>
      <c r="I287">
        <v>0</v>
      </c>
      <c r="J287">
        <v>42</v>
      </c>
      <c r="K287">
        <v>394</v>
      </c>
      <c r="L287">
        <v>409</v>
      </c>
      <c r="M287">
        <v>11.4</v>
      </c>
    </row>
    <row r="288" spans="1:13" x14ac:dyDescent="0.35">
      <c r="A288">
        <v>101654</v>
      </c>
      <c r="B288" t="s">
        <v>37</v>
      </c>
      <c r="C288" t="s">
        <v>17</v>
      </c>
      <c r="D288">
        <v>634</v>
      </c>
      <c r="E288">
        <v>322</v>
      </c>
      <c r="F288">
        <v>406</v>
      </c>
      <c r="G288">
        <v>0</v>
      </c>
      <c r="H288">
        <v>14128</v>
      </c>
      <c r="I288">
        <v>1</v>
      </c>
      <c r="J288">
        <v>64</v>
      </c>
      <c r="K288">
        <v>378</v>
      </c>
      <c r="L288">
        <v>355</v>
      </c>
      <c r="M288">
        <v>15.33333333</v>
      </c>
    </row>
    <row r="289" spans="1:13" x14ac:dyDescent="0.35">
      <c r="A289">
        <v>62760</v>
      </c>
      <c r="B289" t="s">
        <v>34</v>
      </c>
      <c r="C289" t="s">
        <v>14</v>
      </c>
      <c r="D289">
        <v>397</v>
      </c>
      <c r="E289">
        <v>297</v>
      </c>
      <c r="F289">
        <v>362</v>
      </c>
      <c r="G289">
        <v>0</v>
      </c>
      <c r="H289">
        <v>11981</v>
      </c>
      <c r="I289">
        <v>1</v>
      </c>
      <c r="J289">
        <v>79</v>
      </c>
      <c r="K289">
        <v>340</v>
      </c>
      <c r="L289">
        <v>317</v>
      </c>
      <c r="M289">
        <v>3.7</v>
      </c>
    </row>
    <row r="290" spans="1:13" x14ac:dyDescent="0.35">
      <c r="A290">
        <v>135406</v>
      </c>
      <c r="B290" t="s">
        <v>56</v>
      </c>
      <c r="C290" t="s">
        <v>14</v>
      </c>
      <c r="D290">
        <v>742</v>
      </c>
      <c r="E290">
        <v>395</v>
      </c>
      <c r="F290">
        <v>441</v>
      </c>
      <c r="G290">
        <v>0</v>
      </c>
      <c r="H290">
        <v>13179</v>
      </c>
      <c r="I290">
        <v>2</v>
      </c>
      <c r="J290">
        <v>36</v>
      </c>
      <c r="K290">
        <v>399</v>
      </c>
      <c r="L290">
        <v>421</v>
      </c>
      <c r="M290">
        <v>11</v>
      </c>
    </row>
    <row r="291" spans="1:13" x14ac:dyDescent="0.35">
      <c r="A291">
        <v>142409</v>
      </c>
      <c r="B291" t="s">
        <v>24</v>
      </c>
      <c r="C291" t="s">
        <v>14</v>
      </c>
      <c r="D291">
        <v>607</v>
      </c>
      <c r="E291">
        <v>356</v>
      </c>
      <c r="F291">
        <v>431</v>
      </c>
      <c r="G291">
        <v>1</v>
      </c>
      <c r="H291">
        <v>13714</v>
      </c>
      <c r="I291">
        <v>7</v>
      </c>
      <c r="J291">
        <v>26</v>
      </c>
      <c r="K291">
        <v>397</v>
      </c>
      <c r="L291">
        <v>393</v>
      </c>
      <c r="M291">
        <v>7.6666666670000003</v>
      </c>
    </row>
    <row r="292" spans="1:13" x14ac:dyDescent="0.35">
      <c r="A292">
        <v>79627</v>
      </c>
      <c r="B292" t="s">
        <v>36</v>
      </c>
      <c r="C292" t="s">
        <v>52</v>
      </c>
      <c r="D292">
        <v>2083</v>
      </c>
      <c r="E292">
        <v>264</v>
      </c>
      <c r="F292">
        <v>493</v>
      </c>
      <c r="G292">
        <v>52</v>
      </c>
      <c r="H292">
        <v>19012</v>
      </c>
      <c r="I292">
        <v>6</v>
      </c>
      <c r="J292">
        <v>61</v>
      </c>
      <c r="K292">
        <v>338</v>
      </c>
      <c r="L292">
        <v>393</v>
      </c>
      <c r="M292">
        <v>9.375</v>
      </c>
    </row>
    <row r="293" spans="1:13" x14ac:dyDescent="0.35">
      <c r="A293">
        <v>27310</v>
      </c>
      <c r="B293" t="s">
        <v>40</v>
      </c>
      <c r="C293" t="s">
        <v>14</v>
      </c>
      <c r="D293">
        <v>866</v>
      </c>
      <c r="E293">
        <v>457</v>
      </c>
      <c r="F293">
        <v>506</v>
      </c>
      <c r="G293">
        <v>0</v>
      </c>
      <c r="H293">
        <v>15079</v>
      </c>
      <c r="I293">
        <v>1</v>
      </c>
      <c r="J293">
        <v>63</v>
      </c>
      <c r="K293">
        <v>458</v>
      </c>
      <c r="L293">
        <v>501</v>
      </c>
      <c r="M293">
        <v>10</v>
      </c>
    </row>
    <row r="294" spans="1:13" x14ac:dyDescent="0.35">
      <c r="A294">
        <v>122131</v>
      </c>
      <c r="B294" t="s">
        <v>21</v>
      </c>
      <c r="C294" t="s">
        <v>17</v>
      </c>
      <c r="D294">
        <v>831</v>
      </c>
      <c r="E294">
        <v>597</v>
      </c>
      <c r="F294">
        <v>629</v>
      </c>
      <c r="G294">
        <v>0</v>
      </c>
      <c r="H294">
        <v>18705</v>
      </c>
      <c r="I294">
        <v>12</v>
      </c>
      <c r="J294">
        <v>59</v>
      </c>
      <c r="K294">
        <v>601</v>
      </c>
      <c r="L294">
        <v>625</v>
      </c>
      <c r="M294">
        <v>19.25</v>
      </c>
    </row>
    <row r="295" spans="1:13" x14ac:dyDescent="0.35">
      <c r="A295">
        <v>131169</v>
      </c>
      <c r="B295" t="s">
        <v>49</v>
      </c>
      <c r="C295" t="s">
        <v>17</v>
      </c>
      <c r="D295">
        <v>1782</v>
      </c>
      <c r="E295">
        <v>537</v>
      </c>
      <c r="F295">
        <v>749</v>
      </c>
      <c r="G295">
        <v>35</v>
      </c>
      <c r="H295">
        <v>28303</v>
      </c>
      <c r="I295">
        <v>5</v>
      </c>
      <c r="J295">
        <v>36</v>
      </c>
      <c r="K295">
        <v>704</v>
      </c>
      <c r="L295">
        <v>650</v>
      </c>
      <c r="M295">
        <v>18.125</v>
      </c>
    </row>
    <row r="296" spans="1:13" x14ac:dyDescent="0.35">
      <c r="A296">
        <v>78009</v>
      </c>
      <c r="B296" t="s">
        <v>36</v>
      </c>
      <c r="C296" t="s">
        <v>17</v>
      </c>
      <c r="D296">
        <v>804</v>
      </c>
      <c r="E296">
        <v>426</v>
      </c>
      <c r="F296">
        <v>470</v>
      </c>
      <c r="G296">
        <v>0</v>
      </c>
      <c r="H296">
        <v>14328</v>
      </c>
      <c r="I296">
        <v>2</v>
      </c>
      <c r="J296">
        <v>89</v>
      </c>
      <c r="K296">
        <v>445</v>
      </c>
      <c r="L296">
        <v>454</v>
      </c>
      <c r="M296">
        <v>20</v>
      </c>
    </row>
    <row r="297" spans="1:13" x14ac:dyDescent="0.35">
      <c r="A297">
        <v>86445</v>
      </c>
      <c r="B297" t="s">
        <v>46</v>
      </c>
      <c r="C297" t="s">
        <v>17</v>
      </c>
      <c r="D297">
        <v>751</v>
      </c>
      <c r="E297">
        <v>304</v>
      </c>
      <c r="F297">
        <v>381</v>
      </c>
      <c r="G297">
        <v>0</v>
      </c>
      <c r="H297">
        <v>13051</v>
      </c>
      <c r="I297">
        <v>1</v>
      </c>
      <c r="J297">
        <v>64</v>
      </c>
      <c r="K297">
        <v>340</v>
      </c>
      <c r="L297">
        <v>338</v>
      </c>
      <c r="M297">
        <v>8.625</v>
      </c>
    </row>
    <row r="298" spans="1:13" x14ac:dyDescent="0.35">
      <c r="A298">
        <v>162343</v>
      </c>
      <c r="B298" t="s">
        <v>22</v>
      </c>
      <c r="C298" t="s">
        <v>14</v>
      </c>
      <c r="D298">
        <v>5283</v>
      </c>
      <c r="E298">
        <v>613</v>
      </c>
      <c r="F298">
        <v>742</v>
      </c>
      <c r="G298">
        <v>99</v>
      </c>
      <c r="H298">
        <v>29050</v>
      </c>
      <c r="I298">
        <v>30</v>
      </c>
      <c r="J298">
        <v>50</v>
      </c>
      <c r="K298">
        <v>696</v>
      </c>
      <c r="L298">
        <v>674</v>
      </c>
      <c r="M298">
        <v>10.636363640000001</v>
      </c>
    </row>
    <row r="299" spans="1:13" x14ac:dyDescent="0.35">
      <c r="A299">
        <v>35316</v>
      </c>
      <c r="B299" t="s">
        <v>13</v>
      </c>
      <c r="C299" t="s">
        <v>17</v>
      </c>
      <c r="D299">
        <v>845</v>
      </c>
      <c r="E299">
        <v>289</v>
      </c>
      <c r="F299">
        <v>436</v>
      </c>
      <c r="G299">
        <v>1</v>
      </c>
      <c r="H299">
        <v>16460</v>
      </c>
      <c r="I299">
        <v>11</v>
      </c>
      <c r="J299">
        <v>20</v>
      </c>
      <c r="K299">
        <v>372</v>
      </c>
      <c r="L299">
        <v>358</v>
      </c>
      <c r="M299">
        <v>9.9375</v>
      </c>
    </row>
    <row r="300" spans="1:13" x14ac:dyDescent="0.35">
      <c r="A300">
        <v>148946</v>
      </c>
      <c r="B300" t="s">
        <v>22</v>
      </c>
      <c r="C300" t="s">
        <v>17</v>
      </c>
      <c r="D300">
        <v>1756</v>
      </c>
      <c r="E300">
        <v>349</v>
      </c>
      <c r="F300">
        <v>388</v>
      </c>
      <c r="G300">
        <v>18</v>
      </c>
      <c r="H300">
        <v>10285</v>
      </c>
      <c r="I300">
        <v>48</v>
      </c>
      <c r="J300">
        <v>38</v>
      </c>
      <c r="K300">
        <v>355</v>
      </c>
      <c r="L300">
        <v>384</v>
      </c>
      <c r="M300">
        <v>13</v>
      </c>
    </row>
    <row r="301" spans="1:13" x14ac:dyDescent="0.35">
      <c r="A301">
        <v>5524</v>
      </c>
      <c r="B301" t="s">
        <v>56</v>
      </c>
      <c r="C301" t="s">
        <v>61</v>
      </c>
      <c r="D301">
        <v>1084</v>
      </c>
      <c r="E301">
        <v>365</v>
      </c>
      <c r="F301">
        <v>462</v>
      </c>
      <c r="G301">
        <v>2</v>
      </c>
      <c r="H301">
        <v>17575</v>
      </c>
      <c r="I301">
        <v>7</v>
      </c>
      <c r="J301">
        <v>18</v>
      </c>
      <c r="K301">
        <v>411</v>
      </c>
      <c r="L301">
        <v>434</v>
      </c>
      <c r="M301">
        <v>13.88888889</v>
      </c>
    </row>
    <row r="302" spans="1:13" x14ac:dyDescent="0.35">
      <c r="A302">
        <v>57593</v>
      </c>
      <c r="B302" t="s">
        <v>58</v>
      </c>
      <c r="C302" t="s">
        <v>14</v>
      </c>
      <c r="D302">
        <v>310</v>
      </c>
      <c r="E302">
        <v>128</v>
      </c>
      <c r="F302">
        <v>233</v>
      </c>
      <c r="G302">
        <v>0</v>
      </c>
      <c r="H302">
        <v>7656</v>
      </c>
      <c r="I302">
        <v>0</v>
      </c>
      <c r="J302">
        <v>84</v>
      </c>
      <c r="K302">
        <v>171</v>
      </c>
      <c r="L302">
        <v>199</v>
      </c>
      <c r="M302">
        <v>5.736842105</v>
      </c>
    </row>
    <row r="303" spans="1:13" x14ac:dyDescent="0.35">
      <c r="A303">
        <v>144339</v>
      </c>
      <c r="B303" t="s">
        <v>22</v>
      </c>
      <c r="C303" t="s">
        <v>31</v>
      </c>
      <c r="D303">
        <v>2941</v>
      </c>
      <c r="E303">
        <v>677</v>
      </c>
      <c r="F303">
        <v>819</v>
      </c>
      <c r="G303">
        <v>83</v>
      </c>
      <c r="H303">
        <v>28577</v>
      </c>
      <c r="I303">
        <v>20</v>
      </c>
      <c r="J303">
        <v>53</v>
      </c>
      <c r="K303">
        <v>804</v>
      </c>
      <c r="L303">
        <v>712</v>
      </c>
      <c r="M303">
        <v>11.66666667</v>
      </c>
    </row>
    <row r="304" spans="1:13" x14ac:dyDescent="0.35">
      <c r="A304">
        <v>158355</v>
      </c>
      <c r="B304" t="s">
        <v>22</v>
      </c>
      <c r="C304" t="s">
        <v>14</v>
      </c>
      <c r="D304">
        <v>1857</v>
      </c>
      <c r="E304">
        <v>484</v>
      </c>
      <c r="F304">
        <v>531</v>
      </c>
      <c r="G304">
        <v>17</v>
      </c>
      <c r="H304">
        <v>13912</v>
      </c>
      <c r="I304">
        <v>26</v>
      </c>
      <c r="J304">
        <v>52</v>
      </c>
      <c r="K304">
        <v>497</v>
      </c>
      <c r="L304">
        <v>526</v>
      </c>
      <c r="M304">
        <v>20</v>
      </c>
    </row>
    <row r="305" spans="1:13" x14ac:dyDescent="0.35">
      <c r="A305">
        <v>24311</v>
      </c>
      <c r="B305" t="s">
        <v>18</v>
      </c>
      <c r="C305" t="s">
        <v>20</v>
      </c>
      <c r="D305">
        <v>877</v>
      </c>
      <c r="E305">
        <v>293</v>
      </c>
      <c r="F305">
        <v>405</v>
      </c>
      <c r="G305">
        <v>7</v>
      </c>
      <c r="H305">
        <v>13707</v>
      </c>
      <c r="I305">
        <v>1</v>
      </c>
      <c r="J305">
        <v>63</v>
      </c>
      <c r="K305">
        <v>336</v>
      </c>
      <c r="L305">
        <v>362</v>
      </c>
      <c r="M305">
        <v>10.222222220000001</v>
      </c>
    </row>
    <row r="306" spans="1:13" x14ac:dyDescent="0.35">
      <c r="A306">
        <v>44009</v>
      </c>
      <c r="B306" t="s">
        <v>13</v>
      </c>
      <c r="C306" t="s">
        <v>17</v>
      </c>
      <c r="D306">
        <v>1086</v>
      </c>
      <c r="E306">
        <v>384</v>
      </c>
      <c r="F306">
        <v>502</v>
      </c>
      <c r="G306">
        <v>12</v>
      </c>
      <c r="H306">
        <v>17091</v>
      </c>
      <c r="I306">
        <v>4</v>
      </c>
      <c r="J306">
        <v>24</v>
      </c>
      <c r="K306">
        <v>433</v>
      </c>
      <c r="L306">
        <v>457</v>
      </c>
      <c r="M306">
        <v>9.375</v>
      </c>
    </row>
    <row r="307" spans="1:13" x14ac:dyDescent="0.35">
      <c r="A307">
        <v>7059</v>
      </c>
      <c r="B307" t="s">
        <v>47</v>
      </c>
      <c r="C307" t="s">
        <v>17</v>
      </c>
      <c r="D307">
        <v>1015</v>
      </c>
      <c r="E307">
        <v>478</v>
      </c>
      <c r="F307">
        <v>533</v>
      </c>
      <c r="G307">
        <v>0</v>
      </c>
      <c r="H307">
        <v>17763</v>
      </c>
      <c r="I307">
        <v>14</v>
      </c>
      <c r="J307">
        <v>40</v>
      </c>
      <c r="K307">
        <v>500</v>
      </c>
      <c r="L307">
        <v>516</v>
      </c>
      <c r="M307">
        <v>9.5714285710000002</v>
      </c>
    </row>
    <row r="308" spans="1:13" x14ac:dyDescent="0.35">
      <c r="A308">
        <v>11399</v>
      </c>
      <c r="B308" t="s">
        <v>22</v>
      </c>
      <c r="C308" t="s">
        <v>17</v>
      </c>
      <c r="D308">
        <v>809</v>
      </c>
      <c r="E308">
        <v>159</v>
      </c>
      <c r="F308">
        <v>227</v>
      </c>
      <c r="G308">
        <v>0</v>
      </c>
      <c r="H308">
        <v>7074</v>
      </c>
      <c r="I308">
        <v>30</v>
      </c>
      <c r="J308">
        <v>52</v>
      </c>
      <c r="K308">
        <v>191</v>
      </c>
      <c r="L308">
        <v>209</v>
      </c>
      <c r="M308">
        <v>4.585714286</v>
      </c>
    </row>
    <row r="309" spans="1:13" x14ac:dyDescent="0.35">
      <c r="A309">
        <v>50262</v>
      </c>
      <c r="B309" t="s">
        <v>69</v>
      </c>
      <c r="C309" t="s">
        <v>14</v>
      </c>
      <c r="D309">
        <v>648</v>
      </c>
      <c r="E309">
        <v>320</v>
      </c>
      <c r="F309">
        <v>362</v>
      </c>
      <c r="G309">
        <v>0</v>
      </c>
      <c r="H309">
        <v>12611</v>
      </c>
      <c r="I309">
        <v>0</v>
      </c>
      <c r="J309">
        <v>86</v>
      </c>
      <c r="K309">
        <v>325</v>
      </c>
      <c r="L309">
        <v>352</v>
      </c>
      <c r="M309">
        <v>5.8666666669999996</v>
      </c>
    </row>
    <row r="310" spans="1:13" x14ac:dyDescent="0.35">
      <c r="A310">
        <v>40338</v>
      </c>
      <c r="B310" t="s">
        <v>13</v>
      </c>
      <c r="C310" t="s">
        <v>17</v>
      </c>
      <c r="D310">
        <v>902</v>
      </c>
      <c r="E310">
        <v>410</v>
      </c>
      <c r="F310">
        <v>461</v>
      </c>
      <c r="G310">
        <v>4</v>
      </c>
      <c r="H310">
        <v>15332</v>
      </c>
      <c r="I310">
        <v>13</v>
      </c>
      <c r="J310">
        <v>28</v>
      </c>
      <c r="K310">
        <v>413</v>
      </c>
      <c r="L310">
        <v>460</v>
      </c>
      <c r="M310">
        <v>12.4</v>
      </c>
    </row>
    <row r="311" spans="1:13" x14ac:dyDescent="0.35">
      <c r="A311">
        <v>91101</v>
      </c>
      <c r="B311" t="s">
        <v>16</v>
      </c>
      <c r="C311" t="s">
        <v>14</v>
      </c>
      <c r="D311">
        <v>889</v>
      </c>
      <c r="E311">
        <v>510</v>
      </c>
      <c r="F311">
        <v>513</v>
      </c>
      <c r="G311">
        <v>0</v>
      </c>
      <c r="H311">
        <v>16731</v>
      </c>
      <c r="I311">
        <v>0</v>
      </c>
      <c r="J311">
        <v>86</v>
      </c>
      <c r="K311">
        <v>518</v>
      </c>
      <c r="L311">
        <v>517</v>
      </c>
      <c r="M311">
        <v>16.399999999999999</v>
      </c>
    </row>
    <row r="312" spans="1:13" x14ac:dyDescent="0.35">
      <c r="A312">
        <v>130969</v>
      </c>
      <c r="B312" t="s">
        <v>49</v>
      </c>
      <c r="C312" t="s">
        <v>17</v>
      </c>
      <c r="D312">
        <v>1309</v>
      </c>
      <c r="E312">
        <v>494</v>
      </c>
      <c r="F312">
        <v>606</v>
      </c>
      <c r="G312">
        <v>10</v>
      </c>
      <c r="H312">
        <v>23951</v>
      </c>
      <c r="I312">
        <v>3</v>
      </c>
      <c r="J312">
        <v>38</v>
      </c>
      <c r="K312">
        <v>528</v>
      </c>
      <c r="L312">
        <v>572</v>
      </c>
      <c r="M312">
        <v>7.1</v>
      </c>
    </row>
    <row r="313" spans="1:13" x14ac:dyDescent="0.35">
      <c r="A313">
        <v>128122</v>
      </c>
      <c r="B313" t="s">
        <v>21</v>
      </c>
      <c r="C313" t="s">
        <v>14</v>
      </c>
      <c r="D313">
        <v>438</v>
      </c>
      <c r="E313">
        <v>215</v>
      </c>
      <c r="F313">
        <v>267</v>
      </c>
      <c r="G313">
        <v>3</v>
      </c>
      <c r="H313">
        <v>8729</v>
      </c>
      <c r="I313">
        <v>1</v>
      </c>
      <c r="J313">
        <v>68</v>
      </c>
      <c r="K313">
        <v>264</v>
      </c>
      <c r="L313">
        <v>240</v>
      </c>
      <c r="M313">
        <v>6.125</v>
      </c>
    </row>
    <row r="314" spans="1:13" x14ac:dyDescent="0.35">
      <c r="A314">
        <v>167149</v>
      </c>
      <c r="B314" t="s">
        <v>22</v>
      </c>
      <c r="C314" t="s">
        <v>14</v>
      </c>
      <c r="D314">
        <v>2961</v>
      </c>
      <c r="E314">
        <v>664</v>
      </c>
      <c r="F314">
        <v>708</v>
      </c>
      <c r="G314">
        <v>95</v>
      </c>
      <c r="H314">
        <v>23204</v>
      </c>
      <c r="I314">
        <v>16</v>
      </c>
      <c r="J314">
        <v>51</v>
      </c>
      <c r="K314">
        <v>665</v>
      </c>
      <c r="L314">
        <v>716</v>
      </c>
      <c r="M314">
        <v>14.66666667</v>
      </c>
    </row>
    <row r="315" spans="1:13" x14ac:dyDescent="0.35">
      <c r="A315">
        <v>67742</v>
      </c>
      <c r="B315" t="s">
        <v>30</v>
      </c>
      <c r="C315" t="s">
        <v>17</v>
      </c>
      <c r="D315">
        <v>1101</v>
      </c>
      <c r="E315">
        <v>515</v>
      </c>
      <c r="F315">
        <v>624</v>
      </c>
      <c r="G315">
        <v>18</v>
      </c>
      <c r="H315">
        <v>19857</v>
      </c>
      <c r="I315">
        <v>1</v>
      </c>
      <c r="J315">
        <v>81</v>
      </c>
      <c r="K315">
        <v>560</v>
      </c>
      <c r="L315">
        <v>554</v>
      </c>
      <c r="M315">
        <v>7.9</v>
      </c>
    </row>
    <row r="316" spans="1:13" x14ac:dyDescent="0.35">
      <c r="A316">
        <v>66303</v>
      </c>
      <c r="B316" t="s">
        <v>30</v>
      </c>
      <c r="C316" t="s">
        <v>17</v>
      </c>
      <c r="D316">
        <v>704</v>
      </c>
      <c r="E316">
        <v>471</v>
      </c>
      <c r="F316">
        <v>511</v>
      </c>
      <c r="G316">
        <v>0</v>
      </c>
      <c r="H316">
        <v>16111</v>
      </c>
      <c r="I316">
        <v>22</v>
      </c>
      <c r="J316">
        <v>66</v>
      </c>
      <c r="K316">
        <v>494</v>
      </c>
      <c r="L316">
        <v>481</v>
      </c>
      <c r="M316">
        <v>3.7272727269999999</v>
      </c>
    </row>
    <row r="317" spans="1:13" x14ac:dyDescent="0.35">
      <c r="A317">
        <v>86205</v>
      </c>
      <c r="B317" t="s">
        <v>53</v>
      </c>
      <c r="C317" t="s">
        <v>17</v>
      </c>
      <c r="D317">
        <v>527</v>
      </c>
      <c r="E317">
        <v>275</v>
      </c>
      <c r="F317">
        <v>340</v>
      </c>
      <c r="G317">
        <v>0</v>
      </c>
      <c r="H317">
        <v>10866</v>
      </c>
      <c r="I317">
        <v>2</v>
      </c>
      <c r="J317">
        <v>71</v>
      </c>
      <c r="K317">
        <v>321</v>
      </c>
      <c r="L317">
        <v>311</v>
      </c>
      <c r="M317">
        <v>12.90909091</v>
      </c>
    </row>
    <row r="318" spans="1:13" x14ac:dyDescent="0.35">
      <c r="A318">
        <v>1899</v>
      </c>
      <c r="B318" t="s">
        <v>22</v>
      </c>
      <c r="C318" t="s">
        <v>14</v>
      </c>
      <c r="D318">
        <v>1519</v>
      </c>
      <c r="E318">
        <v>346</v>
      </c>
      <c r="F318">
        <v>429</v>
      </c>
      <c r="G318">
        <v>14</v>
      </c>
      <c r="H318">
        <v>14162</v>
      </c>
      <c r="I318">
        <v>9</v>
      </c>
      <c r="J318">
        <v>65</v>
      </c>
      <c r="K318">
        <v>381</v>
      </c>
      <c r="L318">
        <v>406</v>
      </c>
      <c r="M318">
        <v>10.222222220000001</v>
      </c>
    </row>
    <row r="319" spans="1:13" x14ac:dyDescent="0.35">
      <c r="A319">
        <v>184690</v>
      </c>
      <c r="B319" t="s">
        <v>71</v>
      </c>
      <c r="C319" t="s">
        <v>27</v>
      </c>
      <c r="D319">
        <v>778</v>
      </c>
      <c r="E319">
        <v>473</v>
      </c>
      <c r="F319">
        <v>568</v>
      </c>
      <c r="G319">
        <v>0</v>
      </c>
      <c r="H319">
        <v>20008</v>
      </c>
      <c r="I319">
        <v>15</v>
      </c>
      <c r="J319">
        <v>27</v>
      </c>
      <c r="K319">
        <v>446</v>
      </c>
      <c r="L319">
        <v>546</v>
      </c>
      <c r="M319">
        <v>15</v>
      </c>
    </row>
    <row r="320" spans="1:13" x14ac:dyDescent="0.35">
      <c r="A320">
        <v>7265</v>
      </c>
      <c r="B320" t="s">
        <v>22</v>
      </c>
      <c r="C320" t="s">
        <v>17</v>
      </c>
      <c r="D320">
        <v>1465</v>
      </c>
      <c r="E320">
        <v>283</v>
      </c>
      <c r="F320">
        <v>519</v>
      </c>
      <c r="G320">
        <v>1</v>
      </c>
      <c r="H320">
        <v>24555</v>
      </c>
      <c r="I320">
        <v>16</v>
      </c>
      <c r="J320">
        <v>25</v>
      </c>
      <c r="K320">
        <v>341</v>
      </c>
      <c r="L320">
        <v>369</v>
      </c>
      <c r="M320">
        <v>10.70588235</v>
      </c>
    </row>
    <row r="321" spans="1:13" x14ac:dyDescent="0.35">
      <c r="A321">
        <v>159178</v>
      </c>
      <c r="B321" t="s">
        <v>22</v>
      </c>
      <c r="C321" t="s">
        <v>14</v>
      </c>
      <c r="D321">
        <v>2765</v>
      </c>
      <c r="E321">
        <v>695</v>
      </c>
      <c r="F321">
        <v>753</v>
      </c>
      <c r="G321">
        <v>93</v>
      </c>
      <c r="H321">
        <v>22508</v>
      </c>
      <c r="I321">
        <v>10</v>
      </c>
      <c r="J321">
        <v>54</v>
      </c>
      <c r="K321">
        <v>709</v>
      </c>
      <c r="L321">
        <v>733</v>
      </c>
      <c r="M321">
        <v>8.8333333330000006</v>
      </c>
    </row>
    <row r="322" spans="1:13" x14ac:dyDescent="0.35">
      <c r="A322">
        <v>49812</v>
      </c>
      <c r="B322" t="s">
        <v>44</v>
      </c>
      <c r="C322" t="s">
        <v>17</v>
      </c>
      <c r="D322">
        <v>384</v>
      </c>
      <c r="E322">
        <v>139</v>
      </c>
      <c r="F322">
        <v>271</v>
      </c>
      <c r="G322">
        <v>0</v>
      </c>
      <c r="H322">
        <v>8615</v>
      </c>
      <c r="I322">
        <v>0</v>
      </c>
      <c r="J322">
        <v>66</v>
      </c>
      <c r="K322">
        <v>203</v>
      </c>
      <c r="L322">
        <v>212</v>
      </c>
      <c r="M322">
        <v>3.6590909090000001</v>
      </c>
    </row>
    <row r="323" spans="1:13" x14ac:dyDescent="0.35">
      <c r="A323">
        <v>33135</v>
      </c>
      <c r="B323" t="s">
        <v>13</v>
      </c>
      <c r="C323" t="s">
        <v>17</v>
      </c>
      <c r="D323">
        <v>754</v>
      </c>
      <c r="E323">
        <v>351</v>
      </c>
      <c r="F323">
        <v>435</v>
      </c>
      <c r="G323">
        <v>1</v>
      </c>
      <c r="H323">
        <v>14518</v>
      </c>
      <c r="I323">
        <v>2</v>
      </c>
      <c r="J323">
        <v>47</v>
      </c>
      <c r="K323">
        <v>377</v>
      </c>
      <c r="L323">
        <v>402</v>
      </c>
      <c r="M323">
        <v>9.8125</v>
      </c>
    </row>
    <row r="324" spans="1:13" x14ac:dyDescent="0.35">
      <c r="A324">
        <v>23459</v>
      </c>
      <c r="B324" t="s">
        <v>47</v>
      </c>
      <c r="C324" t="s">
        <v>17</v>
      </c>
      <c r="D324">
        <v>689</v>
      </c>
      <c r="E324">
        <v>313</v>
      </c>
      <c r="F324">
        <v>350</v>
      </c>
      <c r="G324">
        <v>0</v>
      </c>
      <c r="H324">
        <v>12601</v>
      </c>
      <c r="I324">
        <v>1</v>
      </c>
      <c r="J324">
        <v>69</v>
      </c>
      <c r="K324">
        <v>320</v>
      </c>
      <c r="L324">
        <v>343</v>
      </c>
      <c r="M324">
        <v>13.16666667</v>
      </c>
    </row>
    <row r="325" spans="1:13" x14ac:dyDescent="0.35">
      <c r="A325">
        <v>186271</v>
      </c>
      <c r="B325" t="s">
        <v>22</v>
      </c>
      <c r="C325" t="s">
        <v>14</v>
      </c>
      <c r="D325">
        <v>3529</v>
      </c>
      <c r="E325">
        <v>564</v>
      </c>
      <c r="F325">
        <v>719</v>
      </c>
      <c r="G325">
        <v>93</v>
      </c>
      <c r="H325">
        <v>26107</v>
      </c>
      <c r="I325">
        <v>9</v>
      </c>
      <c r="J325">
        <v>56</v>
      </c>
      <c r="K325">
        <v>648</v>
      </c>
      <c r="L325">
        <v>633</v>
      </c>
      <c r="M325">
        <v>19.85714286</v>
      </c>
    </row>
    <row r="326" spans="1:13" x14ac:dyDescent="0.35">
      <c r="A326">
        <v>55624</v>
      </c>
      <c r="B326" t="s">
        <v>63</v>
      </c>
      <c r="C326" t="s">
        <v>20</v>
      </c>
      <c r="D326">
        <v>403</v>
      </c>
      <c r="E326">
        <v>197</v>
      </c>
      <c r="F326">
        <v>365</v>
      </c>
      <c r="G326">
        <v>2</v>
      </c>
      <c r="H326">
        <v>19178</v>
      </c>
      <c r="I326">
        <v>0</v>
      </c>
      <c r="J326">
        <v>79</v>
      </c>
      <c r="K326">
        <v>230</v>
      </c>
      <c r="L326">
        <v>293</v>
      </c>
      <c r="M326">
        <v>9.7058823529999998</v>
      </c>
    </row>
    <row r="327" spans="1:13" x14ac:dyDescent="0.35">
      <c r="A327">
        <v>129912</v>
      </c>
      <c r="B327" t="s">
        <v>49</v>
      </c>
      <c r="C327" t="s">
        <v>14</v>
      </c>
      <c r="D327">
        <v>0</v>
      </c>
      <c r="E327">
        <v>382</v>
      </c>
      <c r="F327">
        <v>427</v>
      </c>
      <c r="G327">
        <v>0</v>
      </c>
      <c r="H327">
        <v>29436</v>
      </c>
      <c r="I327">
        <v>7</v>
      </c>
      <c r="J327">
        <v>17</v>
      </c>
      <c r="K327">
        <v>411</v>
      </c>
      <c r="L327">
        <v>407</v>
      </c>
      <c r="M327">
        <v>13.33333333</v>
      </c>
    </row>
    <row r="328" spans="1:13" x14ac:dyDescent="0.35">
      <c r="A328">
        <v>8657</v>
      </c>
      <c r="B328" t="s">
        <v>41</v>
      </c>
      <c r="C328" t="s">
        <v>17</v>
      </c>
      <c r="D328">
        <v>1734</v>
      </c>
      <c r="E328">
        <v>353</v>
      </c>
      <c r="F328">
        <v>430</v>
      </c>
      <c r="G328">
        <v>29</v>
      </c>
      <c r="H328">
        <v>15831</v>
      </c>
      <c r="I328">
        <v>3</v>
      </c>
      <c r="J328">
        <v>44</v>
      </c>
      <c r="K328">
        <v>405</v>
      </c>
      <c r="L328">
        <v>396</v>
      </c>
      <c r="M328">
        <v>16.428571430000002</v>
      </c>
    </row>
    <row r="329" spans="1:13" x14ac:dyDescent="0.35">
      <c r="A329">
        <v>129174</v>
      </c>
      <c r="B329" t="s">
        <v>56</v>
      </c>
      <c r="C329" t="s">
        <v>31</v>
      </c>
      <c r="D329">
        <v>850</v>
      </c>
      <c r="E329">
        <v>309</v>
      </c>
      <c r="F329">
        <v>409</v>
      </c>
      <c r="G329">
        <v>3</v>
      </c>
      <c r="H329">
        <v>14718</v>
      </c>
      <c r="I329">
        <v>4</v>
      </c>
      <c r="J329">
        <v>22</v>
      </c>
      <c r="K329">
        <v>371</v>
      </c>
      <c r="L329">
        <v>356</v>
      </c>
      <c r="M329">
        <v>9.1666666669999994</v>
      </c>
    </row>
    <row r="330" spans="1:13" x14ac:dyDescent="0.35">
      <c r="A330">
        <v>129453</v>
      </c>
      <c r="B330" t="s">
        <v>49</v>
      </c>
      <c r="C330" t="s">
        <v>17</v>
      </c>
      <c r="D330">
        <v>1174</v>
      </c>
      <c r="E330">
        <v>460</v>
      </c>
      <c r="F330">
        <v>603</v>
      </c>
      <c r="G330">
        <v>9</v>
      </c>
      <c r="H330">
        <v>21646</v>
      </c>
      <c r="I330">
        <v>3</v>
      </c>
      <c r="J330">
        <v>40</v>
      </c>
      <c r="K330">
        <v>550</v>
      </c>
      <c r="L330">
        <v>525</v>
      </c>
      <c r="M330">
        <v>5.4444444440000002</v>
      </c>
    </row>
    <row r="331" spans="1:13" x14ac:dyDescent="0.35">
      <c r="A331">
        <v>50027</v>
      </c>
      <c r="B331" t="s">
        <v>69</v>
      </c>
      <c r="C331" t="s">
        <v>17</v>
      </c>
      <c r="D331">
        <v>776</v>
      </c>
      <c r="E331">
        <v>312</v>
      </c>
      <c r="F331">
        <v>397</v>
      </c>
      <c r="G331">
        <v>1</v>
      </c>
      <c r="H331">
        <v>12653</v>
      </c>
      <c r="I331">
        <v>1</v>
      </c>
      <c r="J331">
        <v>77</v>
      </c>
      <c r="K331">
        <v>356</v>
      </c>
      <c r="L331">
        <v>367</v>
      </c>
      <c r="M331">
        <v>5.6363636359999996</v>
      </c>
    </row>
    <row r="332" spans="1:13" x14ac:dyDescent="0.35">
      <c r="A332">
        <v>85804</v>
      </c>
      <c r="B332" t="s">
        <v>57</v>
      </c>
      <c r="C332" t="s">
        <v>14</v>
      </c>
      <c r="D332">
        <v>267</v>
      </c>
      <c r="E332">
        <v>208</v>
      </c>
      <c r="F332">
        <v>256</v>
      </c>
      <c r="G332">
        <v>0</v>
      </c>
      <c r="H332">
        <v>8548</v>
      </c>
      <c r="I332">
        <v>2</v>
      </c>
      <c r="J332">
        <v>75</v>
      </c>
      <c r="K332">
        <v>238</v>
      </c>
      <c r="L332">
        <v>233</v>
      </c>
      <c r="M332">
        <v>17.100000000000001</v>
      </c>
    </row>
    <row r="333" spans="1:13" x14ac:dyDescent="0.35">
      <c r="A333">
        <v>9742</v>
      </c>
      <c r="B333" t="s">
        <v>51</v>
      </c>
      <c r="C333" t="s">
        <v>14</v>
      </c>
      <c r="D333">
        <v>661</v>
      </c>
      <c r="E333">
        <v>322</v>
      </c>
      <c r="F333">
        <v>378</v>
      </c>
      <c r="G333">
        <v>0</v>
      </c>
      <c r="H333">
        <v>12749</v>
      </c>
      <c r="I333">
        <v>7</v>
      </c>
      <c r="J333">
        <v>56</v>
      </c>
      <c r="K333">
        <v>346</v>
      </c>
      <c r="L333">
        <v>356</v>
      </c>
      <c r="M333">
        <v>9.2380952379999997</v>
      </c>
    </row>
    <row r="334" spans="1:13" x14ac:dyDescent="0.35">
      <c r="A334">
        <v>1986</v>
      </c>
      <c r="B334" t="s">
        <v>22</v>
      </c>
      <c r="C334" t="s">
        <v>17</v>
      </c>
      <c r="D334">
        <v>1368</v>
      </c>
      <c r="E334">
        <v>379</v>
      </c>
      <c r="F334">
        <v>528</v>
      </c>
      <c r="G334">
        <v>20</v>
      </c>
      <c r="H334">
        <v>23121</v>
      </c>
      <c r="I334">
        <v>7</v>
      </c>
      <c r="J334">
        <v>56</v>
      </c>
      <c r="K334">
        <v>416</v>
      </c>
      <c r="L334">
        <v>487</v>
      </c>
      <c r="M334">
        <v>5.551724138</v>
      </c>
    </row>
    <row r="335" spans="1:13" x14ac:dyDescent="0.35">
      <c r="A335">
        <v>26924</v>
      </c>
      <c r="B335" t="s">
        <v>40</v>
      </c>
      <c r="C335" t="s">
        <v>14</v>
      </c>
      <c r="D335">
        <v>1166</v>
      </c>
      <c r="E335">
        <v>541</v>
      </c>
      <c r="F335">
        <v>609</v>
      </c>
      <c r="G335">
        <v>7</v>
      </c>
      <c r="H335">
        <v>18462</v>
      </c>
      <c r="I335">
        <v>1</v>
      </c>
      <c r="J335">
        <v>49</v>
      </c>
      <c r="K335">
        <v>577</v>
      </c>
      <c r="L335">
        <v>589</v>
      </c>
      <c r="M335">
        <v>23.75</v>
      </c>
    </row>
    <row r="336" spans="1:13" x14ac:dyDescent="0.35">
      <c r="A336">
        <v>145480</v>
      </c>
      <c r="B336" t="s">
        <v>22</v>
      </c>
      <c r="C336" t="s">
        <v>17</v>
      </c>
      <c r="D336">
        <v>3326</v>
      </c>
      <c r="E336">
        <v>528</v>
      </c>
      <c r="F336">
        <v>603</v>
      </c>
      <c r="G336">
        <v>97</v>
      </c>
      <c r="H336">
        <v>20390</v>
      </c>
      <c r="I336">
        <v>21</v>
      </c>
      <c r="J336">
        <v>51</v>
      </c>
      <c r="K336">
        <v>600</v>
      </c>
      <c r="L336">
        <v>582</v>
      </c>
      <c r="M336">
        <v>7.7857142860000002</v>
      </c>
    </row>
    <row r="337" spans="1:13" x14ac:dyDescent="0.35">
      <c r="A337">
        <v>45824</v>
      </c>
      <c r="B337" t="s">
        <v>13</v>
      </c>
      <c r="C337" t="s">
        <v>14</v>
      </c>
      <c r="D337">
        <v>1385</v>
      </c>
      <c r="E337">
        <v>404</v>
      </c>
      <c r="F337">
        <v>545</v>
      </c>
      <c r="G337">
        <v>19</v>
      </c>
      <c r="H337">
        <v>21473</v>
      </c>
      <c r="I337">
        <v>7</v>
      </c>
      <c r="J337">
        <v>11</v>
      </c>
      <c r="K337">
        <v>464</v>
      </c>
      <c r="L337">
        <v>495</v>
      </c>
      <c r="M337">
        <v>15.8</v>
      </c>
    </row>
    <row r="338" spans="1:13" x14ac:dyDescent="0.35">
      <c r="A338">
        <v>187417</v>
      </c>
      <c r="B338" t="s">
        <v>74</v>
      </c>
      <c r="C338" t="s">
        <v>27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10.66666667</v>
      </c>
    </row>
    <row r="339" spans="1:13" x14ac:dyDescent="0.35">
      <c r="A339">
        <v>173094</v>
      </c>
      <c r="B339" t="s">
        <v>22</v>
      </c>
      <c r="C339" t="s">
        <v>14</v>
      </c>
      <c r="D339">
        <v>609</v>
      </c>
      <c r="E339">
        <v>220</v>
      </c>
      <c r="F339">
        <v>319</v>
      </c>
      <c r="G339">
        <v>2</v>
      </c>
      <c r="H339">
        <v>11902</v>
      </c>
      <c r="I339">
        <v>4</v>
      </c>
      <c r="J339">
        <v>57</v>
      </c>
      <c r="K339">
        <v>238</v>
      </c>
      <c r="L339">
        <v>297</v>
      </c>
      <c r="M339">
        <v>9.1666666669999994</v>
      </c>
    </row>
    <row r="340" spans="1:13" x14ac:dyDescent="0.35">
      <c r="A340">
        <v>182573</v>
      </c>
      <c r="B340" t="s">
        <v>41</v>
      </c>
      <c r="C340" t="s">
        <v>52</v>
      </c>
      <c r="D340">
        <v>634</v>
      </c>
      <c r="E340">
        <v>266</v>
      </c>
      <c r="F340">
        <v>372</v>
      </c>
      <c r="G340">
        <v>1</v>
      </c>
      <c r="H340">
        <v>12161</v>
      </c>
      <c r="I340">
        <v>2</v>
      </c>
      <c r="J340">
        <v>58</v>
      </c>
      <c r="K340">
        <v>320</v>
      </c>
      <c r="L340">
        <v>323</v>
      </c>
      <c r="M340">
        <v>6.5833333329999997</v>
      </c>
    </row>
    <row r="341" spans="1:13" x14ac:dyDescent="0.35">
      <c r="A341">
        <v>185815</v>
      </c>
      <c r="B341" t="s">
        <v>13</v>
      </c>
      <c r="C341" t="s">
        <v>17</v>
      </c>
      <c r="D341">
        <v>550</v>
      </c>
      <c r="E341">
        <v>175</v>
      </c>
      <c r="F341">
        <v>196</v>
      </c>
      <c r="G341">
        <v>3</v>
      </c>
      <c r="H341">
        <v>7958</v>
      </c>
      <c r="I341">
        <v>29</v>
      </c>
      <c r="J341">
        <v>20</v>
      </c>
      <c r="K341">
        <v>188</v>
      </c>
      <c r="L341">
        <v>191</v>
      </c>
      <c r="M341">
        <v>5.25</v>
      </c>
    </row>
    <row r="342" spans="1:13" x14ac:dyDescent="0.35">
      <c r="A342">
        <v>86580</v>
      </c>
      <c r="B342" t="s">
        <v>46</v>
      </c>
      <c r="C342" t="s">
        <v>17</v>
      </c>
      <c r="D342">
        <v>263</v>
      </c>
      <c r="E342">
        <v>198</v>
      </c>
      <c r="F342">
        <v>295</v>
      </c>
      <c r="G342">
        <v>0</v>
      </c>
      <c r="H342">
        <v>10661</v>
      </c>
      <c r="I342">
        <v>0</v>
      </c>
      <c r="J342">
        <v>86</v>
      </c>
      <c r="K342">
        <v>288</v>
      </c>
      <c r="L342">
        <v>240</v>
      </c>
      <c r="M342">
        <v>3.8157894739999998</v>
      </c>
    </row>
    <row r="343" spans="1:13" x14ac:dyDescent="0.35">
      <c r="A343">
        <v>113680</v>
      </c>
      <c r="B343" t="s">
        <v>21</v>
      </c>
      <c r="C343" t="s">
        <v>14</v>
      </c>
      <c r="D343">
        <v>331</v>
      </c>
      <c r="E343">
        <v>219</v>
      </c>
      <c r="F343">
        <v>301</v>
      </c>
      <c r="G343">
        <v>0</v>
      </c>
      <c r="H343">
        <v>9911</v>
      </c>
      <c r="I343">
        <v>4</v>
      </c>
      <c r="J343">
        <v>85</v>
      </c>
      <c r="K343">
        <v>258</v>
      </c>
      <c r="L343">
        <v>269</v>
      </c>
      <c r="M343">
        <v>20</v>
      </c>
    </row>
    <row r="344" spans="1:13" x14ac:dyDescent="0.35">
      <c r="A344">
        <v>179876</v>
      </c>
      <c r="B344" t="s">
        <v>41</v>
      </c>
      <c r="C344" t="s">
        <v>17</v>
      </c>
      <c r="D344">
        <v>1373</v>
      </c>
      <c r="E344">
        <v>379</v>
      </c>
      <c r="F344">
        <v>529</v>
      </c>
      <c r="G344">
        <v>12</v>
      </c>
      <c r="H344">
        <v>19190</v>
      </c>
      <c r="I344">
        <v>6</v>
      </c>
      <c r="J344">
        <v>53</v>
      </c>
      <c r="K344">
        <v>539</v>
      </c>
      <c r="L344">
        <v>445</v>
      </c>
      <c r="M344">
        <v>7.75</v>
      </c>
    </row>
    <row r="345" spans="1:13" x14ac:dyDescent="0.35">
      <c r="A345">
        <v>52171</v>
      </c>
      <c r="B345" t="s">
        <v>69</v>
      </c>
      <c r="C345" t="s">
        <v>14</v>
      </c>
      <c r="D345">
        <v>416</v>
      </c>
      <c r="E345">
        <v>185</v>
      </c>
      <c r="F345">
        <v>261</v>
      </c>
      <c r="G345">
        <v>0</v>
      </c>
      <c r="H345">
        <v>8507</v>
      </c>
      <c r="I345">
        <v>0</v>
      </c>
      <c r="J345">
        <v>80</v>
      </c>
      <c r="K345">
        <v>221</v>
      </c>
      <c r="L345">
        <v>229</v>
      </c>
      <c r="M345">
        <v>4.25</v>
      </c>
    </row>
    <row r="346" spans="1:13" x14ac:dyDescent="0.35">
      <c r="A346">
        <v>2586</v>
      </c>
      <c r="B346" t="s">
        <v>40</v>
      </c>
      <c r="C346" t="s">
        <v>14</v>
      </c>
      <c r="D346">
        <v>916</v>
      </c>
      <c r="E346">
        <v>338</v>
      </c>
      <c r="F346">
        <v>480</v>
      </c>
      <c r="G346">
        <v>0</v>
      </c>
      <c r="H346">
        <v>19463</v>
      </c>
      <c r="I346">
        <v>15</v>
      </c>
      <c r="J346">
        <v>31</v>
      </c>
      <c r="K346">
        <v>419</v>
      </c>
      <c r="L346">
        <v>383</v>
      </c>
      <c r="M346">
        <v>20</v>
      </c>
    </row>
    <row r="347" spans="1:13" x14ac:dyDescent="0.35">
      <c r="A347">
        <v>22499</v>
      </c>
      <c r="B347" t="s">
        <v>47</v>
      </c>
      <c r="C347" t="s">
        <v>17</v>
      </c>
      <c r="D347">
        <v>438</v>
      </c>
      <c r="E347">
        <v>201</v>
      </c>
      <c r="F347">
        <v>272</v>
      </c>
      <c r="G347">
        <v>0</v>
      </c>
      <c r="H347">
        <v>8303</v>
      </c>
      <c r="I347">
        <v>0</v>
      </c>
      <c r="J347">
        <v>84</v>
      </c>
      <c r="K347">
        <v>257</v>
      </c>
      <c r="L347">
        <v>242</v>
      </c>
      <c r="M347">
        <v>15.61538462</v>
      </c>
    </row>
    <row r="348" spans="1:13" x14ac:dyDescent="0.35">
      <c r="A348">
        <v>186773</v>
      </c>
      <c r="B348" t="s">
        <v>58</v>
      </c>
      <c r="C348" t="s">
        <v>17</v>
      </c>
      <c r="D348">
        <v>722</v>
      </c>
      <c r="E348">
        <v>267</v>
      </c>
      <c r="F348">
        <v>399</v>
      </c>
      <c r="G348">
        <v>0</v>
      </c>
      <c r="H348">
        <v>14988</v>
      </c>
      <c r="I348">
        <v>2</v>
      </c>
      <c r="J348">
        <v>71</v>
      </c>
      <c r="K348">
        <v>317</v>
      </c>
      <c r="L348">
        <v>324</v>
      </c>
      <c r="M348">
        <v>4.8529411769999999</v>
      </c>
    </row>
    <row r="349" spans="1:13" x14ac:dyDescent="0.35">
      <c r="A349">
        <v>90680</v>
      </c>
      <c r="B349" t="s">
        <v>16</v>
      </c>
      <c r="C349" t="s">
        <v>17</v>
      </c>
      <c r="D349">
        <v>2169</v>
      </c>
      <c r="E349">
        <v>862</v>
      </c>
      <c r="F349">
        <v>951</v>
      </c>
      <c r="G349">
        <v>60</v>
      </c>
      <c r="H349">
        <v>35357</v>
      </c>
      <c r="I349">
        <v>2</v>
      </c>
      <c r="J349">
        <v>69</v>
      </c>
      <c r="K349">
        <v>911</v>
      </c>
      <c r="L349">
        <v>899</v>
      </c>
      <c r="M349">
        <v>12.61538462</v>
      </c>
    </row>
    <row r="350" spans="1:13" x14ac:dyDescent="0.35">
      <c r="A350">
        <v>123669</v>
      </c>
      <c r="B350" t="s">
        <v>21</v>
      </c>
      <c r="D350">
        <v>923</v>
      </c>
      <c r="E350">
        <v>554</v>
      </c>
      <c r="F350">
        <v>711</v>
      </c>
      <c r="G350">
        <v>6</v>
      </c>
      <c r="H350">
        <v>25962</v>
      </c>
      <c r="I350">
        <v>4</v>
      </c>
      <c r="J350">
        <v>55</v>
      </c>
      <c r="K350">
        <v>584</v>
      </c>
      <c r="L350">
        <v>661</v>
      </c>
      <c r="M350">
        <v>9.230769231</v>
      </c>
    </row>
    <row r="351" spans="1:13" x14ac:dyDescent="0.35">
      <c r="A351">
        <v>106850</v>
      </c>
      <c r="B351" t="s">
        <v>60</v>
      </c>
      <c r="C351" t="s">
        <v>17</v>
      </c>
      <c r="D351">
        <v>901</v>
      </c>
      <c r="E351">
        <v>409</v>
      </c>
      <c r="F351">
        <v>504</v>
      </c>
      <c r="G351">
        <v>0</v>
      </c>
      <c r="H351">
        <v>14154</v>
      </c>
      <c r="I351">
        <v>5</v>
      </c>
      <c r="J351">
        <v>21</v>
      </c>
      <c r="K351">
        <v>472</v>
      </c>
      <c r="L351">
        <v>459</v>
      </c>
      <c r="M351">
        <v>15</v>
      </c>
    </row>
    <row r="352" spans="1:13" x14ac:dyDescent="0.35">
      <c r="A352">
        <v>172068</v>
      </c>
      <c r="B352" t="s">
        <v>22</v>
      </c>
      <c r="C352" t="s">
        <v>14</v>
      </c>
      <c r="D352">
        <v>1345</v>
      </c>
      <c r="E352">
        <v>446</v>
      </c>
      <c r="F352">
        <v>503</v>
      </c>
      <c r="G352">
        <v>1</v>
      </c>
      <c r="H352">
        <v>16265</v>
      </c>
      <c r="I352">
        <v>17</v>
      </c>
      <c r="J352">
        <v>49</v>
      </c>
      <c r="K352">
        <v>488</v>
      </c>
      <c r="L352">
        <v>477</v>
      </c>
      <c r="M352">
        <v>11.94444444</v>
      </c>
    </row>
    <row r="353" spans="1:13" x14ac:dyDescent="0.35">
      <c r="A353">
        <v>109451</v>
      </c>
      <c r="B353" t="s">
        <v>50</v>
      </c>
      <c r="C353" t="s">
        <v>17</v>
      </c>
      <c r="D353">
        <v>608</v>
      </c>
      <c r="E353">
        <v>383</v>
      </c>
      <c r="F353">
        <v>402</v>
      </c>
      <c r="G353">
        <v>0</v>
      </c>
      <c r="H353">
        <v>10899</v>
      </c>
      <c r="I353">
        <v>1</v>
      </c>
      <c r="J353">
        <v>81</v>
      </c>
      <c r="K353">
        <v>410</v>
      </c>
      <c r="L353">
        <v>380</v>
      </c>
      <c r="M353">
        <v>7.25</v>
      </c>
    </row>
    <row r="354" spans="1:13" x14ac:dyDescent="0.35">
      <c r="A354">
        <v>113891</v>
      </c>
      <c r="B354" t="s">
        <v>32</v>
      </c>
      <c r="C354" t="s">
        <v>14</v>
      </c>
      <c r="D354">
        <v>290</v>
      </c>
      <c r="E354">
        <v>173</v>
      </c>
      <c r="F354">
        <v>303</v>
      </c>
      <c r="G354">
        <v>0</v>
      </c>
      <c r="H354">
        <v>10700</v>
      </c>
      <c r="I354">
        <v>2</v>
      </c>
      <c r="J354">
        <v>72</v>
      </c>
      <c r="K354">
        <v>228</v>
      </c>
      <c r="L354">
        <v>244</v>
      </c>
      <c r="M354">
        <v>8.538461539</v>
      </c>
    </row>
    <row r="355" spans="1:13" x14ac:dyDescent="0.35">
      <c r="A355">
        <v>148991</v>
      </c>
      <c r="B355" t="s">
        <v>22</v>
      </c>
      <c r="C355" t="s">
        <v>17</v>
      </c>
      <c r="D355">
        <v>3209</v>
      </c>
      <c r="E355">
        <v>568</v>
      </c>
      <c r="F355">
        <v>759</v>
      </c>
      <c r="G355">
        <v>74</v>
      </c>
      <c r="H355">
        <v>28817</v>
      </c>
      <c r="I355">
        <v>10</v>
      </c>
      <c r="J355">
        <v>47</v>
      </c>
      <c r="K355">
        <v>728</v>
      </c>
      <c r="L355">
        <v>648</v>
      </c>
      <c r="M355">
        <v>19.399999999999999</v>
      </c>
    </row>
    <row r="356" spans="1:13" x14ac:dyDescent="0.35">
      <c r="A356">
        <v>63941</v>
      </c>
      <c r="B356" t="s">
        <v>34</v>
      </c>
      <c r="C356" t="s">
        <v>17</v>
      </c>
      <c r="D356">
        <v>700</v>
      </c>
      <c r="E356">
        <v>379</v>
      </c>
      <c r="F356">
        <v>446</v>
      </c>
      <c r="G356">
        <v>2</v>
      </c>
      <c r="H356">
        <v>13332</v>
      </c>
      <c r="I356">
        <v>0</v>
      </c>
      <c r="J356">
        <v>75</v>
      </c>
      <c r="K356">
        <v>385</v>
      </c>
      <c r="L356">
        <v>432</v>
      </c>
      <c r="M356">
        <v>8.1578947369999995</v>
      </c>
    </row>
    <row r="357" spans="1:13" x14ac:dyDescent="0.35">
      <c r="A357">
        <v>48006</v>
      </c>
      <c r="B357" t="s">
        <v>44</v>
      </c>
      <c r="C357" t="s">
        <v>17</v>
      </c>
      <c r="D357">
        <v>486</v>
      </c>
      <c r="E357">
        <v>237</v>
      </c>
      <c r="F357">
        <v>315</v>
      </c>
      <c r="G357">
        <v>3</v>
      </c>
      <c r="H357">
        <v>10807</v>
      </c>
      <c r="I357">
        <v>1</v>
      </c>
      <c r="J357">
        <v>80</v>
      </c>
      <c r="K357">
        <v>283</v>
      </c>
      <c r="L357">
        <v>281</v>
      </c>
      <c r="M357">
        <v>6.6</v>
      </c>
    </row>
    <row r="358" spans="1:13" x14ac:dyDescent="0.35">
      <c r="A358">
        <v>170998</v>
      </c>
      <c r="B358" t="s">
        <v>22</v>
      </c>
      <c r="C358" t="s">
        <v>17</v>
      </c>
      <c r="D358">
        <v>621</v>
      </c>
      <c r="E358">
        <v>250</v>
      </c>
      <c r="F358">
        <v>307</v>
      </c>
      <c r="G358">
        <v>0</v>
      </c>
      <c r="H358">
        <v>10599</v>
      </c>
      <c r="I358">
        <v>8</v>
      </c>
      <c r="J358">
        <v>59</v>
      </c>
      <c r="K358">
        <v>266</v>
      </c>
      <c r="L358">
        <v>275</v>
      </c>
      <c r="M358">
        <v>10.16666667</v>
      </c>
    </row>
    <row r="359" spans="1:13" x14ac:dyDescent="0.35">
      <c r="A359">
        <v>31959</v>
      </c>
      <c r="B359" t="s">
        <v>13</v>
      </c>
      <c r="C359" t="s">
        <v>14</v>
      </c>
      <c r="D359">
        <v>1548</v>
      </c>
      <c r="E359">
        <v>572</v>
      </c>
      <c r="F359">
        <v>736</v>
      </c>
      <c r="G359">
        <v>35</v>
      </c>
      <c r="H359">
        <v>40741</v>
      </c>
      <c r="I359">
        <v>5</v>
      </c>
      <c r="J359">
        <v>20</v>
      </c>
      <c r="K359">
        <v>632</v>
      </c>
      <c r="L359">
        <v>646</v>
      </c>
      <c r="M359">
        <v>25</v>
      </c>
    </row>
    <row r="360" spans="1:13" x14ac:dyDescent="0.35">
      <c r="A360">
        <v>13805</v>
      </c>
      <c r="B360" t="s">
        <v>22</v>
      </c>
      <c r="C360" t="s">
        <v>14</v>
      </c>
      <c r="D360">
        <v>1315</v>
      </c>
      <c r="E360">
        <v>304</v>
      </c>
      <c r="F360">
        <v>409</v>
      </c>
      <c r="G360">
        <v>17</v>
      </c>
      <c r="H360">
        <v>15193</v>
      </c>
      <c r="I360">
        <v>4</v>
      </c>
      <c r="J360">
        <v>62</v>
      </c>
      <c r="K360">
        <v>369</v>
      </c>
      <c r="L360">
        <v>355</v>
      </c>
      <c r="M360">
        <v>27.5</v>
      </c>
    </row>
    <row r="361" spans="1:13" x14ac:dyDescent="0.35">
      <c r="A361">
        <v>104170</v>
      </c>
      <c r="B361" t="s">
        <v>37</v>
      </c>
      <c r="C361" t="s">
        <v>14</v>
      </c>
      <c r="D361">
        <v>889</v>
      </c>
      <c r="E361">
        <v>408</v>
      </c>
      <c r="F361">
        <v>528</v>
      </c>
      <c r="G361">
        <v>0</v>
      </c>
      <c r="H361">
        <v>16268</v>
      </c>
      <c r="I361">
        <v>2</v>
      </c>
      <c r="J361">
        <v>64</v>
      </c>
      <c r="K361">
        <v>483</v>
      </c>
      <c r="L361">
        <v>468</v>
      </c>
      <c r="M361">
        <v>3.72</v>
      </c>
    </row>
    <row r="362" spans="1:13" x14ac:dyDescent="0.35">
      <c r="A362">
        <v>28339</v>
      </c>
      <c r="B362" t="s">
        <v>40</v>
      </c>
      <c r="C362" t="s">
        <v>17</v>
      </c>
      <c r="D362">
        <v>2152</v>
      </c>
      <c r="E362">
        <v>389</v>
      </c>
      <c r="F362">
        <v>738</v>
      </c>
      <c r="G362">
        <v>59</v>
      </c>
      <c r="H362">
        <v>28753</v>
      </c>
      <c r="I362">
        <v>4</v>
      </c>
      <c r="J362">
        <v>42</v>
      </c>
      <c r="K362">
        <v>634</v>
      </c>
      <c r="L362">
        <v>501</v>
      </c>
      <c r="M362">
        <v>11.1</v>
      </c>
    </row>
    <row r="363" spans="1:13" x14ac:dyDescent="0.35">
      <c r="A363">
        <v>1920</v>
      </c>
      <c r="B363" t="s">
        <v>24</v>
      </c>
      <c r="C363" t="s">
        <v>14</v>
      </c>
      <c r="D363">
        <v>1032</v>
      </c>
      <c r="E363">
        <v>305</v>
      </c>
      <c r="F363">
        <v>454</v>
      </c>
      <c r="G363">
        <v>15</v>
      </c>
      <c r="H363">
        <v>18324</v>
      </c>
      <c r="I363">
        <v>12</v>
      </c>
      <c r="J363">
        <v>16</v>
      </c>
      <c r="K363">
        <v>361</v>
      </c>
      <c r="L363">
        <v>390</v>
      </c>
      <c r="M363">
        <v>6.9193548390000004</v>
      </c>
    </row>
    <row r="364" spans="1:13" x14ac:dyDescent="0.35">
      <c r="A364">
        <v>88920</v>
      </c>
      <c r="B364" t="s">
        <v>16</v>
      </c>
      <c r="C364" t="s">
        <v>17</v>
      </c>
      <c r="D364">
        <v>1364</v>
      </c>
      <c r="E364">
        <v>451</v>
      </c>
      <c r="F364">
        <v>561</v>
      </c>
      <c r="G364">
        <v>16</v>
      </c>
      <c r="H364">
        <v>21988</v>
      </c>
      <c r="I364">
        <v>9</v>
      </c>
      <c r="J364">
        <v>62</v>
      </c>
      <c r="K364">
        <v>468</v>
      </c>
      <c r="L364">
        <v>518</v>
      </c>
      <c r="M364">
        <v>25</v>
      </c>
    </row>
    <row r="365" spans="1:13" x14ac:dyDescent="0.35">
      <c r="A365">
        <v>45656</v>
      </c>
      <c r="B365" t="s">
        <v>13</v>
      </c>
      <c r="C365" t="s">
        <v>14</v>
      </c>
      <c r="D365">
        <v>566</v>
      </c>
      <c r="E365">
        <v>218</v>
      </c>
      <c r="F365">
        <v>272</v>
      </c>
      <c r="G365">
        <v>0</v>
      </c>
      <c r="H365">
        <v>11438</v>
      </c>
      <c r="I365">
        <v>9</v>
      </c>
      <c r="J365">
        <v>8</v>
      </c>
      <c r="K365">
        <v>242</v>
      </c>
      <c r="L365">
        <v>249</v>
      </c>
      <c r="M365">
        <v>27.5</v>
      </c>
    </row>
    <row r="366" spans="1:13" x14ac:dyDescent="0.35">
      <c r="A366">
        <v>175471</v>
      </c>
      <c r="B366" t="s">
        <v>51</v>
      </c>
      <c r="C366" t="s">
        <v>17</v>
      </c>
      <c r="D366">
        <v>813</v>
      </c>
      <c r="E366">
        <v>239</v>
      </c>
      <c r="F366">
        <v>411</v>
      </c>
      <c r="G366">
        <v>5</v>
      </c>
      <c r="H366">
        <v>16248</v>
      </c>
      <c r="I366">
        <v>5</v>
      </c>
      <c r="J366">
        <v>37</v>
      </c>
      <c r="K366">
        <v>368</v>
      </c>
      <c r="L366">
        <v>301</v>
      </c>
      <c r="M366">
        <v>6.5714285710000002</v>
      </c>
    </row>
    <row r="367" spans="1:13" x14ac:dyDescent="0.35">
      <c r="A367">
        <v>108820</v>
      </c>
      <c r="B367" t="s">
        <v>50</v>
      </c>
      <c r="C367" t="s">
        <v>14</v>
      </c>
      <c r="D367">
        <v>465</v>
      </c>
      <c r="E367">
        <v>198</v>
      </c>
      <c r="F367">
        <v>292</v>
      </c>
      <c r="G367">
        <v>1</v>
      </c>
      <c r="H367">
        <v>8982</v>
      </c>
      <c r="I367">
        <v>0</v>
      </c>
      <c r="J367">
        <v>84</v>
      </c>
      <c r="K367">
        <v>239</v>
      </c>
      <c r="L367">
        <v>260</v>
      </c>
      <c r="M367">
        <v>4.8333333329999997</v>
      </c>
    </row>
    <row r="368" spans="1:13" x14ac:dyDescent="0.35">
      <c r="A368">
        <v>190619</v>
      </c>
      <c r="B368" t="s">
        <v>30</v>
      </c>
      <c r="C368" t="s">
        <v>17</v>
      </c>
      <c r="D368">
        <v>943</v>
      </c>
      <c r="E368">
        <v>406</v>
      </c>
      <c r="F368">
        <v>515</v>
      </c>
      <c r="G368">
        <v>2</v>
      </c>
      <c r="H368">
        <v>16625</v>
      </c>
      <c r="I368">
        <v>1</v>
      </c>
      <c r="J368">
        <v>85</v>
      </c>
      <c r="K368">
        <v>502</v>
      </c>
      <c r="L368">
        <v>453</v>
      </c>
      <c r="M368">
        <v>3.5185185190000001</v>
      </c>
    </row>
    <row r="369" spans="1:13" x14ac:dyDescent="0.35">
      <c r="A369">
        <v>13727</v>
      </c>
      <c r="B369" t="s">
        <v>60</v>
      </c>
      <c r="C369" t="s">
        <v>17</v>
      </c>
      <c r="D369">
        <v>675</v>
      </c>
      <c r="E369">
        <v>284</v>
      </c>
      <c r="F369">
        <v>308</v>
      </c>
      <c r="G369">
        <v>0</v>
      </c>
      <c r="H369">
        <v>18892</v>
      </c>
      <c r="I369">
        <v>5</v>
      </c>
      <c r="J369">
        <v>39</v>
      </c>
      <c r="K369">
        <v>288</v>
      </c>
      <c r="L369">
        <v>317</v>
      </c>
      <c r="M369">
        <v>20.46153846</v>
      </c>
    </row>
    <row r="370" spans="1:13" x14ac:dyDescent="0.35">
      <c r="A370">
        <v>114909</v>
      </c>
      <c r="B370" t="s">
        <v>21</v>
      </c>
      <c r="C370" t="s">
        <v>14</v>
      </c>
      <c r="D370">
        <v>733</v>
      </c>
      <c r="E370">
        <v>452</v>
      </c>
      <c r="F370">
        <v>503</v>
      </c>
      <c r="G370">
        <v>0</v>
      </c>
      <c r="H370">
        <v>14468</v>
      </c>
      <c r="I370">
        <v>17</v>
      </c>
      <c r="J370">
        <v>50</v>
      </c>
      <c r="K370">
        <v>453</v>
      </c>
      <c r="L370">
        <v>496</v>
      </c>
      <c r="M370">
        <v>9</v>
      </c>
    </row>
    <row r="371" spans="1:13" x14ac:dyDescent="0.35">
      <c r="A371">
        <v>190410</v>
      </c>
      <c r="B371" t="s">
        <v>18</v>
      </c>
      <c r="C371" t="s">
        <v>20</v>
      </c>
      <c r="D371">
        <v>1070</v>
      </c>
      <c r="E371">
        <v>310</v>
      </c>
      <c r="F371">
        <v>435</v>
      </c>
      <c r="G371">
        <v>21</v>
      </c>
      <c r="H371">
        <v>16741</v>
      </c>
      <c r="I371">
        <v>3</v>
      </c>
      <c r="J371">
        <v>53</v>
      </c>
      <c r="K371">
        <v>354</v>
      </c>
      <c r="L371">
        <v>384</v>
      </c>
      <c r="M371">
        <v>8.6829268289999995</v>
      </c>
    </row>
    <row r="372" spans="1:13" x14ac:dyDescent="0.35">
      <c r="A372">
        <v>166711</v>
      </c>
      <c r="B372" t="s">
        <v>22</v>
      </c>
      <c r="C372" t="s">
        <v>17</v>
      </c>
      <c r="D372">
        <v>675</v>
      </c>
      <c r="E372">
        <v>344</v>
      </c>
      <c r="F372">
        <v>589</v>
      </c>
      <c r="G372">
        <v>0</v>
      </c>
      <c r="H372">
        <v>23719</v>
      </c>
      <c r="I372">
        <v>11</v>
      </c>
      <c r="J372">
        <v>43</v>
      </c>
      <c r="K372">
        <v>520</v>
      </c>
      <c r="L372">
        <v>438</v>
      </c>
      <c r="M372">
        <v>22.666666670000001</v>
      </c>
    </row>
    <row r="373" spans="1:13" x14ac:dyDescent="0.35">
      <c r="A373">
        <v>78669</v>
      </c>
      <c r="B373" t="s">
        <v>36</v>
      </c>
      <c r="C373" t="s">
        <v>17</v>
      </c>
      <c r="D373">
        <v>693</v>
      </c>
      <c r="E373">
        <v>124</v>
      </c>
      <c r="F373">
        <v>383</v>
      </c>
      <c r="G373">
        <v>0</v>
      </c>
      <c r="H373">
        <v>12596</v>
      </c>
      <c r="I373">
        <v>6</v>
      </c>
      <c r="J373">
        <v>82</v>
      </c>
      <c r="K373">
        <v>389</v>
      </c>
      <c r="L373">
        <v>223</v>
      </c>
      <c r="M373">
        <v>4.5</v>
      </c>
    </row>
    <row r="374" spans="1:13" x14ac:dyDescent="0.35">
      <c r="A374">
        <v>35267</v>
      </c>
      <c r="B374" t="s">
        <v>13</v>
      </c>
      <c r="C374" t="s">
        <v>14</v>
      </c>
      <c r="D374">
        <v>895</v>
      </c>
      <c r="E374">
        <v>334</v>
      </c>
      <c r="F374">
        <v>460</v>
      </c>
      <c r="G374">
        <v>11</v>
      </c>
      <c r="H374">
        <v>19627</v>
      </c>
      <c r="I374">
        <v>2</v>
      </c>
      <c r="J374">
        <v>28</v>
      </c>
      <c r="K374">
        <v>366</v>
      </c>
      <c r="L374">
        <v>399</v>
      </c>
      <c r="M374">
        <v>11.84615385</v>
      </c>
    </row>
    <row r="375" spans="1:13" x14ac:dyDescent="0.35">
      <c r="A375">
        <v>14547</v>
      </c>
      <c r="B375" t="s">
        <v>22</v>
      </c>
      <c r="C375" t="s">
        <v>17</v>
      </c>
      <c r="D375">
        <v>1884</v>
      </c>
      <c r="E375">
        <v>518</v>
      </c>
      <c r="F375">
        <v>636</v>
      </c>
      <c r="G375">
        <v>36</v>
      </c>
      <c r="H375">
        <v>19818</v>
      </c>
      <c r="I375">
        <v>4</v>
      </c>
      <c r="J375">
        <v>65</v>
      </c>
      <c r="K375">
        <v>580</v>
      </c>
      <c r="L375">
        <v>542</v>
      </c>
      <c r="M375">
        <v>16</v>
      </c>
    </row>
    <row r="376" spans="1:13" x14ac:dyDescent="0.35">
      <c r="A376">
        <v>136721</v>
      </c>
      <c r="B376" t="s">
        <v>56</v>
      </c>
      <c r="C376" t="s">
        <v>61</v>
      </c>
      <c r="D376">
        <v>891</v>
      </c>
      <c r="E376">
        <v>427</v>
      </c>
      <c r="F376">
        <v>449</v>
      </c>
      <c r="G376">
        <v>1</v>
      </c>
      <c r="H376">
        <v>14471</v>
      </c>
      <c r="I376">
        <v>5</v>
      </c>
      <c r="J376">
        <v>29</v>
      </c>
      <c r="K376">
        <v>429</v>
      </c>
      <c r="L376">
        <v>440</v>
      </c>
      <c r="M376">
        <v>22.5</v>
      </c>
    </row>
    <row r="377" spans="1:13" x14ac:dyDescent="0.35">
      <c r="A377">
        <v>162026</v>
      </c>
      <c r="B377" t="s">
        <v>22</v>
      </c>
      <c r="C377" t="s">
        <v>14</v>
      </c>
      <c r="D377">
        <v>5965</v>
      </c>
      <c r="E377">
        <v>1168</v>
      </c>
      <c r="F377">
        <v>1089</v>
      </c>
      <c r="G377">
        <v>99</v>
      </c>
      <c r="H377">
        <v>68814</v>
      </c>
      <c r="I377">
        <v>23</v>
      </c>
      <c r="J377">
        <v>49</v>
      </c>
      <c r="K377">
        <v>1261</v>
      </c>
      <c r="L377">
        <v>1053</v>
      </c>
      <c r="M377">
        <v>9.8571428569999995</v>
      </c>
    </row>
    <row r="378" spans="1:13" x14ac:dyDescent="0.35">
      <c r="A378">
        <v>172359</v>
      </c>
      <c r="B378" t="s">
        <v>22</v>
      </c>
      <c r="D378">
        <v>566</v>
      </c>
      <c r="E378">
        <v>208</v>
      </c>
      <c r="F378">
        <v>253</v>
      </c>
      <c r="G378">
        <v>0</v>
      </c>
      <c r="H378">
        <v>6854</v>
      </c>
      <c r="I378">
        <v>25</v>
      </c>
      <c r="J378">
        <v>53</v>
      </c>
      <c r="K378">
        <v>223</v>
      </c>
      <c r="L378">
        <v>241</v>
      </c>
      <c r="M378">
        <v>8.0588235289999997</v>
      </c>
    </row>
    <row r="379" spans="1:13" x14ac:dyDescent="0.35">
      <c r="A379">
        <v>90727</v>
      </c>
      <c r="B379" t="s">
        <v>16</v>
      </c>
      <c r="C379" t="s">
        <v>14</v>
      </c>
      <c r="D379">
        <v>3671</v>
      </c>
      <c r="E379">
        <v>1107</v>
      </c>
      <c r="F379">
        <v>1108</v>
      </c>
      <c r="G379">
        <v>93</v>
      </c>
      <c r="H379">
        <v>37135</v>
      </c>
      <c r="I379">
        <v>9</v>
      </c>
      <c r="J379">
        <v>87</v>
      </c>
      <c r="K379">
        <v>1158</v>
      </c>
      <c r="L379">
        <v>1043</v>
      </c>
      <c r="M379">
        <v>5.3571428570000004</v>
      </c>
    </row>
    <row r="380" spans="1:13" x14ac:dyDescent="0.35">
      <c r="A380">
        <v>46560</v>
      </c>
      <c r="B380" t="s">
        <v>13</v>
      </c>
      <c r="C380" t="s">
        <v>14</v>
      </c>
      <c r="D380">
        <v>1930</v>
      </c>
      <c r="E380">
        <v>462</v>
      </c>
      <c r="F380">
        <v>648</v>
      </c>
      <c r="G380">
        <v>49</v>
      </c>
      <c r="H380">
        <v>31606</v>
      </c>
      <c r="I380">
        <v>3</v>
      </c>
      <c r="J380">
        <v>23</v>
      </c>
      <c r="K380">
        <v>520</v>
      </c>
      <c r="L380">
        <v>581</v>
      </c>
      <c r="M380">
        <v>9.3636363639999995</v>
      </c>
    </row>
    <row r="381" spans="1:13" x14ac:dyDescent="0.35">
      <c r="A381">
        <v>2321</v>
      </c>
      <c r="B381" t="s">
        <v>22</v>
      </c>
      <c r="C381" t="s">
        <v>14</v>
      </c>
      <c r="D381">
        <v>2170</v>
      </c>
      <c r="E381">
        <v>412</v>
      </c>
      <c r="F381">
        <v>500</v>
      </c>
      <c r="G381">
        <v>60</v>
      </c>
      <c r="H381">
        <v>16335</v>
      </c>
      <c r="I381">
        <v>3</v>
      </c>
      <c r="J381">
        <v>65</v>
      </c>
      <c r="K381">
        <v>421</v>
      </c>
      <c r="L381">
        <v>461</v>
      </c>
      <c r="M381">
        <v>38.666666669999998</v>
      </c>
    </row>
    <row r="382" spans="1:13" x14ac:dyDescent="0.35">
      <c r="A382">
        <v>179262</v>
      </c>
      <c r="B382" t="s">
        <v>41</v>
      </c>
      <c r="C382" t="s">
        <v>31</v>
      </c>
      <c r="D382">
        <v>1801</v>
      </c>
      <c r="E382">
        <v>533</v>
      </c>
      <c r="F382">
        <v>630</v>
      </c>
      <c r="G382">
        <v>35</v>
      </c>
      <c r="H382">
        <v>19928</v>
      </c>
      <c r="I382">
        <v>6</v>
      </c>
      <c r="J382">
        <v>50</v>
      </c>
      <c r="K382">
        <v>601</v>
      </c>
      <c r="L382">
        <v>570</v>
      </c>
      <c r="M382">
        <v>6</v>
      </c>
    </row>
    <row r="383" spans="1:13" x14ac:dyDescent="0.35">
      <c r="A383">
        <v>28890</v>
      </c>
      <c r="B383" t="s">
        <v>40</v>
      </c>
      <c r="C383" t="s">
        <v>14</v>
      </c>
      <c r="D383">
        <v>553</v>
      </c>
      <c r="E383">
        <v>279</v>
      </c>
      <c r="F383">
        <v>362</v>
      </c>
      <c r="G383">
        <v>1</v>
      </c>
      <c r="H383">
        <v>12145</v>
      </c>
      <c r="I383">
        <v>1</v>
      </c>
      <c r="J383">
        <v>87</v>
      </c>
      <c r="K383">
        <v>307</v>
      </c>
      <c r="L383">
        <v>324</v>
      </c>
      <c r="M383">
        <v>8</v>
      </c>
    </row>
    <row r="384" spans="1:13" x14ac:dyDescent="0.35">
      <c r="A384">
        <v>143787</v>
      </c>
      <c r="B384" t="s">
        <v>22</v>
      </c>
      <c r="C384" t="s">
        <v>17</v>
      </c>
      <c r="D384">
        <v>2423</v>
      </c>
      <c r="E384">
        <v>527</v>
      </c>
      <c r="F384">
        <v>610</v>
      </c>
      <c r="G384">
        <v>83</v>
      </c>
      <c r="H384">
        <v>19438</v>
      </c>
      <c r="I384">
        <v>17</v>
      </c>
      <c r="J384">
        <v>49</v>
      </c>
      <c r="K384">
        <v>561</v>
      </c>
      <c r="L384">
        <v>578</v>
      </c>
      <c r="M384">
        <v>21.666666670000001</v>
      </c>
    </row>
    <row r="385" spans="1:13" x14ac:dyDescent="0.35">
      <c r="A385">
        <v>88735</v>
      </c>
      <c r="B385" t="s">
        <v>16</v>
      </c>
      <c r="C385" t="s">
        <v>17</v>
      </c>
      <c r="D385">
        <v>617</v>
      </c>
      <c r="E385">
        <v>129</v>
      </c>
      <c r="F385">
        <v>308</v>
      </c>
      <c r="G385">
        <v>1</v>
      </c>
      <c r="H385">
        <v>9955</v>
      </c>
      <c r="I385">
        <v>16</v>
      </c>
      <c r="J385">
        <v>45</v>
      </c>
      <c r="K385">
        <v>322</v>
      </c>
      <c r="L385">
        <v>200</v>
      </c>
      <c r="M385">
        <v>5.88</v>
      </c>
    </row>
    <row r="386" spans="1:13" x14ac:dyDescent="0.35">
      <c r="A386">
        <v>89367</v>
      </c>
      <c r="B386" t="s">
        <v>16</v>
      </c>
      <c r="C386" t="s">
        <v>14</v>
      </c>
      <c r="D386">
        <v>1209</v>
      </c>
      <c r="E386">
        <v>466</v>
      </c>
      <c r="F386">
        <v>516</v>
      </c>
      <c r="G386">
        <v>0</v>
      </c>
      <c r="H386">
        <v>16254</v>
      </c>
      <c r="I386">
        <v>6</v>
      </c>
      <c r="J386">
        <v>70</v>
      </c>
      <c r="K386">
        <v>467</v>
      </c>
      <c r="L386">
        <v>517</v>
      </c>
      <c r="M386">
        <v>3.21875</v>
      </c>
    </row>
    <row r="387" spans="1:13" x14ac:dyDescent="0.35">
      <c r="A387">
        <v>75703</v>
      </c>
      <c r="B387" t="s">
        <v>48</v>
      </c>
      <c r="C387" t="s">
        <v>17</v>
      </c>
      <c r="D387">
        <v>150</v>
      </c>
      <c r="E387">
        <v>218</v>
      </c>
      <c r="F387">
        <v>290</v>
      </c>
      <c r="G387">
        <v>1</v>
      </c>
      <c r="H387">
        <v>9942</v>
      </c>
      <c r="I387">
        <v>0</v>
      </c>
      <c r="J387">
        <v>85</v>
      </c>
      <c r="K387">
        <v>252</v>
      </c>
      <c r="L387">
        <v>244</v>
      </c>
      <c r="M387">
        <v>5.8333333329999997</v>
      </c>
    </row>
    <row r="388" spans="1:13" x14ac:dyDescent="0.35">
      <c r="A388">
        <v>19641</v>
      </c>
      <c r="B388" t="s">
        <v>18</v>
      </c>
      <c r="C388" t="s">
        <v>20</v>
      </c>
      <c r="D388">
        <v>562</v>
      </c>
      <c r="E388">
        <v>373</v>
      </c>
      <c r="F388">
        <v>388</v>
      </c>
      <c r="G388">
        <v>0</v>
      </c>
      <c r="H388">
        <v>10064</v>
      </c>
      <c r="I388">
        <v>0</v>
      </c>
      <c r="J388">
        <v>80</v>
      </c>
      <c r="K388">
        <v>375</v>
      </c>
      <c r="L388">
        <v>378</v>
      </c>
      <c r="M388">
        <v>17.5</v>
      </c>
    </row>
    <row r="389" spans="1:13" x14ac:dyDescent="0.35">
      <c r="A389">
        <v>191531</v>
      </c>
      <c r="B389" t="s">
        <v>22</v>
      </c>
      <c r="D389">
        <v>1073</v>
      </c>
      <c r="E389">
        <v>359</v>
      </c>
      <c r="F389">
        <v>453</v>
      </c>
      <c r="G389">
        <v>17</v>
      </c>
      <c r="H389">
        <v>16918</v>
      </c>
      <c r="I389">
        <v>14</v>
      </c>
      <c r="J389">
        <v>47</v>
      </c>
      <c r="K389">
        <v>392</v>
      </c>
      <c r="L389">
        <v>432</v>
      </c>
      <c r="M389">
        <v>9</v>
      </c>
    </row>
    <row r="390" spans="1:13" x14ac:dyDescent="0.35">
      <c r="A390">
        <v>1092</v>
      </c>
      <c r="B390" t="s">
        <v>22</v>
      </c>
      <c r="C390" t="s">
        <v>14</v>
      </c>
      <c r="D390">
        <v>5817</v>
      </c>
      <c r="E390">
        <v>931</v>
      </c>
      <c r="F390">
        <v>1047</v>
      </c>
      <c r="G390">
        <v>98</v>
      </c>
      <c r="H390">
        <v>91576</v>
      </c>
      <c r="I390">
        <v>16</v>
      </c>
      <c r="J390">
        <v>22</v>
      </c>
      <c r="K390">
        <v>1445</v>
      </c>
      <c r="L390">
        <v>957</v>
      </c>
      <c r="M390">
        <v>9.84375</v>
      </c>
    </row>
    <row r="391" spans="1:13" x14ac:dyDescent="0.35">
      <c r="A391">
        <v>69034</v>
      </c>
      <c r="B391" t="s">
        <v>30</v>
      </c>
      <c r="C391" t="s">
        <v>14</v>
      </c>
      <c r="D391">
        <v>895</v>
      </c>
      <c r="E391">
        <v>465</v>
      </c>
      <c r="F391">
        <v>551</v>
      </c>
      <c r="G391">
        <v>0</v>
      </c>
      <c r="H391">
        <v>16892</v>
      </c>
      <c r="I391">
        <v>4</v>
      </c>
      <c r="J391">
        <v>84</v>
      </c>
      <c r="K391">
        <v>465</v>
      </c>
      <c r="L391">
        <v>560</v>
      </c>
      <c r="M391">
        <v>25</v>
      </c>
    </row>
    <row r="392" spans="1:13" x14ac:dyDescent="0.35">
      <c r="A392">
        <v>40919</v>
      </c>
      <c r="B392" t="s">
        <v>13</v>
      </c>
      <c r="C392" t="s">
        <v>45</v>
      </c>
      <c r="D392">
        <v>772</v>
      </c>
      <c r="E392">
        <v>312</v>
      </c>
      <c r="F392">
        <v>376</v>
      </c>
      <c r="G392">
        <v>3</v>
      </c>
      <c r="H392">
        <v>12012</v>
      </c>
      <c r="I392">
        <v>3</v>
      </c>
      <c r="J392">
        <v>58</v>
      </c>
      <c r="K392">
        <v>338</v>
      </c>
      <c r="L392">
        <v>349</v>
      </c>
      <c r="M392">
        <v>7.1666666670000003</v>
      </c>
    </row>
    <row r="393" spans="1:13" x14ac:dyDescent="0.35">
      <c r="A393">
        <v>64203</v>
      </c>
      <c r="B393" t="s">
        <v>34</v>
      </c>
      <c r="C393" t="s">
        <v>14</v>
      </c>
      <c r="D393">
        <v>404</v>
      </c>
      <c r="E393">
        <v>256</v>
      </c>
      <c r="F393">
        <v>363</v>
      </c>
      <c r="G393">
        <v>0</v>
      </c>
      <c r="H393">
        <v>13067</v>
      </c>
      <c r="I393">
        <v>2</v>
      </c>
      <c r="J393">
        <v>75</v>
      </c>
      <c r="K393">
        <v>351</v>
      </c>
      <c r="L393">
        <v>289</v>
      </c>
      <c r="M393">
        <v>6.1891891890000004</v>
      </c>
    </row>
    <row r="394" spans="1:13" x14ac:dyDescent="0.35">
      <c r="A394">
        <v>151995</v>
      </c>
      <c r="B394" t="s">
        <v>22</v>
      </c>
      <c r="C394" t="s">
        <v>17</v>
      </c>
      <c r="D394">
        <v>1881</v>
      </c>
      <c r="E394">
        <v>413</v>
      </c>
      <c r="F394">
        <v>507</v>
      </c>
      <c r="G394">
        <v>36</v>
      </c>
      <c r="H394">
        <v>25215</v>
      </c>
      <c r="I394">
        <v>9</v>
      </c>
      <c r="J394">
        <v>29</v>
      </c>
      <c r="K394">
        <v>499</v>
      </c>
      <c r="L394">
        <v>475</v>
      </c>
      <c r="M394">
        <v>22.8</v>
      </c>
    </row>
    <row r="395" spans="1:13" x14ac:dyDescent="0.35">
      <c r="A395">
        <v>188284</v>
      </c>
      <c r="B395" t="s">
        <v>18</v>
      </c>
      <c r="C395" t="s">
        <v>20</v>
      </c>
      <c r="D395">
        <v>2989</v>
      </c>
      <c r="E395">
        <v>289</v>
      </c>
      <c r="F395">
        <v>470</v>
      </c>
      <c r="G395">
        <v>66</v>
      </c>
      <c r="H395">
        <v>21395</v>
      </c>
      <c r="I395">
        <v>6</v>
      </c>
      <c r="J395">
        <v>55</v>
      </c>
      <c r="K395">
        <v>358</v>
      </c>
      <c r="L395">
        <v>387</v>
      </c>
      <c r="M395">
        <v>5.0999999999999996</v>
      </c>
    </row>
    <row r="396" spans="1:13" x14ac:dyDescent="0.35">
      <c r="A396">
        <v>58147</v>
      </c>
      <c r="B396" t="s">
        <v>58</v>
      </c>
      <c r="C396" t="s">
        <v>14</v>
      </c>
      <c r="D396">
        <v>318</v>
      </c>
      <c r="E396">
        <v>149</v>
      </c>
      <c r="F396">
        <v>207</v>
      </c>
      <c r="G396">
        <v>0</v>
      </c>
      <c r="H396">
        <v>7827</v>
      </c>
      <c r="I396">
        <v>0</v>
      </c>
      <c r="J396">
        <v>90</v>
      </c>
      <c r="K396">
        <v>163</v>
      </c>
      <c r="L396">
        <v>192</v>
      </c>
      <c r="M396">
        <v>4.4090909089999997</v>
      </c>
    </row>
    <row r="397" spans="1:13" x14ac:dyDescent="0.35">
      <c r="A397">
        <v>51269</v>
      </c>
      <c r="B397" t="s">
        <v>69</v>
      </c>
      <c r="C397" t="s">
        <v>17</v>
      </c>
      <c r="D397">
        <v>476</v>
      </c>
      <c r="E397">
        <v>204</v>
      </c>
      <c r="F397">
        <v>289</v>
      </c>
      <c r="G397">
        <v>0</v>
      </c>
      <c r="H397">
        <v>9524</v>
      </c>
      <c r="I397">
        <v>1</v>
      </c>
      <c r="J397">
        <v>78</v>
      </c>
      <c r="K397">
        <v>254</v>
      </c>
      <c r="L397">
        <v>250</v>
      </c>
      <c r="M397">
        <v>5.0869565220000004</v>
      </c>
    </row>
    <row r="398" spans="1:13" x14ac:dyDescent="0.35">
      <c r="A398">
        <v>113261</v>
      </c>
      <c r="B398" t="s">
        <v>32</v>
      </c>
      <c r="C398" t="s">
        <v>14</v>
      </c>
      <c r="D398">
        <v>466</v>
      </c>
      <c r="E398">
        <v>222</v>
      </c>
      <c r="F398">
        <v>306</v>
      </c>
      <c r="G398">
        <v>0</v>
      </c>
      <c r="H398">
        <v>13774</v>
      </c>
      <c r="I398">
        <v>0</v>
      </c>
      <c r="J398">
        <v>54</v>
      </c>
      <c r="K398">
        <v>260</v>
      </c>
      <c r="L398">
        <v>263</v>
      </c>
      <c r="M398">
        <v>7.615384615</v>
      </c>
    </row>
    <row r="399" spans="1:13" x14ac:dyDescent="0.35">
      <c r="A399">
        <v>12785</v>
      </c>
      <c r="B399" t="s">
        <v>16</v>
      </c>
      <c r="C399" t="s">
        <v>17</v>
      </c>
      <c r="D399">
        <v>852</v>
      </c>
      <c r="E399">
        <v>364</v>
      </c>
      <c r="F399">
        <v>459</v>
      </c>
      <c r="G399">
        <v>0</v>
      </c>
      <c r="H399">
        <v>15238</v>
      </c>
      <c r="I399">
        <v>7</v>
      </c>
      <c r="J399">
        <v>87</v>
      </c>
      <c r="K399">
        <v>393</v>
      </c>
      <c r="L399">
        <v>408</v>
      </c>
      <c r="M399">
        <v>7.9333333330000002</v>
      </c>
    </row>
    <row r="400" spans="1:13" x14ac:dyDescent="0.35">
      <c r="A400">
        <v>364</v>
      </c>
      <c r="B400" t="s">
        <v>22</v>
      </c>
      <c r="C400" t="s">
        <v>17</v>
      </c>
      <c r="D400">
        <v>3100</v>
      </c>
      <c r="E400">
        <v>133</v>
      </c>
      <c r="F400">
        <v>497</v>
      </c>
      <c r="G400">
        <v>79</v>
      </c>
      <c r="H400">
        <v>18262</v>
      </c>
      <c r="I400">
        <v>35</v>
      </c>
      <c r="J400">
        <v>25</v>
      </c>
      <c r="K400">
        <v>488</v>
      </c>
      <c r="L400">
        <v>306</v>
      </c>
      <c r="M400">
        <v>13.52380952</v>
      </c>
    </row>
    <row r="401" spans="1:13" x14ac:dyDescent="0.35">
      <c r="A401">
        <v>163857</v>
      </c>
      <c r="B401" t="s">
        <v>22</v>
      </c>
      <c r="C401" t="s">
        <v>14</v>
      </c>
      <c r="D401">
        <v>3564</v>
      </c>
      <c r="E401">
        <v>456</v>
      </c>
      <c r="F401">
        <v>594</v>
      </c>
      <c r="G401">
        <v>95</v>
      </c>
      <c r="H401">
        <v>22726</v>
      </c>
      <c r="I401">
        <v>22</v>
      </c>
      <c r="J401">
        <v>47</v>
      </c>
      <c r="K401">
        <v>534</v>
      </c>
      <c r="L401">
        <v>518</v>
      </c>
      <c r="M401">
        <v>20</v>
      </c>
    </row>
    <row r="402" spans="1:13" x14ac:dyDescent="0.35">
      <c r="A402">
        <v>12312</v>
      </c>
      <c r="B402" t="s">
        <v>22</v>
      </c>
      <c r="C402" t="s">
        <v>17</v>
      </c>
      <c r="D402">
        <v>1398</v>
      </c>
      <c r="E402">
        <v>150</v>
      </c>
      <c r="F402">
        <v>272</v>
      </c>
      <c r="G402">
        <v>7</v>
      </c>
      <c r="H402">
        <v>8690</v>
      </c>
      <c r="I402">
        <v>23</v>
      </c>
      <c r="J402">
        <v>43</v>
      </c>
      <c r="K402">
        <v>213</v>
      </c>
      <c r="L402">
        <v>223</v>
      </c>
      <c r="M402">
        <v>122.16666669999999</v>
      </c>
    </row>
    <row r="403" spans="1:13" x14ac:dyDescent="0.35">
      <c r="A403">
        <v>95351</v>
      </c>
      <c r="B403" t="s">
        <v>16</v>
      </c>
      <c r="C403" t="s">
        <v>17</v>
      </c>
      <c r="D403">
        <v>818</v>
      </c>
      <c r="E403">
        <v>473</v>
      </c>
      <c r="F403">
        <v>558</v>
      </c>
      <c r="G403">
        <v>3</v>
      </c>
      <c r="H403">
        <v>21695</v>
      </c>
      <c r="I403">
        <v>7</v>
      </c>
      <c r="J403">
        <v>76</v>
      </c>
      <c r="K403">
        <v>520</v>
      </c>
      <c r="L403">
        <v>514</v>
      </c>
      <c r="M403">
        <v>8.0717857140000007</v>
      </c>
    </row>
    <row r="404" spans="1:13" x14ac:dyDescent="0.35">
      <c r="A404">
        <v>147464</v>
      </c>
      <c r="B404" t="s">
        <v>22</v>
      </c>
      <c r="C404" t="s">
        <v>14</v>
      </c>
      <c r="D404">
        <v>2287</v>
      </c>
      <c r="E404">
        <v>600</v>
      </c>
      <c r="F404">
        <v>652</v>
      </c>
      <c r="G404">
        <v>74</v>
      </c>
      <c r="H404">
        <v>24286</v>
      </c>
      <c r="I404">
        <v>28</v>
      </c>
      <c r="J404">
        <v>34</v>
      </c>
      <c r="K404">
        <v>615</v>
      </c>
      <c r="L404">
        <v>630</v>
      </c>
      <c r="M404">
        <v>20</v>
      </c>
    </row>
    <row r="405" spans="1:13" x14ac:dyDescent="0.35">
      <c r="A405">
        <v>155388</v>
      </c>
      <c r="B405" t="s">
        <v>22</v>
      </c>
      <c r="C405" t="s">
        <v>17</v>
      </c>
      <c r="D405">
        <v>883</v>
      </c>
      <c r="E405">
        <v>322</v>
      </c>
      <c r="F405">
        <v>351</v>
      </c>
      <c r="G405">
        <v>0</v>
      </c>
      <c r="H405">
        <v>13596</v>
      </c>
      <c r="I405">
        <v>3</v>
      </c>
      <c r="J405">
        <v>58</v>
      </c>
      <c r="K405">
        <v>351</v>
      </c>
      <c r="L405">
        <v>344</v>
      </c>
      <c r="M405">
        <v>12.5</v>
      </c>
    </row>
    <row r="406" spans="1:13" x14ac:dyDescent="0.35">
      <c r="A406">
        <v>90566</v>
      </c>
      <c r="B406" t="s">
        <v>16</v>
      </c>
      <c r="C406" t="s">
        <v>17</v>
      </c>
      <c r="D406">
        <v>1181</v>
      </c>
      <c r="E406">
        <v>417</v>
      </c>
      <c r="F406">
        <v>449</v>
      </c>
      <c r="G406">
        <v>0</v>
      </c>
      <c r="H406">
        <v>13716</v>
      </c>
      <c r="I406">
        <v>2</v>
      </c>
      <c r="J406">
        <v>69</v>
      </c>
      <c r="K406">
        <v>424</v>
      </c>
      <c r="L406">
        <v>444</v>
      </c>
      <c r="M406">
        <v>8.4285714289999998</v>
      </c>
    </row>
    <row r="407" spans="1:13" x14ac:dyDescent="0.35">
      <c r="A407">
        <v>186013</v>
      </c>
      <c r="B407" t="s">
        <v>44</v>
      </c>
      <c r="C407" t="s">
        <v>17</v>
      </c>
      <c r="D407">
        <v>554</v>
      </c>
      <c r="E407">
        <v>296</v>
      </c>
      <c r="F407">
        <v>391</v>
      </c>
      <c r="G407">
        <v>4</v>
      </c>
      <c r="H407">
        <v>12774</v>
      </c>
      <c r="I407">
        <v>1</v>
      </c>
      <c r="J407">
        <v>63</v>
      </c>
      <c r="K407">
        <v>316</v>
      </c>
      <c r="L407">
        <v>351</v>
      </c>
      <c r="M407">
        <v>9.5</v>
      </c>
    </row>
    <row r="408" spans="1:13" x14ac:dyDescent="0.35">
      <c r="A408">
        <v>112406</v>
      </c>
      <c r="B408" t="s">
        <v>33</v>
      </c>
      <c r="C408" t="s">
        <v>61</v>
      </c>
      <c r="D408">
        <v>490</v>
      </c>
      <c r="E408">
        <v>229</v>
      </c>
      <c r="F408">
        <v>310</v>
      </c>
      <c r="G408">
        <v>0</v>
      </c>
      <c r="H408">
        <v>10200</v>
      </c>
      <c r="I408">
        <v>1</v>
      </c>
      <c r="J408">
        <v>63</v>
      </c>
      <c r="K408">
        <v>271</v>
      </c>
      <c r="L408">
        <v>275</v>
      </c>
      <c r="M408">
        <v>22.5</v>
      </c>
    </row>
    <row r="409" spans="1:13" x14ac:dyDescent="0.35">
      <c r="A409">
        <v>14191</v>
      </c>
      <c r="B409" t="s">
        <v>21</v>
      </c>
      <c r="C409" t="s">
        <v>14</v>
      </c>
      <c r="D409">
        <v>520</v>
      </c>
      <c r="E409">
        <v>157</v>
      </c>
      <c r="F409">
        <v>266</v>
      </c>
      <c r="G409">
        <v>0</v>
      </c>
      <c r="H409">
        <v>9635</v>
      </c>
      <c r="I409">
        <v>0</v>
      </c>
      <c r="J409">
        <v>78</v>
      </c>
      <c r="K409">
        <v>209</v>
      </c>
      <c r="L409">
        <v>222</v>
      </c>
      <c r="M409">
        <v>5.1956521740000001</v>
      </c>
    </row>
    <row r="410" spans="1:13" x14ac:dyDescent="0.35">
      <c r="A410">
        <v>95132</v>
      </c>
      <c r="B410" t="s">
        <v>16</v>
      </c>
      <c r="C410" t="s">
        <v>17</v>
      </c>
      <c r="D410">
        <v>512</v>
      </c>
      <c r="E410">
        <v>269</v>
      </c>
      <c r="F410">
        <v>357</v>
      </c>
      <c r="G410">
        <v>1</v>
      </c>
      <c r="H410">
        <v>12842</v>
      </c>
      <c r="I410">
        <v>1</v>
      </c>
      <c r="J410">
        <v>73</v>
      </c>
      <c r="K410">
        <v>329</v>
      </c>
      <c r="L410">
        <v>295</v>
      </c>
      <c r="M410">
        <v>14</v>
      </c>
    </row>
    <row r="411" spans="1:13" x14ac:dyDescent="0.35">
      <c r="A411">
        <v>130926</v>
      </c>
      <c r="B411" t="s">
        <v>49</v>
      </c>
      <c r="C411" t="s">
        <v>17</v>
      </c>
      <c r="D411">
        <v>1175</v>
      </c>
      <c r="E411">
        <v>517</v>
      </c>
      <c r="F411">
        <v>599</v>
      </c>
      <c r="G411">
        <v>8</v>
      </c>
      <c r="H411">
        <v>18850</v>
      </c>
      <c r="I411">
        <v>2</v>
      </c>
      <c r="J411">
        <v>38</v>
      </c>
      <c r="K411">
        <v>568</v>
      </c>
      <c r="L411">
        <v>565</v>
      </c>
      <c r="M411">
        <v>5.2222222220000001</v>
      </c>
    </row>
    <row r="412" spans="1:13" x14ac:dyDescent="0.35">
      <c r="A412">
        <v>168535</v>
      </c>
      <c r="B412" t="s">
        <v>22</v>
      </c>
      <c r="C412" t="s">
        <v>14</v>
      </c>
      <c r="D412">
        <v>2103</v>
      </c>
      <c r="E412">
        <v>333</v>
      </c>
      <c r="F412">
        <v>368</v>
      </c>
      <c r="G412">
        <v>58</v>
      </c>
      <c r="H412">
        <v>9513</v>
      </c>
      <c r="I412">
        <v>52</v>
      </c>
      <c r="J412">
        <v>37</v>
      </c>
      <c r="K412">
        <v>306</v>
      </c>
      <c r="L412">
        <v>385</v>
      </c>
      <c r="M412">
        <v>25</v>
      </c>
    </row>
    <row r="413" spans="1:13" x14ac:dyDescent="0.35">
      <c r="A413">
        <v>92749</v>
      </c>
      <c r="B413" t="s">
        <v>16</v>
      </c>
      <c r="C413" t="s">
        <v>14</v>
      </c>
      <c r="D413">
        <v>1578</v>
      </c>
      <c r="E413">
        <v>531</v>
      </c>
      <c r="F413">
        <v>617</v>
      </c>
      <c r="G413">
        <v>11</v>
      </c>
      <c r="H413">
        <v>17870</v>
      </c>
      <c r="I413">
        <v>4</v>
      </c>
      <c r="J413">
        <v>63</v>
      </c>
      <c r="K413">
        <v>600</v>
      </c>
      <c r="L413">
        <v>535</v>
      </c>
      <c r="M413">
        <v>9.8333333330000006</v>
      </c>
    </row>
    <row r="414" spans="1:13" x14ac:dyDescent="0.35">
      <c r="A414">
        <v>19129</v>
      </c>
      <c r="B414" t="s">
        <v>18</v>
      </c>
      <c r="C414" t="s">
        <v>20</v>
      </c>
      <c r="D414">
        <v>538</v>
      </c>
      <c r="E414">
        <v>227</v>
      </c>
      <c r="F414">
        <v>374</v>
      </c>
      <c r="G414">
        <v>1</v>
      </c>
      <c r="H414">
        <v>13593</v>
      </c>
      <c r="I414">
        <v>0</v>
      </c>
      <c r="J414">
        <v>78</v>
      </c>
      <c r="K414">
        <v>288</v>
      </c>
      <c r="L414">
        <v>299</v>
      </c>
      <c r="M414">
        <v>11.33333333</v>
      </c>
    </row>
    <row r="415" spans="1:13" x14ac:dyDescent="0.35">
      <c r="A415">
        <v>114912</v>
      </c>
      <c r="B415" t="s">
        <v>32</v>
      </c>
      <c r="C415" t="s">
        <v>17</v>
      </c>
      <c r="D415">
        <v>622</v>
      </c>
      <c r="E415">
        <v>306</v>
      </c>
      <c r="F415">
        <v>345</v>
      </c>
      <c r="G415">
        <v>0</v>
      </c>
      <c r="H415">
        <v>10625</v>
      </c>
      <c r="I415">
        <v>0</v>
      </c>
      <c r="J415">
        <v>64</v>
      </c>
      <c r="K415">
        <v>338</v>
      </c>
      <c r="L415">
        <v>316</v>
      </c>
      <c r="M415">
        <v>16.65384615</v>
      </c>
    </row>
    <row r="416" spans="1:13" x14ac:dyDescent="0.35">
      <c r="A416">
        <v>164651</v>
      </c>
      <c r="B416" t="s">
        <v>22</v>
      </c>
      <c r="C416" t="s">
        <v>17</v>
      </c>
      <c r="D416">
        <v>2208</v>
      </c>
      <c r="E416">
        <v>313</v>
      </c>
      <c r="F416">
        <v>411</v>
      </c>
      <c r="G416">
        <v>71</v>
      </c>
      <c r="H416">
        <v>14497</v>
      </c>
      <c r="I416">
        <v>25</v>
      </c>
      <c r="J416">
        <v>46</v>
      </c>
      <c r="K416">
        <v>334</v>
      </c>
      <c r="L416">
        <v>393</v>
      </c>
      <c r="M416">
        <v>11.5</v>
      </c>
    </row>
    <row r="417" spans="1:13" x14ac:dyDescent="0.35">
      <c r="A417">
        <v>94113</v>
      </c>
      <c r="B417" t="s">
        <v>16</v>
      </c>
      <c r="C417" t="s">
        <v>17</v>
      </c>
      <c r="D417">
        <v>698</v>
      </c>
      <c r="E417">
        <v>164</v>
      </c>
      <c r="F417">
        <v>293</v>
      </c>
      <c r="G417">
        <v>26</v>
      </c>
      <c r="H417">
        <v>10618</v>
      </c>
      <c r="I417">
        <v>5</v>
      </c>
      <c r="J417">
        <v>57</v>
      </c>
      <c r="K417">
        <v>201</v>
      </c>
      <c r="L417">
        <v>250</v>
      </c>
      <c r="M417">
        <v>10.625</v>
      </c>
    </row>
    <row r="418" spans="1:13" x14ac:dyDescent="0.35">
      <c r="A418">
        <v>116453</v>
      </c>
      <c r="B418" t="s">
        <v>21</v>
      </c>
      <c r="C418" t="s">
        <v>17</v>
      </c>
      <c r="D418">
        <v>849</v>
      </c>
      <c r="E418">
        <v>394</v>
      </c>
      <c r="F418">
        <v>457</v>
      </c>
      <c r="G418">
        <v>3</v>
      </c>
      <c r="H418">
        <v>14757</v>
      </c>
      <c r="I418">
        <v>2</v>
      </c>
      <c r="J418">
        <v>70</v>
      </c>
      <c r="K418">
        <v>422</v>
      </c>
      <c r="L418">
        <v>430</v>
      </c>
      <c r="M418">
        <v>15</v>
      </c>
    </row>
    <row r="419" spans="1:13" x14ac:dyDescent="0.35">
      <c r="A419">
        <v>72409</v>
      </c>
      <c r="B419" t="s">
        <v>30</v>
      </c>
      <c r="C419" t="s">
        <v>17</v>
      </c>
      <c r="D419">
        <v>318</v>
      </c>
      <c r="E419">
        <v>296</v>
      </c>
      <c r="F419">
        <v>299</v>
      </c>
      <c r="G419">
        <v>0</v>
      </c>
      <c r="H419">
        <v>11236</v>
      </c>
      <c r="I419">
        <v>2</v>
      </c>
      <c r="J419">
        <v>50</v>
      </c>
      <c r="K419">
        <v>292</v>
      </c>
      <c r="L419">
        <v>296</v>
      </c>
      <c r="M419">
        <v>8.8947368420000004</v>
      </c>
    </row>
    <row r="420" spans="1:13" x14ac:dyDescent="0.35">
      <c r="A420">
        <v>190634</v>
      </c>
      <c r="B420" t="s">
        <v>47</v>
      </c>
      <c r="D420">
        <v>834</v>
      </c>
      <c r="E420">
        <v>389</v>
      </c>
      <c r="F420">
        <v>436</v>
      </c>
      <c r="G420">
        <v>0</v>
      </c>
      <c r="H420">
        <v>17338</v>
      </c>
      <c r="I420">
        <v>6</v>
      </c>
      <c r="J420">
        <v>42</v>
      </c>
      <c r="K420">
        <v>398</v>
      </c>
      <c r="L420">
        <v>423</v>
      </c>
      <c r="M420">
        <v>8</v>
      </c>
    </row>
    <row r="421" spans="1:13" x14ac:dyDescent="0.35">
      <c r="A421">
        <v>128975</v>
      </c>
      <c r="B421" t="s">
        <v>74</v>
      </c>
      <c r="C421" t="s">
        <v>27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8.2666666670000009</v>
      </c>
    </row>
    <row r="422" spans="1:13" x14ac:dyDescent="0.35">
      <c r="A422">
        <v>137039</v>
      </c>
      <c r="B422" t="s">
        <v>56</v>
      </c>
      <c r="C422" t="s">
        <v>61</v>
      </c>
      <c r="D422">
        <v>1568</v>
      </c>
      <c r="E422">
        <v>493</v>
      </c>
      <c r="F422">
        <v>633</v>
      </c>
      <c r="G422">
        <v>23</v>
      </c>
      <c r="H422">
        <v>22025</v>
      </c>
      <c r="I422">
        <v>3</v>
      </c>
      <c r="J422">
        <v>25</v>
      </c>
      <c r="K422">
        <v>524</v>
      </c>
      <c r="L422">
        <v>600</v>
      </c>
      <c r="M422">
        <v>20</v>
      </c>
    </row>
    <row r="423" spans="1:13" x14ac:dyDescent="0.35">
      <c r="A423">
        <v>177927</v>
      </c>
      <c r="B423" t="s">
        <v>51</v>
      </c>
      <c r="C423" t="s">
        <v>14</v>
      </c>
      <c r="D423">
        <v>709</v>
      </c>
      <c r="E423">
        <v>262</v>
      </c>
      <c r="F423">
        <v>372</v>
      </c>
      <c r="G423">
        <v>8</v>
      </c>
      <c r="H423">
        <v>13486</v>
      </c>
      <c r="I423">
        <v>3</v>
      </c>
      <c r="J423">
        <v>44</v>
      </c>
      <c r="K423">
        <v>304</v>
      </c>
      <c r="L423">
        <v>339</v>
      </c>
      <c r="M423">
        <v>11.25</v>
      </c>
    </row>
    <row r="424" spans="1:13" x14ac:dyDescent="0.35">
      <c r="A424">
        <v>122988</v>
      </c>
      <c r="B424" t="s">
        <v>21</v>
      </c>
      <c r="C424" t="s">
        <v>17</v>
      </c>
      <c r="D424">
        <v>735</v>
      </c>
      <c r="E424">
        <v>418</v>
      </c>
      <c r="F424">
        <v>553</v>
      </c>
      <c r="G424">
        <v>0</v>
      </c>
      <c r="H424">
        <v>16097</v>
      </c>
      <c r="I424">
        <v>12</v>
      </c>
      <c r="J424">
        <v>42</v>
      </c>
      <c r="K424">
        <v>571</v>
      </c>
      <c r="L424">
        <v>461</v>
      </c>
      <c r="M424">
        <v>15</v>
      </c>
    </row>
    <row r="425" spans="1:13" x14ac:dyDescent="0.35">
      <c r="A425">
        <v>142765</v>
      </c>
      <c r="B425" t="s">
        <v>22</v>
      </c>
      <c r="C425" t="s">
        <v>14</v>
      </c>
      <c r="D425">
        <v>2578</v>
      </c>
      <c r="E425">
        <v>338</v>
      </c>
      <c r="F425">
        <v>430</v>
      </c>
      <c r="G425">
        <v>71</v>
      </c>
      <c r="H425">
        <v>11844</v>
      </c>
      <c r="I425">
        <v>58</v>
      </c>
      <c r="J425">
        <v>24</v>
      </c>
      <c r="K425">
        <v>347</v>
      </c>
      <c r="L425">
        <v>415</v>
      </c>
      <c r="M425">
        <v>13.18181818</v>
      </c>
    </row>
    <row r="426" spans="1:13" x14ac:dyDescent="0.35">
      <c r="A426">
        <v>48506</v>
      </c>
      <c r="B426" t="s">
        <v>44</v>
      </c>
      <c r="C426" t="s">
        <v>17</v>
      </c>
      <c r="D426">
        <v>875</v>
      </c>
      <c r="E426">
        <v>138</v>
      </c>
      <c r="F426">
        <v>213</v>
      </c>
      <c r="G426">
        <v>3</v>
      </c>
      <c r="H426">
        <v>6125</v>
      </c>
      <c r="I426">
        <v>0</v>
      </c>
      <c r="J426">
        <v>89</v>
      </c>
      <c r="K426">
        <v>213</v>
      </c>
      <c r="L426">
        <v>188</v>
      </c>
      <c r="M426">
        <v>11.45833333</v>
      </c>
    </row>
    <row r="427" spans="1:13" x14ac:dyDescent="0.35">
      <c r="A427">
        <v>189666</v>
      </c>
      <c r="B427" t="s">
        <v>51</v>
      </c>
      <c r="C427" t="s">
        <v>17</v>
      </c>
      <c r="D427">
        <v>1373</v>
      </c>
      <c r="E427">
        <v>518</v>
      </c>
      <c r="F427">
        <v>655</v>
      </c>
      <c r="G427">
        <v>23</v>
      </c>
      <c r="H427">
        <v>26092</v>
      </c>
      <c r="I427">
        <v>3</v>
      </c>
      <c r="J427">
        <v>37</v>
      </c>
      <c r="K427">
        <v>534</v>
      </c>
      <c r="L427">
        <v>612</v>
      </c>
      <c r="M427">
        <v>15</v>
      </c>
    </row>
    <row r="428" spans="1:13" x14ac:dyDescent="0.35">
      <c r="A428">
        <v>159826</v>
      </c>
      <c r="B428" t="s">
        <v>22</v>
      </c>
      <c r="C428" t="s">
        <v>17</v>
      </c>
      <c r="D428">
        <v>1292</v>
      </c>
      <c r="E428">
        <v>266</v>
      </c>
      <c r="F428">
        <v>498</v>
      </c>
      <c r="G428">
        <v>20</v>
      </c>
      <c r="H428">
        <v>16678</v>
      </c>
      <c r="I428">
        <v>17</v>
      </c>
      <c r="J428">
        <v>66</v>
      </c>
      <c r="K428">
        <v>355</v>
      </c>
      <c r="L428">
        <v>436</v>
      </c>
      <c r="M428">
        <v>10.76190476</v>
      </c>
    </row>
    <row r="429" spans="1:13" x14ac:dyDescent="0.35">
      <c r="A429">
        <v>181891</v>
      </c>
      <c r="B429" t="s">
        <v>41</v>
      </c>
      <c r="C429" t="s">
        <v>31</v>
      </c>
      <c r="D429">
        <v>759</v>
      </c>
      <c r="E429">
        <v>263</v>
      </c>
      <c r="F429">
        <v>287</v>
      </c>
      <c r="G429">
        <v>1</v>
      </c>
      <c r="H429">
        <v>8915</v>
      </c>
      <c r="I429">
        <v>3</v>
      </c>
      <c r="J429">
        <v>44</v>
      </c>
      <c r="K429">
        <v>270</v>
      </c>
      <c r="L429">
        <v>281</v>
      </c>
      <c r="M429">
        <v>14.7</v>
      </c>
    </row>
    <row r="430" spans="1:13" x14ac:dyDescent="0.35">
      <c r="A430">
        <v>128162</v>
      </c>
      <c r="B430" t="s">
        <v>21</v>
      </c>
      <c r="C430" t="s">
        <v>17</v>
      </c>
      <c r="D430">
        <v>621</v>
      </c>
      <c r="E430">
        <v>314</v>
      </c>
      <c r="F430">
        <v>383</v>
      </c>
      <c r="G430">
        <v>1</v>
      </c>
      <c r="H430">
        <v>14581</v>
      </c>
      <c r="I430">
        <v>2</v>
      </c>
      <c r="J430">
        <v>73</v>
      </c>
      <c r="K430">
        <v>315</v>
      </c>
      <c r="L430">
        <v>378</v>
      </c>
      <c r="M430">
        <v>7</v>
      </c>
    </row>
    <row r="431" spans="1:13" x14ac:dyDescent="0.35">
      <c r="A431">
        <v>107040</v>
      </c>
      <c r="B431" t="s">
        <v>60</v>
      </c>
      <c r="C431" t="s">
        <v>14</v>
      </c>
      <c r="D431">
        <v>613</v>
      </c>
      <c r="E431">
        <v>259</v>
      </c>
      <c r="F431">
        <v>402</v>
      </c>
      <c r="G431">
        <v>0</v>
      </c>
      <c r="H431">
        <v>17455</v>
      </c>
      <c r="I431">
        <v>4</v>
      </c>
      <c r="J431">
        <v>51</v>
      </c>
      <c r="K431">
        <v>348</v>
      </c>
      <c r="L431">
        <v>299</v>
      </c>
      <c r="M431">
        <v>7.076923077</v>
      </c>
    </row>
    <row r="432" spans="1:13" x14ac:dyDescent="0.35">
      <c r="A432">
        <v>97596</v>
      </c>
      <c r="B432" t="s">
        <v>16</v>
      </c>
      <c r="C432" t="s">
        <v>17</v>
      </c>
      <c r="D432">
        <v>350</v>
      </c>
      <c r="E432">
        <v>283</v>
      </c>
      <c r="F432">
        <v>350</v>
      </c>
      <c r="G432">
        <v>0</v>
      </c>
      <c r="H432">
        <v>11446</v>
      </c>
      <c r="I432">
        <v>0</v>
      </c>
      <c r="J432">
        <v>83</v>
      </c>
      <c r="K432">
        <v>333</v>
      </c>
      <c r="L432">
        <v>286</v>
      </c>
      <c r="M432">
        <v>10</v>
      </c>
    </row>
    <row r="433" spans="1:13" x14ac:dyDescent="0.35">
      <c r="A433">
        <v>12049</v>
      </c>
      <c r="B433" t="s">
        <v>33</v>
      </c>
      <c r="C433" t="s">
        <v>14</v>
      </c>
      <c r="D433">
        <v>326</v>
      </c>
      <c r="E433">
        <v>125</v>
      </c>
      <c r="F433">
        <v>213</v>
      </c>
      <c r="G433">
        <v>0</v>
      </c>
      <c r="H433">
        <v>8845</v>
      </c>
      <c r="I433">
        <v>1</v>
      </c>
      <c r="J433">
        <v>32</v>
      </c>
      <c r="K433">
        <v>189</v>
      </c>
      <c r="L433">
        <v>189</v>
      </c>
      <c r="M433">
        <v>6.3</v>
      </c>
    </row>
    <row r="434" spans="1:13" x14ac:dyDescent="0.35">
      <c r="A434">
        <v>160334</v>
      </c>
      <c r="B434" t="s">
        <v>22</v>
      </c>
      <c r="C434" t="s">
        <v>17</v>
      </c>
      <c r="D434">
        <v>1724</v>
      </c>
      <c r="E434">
        <v>455</v>
      </c>
      <c r="F434">
        <v>539</v>
      </c>
      <c r="G434">
        <v>31</v>
      </c>
      <c r="H434">
        <v>20019</v>
      </c>
      <c r="I434">
        <v>4</v>
      </c>
      <c r="J434">
        <v>56</v>
      </c>
      <c r="K434">
        <v>462</v>
      </c>
      <c r="L434">
        <v>492</v>
      </c>
      <c r="M434">
        <v>8.6470588240000001</v>
      </c>
    </row>
    <row r="435" spans="1:13" x14ac:dyDescent="0.35">
      <c r="A435">
        <v>132522</v>
      </c>
      <c r="B435" t="s">
        <v>67</v>
      </c>
      <c r="C435" t="s">
        <v>52</v>
      </c>
      <c r="D435">
        <v>1188</v>
      </c>
      <c r="E435">
        <v>102</v>
      </c>
      <c r="F435">
        <v>269</v>
      </c>
      <c r="G435">
        <v>33</v>
      </c>
      <c r="H435">
        <v>12641</v>
      </c>
      <c r="I435">
        <v>2</v>
      </c>
      <c r="J435">
        <v>36</v>
      </c>
      <c r="K435">
        <v>169</v>
      </c>
      <c r="L435">
        <v>187</v>
      </c>
      <c r="M435">
        <v>5.5</v>
      </c>
    </row>
    <row r="436" spans="1:13" x14ac:dyDescent="0.35">
      <c r="A436">
        <v>190155</v>
      </c>
      <c r="B436" t="s">
        <v>56</v>
      </c>
      <c r="C436" t="s">
        <v>61</v>
      </c>
      <c r="D436">
        <v>641</v>
      </c>
      <c r="E436">
        <v>278</v>
      </c>
      <c r="F436">
        <v>322</v>
      </c>
      <c r="G436">
        <v>0</v>
      </c>
      <c r="H436">
        <v>13653</v>
      </c>
      <c r="I436">
        <v>2</v>
      </c>
      <c r="J436">
        <v>28</v>
      </c>
      <c r="K436">
        <v>289</v>
      </c>
      <c r="L436">
        <v>304</v>
      </c>
      <c r="M436">
        <v>10.6</v>
      </c>
    </row>
    <row r="437" spans="1:13" x14ac:dyDescent="0.35">
      <c r="A437">
        <v>151484</v>
      </c>
      <c r="B437" t="s">
        <v>22</v>
      </c>
      <c r="C437" t="s">
        <v>14</v>
      </c>
      <c r="D437">
        <v>2546</v>
      </c>
      <c r="E437">
        <v>364</v>
      </c>
      <c r="F437">
        <v>462</v>
      </c>
      <c r="G437">
        <v>78</v>
      </c>
      <c r="H437">
        <v>15100</v>
      </c>
      <c r="I437">
        <v>43</v>
      </c>
      <c r="J437">
        <v>37</v>
      </c>
      <c r="K437">
        <v>389</v>
      </c>
      <c r="L437">
        <v>444</v>
      </c>
      <c r="M437">
        <v>7.7647058820000003</v>
      </c>
    </row>
    <row r="438" spans="1:13" x14ac:dyDescent="0.35">
      <c r="A438">
        <v>6981</v>
      </c>
      <c r="B438" t="s">
        <v>16</v>
      </c>
      <c r="C438" t="s">
        <v>17</v>
      </c>
      <c r="D438">
        <v>397</v>
      </c>
      <c r="E438">
        <v>287</v>
      </c>
      <c r="F438">
        <v>374</v>
      </c>
      <c r="G438">
        <v>0</v>
      </c>
      <c r="H438">
        <v>12683</v>
      </c>
      <c r="I438">
        <v>0</v>
      </c>
      <c r="J438">
        <v>85</v>
      </c>
      <c r="K438">
        <v>333</v>
      </c>
      <c r="L438">
        <v>329</v>
      </c>
      <c r="M438">
        <v>5.1290322579999996</v>
      </c>
    </row>
    <row r="439" spans="1:13" x14ac:dyDescent="0.35">
      <c r="A439">
        <v>154055</v>
      </c>
      <c r="B439" t="s">
        <v>22</v>
      </c>
      <c r="C439" t="s">
        <v>17</v>
      </c>
      <c r="D439">
        <v>2953</v>
      </c>
      <c r="E439">
        <v>247</v>
      </c>
      <c r="F439">
        <v>384</v>
      </c>
      <c r="G439">
        <v>87</v>
      </c>
      <c r="H439">
        <v>16742</v>
      </c>
      <c r="I439">
        <v>17</v>
      </c>
      <c r="J439">
        <v>27</v>
      </c>
      <c r="K439">
        <v>307</v>
      </c>
      <c r="L439">
        <v>303</v>
      </c>
      <c r="M439">
        <v>7.923076923</v>
      </c>
    </row>
    <row r="440" spans="1:13" x14ac:dyDescent="0.35">
      <c r="A440">
        <v>122664</v>
      </c>
      <c r="B440" t="s">
        <v>21</v>
      </c>
      <c r="C440" t="s">
        <v>17</v>
      </c>
      <c r="D440">
        <v>745</v>
      </c>
      <c r="E440">
        <v>275</v>
      </c>
      <c r="F440">
        <v>325</v>
      </c>
      <c r="G440">
        <v>3</v>
      </c>
      <c r="H440">
        <v>10957</v>
      </c>
      <c r="I440">
        <v>5</v>
      </c>
      <c r="J440">
        <v>68</v>
      </c>
      <c r="K440">
        <v>301</v>
      </c>
      <c r="L440">
        <v>295</v>
      </c>
      <c r="M440">
        <v>20</v>
      </c>
    </row>
    <row r="441" spans="1:13" x14ac:dyDescent="0.35">
      <c r="A441">
        <v>157275</v>
      </c>
      <c r="B441" t="s">
        <v>22</v>
      </c>
      <c r="C441" t="s">
        <v>17</v>
      </c>
      <c r="D441">
        <v>3454</v>
      </c>
      <c r="E441">
        <v>470</v>
      </c>
      <c r="F441">
        <v>665</v>
      </c>
      <c r="G441">
        <v>94</v>
      </c>
      <c r="H441">
        <v>34702</v>
      </c>
      <c r="I441">
        <v>10</v>
      </c>
      <c r="J441">
        <v>36</v>
      </c>
      <c r="K441">
        <v>571</v>
      </c>
      <c r="L441">
        <v>553</v>
      </c>
      <c r="M441">
        <v>13.5625</v>
      </c>
    </row>
    <row r="442" spans="1:13" x14ac:dyDescent="0.35">
      <c r="A442">
        <v>149769</v>
      </c>
      <c r="B442" t="s">
        <v>22</v>
      </c>
      <c r="C442" t="s">
        <v>17</v>
      </c>
      <c r="D442">
        <v>2172</v>
      </c>
      <c r="E442">
        <v>352</v>
      </c>
      <c r="F442">
        <v>369</v>
      </c>
      <c r="G442">
        <v>63</v>
      </c>
      <c r="H442">
        <v>11235</v>
      </c>
      <c r="I442">
        <v>47</v>
      </c>
      <c r="J442">
        <v>34</v>
      </c>
      <c r="K442">
        <v>344</v>
      </c>
      <c r="L442">
        <v>413</v>
      </c>
      <c r="M442">
        <v>22.75</v>
      </c>
    </row>
    <row r="443" spans="1:13" x14ac:dyDescent="0.35">
      <c r="A443">
        <v>90314</v>
      </c>
      <c r="B443" t="s">
        <v>16</v>
      </c>
      <c r="C443" t="s">
        <v>17</v>
      </c>
      <c r="D443">
        <v>1081</v>
      </c>
      <c r="E443">
        <v>474</v>
      </c>
      <c r="F443">
        <v>495</v>
      </c>
      <c r="G443">
        <v>1</v>
      </c>
      <c r="H443">
        <v>15312</v>
      </c>
      <c r="I443">
        <v>5</v>
      </c>
      <c r="J443">
        <v>71</v>
      </c>
      <c r="K443">
        <v>484</v>
      </c>
      <c r="L443">
        <v>489</v>
      </c>
      <c r="M443">
        <v>7.9411764710000003</v>
      </c>
    </row>
    <row r="444" spans="1:13" x14ac:dyDescent="0.35">
      <c r="A444">
        <v>175396</v>
      </c>
      <c r="B444" t="s">
        <v>51</v>
      </c>
      <c r="C444" t="s">
        <v>17</v>
      </c>
      <c r="D444">
        <v>409</v>
      </c>
      <c r="E444">
        <v>220</v>
      </c>
      <c r="F444">
        <v>297</v>
      </c>
      <c r="G444">
        <v>0</v>
      </c>
      <c r="H444">
        <v>10461</v>
      </c>
      <c r="I444">
        <v>5</v>
      </c>
      <c r="J444">
        <v>58</v>
      </c>
      <c r="K444">
        <v>275</v>
      </c>
      <c r="L444">
        <v>275</v>
      </c>
      <c r="M444">
        <v>13</v>
      </c>
    </row>
    <row r="445" spans="1:13" x14ac:dyDescent="0.35">
      <c r="A445">
        <v>133949</v>
      </c>
      <c r="B445" t="s">
        <v>39</v>
      </c>
      <c r="C445" t="s">
        <v>14</v>
      </c>
      <c r="D445">
        <v>723</v>
      </c>
      <c r="E445">
        <v>317</v>
      </c>
      <c r="F445">
        <v>386</v>
      </c>
      <c r="G445">
        <v>3</v>
      </c>
      <c r="H445">
        <v>8903</v>
      </c>
      <c r="I445">
        <v>1</v>
      </c>
      <c r="J445">
        <v>76</v>
      </c>
      <c r="K445">
        <v>340</v>
      </c>
      <c r="L445">
        <v>360</v>
      </c>
      <c r="M445">
        <v>6.0943750000000003</v>
      </c>
    </row>
    <row r="446" spans="1:13" x14ac:dyDescent="0.35">
      <c r="A446">
        <v>164461</v>
      </c>
      <c r="B446" t="s">
        <v>22</v>
      </c>
      <c r="C446" t="s">
        <v>14</v>
      </c>
      <c r="D446">
        <v>2632</v>
      </c>
      <c r="E446">
        <v>517</v>
      </c>
      <c r="F446">
        <v>618</v>
      </c>
      <c r="G446">
        <v>79</v>
      </c>
      <c r="H446">
        <v>22438</v>
      </c>
      <c r="I446">
        <v>22</v>
      </c>
      <c r="J446">
        <v>39</v>
      </c>
      <c r="K446">
        <v>572</v>
      </c>
      <c r="L446">
        <v>571</v>
      </c>
      <c r="M446">
        <v>6.6</v>
      </c>
    </row>
    <row r="447" spans="1:13" x14ac:dyDescent="0.35">
      <c r="A447">
        <v>119089</v>
      </c>
      <c r="B447" t="s">
        <v>21</v>
      </c>
      <c r="C447" t="s">
        <v>14</v>
      </c>
      <c r="D447">
        <v>1038</v>
      </c>
      <c r="E447">
        <v>482</v>
      </c>
      <c r="F447">
        <v>626</v>
      </c>
      <c r="G447">
        <v>0</v>
      </c>
      <c r="H447">
        <v>24816</v>
      </c>
      <c r="I447">
        <v>0</v>
      </c>
      <c r="J447">
        <v>61</v>
      </c>
      <c r="K447">
        <v>535</v>
      </c>
      <c r="L447">
        <v>580</v>
      </c>
      <c r="M447">
        <v>8.1</v>
      </c>
    </row>
    <row r="448" spans="1:13" x14ac:dyDescent="0.35">
      <c r="A448">
        <v>61421</v>
      </c>
      <c r="B448" t="s">
        <v>34</v>
      </c>
      <c r="C448" t="s">
        <v>17</v>
      </c>
      <c r="D448">
        <v>666</v>
      </c>
      <c r="E448">
        <v>341</v>
      </c>
      <c r="F448">
        <v>417</v>
      </c>
      <c r="G448">
        <v>0</v>
      </c>
      <c r="H448">
        <v>13897</v>
      </c>
      <c r="I448">
        <v>3</v>
      </c>
      <c r="J448">
        <v>68</v>
      </c>
      <c r="K448">
        <v>399</v>
      </c>
      <c r="L448">
        <v>403</v>
      </c>
      <c r="M448">
        <v>17.166666670000001</v>
      </c>
    </row>
    <row r="449" spans="1:13" x14ac:dyDescent="0.35">
      <c r="A449">
        <v>5546</v>
      </c>
      <c r="B449" t="s">
        <v>13</v>
      </c>
      <c r="C449" t="s">
        <v>17</v>
      </c>
      <c r="D449">
        <v>717</v>
      </c>
      <c r="E449">
        <v>278</v>
      </c>
      <c r="F449">
        <v>360</v>
      </c>
      <c r="G449">
        <v>1</v>
      </c>
      <c r="H449">
        <v>13366</v>
      </c>
      <c r="I449">
        <v>5</v>
      </c>
      <c r="J449">
        <v>14</v>
      </c>
      <c r="K449">
        <v>315</v>
      </c>
      <c r="L449">
        <v>316</v>
      </c>
      <c r="M449">
        <v>9.4444444440000002</v>
      </c>
    </row>
    <row r="450" spans="1:13" x14ac:dyDescent="0.35">
      <c r="A450">
        <v>183747</v>
      </c>
      <c r="B450" t="s">
        <v>41</v>
      </c>
      <c r="C450" t="s">
        <v>17</v>
      </c>
      <c r="D450">
        <v>902</v>
      </c>
      <c r="E450">
        <v>374</v>
      </c>
      <c r="F450">
        <v>505</v>
      </c>
      <c r="G450">
        <v>8</v>
      </c>
      <c r="H450">
        <v>20810</v>
      </c>
      <c r="I450">
        <v>2</v>
      </c>
      <c r="J450">
        <v>45</v>
      </c>
      <c r="K450">
        <v>367</v>
      </c>
      <c r="L450">
        <v>505</v>
      </c>
      <c r="M450">
        <v>18.75</v>
      </c>
    </row>
    <row r="451" spans="1:13" x14ac:dyDescent="0.35">
      <c r="A451">
        <v>20802</v>
      </c>
      <c r="B451" t="s">
        <v>18</v>
      </c>
      <c r="C451" t="s">
        <v>31</v>
      </c>
      <c r="D451">
        <v>436</v>
      </c>
      <c r="E451">
        <v>160</v>
      </c>
      <c r="F451">
        <v>258</v>
      </c>
      <c r="G451">
        <v>1</v>
      </c>
      <c r="H451">
        <v>8631</v>
      </c>
      <c r="I451">
        <v>1</v>
      </c>
      <c r="J451">
        <v>89</v>
      </c>
      <c r="K451">
        <v>206</v>
      </c>
      <c r="L451">
        <v>214</v>
      </c>
      <c r="M451">
        <v>15</v>
      </c>
    </row>
    <row r="452" spans="1:13" x14ac:dyDescent="0.35">
      <c r="A452">
        <v>107644</v>
      </c>
      <c r="B452" t="s">
        <v>60</v>
      </c>
      <c r="C452" t="s">
        <v>14</v>
      </c>
      <c r="D452">
        <v>422</v>
      </c>
      <c r="E452">
        <v>268</v>
      </c>
      <c r="F452">
        <v>376</v>
      </c>
      <c r="G452">
        <v>0</v>
      </c>
      <c r="H452">
        <v>13261</v>
      </c>
      <c r="I452">
        <v>0</v>
      </c>
      <c r="J452">
        <v>81</v>
      </c>
      <c r="K452">
        <v>326</v>
      </c>
      <c r="L452">
        <v>320</v>
      </c>
      <c r="M452">
        <v>6.1875</v>
      </c>
    </row>
    <row r="453" spans="1:13" x14ac:dyDescent="0.35">
      <c r="A453">
        <v>139563</v>
      </c>
      <c r="B453" t="s">
        <v>55</v>
      </c>
      <c r="C453" t="s">
        <v>14</v>
      </c>
      <c r="D453">
        <v>1647</v>
      </c>
      <c r="E453">
        <v>541</v>
      </c>
      <c r="F453">
        <v>642</v>
      </c>
      <c r="G453">
        <v>21</v>
      </c>
      <c r="H453">
        <v>26255</v>
      </c>
      <c r="I453">
        <v>9</v>
      </c>
      <c r="J453">
        <v>22</v>
      </c>
      <c r="K453">
        <v>599</v>
      </c>
      <c r="L453">
        <v>611</v>
      </c>
      <c r="M453">
        <v>7.3888888890000004</v>
      </c>
    </row>
    <row r="454" spans="1:13" x14ac:dyDescent="0.35">
      <c r="A454">
        <v>191134</v>
      </c>
      <c r="B454" t="s">
        <v>28</v>
      </c>
      <c r="C454" t="s">
        <v>17</v>
      </c>
      <c r="D454">
        <v>431</v>
      </c>
      <c r="E454">
        <v>222</v>
      </c>
      <c r="F454">
        <v>284</v>
      </c>
      <c r="G454">
        <v>0</v>
      </c>
      <c r="H454">
        <v>8886</v>
      </c>
      <c r="I454">
        <v>13</v>
      </c>
      <c r="J454">
        <v>61</v>
      </c>
      <c r="K454">
        <v>261</v>
      </c>
      <c r="L454">
        <v>264</v>
      </c>
      <c r="M454">
        <v>5.8055555559999998</v>
      </c>
    </row>
    <row r="455" spans="1:13" x14ac:dyDescent="0.35">
      <c r="A455">
        <v>183043</v>
      </c>
      <c r="B455" t="s">
        <v>41</v>
      </c>
      <c r="C455" t="s">
        <v>52</v>
      </c>
      <c r="D455">
        <v>876</v>
      </c>
      <c r="E455">
        <v>337</v>
      </c>
      <c r="F455">
        <v>439</v>
      </c>
      <c r="G455">
        <v>3</v>
      </c>
      <c r="H455">
        <v>15017</v>
      </c>
      <c r="I455">
        <v>4</v>
      </c>
      <c r="J455">
        <v>37</v>
      </c>
      <c r="K455">
        <v>353</v>
      </c>
      <c r="L455">
        <v>403</v>
      </c>
      <c r="M455">
        <v>20</v>
      </c>
    </row>
    <row r="456" spans="1:13" x14ac:dyDescent="0.35">
      <c r="A456">
        <v>165392</v>
      </c>
      <c r="B456" t="s">
        <v>22</v>
      </c>
      <c r="C456" t="s">
        <v>14</v>
      </c>
      <c r="D456">
        <v>1911</v>
      </c>
      <c r="E456">
        <v>462</v>
      </c>
      <c r="F456">
        <v>517</v>
      </c>
      <c r="G456">
        <v>41</v>
      </c>
      <c r="H456">
        <v>16099</v>
      </c>
      <c r="I456">
        <v>16</v>
      </c>
      <c r="J456">
        <v>54</v>
      </c>
      <c r="K456">
        <v>486</v>
      </c>
      <c r="L456">
        <v>489</v>
      </c>
      <c r="M456">
        <v>15</v>
      </c>
    </row>
    <row r="457" spans="1:13" x14ac:dyDescent="0.35">
      <c r="A457">
        <v>50684</v>
      </c>
      <c r="B457" t="s">
        <v>69</v>
      </c>
      <c r="C457" t="s">
        <v>17</v>
      </c>
      <c r="D457">
        <v>467</v>
      </c>
      <c r="E457">
        <v>203</v>
      </c>
      <c r="F457">
        <v>332</v>
      </c>
      <c r="G457">
        <v>2</v>
      </c>
      <c r="H457">
        <v>11278</v>
      </c>
      <c r="I457">
        <v>0</v>
      </c>
      <c r="J457">
        <v>69</v>
      </c>
      <c r="K457">
        <v>239</v>
      </c>
      <c r="L457">
        <v>282</v>
      </c>
      <c r="M457">
        <v>4.4285714289999998</v>
      </c>
    </row>
    <row r="458" spans="1:13" x14ac:dyDescent="0.35">
      <c r="A458">
        <v>126819</v>
      </c>
      <c r="B458" t="s">
        <v>21</v>
      </c>
      <c r="C458" t="s">
        <v>14</v>
      </c>
      <c r="D458">
        <v>867</v>
      </c>
      <c r="E458">
        <v>312</v>
      </c>
      <c r="F458">
        <v>420</v>
      </c>
      <c r="G458">
        <v>10</v>
      </c>
      <c r="H458">
        <v>15180</v>
      </c>
      <c r="I458">
        <v>3</v>
      </c>
      <c r="J458">
        <v>59</v>
      </c>
      <c r="K458">
        <v>352</v>
      </c>
      <c r="L458">
        <v>383</v>
      </c>
      <c r="M458">
        <v>11.4</v>
      </c>
    </row>
    <row r="459" spans="1:13" x14ac:dyDescent="0.35">
      <c r="A459">
        <v>190412</v>
      </c>
      <c r="B459" t="s">
        <v>49</v>
      </c>
      <c r="D459">
        <v>1956</v>
      </c>
      <c r="E459">
        <v>768</v>
      </c>
      <c r="F459">
        <v>874</v>
      </c>
      <c r="G459">
        <v>47</v>
      </c>
      <c r="H459">
        <v>36868</v>
      </c>
      <c r="I459">
        <v>3</v>
      </c>
      <c r="J459">
        <v>34</v>
      </c>
      <c r="K459">
        <v>803</v>
      </c>
      <c r="L459">
        <v>842</v>
      </c>
      <c r="M459">
        <v>18.0952381</v>
      </c>
    </row>
    <row r="460" spans="1:13" x14ac:dyDescent="0.35">
      <c r="A460">
        <v>92085</v>
      </c>
      <c r="B460" t="s">
        <v>16</v>
      </c>
      <c r="C460" t="s">
        <v>14</v>
      </c>
      <c r="D460">
        <v>1102</v>
      </c>
      <c r="E460">
        <v>271</v>
      </c>
      <c r="F460">
        <v>588</v>
      </c>
      <c r="G460">
        <v>6</v>
      </c>
      <c r="H460">
        <v>22625</v>
      </c>
      <c r="I460">
        <v>10</v>
      </c>
      <c r="J460">
        <v>67</v>
      </c>
      <c r="K460">
        <v>469</v>
      </c>
      <c r="L460">
        <v>457</v>
      </c>
      <c r="M460">
        <v>8.769230769</v>
      </c>
    </row>
    <row r="461" spans="1:13" x14ac:dyDescent="0.35">
      <c r="A461">
        <v>176825</v>
      </c>
      <c r="B461" t="s">
        <v>51</v>
      </c>
      <c r="C461" t="s">
        <v>14</v>
      </c>
      <c r="D461">
        <v>908</v>
      </c>
      <c r="E461">
        <v>389</v>
      </c>
      <c r="F461">
        <v>509</v>
      </c>
      <c r="G461">
        <v>11</v>
      </c>
      <c r="H461">
        <v>18876</v>
      </c>
      <c r="I461">
        <v>3</v>
      </c>
      <c r="J461">
        <v>47</v>
      </c>
      <c r="K461">
        <v>421</v>
      </c>
      <c r="L461">
        <v>442</v>
      </c>
      <c r="M461">
        <v>5.0222222219999999</v>
      </c>
    </row>
    <row r="462" spans="1:13" x14ac:dyDescent="0.35">
      <c r="A462">
        <v>168259</v>
      </c>
      <c r="B462" t="s">
        <v>22</v>
      </c>
      <c r="C462" t="s">
        <v>14</v>
      </c>
      <c r="D462">
        <v>3365</v>
      </c>
      <c r="E462">
        <v>725</v>
      </c>
      <c r="F462">
        <v>771</v>
      </c>
      <c r="G462">
        <v>97</v>
      </c>
      <c r="H462">
        <v>25852</v>
      </c>
      <c r="I462">
        <v>8</v>
      </c>
      <c r="J462">
        <v>54</v>
      </c>
      <c r="K462">
        <v>742</v>
      </c>
      <c r="L462">
        <v>766</v>
      </c>
      <c r="M462">
        <v>15.375</v>
      </c>
    </row>
    <row r="463" spans="1:13" x14ac:dyDescent="0.35">
      <c r="A463">
        <v>188801</v>
      </c>
      <c r="B463" t="s">
        <v>13</v>
      </c>
      <c r="C463" t="s">
        <v>31</v>
      </c>
      <c r="D463">
        <v>577</v>
      </c>
      <c r="E463">
        <v>245</v>
      </c>
      <c r="F463">
        <v>300</v>
      </c>
      <c r="G463">
        <v>0</v>
      </c>
      <c r="H463">
        <v>11975</v>
      </c>
      <c r="I463">
        <v>10</v>
      </c>
      <c r="J463">
        <v>10</v>
      </c>
      <c r="K463">
        <v>257</v>
      </c>
      <c r="L463">
        <v>279</v>
      </c>
      <c r="M463">
        <v>8.6428571430000005</v>
      </c>
    </row>
    <row r="464" spans="1:13" x14ac:dyDescent="0.35">
      <c r="A464">
        <v>80960</v>
      </c>
      <c r="B464" t="s">
        <v>36</v>
      </c>
      <c r="C464" t="s">
        <v>52</v>
      </c>
      <c r="D464">
        <v>422</v>
      </c>
      <c r="E464">
        <v>224</v>
      </c>
      <c r="F464">
        <v>350</v>
      </c>
      <c r="G464">
        <v>0</v>
      </c>
      <c r="H464">
        <v>12611</v>
      </c>
      <c r="I464">
        <v>0</v>
      </c>
      <c r="J464">
        <v>77</v>
      </c>
      <c r="K464">
        <v>274</v>
      </c>
      <c r="L464">
        <v>282</v>
      </c>
      <c r="M464">
        <v>4.7727272730000001</v>
      </c>
    </row>
    <row r="465" spans="1:13" x14ac:dyDescent="0.35">
      <c r="A465">
        <v>130407</v>
      </c>
      <c r="B465" t="s">
        <v>13</v>
      </c>
      <c r="C465" t="s">
        <v>17</v>
      </c>
      <c r="D465">
        <v>533</v>
      </c>
      <c r="E465">
        <v>176</v>
      </c>
      <c r="F465">
        <v>242</v>
      </c>
      <c r="G465">
        <v>1</v>
      </c>
      <c r="H465">
        <v>12595</v>
      </c>
      <c r="I465">
        <v>3</v>
      </c>
      <c r="J465">
        <v>6</v>
      </c>
      <c r="K465">
        <v>189</v>
      </c>
      <c r="L465">
        <v>216</v>
      </c>
      <c r="M465">
        <v>13</v>
      </c>
    </row>
    <row r="466" spans="1:13" x14ac:dyDescent="0.35">
      <c r="A466">
        <v>80335</v>
      </c>
      <c r="B466" t="s">
        <v>36</v>
      </c>
      <c r="C466" t="s">
        <v>52</v>
      </c>
      <c r="D466">
        <v>417</v>
      </c>
      <c r="E466">
        <v>261</v>
      </c>
      <c r="F466">
        <v>319</v>
      </c>
      <c r="G466">
        <v>0</v>
      </c>
      <c r="H466">
        <v>12051</v>
      </c>
      <c r="I466">
        <v>1</v>
      </c>
      <c r="J466">
        <v>90</v>
      </c>
      <c r="K466">
        <v>309</v>
      </c>
      <c r="L466">
        <v>262</v>
      </c>
      <c r="M466">
        <v>5.9375</v>
      </c>
    </row>
    <row r="467" spans="1:13" x14ac:dyDescent="0.35">
      <c r="A467">
        <v>183793</v>
      </c>
      <c r="B467" t="s">
        <v>41</v>
      </c>
      <c r="C467" t="s">
        <v>17</v>
      </c>
      <c r="D467">
        <v>747</v>
      </c>
      <c r="E467">
        <v>373</v>
      </c>
      <c r="F467">
        <v>421</v>
      </c>
      <c r="G467">
        <v>1</v>
      </c>
      <c r="H467">
        <v>13628</v>
      </c>
      <c r="I467">
        <v>2</v>
      </c>
      <c r="J467">
        <v>53</v>
      </c>
      <c r="K467">
        <v>380</v>
      </c>
      <c r="L467">
        <v>409</v>
      </c>
      <c r="M467">
        <v>10</v>
      </c>
    </row>
    <row r="468" spans="1:13" x14ac:dyDescent="0.35">
      <c r="A468">
        <v>170229</v>
      </c>
      <c r="B468" t="s">
        <v>22</v>
      </c>
      <c r="C468" t="s">
        <v>17</v>
      </c>
      <c r="D468">
        <v>1493</v>
      </c>
      <c r="E468">
        <v>229</v>
      </c>
      <c r="F468">
        <v>320</v>
      </c>
      <c r="G468">
        <v>20</v>
      </c>
      <c r="H468">
        <v>10841</v>
      </c>
      <c r="I468">
        <v>8</v>
      </c>
      <c r="J468">
        <v>62</v>
      </c>
      <c r="K468">
        <v>298</v>
      </c>
      <c r="L468">
        <v>276</v>
      </c>
      <c r="M468">
        <v>9.3030303029999999</v>
      </c>
    </row>
    <row r="469" spans="1:13" x14ac:dyDescent="0.35">
      <c r="A469">
        <v>86073</v>
      </c>
      <c r="B469" t="s">
        <v>53</v>
      </c>
      <c r="C469" t="s">
        <v>14</v>
      </c>
      <c r="D469">
        <v>216</v>
      </c>
      <c r="E469">
        <v>211</v>
      </c>
      <c r="F469">
        <v>299</v>
      </c>
      <c r="G469">
        <v>0</v>
      </c>
      <c r="H469">
        <v>9250</v>
      </c>
      <c r="I469">
        <v>0</v>
      </c>
      <c r="J469">
        <v>80</v>
      </c>
      <c r="K469">
        <v>272</v>
      </c>
      <c r="L469">
        <v>258</v>
      </c>
      <c r="M469">
        <v>5.9375</v>
      </c>
    </row>
    <row r="470" spans="1:13" x14ac:dyDescent="0.35">
      <c r="A470">
        <v>114942</v>
      </c>
      <c r="B470" t="s">
        <v>32</v>
      </c>
      <c r="C470" t="s">
        <v>17</v>
      </c>
      <c r="D470">
        <v>325</v>
      </c>
      <c r="E470">
        <v>305</v>
      </c>
      <c r="F470">
        <v>303</v>
      </c>
      <c r="G470">
        <v>0</v>
      </c>
      <c r="H470">
        <v>10083</v>
      </c>
      <c r="I470">
        <v>4</v>
      </c>
      <c r="J470">
        <v>66</v>
      </c>
      <c r="K470">
        <v>332</v>
      </c>
      <c r="L470">
        <v>271</v>
      </c>
      <c r="M470">
        <v>12.5</v>
      </c>
    </row>
    <row r="471" spans="1:13" x14ac:dyDescent="0.35">
      <c r="A471">
        <v>31239</v>
      </c>
      <c r="B471" t="s">
        <v>40</v>
      </c>
      <c r="C471" t="s">
        <v>17</v>
      </c>
      <c r="D471">
        <v>475</v>
      </c>
      <c r="E471">
        <v>248</v>
      </c>
      <c r="F471">
        <v>329</v>
      </c>
      <c r="G471">
        <v>3</v>
      </c>
      <c r="H471">
        <v>10549</v>
      </c>
      <c r="I471">
        <v>0</v>
      </c>
      <c r="J471">
        <v>76</v>
      </c>
      <c r="K471">
        <v>263</v>
      </c>
      <c r="L471">
        <v>307</v>
      </c>
      <c r="M471">
        <v>9.6666666669999994</v>
      </c>
    </row>
    <row r="472" spans="1:13" x14ac:dyDescent="0.35">
      <c r="A472">
        <v>185937</v>
      </c>
      <c r="B472" t="s">
        <v>43</v>
      </c>
      <c r="C472" t="s">
        <v>14</v>
      </c>
      <c r="D472">
        <v>1392</v>
      </c>
      <c r="E472">
        <v>279</v>
      </c>
      <c r="F472">
        <v>401</v>
      </c>
      <c r="G472">
        <v>17</v>
      </c>
      <c r="H472">
        <v>14099</v>
      </c>
      <c r="I472">
        <v>6</v>
      </c>
      <c r="J472">
        <v>48</v>
      </c>
      <c r="K472">
        <v>343</v>
      </c>
      <c r="L472">
        <v>342</v>
      </c>
      <c r="M472">
        <v>8.5</v>
      </c>
    </row>
    <row r="473" spans="1:13" x14ac:dyDescent="0.35">
      <c r="A473">
        <v>167799</v>
      </c>
      <c r="B473" t="s">
        <v>22</v>
      </c>
      <c r="C473" t="s">
        <v>17</v>
      </c>
      <c r="D473">
        <v>2291</v>
      </c>
      <c r="E473">
        <v>353</v>
      </c>
      <c r="F473">
        <v>440</v>
      </c>
      <c r="G473">
        <v>68</v>
      </c>
      <c r="H473">
        <v>13687</v>
      </c>
      <c r="I473">
        <v>14</v>
      </c>
      <c r="J473">
        <v>58</v>
      </c>
      <c r="K473">
        <v>407</v>
      </c>
      <c r="L473">
        <v>402</v>
      </c>
      <c r="M473">
        <v>18</v>
      </c>
    </row>
    <row r="474" spans="1:13" x14ac:dyDescent="0.35">
      <c r="A474">
        <v>23778</v>
      </c>
      <c r="B474" t="s">
        <v>47</v>
      </c>
      <c r="C474" t="s">
        <v>17</v>
      </c>
      <c r="D474">
        <v>1082</v>
      </c>
      <c r="E474">
        <v>369</v>
      </c>
      <c r="F474">
        <v>515</v>
      </c>
      <c r="G474">
        <v>10</v>
      </c>
      <c r="H474">
        <v>20355</v>
      </c>
      <c r="I474">
        <v>2</v>
      </c>
      <c r="J474">
        <v>43</v>
      </c>
      <c r="K474">
        <v>454</v>
      </c>
      <c r="L474">
        <v>432</v>
      </c>
      <c r="M474">
        <v>13</v>
      </c>
    </row>
    <row r="475" spans="1:13" x14ac:dyDescent="0.35">
      <c r="A475">
        <v>66322</v>
      </c>
      <c r="B475" t="s">
        <v>30</v>
      </c>
      <c r="C475" t="s">
        <v>14</v>
      </c>
      <c r="D475">
        <v>1152</v>
      </c>
      <c r="E475">
        <v>522</v>
      </c>
      <c r="F475">
        <v>649</v>
      </c>
      <c r="G475">
        <v>3</v>
      </c>
      <c r="H475">
        <v>22796</v>
      </c>
      <c r="I475">
        <v>6</v>
      </c>
      <c r="J475">
        <v>58</v>
      </c>
      <c r="K475">
        <v>563</v>
      </c>
      <c r="L475">
        <v>585</v>
      </c>
      <c r="M475">
        <v>7.3333333329999997</v>
      </c>
    </row>
    <row r="476" spans="1:13" x14ac:dyDescent="0.35">
      <c r="A476">
        <v>177458</v>
      </c>
      <c r="B476" t="s">
        <v>51</v>
      </c>
      <c r="D476">
        <v>573</v>
      </c>
      <c r="E476">
        <v>150</v>
      </c>
      <c r="F476">
        <v>182</v>
      </c>
      <c r="G476">
        <v>1</v>
      </c>
      <c r="H476">
        <v>6572</v>
      </c>
      <c r="I476">
        <v>1</v>
      </c>
      <c r="J476">
        <v>23</v>
      </c>
      <c r="K476">
        <v>166</v>
      </c>
      <c r="L476">
        <v>159</v>
      </c>
      <c r="M476">
        <v>9.8888888890000004</v>
      </c>
    </row>
    <row r="477" spans="1:13" x14ac:dyDescent="0.35">
      <c r="A477">
        <v>102222</v>
      </c>
      <c r="B477" t="s">
        <v>37</v>
      </c>
      <c r="C477" t="s">
        <v>17</v>
      </c>
      <c r="D477">
        <v>545</v>
      </c>
      <c r="E477">
        <v>321</v>
      </c>
      <c r="F477">
        <v>371</v>
      </c>
      <c r="G477">
        <v>0</v>
      </c>
      <c r="H477">
        <v>13748</v>
      </c>
      <c r="I477">
        <v>4</v>
      </c>
      <c r="J477">
        <v>64</v>
      </c>
      <c r="K477">
        <v>353</v>
      </c>
      <c r="L477">
        <v>336</v>
      </c>
      <c r="M477">
        <v>8.6190476189999998</v>
      </c>
    </row>
    <row r="478" spans="1:13" x14ac:dyDescent="0.35">
      <c r="A478">
        <v>158977</v>
      </c>
      <c r="B478" t="s">
        <v>22</v>
      </c>
      <c r="C478" t="s">
        <v>14</v>
      </c>
      <c r="D478">
        <v>1951</v>
      </c>
      <c r="E478">
        <v>366</v>
      </c>
      <c r="F478">
        <v>400</v>
      </c>
      <c r="G478">
        <v>43</v>
      </c>
      <c r="H478">
        <v>12255</v>
      </c>
      <c r="I478">
        <v>35</v>
      </c>
      <c r="J478">
        <v>33</v>
      </c>
      <c r="K478">
        <v>385</v>
      </c>
      <c r="L478">
        <v>369</v>
      </c>
      <c r="M478">
        <v>4.6190476189999998</v>
      </c>
    </row>
    <row r="479" spans="1:13" x14ac:dyDescent="0.35">
      <c r="A479">
        <v>127030</v>
      </c>
      <c r="B479" t="s">
        <v>21</v>
      </c>
      <c r="C479" t="s">
        <v>17</v>
      </c>
      <c r="D479">
        <v>517</v>
      </c>
      <c r="E479">
        <v>223</v>
      </c>
      <c r="F479">
        <v>398</v>
      </c>
      <c r="G479">
        <v>0</v>
      </c>
      <c r="H479">
        <v>17671</v>
      </c>
      <c r="I479">
        <v>11</v>
      </c>
      <c r="J479">
        <v>51</v>
      </c>
      <c r="K479">
        <v>321</v>
      </c>
      <c r="L479">
        <v>287</v>
      </c>
      <c r="M479">
        <v>8</v>
      </c>
    </row>
    <row r="480" spans="1:13" x14ac:dyDescent="0.35">
      <c r="A480">
        <v>151698</v>
      </c>
      <c r="B480" t="s">
        <v>51</v>
      </c>
      <c r="C480" t="s">
        <v>14</v>
      </c>
      <c r="D480">
        <v>388</v>
      </c>
      <c r="E480">
        <v>186</v>
      </c>
      <c r="F480">
        <v>220</v>
      </c>
      <c r="G480">
        <v>0</v>
      </c>
      <c r="H480">
        <v>9703</v>
      </c>
      <c r="I480">
        <v>2</v>
      </c>
      <c r="J480">
        <v>43</v>
      </c>
      <c r="K480">
        <v>198</v>
      </c>
      <c r="L480">
        <v>209</v>
      </c>
      <c r="M480">
        <v>15</v>
      </c>
    </row>
    <row r="481" spans="1:13" x14ac:dyDescent="0.35">
      <c r="A481">
        <v>1054</v>
      </c>
      <c r="B481" t="s">
        <v>22</v>
      </c>
      <c r="C481" t="s">
        <v>17</v>
      </c>
      <c r="D481">
        <v>1161</v>
      </c>
      <c r="E481">
        <v>197</v>
      </c>
      <c r="F481">
        <v>350</v>
      </c>
      <c r="G481">
        <v>7</v>
      </c>
      <c r="H481">
        <v>12764</v>
      </c>
      <c r="I481">
        <v>15</v>
      </c>
      <c r="J481">
        <v>58</v>
      </c>
      <c r="K481">
        <v>289</v>
      </c>
      <c r="L481">
        <v>262</v>
      </c>
      <c r="M481">
        <v>6.3</v>
      </c>
    </row>
    <row r="482" spans="1:13" x14ac:dyDescent="0.35">
      <c r="A482">
        <v>178293</v>
      </c>
      <c r="B482" t="s">
        <v>41</v>
      </c>
      <c r="C482" t="s">
        <v>17</v>
      </c>
      <c r="D482">
        <v>1862</v>
      </c>
      <c r="E482">
        <v>541</v>
      </c>
      <c r="F482">
        <v>593</v>
      </c>
      <c r="G482">
        <v>45</v>
      </c>
      <c r="H482">
        <v>30096</v>
      </c>
      <c r="I482">
        <v>15</v>
      </c>
      <c r="J482">
        <v>36</v>
      </c>
      <c r="K482">
        <v>548</v>
      </c>
      <c r="L482">
        <v>575</v>
      </c>
      <c r="M482">
        <v>8.5833333330000006</v>
      </c>
    </row>
    <row r="483" spans="1:13" x14ac:dyDescent="0.35">
      <c r="A483">
        <v>187082</v>
      </c>
      <c r="B483" t="s">
        <v>18</v>
      </c>
      <c r="C483" t="s">
        <v>20</v>
      </c>
      <c r="D483">
        <v>1055</v>
      </c>
      <c r="E483">
        <v>288</v>
      </c>
      <c r="F483">
        <v>396</v>
      </c>
      <c r="G483">
        <v>3</v>
      </c>
      <c r="H483">
        <v>13839</v>
      </c>
      <c r="I483">
        <v>0</v>
      </c>
      <c r="J483">
        <v>49</v>
      </c>
      <c r="K483">
        <v>312</v>
      </c>
      <c r="L483">
        <v>355</v>
      </c>
      <c r="M483">
        <v>7.9</v>
      </c>
    </row>
    <row r="484" spans="1:13" x14ac:dyDescent="0.35">
      <c r="A484">
        <v>156034</v>
      </c>
      <c r="B484" t="s">
        <v>22</v>
      </c>
      <c r="C484" t="s">
        <v>14</v>
      </c>
      <c r="D484">
        <v>1873</v>
      </c>
      <c r="E484">
        <v>394</v>
      </c>
      <c r="F484">
        <v>481</v>
      </c>
      <c r="G484">
        <v>39</v>
      </c>
      <c r="H484">
        <v>19031</v>
      </c>
      <c r="I484">
        <v>12</v>
      </c>
      <c r="J484">
        <v>44</v>
      </c>
      <c r="K484">
        <v>428</v>
      </c>
      <c r="L484">
        <v>453</v>
      </c>
      <c r="M484">
        <v>20</v>
      </c>
    </row>
    <row r="485" spans="1:13" x14ac:dyDescent="0.35">
      <c r="A485">
        <v>72048</v>
      </c>
      <c r="B485" t="s">
        <v>30</v>
      </c>
      <c r="C485" t="s">
        <v>14</v>
      </c>
      <c r="D485">
        <v>531</v>
      </c>
      <c r="E485">
        <v>311</v>
      </c>
      <c r="F485">
        <v>384</v>
      </c>
      <c r="G485">
        <v>0</v>
      </c>
      <c r="H485">
        <v>13152</v>
      </c>
      <c r="I485">
        <v>1</v>
      </c>
      <c r="J485">
        <v>85</v>
      </c>
      <c r="K485">
        <v>342</v>
      </c>
      <c r="L485">
        <v>351</v>
      </c>
      <c r="M485">
        <v>8.0833333330000006</v>
      </c>
    </row>
    <row r="486" spans="1:13" x14ac:dyDescent="0.35">
      <c r="A486">
        <v>104427</v>
      </c>
      <c r="B486" t="s">
        <v>28</v>
      </c>
      <c r="C486" t="s">
        <v>17</v>
      </c>
      <c r="D486">
        <v>857</v>
      </c>
      <c r="E486">
        <v>340</v>
      </c>
      <c r="F486">
        <v>510</v>
      </c>
      <c r="G486">
        <v>1</v>
      </c>
      <c r="H486">
        <v>17128</v>
      </c>
      <c r="I486">
        <v>1</v>
      </c>
      <c r="J486">
        <v>52</v>
      </c>
      <c r="K486">
        <v>481</v>
      </c>
      <c r="L486">
        <v>399</v>
      </c>
      <c r="M486">
        <v>20</v>
      </c>
    </row>
    <row r="487" spans="1:13" x14ac:dyDescent="0.35">
      <c r="A487">
        <v>34448</v>
      </c>
      <c r="B487" t="s">
        <v>13</v>
      </c>
      <c r="C487" t="s">
        <v>17</v>
      </c>
      <c r="D487">
        <v>431</v>
      </c>
      <c r="E487">
        <v>220</v>
      </c>
      <c r="F487">
        <v>306</v>
      </c>
      <c r="G487">
        <v>0</v>
      </c>
      <c r="H487">
        <v>10129</v>
      </c>
      <c r="I487">
        <v>2</v>
      </c>
      <c r="J487">
        <v>63</v>
      </c>
      <c r="K487">
        <v>259</v>
      </c>
      <c r="L487">
        <v>281</v>
      </c>
      <c r="M487">
        <v>25</v>
      </c>
    </row>
    <row r="488" spans="1:13" x14ac:dyDescent="0.35">
      <c r="A488">
        <v>10247</v>
      </c>
      <c r="B488" t="s">
        <v>22</v>
      </c>
      <c r="C488" t="s">
        <v>17</v>
      </c>
      <c r="D488">
        <v>1580</v>
      </c>
      <c r="E488">
        <v>503</v>
      </c>
      <c r="F488">
        <v>483</v>
      </c>
      <c r="G488">
        <v>11</v>
      </c>
      <c r="H488">
        <v>15111</v>
      </c>
      <c r="I488">
        <v>8</v>
      </c>
      <c r="J488">
        <v>55</v>
      </c>
      <c r="K488">
        <v>490</v>
      </c>
      <c r="L488">
        <v>515</v>
      </c>
      <c r="M488">
        <v>9</v>
      </c>
    </row>
    <row r="489" spans="1:13" x14ac:dyDescent="0.35">
      <c r="A489">
        <v>158679</v>
      </c>
      <c r="B489" t="s">
        <v>22</v>
      </c>
      <c r="C489" t="s">
        <v>14</v>
      </c>
      <c r="D489">
        <v>2211</v>
      </c>
      <c r="E489">
        <v>592</v>
      </c>
      <c r="F489">
        <v>639</v>
      </c>
      <c r="G489">
        <v>74</v>
      </c>
      <c r="H489">
        <v>18973</v>
      </c>
      <c r="I489">
        <v>4</v>
      </c>
      <c r="J489">
        <v>61</v>
      </c>
      <c r="K489">
        <v>584</v>
      </c>
      <c r="L489">
        <v>625</v>
      </c>
      <c r="M489">
        <v>12.363636359999999</v>
      </c>
    </row>
    <row r="490" spans="1:13" x14ac:dyDescent="0.35">
      <c r="A490">
        <v>141742</v>
      </c>
      <c r="B490" t="s">
        <v>24</v>
      </c>
      <c r="C490" t="s">
        <v>14</v>
      </c>
      <c r="D490">
        <v>1167</v>
      </c>
      <c r="E490">
        <v>497</v>
      </c>
      <c r="F490">
        <v>575</v>
      </c>
      <c r="G490">
        <v>6</v>
      </c>
      <c r="H490">
        <v>22162</v>
      </c>
      <c r="I490">
        <v>3</v>
      </c>
      <c r="J490">
        <v>18</v>
      </c>
      <c r="K490">
        <v>503</v>
      </c>
      <c r="L490">
        <v>547</v>
      </c>
      <c r="M490">
        <v>8.3333333330000006</v>
      </c>
    </row>
    <row r="491" spans="1:13" x14ac:dyDescent="0.35">
      <c r="A491">
        <v>96679</v>
      </c>
      <c r="B491" t="s">
        <v>16</v>
      </c>
      <c r="C491" t="s">
        <v>14</v>
      </c>
      <c r="D491">
        <v>870</v>
      </c>
      <c r="E491">
        <v>396</v>
      </c>
      <c r="F491">
        <v>549</v>
      </c>
      <c r="G491">
        <v>4</v>
      </c>
      <c r="H491">
        <v>21366</v>
      </c>
      <c r="I491">
        <v>4</v>
      </c>
      <c r="J491">
        <v>64</v>
      </c>
      <c r="K491">
        <v>510</v>
      </c>
      <c r="L491">
        <v>456</v>
      </c>
      <c r="M491">
        <v>6.4285714289999998</v>
      </c>
    </row>
    <row r="492" spans="1:13" x14ac:dyDescent="0.35">
      <c r="A492">
        <v>151513</v>
      </c>
      <c r="B492" t="s">
        <v>22</v>
      </c>
      <c r="C492" t="s">
        <v>17</v>
      </c>
      <c r="D492">
        <v>2346</v>
      </c>
      <c r="E492">
        <v>569</v>
      </c>
      <c r="F492">
        <v>617</v>
      </c>
      <c r="G492">
        <v>71</v>
      </c>
      <c r="H492">
        <v>21982</v>
      </c>
      <c r="I492">
        <v>13</v>
      </c>
      <c r="J492">
        <v>42</v>
      </c>
      <c r="K492">
        <v>568</v>
      </c>
      <c r="L492">
        <v>644</v>
      </c>
      <c r="M492">
        <v>6.923076923</v>
      </c>
    </row>
    <row r="493" spans="1:13" x14ac:dyDescent="0.35">
      <c r="A493">
        <v>2085</v>
      </c>
      <c r="B493" t="s">
        <v>13</v>
      </c>
      <c r="C493" t="s">
        <v>14</v>
      </c>
      <c r="D493">
        <v>852</v>
      </c>
      <c r="E493">
        <v>426</v>
      </c>
      <c r="F493">
        <v>485</v>
      </c>
      <c r="G493">
        <v>1</v>
      </c>
      <c r="H493">
        <v>14762</v>
      </c>
      <c r="I493">
        <v>4</v>
      </c>
      <c r="J493">
        <v>44</v>
      </c>
      <c r="K493">
        <v>438</v>
      </c>
      <c r="L493">
        <v>455</v>
      </c>
      <c r="M493">
        <v>19.30769231</v>
      </c>
    </row>
    <row r="494" spans="1:13" x14ac:dyDescent="0.35">
      <c r="A494">
        <v>112532</v>
      </c>
      <c r="B494" t="s">
        <v>33</v>
      </c>
      <c r="C494" t="s">
        <v>61</v>
      </c>
      <c r="D494">
        <v>472</v>
      </c>
      <c r="E494">
        <v>225</v>
      </c>
      <c r="F494">
        <v>336</v>
      </c>
      <c r="G494">
        <v>1</v>
      </c>
      <c r="H494">
        <v>13758</v>
      </c>
      <c r="I494">
        <v>2</v>
      </c>
      <c r="J494">
        <v>55</v>
      </c>
      <c r="K494">
        <v>250</v>
      </c>
      <c r="L494">
        <v>290</v>
      </c>
      <c r="M494">
        <v>9.5217391300000003</v>
      </c>
    </row>
    <row r="495" spans="1:13" x14ac:dyDescent="0.35">
      <c r="A495">
        <v>164987</v>
      </c>
      <c r="B495" t="s">
        <v>22</v>
      </c>
      <c r="C495" t="s">
        <v>14</v>
      </c>
      <c r="D495">
        <v>4026</v>
      </c>
      <c r="E495">
        <v>762</v>
      </c>
      <c r="F495">
        <v>835</v>
      </c>
      <c r="G495">
        <v>99</v>
      </c>
      <c r="H495">
        <v>31860</v>
      </c>
      <c r="I495">
        <v>7</v>
      </c>
      <c r="J495">
        <v>56</v>
      </c>
      <c r="K495">
        <v>787</v>
      </c>
      <c r="L495">
        <v>794</v>
      </c>
      <c r="M495">
        <v>11.71428571</v>
      </c>
    </row>
    <row r="496" spans="1:13" x14ac:dyDescent="0.35">
      <c r="A496">
        <v>142013</v>
      </c>
      <c r="B496" t="s">
        <v>24</v>
      </c>
      <c r="C496" t="s">
        <v>17</v>
      </c>
      <c r="D496">
        <v>1009</v>
      </c>
      <c r="E496">
        <v>367</v>
      </c>
      <c r="F496">
        <v>417</v>
      </c>
      <c r="G496">
        <v>1</v>
      </c>
      <c r="H496">
        <v>14199</v>
      </c>
      <c r="I496">
        <v>3</v>
      </c>
      <c r="J496">
        <v>40</v>
      </c>
      <c r="K496">
        <v>391</v>
      </c>
      <c r="L496">
        <v>393</v>
      </c>
      <c r="M496">
        <v>23</v>
      </c>
    </row>
    <row r="497" spans="1:13" x14ac:dyDescent="0.35">
      <c r="A497">
        <v>185803</v>
      </c>
      <c r="B497" t="s">
        <v>57</v>
      </c>
      <c r="C497" t="s">
        <v>14</v>
      </c>
      <c r="D497">
        <v>887</v>
      </c>
      <c r="E497">
        <v>533</v>
      </c>
      <c r="F497">
        <v>652</v>
      </c>
      <c r="G497">
        <v>0</v>
      </c>
      <c r="H497">
        <v>16830</v>
      </c>
      <c r="I497">
        <v>5</v>
      </c>
      <c r="J497">
        <v>54</v>
      </c>
      <c r="K497">
        <v>544</v>
      </c>
      <c r="L497">
        <v>597</v>
      </c>
      <c r="M497">
        <v>15</v>
      </c>
    </row>
    <row r="498" spans="1:13" x14ac:dyDescent="0.35">
      <c r="A498">
        <v>130908</v>
      </c>
      <c r="B498" t="s">
        <v>49</v>
      </c>
      <c r="C498" t="s">
        <v>17</v>
      </c>
      <c r="D498">
        <v>477</v>
      </c>
      <c r="E498">
        <v>265</v>
      </c>
      <c r="F498">
        <v>359</v>
      </c>
      <c r="G498">
        <v>0</v>
      </c>
      <c r="H498">
        <v>11854</v>
      </c>
      <c r="I498">
        <v>0</v>
      </c>
      <c r="J498">
        <v>61</v>
      </c>
      <c r="K498">
        <v>305</v>
      </c>
      <c r="L498">
        <v>309</v>
      </c>
      <c r="M498">
        <v>15</v>
      </c>
    </row>
    <row r="499" spans="1:13" x14ac:dyDescent="0.35">
      <c r="A499">
        <v>121208</v>
      </c>
      <c r="B499" t="s">
        <v>21</v>
      </c>
      <c r="C499" t="s">
        <v>17</v>
      </c>
      <c r="D499">
        <v>5149</v>
      </c>
      <c r="E499">
        <v>659</v>
      </c>
      <c r="F499">
        <v>1013</v>
      </c>
      <c r="G499">
        <v>86</v>
      </c>
      <c r="H499">
        <v>72797</v>
      </c>
      <c r="I499">
        <v>11</v>
      </c>
      <c r="J499">
        <v>46</v>
      </c>
      <c r="K499">
        <v>1122</v>
      </c>
      <c r="L499">
        <v>807</v>
      </c>
      <c r="M499">
        <v>9.961538462</v>
      </c>
    </row>
    <row r="500" spans="1:13" x14ac:dyDescent="0.35">
      <c r="A500">
        <v>96441</v>
      </c>
      <c r="B500" t="s">
        <v>16</v>
      </c>
      <c r="C500" t="s">
        <v>14</v>
      </c>
      <c r="D500">
        <v>915</v>
      </c>
      <c r="E500">
        <v>524</v>
      </c>
      <c r="F500">
        <v>592</v>
      </c>
      <c r="G500">
        <v>1</v>
      </c>
      <c r="H500">
        <v>18503</v>
      </c>
      <c r="I500">
        <v>1</v>
      </c>
      <c r="J500">
        <v>79</v>
      </c>
      <c r="K500">
        <v>547</v>
      </c>
      <c r="L500">
        <v>573</v>
      </c>
      <c r="M500">
        <v>14.7</v>
      </c>
    </row>
    <row r="501" spans="1:13" x14ac:dyDescent="0.35">
      <c r="A501">
        <v>177190</v>
      </c>
      <c r="B501" t="s">
        <v>51</v>
      </c>
      <c r="C501" t="s">
        <v>17</v>
      </c>
      <c r="D501">
        <v>478</v>
      </c>
      <c r="E501">
        <v>213</v>
      </c>
      <c r="F501">
        <v>264</v>
      </c>
      <c r="G501">
        <v>0</v>
      </c>
      <c r="H501">
        <v>8810</v>
      </c>
      <c r="I501">
        <v>1</v>
      </c>
      <c r="J501">
        <v>51</v>
      </c>
      <c r="K501">
        <v>243</v>
      </c>
      <c r="L501">
        <v>230</v>
      </c>
      <c r="M501">
        <v>7.25</v>
      </c>
    </row>
    <row r="502" spans="1:13" x14ac:dyDescent="0.35">
      <c r="A502">
        <v>113502</v>
      </c>
      <c r="B502" t="s">
        <v>32</v>
      </c>
      <c r="C502" t="s">
        <v>17</v>
      </c>
      <c r="D502">
        <v>236</v>
      </c>
      <c r="E502">
        <v>203</v>
      </c>
      <c r="F502">
        <v>317</v>
      </c>
      <c r="G502">
        <v>0</v>
      </c>
      <c r="H502">
        <v>12434</v>
      </c>
      <c r="I502">
        <v>0</v>
      </c>
      <c r="J502">
        <v>75</v>
      </c>
      <c r="K502">
        <v>250</v>
      </c>
      <c r="L502">
        <v>285</v>
      </c>
      <c r="M502">
        <v>5.875</v>
      </c>
    </row>
    <row r="503" spans="1:13" x14ac:dyDescent="0.35">
      <c r="A503">
        <v>175016</v>
      </c>
      <c r="B503" t="s">
        <v>51</v>
      </c>
      <c r="C503" t="s">
        <v>17</v>
      </c>
      <c r="D503">
        <v>734</v>
      </c>
      <c r="E503">
        <v>366</v>
      </c>
      <c r="F503">
        <v>448</v>
      </c>
      <c r="G503">
        <v>1</v>
      </c>
      <c r="H503">
        <v>14179</v>
      </c>
      <c r="I503">
        <v>4</v>
      </c>
      <c r="J503">
        <v>51</v>
      </c>
      <c r="K503">
        <v>427</v>
      </c>
      <c r="L503">
        <v>398</v>
      </c>
      <c r="M503">
        <v>8.3333333330000006</v>
      </c>
    </row>
    <row r="504" spans="1:13" x14ac:dyDescent="0.35">
      <c r="A504">
        <v>150644</v>
      </c>
      <c r="B504" t="s">
        <v>22</v>
      </c>
      <c r="C504" t="s">
        <v>17</v>
      </c>
      <c r="D504">
        <v>3304</v>
      </c>
      <c r="E504">
        <v>567</v>
      </c>
      <c r="F504">
        <v>669</v>
      </c>
      <c r="G504">
        <v>82</v>
      </c>
      <c r="H504">
        <v>21745</v>
      </c>
      <c r="I504">
        <v>42</v>
      </c>
      <c r="J504">
        <v>37</v>
      </c>
      <c r="K504">
        <v>614</v>
      </c>
      <c r="L504">
        <v>629</v>
      </c>
      <c r="M504">
        <v>32.5</v>
      </c>
    </row>
    <row r="505" spans="1:13" x14ac:dyDescent="0.35">
      <c r="A505">
        <v>50003</v>
      </c>
      <c r="B505" t="s">
        <v>69</v>
      </c>
      <c r="C505" t="s">
        <v>17</v>
      </c>
      <c r="D505">
        <v>591</v>
      </c>
      <c r="E505">
        <v>194</v>
      </c>
      <c r="F505">
        <v>237</v>
      </c>
      <c r="G505">
        <v>0</v>
      </c>
      <c r="H505">
        <v>8445</v>
      </c>
      <c r="I505">
        <v>7</v>
      </c>
      <c r="J505">
        <v>16</v>
      </c>
      <c r="K505">
        <v>200</v>
      </c>
      <c r="L505">
        <v>233</v>
      </c>
      <c r="M505">
        <v>7.6190476189999998</v>
      </c>
    </row>
    <row r="506" spans="1:13" x14ac:dyDescent="0.35">
      <c r="A506">
        <v>106896</v>
      </c>
      <c r="B506" t="s">
        <v>60</v>
      </c>
      <c r="C506" t="s">
        <v>17</v>
      </c>
      <c r="D506">
        <v>643</v>
      </c>
      <c r="E506">
        <v>300</v>
      </c>
      <c r="F506">
        <v>472</v>
      </c>
      <c r="G506">
        <v>1</v>
      </c>
      <c r="H506">
        <v>15003</v>
      </c>
      <c r="I506">
        <v>1</v>
      </c>
      <c r="J506">
        <v>65</v>
      </c>
      <c r="K506">
        <v>384</v>
      </c>
      <c r="L506">
        <v>396</v>
      </c>
      <c r="M506">
        <v>6.25</v>
      </c>
    </row>
    <row r="507" spans="1:13" x14ac:dyDescent="0.35">
      <c r="A507">
        <v>14898</v>
      </c>
      <c r="B507" t="s">
        <v>28</v>
      </c>
      <c r="C507" t="s">
        <v>14</v>
      </c>
      <c r="D507">
        <v>3939</v>
      </c>
      <c r="E507">
        <v>1144</v>
      </c>
      <c r="F507">
        <v>1068</v>
      </c>
      <c r="G507">
        <v>94</v>
      </c>
      <c r="H507">
        <v>79386</v>
      </c>
      <c r="I507">
        <v>3</v>
      </c>
      <c r="J507">
        <v>18</v>
      </c>
      <c r="K507">
        <v>1344</v>
      </c>
      <c r="L507">
        <v>1036</v>
      </c>
      <c r="M507">
        <v>9.8571428569999995</v>
      </c>
    </row>
    <row r="508" spans="1:13" x14ac:dyDescent="0.35">
      <c r="A508">
        <v>139463</v>
      </c>
      <c r="B508" t="s">
        <v>55</v>
      </c>
      <c r="C508" t="s">
        <v>17</v>
      </c>
      <c r="D508">
        <v>690</v>
      </c>
      <c r="E508">
        <v>328</v>
      </c>
      <c r="F508">
        <v>370</v>
      </c>
      <c r="G508">
        <v>0</v>
      </c>
      <c r="H508">
        <v>12881</v>
      </c>
      <c r="I508">
        <v>6</v>
      </c>
      <c r="J508">
        <v>50</v>
      </c>
      <c r="K508">
        <v>361</v>
      </c>
      <c r="L508">
        <v>340</v>
      </c>
      <c r="M508">
        <v>6.8</v>
      </c>
    </row>
    <row r="509" spans="1:13" x14ac:dyDescent="0.35">
      <c r="A509">
        <v>12900</v>
      </c>
      <c r="B509" t="s">
        <v>41</v>
      </c>
      <c r="C509" t="s">
        <v>17</v>
      </c>
      <c r="D509">
        <v>1351</v>
      </c>
      <c r="E509">
        <v>430</v>
      </c>
      <c r="F509">
        <v>538</v>
      </c>
      <c r="G509">
        <v>7</v>
      </c>
      <c r="H509">
        <v>18642</v>
      </c>
      <c r="I509">
        <v>12</v>
      </c>
      <c r="J509">
        <v>45</v>
      </c>
      <c r="K509">
        <v>526</v>
      </c>
      <c r="L509">
        <v>466</v>
      </c>
      <c r="M509">
        <v>7.3333333329999997</v>
      </c>
    </row>
    <row r="510" spans="1:13" x14ac:dyDescent="0.35">
      <c r="A510">
        <v>60897</v>
      </c>
      <c r="B510" t="s">
        <v>34</v>
      </c>
      <c r="C510" t="s">
        <v>17</v>
      </c>
      <c r="D510">
        <v>496</v>
      </c>
      <c r="E510">
        <v>345</v>
      </c>
      <c r="F510">
        <v>378</v>
      </c>
      <c r="G510">
        <v>0</v>
      </c>
      <c r="H510">
        <v>12641</v>
      </c>
      <c r="I510">
        <v>3</v>
      </c>
      <c r="J510">
        <v>64</v>
      </c>
      <c r="K510">
        <v>373</v>
      </c>
      <c r="L510">
        <v>337</v>
      </c>
      <c r="M510">
        <v>3.2222222220000001</v>
      </c>
    </row>
    <row r="511" spans="1:13" x14ac:dyDescent="0.35">
      <c r="A511">
        <v>5180</v>
      </c>
      <c r="B511" t="s">
        <v>51</v>
      </c>
      <c r="C511" t="s">
        <v>17</v>
      </c>
      <c r="D511">
        <v>469</v>
      </c>
      <c r="E511">
        <v>285</v>
      </c>
      <c r="F511">
        <v>311</v>
      </c>
      <c r="G511">
        <v>0</v>
      </c>
      <c r="H511">
        <v>11456</v>
      </c>
      <c r="I511">
        <v>1</v>
      </c>
      <c r="J511">
        <v>57</v>
      </c>
      <c r="K511">
        <v>300</v>
      </c>
      <c r="L511">
        <v>288</v>
      </c>
      <c r="M511">
        <v>9.3939393940000002</v>
      </c>
    </row>
    <row r="512" spans="1:13" x14ac:dyDescent="0.35">
      <c r="A512">
        <v>137835</v>
      </c>
      <c r="B512" t="s">
        <v>56</v>
      </c>
      <c r="C512" t="s">
        <v>61</v>
      </c>
      <c r="D512">
        <v>560</v>
      </c>
      <c r="E512">
        <v>191</v>
      </c>
      <c r="F512">
        <v>317</v>
      </c>
      <c r="G512">
        <v>0</v>
      </c>
      <c r="H512">
        <v>10191</v>
      </c>
      <c r="I512">
        <v>4</v>
      </c>
      <c r="J512">
        <v>42</v>
      </c>
      <c r="K512">
        <v>202</v>
      </c>
      <c r="L512">
        <v>274</v>
      </c>
      <c r="M512">
        <v>13.66666667</v>
      </c>
    </row>
    <row r="513" spans="1:13" x14ac:dyDescent="0.35">
      <c r="A513">
        <v>2867</v>
      </c>
      <c r="B513" t="s">
        <v>32</v>
      </c>
      <c r="C513" t="s">
        <v>17</v>
      </c>
      <c r="D513">
        <v>476</v>
      </c>
      <c r="E513">
        <v>200</v>
      </c>
      <c r="F513">
        <v>296</v>
      </c>
      <c r="G513">
        <v>0</v>
      </c>
      <c r="H513">
        <v>9379</v>
      </c>
      <c r="I513">
        <v>1</v>
      </c>
      <c r="J513">
        <v>76</v>
      </c>
      <c r="K513">
        <v>235</v>
      </c>
      <c r="L513">
        <v>277</v>
      </c>
      <c r="M513">
        <v>11.25</v>
      </c>
    </row>
    <row r="514" spans="1:13" x14ac:dyDescent="0.35">
      <c r="A514">
        <v>150025</v>
      </c>
      <c r="B514" t="s">
        <v>22</v>
      </c>
      <c r="C514" t="s">
        <v>17</v>
      </c>
      <c r="D514">
        <v>1577</v>
      </c>
      <c r="E514">
        <v>364</v>
      </c>
      <c r="F514">
        <v>440</v>
      </c>
      <c r="G514">
        <v>18</v>
      </c>
      <c r="H514">
        <v>12819</v>
      </c>
      <c r="I514">
        <v>18</v>
      </c>
      <c r="J514">
        <v>56</v>
      </c>
      <c r="K514">
        <v>377</v>
      </c>
      <c r="L514">
        <v>422</v>
      </c>
      <c r="M514">
        <v>6.3529411769999999</v>
      </c>
    </row>
    <row r="515" spans="1:13" x14ac:dyDescent="0.35">
      <c r="A515">
        <v>111045</v>
      </c>
      <c r="B515" t="s">
        <v>33</v>
      </c>
      <c r="D515">
        <v>428</v>
      </c>
      <c r="E515">
        <v>208</v>
      </c>
      <c r="F515">
        <v>276</v>
      </c>
      <c r="G515">
        <v>1</v>
      </c>
      <c r="H515">
        <v>10201</v>
      </c>
      <c r="I515">
        <v>0</v>
      </c>
      <c r="J515">
        <v>76</v>
      </c>
      <c r="K515">
        <v>227</v>
      </c>
      <c r="L515">
        <v>251</v>
      </c>
      <c r="M515">
        <v>10.35714286</v>
      </c>
    </row>
    <row r="516" spans="1:13" x14ac:dyDescent="0.35">
      <c r="A516">
        <v>3109</v>
      </c>
      <c r="B516" t="s">
        <v>16</v>
      </c>
      <c r="C516" t="s">
        <v>14</v>
      </c>
      <c r="D516">
        <v>1002</v>
      </c>
      <c r="E516">
        <v>434</v>
      </c>
      <c r="F516">
        <v>597</v>
      </c>
      <c r="G516">
        <v>2</v>
      </c>
      <c r="H516">
        <v>21023</v>
      </c>
      <c r="I516">
        <v>8</v>
      </c>
      <c r="J516">
        <v>54</v>
      </c>
      <c r="K516">
        <v>566</v>
      </c>
      <c r="L516">
        <v>495</v>
      </c>
      <c r="M516">
        <v>21.270270270000001</v>
      </c>
    </row>
    <row r="517" spans="1:13" x14ac:dyDescent="0.35">
      <c r="A517">
        <v>45134</v>
      </c>
      <c r="B517" t="s">
        <v>13</v>
      </c>
      <c r="C517" t="s">
        <v>14</v>
      </c>
      <c r="D517">
        <v>736</v>
      </c>
      <c r="E517">
        <v>235</v>
      </c>
      <c r="F517">
        <v>351</v>
      </c>
      <c r="G517">
        <v>0</v>
      </c>
      <c r="H517">
        <v>14532</v>
      </c>
      <c r="I517">
        <v>12</v>
      </c>
      <c r="J517">
        <v>11</v>
      </c>
      <c r="K517">
        <v>288</v>
      </c>
      <c r="L517">
        <v>291</v>
      </c>
      <c r="M517">
        <v>12.66666667</v>
      </c>
    </row>
    <row r="518" spans="1:13" x14ac:dyDescent="0.35">
      <c r="A518">
        <v>85396</v>
      </c>
      <c r="B518" t="s">
        <v>57</v>
      </c>
      <c r="C518" t="s">
        <v>17</v>
      </c>
      <c r="D518">
        <v>784</v>
      </c>
      <c r="E518">
        <v>389</v>
      </c>
      <c r="F518">
        <v>491</v>
      </c>
      <c r="G518">
        <v>3</v>
      </c>
      <c r="H518">
        <v>15497</v>
      </c>
      <c r="I518">
        <v>0</v>
      </c>
      <c r="J518">
        <v>84</v>
      </c>
      <c r="K518">
        <v>436</v>
      </c>
      <c r="L518">
        <v>450</v>
      </c>
      <c r="M518">
        <v>5.875</v>
      </c>
    </row>
    <row r="519" spans="1:13" x14ac:dyDescent="0.35">
      <c r="A519">
        <v>164246</v>
      </c>
      <c r="B519" t="s">
        <v>22</v>
      </c>
      <c r="C519" t="s">
        <v>17</v>
      </c>
      <c r="D519">
        <v>2982</v>
      </c>
      <c r="E519">
        <v>609</v>
      </c>
      <c r="F519">
        <v>713</v>
      </c>
      <c r="G519">
        <v>83</v>
      </c>
      <c r="H519">
        <v>21687</v>
      </c>
      <c r="I519">
        <v>13</v>
      </c>
      <c r="J519">
        <v>54</v>
      </c>
      <c r="K519">
        <v>660</v>
      </c>
      <c r="L519">
        <v>635</v>
      </c>
      <c r="M519">
        <v>7.2352941179999997</v>
      </c>
    </row>
    <row r="520" spans="1:13" x14ac:dyDescent="0.35">
      <c r="A520">
        <v>49109</v>
      </c>
      <c r="B520" t="s">
        <v>44</v>
      </c>
      <c r="D520">
        <v>394</v>
      </c>
      <c r="E520">
        <v>248</v>
      </c>
      <c r="F520">
        <v>313</v>
      </c>
      <c r="G520">
        <v>0</v>
      </c>
      <c r="H520">
        <v>10581</v>
      </c>
      <c r="I520">
        <v>0</v>
      </c>
      <c r="J520">
        <v>81</v>
      </c>
      <c r="K520">
        <v>281</v>
      </c>
      <c r="L520">
        <v>272</v>
      </c>
      <c r="M520">
        <v>5.2857142860000002</v>
      </c>
    </row>
    <row r="521" spans="1:13" x14ac:dyDescent="0.35">
      <c r="A521">
        <v>127346</v>
      </c>
      <c r="B521" t="s">
        <v>75</v>
      </c>
      <c r="C521" t="s">
        <v>17</v>
      </c>
      <c r="D521">
        <v>2189</v>
      </c>
      <c r="E521">
        <v>656</v>
      </c>
      <c r="F521">
        <v>723</v>
      </c>
      <c r="G521">
        <v>63</v>
      </c>
      <c r="H521">
        <v>22182</v>
      </c>
      <c r="I521">
        <v>3</v>
      </c>
      <c r="J521">
        <v>61</v>
      </c>
      <c r="K521">
        <v>664</v>
      </c>
      <c r="L521">
        <v>711</v>
      </c>
      <c r="M521">
        <v>15</v>
      </c>
    </row>
    <row r="522" spans="1:13" x14ac:dyDescent="0.35">
      <c r="A522">
        <v>54123</v>
      </c>
      <c r="B522" t="s">
        <v>69</v>
      </c>
      <c r="C522" t="s">
        <v>17</v>
      </c>
      <c r="D522">
        <v>452</v>
      </c>
      <c r="E522">
        <v>193</v>
      </c>
      <c r="F522">
        <v>270</v>
      </c>
      <c r="G522">
        <v>0</v>
      </c>
      <c r="H522">
        <v>9283</v>
      </c>
      <c r="I522">
        <v>0</v>
      </c>
      <c r="J522">
        <v>79</v>
      </c>
      <c r="K522">
        <v>256</v>
      </c>
      <c r="L522">
        <v>230</v>
      </c>
      <c r="M522">
        <v>5</v>
      </c>
    </row>
    <row r="523" spans="1:13" x14ac:dyDescent="0.35">
      <c r="A523">
        <v>125999</v>
      </c>
      <c r="B523" t="s">
        <v>21</v>
      </c>
      <c r="C523" t="s">
        <v>17</v>
      </c>
      <c r="D523">
        <v>281</v>
      </c>
      <c r="E523">
        <v>138</v>
      </c>
      <c r="F523">
        <v>193</v>
      </c>
      <c r="G523">
        <v>0</v>
      </c>
      <c r="H523">
        <v>5843</v>
      </c>
      <c r="I523">
        <v>8</v>
      </c>
      <c r="J523">
        <v>89</v>
      </c>
      <c r="K523">
        <v>158</v>
      </c>
      <c r="L523">
        <v>173</v>
      </c>
      <c r="M523">
        <v>9.4090909089999997</v>
      </c>
    </row>
    <row r="524" spans="1:13" x14ac:dyDescent="0.35">
      <c r="A524">
        <v>130989</v>
      </c>
      <c r="B524" t="s">
        <v>49</v>
      </c>
      <c r="C524" t="s">
        <v>14</v>
      </c>
      <c r="D524">
        <v>1175</v>
      </c>
      <c r="E524">
        <v>517</v>
      </c>
      <c r="F524">
        <v>599</v>
      </c>
      <c r="G524">
        <v>8</v>
      </c>
      <c r="H524">
        <v>18850</v>
      </c>
      <c r="I524">
        <v>2</v>
      </c>
      <c r="J524">
        <v>38</v>
      </c>
      <c r="K524">
        <v>568</v>
      </c>
      <c r="L524">
        <v>565</v>
      </c>
      <c r="M524">
        <v>5.6666666670000003</v>
      </c>
    </row>
    <row r="525" spans="1:13" x14ac:dyDescent="0.35">
      <c r="A525">
        <v>62721</v>
      </c>
      <c r="B525" t="s">
        <v>34</v>
      </c>
      <c r="C525" t="s">
        <v>31</v>
      </c>
      <c r="D525">
        <v>413</v>
      </c>
      <c r="E525">
        <v>283</v>
      </c>
      <c r="F525">
        <v>372</v>
      </c>
      <c r="G525">
        <v>0</v>
      </c>
      <c r="H525">
        <v>12509</v>
      </c>
      <c r="I525">
        <v>0</v>
      </c>
      <c r="J525">
        <v>79</v>
      </c>
      <c r="K525">
        <v>324</v>
      </c>
      <c r="L525">
        <v>320</v>
      </c>
      <c r="M525">
        <v>6.4</v>
      </c>
    </row>
    <row r="526" spans="1:13" x14ac:dyDescent="0.35">
      <c r="A526">
        <v>104177</v>
      </c>
      <c r="B526" t="s">
        <v>37</v>
      </c>
      <c r="C526" t="s">
        <v>17</v>
      </c>
      <c r="D526">
        <v>985</v>
      </c>
      <c r="E526">
        <v>492</v>
      </c>
      <c r="F526">
        <v>680</v>
      </c>
      <c r="G526">
        <v>2</v>
      </c>
      <c r="H526">
        <v>24807</v>
      </c>
      <c r="I526">
        <v>1</v>
      </c>
      <c r="J526">
        <v>60</v>
      </c>
      <c r="K526">
        <v>568</v>
      </c>
      <c r="L526">
        <v>595</v>
      </c>
      <c r="M526">
        <v>6.4285714289999998</v>
      </c>
    </row>
    <row r="527" spans="1:13" x14ac:dyDescent="0.35">
      <c r="A527">
        <v>70217</v>
      </c>
      <c r="B527" t="s">
        <v>30</v>
      </c>
      <c r="C527" t="s">
        <v>17</v>
      </c>
      <c r="D527">
        <v>320</v>
      </c>
      <c r="E527">
        <v>226</v>
      </c>
      <c r="F527">
        <v>324</v>
      </c>
      <c r="G527">
        <v>0</v>
      </c>
      <c r="H527">
        <v>10003</v>
      </c>
      <c r="I527">
        <v>1</v>
      </c>
      <c r="J527">
        <v>80</v>
      </c>
      <c r="K527">
        <v>310</v>
      </c>
      <c r="L527">
        <v>282</v>
      </c>
      <c r="M527">
        <v>5.2</v>
      </c>
    </row>
    <row r="528" spans="1:13" x14ac:dyDescent="0.35">
      <c r="A528">
        <v>160394</v>
      </c>
      <c r="B528" t="s">
        <v>22</v>
      </c>
      <c r="C528" t="s">
        <v>17</v>
      </c>
      <c r="D528">
        <v>882</v>
      </c>
      <c r="E528">
        <v>406</v>
      </c>
      <c r="F528">
        <v>444</v>
      </c>
      <c r="G528">
        <v>0</v>
      </c>
      <c r="H528">
        <v>12842</v>
      </c>
      <c r="I528">
        <v>3</v>
      </c>
      <c r="J528">
        <v>69</v>
      </c>
      <c r="K528">
        <v>431</v>
      </c>
      <c r="L528">
        <v>419</v>
      </c>
      <c r="M528">
        <v>6.0526315789999998</v>
      </c>
    </row>
    <row r="529" spans="1:13" x14ac:dyDescent="0.35">
      <c r="A529">
        <v>134115</v>
      </c>
      <c r="B529" t="s">
        <v>26</v>
      </c>
      <c r="C529" t="s">
        <v>27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11.45454546</v>
      </c>
    </row>
    <row r="530" spans="1:13" x14ac:dyDescent="0.35">
      <c r="A530">
        <v>175602</v>
      </c>
      <c r="B530" t="s">
        <v>51</v>
      </c>
      <c r="C530" t="s">
        <v>17</v>
      </c>
      <c r="D530">
        <v>217</v>
      </c>
      <c r="E530">
        <v>97</v>
      </c>
      <c r="F530">
        <v>149</v>
      </c>
      <c r="G530">
        <v>0</v>
      </c>
      <c r="H530">
        <v>4914</v>
      </c>
      <c r="I530">
        <v>1</v>
      </c>
      <c r="J530">
        <v>40</v>
      </c>
      <c r="K530">
        <v>163</v>
      </c>
      <c r="L530">
        <v>129</v>
      </c>
      <c r="M530">
        <v>3.4259259260000001</v>
      </c>
    </row>
    <row r="531" spans="1:13" x14ac:dyDescent="0.35">
      <c r="A531">
        <v>88489</v>
      </c>
      <c r="B531" t="s">
        <v>16</v>
      </c>
      <c r="C531" t="s">
        <v>17</v>
      </c>
      <c r="D531">
        <v>1833</v>
      </c>
      <c r="E531">
        <v>594</v>
      </c>
      <c r="F531">
        <v>706</v>
      </c>
      <c r="G531">
        <v>37</v>
      </c>
      <c r="H531">
        <v>21653</v>
      </c>
      <c r="I531">
        <v>17</v>
      </c>
      <c r="J531">
        <v>46</v>
      </c>
      <c r="K531">
        <v>642</v>
      </c>
      <c r="L531">
        <v>668</v>
      </c>
      <c r="M531">
        <v>17</v>
      </c>
    </row>
    <row r="532" spans="1:13" x14ac:dyDescent="0.35">
      <c r="A532">
        <v>139664</v>
      </c>
      <c r="B532" t="s">
        <v>55</v>
      </c>
      <c r="C532" t="s">
        <v>17</v>
      </c>
      <c r="D532">
        <v>952</v>
      </c>
      <c r="E532">
        <v>474</v>
      </c>
      <c r="F532">
        <v>482</v>
      </c>
      <c r="G532">
        <v>3</v>
      </c>
      <c r="H532">
        <v>17141</v>
      </c>
      <c r="I532">
        <v>2</v>
      </c>
      <c r="J532">
        <v>37</v>
      </c>
      <c r="K532">
        <v>478</v>
      </c>
      <c r="L532">
        <v>467</v>
      </c>
      <c r="M532">
        <v>14.58823529</v>
      </c>
    </row>
    <row r="533" spans="1:13" x14ac:dyDescent="0.35">
      <c r="A533">
        <v>9947</v>
      </c>
      <c r="B533" t="s">
        <v>49</v>
      </c>
      <c r="C533" t="s">
        <v>14</v>
      </c>
      <c r="D533">
        <v>793</v>
      </c>
      <c r="E533">
        <v>429</v>
      </c>
      <c r="F533">
        <v>458</v>
      </c>
      <c r="G533">
        <v>0</v>
      </c>
      <c r="H533">
        <v>12976</v>
      </c>
      <c r="I533">
        <v>1</v>
      </c>
      <c r="J533">
        <v>66</v>
      </c>
      <c r="K533">
        <v>454</v>
      </c>
      <c r="L533">
        <v>447</v>
      </c>
      <c r="M533">
        <v>6.615384615</v>
      </c>
    </row>
    <row r="534" spans="1:13" x14ac:dyDescent="0.35">
      <c r="A534">
        <v>168368</v>
      </c>
      <c r="B534" t="s">
        <v>22</v>
      </c>
      <c r="C534" t="s">
        <v>14</v>
      </c>
      <c r="D534">
        <v>3256</v>
      </c>
      <c r="E534">
        <v>538</v>
      </c>
      <c r="F534">
        <v>628</v>
      </c>
      <c r="G534">
        <v>90</v>
      </c>
      <c r="H534">
        <v>21944</v>
      </c>
      <c r="I534">
        <v>19</v>
      </c>
      <c r="J534">
        <v>43</v>
      </c>
      <c r="K534">
        <v>603</v>
      </c>
      <c r="L534">
        <v>624</v>
      </c>
      <c r="M534">
        <v>14.28571429</v>
      </c>
    </row>
    <row r="535" spans="1:13" x14ac:dyDescent="0.35">
      <c r="A535">
        <v>166927</v>
      </c>
      <c r="B535" t="s">
        <v>22</v>
      </c>
      <c r="C535" t="s">
        <v>14</v>
      </c>
      <c r="D535">
        <v>2763</v>
      </c>
      <c r="E535">
        <v>465</v>
      </c>
      <c r="F535">
        <v>626</v>
      </c>
      <c r="G535">
        <v>83</v>
      </c>
      <c r="H535">
        <v>22975</v>
      </c>
      <c r="I535">
        <v>13</v>
      </c>
      <c r="J535">
        <v>49</v>
      </c>
      <c r="K535">
        <v>571</v>
      </c>
      <c r="L535">
        <v>530</v>
      </c>
      <c r="M535">
        <v>20</v>
      </c>
    </row>
    <row r="536" spans="1:13" x14ac:dyDescent="0.35">
      <c r="A536">
        <v>189723</v>
      </c>
      <c r="B536" t="s">
        <v>49</v>
      </c>
      <c r="C536" t="s">
        <v>17</v>
      </c>
      <c r="D536">
        <v>952</v>
      </c>
      <c r="E536">
        <v>358</v>
      </c>
      <c r="F536">
        <v>461</v>
      </c>
      <c r="G536">
        <v>1</v>
      </c>
      <c r="H536">
        <v>16123</v>
      </c>
      <c r="I536">
        <v>3</v>
      </c>
      <c r="J536">
        <v>37</v>
      </c>
      <c r="K536">
        <v>432</v>
      </c>
      <c r="L536">
        <v>423</v>
      </c>
      <c r="M536">
        <v>26.666666670000001</v>
      </c>
    </row>
    <row r="537" spans="1:13" x14ac:dyDescent="0.35">
      <c r="A537">
        <v>156559</v>
      </c>
      <c r="B537" t="s">
        <v>22</v>
      </c>
      <c r="C537" t="s">
        <v>14</v>
      </c>
      <c r="D537">
        <v>2158</v>
      </c>
      <c r="E537">
        <v>576</v>
      </c>
      <c r="F537">
        <v>651</v>
      </c>
      <c r="G537">
        <v>62</v>
      </c>
      <c r="H537">
        <v>20066</v>
      </c>
      <c r="I537">
        <v>11</v>
      </c>
      <c r="J537">
        <v>51</v>
      </c>
      <c r="K537">
        <v>617</v>
      </c>
      <c r="L537">
        <v>604</v>
      </c>
      <c r="M537">
        <v>9.8571428569999995</v>
      </c>
    </row>
    <row r="538" spans="1:13" x14ac:dyDescent="0.35">
      <c r="A538">
        <v>64683</v>
      </c>
      <c r="B538" t="s">
        <v>30</v>
      </c>
      <c r="C538" t="s">
        <v>17</v>
      </c>
      <c r="D538">
        <v>477</v>
      </c>
      <c r="E538">
        <v>328</v>
      </c>
      <c r="F538">
        <v>446</v>
      </c>
      <c r="G538">
        <v>0</v>
      </c>
      <c r="H538">
        <v>15065</v>
      </c>
      <c r="I538">
        <v>6</v>
      </c>
      <c r="J538">
        <v>75</v>
      </c>
      <c r="K538">
        <v>431</v>
      </c>
      <c r="L538">
        <v>386</v>
      </c>
      <c r="M538">
        <v>15</v>
      </c>
    </row>
    <row r="539" spans="1:13" x14ac:dyDescent="0.35">
      <c r="A539">
        <v>164697</v>
      </c>
      <c r="B539" t="s">
        <v>22</v>
      </c>
      <c r="C539" t="s">
        <v>17</v>
      </c>
      <c r="D539">
        <v>2235</v>
      </c>
      <c r="E539">
        <v>441</v>
      </c>
      <c r="F539">
        <v>478</v>
      </c>
      <c r="G539">
        <v>66</v>
      </c>
      <c r="H539">
        <v>15262</v>
      </c>
      <c r="I539">
        <v>14</v>
      </c>
      <c r="J539">
        <v>55</v>
      </c>
      <c r="K539">
        <v>459</v>
      </c>
      <c r="L539">
        <v>449</v>
      </c>
      <c r="M539">
        <v>5.6</v>
      </c>
    </row>
    <row r="540" spans="1:13" x14ac:dyDescent="0.35">
      <c r="A540">
        <v>111918</v>
      </c>
      <c r="B540" t="s">
        <v>33</v>
      </c>
      <c r="C540" t="s">
        <v>61</v>
      </c>
      <c r="D540">
        <v>427</v>
      </c>
      <c r="E540">
        <v>250</v>
      </c>
      <c r="F540">
        <v>356</v>
      </c>
      <c r="G540">
        <v>0</v>
      </c>
      <c r="H540">
        <v>14425</v>
      </c>
      <c r="I540">
        <v>0</v>
      </c>
      <c r="J540">
        <v>77</v>
      </c>
      <c r="K540">
        <v>286</v>
      </c>
      <c r="L540">
        <v>296</v>
      </c>
      <c r="M540">
        <v>7.076923077</v>
      </c>
    </row>
    <row r="541" spans="1:13" x14ac:dyDescent="0.35">
      <c r="A541">
        <v>89816</v>
      </c>
      <c r="B541" t="s">
        <v>16</v>
      </c>
      <c r="C541" t="s">
        <v>14</v>
      </c>
      <c r="D541">
        <v>2000</v>
      </c>
      <c r="E541">
        <v>760</v>
      </c>
      <c r="F541">
        <v>759</v>
      </c>
      <c r="G541">
        <v>50</v>
      </c>
      <c r="H541">
        <v>22531</v>
      </c>
      <c r="I541">
        <v>2</v>
      </c>
      <c r="J541">
        <v>72</v>
      </c>
      <c r="K541">
        <v>773</v>
      </c>
      <c r="L541">
        <v>727</v>
      </c>
      <c r="M541">
        <v>35</v>
      </c>
    </row>
    <row r="542" spans="1:13" x14ac:dyDescent="0.35">
      <c r="A542">
        <v>161115</v>
      </c>
      <c r="B542" t="s">
        <v>22</v>
      </c>
      <c r="C542" t="s">
        <v>31</v>
      </c>
      <c r="D542">
        <v>728</v>
      </c>
      <c r="E542">
        <v>180</v>
      </c>
      <c r="F542">
        <v>286</v>
      </c>
      <c r="G542">
        <v>0</v>
      </c>
      <c r="H542">
        <v>11426</v>
      </c>
      <c r="I542">
        <v>0</v>
      </c>
      <c r="J542">
        <v>54</v>
      </c>
      <c r="K542">
        <v>241</v>
      </c>
      <c r="L542">
        <v>214</v>
      </c>
      <c r="M542">
        <v>8.625</v>
      </c>
    </row>
    <row r="543" spans="1:13" x14ac:dyDescent="0.35">
      <c r="A543">
        <v>165753</v>
      </c>
      <c r="B543" t="s">
        <v>22</v>
      </c>
      <c r="C543" t="s">
        <v>14</v>
      </c>
      <c r="D543">
        <v>1345</v>
      </c>
      <c r="E543">
        <v>372</v>
      </c>
      <c r="F543">
        <v>437</v>
      </c>
      <c r="G543">
        <v>2</v>
      </c>
      <c r="H543">
        <v>17201</v>
      </c>
      <c r="I543">
        <v>12</v>
      </c>
      <c r="J543">
        <v>56</v>
      </c>
      <c r="K543">
        <v>436</v>
      </c>
      <c r="L543">
        <v>407</v>
      </c>
      <c r="M543">
        <v>15</v>
      </c>
    </row>
    <row r="544" spans="1:13" x14ac:dyDescent="0.35">
      <c r="A544">
        <v>117411</v>
      </c>
      <c r="B544" t="s">
        <v>21</v>
      </c>
      <c r="C544" t="s">
        <v>17</v>
      </c>
      <c r="D544">
        <v>904</v>
      </c>
      <c r="E544">
        <v>117</v>
      </c>
      <c r="F544">
        <v>382</v>
      </c>
      <c r="G544">
        <v>0</v>
      </c>
      <c r="H544">
        <v>10892</v>
      </c>
      <c r="I544">
        <v>24</v>
      </c>
      <c r="J544">
        <v>46</v>
      </c>
      <c r="K544">
        <v>374</v>
      </c>
      <c r="L544">
        <v>185</v>
      </c>
      <c r="M544">
        <v>13.80555556</v>
      </c>
    </row>
    <row r="545" spans="1:13" x14ac:dyDescent="0.35">
      <c r="A545">
        <v>112750</v>
      </c>
      <c r="B545" t="s">
        <v>32</v>
      </c>
      <c r="C545" t="s">
        <v>17</v>
      </c>
      <c r="D545">
        <v>428</v>
      </c>
      <c r="E545">
        <v>267</v>
      </c>
      <c r="F545">
        <v>347</v>
      </c>
      <c r="G545">
        <v>0</v>
      </c>
      <c r="H545">
        <v>11716</v>
      </c>
      <c r="I545">
        <v>2</v>
      </c>
      <c r="J545">
        <v>72</v>
      </c>
      <c r="K545">
        <v>306</v>
      </c>
      <c r="L545">
        <v>315</v>
      </c>
      <c r="M545">
        <v>12.75</v>
      </c>
    </row>
    <row r="546" spans="1:13" x14ac:dyDescent="0.35">
      <c r="A546">
        <v>134852</v>
      </c>
      <c r="B546" t="s">
        <v>39</v>
      </c>
      <c r="C546" t="s">
        <v>14</v>
      </c>
      <c r="D546">
        <v>735</v>
      </c>
      <c r="E546">
        <v>289</v>
      </c>
      <c r="F546">
        <v>358</v>
      </c>
      <c r="G546">
        <v>2</v>
      </c>
      <c r="H546">
        <v>9048</v>
      </c>
      <c r="I546">
        <v>2</v>
      </c>
      <c r="J546">
        <v>86</v>
      </c>
      <c r="K546">
        <v>343</v>
      </c>
      <c r="L546">
        <v>334</v>
      </c>
      <c r="M546">
        <v>50</v>
      </c>
    </row>
    <row r="547" spans="1:13" x14ac:dyDescent="0.35">
      <c r="A547">
        <v>69506</v>
      </c>
      <c r="B547" t="s">
        <v>30</v>
      </c>
      <c r="C547" t="s">
        <v>17</v>
      </c>
      <c r="D547">
        <v>921</v>
      </c>
      <c r="E547">
        <v>451</v>
      </c>
      <c r="F547">
        <v>534</v>
      </c>
      <c r="G547">
        <v>7</v>
      </c>
      <c r="H547">
        <v>17564</v>
      </c>
      <c r="I547">
        <v>2</v>
      </c>
      <c r="J547">
        <v>86</v>
      </c>
      <c r="K547">
        <v>466</v>
      </c>
      <c r="L547">
        <v>512</v>
      </c>
      <c r="M547">
        <v>13</v>
      </c>
    </row>
    <row r="548" spans="1:13" x14ac:dyDescent="0.35">
      <c r="A548">
        <v>94920</v>
      </c>
      <c r="B548" t="s">
        <v>16</v>
      </c>
      <c r="C548" t="s">
        <v>17</v>
      </c>
      <c r="D548">
        <v>1349</v>
      </c>
      <c r="E548">
        <v>411</v>
      </c>
      <c r="F548">
        <v>488</v>
      </c>
      <c r="G548">
        <v>10</v>
      </c>
      <c r="H548">
        <v>18814</v>
      </c>
      <c r="I548">
        <v>30</v>
      </c>
      <c r="J548">
        <v>54</v>
      </c>
      <c r="K548">
        <v>428</v>
      </c>
      <c r="L548">
        <v>465</v>
      </c>
      <c r="M548">
        <v>21.166666670000001</v>
      </c>
    </row>
    <row r="549" spans="1:13" x14ac:dyDescent="0.35">
      <c r="A549">
        <v>186699</v>
      </c>
      <c r="B549" t="s">
        <v>36</v>
      </c>
      <c r="C549" t="s">
        <v>17</v>
      </c>
      <c r="D549">
        <v>338</v>
      </c>
      <c r="E549">
        <v>149</v>
      </c>
      <c r="F549">
        <v>218</v>
      </c>
      <c r="G549">
        <v>0</v>
      </c>
      <c r="H549">
        <v>5317</v>
      </c>
      <c r="I549">
        <v>0</v>
      </c>
      <c r="J549">
        <v>62</v>
      </c>
      <c r="K549">
        <v>145</v>
      </c>
      <c r="L549">
        <v>214</v>
      </c>
      <c r="M549">
        <v>9.6875</v>
      </c>
    </row>
    <row r="550" spans="1:13" x14ac:dyDescent="0.35">
      <c r="A550">
        <v>99276</v>
      </c>
      <c r="B550" t="s">
        <v>37</v>
      </c>
      <c r="C550" t="s">
        <v>17</v>
      </c>
      <c r="D550">
        <v>2941</v>
      </c>
      <c r="E550">
        <v>654</v>
      </c>
      <c r="F550">
        <v>879</v>
      </c>
      <c r="G550">
        <v>71</v>
      </c>
      <c r="H550">
        <v>33387</v>
      </c>
      <c r="I550">
        <v>5</v>
      </c>
      <c r="J550">
        <v>47</v>
      </c>
      <c r="K550">
        <v>843</v>
      </c>
      <c r="L550">
        <v>729</v>
      </c>
      <c r="M550">
        <v>13.55555556</v>
      </c>
    </row>
    <row r="551" spans="1:13" x14ac:dyDescent="0.35">
      <c r="A551">
        <v>84582</v>
      </c>
      <c r="B551" t="s">
        <v>57</v>
      </c>
      <c r="C551" t="s">
        <v>17</v>
      </c>
      <c r="D551">
        <v>973</v>
      </c>
      <c r="E551">
        <v>468</v>
      </c>
      <c r="F551">
        <v>542</v>
      </c>
      <c r="G551">
        <v>0</v>
      </c>
      <c r="H551">
        <v>17726</v>
      </c>
      <c r="I551">
        <v>6</v>
      </c>
      <c r="J551">
        <v>61</v>
      </c>
      <c r="K551">
        <v>514</v>
      </c>
      <c r="L551">
        <v>506</v>
      </c>
      <c r="M551">
        <v>11.4</v>
      </c>
    </row>
    <row r="552" spans="1:13" x14ac:dyDescent="0.35">
      <c r="A552">
        <v>132339</v>
      </c>
      <c r="B552" t="s">
        <v>49</v>
      </c>
      <c r="C552" t="s">
        <v>14</v>
      </c>
      <c r="D552">
        <v>779</v>
      </c>
      <c r="E552">
        <v>260</v>
      </c>
      <c r="F552">
        <v>328</v>
      </c>
      <c r="G552">
        <v>3</v>
      </c>
      <c r="H552">
        <v>16604</v>
      </c>
      <c r="I552">
        <v>2</v>
      </c>
      <c r="J552">
        <v>67</v>
      </c>
      <c r="K552">
        <v>258</v>
      </c>
      <c r="L552">
        <v>318</v>
      </c>
      <c r="M552">
        <v>8.8888888890000004</v>
      </c>
    </row>
    <row r="553" spans="1:13" x14ac:dyDescent="0.35">
      <c r="A553">
        <v>12011</v>
      </c>
      <c r="B553" t="s">
        <v>22</v>
      </c>
      <c r="C553" t="s">
        <v>14</v>
      </c>
      <c r="D553">
        <v>3514</v>
      </c>
      <c r="E553">
        <v>691</v>
      </c>
      <c r="F553">
        <v>795</v>
      </c>
      <c r="G553">
        <v>98</v>
      </c>
      <c r="H553">
        <v>28298</v>
      </c>
      <c r="I553">
        <v>10</v>
      </c>
      <c r="J553">
        <v>40</v>
      </c>
      <c r="K553">
        <v>728</v>
      </c>
      <c r="L553">
        <v>763</v>
      </c>
      <c r="M553">
        <v>8.3529411769999999</v>
      </c>
    </row>
    <row r="554" spans="1:13" x14ac:dyDescent="0.35">
      <c r="A554">
        <v>117673</v>
      </c>
      <c r="B554" t="s">
        <v>21</v>
      </c>
      <c r="C554" t="s">
        <v>14</v>
      </c>
      <c r="D554">
        <v>762</v>
      </c>
      <c r="E554">
        <v>439</v>
      </c>
      <c r="F554">
        <v>518</v>
      </c>
      <c r="G554">
        <v>1</v>
      </c>
      <c r="H554">
        <v>16107</v>
      </c>
      <c r="I554">
        <v>4</v>
      </c>
      <c r="J554">
        <v>67</v>
      </c>
      <c r="K554">
        <v>475</v>
      </c>
      <c r="L554">
        <v>481</v>
      </c>
      <c r="M554">
        <v>9.7272727270000008</v>
      </c>
    </row>
    <row r="555" spans="1:13" x14ac:dyDescent="0.35">
      <c r="A555">
        <v>186170</v>
      </c>
      <c r="B555" t="s">
        <v>21</v>
      </c>
      <c r="C555" t="s">
        <v>14</v>
      </c>
      <c r="D555">
        <v>591</v>
      </c>
      <c r="E555">
        <v>292</v>
      </c>
      <c r="F555">
        <v>377</v>
      </c>
      <c r="G555">
        <v>0</v>
      </c>
      <c r="H555">
        <v>12912</v>
      </c>
      <c r="I555">
        <v>0</v>
      </c>
      <c r="J555">
        <v>88</v>
      </c>
      <c r="K555">
        <v>339</v>
      </c>
      <c r="L555">
        <v>333</v>
      </c>
      <c r="M555">
        <v>13.38888889</v>
      </c>
    </row>
    <row r="556" spans="1:13" x14ac:dyDescent="0.35">
      <c r="A556">
        <v>150186</v>
      </c>
      <c r="B556" t="s">
        <v>22</v>
      </c>
      <c r="C556" t="s">
        <v>17</v>
      </c>
      <c r="D556">
        <v>2166</v>
      </c>
      <c r="E556">
        <v>427</v>
      </c>
      <c r="F556">
        <v>559</v>
      </c>
      <c r="G556">
        <v>68</v>
      </c>
      <c r="H556">
        <v>15653</v>
      </c>
      <c r="I556">
        <v>15</v>
      </c>
      <c r="J556">
        <v>54</v>
      </c>
      <c r="K556">
        <v>515</v>
      </c>
      <c r="L556">
        <v>471</v>
      </c>
      <c r="M556">
        <v>14.33333333</v>
      </c>
    </row>
    <row r="557" spans="1:13" x14ac:dyDescent="0.35">
      <c r="A557">
        <v>3638</v>
      </c>
      <c r="B557" t="s">
        <v>30</v>
      </c>
      <c r="C557" t="s">
        <v>17</v>
      </c>
      <c r="D557">
        <v>951</v>
      </c>
      <c r="E557">
        <v>411</v>
      </c>
      <c r="F557">
        <v>623</v>
      </c>
      <c r="G557">
        <v>1</v>
      </c>
      <c r="H557">
        <v>20137</v>
      </c>
      <c r="I557">
        <v>7</v>
      </c>
      <c r="J557">
        <v>68</v>
      </c>
      <c r="K557">
        <v>548</v>
      </c>
      <c r="L557">
        <v>483</v>
      </c>
      <c r="M557">
        <v>12.2</v>
      </c>
    </row>
    <row r="558" spans="1:13" x14ac:dyDescent="0.35">
      <c r="A558">
        <v>160633</v>
      </c>
      <c r="B558" t="s">
        <v>22</v>
      </c>
      <c r="C558" t="s">
        <v>17</v>
      </c>
      <c r="D558">
        <v>945</v>
      </c>
      <c r="E558">
        <v>275</v>
      </c>
      <c r="F558">
        <v>347</v>
      </c>
      <c r="G558">
        <v>2</v>
      </c>
      <c r="H558">
        <v>12089</v>
      </c>
      <c r="I558">
        <v>4</v>
      </c>
      <c r="J558">
        <v>65</v>
      </c>
      <c r="K558">
        <v>324</v>
      </c>
      <c r="L558">
        <v>317</v>
      </c>
      <c r="M558">
        <v>13.33333333</v>
      </c>
    </row>
    <row r="559" spans="1:13" x14ac:dyDescent="0.35">
      <c r="A559">
        <v>161514</v>
      </c>
      <c r="B559" t="s">
        <v>22</v>
      </c>
      <c r="C559" t="s">
        <v>17</v>
      </c>
      <c r="D559">
        <v>1408</v>
      </c>
      <c r="E559">
        <v>390</v>
      </c>
      <c r="F559">
        <v>508</v>
      </c>
      <c r="G559">
        <v>16</v>
      </c>
      <c r="H559">
        <v>17886</v>
      </c>
      <c r="I559">
        <v>13</v>
      </c>
      <c r="J559">
        <v>59</v>
      </c>
      <c r="K559">
        <v>469</v>
      </c>
      <c r="L559">
        <v>432</v>
      </c>
      <c r="M559">
        <v>3.2857142860000002</v>
      </c>
    </row>
    <row r="560" spans="1:13" x14ac:dyDescent="0.35">
      <c r="A560">
        <v>110539</v>
      </c>
      <c r="B560" t="s">
        <v>50</v>
      </c>
      <c r="C560" t="s">
        <v>14</v>
      </c>
      <c r="D560">
        <v>554</v>
      </c>
      <c r="E560">
        <v>241</v>
      </c>
      <c r="F560">
        <v>316</v>
      </c>
      <c r="G560">
        <v>0</v>
      </c>
      <c r="H560">
        <v>9759</v>
      </c>
      <c r="I560">
        <v>0</v>
      </c>
      <c r="J560">
        <v>86</v>
      </c>
      <c r="K560">
        <v>281</v>
      </c>
      <c r="L560">
        <v>288</v>
      </c>
      <c r="M560">
        <v>10.375</v>
      </c>
    </row>
    <row r="561" spans="1:13" x14ac:dyDescent="0.35">
      <c r="A561">
        <v>77379</v>
      </c>
      <c r="B561" t="s">
        <v>36</v>
      </c>
      <c r="D561">
        <v>789</v>
      </c>
      <c r="E561">
        <v>415</v>
      </c>
      <c r="F561">
        <v>472</v>
      </c>
      <c r="G561">
        <v>0</v>
      </c>
      <c r="H561">
        <v>16332</v>
      </c>
      <c r="I561">
        <v>0</v>
      </c>
      <c r="J561">
        <v>88</v>
      </c>
      <c r="K561">
        <v>427</v>
      </c>
      <c r="L561">
        <v>465</v>
      </c>
      <c r="M561">
        <v>17.5</v>
      </c>
    </row>
    <row r="562" spans="1:13" x14ac:dyDescent="0.35">
      <c r="A562">
        <v>176881</v>
      </c>
      <c r="B562" t="s">
        <v>51</v>
      </c>
      <c r="C562" t="s">
        <v>17</v>
      </c>
      <c r="D562">
        <v>415</v>
      </c>
      <c r="E562">
        <v>205</v>
      </c>
      <c r="F562">
        <v>251</v>
      </c>
      <c r="G562">
        <v>0</v>
      </c>
      <c r="H562">
        <v>8605</v>
      </c>
      <c r="I562">
        <v>2</v>
      </c>
      <c r="J562">
        <v>49</v>
      </c>
      <c r="K562">
        <v>221</v>
      </c>
      <c r="L562">
        <v>239</v>
      </c>
      <c r="M562">
        <v>5.4285714289999998</v>
      </c>
    </row>
    <row r="563" spans="1:13" x14ac:dyDescent="0.35">
      <c r="A563">
        <v>115833</v>
      </c>
      <c r="B563" t="s">
        <v>21</v>
      </c>
      <c r="C563" t="s">
        <v>14</v>
      </c>
      <c r="D563">
        <v>818</v>
      </c>
      <c r="E563">
        <v>385</v>
      </c>
      <c r="F563">
        <v>485</v>
      </c>
      <c r="G563">
        <v>0</v>
      </c>
      <c r="H563">
        <v>18461</v>
      </c>
      <c r="I563">
        <v>3</v>
      </c>
      <c r="J563">
        <v>60</v>
      </c>
      <c r="K563">
        <v>453</v>
      </c>
      <c r="L563">
        <v>451</v>
      </c>
      <c r="M563">
        <v>4.692307692</v>
      </c>
    </row>
    <row r="564" spans="1:13" x14ac:dyDescent="0.35">
      <c r="A564">
        <v>65421</v>
      </c>
      <c r="B564" t="s">
        <v>30</v>
      </c>
      <c r="C564" t="s">
        <v>17</v>
      </c>
      <c r="D564">
        <v>727</v>
      </c>
      <c r="E564">
        <v>418</v>
      </c>
      <c r="F564">
        <v>481</v>
      </c>
      <c r="G564">
        <v>0</v>
      </c>
      <c r="H564">
        <v>15227</v>
      </c>
      <c r="I564">
        <v>4</v>
      </c>
      <c r="J564">
        <v>85</v>
      </c>
      <c r="K564">
        <v>466</v>
      </c>
      <c r="L564">
        <v>425</v>
      </c>
      <c r="M564">
        <v>14.2</v>
      </c>
    </row>
    <row r="565" spans="1:13" x14ac:dyDescent="0.35">
      <c r="A565">
        <v>132157</v>
      </c>
      <c r="B565" t="s">
        <v>49</v>
      </c>
      <c r="C565" t="s">
        <v>17</v>
      </c>
      <c r="D565">
        <v>1070</v>
      </c>
      <c r="E565">
        <v>271</v>
      </c>
      <c r="F565">
        <v>394</v>
      </c>
      <c r="G565">
        <v>2</v>
      </c>
      <c r="H565">
        <v>13186</v>
      </c>
      <c r="I565">
        <v>3</v>
      </c>
      <c r="J565">
        <v>36</v>
      </c>
      <c r="K565">
        <v>388</v>
      </c>
      <c r="L565">
        <v>330</v>
      </c>
      <c r="M565">
        <v>13.57142857</v>
      </c>
    </row>
    <row r="566" spans="1:13" x14ac:dyDescent="0.35">
      <c r="A566">
        <v>36576</v>
      </c>
      <c r="B566" t="s">
        <v>13</v>
      </c>
      <c r="D566">
        <v>1342</v>
      </c>
      <c r="E566">
        <v>472</v>
      </c>
      <c r="F566">
        <v>607</v>
      </c>
      <c r="G566">
        <v>7</v>
      </c>
      <c r="H566">
        <v>23348</v>
      </c>
      <c r="I566">
        <v>28</v>
      </c>
      <c r="J566">
        <v>30</v>
      </c>
      <c r="K566">
        <v>543</v>
      </c>
      <c r="L566">
        <v>551</v>
      </c>
      <c r="M566">
        <v>4.5208333329999997</v>
      </c>
    </row>
    <row r="567" spans="1:13" x14ac:dyDescent="0.35">
      <c r="A567">
        <v>157739</v>
      </c>
      <c r="B567" t="s">
        <v>22</v>
      </c>
      <c r="C567" t="s">
        <v>14</v>
      </c>
      <c r="D567">
        <v>2278</v>
      </c>
      <c r="E567">
        <v>370</v>
      </c>
      <c r="F567">
        <v>508</v>
      </c>
      <c r="G567">
        <v>66</v>
      </c>
      <c r="H567">
        <v>18777</v>
      </c>
      <c r="I567">
        <v>15</v>
      </c>
      <c r="J567">
        <v>49</v>
      </c>
      <c r="K567">
        <v>424</v>
      </c>
      <c r="L567">
        <v>462</v>
      </c>
      <c r="M567">
        <v>9.625</v>
      </c>
    </row>
    <row r="568" spans="1:13" x14ac:dyDescent="0.35">
      <c r="A568">
        <v>157660</v>
      </c>
      <c r="B568" t="s">
        <v>22</v>
      </c>
      <c r="C568" t="s">
        <v>17</v>
      </c>
      <c r="D568">
        <v>5811</v>
      </c>
      <c r="E568">
        <v>1040</v>
      </c>
      <c r="F568">
        <v>1078</v>
      </c>
      <c r="G568">
        <v>99</v>
      </c>
      <c r="H568">
        <v>61440</v>
      </c>
      <c r="I568">
        <v>7</v>
      </c>
      <c r="J568">
        <v>47</v>
      </c>
      <c r="K568">
        <v>1179</v>
      </c>
      <c r="L568">
        <v>966</v>
      </c>
      <c r="M568">
        <v>16.5</v>
      </c>
    </row>
    <row r="569" spans="1:13" x14ac:dyDescent="0.35">
      <c r="A569">
        <v>34681</v>
      </c>
      <c r="B569" t="s">
        <v>13</v>
      </c>
      <c r="C569" t="s">
        <v>17</v>
      </c>
      <c r="D569">
        <v>1145</v>
      </c>
      <c r="E569">
        <v>498</v>
      </c>
      <c r="F569">
        <v>561</v>
      </c>
      <c r="G569">
        <v>14</v>
      </c>
      <c r="H569">
        <v>21059</v>
      </c>
      <c r="I569">
        <v>9</v>
      </c>
      <c r="J569">
        <v>27</v>
      </c>
      <c r="K569">
        <v>516</v>
      </c>
      <c r="L569">
        <v>536</v>
      </c>
      <c r="M569">
        <v>12.222222220000001</v>
      </c>
    </row>
    <row r="570" spans="1:13" x14ac:dyDescent="0.35">
      <c r="A570">
        <v>72139</v>
      </c>
      <c r="B570" t="s">
        <v>30</v>
      </c>
      <c r="C570" t="s">
        <v>17</v>
      </c>
      <c r="D570">
        <v>486</v>
      </c>
      <c r="E570">
        <v>293</v>
      </c>
      <c r="F570">
        <v>343</v>
      </c>
      <c r="G570">
        <v>0</v>
      </c>
      <c r="H570">
        <v>10516</v>
      </c>
      <c r="I570">
        <v>1</v>
      </c>
      <c r="J570">
        <v>89</v>
      </c>
      <c r="K570">
        <v>309</v>
      </c>
      <c r="L570">
        <v>324</v>
      </c>
      <c r="M570">
        <v>8.2941176470000002</v>
      </c>
    </row>
    <row r="571" spans="1:13" x14ac:dyDescent="0.35">
      <c r="A571">
        <v>47525</v>
      </c>
      <c r="B571" t="s">
        <v>44</v>
      </c>
      <c r="C571" t="s">
        <v>27</v>
      </c>
      <c r="D571">
        <v>349</v>
      </c>
      <c r="E571">
        <v>161</v>
      </c>
      <c r="F571">
        <v>231</v>
      </c>
      <c r="G571">
        <v>0</v>
      </c>
      <c r="H571">
        <v>6934</v>
      </c>
      <c r="I571">
        <v>0</v>
      </c>
      <c r="J571">
        <v>95</v>
      </c>
      <c r="K571">
        <v>192</v>
      </c>
      <c r="L571">
        <v>195</v>
      </c>
      <c r="M571">
        <v>14</v>
      </c>
    </row>
    <row r="572" spans="1:13" x14ac:dyDescent="0.35">
      <c r="A572">
        <v>51467</v>
      </c>
      <c r="B572" t="s">
        <v>69</v>
      </c>
      <c r="C572" t="s">
        <v>17</v>
      </c>
      <c r="D572">
        <v>359</v>
      </c>
      <c r="E572">
        <v>162</v>
      </c>
      <c r="F572">
        <v>236</v>
      </c>
      <c r="G572">
        <v>2</v>
      </c>
      <c r="H572">
        <v>8321</v>
      </c>
      <c r="I572">
        <v>1</v>
      </c>
      <c r="J572">
        <v>61</v>
      </c>
      <c r="K572">
        <v>189</v>
      </c>
      <c r="L572">
        <v>211</v>
      </c>
      <c r="M572">
        <v>8.6</v>
      </c>
    </row>
    <row r="573" spans="1:13" x14ac:dyDescent="0.35">
      <c r="A573">
        <v>34800</v>
      </c>
      <c r="B573" t="s">
        <v>13</v>
      </c>
      <c r="C573" t="s">
        <v>17</v>
      </c>
      <c r="D573">
        <v>756</v>
      </c>
      <c r="E573">
        <v>305</v>
      </c>
      <c r="F573">
        <v>354</v>
      </c>
      <c r="G573">
        <v>0</v>
      </c>
      <c r="H573">
        <v>12909</v>
      </c>
      <c r="I573">
        <v>7</v>
      </c>
      <c r="J573">
        <v>12</v>
      </c>
      <c r="K573">
        <v>321</v>
      </c>
      <c r="L573">
        <v>333</v>
      </c>
      <c r="M573">
        <v>13.46153846</v>
      </c>
    </row>
    <row r="574" spans="1:13" x14ac:dyDescent="0.35">
      <c r="A574">
        <v>186809</v>
      </c>
      <c r="B574" t="s">
        <v>22</v>
      </c>
      <c r="C574" t="s">
        <v>17</v>
      </c>
      <c r="D574">
        <v>2443</v>
      </c>
      <c r="E574">
        <v>423</v>
      </c>
      <c r="F574">
        <v>580</v>
      </c>
      <c r="G574">
        <v>72</v>
      </c>
      <c r="H574">
        <v>21089</v>
      </c>
      <c r="I574">
        <v>5</v>
      </c>
      <c r="J574">
        <v>51</v>
      </c>
      <c r="K574">
        <v>502</v>
      </c>
      <c r="L574">
        <v>506</v>
      </c>
      <c r="M574">
        <v>12.5</v>
      </c>
    </row>
    <row r="575" spans="1:13" x14ac:dyDescent="0.35">
      <c r="A575">
        <v>3118</v>
      </c>
      <c r="B575" t="s">
        <v>55</v>
      </c>
      <c r="C575" t="s">
        <v>17</v>
      </c>
      <c r="D575">
        <v>871</v>
      </c>
      <c r="E575">
        <v>383</v>
      </c>
      <c r="F575">
        <v>386</v>
      </c>
      <c r="G575">
        <v>0</v>
      </c>
      <c r="H575">
        <v>15366</v>
      </c>
      <c r="I575">
        <v>5</v>
      </c>
      <c r="J575">
        <v>37</v>
      </c>
      <c r="K575">
        <v>403</v>
      </c>
      <c r="L575">
        <v>380</v>
      </c>
      <c r="M575">
        <v>13.66666667</v>
      </c>
    </row>
    <row r="576" spans="1:13" x14ac:dyDescent="0.35">
      <c r="A576">
        <v>120972</v>
      </c>
      <c r="B576" t="s">
        <v>21</v>
      </c>
      <c r="C576" t="s">
        <v>17</v>
      </c>
      <c r="D576">
        <v>280</v>
      </c>
      <c r="E576">
        <v>164</v>
      </c>
      <c r="F576">
        <v>233</v>
      </c>
      <c r="G576">
        <v>0</v>
      </c>
      <c r="H576">
        <v>4967</v>
      </c>
      <c r="I576">
        <v>43</v>
      </c>
      <c r="J576">
        <v>49</v>
      </c>
      <c r="K576">
        <v>213</v>
      </c>
      <c r="L576">
        <v>208</v>
      </c>
      <c r="M576">
        <v>8.7311538459999998</v>
      </c>
    </row>
    <row r="577" spans="1:13" x14ac:dyDescent="0.35">
      <c r="A577">
        <v>53853</v>
      </c>
      <c r="B577" t="s">
        <v>69</v>
      </c>
      <c r="C577" t="s">
        <v>17</v>
      </c>
      <c r="D577">
        <v>186</v>
      </c>
      <c r="E577">
        <v>77</v>
      </c>
      <c r="F577">
        <v>130</v>
      </c>
      <c r="G577">
        <v>0</v>
      </c>
      <c r="H577">
        <v>4365</v>
      </c>
      <c r="I577">
        <v>1</v>
      </c>
      <c r="J577">
        <v>78</v>
      </c>
      <c r="K577">
        <v>91</v>
      </c>
      <c r="L577">
        <v>119</v>
      </c>
      <c r="M577">
        <v>6.25</v>
      </c>
    </row>
    <row r="578" spans="1:13" x14ac:dyDescent="0.35">
      <c r="A578">
        <v>2320</v>
      </c>
      <c r="B578" t="s">
        <v>28</v>
      </c>
      <c r="C578" t="s">
        <v>17</v>
      </c>
      <c r="D578">
        <v>634</v>
      </c>
      <c r="E578">
        <v>336</v>
      </c>
      <c r="F578">
        <v>421</v>
      </c>
      <c r="G578">
        <v>0</v>
      </c>
      <c r="H578">
        <v>14507</v>
      </c>
      <c r="I578">
        <v>0</v>
      </c>
      <c r="J578">
        <v>68</v>
      </c>
      <c r="K578">
        <v>403</v>
      </c>
      <c r="L578">
        <v>332</v>
      </c>
      <c r="M578">
        <v>3.8387096770000002</v>
      </c>
    </row>
    <row r="579" spans="1:13" x14ac:dyDescent="0.35">
      <c r="A579">
        <v>154799</v>
      </c>
      <c r="B579" t="s">
        <v>22</v>
      </c>
      <c r="C579" t="s">
        <v>14</v>
      </c>
      <c r="D579">
        <v>1314</v>
      </c>
      <c r="E579">
        <v>363</v>
      </c>
      <c r="F579">
        <v>398</v>
      </c>
      <c r="G579">
        <v>12</v>
      </c>
      <c r="H579">
        <v>12406</v>
      </c>
      <c r="I579">
        <v>6</v>
      </c>
      <c r="J579">
        <v>60</v>
      </c>
      <c r="K579">
        <v>379</v>
      </c>
      <c r="L579">
        <v>376</v>
      </c>
      <c r="M579">
        <v>17.5</v>
      </c>
    </row>
    <row r="580" spans="1:13" x14ac:dyDescent="0.35">
      <c r="A580">
        <v>102521</v>
      </c>
      <c r="B580" t="s">
        <v>37</v>
      </c>
      <c r="C580" t="s">
        <v>14</v>
      </c>
      <c r="D580">
        <v>695</v>
      </c>
      <c r="E580">
        <v>350</v>
      </c>
      <c r="F580">
        <v>439</v>
      </c>
      <c r="G580">
        <v>4</v>
      </c>
      <c r="H580">
        <v>12831</v>
      </c>
      <c r="I580">
        <v>0</v>
      </c>
      <c r="J580">
        <v>61</v>
      </c>
      <c r="K580">
        <v>482</v>
      </c>
      <c r="L580">
        <v>395</v>
      </c>
      <c r="M580">
        <v>12.5</v>
      </c>
    </row>
    <row r="581" spans="1:13" x14ac:dyDescent="0.35">
      <c r="A581">
        <v>30029</v>
      </c>
      <c r="B581" t="s">
        <v>40</v>
      </c>
      <c r="C581" t="s">
        <v>17</v>
      </c>
      <c r="D581">
        <v>646</v>
      </c>
      <c r="E581">
        <v>279</v>
      </c>
      <c r="F581">
        <v>452</v>
      </c>
      <c r="G581">
        <v>2</v>
      </c>
      <c r="H581">
        <v>18434</v>
      </c>
      <c r="I581">
        <v>0</v>
      </c>
      <c r="J581">
        <v>83</v>
      </c>
      <c r="K581">
        <v>359</v>
      </c>
      <c r="L581">
        <v>371</v>
      </c>
      <c r="M581">
        <v>7.7037037039999996</v>
      </c>
    </row>
    <row r="582" spans="1:13" x14ac:dyDescent="0.35">
      <c r="A582">
        <v>148883</v>
      </c>
      <c r="B582" t="s">
        <v>22</v>
      </c>
      <c r="C582" t="s">
        <v>14</v>
      </c>
      <c r="D582">
        <v>2252</v>
      </c>
      <c r="E582">
        <v>595</v>
      </c>
      <c r="F582">
        <v>658</v>
      </c>
      <c r="G582">
        <v>68</v>
      </c>
      <c r="H582">
        <v>20460</v>
      </c>
      <c r="I582">
        <v>7</v>
      </c>
      <c r="J582">
        <v>57</v>
      </c>
      <c r="K582">
        <v>608</v>
      </c>
      <c r="L582">
        <v>645</v>
      </c>
      <c r="M582">
        <v>15</v>
      </c>
    </row>
    <row r="583" spans="1:13" x14ac:dyDescent="0.35">
      <c r="A583">
        <v>177837</v>
      </c>
      <c r="B583" t="s">
        <v>51</v>
      </c>
      <c r="C583" t="s">
        <v>14</v>
      </c>
      <c r="D583">
        <v>597</v>
      </c>
      <c r="E583">
        <v>214</v>
      </c>
      <c r="F583">
        <v>280</v>
      </c>
      <c r="G583">
        <v>8</v>
      </c>
      <c r="H583">
        <v>10247</v>
      </c>
      <c r="I583">
        <v>1</v>
      </c>
      <c r="J583">
        <v>41</v>
      </c>
      <c r="K583">
        <v>239</v>
      </c>
      <c r="L583">
        <v>252</v>
      </c>
      <c r="M583">
        <v>57.5</v>
      </c>
    </row>
    <row r="584" spans="1:13" x14ac:dyDescent="0.35">
      <c r="A584">
        <v>140377</v>
      </c>
      <c r="B584" t="s">
        <v>55</v>
      </c>
      <c r="C584" t="s">
        <v>17</v>
      </c>
      <c r="D584">
        <v>657</v>
      </c>
      <c r="E584">
        <v>264</v>
      </c>
      <c r="F584">
        <v>332</v>
      </c>
      <c r="G584">
        <v>1</v>
      </c>
      <c r="H584">
        <v>11148</v>
      </c>
      <c r="I584">
        <v>2</v>
      </c>
      <c r="J584">
        <v>53</v>
      </c>
      <c r="K584">
        <v>290</v>
      </c>
      <c r="L584">
        <v>308</v>
      </c>
      <c r="M584">
        <v>10.61538462</v>
      </c>
    </row>
    <row r="585" spans="1:13" x14ac:dyDescent="0.35">
      <c r="A585">
        <v>139363</v>
      </c>
      <c r="B585" t="s">
        <v>55</v>
      </c>
      <c r="C585" t="s">
        <v>14</v>
      </c>
      <c r="D585">
        <v>782</v>
      </c>
      <c r="E585">
        <v>222</v>
      </c>
      <c r="F585">
        <v>453</v>
      </c>
      <c r="G585">
        <v>1</v>
      </c>
      <c r="H585">
        <v>20867</v>
      </c>
      <c r="I585">
        <v>11</v>
      </c>
      <c r="J585">
        <v>30</v>
      </c>
      <c r="K585">
        <v>294</v>
      </c>
      <c r="L585">
        <v>307</v>
      </c>
      <c r="M585">
        <v>13</v>
      </c>
    </row>
    <row r="586" spans="1:13" x14ac:dyDescent="0.35">
      <c r="A586">
        <v>148131</v>
      </c>
      <c r="B586" t="s">
        <v>22</v>
      </c>
      <c r="C586" t="s">
        <v>17</v>
      </c>
      <c r="D586">
        <v>3992</v>
      </c>
      <c r="E586">
        <v>801</v>
      </c>
      <c r="F586">
        <v>858</v>
      </c>
      <c r="G586">
        <v>96</v>
      </c>
      <c r="H586">
        <v>29156</v>
      </c>
      <c r="I586">
        <v>15</v>
      </c>
      <c r="J586">
        <v>46</v>
      </c>
      <c r="K586">
        <v>821</v>
      </c>
      <c r="L586">
        <v>839</v>
      </c>
      <c r="M586">
        <v>10</v>
      </c>
    </row>
    <row r="587" spans="1:13" x14ac:dyDescent="0.35">
      <c r="A587">
        <v>175902</v>
      </c>
      <c r="B587" t="s">
        <v>51</v>
      </c>
      <c r="C587" t="s">
        <v>17</v>
      </c>
      <c r="D587">
        <v>807</v>
      </c>
      <c r="E587">
        <v>351</v>
      </c>
      <c r="F587">
        <v>420</v>
      </c>
      <c r="G587">
        <v>0</v>
      </c>
      <c r="H587">
        <v>16532</v>
      </c>
      <c r="I587">
        <v>7</v>
      </c>
      <c r="J587">
        <v>51</v>
      </c>
      <c r="K587">
        <v>388</v>
      </c>
      <c r="L587">
        <v>377</v>
      </c>
      <c r="M587">
        <v>9.0714285710000002</v>
      </c>
    </row>
    <row r="588" spans="1:13" x14ac:dyDescent="0.35">
      <c r="A588">
        <v>148030</v>
      </c>
      <c r="B588" t="s">
        <v>22</v>
      </c>
      <c r="C588" t="s">
        <v>17</v>
      </c>
      <c r="D588">
        <v>1875</v>
      </c>
      <c r="E588">
        <v>226</v>
      </c>
      <c r="F588">
        <v>622</v>
      </c>
      <c r="G588">
        <v>33</v>
      </c>
      <c r="H588">
        <v>23383</v>
      </c>
      <c r="I588">
        <v>30</v>
      </c>
      <c r="J588">
        <v>22</v>
      </c>
      <c r="K588">
        <v>575</v>
      </c>
      <c r="L588">
        <v>343</v>
      </c>
      <c r="M588">
        <v>6.0833333329999997</v>
      </c>
    </row>
    <row r="589" spans="1:13" x14ac:dyDescent="0.35">
      <c r="A589">
        <v>54003</v>
      </c>
      <c r="B589" t="s">
        <v>69</v>
      </c>
      <c r="C589" t="s">
        <v>31</v>
      </c>
      <c r="D589">
        <v>486</v>
      </c>
      <c r="E589">
        <v>247</v>
      </c>
      <c r="F589">
        <v>393</v>
      </c>
      <c r="G589">
        <v>2</v>
      </c>
      <c r="H589">
        <v>15388</v>
      </c>
      <c r="I589">
        <v>0</v>
      </c>
      <c r="J589">
        <v>84</v>
      </c>
      <c r="K589">
        <v>273</v>
      </c>
      <c r="L589">
        <v>346</v>
      </c>
      <c r="M589">
        <v>13.66666667</v>
      </c>
    </row>
    <row r="590" spans="1:13" x14ac:dyDescent="0.35">
      <c r="A590">
        <v>163412</v>
      </c>
      <c r="B590" t="s">
        <v>22</v>
      </c>
      <c r="C590" t="s">
        <v>17</v>
      </c>
      <c r="D590">
        <v>2841</v>
      </c>
      <c r="E590">
        <v>426</v>
      </c>
      <c r="F590">
        <v>512</v>
      </c>
      <c r="G590">
        <v>87</v>
      </c>
      <c r="H590">
        <v>15278</v>
      </c>
      <c r="I590">
        <v>55</v>
      </c>
      <c r="J590">
        <v>35</v>
      </c>
      <c r="K590">
        <v>460</v>
      </c>
      <c r="L590">
        <v>476</v>
      </c>
      <c r="M590">
        <v>20</v>
      </c>
    </row>
    <row r="591" spans="1:13" x14ac:dyDescent="0.35">
      <c r="A591">
        <v>134325</v>
      </c>
      <c r="B591" t="s">
        <v>39</v>
      </c>
      <c r="C591" t="s">
        <v>14</v>
      </c>
      <c r="D591">
        <v>542</v>
      </c>
      <c r="E591">
        <v>171</v>
      </c>
      <c r="F591">
        <v>237</v>
      </c>
      <c r="G591">
        <v>0</v>
      </c>
      <c r="H591">
        <v>10735</v>
      </c>
      <c r="I591">
        <v>17</v>
      </c>
      <c r="J591">
        <v>41</v>
      </c>
      <c r="K591">
        <v>172</v>
      </c>
      <c r="L591">
        <v>228</v>
      </c>
      <c r="M591">
        <v>4.4000000000000004</v>
      </c>
    </row>
    <row r="592" spans="1:13" x14ac:dyDescent="0.35">
      <c r="A592">
        <v>21135</v>
      </c>
      <c r="B592" t="s">
        <v>18</v>
      </c>
      <c r="C592" t="s">
        <v>14</v>
      </c>
      <c r="D592">
        <v>694</v>
      </c>
      <c r="E592">
        <v>251</v>
      </c>
      <c r="F592">
        <v>343</v>
      </c>
      <c r="G592">
        <v>7</v>
      </c>
      <c r="H592">
        <v>12282</v>
      </c>
      <c r="I592">
        <v>1</v>
      </c>
      <c r="J592">
        <v>73</v>
      </c>
      <c r="K592">
        <v>291</v>
      </c>
      <c r="L592">
        <v>296</v>
      </c>
      <c r="M592">
        <v>7.2352941179999997</v>
      </c>
    </row>
    <row r="593" spans="1:13" x14ac:dyDescent="0.35">
      <c r="A593">
        <v>133948</v>
      </c>
      <c r="B593" t="s">
        <v>22</v>
      </c>
      <c r="D593">
        <v>2170</v>
      </c>
      <c r="E593">
        <v>397</v>
      </c>
      <c r="F593">
        <v>542</v>
      </c>
      <c r="G593">
        <v>60</v>
      </c>
      <c r="H593">
        <v>22655</v>
      </c>
      <c r="I593">
        <v>10</v>
      </c>
      <c r="J593">
        <v>30</v>
      </c>
      <c r="K593">
        <v>468</v>
      </c>
      <c r="L593">
        <v>473</v>
      </c>
      <c r="M593">
        <v>10.8</v>
      </c>
    </row>
    <row r="594" spans="1:13" x14ac:dyDescent="0.35">
      <c r="A594">
        <v>129945</v>
      </c>
      <c r="B594" t="s">
        <v>49</v>
      </c>
      <c r="C594" t="s">
        <v>17</v>
      </c>
      <c r="D594">
        <v>755</v>
      </c>
      <c r="E594">
        <v>163</v>
      </c>
      <c r="F594">
        <v>335</v>
      </c>
      <c r="G594">
        <v>4</v>
      </c>
      <c r="H594">
        <v>15510</v>
      </c>
      <c r="I594">
        <v>9</v>
      </c>
      <c r="J594">
        <v>31</v>
      </c>
      <c r="K594">
        <v>233</v>
      </c>
      <c r="L594">
        <v>230</v>
      </c>
      <c r="M594">
        <v>7</v>
      </c>
    </row>
    <row r="595" spans="1:13" x14ac:dyDescent="0.35">
      <c r="A595">
        <v>12832</v>
      </c>
      <c r="B595" t="s">
        <v>33</v>
      </c>
      <c r="C595" t="s">
        <v>61</v>
      </c>
      <c r="D595">
        <v>662</v>
      </c>
      <c r="E595">
        <v>292</v>
      </c>
      <c r="F595">
        <v>377</v>
      </c>
      <c r="G595">
        <v>1</v>
      </c>
      <c r="H595">
        <v>12252</v>
      </c>
      <c r="I595">
        <v>1</v>
      </c>
      <c r="J595">
        <v>74</v>
      </c>
      <c r="K595">
        <v>347</v>
      </c>
      <c r="L595">
        <v>337</v>
      </c>
      <c r="M595">
        <v>10.4</v>
      </c>
    </row>
    <row r="596" spans="1:13" x14ac:dyDescent="0.35">
      <c r="A596">
        <v>74706</v>
      </c>
      <c r="B596" t="s">
        <v>30</v>
      </c>
      <c r="C596" t="s">
        <v>14</v>
      </c>
      <c r="D596">
        <v>350</v>
      </c>
      <c r="E596">
        <v>147</v>
      </c>
      <c r="F596">
        <v>348</v>
      </c>
      <c r="G596">
        <v>0</v>
      </c>
      <c r="H596">
        <v>12182</v>
      </c>
      <c r="I596">
        <v>3</v>
      </c>
      <c r="J596">
        <v>77</v>
      </c>
      <c r="K596">
        <v>352</v>
      </c>
      <c r="L596">
        <v>224</v>
      </c>
      <c r="M596">
        <v>15</v>
      </c>
    </row>
    <row r="597" spans="1:13" x14ac:dyDescent="0.35">
      <c r="A597">
        <v>7649</v>
      </c>
      <c r="B597" t="s">
        <v>69</v>
      </c>
      <c r="C597" t="s">
        <v>17</v>
      </c>
      <c r="D597">
        <v>1318</v>
      </c>
      <c r="E597">
        <v>388</v>
      </c>
      <c r="F597">
        <v>652</v>
      </c>
      <c r="G597">
        <v>26</v>
      </c>
      <c r="H597">
        <v>27280</v>
      </c>
      <c r="I597">
        <v>5</v>
      </c>
      <c r="J597">
        <v>45</v>
      </c>
      <c r="K597">
        <v>524</v>
      </c>
      <c r="L597">
        <v>466</v>
      </c>
      <c r="M597">
        <v>10.045454550000001</v>
      </c>
    </row>
    <row r="598" spans="1:13" x14ac:dyDescent="0.35">
      <c r="A598">
        <v>45878</v>
      </c>
      <c r="B598" t="s">
        <v>13</v>
      </c>
      <c r="C598" t="s">
        <v>17</v>
      </c>
      <c r="D598">
        <v>800</v>
      </c>
      <c r="E598">
        <v>168</v>
      </c>
      <c r="F598">
        <v>274</v>
      </c>
      <c r="G598">
        <v>0</v>
      </c>
      <c r="H598">
        <v>9970</v>
      </c>
      <c r="I598">
        <v>9</v>
      </c>
      <c r="J598">
        <v>26</v>
      </c>
      <c r="K598">
        <v>227</v>
      </c>
      <c r="L598">
        <v>225</v>
      </c>
      <c r="M598">
        <v>7.6666666670000003</v>
      </c>
    </row>
    <row r="599" spans="1:13" x14ac:dyDescent="0.35">
      <c r="A599">
        <v>68650</v>
      </c>
      <c r="B599" t="s">
        <v>30</v>
      </c>
      <c r="C599" t="s">
        <v>17</v>
      </c>
      <c r="D599">
        <v>1186</v>
      </c>
      <c r="E599">
        <v>496</v>
      </c>
      <c r="F599">
        <v>571</v>
      </c>
      <c r="G599">
        <v>0</v>
      </c>
      <c r="H599">
        <v>20563</v>
      </c>
      <c r="I599">
        <v>10</v>
      </c>
      <c r="J599">
        <v>67</v>
      </c>
      <c r="K599">
        <v>537</v>
      </c>
      <c r="L599">
        <v>513</v>
      </c>
      <c r="M599">
        <v>7.6</v>
      </c>
    </row>
    <row r="600" spans="1:13" x14ac:dyDescent="0.35">
      <c r="A600">
        <v>60859</v>
      </c>
      <c r="B600" t="s">
        <v>34</v>
      </c>
      <c r="C600" t="s">
        <v>17</v>
      </c>
      <c r="D600">
        <v>1026</v>
      </c>
      <c r="E600">
        <v>514</v>
      </c>
      <c r="F600">
        <v>628</v>
      </c>
      <c r="G600">
        <v>8</v>
      </c>
      <c r="H600">
        <v>20949</v>
      </c>
      <c r="I600">
        <v>6</v>
      </c>
      <c r="J600">
        <v>57</v>
      </c>
      <c r="K600">
        <v>547</v>
      </c>
      <c r="L600">
        <v>579</v>
      </c>
      <c r="M600">
        <v>5.2</v>
      </c>
    </row>
    <row r="601" spans="1:13" x14ac:dyDescent="0.35">
      <c r="A601">
        <v>73030</v>
      </c>
      <c r="B601" t="s">
        <v>30</v>
      </c>
      <c r="C601" t="s">
        <v>14</v>
      </c>
      <c r="D601">
        <v>821</v>
      </c>
      <c r="E601">
        <v>403</v>
      </c>
      <c r="F601">
        <v>500</v>
      </c>
      <c r="G601">
        <v>1</v>
      </c>
      <c r="H601">
        <v>15040</v>
      </c>
      <c r="I601">
        <v>1</v>
      </c>
      <c r="J601">
        <v>89</v>
      </c>
      <c r="K601">
        <v>417</v>
      </c>
      <c r="L601">
        <v>474</v>
      </c>
      <c r="M601">
        <v>11.66666667</v>
      </c>
    </row>
    <row r="602" spans="1:13" x14ac:dyDescent="0.35">
      <c r="A602">
        <v>181972</v>
      </c>
      <c r="B602" t="s">
        <v>41</v>
      </c>
      <c r="C602" t="s">
        <v>17</v>
      </c>
      <c r="D602">
        <v>646</v>
      </c>
      <c r="E602">
        <v>357</v>
      </c>
      <c r="F602">
        <v>377</v>
      </c>
      <c r="G602">
        <v>0</v>
      </c>
      <c r="H602">
        <v>13882</v>
      </c>
      <c r="I602">
        <v>4</v>
      </c>
      <c r="J602">
        <v>60</v>
      </c>
      <c r="K602">
        <v>365</v>
      </c>
      <c r="L602">
        <v>354</v>
      </c>
      <c r="M602">
        <v>12</v>
      </c>
    </row>
    <row r="603" spans="1:13" x14ac:dyDescent="0.35">
      <c r="A603">
        <v>14598</v>
      </c>
      <c r="B603" t="s">
        <v>18</v>
      </c>
      <c r="C603" t="s">
        <v>14</v>
      </c>
      <c r="D603">
        <v>510</v>
      </c>
      <c r="E603">
        <v>261</v>
      </c>
      <c r="F603">
        <v>401</v>
      </c>
      <c r="G603">
        <v>1</v>
      </c>
      <c r="H603">
        <v>10743</v>
      </c>
      <c r="I603">
        <v>0</v>
      </c>
      <c r="J603">
        <v>58</v>
      </c>
      <c r="K603">
        <v>413</v>
      </c>
      <c r="L603">
        <v>303</v>
      </c>
      <c r="M603">
        <v>20.166666670000001</v>
      </c>
    </row>
    <row r="604" spans="1:13" x14ac:dyDescent="0.35">
      <c r="A604">
        <v>92052</v>
      </c>
      <c r="B604" t="s">
        <v>16</v>
      </c>
      <c r="C604" t="s">
        <v>14</v>
      </c>
      <c r="D604">
        <v>587</v>
      </c>
      <c r="E604">
        <v>313</v>
      </c>
      <c r="F604">
        <v>384</v>
      </c>
      <c r="G604">
        <v>0</v>
      </c>
      <c r="H604">
        <v>15084</v>
      </c>
      <c r="I604">
        <v>11</v>
      </c>
      <c r="J604">
        <v>62</v>
      </c>
      <c r="K604">
        <v>343</v>
      </c>
      <c r="L604">
        <v>349</v>
      </c>
      <c r="M604">
        <v>5.55</v>
      </c>
    </row>
    <row r="605" spans="1:13" x14ac:dyDescent="0.35">
      <c r="A605">
        <v>15086</v>
      </c>
      <c r="B605" t="s">
        <v>18</v>
      </c>
      <c r="C605" t="s">
        <v>20</v>
      </c>
      <c r="D605">
        <v>595</v>
      </c>
      <c r="E605">
        <v>289</v>
      </c>
      <c r="F605">
        <v>381</v>
      </c>
      <c r="G605">
        <v>0</v>
      </c>
      <c r="H605">
        <v>13060</v>
      </c>
      <c r="I605">
        <v>0</v>
      </c>
      <c r="J605">
        <v>85</v>
      </c>
      <c r="K605">
        <v>346</v>
      </c>
      <c r="L605">
        <v>330</v>
      </c>
      <c r="M605">
        <v>14.18181818</v>
      </c>
    </row>
    <row r="606" spans="1:13" x14ac:dyDescent="0.35">
      <c r="A606">
        <v>92058</v>
      </c>
      <c r="B606" t="s">
        <v>60</v>
      </c>
      <c r="C606" t="s">
        <v>17</v>
      </c>
      <c r="D606">
        <v>1010</v>
      </c>
      <c r="E606">
        <v>547</v>
      </c>
      <c r="F606">
        <v>618</v>
      </c>
      <c r="G606">
        <v>8</v>
      </c>
      <c r="H606">
        <v>18137</v>
      </c>
      <c r="I606">
        <v>1</v>
      </c>
      <c r="J606">
        <v>57</v>
      </c>
      <c r="K606">
        <v>554</v>
      </c>
      <c r="L606">
        <v>611</v>
      </c>
      <c r="M606">
        <v>15</v>
      </c>
    </row>
    <row r="607" spans="1:13" x14ac:dyDescent="0.35">
      <c r="A607">
        <v>18104</v>
      </c>
      <c r="B607" t="s">
        <v>18</v>
      </c>
      <c r="C607" t="s">
        <v>14</v>
      </c>
      <c r="D607">
        <v>915</v>
      </c>
      <c r="E607">
        <v>327</v>
      </c>
      <c r="F607">
        <v>512</v>
      </c>
      <c r="G607">
        <v>3</v>
      </c>
      <c r="H607">
        <v>17723</v>
      </c>
      <c r="I607">
        <v>3</v>
      </c>
      <c r="J607">
        <v>64</v>
      </c>
      <c r="K607">
        <v>461</v>
      </c>
      <c r="L607">
        <v>387</v>
      </c>
      <c r="M607">
        <v>10.545454550000001</v>
      </c>
    </row>
    <row r="608" spans="1:13" x14ac:dyDescent="0.35">
      <c r="A608">
        <v>91942</v>
      </c>
      <c r="B608" t="s">
        <v>16</v>
      </c>
      <c r="C608" t="s">
        <v>14</v>
      </c>
      <c r="D608">
        <v>868</v>
      </c>
      <c r="E608">
        <v>357</v>
      </c>
      <c r="F608">
        <v>397</v>
      </c>
      <c r="G608">
        <v>0</v>
      </c>
      <c r="H608">
        <v>13378</v>
      </c>
      <c r="I608">
        <v>1</v>
      </c>
      <c r="J608">
        <v>85</v>
      </c>
      <c r="K608">
        <v>382</v>
      </c>
      <c r="L608">
        <v>382</v>
      </c>
      <c r="M608">
        <v>3.592592593</v>
      </c>
    </row>
    <row r="609" spans="1:13" x14ac:dyDescent="0.35">
      <c r="A609">
        <v>103926</v>
      </c>
      <c r="B609" t="s">
        <v>37</v>
      </c>
      <c r="C609" t="s">
        <v>14</v>
      </c>
      <c r="D609">
        <v>472</v>
      </c>
      <c r="E609">
        <v>157</v>
      </c>
      <c r="F609">
        <v>225</v>
      </c>
      <c r="G609">
        <v>1</v>
      </c>
      <c r="H609">
        <v>8974</v>
      </c>
      <c r="I609">
        <v>2</v>
      </c>
      <c r="J609">
        <v>62</v>
      </c>
      <c r="K609">
        <v>167</v>
      </c>
      <c r="L609">
        <v>203</v>
      </c>
      <c r="M609">
        <v>6.2083333329999997</v>
      </c>
    </row>
    <row r="610" spans="1:13" x14ac:dyDescent="0.35">
      <c r="A610">
        <v>149033</v>
      </c>
      <c r="B610" t="s">
        <v>22</v>
      </c>
      <c r="C610" t="s">
        <v>17</v>
      </c>
      <c r="D610">
        <v>3514</v>
      </c>
      <c r="E610">
        <v>691</v>
      </c>
      <c r="F610">
        <v>795</v>
      </c>
      <c r="G610">
        <v>98</v>
      </c>
      <c r="H610">
        <v>28298</v>
      </c>
      <c r="I610">
        <v>10</v>
      </c>
      <c r="J610">
        <v>40</v>
      </c>
      <c r="K610">
        <v>728</v>
      </c>
      <c r="L610">
        <v>763</v>
      </c>
      <c r="M610">
        <v>7.3333333329999997</v>
      </c>
    </row>
    <row r="611" spans="1:13" x14ac:dyDescent="0.35">
      <c r="A611">
        <v>52196</v>
      </c>
      <c r="B611" t="s">
        <v>69</v>
      </c>
      <c r="C611" t="s">
        <v>14</v>
      </c>
      <c r="D611">
        <v>504</v>
      </c>
      <c r="E611">
        <v>338</v>
      </c>
      <c r="F611">
        <v>396</v>
      </c>
      <c r="G611">
        <v>0</v>
      </c>
      <c r="H611">
        <v>16375</v>
      </c>
      <c r="I611">
        <v>1</v>
      </c>
      <c r="J611">
        <v>60</v>
      </c>
      <c r="K611">
        <v>363</v>
      </c>
      <c r="L611">
        <v>372</v>
      </c>
      <c r="M611">
        <v>10</v>
      </c>
    </row>
    <row r="612" spans="1:13" x14ac:dyDescent="0.35">
      <c r="A612">
        <v>38519</v>
      </c>
      <c r="B612" t="s">
        <v>13</v>
      </c>
      <c r="C612" t="s">
        <v>17</v>
      </c>
      <c r="D612">
        <v>1098</v>
      </c>
      <c r="E612">
        <v>342</v>
      </c>
      <c r="F612">
        <v>544</v>
      </c>
      <c r="G612">
        <v>3</v>
      </c>
      <c r="H612">
        <v>23740</v>
      </c>
      <c r="I612">
        <v>22</v>
      </c>
      <c r="J612">
        <v>20</v>
      </c>
      <c r="K612">
        <v>455</v>
      </c>
      <c r="L612">
        <v>428</v>
      </c>
      <c r="M612">
        <v>3.1176470589999998</v>
      </c>
    </row>
    <row r="613" spans="1:13" x14ac:dyDescent="0.35">
      <c r="A613">
        <v>107413</v>
      </c>
      <c r="B613" t="s">
        <v>60</v>
      </c>
      <c r="C613" t="s">
        <v>17</v>
      </c>
      <c r="D613">
        <v>396</v>
      </c>
      <c r="E613">
        <v>259</v>
      </c>
      <c r="F613">
        <v>319</v>
      </c>
      <c r="G613">
        <v>0</v>
      </c>
      <c r="H613">
        <v>10244</v>
      </c>
      <c r="I613">
        <v>0</v>
      </c>
      <c r="J613">
        <v>45</v>
      </c>
      <c r="K613">
        <v>290</v>
      </c>
      <c r="L613">
        <v>288</v>
      </c>
      <c r="M613">
        <v>9.4285714289999998</v>
      </c>
    </row>
    <row r="614" spans="1:13" x14ac:dyDescent="0.35">
      <c r="A614">
        <v>6099</v>
      </c>
      <c r="B614" t="s">
        <v>22</v>
      </c>
      <c r="C614" t="s">
        <v>14</v>
      </c>
      <c r="D614">
        <v>1733</v>
      </c>
      <c r="E614">
        <v>410</v>
      </c>
      <c r="F614">
        <v>442</v>
      </c>
      <c r="G614">
        <v>40</v>
      </c>
      <c r="H614">
        <v>13449</v>
      </c>
      <c r="I614">
        <v>10</v>
      </c>
      <c r="J614">
        <v>53</v>
      </c>
      <c r="K614">
        <v>441</v>
      </c>
      <c r="L614">
        <v>412</v>
      </c>
      <c r="M614">
        <v>8.96875</v>
      </c>
    </row>
    <row r="615" spans="1:13" x14ac:dyDescent="0.35">
      <c r="A615">
        <v>95879</v>
      </c>
      <c r="B615" t="s">
        <v>16</v>
      </c>
      <c r="C615" t="s">
        <v>17</v>
      </c>
      <c r="D615">
        <v>363</v>
      </c>
      <c r="E615">
        <v>242</v>
      </c>
      <c r="F615">
        <v>297</v>
      </c>
      <c r="G615">
        <v>0</v>
      </c>
      <c r="H615">
        <v>11607</v>
      </c>
      <c r="I615">
        <v>2</v>
      </c>
      <c r="J615">
        <v>69</v>
      </c>
      <c r="K615">
        <v>244</v>
      </c>
      <c r="L615">
        <v>302</v>
      </c>
      <c r="M615">
        <v>23</v>
      </c>
    </row>
    <row r="616" spans="1:13" x14ac:dyDescent="0.35">
      <c r="A616">
        <v>16175</v>
      </c>
      <c r="B616" t="s">
        <v>18</v>
      </c>
      <c r="C616" t="s">
        <v>20</v>
      </c>
      <c r="D616">
        <v>444</v>
      </c>
      <c r="E616">
        <v>265</v>
      </c>
      <c r="F616">
        <v>357</v>
      </c>
      <c r="G616">
        <v>1</v>
      </c>
      <c r="H616">
        <v>12189</v>
      </c>
      <c r="I616">
        <v>0</v>
      </c>
      <c r="J616">
        <v>89</v>
      </c>
      <c r="K616">
        <v>282</v>
      </c>
      <c r="L616">
        <v>322</v>
      </c>
      <c r="M616">
        <v>25</v>
      </c>
    </row>
    <row r="617" spans="1:13" x14ac:dyDescent="0.35">
      <c r="A617">
        <v>43564</v>
      </c>
      <c r="B617" t="s">
        <v>13</v>
      </c>
      <c r="C617" t="s">
        <v>14</v>
      </c>
      <c r="D617">
        <v>1165</v>
      </c>
      <c r="E617">
        <v>373</v>
      </c>
      <c r="F617">
        <v>410</v>
      </c>
      <c r="G617">
        <v>9</v>
      </c>
      <c r="H617">
        <v>15522</v>
      </c>
      <c r="I617">
        <v>0</v>
      </c>
      <c r="J617">
        <v>38</v>
      </c>
      <c r="K617">
        <v>363</v>
      </c>
      <c r="L617">
        <v>410</v>
      </c>
      <c r="M617">
        <v>20</v>
      </c>
    </row>
    <row r="618" spans="1:13" x14ac:dyDescent="0.35">
      <c r="A618">
        <v>64906</v>
      </c>
      <c r="B618" t="s">
        <v>30</v>
      </c>
      <c r="C618" t="s">
        <v>17</v>
      </c>
      <c r="D618">
        <v>640</v>
      </c>
      <c r="E618">
        <v>319</v>
      </c>
      <c r="F618">
        <v>424</v>
      </c>
      <c r="G618">
        <v>0</v>
      </c>
      <c r="H618">
        <v>16559</v>
      </c>
      <c r="I618">
        <v>5</v>
      </c>
      <c r="J618">
        <v>80</v>
      </c>
      <c r="K618">
        <v>391</v>
      </c>
      <c r="L618">
        <v>372</v>
      </c>
      <c r="M618">
        <v>25</v>
      </c>
    </row>
    <row r="619" spans="1:13" x14ac:dyDescent="0.35">
      <c r="A619">
        <v>149110</v>
      </c>
      <c r="B619" t="s">
        <v>22</v>
      </c>
      <c r="C619" t="s">
        <v>14</v>
      </c>
      <c r="D619">
        <v>3994</v>
      </c>
      <c r="E619">
        <v>522</v>
      </c>
      <c r="F619">
        <v>734</v>
      </c>
      <c r="G619">
        <v>99</v>
      </c>
      <c r="H619">
        <v>24150</v>
      </c>
      <c r="I619">
        <v>16</v>
      </c>
      <c r="J619">
        <v>32</v>
      </c>
      <c r="K619">
        <v>627</v>
      </c>
      <c r="L619">
        <v>609</v>
      </c>
      <c r="M619">
        <v>7.076923077</v>
      </c>
    </row>
    <row r="620" spans="1:13" x14ac:dyDescent="0.35">
      <c r="A620">
        <v>24663</v>
      </c>
      <c r="B620" t="s">
        <v>47</v>
      </c>
      <c r="C620" t="s">
        <v>17</v>
      </c>
      <c r="D620">
        <v>381</v>
      </c>
      <c r="E620">
        <v>284</v>
      </c>
      <c r="F620">
        <v>381</v>
      </c>
      <c r="G620">
        <v>4</v>
      </c>
      <c r="H620">
        <v>11085</v>
      </c>
      <c r="I620">
        <v>0</v>
      </c>
      <c r="J620">
        <v>81</v>
      </c>
      <c r="K620">
        <v>354</v>
      </c>
      <c r="L620">
        <v>319</v>
      </c>
      <c r="M620">
        <v>10.07142857</v>
      </c>
    </row>
    <row r="621" spans="1:13" x14ac:dyDescent="0.35">
      <c r="A621">
        <v>85922</v>
      </c>
      <c r="B621" t="s">
        <v>53</v>
      </c>
      <c r="C621" t="s">
        <v>17</v>
      </c>
      <c r="D621">
        <v>432</v>
      </c>
      <c r="E621">
        <v>311</v>
      </c>
      <c r="F621">
        <v>364</v>
      </c>
      <c r="G621">
        <v>0</v>
      </c>
      <c r="H621">
        <v>11095</v>
      </c>
      <c r="I621">
        <v>6</v>
      </c>
      <c r="J621">
        <v>78</v>
      </c>
      <c r="K621">
        <v>319</v>
      </c>
      <c r="L621">
        <v>323</v>
      </c>
      <c r="M621">
        <v>10.764705879999999</v>
      </c>
    </row>
    <row r="622" spans="1:13" x14ac:dyDescent="0.35">
      <c r="A622">
        <v>84276</v>
      </c>
      <c r="B622" t="s">
        <v>57</v>
      </c>
      <c r="C622" t="s">
        <v>17</v>
      </c>
      <c r="D622">
        <v>570</v>
      </c>
      <c r="E622">
        <v>280</v>
      </c>
      <c r="F622">
        <v>360</v>
      </c>
      <c r="G622">
        <v>2</v>
      </c>
      <c r="H622">
        <v>11330</v>
      </c>
      <c r="I622">
        <v>1</v>
      </c>
      <c r="J622">
        <v>82</v>
      </c>
      <c r="K622">
        <v>314</v>
      </c>
      <c r="L622">
        <v>325</v>
      </c>
      <c r="M622">
        <v>5.3409090910000003</v>
      </c>
    </row>
    <row r="623" spans="1:13" x14ac:dyDescent="0.35">
      <c r="A623">
        <v>154611</v>
      </c>
      <c r="B623" t="s">
        <v>22</v>
      </c>
      <c r="C623" t="s">
        <v>17</v>
      </c>
      <c r="D623">
        <v>1099</v>
      </c>
      <c r="E623">
        <v>366</v>
      </c>
      <c r="F623">
        <v>404</v>
      </c>
      <c r="G623">
        <v>3</v>
      </c>
      <c r="H623">
        <v>13229</v>
      </c>
      <c r="I623">
        <v>5</v>
      </c>
      <c r="J623">
        <v>57</v>
      </c>
      <c r="K623">
        <v>363</v>
      </c>
      <c r="L623">
        <v>391</v>
      </c>
      <c r="M623">
        <v>4.8333333329999997</v>
      </c>
    </row>
    <row r="624" spans="1:13" x14ac:dyDescent="0.35">
      <c r="A624">
        <v>55293</v>
      </c>
      <c r="B624" t="s">
        <v>63</v>
      </c>
      <c r="C624" t="s">
        <v>20</v>
      </c>
      <c r="D624">
        <v>444</v>
      </c>
      <c r="E624">
        <v>136</v>
      </c>
      <c r="F624">
        <v>235</v>
      </c>
      <c r="G624">
        <v>2</v>
      </c>
      <c r="H624">
        <v>11820</v>
      </c>
      <c r="I624">
        <v>0</v>
      </c>
      <c r="J624">
        <v>95</v>
      </c>
      <c r="K624">
        <v>143</v>
      </c>
      <c r="L624">
        <v>218</v>
      </c>
      <c r="M624">
        <v>20</v>
      </c>
    </row>
    <row r="625" spans="1:13" x14ac:dyDescent="0.35">
      <c r="A625">
        <v>188812</v>
      </c>
      <c r="B625" t="s">
        <v>30</v>
      </c>
      <c r="C625" t="s">
        <v>14</v>
      </c>
      <c r="D625">
        <v>1076</v>
      </c>
      <c r="E625">
        <v>438</v>
      </c>
      <c r="F625">
        <v>535</v>
      </c>
      <c r="G625">
        <v>2</v>
      </c>
      <c r="H625">
        <v>17353</v>
      </c>
      <c r="I625">
        <v>10</v>
      </c>
      <c r="J625">
        <v>69</v>
      </c>
      <c r="K625">
        <v>552</v>
      </c>
      <c r="L625">
        <v>425</v>
      </c>
      <c r="M625">
        <v>17.333333329999999</v>
      </c>
    </row>
    <row r="626" spans="1:13" x14ac:dyDescent="0.35">
      <c r="A626">
        <v>149506</v>
      </c>
      <c r="B626" t="s">
        <v>22</v>
      </c>
      <c r="C626" t="s">
        <v>14</v>
      </c>
      <c r="D626">
        <v>5164</v>
      </c>
      <c r="E626">
        <v>650</v>
      </c>
      <c r="F626">
        <v>842</v>
      </c>
      <c r="G626">
        <v>97</v>
      </c>
      <c r="H626">
        <v>50548</v>
      </c>
      <c r="I626">
        <v>20</v>
      </c>
      <c r="J626">
        <v>41</v>
      </c>
      <c r="K626">
        <v>715</v>
      </c>
      <c r="L626">
        <v>782</v>
      </c>
      <c r="M626">
        <v>8.4166666669999994</v>
      </c>
    </row>
    <row r="627" spans="1:13" x14ac:dyDescent="0.35">
      <c r="A627">
        <v>190727</v>
      </c>
      <c r="B627" t="s">
        <v>13</v>
      </c>
      <c r="C627" t="s">
        <v>17</v>
      </c>
      <c r="D627">
        <v>655</v>
      </c>
      <c r="E627">
        <v>236</v>
      </c>
      <c r="F627">
        <v>331</v>
      </c>
      <c r="G627">
        <v>1</v>
      </c>
      <c r="H627">
        <v>11094</v>
      </c>
      <c r="I627">
        <v>8</v>
      </c>
      <c r="J627">
        <v>17</v>
      </c>
      <c r="K627">
        <v>264</v>
      </c>
      <c r="L627">
        <v>311</v>
      </c>
      <c r="M627">
        <v>6.9333333330000002</v>
      </c>
    </row>
    <row r="628" spans="1:13" x14ac:dyDescent="0.35">
      <c r="A628">
        <v>150248</v>
      </c>
      <c r="B628" t="s">
        <v>22</v>
      </c>
      <c r="C628" t="s">
        <v>14</v>
      </c>
      <c r="D628">
        <v>2182</v>
      </c>
      <c r="E628">
        <v>555</v>
      </c>
      <c r="F628">
        <v>569</v>
      </c>
      <c r="G628">
        <v>67</v>
      </c>
      <c r="H628">
        <v>17516</v>
      </c>
      <c r="I628">
        <v>13</v>
      </c>
      <c r="J628">
        <v>57</v>
      </c>
      <c r="K628">
        <v>561</v>
      </c>
      <c r="L628">
        <v>559</v>
      </c>
      <c r="M628">
        <v>19</v>
      </c>
    </row>
    <row r="629" spans="1:13" x14ac:dyDescent="0.35">
      <c r="A629">
        <v>177009</v>
      </c>
      <c r="B629" t="s">
        <v>51</v>
      </c>
      <c r="D629">
        <v>584</v>
      </c>
      <c r="E629">
        <v>262</v>
      </c>
      <c r="F629">
        <v>386</v>
      </c>
      <c r="G629">
        <v>0</v>
      </c>
      <c r="H629">
        <v>13898</v>
      </c>
      <c r="I629">
        <v>1</v>
      </c>
      <c r="J629">
        <v>52</v>
      </c>
      <c r="K629">
        <v>332</v>
      </c>
      <c r="L629">
        <v>346</v>
      </c>
      <c r="M629">
        <v>7.4210526320000003</v>
      </c>
    </row>
    <row r="630" spans="1:13" x14ac:dyDescent="0.35">
      <c r="A630">
        <v>89642</v>
      </c>
      <c r="B630" t="s">
        <v>16</v>
      </c>
      <c r="C630" t="s">
        <v>17</v>
      </c>
      <c r="D630">
        <v>854</v>
      </c>
      <c r="E630">
        <v>452</v>
      </c>
      <c r="F630">
        <v>580</v>
      </c>
      <c r="G630">
        <v>2</v>
      </c>
      <c r="H630">
        <v>20510</v>
      </c>
      <c r="I630">
        <v>4</v>
      </c>
      <c r="J630">
        <v>73</v>
      </c>
      <c r="K630">
        <v>478</v>
      </c>
      <c r="L630">
        <v>498</v>
      </c>
      <c r="M630">
        <v>8.6666666669999994</v>
      </c>
    </row>
    <row r="631" spans="1:13" x14ac:dyDescent="0.35">
      <c r="A631">
        <v>103913</v>
      </c>
      <c r="B631" t="s">
        <v>37</v>
      </c>
      <c r="C631" t="s">
        <v>17</v>
      </c>
      <c r="D631">
        <v>297</v>
      </c>
      <c r="E631">
        <v>146</v>
      </c>
      <c r="F631">
        <v>196</v>
      </c>
      <c r="G631">
        <v>0</v>
      </c>
      <c r="H631">
        <v>8352</v>
      </c>
      <c r="I631">
        <v>0</v>
      </c>
      <c r="J631">
        <v>61</v>
      </c>
      <c r="K631">
        <v>175</v>
      </c>
      <c r="L631">
        <v>178</v>
      </c>
      <c r="M631">
        <v>9.2142857140000007</v>
      </c>
    </row>
    <row r="632" spans="1:13" x14ac:dyDescent="0.35">
      <c r="A632">
        <v>76780</v>
      </c>
      <c r="B632" t="s">
        <v>48</v>
      </c>
      <c r="C632" t="s">
        <v>17</v>
      </c>
      <c r="D632">
        <v>688</v>
      </c>
      <c r="E632">
        <v>408</v>
      </c>
      <c r="F632">
        <v>510</v>
      </c>
      <c r="G632">
        <v>1</v>
      </c>
      <c r="H632">
        <v>17000</v>
      </c>
      <c r="I632">
        <v>2</v>
      </c>
      <c r="J632">
        <v>64</v>
      </c>
      <c r="K632">
        <v>484</v>
      </c>
      <c r="L632">
        <v>437</v>
      </c>
      <c r="M632">
        <v>33</v>
      </c>
    </row>
    <row r="633" spans="1:13" x14ac:dyDescent="0.35">
      <c r="A633">
        <v>41901</v>
      </c>
      <c r="B633" t="s">
        <v>30</v>
      </c>
      <c r="C633" t="s">
        <v>14</v>
      </c>
      <c r="D633">
        <v>380</v>
      </c>
      <c r="E633">
        <v>329</v>
      </c>
      <c r="F633">
        <v>394</v>
      </c>
      <c r="G633">
        <v>0</v>
      </c>
      <c r="H633">
        <v>12349</v>
      </c>
      <c r="I633">
        <v>1</v>
      </c>
      <c r="J633">
        <v>77</v>
      </c>
      <c r="K633">
        <v>355</v>
      </c>
      <c r="L633">
        <v>340</v>
      </c>
      <c r="M633">
        <v>26.444444440000002</v>
      </c>
    </row>
    <row r="634" spans="1:13" x14ac:dyDescent="0.35">
      <c r="A634">
        <v>137998</v>
      </c>
      <c r="B634" t="s">
        <v>56</v>
      </c>
      <c r="C634" t="s">
        <v>61</v>
      </c>
      <c r="D634">
        <v>547</v>
      </c>
      <c r="E634">
        <v>251</v>
      </c>
      <c r="F634">
        <v>306</v>
      </c>
      <c r="G634">
        <v>0</v>
      </c>
      <c r="H634">
        <v>10393</v>
      </c>
      <c r="I634">
        <v>6</v>
      </c>
      <c r="J634">
        <v>44</v>
      </c>
      <c r="K634">
        <v>292</v>
      </c>
      <c r="L634">
        <v>283</v>
      </c>
      <c r="M634">
        <v>17.09090909</v>
      </c>
    </row>
    <row r="635" spans="1:13" x14ac:dyDescent="0.35">
      <c r="A635">
        <v>79136</v>
      </c>
      <c r="B635" t="s">
        <v>36</v>
      </c>
      <c r="C635" t="s">
        <v>52</v>
      </c>
      <c r="D635">
        <v>336</v>
      </c>
      <c r="E635">
        <v>301</v>
      </c>
      <c r="F635">
        <v>357</v>
      </c>
      <c r="G635">
        <v>0</v>
      </c>
      <c r="H635">
        <v>10835</v>
      </c>
      <c r="I635">
        <v>1</v>
      </c>
      <c r="J635">
        <v>74</v>
      </c>
      <c r="K635">
        <v>316</v>
      </c>
      <c r="L635">
        <v>326</v>
      </c>
      <c r="M635">
        <v>8.0833333330000006</v>
      </c>
    </row>
    <row r="636" spans="1:13" x14ac:dyDescent="0.35">
      <c r="A636">
        <v>46110</v>
      </c>
      <c r="B636" t="s">
        <v>76</v>
      </c>
      <c r="C636" t="s">
        <v>52</v>
      </c>
      <c r="D636">
        <v>876</v>
      </c>
      <c r="E636">
        <v>281</v>
      </c>
      <c r="F636">
        <v>353</v>
      </c>
      <c r="G636">
        <v>2</v>
      </c>
      <c r="H636">
        <v>11807</v>
      </c>
      <c r="I636">
        <v>3</v>
      </c>
      <c r="J636">
        <v>39</v>
      </c>
      <c r="K636">
        <v>297</v>
      </c>
      <c r="L636">
        <v>325</v>
      </c>
      <c r="M636">
        <v>3.7317073170000001</v>
      </c>
    </row>
    <row r="637" spans="1:13" x14ac:dyDescent="0.35">
      <c r="A637">
        <v>97774</v>
      </c>
      <c r="B637" t="s">
        <v>16</v>
      </c>
      <c r="C637" t="s">
        <v>17</v>
      </c>
      <c r="D637">
        <v>470</v>
      </c>
      <c r="E637">
        <v>263</v>
      </c>
      <c r="F637">
        <v>330</v>
      </c>
      <c r="G637">
        <v>0</v>
      </c>
      <c r="H637">
        <v>10776</v>
      </c>
      <c r="I637">
        <v>1</v>
      </c>
      <c r="J637">
        <v>68</v>
      </c>
      <c r="K637">
        <v>297</v>
      </c>
      <c r="L637">
        <v>296</v>
      </c>
      <c r="M637">
        <v>17.88888889</v>
      </c>
    </row>
    <row r="638" spans="1:13" x14ac:dyDescent="0.35">
      <c r="A638">
        <v>103590</v>
      </c>
      <c r="B638" t="s">
        <v>37</v>
      </c>
      <c r="C638" t="s">
        <v>14</v>
      </c>
      <c r="D638">
        <v>397</v>
      </c>
      <c r="E638">
        <v>203</v>
      </c>
      <c r="F638">
        <v>284</v>
      </c>
      <c r="G638">
        <v>0</v>
      </c>
      <c r="H638">
        <v>9609</v>
      </c>
      <c r="I638">
        <v>1</v>
      </c>
      <c r="J638">
        <v>79</v>
      </c>
      <c r="K638">
        <v>244</v>
      </c>
      <c r="L638">
        <v>246</v>
      </c>
      <c r="M638">
        <v>15</v>
      </c>
    </row>
    <row r="639" spans="1:13" x14ac:dyDescent="0.35">
      <c r="A639">
        <v>181998</v>
      </c>
      <c r="B639" t="s">
        <v>41</v>
      </c>
      <c r="D639">
        <v>1222</v>
      </c>
      <c r="E639">
        <v>423</v>
      </c>
      <c r="F639">
        <v>487</v>
      </c>
      <c r="G639">
        <v>13</v>
      </c>
      <c r="H639">
        <v>19730</v>
      </c>
      <c r="I639">
        <v>10</v>
      </c>
      <c r="J639">
        <v>25</v>
      </c>
      <c r="K639">
        <v>492</v>
      </c>
      <c r="L639">
        <v>472</v>
      </c>
      <c r="M639">
        <v>6.2727272730000001</v>
      </c>
    </row>
    <row r="640" spans="1:13" x14ac:dyDescent="0.35">
      <c r="A640">
        <v>10036</v>
      </c>
      <c r="B640" t="s">
        <v>41</v>
      </c>
      <c r="C640" t="s">
        <v>52</v>
      </c>
      <c r="D640">
        <v>1489</v>
      </c>
      <c r="E640">
        <v>413</v>
      </c>
      <c r="F640">
        <v>477</v>
      </c>
      <c r="G640">
        <v>14</v>
      </c>
      <c r="H640">
        <v>16434</v>
      </c>
      <c r="I640">
        <v>2</v>
      </c>
      <c r="J640">
        <v>66</v>
      </c>
      <c r="K640">
        <v>397</v>
      </c>
      <c r="L640">
        <v>481</v>
      </c>
      <c r="M640">
        <v>25</v>
      </c>
    </row>
    <row r="641" spans="1:13" x14ac:dyDescent="0.35">
      <c r="A641">
        <v>175584</v>
      </c>
      <c r="B641" t="s">
        <v>51</v>
      </c>
      <c r="C641" t="s">
        <v>14</v>
      </c>
      <c r="D641">
        <v>454</v>
      </c>
      <c r="E641">
        <v>283</v>
      </c>
      <c r="F641">
        <v>448</v>
      </c>
      <c r="G641">
        <v>0</v>
      </c>
      <c r="H641">
        <v>14140</v>
      </c>
      <c r="I641">
        <v>4</v>
      </c>
      <c r="J641">
        <v>57</v>
      </c>
      <c r="K641">
        <v>313</v>
      </c>
      <c r="L641">
        <v>359</v>
      </c>
      <c r="M641">
        <v>11.2</v>
      </c>
    </row>
    <row r="642" spans="1:13" x14ac:dyDescent="0.35">
      <c r="A642">
        <v>41905</v>
      </c>
      <c r="B642" t="s">
        <v>13</v>
      </c>
      <c r="C642" t="s">
        <v>17</v>
      </c>
      <c r="D642">
        <v>469</v>
      </c>
      <c r="E642">
        <v>133</v>
      </c>
      <c r="F642">
        <v>302</v>
      </c>
      <c r="G642">
        <v>0</v>
      </c>
      <c r="H642">
        <v>10321</v>
      </c>
      <c r="I642">
        <v>1</v>
      </c>
      <c r="J642">
        <v>27</v>
      </c>
      <c r="K642">
        <v>200</v>
      </c>
      <c r="L642">
        <v>218</v>
      </c>
      <c r="M642">
        <v>6.6</v>
      </c>
    </row>
    <row r="643" spans="1:13" x14ac:dyDescent="0.35">
      <c r="A643">
        <v>156449</v>
      </c>
      <c r="B643" t="s">
        <v>22</v>
      </c>
      <c r="C643" t="s">
        <v>17</v>
      </c>
      <c r="D643">
        <v>3261</v>
      </c>
      <c r="E643">
        <v>364</v>
      </c>
      <c r="F643">
        <v>523</v>
      </c>
      <c r="G643">
        <v>94</v>
      </c>
      <c r="H643">
        <v>19895</v>
      </c>
      <c r="I643">
        <v>2</v>
      </c>
      <c r="J643">
        <v>69</v>
      </c>
      <c r="K643">
        <v>430</v>
      </c>
      <c r="L643">
        <v>482</v>
      </c>
      <c r="M643">
        <v>8.25</v>
      </c>
    </row>
    <row r="644" spans="1:13" x14ac:dyDescent="0.35">
      <c r="A644">
        <v>131465</v>
      </c>
      <c r="B644" t="s">
        <v>49</v>
      </c>
      <c r="C644" t="s">
        <v>17</v>
      </c>
      <c r="D644">
        <v>1113</v>
      </c>
      <c r="E644">
        <v>393</v>
      </c>
      <c r="F644">
        <v>493</v>
      </c>
      <c r="G644">
        <v>2</v>
      </c>
      <c r="H644">
        <v>18227</v>
      </c>
      <c r="I644">
        <v>4</v>
      </c>
      <c r="J644">
        <v>28</v>
      </c>
      <c r="K644">
        <v>505</v>
      </c>
      <c r="L644">
        <v>428</v>
      </c>
      <c r="M644">
        <v>12.33333333</v>
      </c>
    </row>
    <row r="645" spans="1:13" x14ac:dyDescent="0.35">
      <c r="A645">
        <v>170889</v>
      </c>
      <c r="B645" t="s">
        <v>22</v>
      </c>
      <c r="C645" t="s">
        <v>17</v>
      </c>
      <c r="D645">
        <v>1254</v>
      </c>
      <c r="E645">
        <v>420</v>
      </c>
      <c r="F645">
        <v>438</v>
      </c>
      <c r="G645">
        <v>1</v>
      </c>
      <c r="H645">
        <v>15376</v>
      </c>
      <c r="I645">
        <v>3</v>
      </c>
      <c r="J645">
        <v>60</v>
      </c>
      <c r="K645">
        <v>411</v>
      </c>
      <c r="L645">
        <v>455</v>
      </c>
      <c r="M645">
        <v>4.2857142860000002</v>
      </c>
    </row>
    <row r="646" spans="1:13" x14ac:dyDescent="0.35">
      <c r="A646">
        <v>103593</v>
      </c>
      <c r="B646" t="s">
        <v>37</v>
      </c>
      <c r="C646" t="s">
        <v>17</v>
      </c>
      <c r="D646">
        <v>397</v>
      </c>
      <c r="E646">
        <v>203</v>
      </c>
      <c r="F646">
        <v>284</v>
      </c>
      <c r="G646">
        <v>0</v>
      </c>
      <c r="H646">
        <v>9609</v>
      </c>
      <c r="I646">
        <v>1</v>
      </c>
      <c r="J646">
        <v>79</v>
      </c>
      <c r="K646">
        <v>244</v>
      </c>
      <c r="L646">
        <v>246</v>
      </c>
      <c r="M646">
        <v>8.5</v>
      </c>
    </row>
    <row r="647" spans="1:13" x14ac:dyDescent="0.35">
      <c r="A647">
        <v>86017</v>
      </c>
      <c r="B647" t="s">
        <v>53</v>
      </c>
      <c r="C647" t="s">
        <v>14</v>
      </c>
      <c r="D647">
        <v>595</v>
      </c>
      <c r="E647">
        <v>332</v>
      </c>
      <c r="F647">
        <v>389</v>
      </c>
      <c r="G647">
        <v>0</v>
      </c>
      <c r="H647">
        <v>18324</v>
      </c>
      <c r="I647">
        <v>3</v>
      </c>
      <c r="J647">
        <v>63</v>
      </c>
      <c r="K647">
        <v>347</v>
      </c>
      <c r="L647">
        <v>368</v>
      </c>
      <c r="M647">
        <v>7.125</v>
      </c>
    </row>
    <row r="648" spans="1:13" x14ac:dyDescent="0.35">
      <c r="A648">
        <v>92891</v>
      </c>
      <c r="B648" t="s">
        <v>16</v>
      </c>
      <c r="C648" t="s">
        <v>17</v>
      </c>
      <c r="D648">
        <v>521</v>
      </c>
      <c r="E648">
        <v>216</v>
      </c>
      <c r="F648">
        <v>292</v>
      </c>
      <c r="G648">
        <v>0</v>
      </c>
      <c r="H648">
        <v>9845</v>
      </c>
      <c r="I648">
        <v>13</v>
      </c>
      <c r="J648">
        <v>80</v>
      </c>
      <c r="K648">
        <v>243</v>
      </c>
      <c r="L648">
        <v>260</v>
      </c>
      <c r="M648">
        <v>5.266666667</v>
      </c>
    </row>
    <row r="649" spans="1:13" x14ac:dyDescent="0.35">
      <c r="A649">
        <v>143691</v>
      </c>
      <c r="B649" t="s">
        <v>22</v>
      </c>
      <c r="C649" t="s">
        <v>17</v>
      </c>
      <c r="D649">
        <v>4093</v>
      </c>
      <c r="E649">
        <v>585</v>
      </c>
      <c r="F649">
        <v>776</v>
      </c>
      <c r="G649">
        <v>92</v>
      </c>
      <c r="H649">
        <v>32301</v>
      </c>
      <c r="I649">
        <v>7</v>
      </c>
      <c r="J649">
        <v>44</v>
      </c>
      <c r="K649">
        <v>697</v>
      </c>
      <c r="L649">
        <v>685</v>
      </c>
      <c r="M649">
        <v>15.25</v>
      </c>
    </row>
    <row r="650" spans="1:13" x14ac:dyDescent="0.35">
      <c r="A650">
        <v>44500</v>
      </c>
      <c r="B650" t="s">
        <v>13</v>
      </c>
      <c r="C650" t="s">
        <v>17</v>
      </c>
      <c r="D650">
        <v>686</v>
      </c>
      <c r="E650">
        <v>169</v>
      </c>
      <c r="F650">
        <v>253</v>
      </c>
      <c r="G650">
        <v>3</v>
      </c>
      <c r="H650">
        <v>9678</v>
      </c>
      <c r="I650">
        <v>1</v>
      </c>
      <c r="J650">
        <v>36</v>
      </c>
      <c r="K650">
        <v>182</v>
      </c>
      <c r="L650">
        <v>226</v>
      </c>
      <c r="M650">
        <v>7.59375</v>
      </c>
    </row>
    <row r="651" spans="1:13" x14ac:dyDescent="0.35">
      <c r="A651">
        <v>7301</v>
      </c>
      <c r="B651" t="s">
        <v>53</v>
      </c>
      <c r="C651" t="s">
        <v>14</v>
      </c>
      <c r="D651">
        <v>284</v>
      </c>
      <c r="E651">
        <v>222</v>
      </c>
      <c r="F651">
        <v>309</v>
      </c>
      <c r="G651">
        <v>0</v>
      </c>
      <c r="H651">
        <v>9798</v>
      </c>
      <c r="I651">
        <v>1</v>
      </c>
      <c r="J651">
        <v>64</v>
      </c>
      <c r="K651">
        <v>271</v>
      </c>
      <c r="L651">
        <v>274</v>
      </c>
      <c r="M651">
        <v>9.1176470589999994</v>
      </c>
    </row>
    <row r="652" spans="1:13" x14ac:dyDescent="0.35">
      <c r="A652">
        <v>8742</v>
      </c>
      <c r="B652" t="s">
        <v>49</v>
      </c>
      <c r="D652">
        <v>591</v>
      </c>
      <c r="E652">
        <v>211</v>
      </c>
      <c r="F652">
        <v>292</v>
      </c>
      <c r="G652">
        <v>0</v>
      </c>
      <c r="H652">
        <v>10661</v>
      </c>
      <c r="I652">
        <v>10</v>
      </c>
      <c r="J652">
        <v>62</v>
      </c>
      <c r="K652">
        <v>246</v>
      </c>
      <c r="L652">
        <v>249</v>
      </c>
      <c r="M652">
        <v>2.9444444440000002</v>
      </c>
    </row>
    <row r="653" spans="1:13" x14ac:dyDescent="0.35">
      <c r="A653">
        <v>42589</v>
      </c>
      <c r="B653" t="s">
        <v>13</v>
      </c>
      <c r="C653" t="s">
        <v>17</v>
      </c>
      <c r="D653">
        <v>822</v>
      </c>
      <c r="E653">
        <v>318</v>
      </c>
      <c r="F653">
        <v>488</v>
      </c>
      <c r="G653">
        <v>13</v>
      </c>
      <c r="H653">
        <v>17908</v>
      </c>
      <c r="I653">
        <v>2</v>
      </c>
      <c r="J653">
        <v>32</v>
      </c>
      <c r="K653">
        <v>354</v>
      </c>
      <c r="L653">
        <v>420</v>
      </c>
      <c r="M653">
        <v>9.75</v>
      </c>
    </row>
    <row r="654" spans="1:13" x14ac:dyDescent="0.35">
      <c r="A654">
        <v>125086</v>
      </c>
      <c r="B654" t="s">
        <v>21</v>
      </c>
      <c r="C654" t="s">
        <v>17</v>
      </c>
      <c r="D654">
        <v>365</v>
      </c>
      <c r="E654">
        <v>147</v>
      </c>
      <c r="F654">
        <v>251</v>
      </c>
      <c r="G654">
        <v>0</v>
      </c>
      <c r="H654">
        <v>6802</v>
      </c>
      <c r="I654">
        <v>9</v>
      </c>
      <c r="J654">
        <v>86</v>
      </c>
      <c r="K654">
        <v>218</v>
      </c>
      <c r="L654">
        <v>215</v>
      </c>
      <c r="M654">
        <v>5.538461539</v>
      </c>
    </row>
    <row r="655" spans="1:13" x14ac:dyDescent="0.35">
      <c r="A655">
        <v>82998</v>
      </c>
      <c r="B655" t="s">
        <v>57</v>
      </c>
      <c r="C655" t="s">
        <v>17</v>
      </c>
      <c r="D655">
        <v>833</v>
      </c>
      <c r="E655">
        <v>381</v>
      </c>
      <c r="F655">
        <v>416</v>
      </c>
      <c r="G655">
        <v>0</v>
      </c>
      <c r="H655">
        <v>13716</v>
      </c>
      <c r="I655">
        <v>3</v>
      </c>
      <c r="J655">
        <v>78</v>
      </c>
      <c r="K655">
        <v>414</v>
      </c>
      <c r="L655">
        <v>396</v>
      </c>
      <c r="M655">
        <v>9.1428571430000005</v>
      </c>
    </row>
    <row r="656" spans="1:13" x14ac:dyDescent="0.35">
      <c r="A656">
        <v>82548</v>
      </c>
      <c r="B656" t="s">
        <v>57</v>
      </c>
      <c r="C656" t="s">
        <v>14</v>
      </c>
      <c r="D656">
        <v>634</v>
      </c>
      <c r="E656">
        <v>251</v>
      </c>
      <c r="F656">
        <v>320</v>
      </c>
      <c r="G656">
        <v>0</v>
      </c>
      <c r="H656">
        <v>10092</v>
      </c>
      <c r="I656">
        <v>2</v>
      </c>
      <c r="J656">
        <v>82</v>
      </c>
      <c r="K656">
        <v>271</v>
      </c>
      <c r="L656">
        <v>296</v>
      </c>
      <c r="M656">
        <v>5.25</v>
      </c>
    </row>
    <row r="657" spans="1:13" x14ac:dyDescent="0.35">
      <c r="A657">
        <v>190488</v>
      </c>
      <c r="B657" t="s">
        <v>37</v>
      </c>
      <c r="C657" t="s">
        <v>17</v>
      </c>
      <c r="D657">
        <v>1182</v>
      </c>
      <c r="E657">
        <v>359</v>
      </c>
      <c r="F657">
        <v>453</v>
      </c>
      <c r="G657">
        <v>2</v>
      </c>
      <c r="H657">
        <v>18266</v>
      </c>
      <c r="I657">
        <v>3</v>
      </c>
      <c r="J657">
        <v>43</v>
      </c>
      <c r="K657">
        <v>430</v>
      </c>
      <c r="L657">
        <v>386</v>
      </c>
      <c r="M657">
        <v>19.432432429999999</v>
      </c>
    </row>
    <row r="658" spans="1:13" x14ac:dyDescent="0.35">
      <c r="A658">
        <v>54996</v>
      </c>
      <c r="B658" t="s">
        <v>63</v>
      </c>
      <c r="C658" t="s">
        <v>14</v>
      </c>
      <c r="D658">
        <v>336</v>
      </c>
      <c r="E658">
        <v>196</v>
      </c>
      <c r="F658">
        <v>251</v>
      </c>
      <c r="G658">
        <v>0</v>
      </c>
      <c r="H658">
        <v>8008</v>
      </c>
      <c r="I658">
        <v>1</v>
      </c>
      <c r="J658">
        <v>87</v>
      </c>
      <c r="K658">
        <v>222</v>
      </c>
      <c r="L658">
        <v>229</v>
      </c>
      <c r="M658">
        <v>8.230769231</v>
      </c>
    </row>
    <row r="659" spans="1:13" x14ac:dyDescent="0.35">
      <c r="A659">
        <v>185880</v>
      </c>
      <c r="B659" t="s">
        <v>34</v>
      </c>
      <c r="C659" t="s">
        <v>14</v>
      </c>
      <c r="D659">
        <v>450</v>
      </c>
      <c r="E659">
        <v>330</v>
      </c>
      <c r="F659">
        <v>372</v>
      </c>
      <c r="G659">
        <v>0</v>
      </c>
      <c r="H659">
        <v>13149</v>
      </c>
      <c r="I659">
        <v>1</v>
      </c>
      <c r="J659">
        <v>68</v>
      </c>
      <c r="K659">
        <v>344</v>
      </c>
      <c r="L659">
        <v>357</v>
      </c>
      <c r="M659">
        <v>10.125</v>
      </c>
    </row>
    <row r="660" spans="1:13" x14ac:dyDescent="0.35">
      <c r="A660">
        <v>119843</v>
      </c>
      <c r="B660" t="s">
        <v>21</v>
      </c>
      <c r="C660" t="s">
        <v>17</v>
      </c>
      <c r="D660">
        <v>417</v>
      </c>
      <c r="E660">
        <v>185</v>
      </c>
      <c r="F660">
        <v>253</v>
      </c>
      <c r="G660">
        <v>0</v>
      </c>
      <c r="H660">
        <v>10294</v>
      </c>
      <c r="I660">
        <v>3</v>
      </c>
      <c r="J660">
        <v>77</v>
      </c>
      <c r="K660">
        <v>208</v>
      </c>
      <c r="L660">
        <v>217</v>
      </c>
      <c r="M660">
        <v>14.28571429</v>
      </c>
    </row>
    <row r="661" spans="1:13" x14ac:dyDescent="0.35">
      <c r="A661">
        <v>142564</v>
      </c>
      <c r="B661" t="s">
        <v>22</v>
      </c>
      <c r="C661" t="s">
        <v>14</v>
      </c>
      <c r="D661">
        <v>1943</v>
      </c>
      <c r="E661">
        <v>426</v>
      </c>
      <c r="F661">
        <v>523</v>
      </c>
      <c r="G661">
        <v>45</v>
      </c>
      <c r="H661">
        <v>16702</v>
      </c>
      <c r="I661">
        <v>3</v>
      </c>
      <c r="J661">
        <v>48</v>
      </c>
      <c r="K661">
        <v>444</v>
      </c>
      <c r="L661">
        <v>439</v>
      </c>
      <c r="M661">
        <v>10.33333333</v>
      </c>
    </row>
    <row r="662" spans="1:13" x14ac:dyDescent="0.35">
      <c r="A662">
        <v>164796</v>
      </c>
      <c r="B662" t="s">
        <v>22</v>
      </c>
      <c r="D662">
        <v>3692</v>
      </c>
      <c r="E662">
        <v>783</v>
      </c>
      <c r="F662">
        <v>864</v>
      </c>
      <c r="G662">
        <v>97</v>
      </c>
      <c r="H662">
        <v>32609</v>
      </c>
      <c r="I662">
        <v>14</v>
      </c>
      <c r="J662">
        <v>38</v>
      </c>
      <c r="K662">
        <v>826</v>
      </c>
      <c r="L662">
        <v>827</v>
      </c>
      <c r="M662">
        <v>7.2</v>
      </c>
    </row>
    <row r="663" spans="1:13" x14ac:dyDescent="0.35">
      <c r="A663">
        <v>171072</v>
      </c>
      <c r="B663" t="s">
        <v>22</v>
      </c>
      <c r="C663" t="s">
        <v>17</v>
      </c>
      <c r="D663">
        <v>1033</v>
      </c>
      <c r="E663">
        <v>246</v>
      </c>
      <c r="F663">
        <v>267</v>
      </c>
      <c r="G663">
        <v>1</v>
      </c>
      <c r="H663">
        <v>11090</v>
      </c>
      <c r="I663">
        <v>3</v>
      </c>
      <c r="J663">
        <v>50</v>
      </c>
      <c r="K663">
        <v>256</v>
      </c>
      <c r="L663">
        <v>260</v>
      </c>
      <c r="M663">
        <v>12.625</v>
      </c>
    </row>
    <row r="664" spans="1:13" x14ac:dyDescent="0.35">
      <c r="A664">
        <v>101143</v>
      </c>
      <c r="B664" t="s">
        <v>37</v>
      </c>
      <c r="C664" t="s">
        <v>17</v>
      </c>
      <c r="D664">
        <v>720</v>
      </c>
      <c r="E664">
        <v>335</v>
      </c>
      <c r="F664">
        <v>386</v>
      </c>
      <c r="G664">
        <v>1</v>
      </c>
      <c r="H664">
        <v>13406</v>
      </c>
      <c r="I664">
        <v>0</v>
      </c>
      <c r="J664">
        <v>75</v>
      </c>
      <c r="K664">
        <v>390</v>
      </c>
      <c r="L664">
        <v>341</v>
      </c>
      <c r="M664">
        <v>4.4000000000000004</v>
      </c>
    </row>
    <row r="665" spans="1:13" x14ac:dyDescent="0.35">
      <c r="A665">
        <v>171612</v>
      </c>
      <c r="B665" t="s">
        <v>22</v>
      </c>
      <c r="C665" t="s">
        <v>17</v>
      </c>
      <c r="D665">
        <v>1537</v>
      </c>
      <c r="E665">
        <v>495</v>
      </c>
      <c r="F665">
        <v>544</v>
      </c>
      <c r="G665">
        <v>19</v>
      </c>
      <c r="H665">
        <v>17689</v>
      </c>
      <c r="I665">
        <v>13</v>
      </c>
      <c r="J665">
        <v>58</v>
      </c>
      <c r="K665">
        <v>509</v>
      </c>
      <c r="L665">
        <v>528</v>
      </c>
      <c r="M665">
        <v>8.375</v>
      </c>
    </row>
    <row r="666" spans="1:13" x14ac:dyDescent="0.35">
      <c r="A666">
        <v>85619</v>
      </c>
      <c r="B666" t="s">
        <v>57</v>
      </c>
      <c r="C666" t="s">
        <v>17</v>
      </c>
      <c r="D666">
        <v>435</v>
      </c>
      <c r="E666">
        <v>181</v>
      </c>
      <c r="F666">
        <v>265</v>
      </c>
      <c r="G666">
        <v>0</v>
      </c>
      <c r="H666">
        <v>9026</v>
      </c>
      <c r="I666">
        <v>1</v>
      </c>
      <c r="J666">
        <v>76</v>
      </c>
      <c r="K666">
        <v>232</v>
      </c>
      <c r="L666">
        <v>225</v>
      </c>
      <c r="M666">
        <v>8</v>
      </c>
    </row>
    <row r="667" spans="1:13" x14ac:dyDescent="0.35">
      <c r="A667">
        <v>118905</v>
      </c>
      <c r="B667" t="s">
        <v>21</v>
      </c>
      <c r="C667" t="s">
        <v>14</v>
      </c>
      <c r="D667">
        <v>1362</v>
      </c>
      <c r="E667">
        <v>724</v>
      </c>
      <c r="F667">
        <v>724</v>
      </c>
      <c r="G667">
        <v>1</v>
      </c>
      <c r="H667">
        <v>23403</v>
      </c>
      <c r="I667">
        <v>19</v>
      </c>
      <c r="J667">
        <v>28</v>
      </c>
      <c r="K667">
        <v>754</v>
      </c>
      <c r="L667">
        <v>714</v>
      </c>
      <c r="M667">
        <v>6.5625</v>
      </c>
    </row>
    <row r="668" spans="1:13" x14ac:dyDescent="0.35">
      <c r="A668">
        <v>793</v>
      </c>
      <c r="B668" t="s">
        <v>22</v>
      </c>
      <c r="C668" t="s">
        <v>17</v>
      </c>
      <c r="D668">
        <v>1568</v>
      </c>
      <c r="E668">
        <v>328</v>
      </c>
      <c r="F668">
        <v>451</v>
      </c>
      <c r="G668">
        <v>15</v>
      </c>
      <c r="H668">
        <v>17761</v>
      </c>
      <c r="I668">
        <v>12</v>
      </c>
      <c r="J668">
        <v>49</v>
      </c>
      <c r="K668">
        <v>406</v>
      </c>
      <c r="L668">
        <v>375</v>
      </c>
      <c r="M668">
        <v>10.19047619</v>
      </c>
    </row>
    <row r="669" spans="1:13" x14ac:dyDescent="0.35">
      <c r="A669">
        <v>52547</v>
      </c>
      <c r="B669" t="s">
        <v>69</v>
      </c>
      <c r="C669" t="s">
        <v>14</v>
      </c>
      <c r="D669">
        <v>309</v>
      </c>
      <c r="E669">
        <v>147</v>
      </c>
      <c r="F669">
        <v>217</v>
      </c>
      <c r="G669">
        <v>0</v>
      </c>
      <c r="H669">
        <v>6852</v>
      </c>
      <c r="I669">
        <v>0</v>
      </c>
      <c r="J669">
        <v>85</v>
      </c>
      <c r="K669">
        <v>174</v>
      </c>
      <c r="L669">
        <v>191</v>
      </c>
      <c r="M669">
        <v>4.4545454549999999</v>
      </c>
    </row>
    <row r="670" spans="1:13" x14ac:dyDescent="0.35">
      <c r="A670">
        <v>162313</v>
      </c>
      <c r="B670" t="s">
        <v>22</v>
      </c>
      <c r="C670" t="s">
        <v>17</v>
      </c>
      <c r="D670">
        <v>5975</v>
      </c>
      <c r="E670">
        <v>1500</v>
      </c>
      <c r="F670">
        <v>1331</v>
      </c>
      <c r="G670">
        <v>99</v>
      </c>
      <c r="H670">
        <v>90600</v>
      </c>
      <c r="I670">
        <v>20</v>
      </c>
      <c r="J670">
        <v>36</v>
      </c>
      <c r="K670">
        <v>1500</v>
      </c>
      <c r="L670">
        <v>1311</v>
      </c>
      <c r="M670">
        <v>22.2</v>
      </c>
    </row>
    <row r="671" spans="1:13" x14ac:dyDescent="0.35">
      <c r="A671">
        <v>4320</v>
      </c>
      <c r="B671" t="s">
        <v>44</v>
      </c>
      <c r="C671" t="s">
        <v>17</v>
      </c>
      <c r="D671">
        <v>738</v>
      </c>
      <c r="E671">
        <v>332</v>
      </c>
      <c r="F671">
        <v>438</v>
      </c>
      <c r="G671">
        <v>2</v>
      </c>
      <c r="H671">
        <v>16613</v>
      </c>
      <c r="I671">
        <v>1</v>
      </c>
      <c r="J671">
        <v>67</v>
      </c>
      <c r="K671">
        <v>379</v>
      </c>
      <c r="L671">
        <v>387</v>
      </c>
      <c r="M671">
        <v>11</v>
      </c>
    </row>
    <row r="672" spans="1:13" x14ac:dyDescent="0.35">
      <c r="A672">
        <v>36690</v>
      </c>
      <c r="B672" t="s">
        <v>13</v>
      </c>
      <c r="C672" t="s">
        <v>17</v>
      </c>
      <c r="D672">
        <v>1631</v>
      </c>
      <c r="E672">
        <v>682</v>
      </c>
      <c r="F672">
        <v>831</v>
      </c>
      <c r="G672">
        <v>25</v>
      </c>
      <c r="H672">
        <v>26585</v>
      </c>
      <c r="I672">
        <v>13</v>
      </c>
      <c r="J672">
        <v>25</v>
      </c>
      <c r="K672">
        <v>649</v>
      </c>
      <c r="L672">
        <v>820</v>
      </c>
      <c r="M672">
        <v>10</v>
      </c>
    </row>
    <row r="673" spans="1:13" x14ac:dyDescent="0.35">
      <c r="A673">
        <v>158213</v>
      </c>
      <c r="B673" t="s">
        <v>21</v>
      </c>
      <c r="C673" t="s">
        <v>14</v>
      </c>
      <c r="D673">
        <v>1217</v>
      </c>
      <c r="E673">
        <v>620</v>
      </c>
      <c r="F673">
        <v>692</v>
      </c>
      <c r="G673">
        <v>0</v>
      </c>
      <c r="H673">
        <v>23408</v>
      </c>
      <c r="I673">
        <v>2</v>
      </c>
      <c r="J673">
        <v>37</v>
      </c>
      <c r="K673">
        <v>654</v>
      </c>
      <c r="L673">
        <v>655</v>
      </c>
      <c r="M673">
        <v>4.5555555559999998</v>
      </c>
    </row>
    <row r="674" spans="1:13" x14ac:dyDescent="0.35">
      <c r="A674">
        <v>75522</v>
      </c>
      <c r="B674" t="s">
        <v>48</v>
      </c>
      <c r="C674" t="s">
        <v>14</v>
      </c>
      <c r="D674">
        <v>600</v>
      </c>
      <c r="E674">
        <v>379</v>
      </c>
      <c r="F674">
        <v>399</v>
      </c>
      <c r="G674">
        <v>0</v>
      </c>
      <c r="H674">
        <v>13988</v>
      </c>
      <c r="I674">
        <v>1</v>
      </c>
      <c r="J674">
        <v>74</v>
      </c>
      <c r="K674">
        <v>417</v>
      </c>
      <c r="L674">
        <v>376</v>
      </c>
      <c r="M674">
        <v>6.3333333329999997</v>
      </c>
    </row>
    <row r="675" spans="1:13" x14ac:dyDescent="0.35">
      <c r="A675">
        <v>7346</v>
      </c>
      <c r="B675" t="s">
        <v>22</v>
      </c>
      <c r="C675" t="s">
        <v>17</v>
      </c>
      <c r="D675">
        <v>1936</v>
      </c>
      <c r="E675">
        <v>353</v>
      </c>
      <c r="F675">
        <v>409</v>
      </c>
      <c r="G675">
        <v>44</v>
      </c>
      <c r="H675">
        <v>9361</v>
      </c>
      <c r="I675">
        <v>21</v>
      </c>
      <c r="J675">
        <v>43</v>
      </c>
      <c r="K675">
        <v>360</v>
      </c>
      <c r="L675">
        <v>407</v>
      </c>
      <c r="M675">
        <v>10.727272729999999</v>
      </c>
    </row>
    <row r="676" spans="1:13" x14ac:dyDescent="0.35">
      <c r="A676">
        <v>718</v>
      </c>
      <c r="B676" t="s">
        <v>22</v>
      </c>
      <c r="C676" t="s">
        <v>17</v>
      </c>
      <c r="D676">
        <v>1215</v>
      </c>
      <c r="E676">
        <v>296</v>
      </c>
      <c r="F676">
        <v>373</v>
      </c>
      <c r="G676">
        <v>9</v>
      </c>
      <c r="H676">
        <v>12319</v>
      </c>
      <c r="I676">
        <v>4</v>
      </c>
      <c r="J676">
        <v>56</v>
      </c>
      <c r="K676">
        <v>319</v>
      </c>
      <c r="L676">
        <v>352</v>
      </c>
      <c r="M676">
        <v>22.5625</v>
      </c>
    </row>
    <row r="677" spans="1:13" x14ac:dyDescent="0.35">
      <c r="A677">
        <v>171677</v>
      </c>
      <c r="B677" t="s">
        <v>22</v>
      </c>
      <c r="D677">
        <v>1375</v>
      </c>
      <c r="E677">
        <v>92</v>
      </c>
      <c r="F677">
        <v>203</v>
      </c>
      <c r="G677">
        <v>0</v>
      </c>
      <c r="H677">
        <v>12453</v>
      </c>
      <c r="I677">
        <v>7</v>
      </c>
      <c r="J677">
        <v>39</v>
      </c>
      <c r="K677">
        <v>279</v>
      </c>
      <c r="L677">
        <v>125</v>
      </c>
      <c r="M677">
        <v>14.25</v>
      </c>
    </row>
    <row r="678" spans="1:13" x14ac:dyDescent="0.35">
      <c r="A678">
        <v>96344</v>
      </c>
      <c r="B678" t="s">
        <v>16</v>
      </c>
      <c r="C678" t="s">
        <v>17</v>
      </c>
      <c r="D678">
        <v>293</v>
      </c>
      <c r="E678">
        <v>219</v>
      </c>
      <c r="F678">
        <v>270</v>
      </c>
      <c r="G678">
        <v>0</v>
      </c>
      <c r="H678">
        <v>10914</v>
      </c>
      <c r="I678">
        <v>0</v>
      </c>
      <c r="J678">
        <v>92</v>
      </c>
      <c r="K678">
        <v>228</v>
      </c>
      <c r="L678">
        <v>258</v>
      </c>
      <c r="M678">
        <v>6.1578947370000003</v>
      </c>
    </row>
    <row r="679" spans="1:13" x14ac:dyDescent="0.35">
      <c r="A679">
        <v>178742</v>
      </c>
      <c r="B679" t="s">
        <v>41</v>
      </c>
      <c r="C679" t="s">
        <v>17</v>
      </c>
      <c r="D679">
        <v>1053</v>
      </c>
      <c r="E679">
        <v>298</v>
      </c>
      <c r="F679">
        <v>366</v>
      </c>
      <c r="G679">
        <v>2</v>
      </c>
      <c r="H679">
        <v>17021</v>
      </c>
      <c r="I679">
        <v>5</v>
      </c>
      <c r="J679">
        <v>37</v>
      </c>
      <c r="K679">
        <v>343</v>
      </c>
      <c r="L679">
        <v>319</v>
      </c>
      <c r="M679">
        <v>10.71428571</v>
      </c>
    </row>
    <row r="680" spans="1:13" x14ac:dyDescent="0.35">
      <c r="A680">
        <v>22989</v>
      </c>
      <c r="B680" t="s">
        <v>47</v>
      </c>
      <c r="C680" t="s">
        <v>17</v>
      </c>
      <c r="D680">
        <v>596</v>
      </c>
      <c r="E680">
        <v>301</v>
      </c>
      <c r="F680">
        <v>344</v>
      </c>
      <c r="G680">
        <v>0</v>
      </c>
      <c r="H680">
        <v>10405</v>
      </c>
      <c r="I680">
        <v>3</v>
      </c>
      <c r="J680">
        <v>53</v>
      </c>
      <c r="K680">
        <v>296</v>
      </c>
      <c r="L680">
        <v>343</v>
      </c>
      <c r="M680">
        <v>11.4</v>
      </c>
    </row>
    <row r="681" spans="1:13" x14ac:dyDescent="0.35">
      <c r="A681">
        <v>184644</v>
      </c>
      <c r="B681" t="s">
        <v>71</v>
      </c>
      <c r="C681" t="s">
        <v>27</v>
      </c>
      <c r="D681">
        <v>1594</v>
      </c>
      <c r="E681">
        <v>215</v>
      </c>
      <c r="F681">
        <v>663</v>
      </c>
      <c r="G681">
        <v>7</v>
      </c>
      <c r="H681">
        <v>34426</v>
      </c>
      <c r="I681">
        <v>7</v>
      </c>
      <c r="J681">
        <v>26</v>
      </c>
      <c r="K681">
        <v>526</v>
      </c>
      <c r="L681">
        <v>330</v>
      </c>
      <c r="M681">
        <v>25</v>
      </c>
    </row>
    <row r="682" spans="1:13" x14ac:dyDescent="0.35">
      <c r="A682">
        <v>7676</v>
      </c>
      <c r="B682" t="s">
        <v>35</v>
      </c>
      <c r="C682" t="s">
        <v>20</v>
      </c>
      <c r="D682">
        <v>466</v>
      </c>
      <c r="E682">
        <v>244</v>
      </c>
      <c r="F682">
        <v>307</v>
      </c>
      <c r="G682">
        <v>0</v>
      </c>
      <c r="H682">
        <v>10532</v>
      </c>
      <c r="I682">
        <v>2</v>
      </c>
      <c r="J682">
        <v>57</v>
      </c>
      <c r="K682">
        <v>280</v>
      </c>
      <c r="L682">
        <v>280</v>
      </c>
      <c r="M682">
        <v>13.782608700000001</v>
      </c>
    </row>
    <row r="683" spans="1:13" x14ac:dyDescent="0.35">
      <c r="A683">
        <v>83983</v>
      </c>
      <c r="B683" t="s">
        <v>57</v>
      </c>
      <c r="C683" t="s">
        <v>14</v>
      </c>
      <c r="D683">
        <v>866</v>
      </c>
      <c r="E683">
        <v>375</v>
      </c>
      <c r="F683">
        <v>573</v>
      </c>
      <c r="G683">
        <v>4</v>
      </c>
      <c r="H683">
        <v>24617</v>
      </c>
      <c r="I683">
        <v>6</v>
      </c>
      <c r="J683">
        <v>64</v>
      </c>
      <c r="K683">
        <v>423</v>
      </c>
      <c r="L683">
        <v>483</v>
      </c>
      <c r="M683">
        <v>14.5</v>
      </c>
    </row>
    <row r="684" spans="1:13" x14ac:dyDescent="0.35">
      <c r="A684">
        <v>99567</v>
      </c>
      <c r="B684" t="s">
        <v>37</v>
      </c>
      <c r="C684" t="s">
        <v>17</v>
      </c>
      <c r="D684">
        <v>734</v>
      </c>
      <c r="E684">
        <v>419</v>
      </c>
      <c r="F684">
        <v>481</v>
      </c>
      <c r="G684">
        <v>0</v>
      </c>
      <c r="H684">
        <v>16029</v>
      </c>
      <c r="I684">
        <v>3</v>
      </c>
      <c r="J684">
        <v>71</v>
      </c>
      <c r="K684">
        <v>470</v>
      </c>
      <c r="L684">
        <v>452</v>
      </c>
      <c r="M684">
        <v>11.25</v>
      </c>
    </row>
    <row r="685" spans="1:13" x14ac:dyDescent="0.35">
      <c r="A685">
        <v>141652</v>
      </c>
      <c r="B685" t="s">
        <v>24</v>
      </c>
      <c r="C685" t="s">
        <v>17</v>
      </c>
      <c r="D685">
        <v>997</v>
      </c>
      <c r="E685">
        <v>416</v>
      </c>
      <c r="F685">
        <v>422</v>
      </c>
      <c r="G685">
        <v>0</v>
      </c>
      <c r="H685">
        <v>14118</v>
      </c>
      <c r="I685">
        <v>4</v>
      </c>
      <c r="J685">
        <v>19</v>
      </c>
      <c r="K685">
        <v>420</v>
      </c>
      <c r="L685">
        <v>416</v>
      </c>
      <c r="M685">
        <v>11.222222220000001</v>
      </c>
    </row>
    <row r="686" spans="1:13" x14ac:dyDescent="0.35">
      <c r="A686">
        <v>182325</v>
      </c>
      <c r="B686" t="s">
        <v>41</v>
      </c>
      <c r="C686" t="s">
        <v>52</v>
      </c>
      <c r="D686">
        <v>683</v>
      </c>
      <c r="E686">
        <v>199</v>
      </c>
      <c r="F686">
        <v>341</v>
      </c>
      <c r="G686">
        <v>1</v>
      </c>
      <c r="H686">
        <v>13282</v>
      </c>
      <c r="I686">
        <v>5</v>
      </c>
      <c r="J686">
        <v>40</v>
      </c>
      <c r="K686">
        <v>278</v>
      </c>
      <c r="L686">
        <v>245</v>
      </c>
      <c r="M686">
        <v>9</v>
      </c>
    </row>
    <row r="687" spans="1:13" x14ac:dyDescent="0.35">
      <c r="A687">
        <v>44370</v>
      </c>
      <c r="B687" t="s">
        <v>13</v>
      </c>
      <c r="C687" t="s">
        <v>17</v>
      </c>
      <c r="D687">
        <v>1226</v>
      </c>
      <c r="E687">
        <v>354</v>
      </c>
      <c r="F687">
        <v>464</v>
      </c>
      <c r="G687">
        <v>10</v>
      </c>
      <c r="H687">
        <v>21501</v>
      </c>
      <c r="I687">
        <v>4</v>
      </c>
      <c r="J687">
        <v>4</v>
      </c>
      <c r="K687">
        <v>416</v>
      </c>
      <c r="L687">
        <v>410</v>
      </c>
      <c r="M687">
        <v>4.4444444440000002</v>
      </c>
    </row>
    <row r="688" spans="1:13" x14ac:dyDescent="0.35">
      <c r="A688">
        <v>48338</v>
      </c>
      <c r="B688" t="s">
        <v>44</v>
      </c>
      <c r="C688" t="s">
        <v>27</v>
      </c>
      <c r="D688">
        <v>511</v>
      </c>
      <c r="E688">
        <v>288</v>
      </c>
      <c r="F688">
        <v>351</v>
      </c>
      <c r="G688">
        <v>1</v>
      </c>
      <c r="H688">
        <v>11357</v>
      </c>
      <c r="I688">
        <v>0</v>
      </c>
      <c r="J688">
        <v>85</v>
      </c>
      <c r="K688">
        <v>327</v>
      </c>
      <c r="L688">
        <v>312</v>
      </c>
      <c r="M688">
        <v>25</v>
      </c>
    </row>
    <row r="689" spans="1:13" x14ac:dyDescent="0.35">
      <c r="A689">
        <v>97077</v>
      </c>
      <c r="B689" t="s">
        <v>16</v>
      </c>
      <c r="C689" t="s">
        <v>17</v>
      </c>
      <c r="D689">
        <v>820</v>
      </c>
      <c r="E689">
        <v>454</v>
      </c>
      <c r="F689">
        <v>595</v>
      </c>
      <c r="G689">
        <v>6</v>
      </c>
      <c r="H689">
        <v>24703</v>
      </c>
      <c r="I689">
        <v>5</v>
      </c>
      <c r="J689">
        <v>67</v>
      </c>
      <c r="K689">
        <v>476</v>
      </c>
      <c r="L689">
        <v>555</v>
      </c>
      <c r="M689">
        <v>9.5</v>
      </c>
    </row>
    <row r="690" spans="1:13" x14ac:dyDescent="0.35">
      <c r="A690">
        <v>160975</v>
      </c>
      <c r="B690" t="s">
        <v>49</v>
      </c>
      <c r="C690" t="s">
        <v>14</v>
      </c>
      <c r="D690">
        <v>1209</v>
      </c>
      <c r="E690">
        <v>471</v>
      </c>
      <c r="F690">
        <v>557</v>
      </c>
      <c r="G690">
        <v>7</v>
      </c>
      <c r="H690">
        <v>18220</v>
      </c>
      <c r="I690">
        <v>4</v>
      </c>
      <c r="J690">
        <v>24</v>
      </c>
      <c r="K690">
        <v>496</v>
      </c>
      <c r="L690">
        <v>524</v>
      </c>
      <c r="M690">
        <v>12.5</v>
      </c>
    </row>
    <row r="691" spans="1:13" x14ac:dyDescent="0.35">
      <c r="A691">
        <v>114828</v>
      </c>
      <c r="B691" t="s">
        <v>32</v>
      </c>
      <c r="C691" t="s">
        <v>31</v>
      </c>
      <c r="D691">
        <v>440</v>
      </c>
      <c r="E691">
        <v>215</v>
      </c>
      <c r="F691">
        <v>320</v>
      </c>
      <c r="G691">
        <v>4</v>
      </c>
      <c r="H691">
        <v>12060</v>
      </c>
      <c r="I691">
        <v>1</v>
      </c>
      <c r="J691">
        <v>59</v>
      </c>
      <c r="K691">
        <v>254</v>
      </c>
      <c r="L691">
        <v>278</v>
      </c>
      <c r="M691">
        <v>3.1489361699999998</v>
      </c>
    </row>
    <row r="692" spans="1:13" x14ac:dyDescent="0.35">
      <c r="A692">
        <v>182181</v>
      </c>
      <c r="B692" t="s">
        <v>41</v>
      </c>
      <c r="C692" t="s">
        <v>52</v>
      </c>
      <c r="D692">
        <v>940</v>
      </c>
      <c r="E692">
        <v>335</v>
      </c>
      <c r="F692">
        <v>471</v>
      </c>
      <c r="G692">
        <v>6</v>
      </c>
      <c r="H692">
        <v>17478</v>
      </c>
      <c r="I692">
        <v>6</v>
      </c>
      <c r="J692">
        <v>50</v>
      </c>
      <c r="K692">
        <v>408</v>
      </c>
      <c r="L692">
        <v>404</v>
      </c>
      <c r="M692">
        <v>16</v>
      </c>
    </row>
    <row r="693" spans="1:13" x14ac:dyDescent="0.35">
      <c r="A693">
        <v>75481</v>
      </c>
      <c r="B693" t="s">
        <v>48</v>
      </c>
      <c r="C693" t="s">
        <v>14</v>
      </c>
      <c r="D693">
        <v>363</v>
      </c>
      <c r="E693">
        <v>250</v>
      </c>
      <c r="F693">
        <v>390</v>
      </c>
      <c r="G693">
        <v>0</v>
      </c>
      <c r="H693">
        <v>13053</v>
      </c>
      <c r="I693">
        <v>0</v>
      </c>
      <c r="J693">
        <v>89</v>
      </c>
      <c r="K693">
        <v>269</v>
      </c>
      <c r="L693">
        <v>360</v>
      </c>
      <c r="M693">
        <v>5.8636363640000004</v>
      </c>
    </row>
    <row r="694" spans="1:13" x14ac:dyDescent="0.35">
      <c r="A694">
        <v>13566</v>
      </c>
      <c r="B694" t="s">
        <v>16</v>
      </c>
      <c r="C694" t="s">
        <v>14</v>
      </c>
      <c r="D694">
        <v>1493</v>
      </c>
      <c r="E694">
        <v>346</v>
      </c>
      <c r="F694">
        <v>475</v>
      </c>
      <c r="G694">
        <v>12</v>
      </c>
      <c r="H694">
        <v>16740</v>
      </c>
      <c r="I694">
        <v>25</v>
      </c>
      <c r="J694">
        <v>67</v>
      </c>
      <c r="K694">
        <v>399</v>
      </c>
      <c r="L694">
        <v>416</v>
      </c>
      <c r="M694">
        <v>10.75</v>
      </c>
    </row>
    <row r="695" spans="1:13" x14ac:dyDescent="0.35">
      <c r="A695">
        <v>187612</v>
      </c>
      <c r="B695" t="s">
        <v>56</v>
      </c>
      <c r="C695" t="s">
        <v>14</v>
      </c>
      <c r="D695">
        <v>881</v>
      </c>
      <c r="E695">
        <v>305</v>
      </c>
      <c r="F695">
        <v>403</v>
      </c>
      <c r="G695">
        <v>0</v>
      </c>
      <c r="H695">
        <v>15128</v>
      </c>
      <c r="I695">
        <v>5</v>
      </c>
      <c r="J695">
        <v>28</v>
      </c>
      <c r="K695">
        <v>379</v>
      </c>
      <c r="L695">
        <v>348</v>
      </c>
      <c r="M695">
        <v>13.4</v>
      </c>
    </row>
    <row r="696" spans="1:13" x14ac:dyDescent="0.35">
      <c r="A696">
        <v>143529</v>
      </c>
      <c r="B696" t="s">
        <v>22</v>
      </c>
      <c r="C696" t="s">
        <v>17</v>
      </c>
      <c r="D696">
        <v>1310</v>
      </c>
      <c r="E696">
        <v>327</v>
      </c>
      <c r="F696">
        <v>399</v>
      </c>
      <c r="G696">
        <v>5</v>
      </c>
      <c r="H696">
        <v>11859</v>
      </c>
      <c r="I696">
        <v>14</v>
      </c>
      <c r="J696">
        <v>50</v>
      </c>
      <c r="K696">
        <v>316</v>
      </c>
      <c r="L696">
        <v>411</v>
      </c>
      <c r="M696">
        <v>20</v>
      </c>
    </row>
    <row r="697" spans="1:13" x14ac:dyDescent="0.35">
      <c r="A697">
        <v>152376</v>
      </c>
      <c r="B697" t="s">
        <v>22</v>
      </c>
      <c r="C697" t="s">
        <v>17</v>
      </c>
      <c r="D697">
        <v>2959</v>
      </c>
      <c r="E697">
        <v>404</v>
      </c>
      <c r="F697">
        <v>536</v>
      </c>
      <c r="G697">
        <v>76</v>
      </c>
      <c r="H697">
        <v>19718</v>
      </c>
      <c r="I697">
        <v>15</v>
      </c>
      <c r="J697">
        <v>31</v>
      </c>
      <c r="K697">
        <v>434</v>
      </c>
      <c r="L697">
        <v>500</v>
      </c>
      <c r="M697">
        <v>9.4444444440000002</v>
      </c>
    </row>
    <row r="698" spans="1:13" x14ac:dyDescent="0.35">
      <c r="A698">
        <v>22150</v>
      </c>
      <c r="B698" t="s">
        <v>18</v>
      </c>
      <c r="C698" t="s">
        <v>20</v>
      </c>
      <c r="D698">
        <v>639</v>
      </c>
      <c r="E698">
        <v>228</v>
      </c>
      <c r="F698">
        <v>333</v>
      </c>
      <c r="G698">
        <v>2</v>
      </c>
      <c r="H698">
        <v>12224</v>
      </c>
      <c r="I698">
        <v>1</v>
      </c>
      <c r="J698">
        <v>77</v>
      </c>
      <c r="K698">
        <v>269</v>
      </c>
      <c r="L698">
        <v>289</v>
      </c>
      <c r="M698">
        <v>3.8</v>
      </c>
    </row>
    <row r="699" spans="1:13" x14ac:dyDescent="0.35">
      <c r="A699">
        <v>120559</v>
      </c>
      <c r="B699" t="s">
        <v>21</v>
      </c>
      <c r="C699" t="s">
        <v>14</v>
      </c>
      <c r="D699">
        <v>379</v>
      </c>
      <c r="E699">
        <v>179</v>
      </c>
      <c r="F699">
        <v>278</v>
      </c>
      <c r="G699">
        <v>0</v>
      </c>
      <c r="H699">
        <v>8879</v>
      </c>
      <c r="I699">
        <v>3</v>
      </c>
      <c r="J699">
        <v>79</v>
      </c>
      <c r="K699">
        <v>236</v>
      </c>
      <c r="L699">
        <v>230</v>
      </c>
      <c r="M699">
        <v>10.5</v>
      </c>
    </row>
    <row r="700" spans="1:13" x14ac:dyDescent="0.35">
      <c r="A700">
        <v>148213</v>
      </c>
      <c r="B700" t="s">
        <v>22</v>
      </c>
      <c r="C700" t="s">
        <v>14</v>
      </c>
      <c r="D700">
        <v>2776</v>
      </c>
      <c r="E700">
        <v>651</v>
      </c>
      <c r="F700">
        <v>717</v>
      </c>
      <c r="G700">
        <v>94</v>
      </c>
      <c r="H700">
        <v>19603</v>
      </c>
      <c r="I700">
        <v>28</v>
      </c>
      <c r="J700">
        <v>40</v>
      </c>
      <c r="K700">
        <v>667</v>
      </c>
      <c r="L700">
        <v>715</v>
      </c>
      <c r="M700">
        <v>12.5</v>
      </c>
    </row>
    <row r="701" spans="1:13" x14ac:dyDescent="0.35">
      <c r="A701">
        <v>180787</v>
      </c>
      <c r="B701" t="s">
        <v>41</v>
      </c>
      <c r="C701" t="s">
        <v>52</v>
      </c>
      <c r="D701">
        <v>1113</v>
      </c>
      <c r="E701">
        <v>206</v>
      </c>
      <c r="F701">
        <v>271</v>
      </c>
      <c r="G701">
        <v>7</v>
      </c>
      <c r="H701">
        <v>11015</v>
      </c>
      <c r="I701">
        <v>2</v>
      </c>
      <c r="J701">
        <v>64</v>
      </c>
      <c r="K701">
        <v>213</v>
      </c>
      <c r="L701">
        <v>252</v>
      </c>
      <c r="M701">
        <v>20</v>
      </c>
    </row>
    <row r="702" spans="1:13" x14ac:dyDescent="0.35">
      <c r="A702">
        <v>118847</v>
      </c>
      <c r="B702" t="s">
        <v>21</v>
      </c>
      <c r="C702" t="s">
        <v>17</v>
      </c>
      <c r="D702">
        <v>583</v>
      </c>
      <c r="E702">
        <v>224</v>
      </c>
      <c r="F702">
        <v>262</v>
      </c>
      <c r="G702">
        <v>11</v>
      </c>
      <c r="H702">
        <v>11542</v>
      </c>
      <c r="I702">
        <v>12</v>
      </c>
      <c r="J702">
        <v>44</v>
      </c>
      <c r="K702">
        <v>220</v>
      </c>
      <c r="L702">
        <v>253</v>
      </c>
      <c r="M702">
        <v>11.25</v>
      </c>
    </row>
    <row r="703" spans="1:13" x14ac:dyDescent="0.35">
      <c r="A703">
        <v>28713</v>
      </c>
      <c r="B703" t="s">
        <v>40</v>
      </c>
      <c r="C703" t="s">
        <v>17</v>
      </c>
      <c r="D703">
        <v>3306</v>
      </c>
      <c r="E703">
        <v>1090</v>
      </c>
      <c r="F703">
        <v>1065</v>
      </c>
      <c r="G703">
        <v>96</v>
      </c>
      <c r="H703">
        <v>34893</v>
      </c>
      <c r="I703">
        <v>4</v>
      </c>
      <c r="J703">
        <v>29</v>
      </c>
      <c r="K703">
        <v>1109</v>
      </c>
      <c r="L703">
        <v>1060</v>
      </c>
      <c r="M703">
        <v>15.1</v>
      </c>
    </row>
    <row r="704" spans="1:13" x14ac:dyDescent="0.35">
      <c r="A704">
        <v>29777</v>
      </c>
      <c r="B704" t="s">
        <v>40</v>
      </c>
      <c r="C704" t="s">
        <v>17</v>
      </c>
      <c r="D704">
        <v>724</v>
      </c>
      <c r="E704">
        <v>380</v>
      </c>
      <c r="F704">
        <v>465</v>
      </c>
      <c r="G704">
        <v>0</v>
      </c>
      <c r="H704">
        <v>19961</v>
      </c>
      <c r="I704">
        <v>4</v>
      </c>
      <c r="J704">
        <v>62</v>
      </c>
      <c r="K704">
        <v>443</v>
      </c>
      <c r="L704">
        <v>424</v>
      </c>
      <c r="M704">
        <v>10.66666667</v>
      </c>
    </row>
    <row r="705" spans="1:13" x14ac:dyDescent="0.35">
      <c r="A705">
        <v>42499</v>
      </c>
      <c r="B705" t="s">
        <v>13</v>
      </c>
      <c r="C705" t="s">
        <v>14</v>
      </c>
      <c r="D705">
        <v>680</v>
      </c>
      <c r="E705">
        <v>181</v>
      </c>
      <c r="F705">
        <v>421</v>
      </c>
      <c r="G705">
        <v>5</v>
      </c>
      <c r="H705">
        <v>19962</v>
      </c>
      <c r="I705">
        <v>5</v>
      </c>
      <c r="J705">
        <v>42</v>
      </c>
      <c r="K705">
        <v>277</v>
      </c>
      <c r="L705">
        <v>328</v>
      </c>
      <c r="M705">
        <v>6.6666666670000003</v>
      </c>
    </row>
    <row r="706" spans="1:13" x14ac:dyDescent="0.35">
      <c r="A706">
        <v>38987</v>
      </c>
      <c r="B706" t="s">
        <v>13</v>
      </c>
      <c r="C706" t="s">
        <v>17</v>
      </c>
      <c r="D706">
        <v>1314</v>
      </c>
      <c r="E706">
        <v>339</v>
      </c>
      <c r="F706">
        <v>493</v>
      </c>
      <c r="G706">
        <v>17</v>
      </c>
      <c r="H706">
        <v>19845</v>
      </c>
      <c r="I706">
        <v>12</v>
      </c>
      <c r="J706">
        <v>20</v>
      </c>
      <c r="K706">
        <v>453</v>
      </c>
      <c r="L706">
        <v>413</v>
      </c>
      <c r="M706">
        <v>11.19047619</v>
      </c>
    </row>
    <row r="707" spans="1:13" x14ac:dyDescent="0.35">
      <c r="A707">
        <v>130936</v>
      </c>
      <c r="B707" t="s">
        <v>49</v>
      </c>
      <c r="C707" t="s">
        <v>14</v>
      </c>
      <c r="D707">
        <v>684</v>
      </c>
      <c r="E707">
        <v>190</v>
      </c>
      <c r="F707">
        <v>251</v>
      </c>
      <c r="G707">
        <v>0</v>
      </c>
      <c r="H707">
        <v>11141</v>
      </c>
      <c r="I707">
        <v>4</v>
      </c>
      <c r="J707">
        <v>41</v>
      </c>
      <c r="K707">
        <v>218</v>
      </c>
      <c r="L707">
        <v>225</v>
      </c>
      <c r="M707">
        <v>12.33333333</v>
      </c>
    </row>
    <row r="708" spans="1:13" x14ac:dyDescent="0.35">
      <c r="A708">
        <v>21463</v>
      </c>
      <c r="B708" t="s">
        <v>18</v>
      </c>
      <c r="C708" t="s">
        <v>20</v>
      </c>
      <c r="D708">
        <v>499</v>
      </c>
      <c r="E708">
        <v>260</v>
      </c>
      <c r="F708">
        <v>324</v>
      </c>
      <c r="G708">
        <v>0</v>
      </c>
      <c r="H708">
        <v>10632</v>
      </c>
      <c r="I708">
        <v>0</v>
      </c>
      <c r="J708">
        <v>89</v>
      </c>
      <c r="K708">
        <v>289</v>
      </c>
      <c r="L708">
        <v>291</v>
      </c>
      <c r="M708">
        <v>9.25</v>
      </c>
    </row>
    <row r="709" spans="1:13" x14ac:dyDescent="0.35">
      <c r="A709">
        <v>154531</v>
      </c>
      <c r="B709" t="s">
        <v>22</v>
      </c>
      <c r="C709" t="s">
        <v>17</v>
      </c>
      <c r="D709">
        <v>724</v>
      </c>
      <c r="E709">
        <v>158</v>
      </c>
      <c r="F709">
        <v>277</v>
      </c>
      <c r="G709">
        <v>4</v>
      </c>
      <c r="H709">
        <v>11223</v>
      </c>
      <c r="I709">
        <v>10</v>
      </c>
      <c r="J709">
        <v>38</v>
      </c>
      <c r="K709">
        <v>213</v>
      </c>
      <c r="L709">
        <v>226</v>
      </c>
      <c r="M709">
        <v>5.0571428569999997</v>
      </c>
    </row>
    <row r="710" spans="1:13" x14ac:dyDescent="0.35">
      <c r="A710">
        <v>165033</v>
      </c>
      <c r="B710" t="s">
        <v>22</v>
      </c>
      <c r="C710" t="s">
        <v>14</v>
      </c>
      <c r="D710">
        <v>3207</v>
      </c>
      <c r="E710">
        <v>705</v>
      </c>
      <c r="F710">
        <v>754</v>
      </c>
      <c r="G710">
        <v>92</v>
      </c>
      <c r="H710">
        <v>26498</v>
      </c>
      <c r="I710">
        <v>20</v>
      </c>
      <c r="J710">
        <v>43</v>
      </c>
      <c r="K710">
        <v>763</v>
      </c>
      <c r="L710">
        <v>708</v>
      </c>
      <c r="M710">
        <v>16.25</v>
      </c>
    </row>
    <row r="711" spans="1:13" x14ac:dyDescent="0.35">
      <c r="A711">
        <v>12171</v>
      </c>
      <c r="B711" t="s">
        <v>41</v>
      </c>
      <c r="C711" t="s">
        <v>17</v>
      </c>
      <c r="D711">
        <v>659</v>
      </c>
      <c r="E711">
        <v>272</v>
      </c>
      <c r="F711">
        <v>347</v>
      </c>
      <c r="G711">
        <v>0</v>
      </c>
      <c r="H711">
        <v>11918</v>
      </c>
      <c r="I711">
        <v>13</v>
      </c>
      <c r="J711">
        <v>56</v>
      </c>
      <c r="K711">
        <v>303</v>
      </c>
      <c r="L711">
        <v>309</v>
      </c>
      <c r="M711">
        <v>5.55</v>
      </c>
    </row>
    <row r="712" spans="1:13" x14ac:dyDescent="0.35">
      <c r="A712">
        <v>186462</v>
      </c>
      <c r="B712" t="s">
        <v>18</v>
      </c>
      <c r="C712" t="s">
        <v>20</v>
      </c>
      <c r="D712">
        <v>654</v>
      </c>
      <c r="E712">
        <v>350</v>
      </c>
      <c r="F712">
        <v>362</v>
      </c>
      <c r="G712">
        <v>0</v>
      </c>
      <c r="H712">
        <v>11564</v>
      </c>
      <c r="I712">
        <v>0</v>
      </c>
      <c r="J712">
        <v>83</v>
      </c>
      <c r="K712">
        <v>377</v>
      </c>
      <c r="L712">
        <v>333</v>
      </c>
      <c r="M712">
        <v>4.2857142860000002</v>
      </c>
    </row>
    <row r="713" spans="1:13" x14ac:dyDescent="0.35">
      <c r="A713">
        <v>70312</v>
      </c>
      <c r="B713" t="s">
        <v>30</v>
      </c>
      <c r="C713" t="s">
        <v>17</v>
      </c>
      <c r="D713">
        <v>549</v>
      </c>
      <c r="E713">
        <v>367</v>
      </c>
      <c r="F713">
        <v>430</v>
      </c>
      <c r="G713">
        <v>0</v>
      </c>
      <c r="H713">
        <v>12991</v>
      </c>
      <c r="I713">
        <v>2</v>
      </c>
      <c r="J713">
        <v>91</v>
      </c>
      <c r="K713">
        <v>414</v>
      </c>
      <c r="L713">
        <v>385</v>
      </c>
      <c r="M713">
        <v>5.3333333329999997</v>
      </c>
    </row>
    <row r="714" spans="1:13" x14ac:dyDescent="0.35">
      <c r="A714">
        <v>27267</v>
      </c>
      <c r="B714" t="s">
        <v>40</v>
      </c>
      <c r="C714" t="s">
        <v>17</v>
      </c>
      <c r="D714">
        <v>1094</v>
      </c>
      <c r="E714">
        <v>412</v>
      </c>
      <c r="F714">
        <v>604</v>
      </c>
      <c r="G714">
        <v>27</v>
      </c>
      <c r="H714">
        <v>23020</v>
      </c>
      <c r="I714">
        <v>5</v>
      </c>
      <c r="J714">
        <v>56</v>
      </c>
      <c r="K714">
        <v>502</v>
      </c>
      <c r="L714">
        <v>531</v>
      </c>
      <c r="M714">
        <v>7.875</v>
      </c>
    </row>
    <row r="715" spans="1:13" x14ac:dyDescent="0.35">
      <c r="A715">
        <v>7048</v>
      </c>
      <c r="B715" t="s">
        <v>22</v>
      </c>
      <c r="C715" t="s">
        <v>14</v>
      </c>
      <c r="D715">
        <v>3431</v>
      </c>
      <c r="E715">
        <v>549</v>
      </c>
      <c r="F715">
        <v>664</v>
      </c>
      <c r="G715">
        <v>86</v>
      </c>
      <c r="H715">
        <v>20683</v>
      </c>
      <c r="I715">
        <v>20</v>
      </c>
      <c r="J715">
        <v>51</v>
      </c>
      <c r="K715">
        <v>626</v>
      </c>
      <c r="L715">
        <v>610</v>
      </c>
      <c r="M715">
        <v>9.9411764710000003</v>
      </c>
    </row>
    <row r="716" spans="1:13" x14ac:dyDescent="0.35">
      <c r="A716">
        <v>144631</v>
      </c>
      <c r="B716" t="s">
        <v>22</v>
      </c>
      <c r="C716" t="s">
        <v>17</v>
      </c>
      <c r="D716">
        <v>2339</v>
      </c>
      <c r="E716">
        <v>416</v>
      </c>
      <c r="F716">
        <v>454</v>
      </c>
      <c r="G716">
        <v>75</v>
      </c>
      <c r="H716">
        <v>14849</v>
      </c>
      <c r="I716">
        <v>27</v>
      </c>
      <c r="J716">
        <v>47</v>
      </c>
      <c r="K716">
        <v>416</v>
      </c>
      <c r="L716">
        <v>442</v>
      </c>
      <c r="M716">
        <v>12.85714286</v>
      </c>
    </row>
    <row r="717" spans="1:13" x14ac:dyDescent="0.35">
      <c r="A717">
        <v>134677</v>
      </c>
      <c r="B717" t="s">
        <v>39</v>
      </c>
      <c r="D717">
        <v>684</v>
      </c>
      <c r="E717">
        <v>345</v>
      </c>
      <c r="F717">
        <v>420</v>
      </c>
      <c r="G717">
        <v>2</v>
      </c>
      <c r="H717">
        <v>9317</v>
      </c>
      <c r="I717">
        <v>1</v>
      </c>
      <c r="J717">
        <v>74</v>
      </c>
      <c r="K717">
        <v>359</v>
      </c>
      <c r="L717">
        <v>397</v>
      </c>
      <c r="M717">
        <v>5</v>
      </c>
    </row>
    <row r="718" spans="1:13" x14ac:dyDescent="0.35">
      <c r="A718">
        <v>149792</v>
      </c>
      <c r="B718" t="s">
        <v>22</v>
      </c>
      <c r="C718" t="s">
        <v>77</v>
      </c>
      <c r="D718">
        <v>1949</v>
      </c>
      <c r="E718">
        <v>288</v>
      </c>
      <c r="F718">
        <v>374</v>
      </c>
      <c r="G718">
        <v>44</v>
      </c>
      <c r="H718">
        <v>16663</v>
      </c>
      <c r="I718">
        <v>41</v>
      </c>
      <c r="J718">
        <v>30</v>
      </c>
      <c r="K718">
        <v>334</v>
      </c>
      <c r="L718">
        <v>384</v>
      </c>
      <c r="M718">
        <v>36.799999999999997</v>
      </c>
    </row>
    <row r="719" spans="1:13" x14ac:dyDescent="0.35">
      <c r="A719">
        <v>169813</v>
      </c>
      <c r="B719" t="s">
        <v>22</v>
      </c>
      <c r="C719" t="s">
        <v>17</v>
      </c>
      <c r="D719">
        <v>3247</v>
      </c>
      <c r="E719">
        <v>653</v>
      </c>
      <c r="F719">
        <v>732</v>
      </c>
      <c r="G719">
        <v>94</v>
      </c>
      <c r="H719">
        <v>24693</v>
      </c>
      <c r="I719">
        <v>5</v>
      </c>
      <c r="J719">
        <v>63</v>
      </c>
      <c r="K719">
        <v>666</v>
      </c>
      <c r="L719">
        <v>722</v>
      </c>
      <c r="M719">
        <v>11</v>
      </c>
    </row>
    <row r="720" spans="1:13" x14ac:dyDescent="0.35">
      <c r="A720">
        <v>135152</v>
      </c>
      <c r="B720" t="s">
        <v>56</v>
      </c>
      <c r="C720" t="s">
        <v>61</v>
      </c>
      <c r="D720">
        <v>850</v>
      </c>
      <c r="E720">
        <v>270</v>
      </c>
      <c r="F720">
        <v>347</v>
      </c>
      <c r="G720">
        <v>2</v>
      </c>
      <c r="H720">
        <v>14275</v>
      </c>
      <c r="I720">
        <v>13</v>
      </c>
      <c r="J720">
        <v>30</v>
      </c>
      <c r="K720">
        <v>311</v>
      </c>
      <c r="L720">
        <v>292</v>
      </c>
      <c r="M720">
        <v>15</v>
      </c>
    </row>
    <row r="721" spans="1:13" x14ac:dyDescent="0.35">
      <c r="A721">
        <v>52593</v>
      </c>
      <c r="B721" t="s">
        <v>69</v>
      </c>
      <c r="C721" t="s">
        <v>17</v>
      </c>
      <c r="D721">
        <v>524</v>
      </c>
      <c r="E721">
        <v>244</v>
      </c>
      <c r="F721">
        <v>300</v>
      </c>
      <c r="G721">
        <v>0</v>
      </c>
      <c r="H721">
        <v>10213</v>
      </c>
      <c r="I721">
        <v>0</v>
      </c>
      <c r="J721">
        <v>75</v>
      </c>
      <c r="K721">
        <v>279</v>
      </c>
      <c r="L721">
        <v>271</v>
      </c>
      <c r="M721">
        <v>11.66666667</v>
      </c>
    </row>
    <row r="722" spans="1:13" x14ac:dyDescent="0.35">
      <c r="A722">
        <v>64161</v>
      </c>
      <c r="B722" t="s">
        <v>34</v>
      </c>
      <c r="C722" t="s">
        <v>14</v>
      </c>
      <c r="D722">
        <v>588</v>
      </c>
      <c r="E722">
        <v>284</v>
      </c>
      <c r="F722">
        <v>387</v>
      </c>
      <c r="G722">
        <v>0</v>
      </c>
      <c r="H722">
        <v>12127</v>
      </c>
      <c r="I722">
        <v>0</v>
      </c>
      <c r="J722">
        <v>84</v>
      </c>
      <c r="K722">
        <v>353</v>
      </c>
      <c r="L722">
        <v>360</v>
      </c>
      <c r="M722">
        <v>9.5</v>
      </c>
    </row>
    <row r="723" spans="1:13" x14ac:dyDescent="0.35">
      <c r="A723">
        <v>116738</v>
      </c>
      <c r="B723" t="s">
        <v>21</v>
      </c>
      <c r="C723" t="s">
        <v>17</v>
      </c>
      <c r="D723">
        <v>956</v>
      </c>
      <c r="E723">
        <v>422</v>
      </c>
      <c r="F723">
        <v>516</v>
      </c>
      <c r="G723">
        <v>5</v>
      </c>
      <c r="H723">
        <v>17136</v>
      </c>
      <c r="I723">
        <v>2</v>
      </c>
      <c r="J723">
        <v>72</v>
      </c>
      <c r="K723">
        <v>469</v>
      </c>
      <c r="L723">
        <v>476</v>
      </c>
      <c r="M723">
        <v>9.75</v>
      </c>
    </row>
    <row r="724" spans="1:13" x14ac:dyDescent="0.35">
      <c r="A724">
        <v>56831</v>
      </c>
      <c r="B724" t="s">
        <v>58</v>
      </c>
      <c r="C724" t="s">
        <v>14</v>
      </c>
      <c r="D724">
        <v>1368</v>
      </c>
      <c r="E724">
        <v>723</v>
      </c>
      <c r="F724">
        <v>779</v>
      </c>
      <c r="G724">
        <v>4</v>
      </c>
      <c r="H724">
        <v>27195</v>
      </c>
      <c r="I724">
        <v>4</v>
      </c>
      <c r="J724">
        <v>58</v>
      </c>
      <c r="K724">
        <v>741</v>
      </c>
      <c r="L724">
        <v>759</v>
      </c>
      <c r="M724">
        <v>9.1666666669999994</v>
      </c>
    </row>
    <row r="725" spans="1:13" x14ac:dyDescent="0.35">
      <c r="A725">
        <v>139107</v>
      </c>
      <c r="B725" t="s">
        <v>56</v>
      </c>
      <c r="C725" t="s">
        <v>61</v>
      </c>
      <c r="D725">
        <v>830</v>
      </c>
      <c r="E725">
        <v>250</v>
      </c>
      <c r="F725">
        <v>296</v>
      </c>
      <c r="G725">
        <v>18</v>
      </c>
      <c r="H725">
        <v>10544</v>
      </c>
      <c r="I725">
        <v>2</v>
      </c>
      <c r="J725">
        <v>12</v>
      </c>
      <c r="K725">
        <v>260</v>
      </c>
      <c r="L725">
        <v>278</v>
      </c>
      <c r="M725">
        <v>52</v>
      </c>
    </row>
    <row r="726" spans="1:13" x14ac:dyDescent="0.35">
      <c r="A726">
        <v>28681</v>
      </c>
      <c r="B726" t="s">
        <v>40</v>
      </c>
      <c r="C726" t="s">
        <v>14</v>
      </c>
      <c r="D726">
        <v>896</v>
      </c>
      <c r="E726">
        <v>441</v>
      </c>
      <c r="F726">
        <v>569</v>
      </c>
      <c r="G726">
        <v>5</v>
      </c>
      <c r="H726">
        <v>17474</v>
      </c>
      <c r="I726">
        <v>1</v>
      </c>
      <c r="J726">
        <v>74</v>
      </c>
      <c r="K726">
        <v>512</v>
      </c>
      <c r="L726">
        <v>505</v>
      </c>
      <c r="M726">
        <v>9.8000000000000007</v>
      </c>
    </row>
    <row r="727" spans="1:13" x14ac:dyDescent="0.35">
      <c r="A727">
        <v>125446</v>
      </c>
      <c r="B727" t="s">
        <v>21</v>
      </c>
      <c r="C727" t="s">
        <v>17</v>
      </c>
      <c r="D727">
        <v>380</v>
      </c>
      <c r="E727">
        <v>277</v>
      </c>
      <c r="F727">
        <v>349</v>
      </c>
      <c r="G727">
        <v>0</v>
      </c>
      <c r="H727">
        <v>10379</v>
      </c>
      <c r="I727">
        <v>5</v>
      </c>
      <c r="J727">
        <v>84</v>
      </c>
      <c r="K727">
        <v>293</v>
      </c>
      <c r="L727">
        <v>325</v>
      </c>
      <c r="M727">
        <v>9.884615385</v>
      </c>
    </row>
    <row r="728" spans="1:13" x14ac:dyDescent="0.35">
      <c r="A728">
        <v>95151</v>
      </c>
      <c r="B728" t="s">
        <v>16</v>
      </c>
      <c r="C728" t="s">
        <v>17</v>
      </c>
      <c r="D728">
        <v>302</v>
      </c>
      <c r="E728">
        <v>202</v>
      </c>
      <c r="F728">
        <v>304</v>
      </c>
      <c r="G728">
        <v>0</v>
      </c>
      <c r="H728">
        <v>9358</v>
      </c>
      <c r="I728">
        <v>1</v>
      </c>
      <c r="J728">
        <v>76</v>
      </c>
      <c r="K728">
        <v>283</v>
      </c>
      <c r="L728">
        <v>245</v>
      </c>
      <c r="M728">
        <v>7.6666666670000003</v>
      </c>
    </row>
    <row r="729" spans="1:13" x14ac:dyDescent="0.35">
      <c r="A729">
        <v>132394</v>
      </c>
      <c r="B729" t="s">
        <v>49</v>
      </c>
      <c r="C729" t="s">
        <v>17</v>
      </c>
      <c r="D729">
        <v>467</v>
      </c>
      <c r="E729">
        <v>189</v>
      </c>
      <c r="F729">
        <v>269</v>
      </c>
      <c r="G729">
        <v>0</v>
      </c>
      <c r="H729">
        <v>9668</v>
      </c>
      <c r="I729">
        <v>1</v>
      </c>
      <c r="J729">
        <v>44</v>
      </c>
      <c r="K729">
        <v>231</v>
      </c>
      <c r="L729">
        <v>237</v>
      </c>
      <c r="M729">
        <v>7</v>
      </c>
    </row>
    <row r="730" spans="1:13" x14ac:dyDescent="0.35">
      <c r="A730">
        <v>151702</v>
      </c>
      <c r="B730" t="s">
        <v>22</v>
      </c>
      <c r="C730" t="s">
        <v>17</v>
      </c>
      <c r="D730">
        <v>2145</v>
      </c>
      <c r="E730">
        <v>474</v>
      </c>
      <c r="F730">
        <v>554</v>
      </c>
      <c r="G730">
        <v>56</v>
      </c>
      <c r="H730">
        <v>18340</v>
      </c>
      <c r="I730">
        <v>11</v>
      </c>
      <c r="J730">
        <v>55</v>
      </c>
      <c r="K730">
        <v>492</v>
      </c>
      <c r="L730">
        <v>522</v>
      </c>
      <c r="M730">
        <v>11.57142857</v>
      </c>
    </row>
    <row r="731" spans="1:13" x14ac:dyDescent="0.35">
      <c r="A731">
        <v>65668</v>
      </c>
      <c r="B731" t="s">
        <v>30</v>
      </c>
      <c r="C731" t="s">
        <v>17</v>
      </c>
      <c r="D731">
        <v>404</v>
      </c>
      <c r="E731">
        <v>180</v>
      </c>
      <c r="F731">
        <v>257</v>
      </c>
      <c r="G731">
        <v>0</v>
      </c>
      <c r="H731">
        <v>8761</v>
      </c>
      <c r="I731">
        <v>1</v>
      </c>
      <c r="J731">
        <v>85</v>
      </c>
      <c r="K731">
        <v>212</v>
      </c>
      <c r="L731">
        <v>231</v>
      </c>
      <c r="M731">
        <v>8.4</v>
      </c>
    </row>
    <row r="732" spans="1:13" x14ac:dyDescent="0.35">
      <c r="A732">
        <v>167357</v>
      </c>
      <c r="B732" t="s">
        <v>22</v>
      </c>
      <c r="C732" t="s">
        <v>14</v>
      </c>
      <c r="D732">
        <v>2429</v>
      </c>
      <c r="E732">
        <v>315</v>
      </c>
      <c r="F732">
        <v>456</v>
      </c>
      <c r="G732">
        <v>81</v>
      </c>
      <c r="H732">
        <v>18050</v>
      </c>
      <c r="I732">
        <v>9</v>
      </c>
      <c r="J732">
        <v>50</v>
      </c>
      <c r="K732">
        <v>413</v>
      </c>
      <c r="L732">
        <v>375</v>
      </c>
      <c r="M732">
        <v>8.75</v>
      </c>
    </row>
    <row r="733" spans="1:13" x14ac:dyDescent="0.35">
      <c r="A733">
        <v>117552</v>
      </c>
      <c r="B733" t="s">
        <v>21</v>
      </c>
      <c r="C733" t="s">
        <v>17</v>
      </c>
      <c r="D733">
        <v>2650</v>
      </c>
      <c r="E733">
        <v>853</v>
      </c>
      <c r="F733">
        <v>987</v>
      </c>
      <c r="G733">
        <v>66</v>
      </c>
      <c r="H733">
        <v>41814</v>
      </c>
      <c r="I733">
        <v>7</v>
      </c>
      <c r="J733">
        <v>38</v>
      </c>
      <c r="K733">
        <v>965</v>
      </c>
      <c r="L733">
        <v>870</v>
      </c>
      <c r="M733">
        <v>13.75</v>
      </c>
    </row>
    <row r="734" spans="1:13" x14ac:dyDescent="0.35">
      <c r="A734">
        <v>75341</v>
      </c>
      <c r="B734" t="s">
        <v>48</v>
      </c>
      <c r="C734" t="s">
        <v>17</v>
      </c>
      <c r="D734">
        <v>595</v>
      </c>
      <c r="E734">
        <v>362</v>
      </c>
      <c r="F734">
        <v>560</v>
      </c>
      <c r="G734">
        <v>1</v>
      </c>
      <c r="H734">
        <v>18202</v>
      </c>
      <c r="I734">
        <v>0</v>
      </c>
      <c r="J734">
        <v>70</v>
      </c>
      <c r="K734">
        <v>436</v>
      </c>
      <c r="L734">
        <v>437</v>
      </c>
      <c r="M734">
        <v>7</v>
      </c>
    </row>
    <row r="735" spans="1:13" x14ac:dyDescent="0.35">
      <c r="A735">
        <v>36774</v>
      </c>
      <c r="B735" t="s">
        <v>13</v>
      </c>
      <c r="C735" t="s">
        <v>14</v>
      </c>
      <c r="D735">
        <v>902</v>
      </c>
      <c r="E735">
        <v>435</v>
      </c>
      <c r="F735">
        <v>508</v>
      </c>
      <c r="G735">
        <v>0</v>
      </c>
      <c r="H735">
        <v>16699</v>
      </c>
      <c r="I735">
        <v>21</v>
      </c>
      <c r="J735">
        <v>32</v>
      </c>
      <c r="K735">
        <v>465</v>
      </c>
      <c r="L735">
        <v>481</v>
      </c>
      <c r="M735">
        <v>10</v>
      </c>
    </row>
    <row r="736" spans="1:13" x14ac:dyDescent="0.35">
      <c r="A736">
        <v>139074</v>
      </c>
      <c r="B736" t="s">
        <v>56</v>
      </c>
      <c r="C736" t="s">
        <v>14</v>
      </c>
      <c r="D736">
        <v>684</v>
      </c>
      <c r="E736">
        <v>196</v>
      </c>
      <c r="F736">
        <v>271</v>
      </c>
      <c r="G736">
        <v>2</v>
      </c>
      <c r="H736">
        <v>10133</v>
      </c>
      <c r="I736">
        <v>3</v>
      </c>
      <c r="J736">
        <v>13</v>
      </c>
      <c r="K736">
        <v>222</v>
      </c>
      <c r="L736">
        <v>247</v>
      </c>
      <c r="M736">
        <v>12.2</v>
      </c>
    </row>
    <row r="737" spans="1:13" x14ac:dyDescent="0.35">
      <c r="A737">
        <v>58086</v>
      </c>
      <c r="B737" t="s">
        <v>58</v>
      </c>
      <c r="C737" t="s">
        <v>17</v>
      </c>
      <c r="D737">
        <v>240</v>
      </c>
      <c r="E737">
        <v>99</v>
      </c>
      <c r="F737">
        <v>191</v>
      </c>
      <c r="G737">
        <v>0</v>
      </c>
      <c r="H737">
        <v>6133</v>
      </c>
      <c r="I737">
        <v>0</v>
      </c>
      <c r="J737">
        <v>92</v>
      </c>
      <c r="K737">
        <v>156</v>
      </c>
      <c r="L737">
        <v>153</v>
      </c>
      <c r="M737">
        <v>3.2608695650000001</v>
      </c>
    </row>
    <row r="738" spans="1:13" x14ac:dyDescent="0.35">
      <c r="A738">
        <v>37637</v>
      </c>
      <c r="B738" t="s">
        <v>13</v>
      </c>
      <c r="C738" t="s">
        <v>17</v>
      </c>
      <c r="D738">
        <v>1305</v>
      </c>
      <c r="E738">
        <v>511</v>
      </c>
      <c r="F738">
        <v>705</v>
      </c>
      <c r="G738">
        <v>14</v>
      </c>
      <c r="H738">
        <v>35196</v>
      </c>
      <c r="I738">
        <v>31</v>
      </c>
      <c r="J738">
        <v>33</v>
      </c>
      <c r="K738">
        <v>650</v>
      </c>
      <c r="L738">
        <v>605</v>
      </c>
      <c r="M738">
        <v>7.5833333329999997</v>
      </c>
    </row>
    <row r="739" spans="1:13" x14ac:dyDescent="0.35">
      <c r="A739">
        <v>73625</v>
      </c>
      <c r="B739" t="s">
        <v>30</v>
      </c>
      <c r="C739" t="s">
        <v>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8.7777777780000008</v>
      </c>
    </row>
    <row r="740" spans="1:13" x14ac:dyDescent="0.35">
      <c r="A740">
        <v>77845</v>
      </c>
      <c r="B740" t="s">
        <v>36</v>
      </c>
      <c r="C740" t="s">
        <v>17</v>
      </c>
      <c r="D740">
        <v>1117</v>
      </c>
      <c r="E740">
        <v>448</v>
      </c>
      <c r="F740">
        <v>500</v>
      </c>
      <c r="G740">
        <v>5</v>
      </c>
      <c r="H740">
        <v>17807</v>
      </c>
      <c r="I740">
        <v>4</v>
      </c>
      <c r="J740">
        <v>63</v>
      </c>
      <c r="K740">
        <v>478</v>
      </c>
      <c r="L740">
        <v>467</v>
      </c>
      <c r="M740">
        <v>12.5</v>
      </c>
    </row>
    <row r="741" spans="1:13" x14ac:dyDescent="0.35">
      <c r="A741">
        <v>6615</v>
      </c>
      <c r="B741" t="s">
        <v>13</v>
      </c>
      <c r="C741" t="s">
        <v>17</v>
      </c>
      <c r="D741">
        <v>1701</v>
      </c>
      <c r="E741">
        <v>355</v>
      </c>
      <c r="F741">
        <v>615</v>
      </c>
      <c r="G741">
        <v>39</v>
      </c>
      <c r="H741">
        <v>25527</v>
      </c>
      <c r="I741">
        <v>29</v>
      </c>
      <c r="J741">
        <v>30</v>
      </c>
      <c r="K741">
        <v>493</v>
      </c>
      <c r="L741">
        <v>486</v>
      </c>
      <c r="M741">
        <v>10.68421053</v>
      </c>
    </row>
    <row r="742" spans="1:13" x14ac:dyDescent="0.35">
      <c r="A742">
        <v>35504</v>
      </c>
      <c r="B742" t="s">
        <v>13</v>
      </c>
      <c r="C742" t="s">
        <v>17</v>
      </c>
      <c r="D742">
        <v>834</v>
      </c>
      <c r="E742">
        <v>343</v>
      </c>
      <c r="F742">
        <v>379</v>
      </c>
      <c r="G742">
        <v>0</v>
      </c>
      <c r="H742">
        <v>16348</v>
      </c>
      <c r="I742">
        <v>8</v>
      </c>
      <c r="J742">
        <v>26</v>
      </c>
      <c r="K742">
        <v>368</v>
      </c>
      <c r="L742">
        <v>369</v>
      </c>
      <c r="M742">
        <v>14</v>
      </c>
    </row>
    <row r="743" spans="1:13" x14ac:dyDescent="0.35">
      <c r="A743">
        <v>131845</v>
      </c>
      <c r="B743" t="s">
        <v>49</v>
      </c>
      <c r="C743" t="s">
        <v>17</v>
      </c>
      <c r="D743">
        <v>881</v>
      </c>
      <c r="E743">
        <v>363</v>
      </c>
      <c r="F743">
        <v>469</v>
      </c>
      <c r="G743">
        <v>3</v>
      </c>
      <c r="H743">
        <v>15179</v>
      </c>
      <c r="I743">
        <v>5</v>
      </c>
      <c r="J743">
        <v>29</v>
      </c>
      <c r="K743">
        <v>412</v>
      </c>
      <c r="L743">
        <v>428</v>
      </c>
      <c r="M743">
        <v>9</v>
      </c>
    </row>
    <row r="744" spans="1:13" x14ac:dyDescent="0.35">
      <c r="A744">
        <v>189902</v>
      </c>
      <c r="B744" t="s">
        <v>22</v>
      </c>
      <c r="C744" t="s">
        <v>17</v>
      </c>
      <c r="D744">
        <v>1553</v>
      </c>
      <c r="E744">
        <v>215</v>
      </c>
      <c r="F744">
        <v>318</v>
      </c>
      <c r="G744">
        <v>16</v>
      </c>
      <c r="H744">
        <v>8322</v>
      </c>
      <c r="I744">
        <v>55</v>
      </c>
      <c r="J744">
        <v>34</v>
      </c>
      <c r="K744">
        <v>238</v>
      </c>
      <c r="L744">
        <v>295</v>
      </c>
      <c r="M744">
        <v>5.8636363640000004</v>
      </c>
    </row>
    <row r="745" spans="1:13" x14ac:dyDescent="0.35">
      <c r="A745">
        <v>34836</v>
      </c>
      <c r="B745" t="s">
        <v>13</v>
      </c>
      <c r="C745" t="s">
        <v>17</v>
      </c>
      <c r="D745">
        <v>705</v>
      </c>
      <c r="E745">
        <v>204</v>
      </c>
      <c r="F745">
        <v>300</v>
      </c>
      <c r="G745">
        <v>6</v>
      </c>
      <c r="H745">
        <v>12915</v>
      </c>
      <c r="I745">
        <v>3</v>
      </c>
      <c r="J745">
        <v>11</v>
      </c>
      <c r="K745">
        <v>241</v>
      </c>
      <c r="L745">
        <v>251</v>
      </c>
      <c r="M745">
        <v>15.4</v>
      </c>
    </row>
    <row r="746" spans="1:13" x14ac:dyDescent="0.35">
      <c r="A746">
        <v>123909</v>
      </c>
      <c r="B746" t="s">
        <v>21</v>
      </c>
      <c r="C746" t="s">
        <v>14</v>
      </c>
      <c r="D746">
        <v>529</v>
      </c>
      <c r="E746">
        <v>413</v>
      </c>
      <c r="F746">
        <v>473</v>
      </c>
      <c r="G746">
        <v>0</v>
      </c>
      <c r="H746">
        <v>13711</v>
      </c>
      <c r="I746">
        <v>4</v>
      </c>
      <c r="J746">
        <v>77</v>
      </c>
      <c r="K746">
        <v>431</v>
      </c>
      <c r="L746">
        <v>434</v>
      </c>
      <c r="M746">
        <v>4.6521739130000004</v>
      </c>
    </row>
    <row r="747" spans="1:13" x14ac:dyDescent="0.35">
      <c r="A747">
        <v>188913</v>
      </c>
      <c r="B747" t="s">
        <v>56</v>
      </c>
      <c r="C747" t="s">
        <v>61</v>
      </c>
      <c r="D747">
        <v>838</v>
      </c>
      <c r="E747">
        <v>371</v>
      </c>
      <c r="F747">
        <v>543</v>
      </c>
      <c r="G747">
        <v>0</v>
      </c>
      <c r="H747">
        <v>16220</v>
      </c>
      <c r="I747">
        <v>4</v>
      </c>
      <c r="J747">
        <v>25</v>
      </c>
      <c r="K747">
        <v>469</v>
      </c>
      <c r="L747">
        <v>465</v>
      </c>
      <c r="M747">
        <v>13.73913044</v>
      </c>
    </row>
    <row r="748" spans="1:13" x14ac:dyDescent="0.35">
      <c r="A748">
        <v>96426</v>
      </c>
      <c r="B748" t="s">
        <v>16</v>
      </c>
      <c r="C748" t="s">
        <v>14</v>
      </c>
      <c r="D748">
        <v>720</v>
      </c>
      <c r="E748">
        <v>420</v>
      </c>
      <c r="F748">
        <v>487</v>
      </c>
      <c r="G748">
        <v>2</v>
      </c>
      <c r="H748">
        <v>15469</v>
      </c>
      <c r="I748">
        <v>1</v>
      </c>
      <c r="J748">
        <v>84</v>
      </c>
      <c r="K748">
        <v>448</v>
      </c>
      <c r="L748">
        <v>452</v>
      </c>
      <c r="M748">
        <v>7.923076923</v>
      </c>
    </row>
    <row r="749" spans="1:13" x14ac:dyDescent="0.35">
      <c r="A749">
        <v>23022</v>
      </c>
      <c r="B749" t="s">
        <v>47</v>
      </c>
      <c r="C749" t="s">
        <v>14</v>
      </c>
      <c r="D749">
        <v>777</v>
      </c>
      <c r="E749">
        <v>297</v>
      </c>
      <c r="F749">
        <v>563</v>
      </c>
      <c r="G749">
        <v>4</v>
      </c>
      <c r="H749">
        <v>24342</v>
      </c>
      <c r="I749">
        <v>5</v>
      </c>
      <c r="J749">
        <v>43</v>
      </c>
      <c r="K749">
        <v>424</v>
      </c>
      <c r="L749">
        <v>353</v>
      </c>
      <c r="M749">
        <v>13.16666667</v>
      </c>
    </row>
    <row r="750" spans="1:13" x14ac:dyDescent="0.35">
      <c r="A750">
        <v>144099</v>
      </c>
      <c r="B750" t="s">
        <v>22</v>
      </c>
      <c r="C750" t="s">
        <v>17</v>
      </c>
      <c r="D750">
        <v>5000</v>
      </c>
      <c r="E750">
        <v>462</v>
      </c>
      <c r="F750">
        <v>766</v>
      </c>
      <c r="G750">
        <v>99</v>
      </c>
      <c r="H750">
        <v>39964</v>
      </c>
      <c r="I750">
        <v>31</v>
      </c>
      <c r="J750">
        <v>25</v>
      </c>
      <c r="K750">
        <v>643</v>
      </c>
      <c r="L750">
        <v>612</v>
      </c>
      <c r="M750">
        <v>15.5</v>
      </c>
    </row>
    <row r="751" spans="1:13" x14ac:dyDescent="0.35">
      <c r="A751">
        <v>186965</v>
      </c>
      <c r="B751" t="s">
        <v>28</v>
      </c>
      <c r="C751" t="s">
        <v>17</v>
      </c>
      <c r="D751">
        <v>271</v>
      </c>
      <c r="E751">
        <v>202</v>
      </c>
      <c r="F751">
        <v>289</v>
      </c>
      <c r="G751">
        <v>0</v>
      </c>
      <c r="H751">
        <v>9865</v>
      </c>
      <c r="I751">
        <v>0</v>
      </c>
      <c r="J751">
        <v>61</v>
      </c>
      <c r="K751">
        <v>236</v>
      </c>
      <c r="L751">
        <v>242</v>
      </c>
      <c r="M751">
        <v>9.8666666670000005</v>
      </c>
    </row>
    <row r="752" spans="1:13" x14ac:dyDescent="0.35">
      <c r="A752">
        <v>106161</v>
      </c>
      <c r="B752" t="s">
        <v>28</v>
      </c>
      <c r="C752" t="s">
        <v>17</v>
      </c>
      <c r="D752">
        <v>172</v>
      </c>
      <c r="E752">
        <v>187</v>
      </c>
      <c r="F752">
        <v>278</v>
      </c>
      <c r="G752">
        <v>0</v>
      </c>
      <c r="H752">
        <v>9821</v>
      </c>
      <c r="I752">
        <v>0</v>
      </c>
      <c r="J752">
        <v>84</v>
      </c>
      <c r="K752">
        <v>252</v>
      </c>
      <c r="L752">
        <v>229</v>
      </c>
      <c r="M752">
        <v>4.9655172409999997</v>
      </c>
    </row>
    <row r="753" spans="1:13" x14ac:dyDescent="0.35">
      <c r="A753">
        <v>166742</v>
      </c>
      <c r="B753" t="s">
        <v>22</v>
      </c>
      <c r="C753" t="s">
        <v>17</v>
      </c>
      <c r="D753">
        <v>4705</v>
      </c>
      <c r="E753">
        <v>839</v>
      </c>
      <c r="F753">
        <v>930</v>
      </c>
      <c r="G753">
        <v>98</v>
      </c>
      <c r="H753">
        <v>41201</v>
      </c>
      <c r="I753">
        <v>14</v>
      </c>
      <c r="J753">
        <v>47</v>
      </c>
      <c r="K753">
        <v>858</v>
      </c>
      <c r="L753">
        <v>904</v>
      </c>
      <c r="M753">
        <v>9.6363636360000005</v>
      </c>
    </row>
    <row r="754" spans="1:13" x14ac:dyDescent="0.35">
      <c r="A754">
        <v>132145</v>
      </c>
      <c r="B754" t="s">
        <v>49</v>
      </c>
      <c r="C754" t="s">
        <v>14</v>
      </c>
      <c r="D754">
        <v>589</v>
      </c>
      <c r="E754">
        <v>200</v>
      </c>
      <c r="F754">
        <v>298</v>
      </c>
      <c r="G754">
        <v>1</v>
      </c>
      <c r="H754">
        <v>11309</v>
      </c>
      <c r="I754">
        <v>1</v>
      </c>
      <c r="J754">
        <v>50</v>
      </c>
      <c r="K754">
        <v>239</v>
      </c>
      <c r="L754">
        <v>266</v>
      </c>
      <c r="M754">
        <v>6.1428571429999996</v>
      </c>
    </row>
    <row r="755" spans="1:13" x14ac:dyDescent="0.35">
      <c r="A755">
        <v>166485</v>
      </c>
      <c r="B755" t="s">
        <v>22</v>
      </c>
      <c r="C755" t="s">
        <v>14</v>
      </c>
      <c r="D755">
        <v>1823</v>
      </c>
      <c r="E755">
        <v>271</v>
      </c>
      <c r="F755">
        <v>412</v>
      </c>
      <c r="G755">
        <v>39</v>
      </c>
      <c r="H755">
        <v>15867</v>
      </c>
      <c r="I755">
        <v>10</v>
      </c>
      <c r="J755">
        <v>41</v>
      </c>
      <c r="K755">
        <v>366</v>
      </c>
      <c r="L755">
        <v>344</v>
      </c>
      <c r="M755">
        <v>20.833333329999999</v>
      </c>
    </row>
    <row r="756" spans="1:13" x14ac:dyDescent="0.35">
      <c r="A756">
        <v>89209</v>
      </c>
      <c r="B756" t="s">
        <v>16</v>
      </c>
      <c r="C756" t="s">
        <v>14</v>
      </c>
      <c r="D756">
        <v>1003</v>
      </c>
      <c r="E756">
        <v>483</v>
      </c>
      <c r="F756">
        <v>464</v>
      </c>
      <c r="G756">
        <v>3</v>
      </c>
      <c r="H756">
        <v>14992</v>
      </c>
      <c r="I756">
        <v>3</v>
      </c>
      <c r="J756">
        <v>64</v>
      </c>
      <c r="K756">
        <v>484</v>
      </c>
      <c r="L756">
        <v>481</v>
      </c>
      <c r="M756">
        <v>6.25</v>
      </c>
    </row>
    <row r="757" spans="1:13" x14ac:dyDescent="0.35">
      <c r="A757">
        <v>167165</v>
      </c>
      <c r="B757" t="s">
        <v>22</v>
      </c>
      <c r="C757" t="s">
        <v>17</v>
      </c>
      <c r="D757">
        <v>2600</v>
      </c>
      <c r="E757">
        <v>345</v>
      </c>
      <c r="F757">
        <v>503</v>
      </c>
      <c r="G757">
        <v>85</v>
      </c>
      <c r="H757">
        <v>18743</v>
      </c>
      <c r="I757">
        <v>10</v>
      </c>
      <c r="J757">
        <v>49</v>
      </c>
      <c r="K757">
        <v>435</v>
      </c>
      <c r="L757">
        <v>424</v>
      </c>
      <c r="M757">
        <v>11</v>
      </c>
    </row>
    <row r="758" spans="1:13" x14ac:dyDescent="0.35">
      <c r="A758">
        <v>162169</v>
      </c>
      <c r="B758" t="s">
        <v>22</v>
      </c>
      <c r="C758" t="s">
        <v>14</v>
      </c>
      <c r="D758">
        <v>3451</v>
      </c>
      <c r="E758">
        <v>599</v>
      </c>
      <c r="F758">
        <v>691</v>
      </c>
      <c r="G758">
        <v>96</v>
      </c>
      <c r="H758">
        <v>22424</v>
      </c>
      <c r="I758">
        <v>15</v>
      </c>
      <c r="J758">
        <v>54</v>
      </c>
      <c r="K758">
        <v>636</v>
      </c>
      <c r="L758">
        <v>645</v>
      </c>
      <c r="M758">
        <v>15</v>
      </c>
    </row>
    <row r="759" spans="1:13" x14ac:dyDescent="0.35">
      <c r="A759">
        <v>31183</v>
      </c>
      <c r="B759" t="s">
        <v>40</v>
      </c>
      <c r="C759" t="s">
        <v>14</v>
      </c>
      <c r="D759">
        <v>621</v>
      </c>
      <c r="E759">
        <v>254</v>
      </c>
      <c r="F759">
        <v>387</v>
      </c>
      <c r="G759">
        <v>1</v>
      </c>
      <c r="H759">
        <v>13234</v>
      </c>
      <c r="I759">
        <v>2</v>
      </c>
      <c r="J759">
        <v>82</v>
      </c>
      <c r="K759">
        <v>374</v>
      </c>
      <c r="L759">
        <v>315</v>
      </c>
      <c r="M759">
        <v>9.6</v>
      </c>
    </row>
    <row r="760" spans="1:13" x14ac:dyDescent="0.35">
      <c r="A760">
        <v>86340</v>
      </c>
      <c r="B760" t="s">
        <v>53</v>
      </c>
      <c r="C760" t="s">
        <v>14</v>
      </c>
      <c r="D760">
        <v>365</v>
      </c>
      <c r="E760">
        <v>255</v>
      </c>
      <c r="F760">
        <v>340</v>
      </c>
      <c r="G760">
        <v>0</v>
      </c>
      <c r="H760">
        <v>11180</v>
      </c>
      <c r="I760">
        <v>1</v>
      </c>
      <c r="J760">
        <v>77</v>
      </c>
      <c r="K760">
        <v>309</v>
      </c>
      <c r="L760">
        <v>287</v>
      </c>
      <c r="M760">
        <v>6.9333333330000002</v>
      </c>
    </row>
    <row r="761" spans="1:13" x14ac:dyDescent="0.35">
      <c r="A761">
        <v>45584</v>
      </c>
      <c r="B761" t="s">
        <v>21</v>
      </c>
      <c r="C761" t="s">
        <v>17</v>
      </c>
      <c r="D761">
        <v>1861</v>
      </c>
      <c r="E761">
        <v>349</v>
      </c>
      <c r="F761">
        <v>641</v>
      </c>
      <c r="G761">
        <v>40</v>
      </c>
      <c r="H761">
        <v>25565</v>
      </c>
      <c r="I761">
        <v>6</v>
      </c>
      <c r="J761">
        <v>50</v>
      </c>
      <c r="K761">
        <v>507</v>
      </c>
      <c r="L761">
        <v>529</v>
      </c>
      <c r="M761">
        <v>16.25</v>
      </c>
    </row>
    <row r="762" spans="1:13" x14ac:dyDescent="0.35">
      <c r="A762">
        <v>131106</v>
      </c>
      <c r="B762" t="s">
        <v>49</v>
      </c>
      <c r="C762" t="s">
        <v>14</v>
      </c>
      <c r="D762">
        <v>678</v>
      </c>
      <c r="E762">
        <v>261</v>
      </c>
      <c r="F762">
        <v>347</v>
      </c>
      <c r="G762">
        <v>1</v>
      </c>
      <c r="H762">
        <v>11625</v>
      </c>
      <c r="I762">
        <v>2</v>
      </c>
      <c r="J762">
        <v>44</v>
      </c>
      <c r="K762">
        <v>292</v>
      </c>
      <c r="L762">
        <v>303</v>
      </c>
      <c r="M762">
        <v>13.33333333</v>
      </c>
    </row>
    <row r="763" spans="1:13" x14ac:dyDescent="0.35">
      <c r="A763">
        <v>29105</v>
      </c>
      <c r="B763" t="s">
        <v>40</v>
      </c>
      <c r="C763" t="s">
        <v>14</v>
      </c>
      <c r="D763">
        <v>710</v>
      </c>
      <c r="E763">
        <v>198</v>
      </c>
      <c r="F763">
        <v>298</v>
      </c>
      <c r="G763">
        <v>5</v>
      </c>
      <c r="H763">
        <v>11679</v>
      </c>
      <c r="I763">
        <v>1</v>
      </c>
      <c r="J763">
        <v>63</v>
      </c>
      <c r="K763">
        <v>242</v>
      </c>
      <c r="L763">
        <v>260</v>
      </c>
      <c r="M763">
        <v>6.2962962960000004</v>
      </c>
    </row>
    <row r="764" spans="1:13" x14ac:dyDescent="0.35">
      <c r="A764">
        <v>123667</v>
      </c>
      <c r="B764" t="s">
        <v>21</v>
      </c>
      <c r="C764" t="s">
        <v>17</v>
      </c>
      <c r="D764">
        <v>1287</v>
      </c>
      <c r="E764">
        <v>534</v>
      </c>
      <c r="F764">
        <v>632</v>
      </c>
      <c r="G764">
        <v>11</v>
      </c>
      <c r="H764">
        <v>31394</v>
      </c>
      <c r="I764">
        <v>1</v>
      </c>
      <c r="J764">
        <v>64</v>
      </c>
      <c r="K764">
        <v>553</v>
      </c>
      <c r="L764">
        <v>604</v>
      </c>
      <c r="M764">
        <v>17.125</v>
      </c>
    </row>
    <row r="765" spans="1:13" x14ac:dyDescent="0.35">
      <c r="A765">
        <v>164188</v>
      </c>
      <c r="B765" t="s">
        <v>22</v>
      </c>
      <c r="C765" t="s">
        <v>17</v>
      </c>
      <c r="D765">
        <v>1525</v>
      </c>
      <c r="E765">
        <v>466</v>
      </c>
      <c r="F765">
        <v>551</v>
      </c>
      <c r="G765">
        <v>17</v>
      </c>
      <c r="H765">
        <v>17484</v>
      </c>
      <c r="I765">
        <v>12</v>
      </c>
      <c r="J765">
        <v>65</v>
      </c>
      <c r="K765">
        <v>483</v>
      </c>
      <c r="L765">
        <v>522</v>
      </c>
      <c r="M765">
        <v>9.6</v>
      </c>
    </row>
    <row r="766" spans="1:13" x14ac:dyDescent="0.35">
      <c r="A766">
        <v>37528</v>
      </c>
      <c r="B766" t="s">
        <v>13</v>
      </c>
      <c r="C766" t="s">
        <v>17</v>
      </c>
      <c r="D766">
        <v>829</v>
      </c>
      <c r="E766">
        <v>226</v>
      </c>
      <c r="F766">
        <v>299</v>
      </c>
      <c r="G766">
        <v>0</v>
      </c>
      <c r="H766">
        <v>10281</v>
      </c>
      <c r="I766">
        <v>79</v>
      </c>
      <c r="J766">
        <v>14</v>
      </c>
      <c r="K766">
        <v>244</v>
      </c>
      <c r="L766">
        <v>270</v>
      </c>
      <c r="M766">
        <v>6.8333333329999997</v>
      </c>
    </row>
    <row r="767" spans="1:13" x14ac:dyDescent="0.35">
      <c r="A767">
        <v>159417</v>
      </c>
      <c r="B767" t="s">
        <v>22</v>
      </c>
      <c r="C767" t="s">
        <v>17</v>
      </c>
      <c r="D767">
        <v>2574</v>
      </c>
      <c r="E767">
        <v>305</v>
      </c>
      <c r="F767">
        <v>348</v>
      </c>
      <c r="G767">
        <v>82</v>
      </c>
      <c r="H767">
        <v>11908</v>
      </c>
      <c r="I767">
        <v>30</v>
      </c>
      <c r="J767">
        <v>48</v>
      </c>
      <c r="K767">
        <v>308</v>
      </c>
      <c r="L767">
        <v>338</v>
      </c>
      <c r="M767">
        <v>13.71428571</v>
      </c>
    </row>
    <row r="768" spans="1:13" x14ac:dyDescent="0.35">
      <c r="A768">
        <v>181382</v>
      </c>
      <c r="B768" t="s">
        <v>41</v>
      </c>
      <c r="C768" t="s">
        <v>52</v>
      </c>
      <c r="D768">
        <v>879</v>
      </c>
      <c r="E768">
        <v>422</v>
      </c>
      <c r="F768">
        <v>445</v>
      </c>
      <c r="G768">
        <v>3</v>
      </c>
      <c r="H768">
        <v>13128</v>
      </c>
      <c r="I768">
        <v>4</v>
      </c>
      <c r="J768">
        <v>50</v>
      </c>
      <c r="K768">
        <v>422</v>
      </c>
      <c r="L768">
        <v>445</v>
      </c>
      <c r="M768">
        <v>8</v>
      </c>
    </row>
    <row r="769" spans="1:13" x14ac:dyDescent="0.35">
      <c r="A769">
        <v>159358</v>
      </c>
      <c r="B769" t="s">
        <v>22</v>
      </c>
      <c r="C769" t="s">
        <v>14</v>
      </c>
      <c r="D769">
        <v>3950</v>
      </c>
      <c r="E769">
        <v>414</v>
      </c>
      <c r="F769">
        <v>634</v>
      </c>
      <c r="G769">
        <v>96</v>
      </c>
      <c r="H769">
        <v>24339</v>
      </c>
      <c r="I769">
        <v>13</v>
      </c>
      <c r="J769">
        <v>43</v>
      </c>
      <c r="K769">
        <v>505</v>
      </c>
      <c r="L769">
        <v>517</v>
      </c>
      <c r="M769">
        <v>8.0434782610000006</v>
      </c>
    </row>
    <row r="770" spans="1:13" x14ac:dyDescent="0.35">
      <c r="A770">
        <v>159550</v>
      </c>
      <c r="B770" t="s">
        <v>22</v>
      </c>
      <c r="C770" t="s">
        <v>14</v>
      </c>
      <c r="D770">
        <v>838</v>
      </c>
      <c r="E770">
        <v>174</v>
      </c>
      <c r="F770">
        <v>304</v>
      </c>
      <c r="G770">
        <v>4</v>
      </c>
      <c r="H770">
        <v>11984</v>
      </c>
      <c r="I770">
        <v>3</v>
      </c>
      <c r="J770">
        <v>44</v>
      </c>
      <c r="K770">
        <v>221</v>
      </c>
      <c r="L770">
        <v>251</v>
      </c>
      <c r="M770">
        <v>11.2</v>
      </c>
    </row>
    <row r="771" spans="1:13" x14ac:dyDescent="0.35">
      <c r="A771">
        <v>167396</v>
      </c>
      <c r="B771" t="s">
        <v>22</v>
      </c>
      <c r="C771" t="s">
        <v>14</v>
      </c>
      <c r="D771">
        <v>4764</v>
      </c>
      <c r="E771">
        <v>784</v>
      </c>
      <c r="F771">
        <v>844</v>
      </c>
      <c r="G771">
        <v>96</v>
      </c>
      <c r="H771">
        <v>33464</v>
      </c>
      <c r="I771">
        <v>9</v>
      </c>
      <c r="J771">
        <v>53</v>
      </c>
      <c r="K771">
        <v>791</v>
      </c>
      <c r="L771">
        <v>829</v>
      </c>
      <c r="M771">
        <v>20</v>
      </c>
    </row>
    <row r="772" spans="1:13" x14ac:dyDescent="0.35">
      <c r="A772">
        <v>101673</v>
      </c>
      <c r="B772" t="s">
        <v>37</v>
      </c>
      <c r="C772" t="s">
        <v>17</v>
      </c>
      <c r="D772">
        <v>1162</v>
      </c>
      <c r="E772">
        <v>529</v>
      </c>
      <c r="F772">
        <v>612</v>
      </c>
      <c r="G772">
        <v>7</v>
      </c>
      <c r="H772">
        <v>18860</v>
      </c>
      <c r="I772">
        <v>4</v>
      </c>
      <c r="J772">
        <v>60</v>
      </c>
      <c r="K772">
        <v>560</v>
      </c>
      <c r="L772">
        <v>571</v>
      </c>
      <c r="M772">
        <v>10.83333333</v>
      </c>
    </row>
    <row r="773" spans="1:13" x14ac:dyDescent="0.35">
      <c r="A773">
        <v>132767</v>
      </c>
      <c r="B773" t="s">
        <v>67</v>
      </c>
      <c r="C773" t="s">
        <v>52</v>
      </c>
      <c r="D773">
        <v>828</v>
      </c>
      <c r="E773">
        <v>409</v>
      </c>
      <c r="F773">
        <v>463</v>
      </c>
      <c r="G773">
        <v>2</v>
      </c>
      <c r="H773">
        <v>14309</v>
      </c>
      <c r="I773">
        <v>1</v>
      </c>
      <c r="J773">
        <v>43</v>
      </c>
      <c r="K773">
        <v>426</v>
      </c>
      <c r="L773">
        <v>419</v>
      </c>
      <c r="M773">
        <v>11.66666667</v>
      </c>
    </row>
    <row r="774" spans="1:13" x14ac:dyDescent="0.35">
      <c r="A774">
        <v>178334</v>
      </c>
      <c r="B774" t="s">
        <v>41</v>
      </c>
      <c r="C774" t="s">
        <v>45</v>
      </c>
      <c r="D774">
        <v>1338</v>
      </c>
      <c r="E774">
        <v>418</v>
      </c>
      <c r="F774">
        <v>460</v>
      </c>
      <c r="G774">
        <v>1</v>
      </c>
      <c r="H774">
        <v>15772</v>
      </c>
      <c r="I774">
        <v>7</v>
      </c>
      <c r="J774">
        <v>44</v>
      </c>
      <c r="K774">
        <v>449</v>
      </c>
      <c r="L774">
        <v>419</v>
      </c>
      <c r="M774">
        <v>9.1666666669999994</v>
      </c>
    </row>
    <row r="775" spans="1:13" x14ac:dyDescent="0.35">
      <c r="A775">
        <v>109778</v>
      </c>
      <c r="B775" t="s">
        <v>50</v>
      </c>
      <c r="C775" t="s">
        <v>14</v>
      </c>
      <c r="D775">
        <v>944</v>
      </c>
      <c r="E775">
        <v>413</v>
      </c>
      <c r="F775">
        <v>571</v>
      </c>
      <c r="G775">
        <v>12</v>
      </c>
      <c r="H775">
        <v>22847</v>
      </c>
      <c r="I775">
        <v>0</v>
      </c>
      <c r="J775">
        <v>75</v>
      </c>
      <c r="K775">
        <v>459</v>
      </c>
      <c r="L775">
        <v>559</v>
      </c>
      <c r="M775">
        <v>8.8333333330000006</v>
      </c>
    </row>
    <row r="776" spans="1:13" x14ac:dyDescent="0.35">
      <c r="A776">
        <v>108176</v>
      </c>
      <c r="B776" t="s">
        <v>50</v>
      </c>
      <c r="C776" t="s">
        <v>14</v>
      </c>
      <c r="D776">
        <v>1060</v>
      </c>
      <c r="E776">
        <v>559</v>
      </c>
      <c r="F776">
        <v>655</v>
      </c>
      <c r="G776">
        <v>1</v>
      </c>
      <c r="H776">
        <v>21036</v>
      </c>
      <c r="I776">
        <v>3</v>
      </c>
      <c r="J776">
        <v>62</v>
      </c>
      <c r="K776">
        <v>572</v>
      </c>
      <c r="L776">
        <v>637</v>
      </c>
      <c r="M776">
        <v>7.8666666669999996</v>
      </c>
    </row>
    <row r="777" spans="1:13" x14ac:dyDescent="0.35">
      <c r="A777">
        <v>24949</v>
      </c>
      <c r="B777" t="s">
        <v>47</v>
      </c>
      <c r="C777" t="s">
        <v>14</v>
      </c>
      <c r="D777">
        <v>482</v>
      </c>
      <c r="E777">
        <v>273</v>
      </c>
      <c r="F777">
        <v>326</v>
      </c>
      <c r="G777">
        <v>0</v>
      </c>
      <c r="H777">
        <v>10431</v>
      </c>
      <c r="I777">
        <v>0</v>
      </c>
      <c r="J777">
        <v>80</v>
      </c>
      <c r="K777">
        <v>305</v>
      </c>
      <c r="L777">
        <v>286</v>
      </c>
      <c r="M777">
        <v>10.7</v>
      </c>
    </row>
    <row r="778" spans="1:13" x14ac:dyDescent="0.35">
      <c r="A778">
        <v>12122</v>
      </c>
      <c r="B778" t="s">
        <v>22</v>
      </c>
      <c r="C778" t="s">
        <v>17</v>
      </c>
      <c r="D778">
        <v>2051</v>
      </c>
      <c r="E778">
        <v>417</v>
      </c>
      <c r="F778">
        <v>453</v>
      </c>
      <c r="G778">
        <v>54</v>
      </c>
      <c r="H778">
        <v>12747</v>
      </c>
      <c r="I778">
        <v>23</v>
      </c>
      <c r="J778">
        <v>58</v>
      </c>
      <c r="K778">
        <v>416</v>
      </c>
      <c r="L778">
        <v>454</v>
      </c>
      <c r="M778">
        <v>23.125</v>
      </c>
    </row>
    <row r="779" spans="1:13" x14ac:dyDescent="0.35">
      <c r="A779">
        <v>171014</v>
      </c>
      <c r="B779" t="s">
        <v>22</v>
      </c>
      <c r="C779" t="s">
        <v>14</v>
      </c>
      <c r="D779">
        <v>1264</v>
      </c>
      <c r="E779">
        <v>403</v>
      </c>
      <c r="F779">
        <v>457</v>
      </c>
      <c r="G779">
        <v>15</v>
      </c>
      <c r="H779">
        <v>12093</v>
      </c>
      <c r="I779">
        <v>8</v>
      </c>
      <c r="J779">
        <v>60</v>
      </c>
      <c r="K779">
        <v>427</v>
      </c>
      <c r="L779">
        <v>424</v>
      </c>
      <c r="M779">
        <v>25</v>
      </c>
    </row>
    <row r="780" spans="1:13" x14ac:dyDescent="0.35">
      <c r="A780">
        <v>152822</v>
      </c>
      <c r="B780" t="s">
        <v>22</v>
      </c>
      <c r="C780" t="s">
        <v>17</v>
      </c>
      <c r="D780">
        <v>1714</v>
      </c>
      <c r="E780">
        <v>411</v>
      </c>
      <c r="F780">
        <v>537</v>
      </c>
      <c r="G780">
        <v>10</v>
      </c>
      <c r="H780">
        <v>18267</v>
      </c>
      <c r="I780">
        <v>8</v>
      </c>
      <c r="J780">
        <v>53</v>
      </c>
      <c r="K780">
        <v>467</v>
      </c>
      <c r="L780">
        <v>501</v>
      </c>
      <c r="M780">
        <v>10</v>
      </c>
    </row>
    <row r="781" spans="1:13" x14ac:dyDescent="0.35">
      <c r="A781">
        <v>150730</v>
      </c>
      <c r="B781" t="s">
        <v>22</v>
      </c>
      <c r="C781" t="s">
        <v>17</v>
      </c>
      <c r="D781">
        <v>1502</v>
      </c>
      <c r="E781">
        <v>317</v>
      </c>
      <c r="F781">
        <v>413</v>
      </c>
      <c r="G781">
        <v>4</v>
      </c>
      <c r="H781">
        <v>16754</v>
      </c>
      <c r="I781">
        <v>9</v>
      </c>
      <c r="J781">
        <v>47</v>
      </c>
      <c r="K781">
        <v>352</v>
      </c>
      <c r="L781">
        <v>389</v>
      </c>
      <c r="M781">
        <v>11.66666667</v>
      </c>
    </row>
    <row r="782" spans="1:13" x14ac:dyDescent="0.35">
      <c r="A782">
        <v>65189</v>
      </c>
      <c r="B782" t="s">
        <v>30</v>
      </c>
      <c r="C782" t="s">
        <v>14</v>
      </c>
      <c r="D782">
        <v>450</v>
      </c>
      <c r="E782">
        <v>292</v>
      </c>
      <c r="F782">
        <v>373</v>
      </c>
      <c r="G782">
        <v>0</v>
      </c>
      <c r="H782">
        <v>12203</v>
      </c>
      <c r="I782">
        <v>2</v>
      </c>
      <c r="J782">
        <v>93</v>
      </c>
      <c r="K782">
        <v>361</v>
      </c>
      <c r="L782">
        <v>329</v>
      </c>
      <c r="M782">
        <v>9.5</v>
      </c>
    </row>
    <row r="783" spans="1:13" x14ac:dyDescent="0.35">
      <c r="A783">
        <v>136990</v>
      </c>
      <c r="B783" t="s">
        <v>56</v>
      </c>
      <c r="C783" t="s">
        <v>14</v>
      </c>
      <c r="D783">
        <v>1074</v>
      </c>
      <c r="E783">
        <v>469</v>
      </c>
      <c r="F783">
        <v>516</v>
      </c>
      <c r="G783">
        <v>11</v>
      </c>
      <c r="H783">
        <v>18042</v>
      </c>
      <c r="I783">
        <v>2</v>
      </c>
      <c r="J783">
        <v>34</v>
      </c>
      <c r="K783">
        <v>472</v>
      </c>
      <c r="L783">
        <v>510</v>
      </c>
      <c r="M783">
        <v>6.12</v>
      </c>
    </row>
    <row r="784" spans="1:13" x14ac:dyDescent="0.35">
      <c r="A784">
        <v>148143</v>
      </c>
      <c r="B784" t="s">
        <v>22</v>
      </c>
      <c r="C784" t="s">
        <v>17</v>
      </c>
      <c r="D784">
        <v>3992</v>
      </c>
      <c r="E784">
        <v>801</v>
      </c>
      <c r="F784">
        <v>858</v>
      </c>
      <c r="G784">
        <v>96</v>
      </c>
      <c r="H784">
        <v>29156</v>
      </c>
      <c r="I784">
        <v>15</v>
      </c>
      <c r="J784">
        <v>46</v>
      </c>
      <c r="K784">
        <v>821</v>
      </c>
      <c r="L784">
        <v>839</v>
      </c>
      <c r="M784">
        <v>6.6666666670000003</v>
      </c>
    </row>
    <row r="785" spans="1:13" x14ac:dyDescent="0.35">
      <c r="A785">
        <v>54762</v>
      </c>
      <c r="B785" t="s">
        <v>63</v>
      </c>
      <c r="C785" t="s">
        <v>14</v>
      </c>
      <c r="D785">
        <v>429</v>
      </c>
      <c r="E785">
        <v>201</v>
      </c>
      <c r="F785">
        <v>288</v>
      </c>
      <c r="G785">
        <v>0</v>
      </c>
      <c r="H785">
        <v>9672</v>
      </c>
      <c r="I785">
        <v>0</v>
      </c>
      <c r="J785">
        <v>86</v>
      </c>
      <c r="K785">
        <v>257</v>
      </c>
      <c r="L785">
        <v>243</v>
      </c>
      <c r="M785">
        <v>7.3333333329999997</v>
      </c>
    </row>
    <row r="786" spans="1:13" x14ac:dyDescent="0.35">
      <c r="A786">
        <v>107379</v>
      </c>
      <c r="B786" t="s">
        <v>60</v>
      </c>
      <c r="C786" t="s">
        <v>17</v>
      </c>
      <c r="D786">
        <v>493</v>
      </c>
      <c r="E786">
        <v>215</v>
      </c>
      <c r="F786">
        <v>321</v>
      </c>
      <c r="G786">
        <v>0</v>
      </c>
      <c r="H786">
        <v>9071</v>
      </c>
      <c r="I786">
        <v>3</v>
      </c>
      <c r="J786">
        <v>74</v>
      </c>
      <c r="K786">
        <v>297</v>
      </c>
      <c r="L786">
        <v>238</v>
      </c>
      <c r="M786">
        <v>5.2068965519999999</v>
      </c>
    </row>
    <row r="787" spans="1:13" x14ac:dyDescent="0.35">
      <c r="A787">
        <v>132316</v>
      </c>
      <c r="B787" t="s">
        <v>49</v>
      </c>
      <c r="C787" t="s">
        <v>14</v>
      </c>
      <c r="D787">
        <v>814</v>
      </c>
      <c r="E787">
        <v>343</v>
      </c>
      <c r="F787">
        <v>472</v>
      </c>
      <c r="G787">
        <v>2</v>
      </c>
      <c r="H787">
        <v>17392</v>
      </c>
      <c r="I787">
        <v>3</v>
      </c>
      <c r="J787">
        <v>50</v>
      </c>
      <c r="K787">
        <v>430</v>
      </c>
      <c r="L787">
        <v>421</v>
      </c>
      <c r="M787">
        <v>4.2068965519999999</v>
      </c>
    </row>
    <row r="788" spans="1:13" x14ac:dyDescent="0.35">
      <c r="A788">
        <v>24277</v>
      </c>
      <c r="B788" t="s">
        <v>47</v>
      </c>
      <c r="C788" t="s">
        <v>17</v>
      </c>
      <c r="D788">
        <v>832</v>
      </c>
      <c r="E788">
        <v>253</v>
      </c>
      <c r="F788">
        <v>356</v>
      </c>
      <c r="G788">
        <v>13</v>
      </c>
      <c r="H788">
        <v>13519</v>
      </c>
      <c r="I788">
        <v>3</v>
      </c>
      <c r="J788">
        <v>34</v>
      </c>
      <c r="K788">
        <v>289</v>
      </c>
      <c r="L788">
        <v>312</v>
      </c>
      <c r="M788">
        <v>12.28571429</v>
      </c>
    </row>
    <row r="789" spans="1:13" x14ac:dyDescent="0.35">
      <c r="A789">
        <v>87217</v>
      </c>
      <c r="B789" t="s">
        <v>35</v>
      </c>
      <c r="C789" t="s">
        <v>14</v>
      </c>
      <c r="D789">
        <v>350</v>
      </c>
      <c r="E789">
        <v>163</v>
      </c>
      <c r="F789">
        <v>260</v>
      </c>
      <c r="G789">
        <v>0</v>
      </c>
      <c r="H789">
        <v>8402</v>
      </c>
      <c r="I789">
        <v>1</v>
      </c>
      <c r="J789">
        <v>76</v>
      </c>
      <c r="K789">
        <v>203</v>
      </c>
      <c r="L789">
        <v>221</v>
      </c>
      <c r="M789">
        <v>12.6</v>
      </c>
    </row>
    <row r="790" spans="1:13" x14ac:dyDescent="0.35">
      <c r="A790">
        <v>113882</v>
      </c>
      <c r="B790" t="s">
        <v>32</v>
      </c>
      <c r="C790" t="s">
        <v>14</v>
      </c>
      <c r="D790">
        <v>260</v>
      </c>
      <c r="E790">
        <v>159</v>
      </c>
      <c r="F790">
        <v>253</v>
      </c>
      <c r="G790">
        <v>0</v>
      </c>
      <c r="H790">
        <v>9167</v>
      </c>
      <c r="I790">
        <v>1</v>
      </c>
      <c r="J790">
        <v>65</v>
      </c>
      <c r="K790">
        <v>176</v>
      </c>
      <c r="L790">
        <v>226</v>
      </c>
      <c r="M790">
        <v>5.9565217390000003</v>
      </c>
    </row>
    <row r="791" spans="1:13" x14ac:dyDescent="0.35">
      <c r="A791">
        <v>8912</v>
      </c>
      <c r="B791" t="s">
        <v>51</v>
      </c>
      <c r="C791" t="s">
        <v>17</v>
      </c>
      <c r="D791">
        <v>749</v>
      </c>
      <c r="E791">
        <v>316</v>
      </c>
      <c r="F791">
        <v>412</v>
      </c>
      <c r="G791">
        <v>0</v>
      </c>
      <c r="H791">
        <v>15051</v>
      </c>
      <c r="I791">
        <v>4</v>
      </c>
      <c r="J791">
        <v>56</v>
      </c>
      <c r="K791">
        <v>339</v>
      </c>
      <c r="L791">
        <v>378</v>
      </c>
      <c r="M791">
        <v>16.85714286</v>
      </c>
    </row>
    <row r="792" spans="1:13" x14ac:dyDescent="0.35">
      <c r="A792">
        <v>28406</v>
      </c>
      <c r="B792" t="s">
        <v>40</v>
      </c>
      <c r="C792" t="s">
        <v>14</v>
      </c>
      <c r="D792">
        <v>4220</v>
      </c>
      <c r="E792">
        <v>982</v>
      </c>
      <c r="F792">
        <v>1114</v>
      </c>
      <c r="G792">
        <v>94</v>
      </c>
      <c r="H792">
        <v>68148</v>
      </c>
      <c r="I792">
        <v>8</v>
      </c>
      <c r="J792">
        <v>40</v>
      </c>
      <c r="K792">
        <v>1311</v>
      </c>
      <c r="L792">
        <v>954</v>
      </c>
      <c r="M792">
        <v>12</v>
      </c>
    </row>
    <row r="793" spans="1:13" x14ac:dyDescent="0.35">
      <c r="A793">
        <v>70069</v>
      </c>
      <c r="B793" t="s">
        <v>30</v>
      </c>
      <c r="C793" t="s">
        <v>17</v>
      </c>
      <c r="D793">
        <v>330</v>
      </c>
      <c r="E793">
        <v>179</v>
      </c>
      <c r="F793">
        <v>235</v>
      </c>
      <c r="G793">
        <v>0</v>
      </c>
      <c r="H793">
        <v>8746</v>
      </c>
      <c r="I793">
        <v>1</v>
      </c>
      <c r="J793">
        <v>59</v>
      </c>
      <c r="K793">
        <v>179</v>
      </c>
      <c r="L793">
        <v>234</v>
      </c>
      <c r="M793">
        <v>10.30769231</v>
      </c>
    </row>
    <row r="794" spans="1:13" x14ac:dyDescent="0.35">
      <c r="A794">
        <v>1102</v>
      </c>
      <c r="B794" t="s">
        <v>57</v>
      </c>
      <c r="C794" t="s">
        <v>14</v>
      </c>
      <c r="D794">
        <v>882</v>
      </c>
      <c r="E794">
        <v>380</v>
      </c>
      <c r="F794">
        <v>484</v>
      </c>
      <c r="G794">
        <v>1</v>
      </c>
      <c r="H794">
        <v>18642</v>
      </c>
      <c r="I794">
        <v>2</v>
      </c>
      <c r="J794">
        <v>78</v>
      </c>
      <c r="K794">
        <v>430</v>
      </c>
      <c r="L794">
        <v>431</v>
      </c>
      <c r="M794">
        <v>11.33333333</v>
      </c>
    </row>
    <row r="795" spans="1:13" x14ac:dyDescent="0.35">
      <c r="A795">
        <v>141888</v>
      </c>
      <c r="B795" t="s">
        <v>24</v>
      </c>
      <c r="C795" t="s">
        <v>14</v>
      </c>
      <c r="D795">
        <v>2030</v>
      </c>
      <c r="E795">
        <v>458</v>
      </c>
      <c r="F795">
        <v>588</v>
      </c>
      <c r="G795">
        <v>51</v>
      </c>
      <c r="H795">
        <v>22685</v>
      </c>
      <c r="I795">
        <v>11</v>
      </c>
      <c r="J795">
        <v>22</v>
      </c>
      <c r="K795">
        <v>515</v>
      </c>
      <c r="L795">
        <v>531</v>
      </c>
      <c r="M795">
        <v>5.0740740740000003</v>
      </c>
    </row>
    <row r="796" spans="1:13" x14ac:dyDescent="0.35">
      <c r="A796">
        <v>183412</v>
      </c>
      <c r="B796" t="s">
        <v>41</v>
      </c>
      <c r="D796">
        <v>383</v>
      </c>
      <c r="E796">
        <v>178</v>
      </c>
      <c r="F796">
        <v>228</v>
      </c>
      <c r="G796">
        <v>0</v>
      </c>
      <c r="H796">
        <v>7456</v>
      </c>
      <c r="I796">
        <v>6</v>
      </c>
      <c r="J796">
        <v>72</v>
      </c>
      <c r="K796">
        <v>190</v>
      </c>
      <c r="L796">
        <v>227</v>
      </c>
      <c r="M796">
        <v>23.666666670000001</v>
      </c>
    </row>
    <row r="797" spans="1:13" x14ac:dyDescent="0.35">
      <c r="A797">
        <v>128599</v>
      </c>
      <c r="B797" t="s">
        <v>21</v>
      </c>
      <c r="C797" t="s">
        <v>14</v>
      </c>
      <c r="D797">
        <v>441</v>
      </c>
      <c r="E797">
        <v>318</v>
      </c>
      <c r="F797">
        <v>327</v>
      </c>
      <c r="G797">
        <v>0</v>
      </c>
      <c r="H797">
        <v>13514</v>
      </c>
      <c r="I797">
        <v>1</v>
      </c>
      <c r="J797">
        <v>75</v>
      </c>
      <c r="K797">
        <v>320</v>
      </c>
      <c r="L797">
        <v>319</v>
      </c>
      <c r="M797">
        <v>8.1999999999999993</v>
      </c>
    </row>
    <row r="798" spans="1:13" x14ac:dyDescent="0.35">
      <c r="A798">
        <v>53496</v>
      </c>
      <c r="B798" t="s">
        <v>69</v>
      </c>
      <c r="C798" t="s">
        <v>17</v>
      </c>
      <c r="D798">
        <v>625</v>
      </c>
      <c r="E798">
        <v>375</v>
      </c>
      <c r="F798">
        <v>413</v>
      </c>
      <c r="G798">
        <v>0</v>
      </c>
      <c r="H798">
        <v>14065</v>
      </c>
      <c r="I798">
        <v>0</v>
      </c>
      <c r="J798">
        <v>66</v>
      </c>
      <c r="K798">
        <v>379</v>
      </c>
      <c r="L798">
        <v>395</v>
      </c>
      <c r="M798">
        <v>12.57142857</v>
      </c>
    </row>
    <row r="799" spans="1:13" x14ac:dyDescent="0.35">
      <c r="A799">
        <v>28381</v>
      </c>
      <c r="B799" t="s">
        <v>40</v>
      </c>
      <c r="C799" t="s">
        <v>14</v>
      </c>
      <c r="D799">
        <v>1602</v>
      </c>
      <c r="E799">
        <v>309</v>
      </c>
      <c r="F799">
        <v>565</v>
      </c>
      <c r="G799">
        <v>24</v>
      </c>
      <c r="H799">
        <v>19258</v>
      </c>
      <c r="I799">
        <v>9</v>
      </c>
      <c r="J799">
        <v>33</v>
      </c>
      <c r="K799">
        <v>477</v>
      </c>
      <c r="L799">
        <v>429</v>
      </c>
      <c r="M799">
        <v>7.875</v>
      </c>
    </row>
    <row r="800" spans="1:13" x14ac:dyDescent="0.35">
      <c r="A800">
        <v>6292</v>
      </c>
      <c r="B800" t="s">
        <v>16</v>
      </c>
      <c r="C800" t="s">
        <v>17</v>
      </c>
      <c r="D800">
        <v>1079</v>
      </c>
      <c r="E800">
        <v>441</v>
      </c>
      <c r="F800">
        <v>536</v>
      </c>
      <c r="G800">
        <v>3</v>
      </c>
      <c r="H800">
        <v>19972</v>
      </c>
      <c r="I800">
        <v>4</v>
      </c>
      <c r="J800">
        <v>72</v>
      </c>
      <c r="K800">
        <v>452</v>
      </c>
      <c r="L800">
        <v>502</v>
      </c>
      <c r="M800">
        <v>13.24</v>
      </c>
    </row>
    <row r="801" spans="1:13" x14ac:dyDescent="0.35">
      <c r="A801">
        <v>21644</v>
      </c>
      <c r="B801" t="s">
        <v>18</v>
      </c>
      <c r="C801" t="s">
        <v>20</v>
      </c>
      <c r="D801">
        <v>543</v>
      </c>
      <c r="E801">
        <v>253</v>
      </c>
      <c r="F801">
        <v>354</v>
      </c>
      <c r="G801">
        <v>1</v>
      </c>
      <c r="H801">
        <v>12614</v>
      </c>
      <c r="I801">
        <v>1</v>
      </c>
      <c r="J801">
        <v>83</v>
      </c>
      <c r="K801">
        <v>314</v>
      </c>
      <c r="L801">
        <v>300</v>
      </c>
      <c r="M801">
        <v>7.5</v>
      </c>
    </row>
    <row r="802" spans="1:13" x14ac:dyDescent="0.35">
      <c r="A802">
        <v>181075</v>
      </c>
      <c r="B802" t="s">
        <v>41</v>
      </c>
      <c r="C802" t="s">
        <v>52</v>
      </c>
      <c r="D802">
        <v>1464</v>
      </c>
      <c r="E802">
        <v>480</v>
      </c>
      <c r="F802">
        <v>544</v>
      </c>
      <c r="G802">
        <v>19</v>
      </c>
      <c r="H802">
        <v>18525</v>
      </c>
      <c r="I802">
        <v>7</v>
      </c>
      <c r="J802">
        <v>55</v>
      </c>
      <c r="K802">
        <v>474</v>
      </c>
      <c r="L802">
        <v>513</v>
      </c>
      <c r="M802">
        <v>7</v>
      </c>
    </row>
    <row r="803" spans="1:13" x14ac:dyDescent="0.35">
      <c r="A803">
        <v>172863</v>
      </c>
      <c r="B803" t="s">
        <v>22</v>
      </c>
      <c r="C803" t="s">
        <v>14</v>
      </c>
      <c r="D803">
        <v>981</v>
      </c>
      <c r="E803">
        <v>379</v>
      </c>
      <c r="F803">
        <v>415</v>
      </c>
      <c r="G803">
        <v>8</v>
      </c>
      <c r="H803">
        <v>13631</v>
      </c>
      <c r="I803">
        <v>2</v>
      </c>
      <c r="J803">
        <v>69</v>
      </c>
      <c r="K803">
        <v>383</v>
      </c>
      <c r="L803">
        <v>396</v>
      </c>
      <c r="M803">
        <v>6.5</v>
      </c>
    </row>
    <row r="804" spans="1:13" x14ac:dyDescent="0.35">
      <c r="A804">
        <v>97691</v>
      </c>
      <c r="B804" t="s">
        <v>16</v>
      </c>
      <c r="C804" t="s">
        <v>45</v>
      </c>
      <c r="D804">
        <v>879</v>
      </c>
      <c r="E804">
        <v>464</v>
      </c>
      <c r="F804">
        <v>493</v>
      </c>
      <c r="G804">
        <v>0</v>
      </c>
      <c r="H804">
        <v>15730</v>
      </c>
      <c r="I804">
        <v>4</v>
      </c>
      <c r="J804">
        <v>36</v>
      </c>
      <c r="K804">
        <v>485</v>
      </c>
      <c r="L804">
        <v>463</v>
      </c>
      <c r="M804">
        <v>9.6666666669999994</v>
      </c>
    </row>
    <row r="805" spans="1:13" x14ac:dyDescent="0.35">
      <c r="A805">
        <v>115166</v>
      </c>
      <c r="B805" t="s">
        <v>32</v>
      </c>
      <c r="C805" t="s">
        <v>17</v>
      </c>
      <c r="D805">
        <v>683</v>
      </c>
      <c r="E805">
        <v>371</v>
      </c>
      <c r="F805">
        <v>484</v>
      </c>
      <c r="G805">
        <v>2</v>
      </c>
      <c r="H805">
        <v>17476</v>
      </c>
      <c r="I805">
        <v>1</v>
      </c>
      <c r="J805">
        <v>59</v>
      </c>
      <c r="K805">
        <v>436</v>
      </c>
      <c r="L805">
        <v>422</v>
      </c>
      <c r="M805">
        <v>6.5714285710000002</v>
      </c>
    </row>
    <row r="806" spans="1:13" x14ac:dyDescent="0.35">
      <c r="A806">
        <v>88572</v>
      </c>
      <c r="B806" t="s">
        <v>16</v>
      </c>
      <c r="C806" t="s">
        <v>17</v>
      </c>
      <c r="D806">
        <v>1897</v>
      </c>
      <c r="E806">
        <v>406</v>
      </c>
      <c r="F806">
        <v>664</v>
      </c>
      <c r="G806">
        <v>44</v>
      </c>
      <c r="H806">
        <v>26951</v>
      </c>
      <c r="I806">
        <v>15</v>
      </c>
      <c r="J806">
        <v>67</v>
      </c>
      <c r="K806">
        <v>519</v>
      </c>
      <c r="L806">
        <v>476</v>
      </c>
      <c r="M806">
        <v>15</v>
      </c>
    </row>
    <row r="807" spans="1:13" x14ac:dyDescent="0.35">
      <c r="A807">
        <v>122823</v>
      </c>
      <c r="B807" t="s">
        <v>21</v>
      </c>
      <c r="C807" t="s">
        <v>17</v>
      </c>
      <c r="D807">
        <v>1020</v>
      </c>
      <c r="E807">
        <v>523</v>
      </c>
      <c r="F807">
        <v>608</v>
      </c>
      <c r="G807">
        <v>1</v>
      </c>
      <c r="H807">
        <v>19432</v>
      </c>
      <c r="I807">
        <v>6</v>
      </c>
      <c r="J807">
        <v>50</v>
      </c>
      <c r="K807">
        <v>544</v>
      </c>
      <c r="L807">
        <v>586</v>
      </c>
      <c r="M807">
        <v>21.25</v>
      </c>
    </row>
    <row r="808" spans="1:13" x14ac:dyDescent="0.35">
      <c r="A808">
        <v>159180</v>
      </c>
      <c r="B808" t="s">
        <v>22</v>
      </c>
      <c r="C808" t="s">
        <v>14</v>
      </c>
      <c r="D808">
        <v>2221</v>
      </c>
      <c r="E808">
        <v>540</v>
      </c>
      <c r="F808">
        <v>570</v>
      </c>
      <c r="G808">
        <v>73</v>
      </c>
      <c r="H808">
        <v>16639</v>
      </c>
      <c r="I808">
        <v>17</v>
      </c>
      <c r="J808">
        <v>44</v>
      </c>
      <c r="K808">
        <v>562</v>
      </c>
      <c r="L808">
        <v>569</v>
      </c>
      <c r="M808">
        <v>8.5714285710000002</v>
      </c>
    </row>
    <row r="809" spans="1:13" x14ac:dyDescent="0.35">
      <c r="A809">
        <v>140171</v>
      </c>
      <c r="B809" t="s">
        <v>55</v>
      </c>
      <c r="C809" t="s">
        <v>14</v>
      </c>
      <c r="D809">
        <v>659</v>
      </c>
      <c r="E809">
        <v>240</v>
      </c>
      <c r="F809">
        <v>326</v>
      </c>
      <c r="G809">
        <v>0</v>
      </c>
      <c r="H809">
        <v>11242</v>
      </c>
      <c r="I809">
        <v>10</v>
      </c>
      <c r="J809">
        <v>63</v>
      </c>
      <c r="K809">
        <v>280</v>
      </c>
      <c r="L809">
        <v>303</v>
      </c>
      <c r="M809">
        <v>9.5</v>
      </c>
    </row>
    <row r="810" spans="1:13" x14ac:dyDescent="0.35">
      <c r="A810">
        <v>74436</v>
      </c>
      <c r="B810" t="s">
        <v>30</v>
      </c>
      <c r="C810" t="s">
        <v>14</v>
      </c>
      <c r="D810">
        <v>429</v>
      </c>
      <c r="E810">
        <v>179</v>
      </c>
      <c r="F810">
        <v>316</v>
      </c>
      <c r="G810">
        <v>0</v>
      </c>
      <c r="H810">
        <v>11722</v>
      </c>
      <c r="I810">
        <v>1</v>
      </c>
      <c r="J810">
        <v>93</v>
      </c>
      <c r="K810">
        <v>282</v>
      </c>
      <c r="L810">
        <v>239</v>
      </c>
      <c r="M810">
        <v>16</v>
      </c>
    </row>
    <row r="811" spans="1:13" x14ac:dyDescent="0.35">
      <c r="A811">
        <v>92963</v>
      </c>
      <c r="B811" t="s">
        <v>16</v>
      </c>
      <c r="C811" t="s">
        <v>14</v>
      </c>
      <c r="D811">
        <v>900</v>
      </c>
      <c r="E811">
        <v>437</v>
      </c>
      <c r="F811">
        <v>1093</v>
      </c>
      <c r="G811">
        <v>0</v>
      </c>
      <c r="H811">
        <v>64360</v>
      </c>
      <c r="I811">
        <v>17</v>
      </c>
      <c r="J811">
        <v>42</v>
      </c>
      <c r="K811">
        <v>1151</v>
      </c>
      <c r="L811">
        <v>643</v>
      </c>
      <c r="M811">
        <v>20</v>
      </c>
    </row>
    <row r="812" spans="1:13" x14ac:dyDescent="0.35">
      <c r="A812">
        <v>170907</v>
      </c>
      <c r="B812" t="s">
        <v>22</v>
      </c>
      <c r="C812" t="s">
        <v>17</v>
      </c>
      <c r="D812">
        <v>2225</v>
      </c>
      <c r="E812">
        <v>625</v>
      </c>
      <c r="F812">
        <v>674</v>
      </c>
      <c r="G812">
        <v>70</v>
      </c>
      <c r="H812">
        <v>24493</v>
      </c>
      <c r="I812">
        <v>8</v>
      </c>
      <c r="J812">
        <v>55</v>
      </c>
      <c r="K812">
        <v>632</v>
      </c>
      <c r="L812">
        <v>662</v>
      </c>
      <c r="M812">
        <v>10</v>
      </c>
    </row>
    <row r="813" spans="1:13" x14ac:dyDescent="0.35">
      <c r="A813">
        <v>93894</v>
      </c>
      <c r="B813" t="s">
        <v>16</v>
      </c>
      <c r="C813" t="s">
        <v>17</v>
      </c>
      <c r="D813">
        <v>540</v>
      </c>
      <c r="E813">
        <v>310</v>
      </c>
      <c r="F813">
        <v>399</v>
      </c>
      <c r="G813">
        <v>0</v>
      </c>
      <c r="H813">
        <v>11230</v>
      </c>
      <c r="I813">
        <v>29</v>
      </c>
      <c r="J813">
        <v>58</v>
      </c>
      <c r="K813">
        <v>332</v>
      </c>
      <c r="L813">
        <v>361</v>
      </c>
      <c r="M813">
        <v>5.4375</v>
      </c>
    </row>
    <row r="814" spans="1:13" x14ac:dyDescent="0.35">
      <c r="A814">
        <v>133144</v>
      </c>
      <c r="B814" t="s">
        <v>42</v>
      </c>
      <c r="C814" t="s">
        <v>14</v>
      </c>
      <c r="D814">
        <v>274</v>
      </c>
      <c r="E814">
        <v>170</v>
      </c>
      <c r="F814">
        <v>232</v>
      </c>
      <c r="G814">
        <v>0</v>
      </c>
      <c r="H814">
        <v>9658</v>
      </c>
      <c r="I814">
        <v>1</v>
      </c>
      <c r="J814">
        <v>50</v>
      </c>
      <c r="K814">
        <v>186</v>
      </c>
      <c r="L814">
        <v>203</v>
      </c>
      <c r="M814">
        <v>15.66666667</v>
      </c>
    </row>
    <row r="815" spans="1:13" x14ac:dyDescent="0.35">
      <c r="A815">
        <v>71347</v>
      </c>
      <c r="B815" t="s">
        <v>30</v>
      </c>
      <c r="C815" t="s">
        <v>17</v>
      </c>
      <c r="D815">
        <v>638</v>
      </c>
      <c r="E815">
        <v>402</v>
      </c>
      <c r="F815">
        <v>437</v>
      </c>
      <c r="G815">
        <v>0</v>
      </c>
      <c r="H815">
        <v>13264</v>
      </c>
      <c r="I815">
        <v>0</v>
      </c>
      <c r="J815">
        <v>91</v>
      </c>
      <c r="K815">
        <v>418</v>
      </c>
      <c r="L815">
        <v>418</v>
      </c>
      <c r="M815">
        <v>4.6363636359999996</v>
      </c>
    </row>
    <row r="816" spans="1:13" x14ac:dyDescent="0.35">
      <c r="A816">
        <v>67595</v>
      </c>
      <c r="B816" t="s">
        <v>30</v>
      </c>
      <c r="C816" t="s">
        <v>17</v>
      </c>
      <c r="D816">
        <v>157</v>
      </c>
      <c r="E816">
        <v>107</v>
      </c>
      <c r="F816">
        <v>213</v>
      </c>
      <c r="G816">
        <v>0</v>
      </c>
      <c r="H816">
        <v>5912</v>
      </c>
      <c r="I816">
        <v>1</v>
      </c>
      <c r="J816">
        <v>70</v>
      </c>
      <c r="K816">
        <v>150</v>
      </c>
      <c r="L816">
        <v>185</v>
      </c>
      <c r="M816">
        <v>13.33333333</v>
      </c>
    </row>
    <row r="817" spans="1:13" x14ac:dyDescent="0.35">
      <c r="A817">
        <v>3550</v>
      </c>
      <c r="B817" t="s">
        <v>34</v>
      </c>
      <c r="C817" t="s">
        <v>14</v>
      </c>
      <c r="D817">
        <v>342</v>
      </c>
      <c r="E817">
        <v>243</v>
      </c>
      <c r="F817">
        <v>322</v>
      </c>
      <c r="G817">
        <v>0</v>
      </c>
      <c r="H817">
        <v>10488</v>
      </c>
      <c r="I817">
        <v>1</v>
      </c>
      <c r="J817">
        <v>87</v>
      </c>
      <c r="K817">
        <v>291</v>
      </c>
      <c r="L817">
        <v>277</v>
      </c>
      <c r="M817">
        <v>11.5</v>
      </c>
    </row>
    <row r="818" spans="1:13" x14ac:dyDescent="0.35">
      <c r="A818">
        <v>141276</v>
      </c>
      <c r="B818" t="s">
        <v>24</v>
      </c>
      <c r="C818" t="s">
        <v>14</v>
      </c>
      <c r="D818">
        <v>714</v>
      </c>
      <c r="E818">
        <v>299</v>
      </c>
      <c r="F818">
        <v>343</v>
      </c>
      <c r="G818">
        <v>0</v>
      </c>
      <c r="H818">
        <v>12239</v>
      </c>
      <c r="I818">
        <v>9</v>
      </c>
      <c r="J818">
        <v>23</v>
      </c>
      <c r="K818">
        <v>311</v>
      </c>
      <c r="L818">
        <v>333</v>
      </c>
      <c r="M818">
        <v>12.07142857</v>
      </c>
    </row>
    <row r="819" spans="1:13" x14ac:dyDescent="0.35">
      <c r="A819">
        <v>184255</v>
      </c>
      <c r="B819" t="s">
        <v>41</v>
      </c>
      <c r="C819" t="s">
        <v>52</v>
      </c>
      <c r="D819">
        <v>814</v>
      </c>
      <c r="E819">
        <v>470</v>
      </c>
      <c r="F819">
        <v>529</v>
      </c>
      <c r="G819">
        <v>4</v>
      </c>
      <c r="H819">
        <v>17455</v>
      </c>
      <c r="I819">
        <v>5</v>
      </c>
      <c r="J819">
        <v>58</v>
      </c>
      <c r="K819">
        <v>484</v>
      </c>
      <c r="L819">
        <v>509</v>
      </c>
      <c r="M819">
        <v>16.333333329999999</v>
      </c>
    </row>
    <row r="820" spans="1:13" x14ac:dyDescent="0.35">
      <c r="A820">
        <v>181841</v>
      </c>
      <c r="B820" t="s">
        <v>21</v>
      </c>
      <c r="C820" t="s">
        <v>17</v>
      </c>
      <c r="D820">
        <v>652</v>
      </c>
      <c r="E820">
        <v>427</v>
      </c>
      <c r="F820">
        <v>491</v>
      </c>
      <c r="G820">
        <v>0</v>
      </c>
      <c r="H820">
        <v>15375</v>
      </c>
      <c r="I820">
        <v>13</v>
      </c>
      <c r="J820">
        <v>54</v>
      </c>
      <c r="K820">
        <v>458</v>
      </c>
      <c r="L820">
        <v>467</v>
      </c>
      <c r="M820">
        <v>14.15789474</v>
      </c>
    </row>
    <row r="821" spans="1:13" x14ac:dyDescent="0.35">
      <c r="A821">
        <v>182670</v>
      </c>
      <c r="B821" t="s">
        <v>41</v>
      </c>
      <c r="C821" t="s">
        <v>52</v>
      </c>
      <c r="D821">
        <v>394</v>
      </c>
      <c r="E821">
        <v>321</v>
      </c>
      <c r="F821">
        <v>420</v>
      </c>
      <c r="G821">
        <v>1</v>
      </c>
      <c r="H821">
        <v>15348</v>
      </c>
      <c r="I821">
        <v>0</v>
      </c>
      <c r="J821">
        <v>66</v>
      </c>
      <c r="K821">
        <v>367</v>
      </c>
      <c r="L821">
        <v>349</v>
      </c>
      <c r="M821">
        <v>3.8235294120000001</v>
      </c>
    </row>
    <row r="822" spans="1:13" x14ac:dyDescent="0.35">
      <c r="A822">
        <v>22645</v>
      </c>
      <c r="B822" t="s">
        <v>47</v>
      </c>
      <c r="D822">
        <v>416</v>
      </c>
      <c r="E822">
        <v>191</v>
      </c>
      <c r="F822">
        <v>247</v>
      </c>
      <c r="G822">
        <v>0</v>
      </c>
      <c r="H822">
        <v>7564</v>
      </c>
      <c r="I822">
        <v>1</v>
      </c>
      <c r="J822">
        <v>79</v>
      </c>
      <c r="K822">
        <v>215</v>
      </c>
      <c r="L822">
        <v>228</v>
      </c>
      <c r="M822">
        <v>7.2727272730000001</v>
      </c>
    </row>
    <row r="823" spans="1:13" x14ac:dyDescent="0.35">
      <c r="A823">
        <v>141834</v>
      </c>
      <c r="B823" t="s">
        <v>24</v>
      </c>
      <c r="C823" t="s">
        <v>17</v>
      </c>
      <c r="D823">
        <v>984</v>
      </c>
      <c r="E823">
        <v>330</v>
      </c>
      <c r="F823">
        <v>413</v>
      </c>
      <c r="G823">
        <v>5</v>
      </c>
      <c r="H823">
        <v>13871</v>
      </c>
      <c r="I823">
        <v>5</v>
      </c>
      <c r="J823">
        <v>19</v>
      </c>
      <c r="K823">
        <v>357</v>
      </c>
      <c r="L823">
        <v>375</v>
      </c>
      <c r="M823">
        <v>9.5</v>
      </c>
    </row>
    <row r="824" spans="1:13" x14ac:dyDescent="0.35">
      <c r="A824">
        <v>129335</v>
      </c>
      <c r="B824" t="s">
        <v>49</v>
      </c>
      <c r="C824" t="s">
        <v>14</v>
      </c>
      <c r="D824">
        <v>919</v>
      </c>
      <c r="E824">
        <v>488</v>
      </c>
      <c r="F824">
        <v>529</v>
      </c>
      <c r="G824">
        <v>0</v>
      </c>
      <c r="H824">
        <v>16273</v>
      </c>
      <c r="I824">
        <v>3</v>
      </c>
      <c r="J824">
        <v>31</v>
      </c>
      <c r="K824">
        <v>494</v>
      </c>
      <c r="L824">
        <v>524</v>
      </c>
      <c r="M824">
        <v>7.2727272730000001</v>
      </c>
    </row>
    <row r="825" spans="1:13" x14ac:dyDescent="0.35">
      <c r="A825">
        <v>98793</v>
      </c>
      <c r="B825" t="s">
        <v>16</v>
      </c>
      <c r="C825" t="s">
        <v>14</v>
      </c>
      <c r="D825">
        <v>332</v>
      </c>
      <c r="E825">
        <v>213</v>
      </c>
      <c r="F825">
        <v>300</v>
      </c>
      <c r="G825">
        <v>0</v>
      </c>
      <c r="H825">
        <v>9892</v>
      </c>
      <c r="I825">
        <v>0</v>
      </c>
      <c r="J825">
        <v>80</v>
      </c>
      <c r="K825">
        <v>246</v>
      </c>
      <c r="L825">
        <v>256</v>
      </c>
      <c r="M825">
        <v>8.1428571430000005</v>
      </c>
    </row>
    <row r="826" spans="1:13" x14ac:dyDescent="0.35">
      <c r="A826">
        <v>187691</v>
      </c>
      <c r="B826" t="s">
        <v>18</v>
      </c>
      <c r="C826" t="s">
        <v>20</v>
      </c>
      <c r="D826">
        <v>872</v>
      </c>
      <c r="E826">
        <v>318</v>
      </c>
      <c r="F826">
        <v>417</v>
      </c>
      <c r="G826">
        <v>2</v>
      </c>
      <c r="H826">
        <v>14570</v>
      </c>
      <c r="I826">
        <v>0</v>
      </c>
      <c r="J826">
        <v>68</v>
      </c>
      <c r="K826">
        <v>394</v>
      </c>
      <c r="L826">
        <v>362</v>
      </c>
      <c r="M826">
        <v>4.2222222220000001</v>
      </c>
    </row>
    <row r="827" spans="1:13" x14ac:dyDescent="0.35">
      <c r="A827">
        <v>112495</v>
      </c>
      <c r="B827" t="s">
        <v>33</v>
      </c>
      <c r="C827" t="s">
        <v>61</v>
      </c>
      <c r="D827">
        <v>698</v>
      </c>
      <c r="E827">
        <v>287</v>
      </c>
      <c r="F827">
        <v>454</v>
      </c>
      <c r="G827">
        <v>5</v>
      </c>
      <c r="H827">
        <v>17175</v>
      </c>
      <c r="I827">
        <v>3</v>
      </c>
      <c r="J827">
        <v>56</v>
      </c>
      <c r="K827">
        <v>372</v>
      </c>
      <c r="L827">
        <v>376</v>
      </c>
      <c r="M827">
        <v>6.4</v>
      </c>
    </row>
    <row r="828" spans="1:13" x14ac:dyDescent="0.35">
      <c r="A828">
        <v>129408</v>
      </c>
      <c r="B828" t="s">
        <v>49</v>
      </c>
      <c r="C828" t="s">
        <v>14</v>
      </c>
      <c r="D828">
        <v>818</v>
      </c>
      <c r="E828">
        <v>405</v>
      </c>
      <c r="F828">
        <v>438</v>
      </c>
      <c r="G828">
        <v>0</v>
      </c>
      <c r="H828">
        <v>13951</v>
      </c>
      <c r="I828">
        <v>1</v>
      </c>
      <c r="J828">
        <v>55</v>
      </c>
      <c r="K828">
        <v>425</v>
      </c>
      <c r="L828">
        <v>426</v>
      </c>
      <c r="M828">
        <v>27.285714290000001</v>
      </c>
    </row>
    <row r="829" spans="1:13" x14ac:dyDescent="0.35">
      <c r="A829">
        <v>76316</v>
      </c>
      <c r="B829" t="s">
        <v>48</v>
      </c>
      <c r="C829" t="s">
        <v>14</v>
      </c>
      <c r="D829">
        <v>443</v>
      </c>
      <c r="E829">
        <v>261</v>
      </c>
      <c r="F829">
        <v>335</v>
      </c>
      <c r="G829">
        <v>0</v>
      </c>
      <c r="H829">
        <v>11545</v>
      </c>
      <c r="I829">
        <v>1</v>
      </c>
      <c r="J829">
        <v>79</v>
      </c>
      <c r="K829">
        <v>309</v>
      </c>
      <c r="L829">
        <v>292</v>
      </c>
      <c r="M829">
        <v>9.8000000000000007</v>
      </c>
    </row>
    <row r="830" spans="1:13" x14ac:dyDescent="0.35">
      <c r="A830">
        <v>23957</v>
      </c>
      <c r="B830" t="s">
        <v>47</v>
      </c>
      <c r="C830" t="s">
        <v>17</v>
      </c>
      <c r="D830">
        <v>441</v>
      </c>
      <c r="E830">
        <v>246</v>
      </c>
      <c r="F830">
        <v>289</v>
      </c>
      <c r="G830">
        <v>0</v>
      </c>
      <c r="H830">
        <v>8328</v>
      </c>
      <c r="I830">
        <v>0</v>
      </c>
      <c r="J830">
        <v>73</v>
      </c>
      <c r="K830">
        <v>268</v>
      </c>
      <c r="L830">
        <v>261</v>
      </c>
      <c r="M830">
        <v>7.1818181819999998</v>
      </c>
    </row>
    <row r="831" spans="1:13" x14ac:dyDescent="0.35">
      <c r="A831">
        <v>62704</v>
      </c>
      <c r="B831" t="s">
        <v>34</v>
      </c>
      <c r="C831" t="s">
        <v>14</v>
      </c>
      <c r="D831">
        <v>416</v>
      </c>
      <c r="E831">
        <v>312</v>
      </c>
      <c r="F831">
        <v>333</v>
      </c>
      <c r="G831">
        <v>1</v>
      </c>
      <c r="H831">
        <v>11719</v>
      </c>
      <c r="I831">
        <v>0</v>
      </c>
      <c r="J831">
        <v>76</v>
      </c>
      <c r="K831">
        <v>317</v>
      </c>
      <c r="L831">
        <v>328</v>
      </c>
      <c r="M831">
        <v>10.199999999999999</v>
      </c>
    </row>
    <row r="832" spans="1:13" x14ac:dyDescent="0.35">
      <c r="A832">
        <v>42176</v>
      </c>
      <c r="B832" t="s">
        <v>13</v>
      </c>
      <c r="C832" t="s">
        <v>17</v>
      </c>
      <c r="D832">
        <v>759</v>
      </c>
      <c r="E832">
        <v>299</v>
      </c>
      <c r="F832">
        <v>386</v>
      </c>
      <c r="G832">
        <v>6</v>
      </c>
      <c r="H832">
        <v>15734</v>
      </c>
      <c r="I832">
        <v>2</v>
      </c>
      <c r="J832">
        <v>25</v>
      </c>
      <c r="K832">
        <v>332</v>
      </c>
      <c r="L832">
        <v>332</v>
      </c>
      <c r="M832">
        <v>6.1</v>
      </c>
    </row>
    <row r="833" spans="1:13" x14ac:dyDescent="0.35">
      <c r="A833">
        <v>172888</v>
      </c>
      <c r="B833" t="s">
        <v>22</v>
      </c>
      <c r="C833" t="s">
        <v>17</v>
      </c>
      <c r="D833">
        <v>988</v>
      </c>
      <c r="E833">
        <v>160</v>
      </c>
      <c r="F833">
        <v>244</v>
      </c>
      <c r="G833">
        <v>8</v>
      </c>
      <c r="H833">
        <v>8591</v>
      </c>
      <c r="I833">
        <v>0</v>
      </c>
      <c r="J833">
        <v>61</v>
      </c>
      <c r="K833">
        <v>164</v>
      </c>
      <c r="L833">
        <v>223</v>
      </c>
      <c r="M833">
        <v>15</v>
      </c>
    </row>
    <row r="834" spans="1:13" x14ac:dyDescent="0.35">
      <c r="A834">
        <v>137015</v>
      </c>
      <c r="B834" t="s">
        <v>56</v>
      </c>
      <c r="C834" t="s">
        <v>61</v>
      </c>
      <c r="D834">
        <v>701</v>
      </c>
      <c r="E834">
        <v>190</v>
      </c>
      <c r="F834">
        <v>246</v>
      </c>
      <c r="G834">
        <v>1</v>
      </c>
      <c r="H834">
        <v>9630</v>
      </c>
      <c r="I834">
        <v>3</v>
      </c>
      <c r="J834">
        <v>27</v>
      </c>
      <c r="K834">
        <v>220</v>
      </c>
      <c r="L834">
        <v>217</v>
      </c>
      <c r="M834">
        <v>6.9</v>
      </c>
    </row>
    <row r="835" spans="1:13" x14ac:dyDescent="0.35">
      <c r="A835">
        <v>31461</v>
      </c>
      <c r="B835" t="s">
        <v>40</v>
      </c>
      <c r="C835" t="s">
        <v>17</v>
      </c>
      <c r="D835">
        <v>752</v>
      </c>
      <c r="E835">
        <v>278</v>
      </c>
      <c r="F835">
        <v>408</v>
      </c>
      <c r="G835">
        <v>6</v>
      </c>
      <c r="H835">
        <v>14900</v>
      </c>
      <c r="I835">
        <v>2</v>
      </c>
      <c r="J835">
        <v>58</v>
      </c>
      <c r="K835">
        <v>332</v>
      </c>
      <c r="L835">
        <v>353</v>
      </c>
      <c r="M835">
        <v>17.529411769999999</v>
      </c>
    </row>
    <row r="836" spans="1:13" x14ac:dyDescent="0.35">
      <c r="A836">
        <v>39438</v>
      </c>
      <c r="B836" t="s">
        <v>13</v>
      </c>
      <c r="C836" t="s">
        <v>17</v>
      </c>
      <c r="D836">
        <v>1344</v>
      </c>
      <c r="E836">
        <v>458</v>
      </c>
      <c r="F836">
        <v>671</v>
      </c>
      <c r="G836">
        <v>31</v>
      </c>
      <c r="H836">
        <v>44193</v>
      </c>
      <c r="I836">
        <v>28</v>
      </c>
      <c r="J836">
        <v>25</v>
      </c>
      <c r="K836">
        <v>490</v>
      </c>
      <c r="L836">
        <v>595</v>
      </c>
      <c r="M836">
        <v>4.1428571429999996</v>
      </c>
    </row>
    <row r="837" spans="1:13" x14ac:dyDescent="0.35">
      <c r="A837">
        <v>143518</v>
      </c>
      <c r="B837" t="s">
        <v>22</v>
      </c>
      <c r="C837" t="s">
        <v>14</v>
      </c>
      <c r="D837">
        <v>3645</v>
      </c>
      <c r="E837">
        <v>336</v>
      </c>
      <c r="F837">
        <v>491</v>
      </c>
      <c r="G837">
        <v>88</v>
      </c>
      <c r="H837">
        <v>27066</v>
      </c>
      <c r="I837">
        <v>32</v>
      </c>
      <c r="J837">
        <v>22</v>
      </c>
      <c r="K837">
        <v>414</v>
      </c>
      <c r="L837">
        <v>428</v>
      </c>
      <c r="M837">
        <v>12.625</v>
      </c>
    </row>
    <row r="838" spans="1:13" x14ac:dyDescent="0.35">
      <c r="A838">
        <v>23412</v>
      </c>
      <c r="B838" t="s">
        <v>47</v>
      </c>
      <c r="C838" t="s">
        <v>14</v>
      </c>
      <c r="D838">
        <v>237</v>
      </c>
      <c r="E838">
        <v>236</v>
      </c>
      <c r="F838">
        <v>308</v>
      </c>
      <c r="G838">
        <v>0</v>
      </c>
      <c r="H838">
        <v>9638</v>
      </c>
      <c r="I838">
        <v>2</v>
      </c>
      <c r="J838">
        <v>81</v>
      </c>
      <c r="K838">
        <v>323</v>
      </c>
      <c r="L838">
        <v>251</v>
      </c>
      <c r="M838">
        <v>11</v>
      </c>
    </row>
    <row r="839" spans="1:13" x14ac:dyDescent="0.35">
      <c r="A839">
        <v>46552</v>
      </c>
      <c r="B839" t="s">
        <v>13</v>
      </c>
      <c r="C839" t="s">
        <v>17</v>
      </c>
      <c r="D839">
        <v>1930</v>
      </c>
      <c r="E839">
        <v>462</v>
      </c>
      <c r="F839">
        <v>648</v>
      </c>
      <c r="G839">
        <v>49</v>
      </c>
      <c r="H839">
        <v>31606</v>
      </c>
      <c r="I839">
        <v>3</v>
      </c>
      <c r="J839">
        <v>23</v>
      </c>
      <c r="K839">
        <v>520</v>
      </c>
      <c r="L839">
        <v>581</v>
      </c>
      <c r="M839">
        <v>10.33333333</v>
      </c>
    </row>
    <row r="840" spans="1:13" x14ac:dyDescent="0.35">
      <c r="A840">
        <v>67422</v>
      </c>
      <c r="B840" t="s">
        <v>30</v>
      </c>
      <c r="C840" t="s">
        <v>17</v>
      </c>
      <c r="D840">
        <v>475</v>
      </c>
      <c r="E840">
        <v>358</v>
      </c>
      <c r="F840">
        <v>407</v>
      </c>
      <c r="G840">
        <v>0</v>
      </c>
      <c r="H840">
        <v>13136</v>
      </c>
      <c r="I840">
        <v>2</v>
      </c>
      <c r="J840">
        <v>85</v>
      </c>
      <c r="K840">
        <v>384</v>
      </c>
      <c r="L840">
        <v>376</v>
      </c>
      <c r="M840">
        <v>25</v>
      </c>
    </row>
    <row r="841" spans="1:13" x14ac:dyDescent="0.35">
      <c r="A841">
        <v>140294</v>
      </c>
      <c r="B841" t="s">
        <v>55</v>
      </c>
      <c r="D841">
        <v>697</v>
      </c>
      <c r="E841">
        <v>197</v>
      </c>
      <c r="F841">
        <v>254</v>
      </c>
      <c r="G841">
        <v>2</v>
      </c>
      <c r="H841">
        <v>7659</v>
      </c>
      <c r="I841">
        <v>12</v>
      </c>
      <c r="J841">
        <v>51</v>
      </c>
      <c r="K841">
        <v>208</v>
      </c>
      <c r="L841">
        <v>244</v>
      </c>
      <c r="M841">
        <v>9.6666666669999994</v>
      </c>
    </row>
    <row r="842" spans="1:13" x14ac:dyDescent="0.35">
      <c r="A842">
        <v>1371</v>
      </c>
      <c r="B842" t="s">
        <v>22</v>
      </c>
      <c r="C842" t="s">
        <v>17</v>
      </c>
      <c r="D842">
        <v>2753</v>
      </c>
      <c r="E842">
        <v>504</v>
      </c>
      <c r="F842">
        <v>673</v>
      </c>
      <c r="G842">
        <v>91</v>
      </c>
      <c r="H842">
        <v>24127</v>
      </c>
      <c r="I842">
        <v>15</v>
      </c>
      <c r="J842">
        <v>41</v>
      </c>
      <c r="K842">
        <v>613</v>
      </c>
      <c r="L842">
        <v>620</v>
      </c>
      <c r="M842">
        <v>20</v>
      </c>
    </row>
    <row r="843" spans="1:13" x14ac:dyDescent="0.35">
      <c r="A843">
        <v>177556</v>
      </c>
      <c r="B843" t="s">
        <v>51</v>
      </c>
      <c r="C843" t="s">
        <v>17</v>
      </c>
      <c r="D843">
        <v>613</v>
      </c>
      <c r="E843">
        <v>246</v>
      </c>
      <c r="F843">
        <v>329</v>
      </c>
      <c r="G843">
        <v>4</v>
      </c>
      <c r="H843">
        <v>11642</v>
      </c>
      <c r="I843">
        <v>2</v>
      </c>
      <c r="J843">
        <v>38</v>
      </c>
      <c r="K843">
        <v>286</v>
      </c>
      <c r="L843">
        <v>279</v>
      </c>
      <c r="M843">
        <v>17.833333329999999</v>
      </c>
    </row>
    <row r="844" spans="1:13" x14ac:dyDescent="0.35">
      <c r="A844">
        <v>146182</v>
      </c>
      <c r="B844" t="s">
        <v>22</v>
      </c>
      <c r="C844" t="s">
        <v>17</v>
      </c>
      <c r="D844">
        <v>1834</v>
      </c>
      <c r="E844">
        <v>408</v>
      </c>
      <c r="F844">
        <v>463</v>
      </c>
      <c r="G844">
        <v>20</v>
      </c>
      <c r="H844">
        <v>15069</v>
      </c>
      <c r="I844">
        <v>17</v>
      </c>
      <c r="J844">
        <v>52</v>
      </c>
      <c r="K844">
        <v>418</v>
      </c>
      <c r="L844">
        <v>443</v>
      </c>
      <c r="M844">
        <v>8.6428571430000005</v>
      </c>
    </row>
    <row r="845" spans="1:13" x14ac:dyDescent="0.35">
      <c r="A845">
        <v>150292</v>
      </c>
      <c r="B845" t="s">
        <v>22</v>
      </c>
      <c r="C845" t="s">
        <v>14</v>
      </c>
      <c r="D845">
        <v>1435</v>
      </c>
      <c r="E845">
        <v>273</v>
      </c>
      <c r="F845">
        <v>295</v>
      </c>
      <c r="G845">
        <v>10</v>
      </c>
      <c r="H845">
        <v>7822</v>
      </c>
      <c r="I845">
        <v>56</v>
      </c>
      <c r="J845">
        <v>34</v>
      </c>
      <c r="K845">
        <v>270</v>
      </c>
      <c r="L845">
        <v>300</v>
      </c>
      <c r="M845">
        <v>15</v>
      </c>
    </row>
    <row r="846" spans="1:13" x14ac:dyDescent="0.35">
      <c r="A846">
        <v>142</v>
      </c>
      <c r="B846" t="s">
        <v>18</v>
      </c>
      <c r="C846" t="s">
        <v>20</v>
      </c>
      <c r="D846">
        <v>475</v>
      </c>
      <c r="E846">
        <v>227</v>
      </c>
      <c r="F846">
        <v>294</v>
      </c>
      <c r="G846">
        <v>0</v>
      </c>
      <c r="H846">
        <v>10221</v>
      </c>
      <c r="I846">
        <v>1</v>
      </c>
      <c r="J846">
        <v>80</v>
      </c>
      <c r="K846">
        <v>276</v>
      </c>
      <c r="L846">
        <v>264</v>
      </c>
      <c r="M846">
        <v>6</v>
      </c>
    </row>
    <row r="847" spans="1:13" x14ac:dyDescent="0.35">
      <c r="A847">
        <v>73762</v>
      </c>
      <c r="B847" t="s">
        <v>30</v>
      </c>
      <c r="C847" t="s">
        <v>14</v>
      </c>
      <c r="D847">
        <v>840</v>
      </c>
      <c r="E847">
        <v>430</v>
      </c>
      <c r="F847">
        <v>491</v>
      </c>
      <c r="G847">
        <v>0</v>
      </c>
      <c r="H847">
        <v>15111</v>
      </c>
      <c r="I847">
        <v>5</v>
      </c>
      <c r="J847">
        <v>75</v>
      </c>
      <c r="K847">
        <v>448</v>
      </c>
      <c r="L847">
        <v>469</v>
      </c>
      <c r="M847">
        <v>17.5</v>
      </c>
    </row>
    <row r="848" spans="1:13" x14ac:dyDescent="0.35">
      <c r="A848">
        <v>120224</v>
      </c>
      <c r="B848" t="s">
        <v>21</v>
      </c>
      <c r="C848" t="s">
        <v>17</v>
      </c>
      <c r="D848">
        <v>391</v>
      </c>
      <c r="E848">
        <v>282</v>
      </c>
      <c r="F848">
        <v>304</v>
      </c>
      <c r="G848">
        <v>0</v>
      </c>
      <c r="H848">
        <v>11352</v>
      </c>
      <c r="I848">
        <v>0</v>
      </c>
      <c r="J848">
        <v>79</v>
      </c>
      <c r="K848">
        <v>294</v>
      </c>
      <c r="L848">
        <v>278</v>
      </c>
      <c r="M848">
        <v>4</v>
      </c>
    </row>
    <row r="849" spans="1:13" x14ac:dyDescent="0.35">
      <c r="A849">
        <v>61586</v>
      </c>
      <c r="B849" t="s">
        <v>34</v>
      </c>
      <c r="C849" t="s">
        <v>17</v>
      </c>
      <c r="D849">
        <v>547</v>
      </c>
      <c r="E849">
        <v>247</v>
      </c>
      <c r="F849">
        <v>382</v>
      </c>
      <c r="G849">
        <v>1</v>
      </c>
      <c r="H849">
        <v>13661</v>
      </c>
      <c r="I849">
        <v>4</v>
      </c>
      <c r="J849">
        <v>64</v>
      </c>
      <c r="K849">
        <v>320</v>
      </c>
      <c r="L849">
        <v>306</v>
      </c>
      <c r="M849">
        <v>12.625</v>
      </c>
    </row>
    <row r="850" spans="1:13" x14ac:dyDescent="0.35">
      <c r="A850">
        <v>139228</v>
      </c>
      <c r="B850" t="s">
        <v>55</v>
      </c>
      <c r="C850" t="s">
        <v>14</v>
      </c>
      <c r="D850">
        <v>1081</v>
      </c>
      <c r="E850">
        <v>349</v>
      </c>
      <c r="F850">
        <v>449</v>
      </c>
      <c r="G850">
        <v>14</v>
      </c>
      <c r="H850">
        <v>14846</v>
      </c>
      <c r="I850">
        <v>3</v>
      </c>
      <c r="J850">
        <v>56</v>
      </c>
      <c r="K850">
        <v>401</v>
      </c>
      <c r="L850">
        <v>417</v>
      </c>
      <c r="M850">
        <v>26.571428569999998</v>
      </c>
    </row>
    <row r="851" spans="1:13" x14ac:dyDescent="0.35">
      <c r="A851">
        <v>72444</v>
      </c>
      <c r="B851" t="s">
        <v>30</v>
      </c>
      <c r="C851" t="s">
        <v>14</v>
      </c>
      <c r="D851">
        <v>521</v>
      </c>
      <c r="E851">
        <v>364</v>
      </c>
      <c r="F851">
        <v>419</v>
      </c>
      <c r="G851">
        <v>0</v>
      </c>
      <c r="H851">
        <v>13027</v>
      </c>
      <c r="I851">
        <v>0</v>
      </c>
      <c r="J851">
        <v>86</v>
      </c>
      <c r="K851">
        <v>384</v>
      </c>
      <c r="L851">
        <v>398</v>
      </c>
      <c r="M851">
        <v>8.5714285710000002</v>
      </c>
    </row>
    <row r="852" spans="1:13" x14ac:dyDescent="0.35">
      <c r="A852">
        <v>182180</v>
      </c>
      <c r="B852" t="s">
        <v>41</v>
      </c>
      <c r="C852" t="s">
        <v>52</v>
      </c>
      <c r="D852">
        <v>754</v>
      </c>
      <c r="E852">
        <v>290</v>
      </c>
      <c r="F852">
        <v>332</v>
      </c>
      <c r="G852">
        <v>0</v>
      </c>
      <c r="H852">
        <v>10677</v>
      </c>
      <c r="I852">
        <v>6</v>
      </c>
      <c r="J852">
        <v>51</v>
      </c>
      <c r="K852">
        <v>315</v>
      </c>
      <c r="L852">
        <v>303</v>
      </c>
      <c r="M852">
        <v>16</v>
      </c>
    </row>
    <row r="853" spans="1:13" x14ac:dyDescent="0.35">
      <c r="A853">
        <v>185972</v>
      </c>
      <c r="B853" t="s">
        <v>40</v>
      </c>
      <c r="C853" t="s">
        <v>17</v>
      </c>
      <c r="D853">
        <v>708</v>
      </c>
      <c r="E853">
        <v>294</v>
      </c>
      <c r="F853">
        <v>376</v>
      </c>
      <c r="G853">
        <v>1</v>
      </c>
      <c r="H853">
        <v>11850</v>
      </c>
      <c r="I853">
        <v>1</v>
      </c>
      <c r="J853">
        <v>75</v>
      </c>
      <c r="K853">
        <v>346</v>
      </c>
      <c r="L853">
        <v>332</v>
      </c>
      <c r="M853">
        <v>7.1818181819999998</v>
      </c>
    </row>
    <row r="854" spans="1:13" x14ac:dyDescent="0.35">
      <c r="A854">
        <v>73089</v>
      </c>
      <c r="B854" t="s">
        <v>30</v>
      </c>
      <c r="C854" t="s">
        <v>17</v>
      </c>
      <c r="D854">
        <v>764</v>
      </c>
      <c r="E854">
        <v>272</v>
      </c>
      <c r="F854">
        <v>424</v>
      </c>
      <c r="G854">
        <v>6</v>
      </c>
      <c r="H854">
        <v>16257</v>
      </c>
      <c r="I854">
        <v>3</v>
      </c>
      <c r="J854">
        <v>61</v>
      </c>
      <c r="K854">
        <v>361</v>
      </c>
      <c r="L854">
        <v>346</v>
      </c>
      <c r="M854">
        <v>7.9130434779999996</v>
      </c>
    </row>
    <row r="855" spans="1:13" x14ac:dyDescent="0.35">
      <c r="A855">
        <v>130850</v>
      </c>
      <c r="B855" t="s">
        <v>49</v>
      </c>
      <c r="C855" t="s">
        <v>31</v>
      </c>
      <c r="D855">
        <v>869</v>
      </c>
      <c r="E855">
        <v>315</v>
      </c>
      <c r="F855">
        <v>399</v>
      </c>
      <c r="G855">
        <v>4</v>
      </c>
      <c r="H855">
        <v>13437</v>
      </c>
      <c r="I855">
        <v>2</v>
      </c>
      <c r="J855">
        <v>43</v>
      </c>
      <c r="K855">
        <v>349</v>
      </c>
      <c r="L855">
        <v>357</v>
      </c>
      <c r="M855">
        <v>6.0666666669999998</v>
      </c>
    </row>
    <row r="856" spans="1:13" x14ac:dyDescent="0.35">
      <c r="A856">
        <v>45338</v>
      </c>
      <c r="B856" t="s">
        <v>13</v>
      </c>
      <c r="C856" t="s">
        <v>17</v>
      </c>
      <c r="D856">
        <v>698</v>
      </c>
      <c r="E856">
        <v>232</v>
      </c>
      <c r="F856">
        <v>340</v>
      </c>
      <c r="G856">
        <v>1</v>
      </c>
      <c r="H856">
        <v>14431</v>
      </c>
      <c r="I856">
        <v>10</v>
      </c>
      <c r="J856">
        <v>14</v>
      </c>
      <c r="K856">
        <v>300</v>
      </c>
      <c r="L856">
        <v>265</v>
      </c>
      <c r="M856">
        <v>13.125</v>
      </c>
    </row>
    <row r="857" spans="1:13" x14ac:dyDescent="0.35">
      <c r="A857">
        <v>188860</v>
      </c>
      <c r="B857" t="s">
        <v>21</v>
      </c>
      <c r="C857" t="s">
        <v>14</v>
      </c>
      <c r="D857">
        <v>569</v>
      </c>
      <c r="E857">
        <v>256</v>
      </c>
      <c r="F857">
        <v>317</v>
      </c>
      <c r="G857">
        <v>1</v>
      </c>
      <c r="H857">
        <v>9118</v>
      </c>
      <c r="I857">
        <v>0</v>
      </c>
      <c r="J857">
        <v>92</v>
      </c>
      <c r="K857">
        <v>270</v>
      </c>
      <c r="L857">
        <v>310</v>
      </c>
      <c r="M857">
        <v>6.6470588240000001</v>
      </c>
    </row>
    <row r="858" spans="1:13" x14ac:dyDescent="0.35">
      <c r="A858">
        <v>89036</v>
      </c>
      <c r="B858" t="s">
        <v>16</v>
      </c>
      <c r="C858" t="s">
        <v>17</v>
      </c>
      <c r="D858">
        <v>1892</v>
      </c>
      <c r="E858">
        <v>608</v>
      </c>
      <c r="F858">
        <v>745</v>
      </c>
      <c r="G858">
        <v>44</v>
      </c>
      <c r="H858">
        <v>27443</v>
      </c>
      <c r="I858">
        <v>9</v>
      </c>
      <c r="J858">
        <v>80</v>
      </c>
      <c r="K858">
        <v>659</v>
      </c>
      <c r="L858">
        <v>704</v>
      </c>
      <c r="M858">
        <v>9.5</v>
      </c>
    </row>
    <row r="859" spans="1:13" x14ac:dyDescent="0.35">
      <c r="A859">
        <v>61026</v>
      </c>
      <c r="B859" t="s">
        <v>34</v>
      </c>
      <c r="C859" t="s">
        <v>17</v>
      </c>
      <c r="D859">
        <v>499</v>
      </c>
      <c r="E859">
        <v>270</v>
      </c>
      <c r="F859">
        <v>372</v>
      </c>
      <c r="G859">
        <v>1</v>
      </c>
      <c r="H859">
        <v>12615</v>
      </c>
      <c r="I859">
        <v>2</v>
      </c>
      <c r="J859">
        <v>72</v>
      </c>
      <c r="K859">
        <v>325</v>
      </c>
      <c r="L859">
        <v>320</v>
      </c>
      <c r="M859">
        <v>20</v>
      </c>
    </row>
    <row r="860" spans="1:13" x14ac:dyDescent="0.35">
      <c r="A860">
        <v>186880</v>
      </c>
      <c r="B860" t="s">
        <v>37</v>
      </c>
      <c r="C860" t="s">
        <v>17</v>
      </c>
      <c r="D860">
        <v>313</v>
      </c>
      <c r="E860">
        <v>138</v>
      </c>
      <c r="F860">
        <v>216</v>
      </c>
      <c r="G860">
        <v>0</v>
      </c>
      <c r="H860">
        <v>7617</v>
      </c>
      <c r="I860">
        <v>1</v>
      </c>
      <c r="J860">
        <v>62</v>
      </c>
      <c r="K860">
        <v>165</v>
      </c>
      <c r="L860">
        <v>189</v>
      </c>
      <c r="M860">
        <v>7.6296296300000002</v>
      </c>
    </row>
    <row r="861" spans="1:13" x14ac:dyDescent="0.35">
      <c r="A861">
        <v>123871</v>
      </c>
      <c r="B861" t="s">
        <v>21</v>
      </c>
      <c r="C861" t="s">
        <v>14</v>
      </c>
      <c r="D861">
        <v>1324</v>
      </c>
      <c r="E861">
        <v>770</v>
      </c>
      <c r="F861">
        <v>841</v>
      </c>
      <c r="G861">
        <v>5</v>
      </c>
      <c r="H861">
        <v>33254</v>
      </c>
      <c r="I861">
        <v>6</v>
      </c>
      <c r="J861">
        <v>28</v>
      </c>
      <c r="K861">
        <v>779</v>
      </c>
      <c r="L861">
        <v>825</v>
      </c>
      <c r="M861">
        <v>8.8000000000000007</v>
      </c>
    </row>
    <row r="862" spans="1:13" x14ac:dyDescent="0.35">
      <c r="A862">
        <v>63104</v>
      </c>
      <c r="B862" t="s">
        <v>34</v>
      </c>
      <c r="C862" t="s">
        <v>14</v>
      </c>
      <c r="D862">
        <v>551</v>
      </c>
      <c r="E862">
        <v>345</v>
      </c>
      <c r="F862">
        <v>414</v>
      </c>
      <c r="G862">
        <v>1</v>
      </c>
      <c r="H862">
        <v>13717</v>
      </c>
      <c r="I862">
        <v>0</v>
      </c>
      <c r="J862">
        <v>86</v>
      </c>
      <c r="K862">
        <v>376</v>
      </c>
      <c r="L862">
        <v>391</v>
      </c>
      <c r="M862">
        <v>12.8</v>
      </c>
    </row>
    <row r="863" spans="1:13" x14ac:dyDescent="0.35">
      <c r="A863">
        <v>181770</v>
      </c>
      <c r="B863" t="s">
        <v>41</v>
      </c>
      <c r="C863" t="s">
        <v>52</v>
      </c>
      <c r="D863">
        <v>1461</v>
      </c>
      <c r="E863">
        <v>313</v>
      </c>
      <c r="F863">
        <v>464</v>
      </c>
      <c r="G863">
        <v>20</v>
      </c>
      <c r="H863">
        <v>20659</v>
      </c>
      <c r="I863">
        <v>7</v>
      </c>
      <c r="J863">
        <v>31</v>
      </c>
      <c r="K863">
        <v>342</v>
      </c>
      <c r="L863">
        <v>411</v>
      </c>
      <c r="M863">
        <v>6.3684210529999996</v>
      </c>
    </row>
    <row r="864" spans="1:13" x14ac:dyDescent="0.35">
      <c r="A864">
        <v>142466</v>
      </c>
      <c r="B864" t="s">
        <v>22</v>
      </c>
      <c r="C864" t="s">
        <v>17</v>
      </c>
      <c r="D864">
        <v>951</v>
      </c>
      <c r="E864">
        <v>168</v>
      </c>
      <c r="F864">
        <v>229</v>
      </c>
      <c r="G864">
        <v>2</v>
      </c>
      <c r="H864">
        <v>5893</v>
      </c>
      <c r="I864">
        <v>33</v>
      </c>
      <c r="J864">
        <v>43</v>
      </c>
      <c r="K864">
        <v>178</v>
      </c>
      <c r="L864">
        <v>222</v>
      </c>
      <c r="M864">
        <v>17.875</v>
      </c>
    </row>
    <row r="865" spans="1:13" x14ac:dyDescent="0.35">
      <c r="A865">
        <v>58284</v>
      </c>
      <c r="B865" t="s">
        <v>58</v>
      </c>
      <c r="C865" t="s">
        <v>17</v>
      </c>
      <c r="D865">
        <v>463</v>
      </c>
      <c r="E865">
        <v>225</v>
      </c>
      <c r="F865">
        <v>319</v>
      </c>
      <c r="G865">
        <v>0</v>
      </c>
      <c r="H865">
        <v>11650</v>
      </c>
      <c r="I865">
        <v>0</v>
      </c>
      <c r="J865">
        <v>74</v>
      </c>
      <c r="K865">
        <v>274</v>
      </c>
      <c r="L865">
        <v>278</v>
      </c>
      <c r="M865">
        <v>3.6875</v>
      </c>
    </row>
    <row r="866" spans="1:13" x14ac:dyDescent="0.35">
      <c r="A866">
        <v>126483</v>
      </c>
      <c r="B866" t="s">
        <v>21</v>
      </c>
      <c r="C866" t="s">
        <v>14</v>
      </c>
      <c r="D866">
        <v>373</v>
      </c>
      <c r="E866">
        <v>168</v>
      </c>
      <c r="F866">
        <v>239</v>
      </c>
      <c r="G866">
        <v>1</v>
      </c>
      <c r="H866">
        <v>7538</v>
      </c>
      <c r="I866">
        <v>15</v>
      </c>
      <c r="J866">
        <v>66</v>
      </c>
      <c r="K866">
        <v>190</v>
      </c>
      <c r="L866">
        <v>221</v>
      </c>
      <c r="M866">
        <v>15</v>
      </c>
    </row>
    <row r="867" spans="1:13" x14ac:dyDescent="0.35">
      <c r="A867">
        <v>56451</v>
      </c>
      <c r="B867" t="s">
        <v>58</v>
      </c>
      <c r="C867" t="s">
        <v>14</v>
      </c>
      <c r="D867">
        <v>781</v>
      </c>
      <c r="E867">
        <v>403</v>
      </c>
      <c r="F867">
        <v>473</v>
      </c>
      <c r="G867">
        <v>0</v>
      </c>
      <c r="H867">
        <v>15259</v>
      </c>
      <c r="I867">
        <v>1</v>
      </c>
      <c r="J867">
        <v>81</v>
      </c>
      <c r="K867">
        <v>422</v>
      </c>
      <c r="L867">
        <v>434</v>
      </c>
      <c r="M867">
        <v>7.8</v>
      </c>
    </row>
    <row r="868" spans="1:13" x14ac:dyDescent="0.35">
      <c r="A868">
        <v>103111</v>
      </c>
      <c r="B868" t="s">
        <v>37</v>
      </c>
      <c r="C868" t="s">
        <v>17</v>
      </c>
      <c r="D868">
        <v>509</v>
      </c>
      <c r="E868">
        <v>373</v>
      </c>
      <c r="F868">
        <v>430</v>
      </c>
      <c r="G868">
        <v>0</v>
      </c>
      <c r="H868">
        <v>12992</v>
      </c>
      <c r="I868">
        <v>0</v>
      </c>
      <c r="J868">
        <v>90</v>
      </c>
      <c r="K868">
        <v>377</v>
      </c>
      <c r="L868">
        <v>410</v>
      </c>
      <c r="M868">
        <v>15</v>
      </c>
    </row>
    <row r="869" spans="1:13" x14ac:dyDescent="0.35">
      <c r="A869">
        <v>3825</v>
      </c>
      <c r="B869" t="s">
        <v>24</v>
      </c>
      <c r="C869" t="s">
        <v>14</v>
      </c>
      <c r="D869">
        <v>943</v>
      </c>
      <c r="E869">
        <v>412</v>
      </c>
      <c r="F869">
        <v>413</v>
      </c>
      <c r="G869">
        <v>0</v>
      </c>
      <c r="H869">
        <v>15479</v>
      </c>
      <c r="I869">
        <v>4</v>
      </c>
      <c r="J869">
        <v>29</v>
      </c>
      <c r="K869">
        <v>403</v>
      </c>
      <c r="L869">
        <v>435</v>
      </c>
      <c r="M869">
        <v>11.56</v>
      </c>
    </row>
    <row r="870" spans="1:13" x14ac:dyDescent="0.35">
      <c r="A870">
        <v>17145</v>
      </c>
      <c r="B870" t="s">
        <v>18</v>
      </c>
      <c r="C870" t="s">
        <v>20</v>
      </c>
      <c r="D870">
        <v>497</v>
      </c>
      <c r="E870">
        <v>207</v>
      </c>
      <c r="F870">
        <v>303</v>
      </c>
      <c r="G870">
        <v>0</v>
      </c>
      <c r="H870">
        <v>10030</v>
      </c>
      <c r="I870">
        <v>0</v>
      </c>
      <c r="J870">
        <v>91</v>
      </c>
      <c r="K870">
        <v>250</v>
      </c>
      <c r="L870">
        <v>254</v>
      </c>
      <c r="M870">
        <v>20</v>
      </c>
    </row>
    <row r="871" spans="1:13" x14ac:dyDescent="0.35">
      <c r="A871">
        <v>159868</v>
      </c>
      <c r="B871" t="s">
        <v>22</v>
      </c>
      <c r="C871" t="s">
        <v>17</v>
      </c>
      <c r="D871">
        <v>714</v>
      </c>
      <c r="E871">
        <v>343</v>
      </c>
      <c r="F871">
        <v>391</v>
      </c>
      <c r="G871">
        <v>0</v>
      </c>
      <c r="H871">
        <v>12568</v>
      </c>
      <c r="I871">
        <v>3</v>
      </c>
      <c r="J871">
        <v>69</v>
      </c>
      <c r="K871">
        <v>363</v>
      </c>
      <c r="L871">
        <v>372</v>
      </c>
      <c r="M871">
        <v>9.0555555559999998</v>
      </c>
    </row>
    <row r="872" spans="1:13" x14ac:dyDescent="0.35">
      <c r="A872">
        <v>24722</v>
      </c>
      <c r="B872" t="s">
        <v>47</v>
      </c>
      <c r="C872" t="s">
        <v>14</v>
      </c>
      <c r="D872">
        <v>551</v>
      </c>
      <c r="E872">
        <v>247</v>
      </c>
      <c r="F872">
        <v>354</v>
      </c>
      <c r="G872">
        <v>2</v>
      </c>
      <c r="H872">
        <v>12254</v>
      </c>
      <c r="I872">
        <v>1</v>
      </c>
      <c r="J872">
        <v>82</v>
      </c>
      <c r="K872">
        <v>309</v>
      </c>
      <c r="L872">
        <v>316</v>
      </c>
      <c r="M872">
        <v>3.2888888889999999</v>
      </c>
    </row>
    <row r="873" spans="1:13" x14ac:dyDescent="0.35">
      <c r="A873">
        <v>101058</v>
      </c>
      <c r="B873" t="s">
        <v>37</v>
      </c>
      <c r="C873" t="s">
        <v>17</v>
      </c>
      <c r="D873">
        <v>1123</v>
      </c>
      <c r="E873">
        <v>547</v>
      </c>
      <c r="F873">
        <v>662</v>
      </c>
      <c r="G873">
        <v>20</v>
      </c>
      <c r="H873">
        <v>20264</v>
      </c>
      <c r="I873">
        <v>1</v>
      </c>
      <c r="J873">
        <v>59</v>
      </c>
      <c r="K873">
        <v>575</v>
      </c>
      <c r="L873">
        <v>631</v>
      </c>
      <c r="M873">
        <v>8.230769231</v>
      </c>
    </row>
    <row r="874" spans="1:13" x14ac:dyDescent="0.35">
      <c r="A874">
        <v>12822</v>
      </c>
      <c r="B874" t="s">
        <v>50</v>
      </c>
      <c r="C874" t="s">
        <v>17</v>
      </c>
      <c r="D874">
        <v>544</v>
      </c>
      <c r="E874">
        <v>255</v>
      </c>
      <c r="F874">
        <v>313</v>
      </c>
      <c r="G874">
        <v>5</v>
      </c>
      <c r="H874">
        <v>10281</v>
      </c>
      <c r="I874">
        <v>0</v>
      </c>
      <c r="J874">
        <v>84</v>
      </c>
      <c r="K874">
        <v>305</v>
      </c>
      <c r="L874">
        <v>282</v>
      </c>
      <c r="M874">
        <v>6.6666666670000003</v>
      </c>
    </row>
    <row r="875" spans="1:13" x14ac:dyDescent="0.35">
      <c r="A875">
        <v>6185</v>
      </c>
      <c r="B875" t="s">
        <v>22</v>
      </c>
      <c r="C875" t="s">
        <v>17</v>
      </c>
      <c r="D875">
        <v>2258</v>
      </c>
      <c r="E875">
        <v>360</v>
      </c>
      <c r="F875">
        <v>470</v>
      </c>
      <c r="G875">
        <v>66</v>
      </c>
      <c r="H875">
        <v>15758</v>
      </c>
      <c r="I875">
        <v>23</v>
      </c>
      <c r="J875">
        <v>44</v>
      </c>
      <c r="K875">
        <v>428</v>
      </c>
      <c r="L875">
        <v>398</v>
      </c>
      <c r="M875">
        <v>13.636363640000001</v>
      </c>
    </row>
    <row r="876" spans="1:13" x14ac:dyDescent="0.35">
      <c r="A876">
        <v>172929</v>
      </c>
      <c r="B876" t="s">
        <v>22</v>
      </c>
      <c r="C876" t="s">
        <v>17</v>
      </c>
      <c r="D876">
        <v>1516</v>
      </c>
      <c r="E876">
        <v>369</v>
      </c>
      <c r="F876">
        <v>539</v>
      </c>
      <c r="G876">
        <v>34</v>
      </c>
      <c r="H876">
        <v>16810</v>
      </c>
      <c r="I876">
        <v>4</v>
      </c>
      <c r="J876">
        <v>56</v>
      </c>
      <c r="K876">
        <v>430</v>
      </c>
      <c r="L876">
        <v>491</v>
      </c>
      <c r="M876">
        <v>5.4</v>
      </c>
    </row>
    <row r="877" spans="1:13" x14ac:dyDescent="0.35">
      <c r="A877">
        <v>161492</v>
      </c>
      <c r="B877" t="s">
        <v>22</v>
      </c>
      <c r="C877" t="s">
        <v>17</v>
      </c>
      <c r="D877">
        <v>1437</v>
      </c>
      <c r="E877">
        <v>509</v>
      </c>
      <c r="F877">
        <v>664</v>
      </c>
      <c r="G877">
        <v>23</v>
      </c>
      <c r="H877">
        <v>25226</v>
      </c>
      <c r="I877">
        <v>11</v>
      </c>
      <c r="J877">
        <v>58</v>
      </c>
      <c r="K877">
        <v>575</v>
      </c>
      <c r="L877">
        <v>611</v>
      </c>
      <c r="M877">
        <v>25</v>
      </c>
    </row>
    <row r="878" spans="1:13" x14ac:dyDescent="0.35">
      <c r="A878">
        <v>2154</v>
      </c>
      <c r="B878" t="s">
        <v>36</v>
      </c>
      <c r="C878" t="s">
        <v>52</v>
      </c>
      <c r="D878">
        <v>655</v>
      </c>
      <c r="E878">
        <v>258</v>
      </c>
      <c r="F878">
        <v>344</v>
      </c>
      <c r="G878">
        <v>3</v>
      </c>
      <c r="H878">
        <v>13780</v>
      </c>
      <c r="I878">
        <v>2</v>
      </c>
      <c r="J878">
        <v>74</v>
      </c>
      <c r="K878">
        <v>274</v>
      </c>
      <c r="L878">
        <v>314</v>
      </c>
      <c r="M878">
        <v>19.399999999999999</v>
      </c>
    </row>
    <row r="879" spans="1:13" x14ac:dyDescent="0.35">
      <c r="A879">
        <v>100430</v>
      </c>
      <c r="B879" t="s">
        <v>37</v>
      </c>
      <c r="C879" t="s">
        <v>17</v>
      </c>
      <c r="D879">
        <v>2083</v>
      </c>
      <c r="E879">
        <v>662</v>
      </c>
      <c r="F879">
        <v>861</v>
      </c>
      <c r="G879">
        <v>56</v>
      </c>
      <c r="H879">
        <v>30627</v>
      </c>
      <c r="I879">
        <v>7</v>
      </c>
      <c r="J879">
        <v>48</v>
      </c>
      <c r="K879">
        <v>833</v>
      </c>
      <c r="L879">
        <v>726</v>
      </c>
      <c r="M879">
        <v>40</v>
      </c>
    </row>
    <row r="880" spans="1:13" x14ac:dyDescent="0.35">
      <c r="A880">
        <v>153213</v>
      </c>
      <c r="B880" t="s">
        <v>22</v>
      </c>
      <c r="C880" t="s">
        <v>17</v>
      </c>
      <c r="D880">
        <v>2977</v>
      </c>
      <c r="E880">
        <v>553</v>
      </c>
      <c r="F880">
        <v>721</v>
      </c>
      <c r="G880">
        <v>85</v>
      </c>
      <c r="H880">
        <v>33460</v>
      </c>
      <c r="I880">
        <v>7</v>
      </c>
      <c r="J880">
        <v>48</v>
      </c>
      <c r="K880">
        <v>659</v>
      </c>
      <c r="L880">
        <v>627</v>
      </c>
      <c r="M880">
        <v>13.14285714</v>
      </c>
    </row>
    <row r="881" spans="1:13" x14ac:dyDescent="0.35">
      <c r="A881">
        <v>53763</v>
      </c>
      <c r="B881" t="s">
        <v>69</v>
      </c>
      <c r="C881" t="s">
        <v>14</v>
      </c>
      <c r="D881">
        <v>1752</v>
      </c>
      <c r="E881">
        <v>849</v>
      </c>
      <c r="F881">
        <v>931</v>
      </c>
      <c r="G881">
        <v>41</v>
      </c>
      <c r="H881">
        <v>35260</v>
      </c>
      <c r="I881">
        <v>1</v>
      </c>
      <c r="J881">
        <v>28</v>
      </c>
      <c r="K881">
        <v>869</v>
      </c>
      <c r="L881">
        <v>914</v>
      </c>
      <c r="M881">
        <v>14</v>
      </c>
    </row>
    <row r="882" spans="1:13" x14ac:dyDescent="0.35">
      <c r="A882">
        <v>74360</v>
      </c>
      <c r="B882" t="s">
        <v>30</v>
      </c>
      <c r="C882" t="s">
        <v>17</v>
      </c>
      <c r="D882">
        <v>704</v>
      </c>
      <c r="E882">
        <v>327</v>
      </c>
      <c r="F882">
        <v>417</v>
      </c>
      <c r="G882">
        <v>2</v>
      </c>
      <c r="H882">
        <v>15094</v>
      </c>
      <c r="I882">
        <v>1</v>
      </c>
      <c r="J882">
        <v>82</v>
      </c>
      <c r="K882">
        <v>339</v>
      </c>
      <c r="L882">
        <v>404</v>
      </c>
      <c r="M882">
        <v>10</v>
      </c>
    </row>
    <row r="883" spans="1:13" x14ac:dyDescent="0.35">
      <c r="A883">
        <v>55027</v>
      </c>
      <c r="B883" t="s">
        <v>63</v>
      </c>
      <c r="C883" t="s">
        <v>20</v>
      </c>
      <c r="D883">
        <v>955</v>
      </c>
      <c r="E883">
        <v>521</v>
      </c>
      <c r="F883">
        <v>653</v>
      </c>
      <c r="G883">
        <v>7</v>
      </c>
      <c r="H883">
        <v>22275</v>
      </c>
      <c r="I883">
        <v>1</v>
      </c>
      <c r="J883">
        <v>69</v>
      </c>
      <c r="K883">
        <v>573</v>
      </c>
      <c r="L883">
        <v>621</v>
      </c>
      <c r="M883">
        <v>10.96818182</v>
      </c>
    </row>
    <row r="884" spans="1:13" x14ac:dyDescent="0.35">
      <c r="A884">
        <v>115094</v>
      </c>
      <c r="B884" t="s">
        <v>32</v>
      </c>
      <c r="D884">
        <v>521</v>
      </c>
      <c r="E884">
        <v>249</v>
      </c>
      <c r="F884">
        <v>369</v>
      </c>
      <c r="G884">
        <v>1</v>
      </c>
      <c r="H884">
        <v>15515</v>
      </c>
      <c r="I884">
        <v>1</v>
      </c>
      <c r="J884">
        <v>70</v>
      </c>
      <c r="K884">
        <v>307</v>
      </c>
      <c r="L884">
        <v>322</v>
      </c>
      <c r="M884">
        <v>14.88888889</v>
      </c>
    </row>
    <row r="885" spans="1:13" x14ac:dyDescent="0.35">
      <c r="A885">
        <v>68589</v>
      </c>
      <c r="B885" t="s">
        <v>30</v>
      </c>
      <c r="C885" t="s">
        <v>14</v>
      </c>
      <c r="D885">
        <v>1662</v>
      </c>
      <c r="E885">
        <v>777</v>
      </c>
      <c r="F885">
        <v>871</v>
      </c>
      <c r="G885">
        <v>25</v>
      </c>
      <c r="H885">
        <v>37242</v>
      </c>
      <c r="I885">
        <v>10</v>
      </c>
      <c r="J885">
        <v>67</v>
      </c>
      <c r="K885">
        <v>831</v>
      </c>
      <c r="L885">
        <v>808</v>
      </c>
      <c r="M885">
        <v>13.57142857</v>
      </c>
    </row>
    <row r="886" spans="1:13" x14ac:dyDescent="0.35">
      <c r="A886">
        <v>63135</v>
      </c>
      <c r="B886" t="s">
        <v>69</v>
      </c>
      <c r="C886" t="s">
        <v>17</v>
      </c>
      <c r="D886">
        <v>776</v>
      </c>
      <c r="E886">
        <v>378</v>
      </c>
      <c r="F886">
        <v>439</v>
      </c>
      <c r="G886">
        <v>1</v>
      </c>
      <c r="H886">
        <v>14465</v>
      </c>
      <c r="I886">
        <v>1</v>
      </c>
      <c r="J886">
        <v>59</v>
      </c>
      <c r="K886">
        <v>422</v>
      </c>
      <c r="L886">
        <v>406</v>
      </c>
      <c r="M886">
        <v>4.3499999999999996</v>
      </c>
    </row>
    <row r="887" spans="1:13" x14ac:dyDescent="0.35">
      <c r="A887">
        <v>99890</v>
      </c>
      <c r="B887" t="s">
        <v>37</v>
      </c>
      <c r="C887" t="s">
        <v>17</v>
      </c>
      <c r="D887">
        <v>574</v>
      </c>
      <c r="E887">
        <v>274</v>
      </c>
      <c r="F887">
        <v>407</v>
      </c>
      <c r="G887">
        <v>0</v>
      </c>
      <c r="H887">
        <v>18084</v>
      </c>
      <c r="I887">
        <v>0</v>
      </c>
      <c r="J887">
        <v>76</v>
      </c>
      <c r="K887">
        <v>324</v>
      </c>
      <c r="L887">
        <v>348</v>
      </c>
      <c r="M887">
        <v>9.625</v>
      </c>
    </row>
    <row r="888" spans="1:13" x14ac:dyDescent="0.35">
      <c r="A888">
        <v>124520</v>
      </c>
      <c r="B888" t="s">
        <v>21</v>
      </c>
      <c r="C888" t="s">
        <v>17</v>
      </c>
      <c r="D888">
        <v>570</v>
      </c>
      <c r="E888">
        <v>310</v>
      </c>
      <c r="F888">
        <v>352</v>
      </c>
      <c r="G888">
        <v>0</v>
      </c>
      <c r="H888">
        <v>12329</v>
      </c>
      <c r="I888">
        <v>2</v>
      </c>
      <c r="J888">
        <v>79</v>
      </c>
      <c r="K888">
        <v>339</v>
      </c>
      <c r="L888">
        <v>333</v>
      </c>
      <c r="M888">
        <v>6.904761905</v>
      </c>
    </row>
    <row r="889" spans="1:13" x14ac:dyDescent="0.35">
      <c r="A889">
        <v>166651</v>
      </c>
      <c r="B889" t="s">
        <v>22</v>
      </c>
      <c r="C889" t="s">
        <v>17</v>
      </c>
      <c r="D889">
        <v>1333</v>
      </c>
      <c r="E889">
        <v>220</v>
      </c>
      <c r="F889">
        <v>395</v>
      </c>
      <c r="G889">
        <v>11</v>
      </c>
      <c r="H889">
        <v>14312</v>
      </c>
      <c r="I889">
        <v>21</v>
      </c>
      <c r="J889">
        <v>40</v>
      </c>
      <c r="K889">
        <v>359</v>
      </c>
      <c r="L889">
        <v>300</v>
      </c>
      <c r="M889">
        <v>15</v>
      </c>
    </row>
    <row r="890" spans="1:13" x14ac:dyDescent="0.35">
      <c r="A890">
        <v>154224</v>
      </c>
      <c r="B890" t="s">
        <v>41</v>
      </c>
      <c r="C890" t="s">
        <v>52</v>
      </c>
      <c r="D890">
        <v>1364</v>
      </c>
      <c r="E890">
        <v>321</v>
      </c>
      <c r="F890">
        <v>471</v>
      </c>
      <c r="G890">
        <v>6</v>
      </c>
      <c r="H890">
        <v>18060</v>
      </c>
      <c r="I890">
        <v>4</v>
      </c>
      <c r="J890">
        <v>53</v>
      </c>
      <c r="K890">
        <v>471</v>
      </c>
      <c r="L890">
        <v>384</v>
      </c>
      <c r="M890">
        <v>9.2258064520000005</v>
      </c>
    </row>
    <row r="891" spans="1:13" x14ac:dyDescent="0.35">
      <c r="A891">
        <v>166937</v>
      </c>
      <c r="B891" t="s">
        <v>22</v>
      </c>
      <c r="C891" t="s">
        <v>14</v>
      </c>
      <c r="D891">
        <v>2098</v>
      </c>
      <c r="E891">
        <v>417</v>
      </c>
      <c r="F891">
        <v>489</v>
      </c>
      <c r="G891">
        <v>57</v>
      </c>
      <c r="H891">
        <v>20544</v>
      </c>
      <c r="I891">
        <v>16</v>
      </c>
      <c r="J891">
        <v>50</v>
      </c>
      <c r="K891">
        <v>476</v>
      </c>
      <c r="L891">
        <v>450</v>
      </c>
      <c r="M891">
        <v>11</v>
      </c>
    </row>
    <row r="892" spans="1:13" x14ac:dyDescent="0.35">
      <c r="A892">
        <v>149196</v>
      </c>
      <c r="B892" t="s">
        <v>22</v>
      </c>
      <c r="C892" t="s">
        <v>14</v>
      </c>
      <c r="D892">
        <v>3273</v>
      </c>
      <c r="E892">
        <v>609</v>
      </c>
      <c r="F892">
        <v>659</v>
      </c>
      <c r="G892">
        <v>93</v>
      </c>
      <c r="H892">
        <v>35239</v>
      </c>
      <c r="I892">
        <v>14</v>
      </c>
      <c r="J892">
        <v>37</v>
      </c>
      <c r="K892">
        <v>608</v>
      </c>
      <c r="L892">
        <v>694</v>
      </c>
      <c r="M892">
        <v>16.666666670000001</v>
      </c>
    </row>
    <row r="893" spans="1:13" x14ac:dyDescent="0.35">
      <c r="A893">
        <v>155040</v>
      </c>
      <c r="B893" t="s">
        <v>22</v>
      </c>
      <c r="D893">
        <v>1382</v>
      </c>
      <c r="E893">
        <v>316</v>
      </c>
      <c r="F893">
        <v>456</v>
      </c>
      <c r="G893">
        <v>15</v>
      </c>
      <c r="H893">
        <v>16979</v>
      </c>
      <c r="I893">
        <v>24</v>
      </c>
      <c r="J893">
        <v>36</v>
      </c>
      <c r="K893">
        <v>360</v>
      </c>
      <c r="L893">
        <v>384</v>
      </c>
      <c r="M893">
        <v>15.217391299999999</v>
      </c>
    </row>
    <row r="894" spans="1:13" x14ac:dyDescent="0.35">
      <c r="A894">
        <v>4393</v>
      </c>
      <c r="B894" t="s">
        <v>57</v>
      </c>
      <c r="C894" t="s">
        <v>14</v>
      </c>
      <c r="D894">
        <v>1047</v>
      </c>
      <c r="E894">
        <v>213</v>
      </c>
      <c r="F894">
        <v>388</v>
      </c>
      <c r="G894">
        <v>5</v>
      </c>
      <c r="H894">
        <v>15868</v>
      </c>
      <c r="I894">
        <v>6</v>
      </c>
      <c r="J894">
        <v>62</v>
      </c>
      <c r="K894">
        <v>305</v>
      </c>
      <c r="L894">
        <v>294</v>
      </c>
      <c r="M894">
        <v>9.5161290320000003</v>
      </c>
    </row>
    <row r="895" spans="1:13" x14ac:dyDescent="0.35">
      <c r="A895">
        <v>85390</v>
      </c>
      <c r="B895" t="s">
        <v>57</v>
      </c>
      <c r="C895" t="s">
        <v>14</v>
      </c>
      <c r="D895">
        <v>698</v>
      </c>
      <c r="E895">
        <v>388</v>
      </c>
      <c r="F895">
        <v>448</v>
      </c>
      <c r="G895">
        <v>0</v>
      </c>
      <c r="H895">
        <v>12449</v>
      </c>
      <c r="I895">
        <v>0</v>
      </c>
      <c r="J895">
        <v>85</v>
      </c>
      <c r="K895">
        <v>412</v>
      </c>
      <c r="L895">
        <v>418</v>
      </c>
      <c r="M895">
        <v>9.5</v>
      </c>
    </row>
    <row r="896" spans="1:13" x14ac:dyDescent="0.35">
      <c r="A896">
        <v>11064</v>
      </c>
      <c r="B896" t="s">
        <v>16</v>
      </c>
      <c r="C896" t="s">
        <v>17</v>
      </c>
      <c r="D896">
        <v>1075</v>
      </c>
      <c r="E896">
        <v>366</v>
      </c>
      <c r="F896">
        <v>455</v>
      </c>
      <c r="G896">
        <v>0</v>
      </c>
      <c r="H896">
        <v>14394</v>
      </c>
      <c r="I896">
        <v>1</v>
      </c>
      <c r="J896">
        <v>90</v>
      </c>
      <c r="K896">
        <v>449</v>
      </c>
      <c r="L896">
        <v>373</v>
      </c>
      <c r="M896">
        <v>10.31578947</v>
      </c>
    </row>
    <row r="897" spans="1:13" x14ac:dyDescent="0.35">
      <c r="A897">
        <v>148523</v>
      </c>
      <c r="B897" t="s">
        <v>22</v>
      </c>
      <c r="C897" t="s">
        <v>14</v>
      </c>
      <c r="D897">
        <v>4286</v>
      </c>
      <c r="E897">
        <v>811</v>
      </c>
      <c r="F897">
        <v>947</v>
      </c>
      <c r="G897">
        <v>95</v>
      </c>
      <c r="H897">
        <v>33614</v>
      </c>
      <c r="I897">
        <v>24</v>
      </c>
      <c r="J897">
        <v>41</v>
      </c>
      <c r="K897">
        <v>910</v>
      </c>
      <c r="L897">
        <v>883</v>
      </c>
      <c r="M897">
        <v>15</v>
      </c>
    </row>
    <row r="898" spans="1:13" x14ac:dyDescent="0.35">
      <c r="A898">
        <v>189027</v>
      </c>
      <c r="B898" t="s">
        <v>16</v>
      </c>
      <c r="C898" t="s">
        <v>17</v>
      </c>
      <c r="D898">
        <v>606</v>
      </c>
      <c r="E898">
        <v>339</v>
      </c>
      <c r="F898">
        <v>421</v>
      </c>
      <c r="G898">
        <v>0</v>
      </c>
      <c r="H898">
        <v>13281</v>
      </c>
      <c r="I898">
        <v>1</v>
      </c>
      <c r="J898">
        <v>78</v>
      </c>
      <c r="K898">
        <v>402</v>
      </c>
      <c r="L898">
        <v>370</v>
      </c>
      <c r="M898">
        <v>8.80952381</v>
      </c>
    </row>
    <row r="899" spans="1:13" x14ac:dyDescent="0.35">
      <c r="A899">
        <v>63107</v>
      </c>
      <c r="B899" t="s">
        <v>34</v>
      </c>
      <c r="C899" t="s">
        <v>14</v>
      </c>
      <c r="D899">
        <v>578</v>
      </c>
      <c r="E899">
        <v>310</v>
      </c>
      <c r="F899">
        <v>427</v>
      </c>
      <c r="G899">
        <v>0</v>
      </c>
      <c r="H899">
        <v>19153</v>
      </c>
      <c r="I899">
        <v>4</v>
      </c>
      <c r="J899">
        <v>80</v>
      </c>
      <c r="K899">
        <v>370</v>
      </c>
      <c r="L899">
        <v>340</v>
      </c>
      <c r="M899">
        <v>4.733333333</v>
      </c>
    </row>
    <row r="900" spans="1:13" x14ac:dyDescent="0.35">
      <c r="A900">
        <v>120366</v>
      </c>
      <c r="B900" t="s">
        <v>21</v>
      </c>
      <c r="C900" t="s">
        <v>14</v>
      </c>
      <c r="D900">
        <v>914</v>
      </c>
      <c r="E900">
        <v>445</v>
      </c>
      <c r="F900">
        <v>541</v>
      </c>
      <c r="G900">
        <v>0</v>
      </c>
      <c r="H900">
        <v>22258</v>
      </c>
      <c r="I900">
        <v>5</v>
      </c>
      <c r="J900">
        <v>31</v>
      </c>
      <c r="K900">
        <v>515</v>
      </c>
      <c r="L900">
        <v>469</v>
      </c>
      <c r="M900">
        <v>6.6666666670000003</v>
      </c>
    </row>
    <row r="901" spans="1:13" x14ac:dyDescent="0.35">
      <c r="A901">
        <v>4588</v>
      </c>
      <c r="B901" t="s">
        <v>34</v>
      </c>
      <c r="C901" t="s">
        <v>14</v>
      </c>
      <c r="D901">
        <v>561</v>
      </c>
      <c r="E901">
        <v>337</v>
      </c>
      <c r="F901">
        <v>362</v>
      </c>
      <c r="G901">
        <v>0</v>
      </c>
      <c r="H901">
        <v>12185</v>
      </c>
      <c r="I901">
        <v>0</v>
      </c>
      <c r="J901">
        <v>78</v>
      </c>
      <c r="K901">
        <v>357</v>
      </c>
      <c r="L901">
        <v>334</v>
      </c>
      <c r="M901">
        <v>12.4375</v>
      </c>
    </row>
    <row r="902" spans="1:13" x14ac:dyDescent="0.35">
      <c r="A902">
        <v>164899</v>
      </c>
      <c r="B902" t="s">
        <v>22</v>
      </c>
      <c r="C902" t="s">
        <v>17</v>
      </c>
      <c r="D902">
        <v>2094</v>
      </c>
      <c r="E902">
        <v>352</v>
      </c>
      <c r="F902">
        <v>456</v>
      </c>
      <c r="G902">
        <v>56</v>
      </c>
      <c r="H902">
        <v>14963</v>
      </c>
      <c r="I902">
        <v>12</v>
      </c>
      <c r="J902">
        <v>66</v>
      </c>
      <c r="K902">
        <v>401</v>
      </c>
      <c r="L902">
        <v>395</v>
      </c>
      <c r="M902">
        <v>23</v>
      </c>
    </row>
    <row r="903" spans="1:13" x14ac:dyDescent="0.35">
      <c r="A903">
        <v>129766</v>
      </c>
      <c r="B903" t="s">
        <v>60</v>
      </c>
      <c r="C903" t="s">
        <v>14</v>
      </c>
      <c r="D903">
        <v>960</v>
      </c>
      <c r="E903">
        <v>566</v>
      </c>
      <c r="F903">
        <v>634</v>
      </c>
      <c r="G903">
        <v>0</v>
      </c>
      <c r="H903">
        <v>18502</v>
      </c>
      <c r="I903">
        <v>2</v>
      </c>
      <c r="J903">
        <v>49</v>
      </c>
      <c r="K903">
        <v>587</v>
      </c>
      <c r="L903">
        <v>600</v>
      </c>
      <c r="M903">
        <v>15.28571429</v>
      </c>
    </row>
    <row r="904" spans="1:13" x14ac:dyDescent="0.35">
      <c r="A904">
        <v>1799</v>
      </c>
      <c r="B904" t="s">
        <v>18</v>
      </c>
      <c r="C904" t="s">
        <v>14</v>
      </c>
      <c r="D904">
        <v>860</v>
      </c>
      <c r="E904">
        <v>358</v>
      </c>
      <c r="F904">
        <v>435</v>
      </c>
      <c r="G904">
        <v>2</v>
      </c>
      <c r="H904">
        <v>14984</v>
      </c>
      <c r="I904">
        <v>3</v>
      </c>
      <c r="J904">
        <v>63</v>
      </c>
      <c r="K904">
        <v>395</v>
      </c>
      <c r="L904">
        <v>393</v>
      </c>
      <c r="M904">
        <v>9.2380952379999997</v>
      </c>
    </row>
    <row r="905" spans="1:13" x14ac:dyDescent="0.35">
      <c r="A905">
        <v>151547</v>
      </c>
      <c r="B905" t="s">
        <v>22</v>
      </c>
      <c r="C905" t="s">
        <v>14</v>
      </c>
      <c r="D905">
        <v>1463</v>
      </c>
      <c r="E905">
        <v>228</v>
      </c>
      <c r="F905">
        <v>351</v>
      </c>
      <c r="G905">
        <v>7</v>
      </c>
      <c r="H905">
        <v>11400</v>
      </c>
      <c r="I905">
        <v>15</v>
      </c>
      <c r="J905">
        <v>49</v>
      </c>
      <c r="K905">
        <v>247</v>
      </c>
      <c r="L905">
        <v>343</v>
      </c>
      <c r="M905">
        <v>15</v>
      </c>
    </row>
    <row r="906" spans="1:13" x14ac:dyDescent="0.35">
      <c r="A906">
        <v>169955</v>
      </c>
      <c r="B906" t="s">
        <v>22</v>
      </c>
      <c r="C906" t="s">
        <v>14</v>
      </c>
      <c r="D906">
        <v>1588</v>
      </c>
      <c r="E906">
        <v>238</v>
      </c>
      <c r="F906">
        <v>369</v>
      </c>
      <c r="G906">
        <v>33</v>
      </c>
      <c r="H906">
        <v>14499</v>
      </c>
      <c r="I906">
        <v>7</v>
      </c>
      <c r="J906">
        <v>48</v>
      </c>
      <c r="K906">
        <v>328</v>
      </c>
      <c r="L906">
        <v>295</v>
      </c>
      <c r="M906">
        <v>28.75</v>
      </c>
    </row>
    <row r="907" spans="1:13" x14ac:dyDescent="0.35">
      <c r="A907">
        <v>98275</v>
      </c>
      <c r="B907" t="s">
        <v>16</v>
      </c>
      <c r="C907" t="s">
        <v>45</v>
      </c>
      <c r="D907">
        <v>284</v>
      </c>
      <c r="E907">
        <v>224</v>
      </c>
      <c r="F907">
        <v>326</v>
      </c>
      <c r="G907">
        <v>0</v>
      </c>
      <c r="H907">
        <v>11129</v>
      </c>
      <c r="I907">
        <v>0</v>
      </c>
      <c r="J907">
        <v>88</v>
      </c>
      <c r="K907">
        <v>252</v>
      </c>
      <c r="L907">
        <v>284</v>
      </c>
      <c r="M907">
        <v>9.0714285710000002</v>
      </c>
    </row>
    <row r="908" spans="1:13" x14ac:dyDescent="0.35">
      <c r="A908">
        <v>6298</v>
      </c>
      <c r="B908" t="s">
        <v>47</v>
      </c>
      <c r="C908" t="s">
        <v>17</v>
      </c>
      <c r="D908">
        <v>598</v>
      </c>
      <c r="E908">
        <v>292</v>
      </c>
      <c r="F908">
        <v>413</v>
      </c>
      <c r="G908">
        <v>0</v>
      </c>
      <c r="H908">
        <v>12864</v>
      </c>
      <c r="I908">
        <v>0</v>
      </c>
      <c r="J908">
        <v>82</v>
      </c>
      <c r="K908">
        <v>426</v>
      </c>
      <c r="L908">
        <v>352</v>
      </c>
      <c r="M908">
        <v>6.84375</v>
      </c>
    </row>
    <row r="909" spans="1:13" x14ac:dyDescent="0.35">
      <c r="A909">
        <v>32880</v>
      </c>
      <c r="B909" t="s">
        <v>13</v>
      </c>
      <c r="C909" t="s">
        <v>17</v>
      </c>
      <c r="D909">
        <v>695</v>
      </c>
      <c r="E909">
        <v>304</v>
      </c>
      <c r="F909">
        <v>346</v>
      </c>
      <c r="G909">
        <v>7</v>
      </c>
      <c r="H909">
        <v>15245</v>
      </c>
      <c r="I909">
        <v>4</v>
      </c>
      <c r="J909">
        <v>38</v>
      </c>
      <c r="K909">
        <v>299</v>
      </c>
      <c r="L909">
        <v>325</v>
      </c>
      <c r="M909">
        <v>12.2</v>
      </c>
    </row>
    <row r="910" spans="1:13" x14ac:dyDescent="0.35">
      <c r="A910">
        <v>26669</v>
      </c>
      <c r="B910" t="s">
        <v>40</v>
      </c>
      <c r="C910" t="s">
        <v>17</v>
      </c>
      <c r="D910">
        <v>477</v>
      </c>
      <c r="E910">
        <v>301</v>
      </c>
      <c r="F910">
        <v>389</v>
      </c>
      <c r="G910">
        <v>1</v>
      </c>
      <c r="H910">
        <v>13345</v>
      </c>
      <c r="I910">
        <v>0</v>
      </c>
      <c r="J910">
        <v>79</v>
      </c>
      <c r="K910">
        <v>345</v>
      </c>
      <c r="L910">
        <v>342</v>
      </c>
      <c r="M910">
        <v>5.8333333329999997</v>
      </c>
    </row>
    <row r="911" spans="1:13" x14ac:dyDescent="0.35">
      <c r="A911">
        <v>36081</v>
      </c>
      <c r="B911" t="s">
        <v>13</v>
      </c>
      <c r="C911" t="s">
        <v>14</v>
      </c>
      <c r="D911">
        <v>1201</v>
      </c>
      <c r="E911">
        <v>419</v>
      </c>
      <c r="F911">
        <v>474</v>
      </c>
      <c r="G911">
        <v>8</v>
      </c>
      <c r="H911">
        <v>17269</v>
      </c>
      <c r="I911">
        <v>2</v>
      </c>
      <c r="J911">
        <v>36</v>
      </c>
      <c r="K911">
        <v>465</v>
      </c>
      <c r="L911">
        <v>449</v>
      </c>
      <c r="M911">
        <v>6.3529411769999999</v>
      </c>
    </row>
    <row r="912" spans="1:13" x14ac:dyDescent="0.35">
      <c r="A912">
        <v>140928</v>
      </c>
      <c r="B912" t="s">
        <v>24</v>
      </c>
      <c r="C912" t="s">
        <v>17</v>
      </c>
      <c r="D912">
        <v>1117</v>
      </c>
      <c r="E912">
        <v>461</v>
      </c>
      <c r="F912">
        <v>450</v>
      </c>
      <c r="G912">
        <v>3</v>
      </c>
      <c r="H912">
        <v>16614</v>
      </c>
      <c r="I912">
        <v>6</v>
      </c>
      <c r="J912">
        <v>28</v>
      </c>
      <c r="K912">
        <v>461</v>
      </c>
      <c r="L912">
        <v>461</v>
      </c>
      <c r="M912">
        <v>20.944444440000002</v>
      </c>
    </row>
    <row r="913" spans="1:13" x14ac:dyDescent="0.35">
      <c r="A913">
        <v>84390</v>
      </c>
      <c r="B913" t="s">
        <v>57</v>
      </c>
      <c r="C913" t="s">
        <v>14</v>
      </c>
      <c r="D913">
        <v>465</v>
      </c>
      <c r="E913">
        <v>213</v>
      </c>
      <c r="F913">
        <v>312</v>
      </c>
      <c r="G913">
        <v>0</v>
      </c>
      <c r="H913">
        <v>10736</v>
      </c>
      <c r="I913">
        <v>1</v>
      </c>
      <c r="J913">
        <v>80</v>
      </c>
      <c r="K913">
        <v>281</v>
      </c>
      <c r="L913">
        <v>259</v>
      </c>
      <c r="M913">
        <v>7.5333333329999999</v>
      </c>
    </row>
    <row r="914" spans="1:13" x14ac:dyDescent="0.35">
      <c r="A914">
        <v>83709</v>
      </c>
      <c r="B914" t="s">
        <v>57</v>
      </c>
      <c r="C914" t="s">
        <v>14</v>
      </c>
      <c r="D914">
        <v>680</v>
      </c>
      <c r="E914">
        <v>335</v>
      </c>
      <c r="F914">
        <v>357</v>
      </c>
      <c r="G914">
        <v>0</v>
      </c>
      <c r="H914">
        <v>13525</v>
      </c>
      <c r="I914">
        <v>3</v>
      </c>
      <c r="J914">
        <v>81</v>
      </c>
      <c r="K914">
        <v>324</v>
      </c>
      <c r="L914">
        <v>358</v>
      </c>
      <c r="M914">
        <v>6.3636363640000004</v>
      </c>
    </row>
    <row r="915" spans="1:13" x14ac:dyDescent="0.35">
      <c r="A915">
        <v>27854</v>
      </c>
      <c r="B915" t="s">
        <v>40</v>
      </c>
      <c r="C915" t="s">
        <v>17</v>
      </c>
      <c r="D915">
        <v>679</v>
      </c>
      <c r="E915">
        <v>475</v>
      </c>
      <c r="F915">
        <v>466</v>
      </c>
      <c r="G915">
        <v>0</v>
      </c>
      <c r="H915">
        <v>13724</v>
      </c>
      <c r="I915">
        <v>2</v>
      </c>
      <c r="J915">
        <v>50</v>
      </c>
      <c r="K915">
        <v>468</v>
      </c>
      <c r="L915">
        <v>477</v>
      </c>
      <c r="M915">
        <v>5.5625</v>
      </c>
    </row>
    <row r="916" spans="1:13" x14ac:dyDescent="0.35">
      <c r="A916">
        <v>139302</v>
      </c>
      <c r="B916" t="s">
        <v>55</v>
      </c>
      <c r="C916" t="s">
        <v>14</v>
      </c>
      <c r="D916">
        <v>592</v>
      </c>
      <c r="E916">
        <v>273</v>
      </c>
      <c r="F916">
        <v>315</v>
      </c>
      <c r="G916">
        <v>0</v>
      </c>
      <c r="H916">
        <v>7582</v>
      </c>
      <c r="I916">
        <v>4</v>
      </c>
      <c r="J916">
        <v>79</v>
      </c>
      <c r="K916">
        <v>294</v>
      </c>
      <c r="L916">
        <v>290</v>
      </c>
      <c r="M916">
        <v>21.666666670000001</v>
      </c>
    </row>
    <row r="917" spans="1:13" x14ac:dyDescent="0.35">
      <c r="A917">
        <v>87538</v>
      </c>
      <c r="B917" t="s">
        <v>35</v>
      </c>
      <c r="C917" t="s">
        <v>20</v>
      </c>
      <c r="D917">
        <v>561</v>
      </c>
      <c r="E917">
        <v>189</v>
      </c>
      <c r="F917">
        <v>282</v>
      </c>
      <c r="G917">
        <v>0</v>
      </c>
      <c r="H917">
        <v>9557</v>
      </c>
      <c r="I917">
        <v>1</v>
      </c>
      <c r="J917">
        <v>62</v>
      </c>
      <c r="K917">
        <v>243</v>
      </c>
      <c r="L917">
        <v>233</v>
      </c>
      <c r="M917">
        <v>8.3333333330000006</v>
      </c>
    </row>
    <row r="918" spans="1:13" x14ac:dyDescent="0.35">
      <c r="A918">
        <v>173571</v>
      </c>
      <c r="B918" t="s">
        <v>38</v>
      </c>
      <c r="C918" t="s">
        <v>14</v>
      </c>
      <c r="D918">
        <v>2575</v>
      </c>
      <c r="E918">
        <v>521</v>
      </c>
      <c r="F918">
        <v>584</v>
      </c>
      <c r="G918">
        <v>74</v>
      </c>
      <c r="H918">
        <v>17578</v>
      </c>
      <c r="I918">
        <v>5</v>
      </c>
      <c r="J918">
        <v>80</v>
      </c>
      <c r="K918">
        <v>551</v>
      </c>
      <c r="L918">
        <v>561</v>
      </c>
      <c r="M918">
        <v>17.5</v>
      </c>
    </row>
    <row r="919" spans="1:13" x14ac:dyDescent="0.35">
      <c r="A919">
        <v>55091</v>
      </c>
      <c r="B919" t="s">
        <v>63</v>
      </c>
      <c r="C919" t="s">
        <v>20</v>
      </c>
      <c r="D919">
        <v>364</v>
      </c>
      <c r="E919">
        <v>187</v>
      </c>
      <c r="F919">
        <v>263</v>
      </c>
      <c r="G919">
        <v>1</v>
      </c>
      <c r="H919">
        <v>8562</v>
      </c>
      <c r="I919">
        <v>0</v>
      </c>
      <c r="J919">
        <v>89</v>
      </c>
      <c r="K919">
        <v>216</v>
      </c>
      <c r="L919">
        <v>234</v>
      </c>
      <c r="M919">
        <v>25</v>
      </c>
    </row>
    <row r="920" spans="1:13" x14ac:dyDescent="0.35">
      <c r="A920">
        <v>2861</v>
      </c>
      <c r="B920" t="s">
        <v>41</v>
      </c>
      <c r="C920" t="s">
        <v>52</v>
      </c>
      <c r="D920">
        <v>817</v>
      </c>
      <c r="E920">
        <v>388</v>
      </c>
      <c r="F920">
        <v>422</v>
      </c>
      <c r="G920">
        <v>0</v>
      </c>
      <c r="H920">
        <v>13502</v>
      </c>
      <c r="I920">
        <v>3</v>
      </c>
      <c r="J920">
        <v>60</v>
      </c>
      <c r="K920">
        <v>404</v>
      </c>
      <c r="L920">
        <v>390</v>
      </c>
      <c r="M920">
        <v>7.7857142860000002</v>
      </c>
    </row>
    <row r="921" spans="1:13" x14ac:dyDescent="0.35">
      <c r="A921">
        <v>141666</v>
      </c>
      <c r="B921" t="s">
        <v>24</v>
      </c>
      <c r="C921" t="s">
        <v>14</v>
      </c>
      <c r="D921">
        <v>1105</v>
      </c>
      <c r="E921">
        <v>229</v>
      </c>
      <c r="F921">
        <v>374</v>
      </c>
      <c r="G921">
        <v>7</v>
      </c>
      <c r="H921">
        <v>15856</v>
      </c>
      <c r="I921">
        <v>12</v>
      </c>
      <c r="J921">
        <v>14</v>
      </c>
      <c r="K921">
        <v>285</v>
      </c>
      <c r="L921">
        <v>303</v>
      </c>
      <c r="M921">
        <v>10.5</v>
      </c>
    </row>
    <row r="922" spans="1:13" x14ac:dyDescent="0.35">
      <c r="A922">
        <v>165857</v>
      </c>
      <c r="B922" t="s">
        <v>22</v>
      </c>
      <c r="C922" t="s">
        <v>17</v>
      </c>
      <c r="D922">
        <v>1269</v>
      </c>
      <c r="E922">
        <v>409</v>
      </c>
      <c r="F922">
        <v>490</v>
      </c>
      <c r="G922">
        <v>3</v>
      </c>
      <c r="H922">
        <v>17132</v>
      </c>
      <c r="I922">
        <v>5</v>
      </c>
      <c r="J922">
        <v>55</v>
      </c>
      <c r="K922">
        <v>457</v>
      </c>
      <c r="L922">
        <v>443</v>
      </c>
      <c r="M922">
        <v>3.4</v>
      </c>
    </row>
    <row r="923" spans="1:13" x14ac:dyDescent="0.35">
      <c r="A923">
        <v>172464</v>
      </c>
      <c r="B923" t="s">
        <v>22</v>
      </c>
      <c r="C923" t="s">
        <v>14</v>
      </c>
      <c r="D923">
        <v>1257</v>
      </c>
      <c r="E923">
        <v>231</v>
      </c>
      <c r="F923">
        <v>535</v>
      </c>
      <c r="G923">
        <v>20</v>
      </c>
      <c r="H923">
        <v>19180</v>
      </c>
      <c r="I923">
        <v>10</v>
      </c>
      <c r="J923">
        <v>54</v>
      </c>
      <c r="K923">
        <v>509</v>
      </c>
      <c r="L923">
        <v>350</v>
      </c>
      <c r="M923">
        <v>5.625</v>
      </c>
    </row>
    <row r="924" spans="1:13" x14ac:dyDescent="0.35">
      <c r="A924">
        <v>168171</v>
      </c>
      <c r="B924" t="s">
        <v>22</v>
      </c>
      <c r="C924" t="s">
        <v>17</v>
      </c>
      <c r="D924">
        <v>3938</v>
      </c>
      <c r="E924">
        <v>203</v>
      </c>
      <c r="F924">
        <v>344</v>
      </c>
      <c r="G924">
        <v>50</v>
      </c>
      <c r="H924">
        <v>15598</v>
      </c>
      <c r="I924">
        <v>10</v>
      </c>
      <c r="J924">
        <v>38</v>
      </c>
      <c r="K924">
        <v>325</v>
      </c>
      <c r="L924">
        <v>271</v>
      </c>
      <c r="M924">
        <v>13.57142857</v>
      </c>
    </row>
    <row r="925" spans="1:13" x14ac:dyDescent="0.35">
      <c r="A925">
        <v>68563</v>
      </c>
      <c r="B925" t="s">
        <v>30</v>
      </c>
      <c r="C925" t="s">
        <v>17</v>
      </c>
      <c r="D925">
        <v>2119</v>
      </c>
      <c r="E925">
        <v>956</v>
      </c>
      <c r="F925">
        <v>987</v>
      </c>
      <c r="G925">
        <v>58</v>
      </c>
      <c r="H925">
        <v>50910</v>
      </c>
      <c r="I925">
        <v>11</v>
      </c>
      <c r="J925">
        <v>72</v>
      </c>
      <c r="K925">
        <v>1010</v>
      </c>
      <c r="L925">
        <v>964</v>
      </c>
      <c r="M925">
        <v>22.5</v>
      </c>
    </row>
    <row r="926" spans="1:13" x14ac:dyDescent="0.35">
      <c r="A926">
        <v>7160</v>
      </c>
      <c r="B926" t="s">
        <v>41</v>
      </c>
      <c r="C926" t="s">
        <v>52</v>
      </c>
      <c r="D926">
        <v>1117</v>
      </c>
      <c r="E926">
        <v>376</v>
      </c>
      <c r="F926">
        <v>439</v>
      </c>
      <c r="G926">
        <v>9</v>
      </c>
      <c r="H926">
        <v>14428</v>
      </c>
      <c r="I926">
        <v>2</v>
      </c>
      <c r="J926">
        <v>62</v>
      </c>
      <c r="K926">
        <v>397</v>
      </c>
      <c r="L926">
        <v>413</v>
      </c>
      <c r="M926">
        <v>14.44444444</v>
      </c>
    </row>
    <row r="927" spans="1:13" x14ac:dyDescent="0.35">
      <c r="A927">
        <v>129779</v>
      </c>
      <c r="B927" t="s">
        <v>49</v>
      </c>
      <c r="C927" t="s">
        <v>17</v>
      </c>
      <c r="D927">
        <v>1200</v>
      </c>
      <c r="E927">
        <v>529</v>
      </c>
      <c r="F927">
        <v>529</v>
      </c>
      <c r="G927">
        <v>2</v>
      </c>
      <c r="H927">
        <v>18107</v>
      </c>
      <c r="I927">
        <v>1</v>
      </c>
      <c r="J927">
        <v>39</v>
      </c>
      <c r="K927">
        <v>552</v>
      </c>
      <c r="L927">
        <v>516</v>
      </c>
      <c r="M927">
        <v>14.68421053</v>
      </c>
    </row>
    <row r="928" spans="1:13" x14ac:dyDescent="0.35">
      <c r="A928">
        <v>112504</v>
      </c>
      <c r="B928" t="s">
        <v>33</v>
      </c>
      <c r="C928" t="s">
        <v>61</v>
      </c>
      <c r="D928">
        <v>773</v>
      </c>
      <c r="E928">
        <v>521</v>
      </c>
      <c r="F928">
        <v>566</v>
      </c>
      <c r="G928">
        <v>0</v>
      </c>
      <c r="H928">
        <v>18085</v>
      </c>
      <c r="I928">
        <v>0</v>
      </c>
      <c r="J928">
        <v>61</v>
      </c>
      <c r="K928">
        <v>545</v>
      </c>
      <c r="L928">
        <v>530</v>
      </c>
      <c r="M928">
        <v>5.8333333329999997</v>
      </c>
    </row>
    <row r="929" spans="1:13" x14ac:dyDescent="0.35">
      <c r="A929">
        <v>69536</v>
      </c>
      <c r="B929" t="s">
        <v>30</v>
      </c>
      <c r="D929">
        <v>394</v>
      </c>
      <c r="E929">
        <v>228</v>
      </c>
      <c r="F929">
        <v>276</v>
      </c>
      <c r="G929">
        <v>0</v>
      </c>
      <c r="H929">
        <v>9401</v>
      </c>
      <c r="I929">
        <v>2</v>
      </c>
      <c r="J929">
        <v>90</v>
      </c>
      <c r="K929">
        <v>244</v>
      </c>
      <c r="L929">
        <v>251</v>
      </c>
      <c r="M929">
        <v>6</v>
      </c>
    </row>
    <row r="930" spans="1:13" x14ac:dyDescent="0.35">
      <c r="A930">
        <v>5321</v>
      </c>
      <c r="B930" t="s">
        <v>22</v>
      </c>
      <c r="C930" t="s">
        <v>31</v>
      </c>
      <c r="D930">
        <v>2220</v>
      </c>
      <c r="E930">
        <v>550</v>
      </c>
      <c r="F930">
        <v>636</v>
      </c>
      <c r="G930">
        <v>67</v>
      </c>
      <c r="H930">
        <v>19233</v>
      </c>
      <c r="I930">
        <v>11</v>
      </c>
      <c r="J930">
        <v>43</v>
      </c>
      <c r="K930">
        <v>617</v>
      </c>
      <c r="L930">
        <v>576</v>
      </c>
      <c r="M930">
        <v>25</v>
      </c>
    </row>
    <row r="931" spans="1:13" x14ac:dyDescent="0.35">
      <c r="A931">
        <v>162849</v>
      </c>
      <c r="B931" t="s">
        <v>22</v>
      </c>
      <c r="C931" t="s">
        <v>17</v>
      </c>
      <c r="D931">
        <v>3242</v>
      </c>
      <c r="E931">
        <v>340</v>
      </c>
      <c r="F931">
        <v>457</v>
      </c>
      <c r="G931">
        <v>93</v>
      </c>
      <c r="H931">
        <v>21061</v>
      </c>
      <c r="I931">
        <v>14</v>
      </c>
      <c r="J931">
        <v>40</v>
      </c>
      <c r="K931">
        <v>408</v>
      </c>
      <c r="L931">
        <v>398</v>
      </c>
      <c r="M931">
        <v>3.25</v>
      </c>
    </row>
    <row r="932" spans="1:13" x14ac:dyDescent="0.35">
      <c r="A932">
        <v>58079</v>
      </c>
      <c r="B932" t="s">
        <v>58</v>
      </c>
      <c r="C932" t="s">
        <v>17</v>
      </c>
      <c r="D932">
        <v>253</v>
      </c>
      <c r="E932">
        <v>89</v>
      </c>
      <c r="F932">
        <v>167</v>
      </c>
      <c r="G932">
        <v>0</v>
      </c>
      <c r="H932">
        <v>5372</v>
      </c>
      <c r="I932">
        <v>0</v>
      </c>
      <c r="J932">
        <v>83</v>
      </c>
      <c r="K932">
        <v>125</v>
      </c>
      <c r="L932">
        <v>139</v>
      </c>
      <c r="M932">
        <v>13.55555556</v>
      </c>
    </row>
    <row r="933" spans="1:13" x14ac:dyDescent="0.35">
      <c r="A933">
        <v>54393</v>
      </c>
      <c r="B933" t="s">
        <v>63</v>
      </c>
      <c r="C933" t="s">
        <v>20</v>
      </c>
      <c r="D933">
        <v>918</v>
      </c>
      <c r="E933">
        <v>364</v>
      </c>
      <c r="F933">
        <v>484</v>
      </c>
      <c r="G933">
        <v>7</v>
      </c>
      <c r="H933">
        <v>18685</v>
      </c>
      <c r="I933">
        <v>0</v>
      </c>
      <c r="J933">
        <v>68</v>
      </c>
      <c r="K933">
        <v>390</v>
      </c>
      <c r="L933">
        <v>464</v>
      </c>
      <c r="M933">
        <v>13</v>
      </c>
    </row>
    <row r="934" spans="1:13" x14ac:dyDescent="0.35">
      <c r="A934">
        <v>162618</v>
      </c>
      <c r="B934" t="s">
        <v>22</v>
      </c>
      <c r="C934" t="s">
        <v>17</v>
      </c>
      <c r="D934">
        <v>2670</v>
      </c>
      <c r="E934">
        <v>427</v>
      </c>
      <c r="F934">
        <v>551</v>
      </c>
      <c r="G934">
        <v>88</v>
      </c>
      <c r="H934">
        <v>15703</v>
      </c>
      <c r="I934">
        <v>18</v>
      </c>
      <c r="J934">
        <v>58</v>
      </c>
      <c r="K934">
        <v>502</v>
      </c>
      <c r="L934">
        <v>496</v>
      </c>
      <c r="M934">
        <v>4.7142857139999998</v>
      </c>
    </row>
    <row r="935" spans="1:13" x14ac:dyDescent="0.35">
      <c r="A935">
        <v>80449</v>
      </c>
      <c r="B935" t="s">
        <v>36</v>
      </c>
      <c r="C935" t="s">
        <v>17</v>
      </c>
      <c r="D935">
        <v>550</v>
      </c>
      <c r="E935">
        <v>306</v>
      </c>
      <c r="F935">
        <v>390</v>
      </c>
      <c r="G935">
        <v>0</v>
      </c>
      <c r="H935">
        <v>15148</v>
      </c>
      <c r="I935">
        <v>2</v>
      </c>
      <c r="J935">
        <v>85</v>
      </c>
      <c r="K935">
        <v>360</v>
      </c>
      <c r="L935">
        <v>349</v>
      </c>
      <c r="M935">
        <v>5.8666666669999996</v>
      </c>
    </row>
    <row r="936" spans="1:13" x14ac:dyDescent="0.35">
      <c r="A936">
        <v>111142</v>
      </c>
      <c r="B936" t="s">
        <v>33</v>
      </c>
      <c r="C936" t="s">
        <v>61</v>
      </c>
      <c r="D936">
        <v>505</v>
      </c>
      <c r="E936">
        <v>222</v>
      </c>
      <c r="F936">
        <v>374</v>
      </c>
      <c r="G936">
        <v>0</v>
      </c>
      <c r="H936">
        <v>14178</v>
      </c>
      <c r="I936">
        <v>4</v>
      </c>
      <c r="J936">
        <v>40</v>
      </c>
      <c r="K936">
        <v>253</v>
      </c>
      <c r="L936">
        <v>342</v>
      </c>
      <c r="M936">
        <v>7.35</v>
      </c>
    </row>
    <row r="937" spans="1:13" x14ac:dyDescent="0.35">
      <c r="A937">
        <v>109710</v>
      </c>
      <c r="B937" t="s">
        <v>50</v>
      </c>
      <c r="C937" t="s">
        <v>14</v>
      </c>
      <c r="D937">
        <v>825</v>
      </c>
      <c r="E937">
        <v>488</v>
      </c>
      <c r="F937">
        <v>561</v>
      </c>
      <c r="G937">
        <v>1</v>
      </c>
      <c r="H937">
        <v>16933</v>
      </c>
      <c r="I937">
        <v>0</v>
      </c>
      <c r="J937">
        <v>71</v>
      </c>
      <c r="K937">
        <v>522</v>
      </c>
      <c r="L937">
        <v>518</v>
      </c>
      <c r="M937">
        <v>6.1818181819999998</v>
      </c>
    </row>
    <row r="938" spans="1:13" x14ac:dyDescent="0.35">
      <c r="A938">
        <v>67000</v>
      </c>
      <c r="B938" t="s">
        <v>30</v>
      </c>
      <c r="C938" t="s">
        <v>17</v>
      </c>
      <c r="D938">
        <v>914</v>
      </c>
      <c r="E938">
        <v>406</v>
      </c>
      <c r="F938">
        <v>423</v>
      </c>
      <c r="G938">
        <v>1</v>
      </c>
      <c r="H938">
        <v>13658</v>
      </c>
      <c r="I938">
        <v>0</v>
      </c>
      <c r="J938">
        <v>81</v>
      </c>
      <c r="K938">
        <v>419</v>
      </c>
      <c r="L938">
        <v>425</v>
      </c>
      <c r="M938">
        <v>7.4545454549999999</v>
      </c>
    </row>
    <row r="939" spans="1:13" x14ac:dyDescent="0.35">
      <c r="A939">
        <v>124315</v>
      </c>
      <c r="B939" t="s">
        <v>21</v>
      </c>
      <c r="C939" t="s">
        <v>17</v>
      </c>
      <c r="D939">
        <v>524</v>
      </c>
      <c r="E939">
        <v>341</v>
      </c>
      <c r="F939">
        <v>404</v>
      </c>
      <c r="G939">
        <v>0</v>
      </c>
      <c r="H939">
        <v>17305</v>
      </c>
      <c r="I939">
        <v>12</v>
      </c>
      <c r="J939">
        <v>54</v>
      </c>
      <c r="K939">
        <v>357</v>
      </c>
      <c r="L939">
        <v>384</v>
      </c>
      <c r="M939">
        <v>9.6666666669999994</v>
      </c>
    </row>
    <row r="940" spans="1:13" x14ac:dyDescent="0.35">
      <c r="A940">
        <v>138239</v>
      </c>
      <c r="B940" t="s">
        <v>56</v>
      </c>
      <c r="C940" t="s">
        <v>61</v>
      </c>
      <c r="D940">
        <v>2026</v>
      </c>
      <c r="E940">
        <v>655</v>
      </c>
      <c r="F940">
        <v>829</v>
      </c>
      <c r="G940">
        <v>51</v>
      </c>
      <c r="H940">
        <v>31520</v>
      </c>
      <c r="I940">
        <v>7</v>
      </c>
      <c r="J940">
        <v>29</v>
      </c>
      <c r="K940">
        <v>711</v>
      </c>
      <c r="L940">
        <v>756</v>
      </c>
      <c r="M940">
        <v>12.5</v>
      </c>
    </row>
    <row r="941" spans="1:13" x14ac:dyDescent="0.35">
      <c r="A941">
        <v>85894</v>
      </c>
      <c r="B941" t="s">
        <v>53</v>
      </c>
      <c r="C941" t="s">
        <v>14</v>
      </c>
      <c r="D941">
        <v>396</v>
      </c>
      <c r="E941">
        <v>248</v>
      </c>
      <c r="F941">
        <v>304</v>
      </c>
      <c r="G941">
        <v>1</v>
      </c>
      <c r="H941">
        <v>10419</v>
      </c>
      <c r="I941">
        <v>1</v>
      </c>
      <c r="J941">
        <v>18</v>
      </c>
      <c r="K941">
        <v>274</v>
      </c>
      <c r="L941">
        <v>284</v>
      </c>
      <c r="M941">
        <v>3.125</v>
      </c>
    </row>
    <row r="942" spans="1:13" x14ac:dyDescent="0.35">
      <c r="A942">
        <v>184106</v>
      </c>
      <c r="B942" t="s">
        <v>41</v>
      </c>
      <c r="C942" t="s">
        <v>17</v>
      </c>
      <c r="D942">
        <v>446</v>
      </c>
      <c r="E942">
        <v>168</v>
      </c>
      <c r="F942">
        <v>254</v>
      </c>
      <c r="G942">
        <v>0</v>
      </c>
      <c r="H942">
        <v>11971</v>
      </c>
      <c r="I942">
        <v>8</v>
      </c>
      <c r="J942">
        <v>51</v>
      </c>
      <c r="K942">
        <v>201</v>
      </c>
      <c r="L942">
        <v>218</v>
      </c>
      <c r="M942">
        <v>5.8</v>
      </c>
    </row>
    <row r="943" spans="1:13" x14ac:dyDescent="0.35">
      <c r="A943">
        <v>95563</v>
      </c>
      <c r="B943" t="s">
        <v>16</v>
      </c>
      <c r="C943" t="s">
        <v>14</v>
      </c>
      <c r="D943">
        <v>576</v>
      </c>
      <c r="E943">
        <v>335</v>
      </c>
      <c r="F943">
        <v>463</v>
      </c>
      <c r="G943">
        <v>0</v>
      </c>
      <c r="H943">
        <v>15332</v>
      </c>
      <c r="I943">
        <v>2</v>
      </c>
      <c r="J943">
        <v>66</v>
      </c>
      <c r="K943">
        <v>386</v>
      </c>
      <c r="L943">
        <v>407</v>
      </c>
      <c r="M943">
        <v>3.1176470589999998</v>
      </c>
    </row>
    <row r="944" spans="1:13" x14ac:dyDescent="0.35">
      <c r="A944">
        <v>79747</v>
      </c>
      <c r="B944" t="s">
        <v>36</v>
      </c>
      <c r="C944" t="s">
        <v>52</v>
      </c>
      <c r="D944">
        <v>329</v>
      </c>
      <c r="E944">
        <v>211</v>
      </c>
      <c r="F944">
        <v>303</v>
      </c>
      <c r="G944">
        <v>0</v>
      </c>
      <c r="H944">
        <v>9216</v>
      </c>
      <c r="I944">
        <v>0</v>
      </c>
      <c r="J944">
        <v>87</v>
      </c>
      <c r="K944">
        <v>239</v>
      </c>
      <c r="L944">
        <v>275</v>
      </c>
      <c r="M944">
        <v>15</v>
      </c>
    </row>
    <row r="945" spans="1:13" x14ac:dyDescent="0.35">
      <c r="A945">
        <v>178275</v>
      </c>
      <c r="B945" t="s">
        <v>41</v>
      </c>
      <c r="C945" t="s">
        <v>17</v>
      </c>
      <c r="D945">
        <v>2019</v>
      </c>
      <c r="E945">
        <v>506</v>
      </c>
      <c r="F945">
        <v>608</v>
      </c>
      <c r="G945">
        <v>51</v>
      </c>
      <c r="H945">
        <v>23545</v>
      </c>
      <c r="I945">
        <v>11</v>
      </c>
      <c r="J945">
        <v>55</v>
      </c>
      <c r="K945">
        <v>535</v>
      </c>
      <c r="L945">
        <v>551</v>
      </c>
      <c r="M945">
        <v>5.3333333329999997</v>
      </c>
    </row>
    <row r="946" spans="1:13" x14ac:dyDescent="0.35">
      <c r="A946">
        <v>190754</v>
      </c>
      <c r="B946" t="s">
        <v>22</v>
      </c>
      <c r="C946" t="s">
        <v>17</v>
      </c>
      <c r="D946">
        <v>3213</v>
      </c>
      <c r="E946">
        <v>697</v>
      </c>
      <c r="F946">
        <v>745</v>
      </c>
      <c r="G946">
        <v>96</v>
      </c>
      <c r="H946">
        <v>21605</v>
      </c>
      <c r="I946">
        <v>12</v>
      </c>
      <c r="J946">
        <v>56</v>
      </c>
      <c r="K946">
        <v>703</v>
      </c>
      <c r="L946">
        <v>735</v>
      </c>
      <c r="M946">
        <v>28.041666670000001</v>
      </c>
    </row>
    <row r="947" spans="1:13" x14ac:dyDescent="0.35">
      <c r="A947">
        <v>2951</v>
      </c>
      <c r="B947" t="s">
        <v>24</v>
      </c>
      <c r="C947" t="s">
        <v>14</v>
      </c>
      <c r="D947">
        <v>1330</v>
      </c>
      <c r="E947">
        <v>367</v>
      </c>
      <c r="F947">
        <v>488</v>
      </c>
      <c r="G947">
        <v>16</v>
      </c>
      <c r="H947">
        <v>18153</v>
      </c>
      <c r="I947">
        <v>4</v>
      </c>
      <c r="J947">
        <v>12</v>
      </c>
      <c r="K947">
        <v>419</v>
      </c>
      <c r="L947">
        <v>437</v>
      </c>
      <c r="M947">
        <v>5.0833333329999997</v>
      </c>
    </row>
    <row r="948" spans="1:13" x14ac:dyDescent="0.35">
      <c r="A948">
        <v>60313</v>
      </c>
      <c r="B948" t="s">
        <v>34</v>
      </c>
      <c r="C948" t="s">
        <v>14</v>
      </c>
      <c r="D948">
        <v>480</v>
      </c>
      <c r="E948">
        <v>270</v>
      </c>
      <c r="F948">
        <v>304</v>
      </c>
      <c r="G948">
        <v>0</v>
      </c>
      <c r="H948">
        <v>12144</v>
      </c>
      <c r="I948">
        <v>1</v>
      </c>
      <c r="J948">
        <v>69</v>
      </c>
      <c r="K948">
        <v>288</v>
      </c>
      <c r="L948">
        <v>302</v>
      </c>
      <c r="M948">
        <v>15.375</v>
      </c>
    </row>
    <row r="949" spans="1:13" x14ac:dyDescent="0.35">
      <c r="A949">
        <v>138000</v>
      </c>
      <c r="B949" t="s">
        <v>56</v>
      </c>
      <c r="D949">
        <v>630</v>
      </c>
      <c r="E949">
        <v>222</v>
      </c>
      <c r="F949">
        <v>295</v>
      </c>
      <c r="G949">
        <v>5</v>
      </c>
      <c r="H949">
        <v>10306</v>
      </c>
      <c r="I949">
        <v>12</v>
      </c>
      <c r="J949">
        <v>34</v>
      </c>
      <c r="K949">
        <v>224</v>
      </c>
      <c r="L949">
        <v>296</v>
      </c>
      <c r="M949">
        <v>4.2</v>
      </c>
    </row>
    <row r="950" spans="1:13" x14ac:dyDescent="0.35">
      <c r="A950">
        <v>160483</v>
      </c>
      <c r="B950" t="s">
        <v>22</v>
      </c>
      <c r="C950" t="s">
        <v>17</v>
      </c>
      <c r="D950">
        <v>1286</v>
      </c>
      <c r="E950">
        <v>366</v>
      </c>
      <c r="F950">
        <v>391</v>
      </c>
      <c r="G950">
        <v>0</v>
      </c>
      <c r="H950">
        <v>12914</v>
      </c>
      <c r="I950">
        <v>13</v>
      </c>
      <c r="J950">
        <v>52</v>
      </c>
      <c r="K950">
        <v>373</v>
      </c>
      <c r="L950">
        <v>389</v>
      </c>
      <c r="M950">
        <v>8.8000000000000007</v>
      </c>
    </row>
    <row r="951" spans="1:13" x14ac:dyDescent="0.35">
      <c r="A951">
        <v>149569</v>
      </c>
      <c r="B951" t="s">
        <v>22</v>
      </c>
      <c r="C951" t="s">
        <v>17</v>
      </c>
      <c r="D951">
        <v>2500</v>
      </c>
      <c r="E951">
        <v>272</v>
      </c>
      <c r="F951">
        <v>278</v>
      </c>
      <c r="G951">
        <v>71</v>
      </c>
      <c r="H951">
        <v>15913</v>
      </c>
      <c r="I951">
        <v>26</v>
      </c>
      <c r="J951">
        <v>27</v>
      </c>
      <c r="K951">
        <v>236</v>
      </c>
      <c r="L951">
        <v>298</v>
      </c>
      <c r="M951">
        <v>25.5</v>
      </c>
    </row>
    <row r="952" spans="1:13" x14ac:dyDescent="0.35">
      <c r="A952">
        <v>62349</v>
      </c>
      <c r="B952" t="s">
        <v>34</v>
      </c>
      <c r="C952" t="s">
        <v>14</v>
      </c>
      <c r="D952">
        <v>643</v>
      </c>
      <c r="E952">
        <v>273</v>
      </c>
      <c r="F952">
        <v>321</v>
      </c>
      <c r="G952">
        <v>0</v>
      </c>
      <c r="H952">
        <v>13088</v>
      </c>
      <c r="I952">
        <v>2</v>
      </c>
      <c r="J952">
        <v>73</v>
      </c>
      <c r="K952">
        <v>297</v>
      </c>
      <c r="L952">
        <v>298</v>
      </c>
      <c r="M952">
        <v>30</v>
      </c>
    </row>
    <row r="953" spans="1:13" x14ac:dyDescent="0.35">
      <c r="A953">
        <v>25073</v>
      </c>
      <c r="B953" t="s">
        <v>47</v>
      </c>
      <c r="C953" t="s">
        <v>14</v>
      </c>
      <c r="D953">
        <v>524</v>
      </c>
      <c r="E953">
        <v>217</v>
      </c>
      <c r="F953">
        <v>343</v>
      </c>
      <c r="G953">
        <v>1</v>
      </c>
      <c r="H953">
        <v>11775</v>
      </c>
      <c r="I953">
        <v>6</v>
      </c>
      <c r="J953">
        <v>49</v>
      </c>
      <c r="K953">
        <v>253</v>
      </c>
      <c r="L953">
        <v>300</v>
      </c>
      <c r="M953">
        <v>7.6666666670000003</v>
      </c>
    </row>
    <row r="954" spans="1:13" x14ac:dyDescent="0.35">
      <c r="A954">
        <v>47245</v>
      </c>
      <c r="B954" t="s">
        <v>44</v>
      </c>
      <c r="C954" t="s">
        <v>17</v>
      </c>
      <c r="D954">
        <v>679</v>
      </c>
      <c r="E954">
        <v>312</v>
      </c>
      <c r="F954">
        <v>459</v>
      </c>
      <c r="G954">
        <v>0</v>
      </c>
      <c r="H954">
        <v>16088</v>
      </c>
      <c r="I954">
        <v>1</v>
      </c>
      <c r="J954">
        <v>88</v>
      </c>
      <c r="K954">
        <v>393</v>
      </c>
      <c r="L954">
        <v>408</v>
      </c>
      <c r="M954">
        <v>5.1428571429999996</v>
      </c>
    </row>
    <row r="955" spans="1:13" x14ac:dyDescent="0.35">
      <c r="A955">
        <v>166508</v>
      </c>
      <c r="B955" t="s">
        <v>22</v>
      </c>
      <c r="C955" t="s">
        <v>14</v>
      </c>
      <c r="D955">
        <v>2901</v>
      </c>
      <c r="E955">
        <v>459</v>
      </c>
      <c r="F955">
        <v>711</v>
      </c>
      <c r="G955">
        <v>91</v>
      </c>
      <c r="H955">
        <v>25733</v>
      </c>
      <c r="I955">
        <v>16</v>
      </c>
      <c r="J955">
        <v>45</v>
      </c>
      <c r="K955">
        <v>585</v>
      </c>
      <c r="L955">
        <v>556</v>
      </c>
      <c r="M955">
        <v>13.66666667</v>
      </c>
    </row>
    <row r="956" spans="1:13" x14ac:dyDescent="0.35">
      <c r="A956">
        <v>33355</v>
      </c>
      <c r="B956" t="s">
        <v>13</v>
      </c>
      <c r="C956" t="s">
        <v>14</v>
      </c>
      <c r="D956">
        <v>700</v>
      </c>
      <c r="E956">
        <v>383</v>
      </c>
      <c r="F956">
        <v>443</v>
      </c>
      <c r="G956">
        <v>1</v>
      </c>
      <c r="H956">
        <v>14917</v>
      </c>
      <c r="I956">
        <v>5</v>
      </c>
      <c r="J956">
        <v>47</v>
      </c>
      <c r="K956">
        <v>412</v>
      </c>
      <c r="L956">
        <v>421</v>
      </c>
      <c r="M956">
        <v>12.92307692</v>
      </c>
    </row>
    <row r="957" spans="1:13" x14ac:dyDescent="0.35">
      <c r="A957">
        <v>118083</v>
      </c>
      <c r="B957" t="s">
        <v>21</v>
      </c>
      <c r="C957" t="s">
        <v>17</v>
      </c>
      <c r="D957">
        <v>390</v>
      </c>
      <c r="E957">
        <v>223</v>
      </c>
      <c r="F957">
        <v>359</v>
      </c>
      <c r="G957">
        <v>2</v>
      </c>
      <c r="H957">
        <v>11982</v>
      </c>
      <c r="I957">
        <v>8</v>
      </c>
      <c r="J957">
        <v>73</v>
      </c>
      <c r="K957">
        <v>309</v>
      </c>
      <c r="L957">
        <v>290</v>
      </c>
      <c r="M957">
        <v>13.75</v>
      </c>
    </row>
    <row r="958" spans="1:13" x14ac:dyDescent="0.35">
      <c r="A958">
        <v>19208</v>
      </c>
      <c r="B958" t="s">
        <v>18</v>
      </c>
      <c r="C958" t="s">
        <v>20</v>
      </c>
      <c r="D958">
        <v>670</v>
      </c>
      <c r="E958">
        <v>275</v>
      </c>
      <c r="F958">
        <v>371</v>
      </c>
      <c r="G958">
        <v>1</v>
      </c>
      <c r="H958">
        <v>14984</v>
      </c>
      <c r="I958">
        <v>1</v>
      </c>
      <c r="J958">
        <v>71</v>
      </c>
      <c r="K958">
        <v>325</v>
      </c>
      <c r="L958">
        <v>322</v>
      </c>
      <c r="M958">
        <v>11.08333333</v>
      </c>
    </row>
    <row r="959" spans="1:13" x14ac:dyDescent="0.35">
      <c r="A959">
        <v>18664</v>
      </c>
      <c r="B959" t="s">
        <v>18</v>
      </c>
      <c r="C959" t="s">
        <v>14</v>
      </c>
      <c r="D959">
        <v>519</v>
      </c>
      <c r="E959">
        <v>283</v>
      </c>
      <c r="F959">
        <v>362</v>
      </c>
      <c r="G959">
        <v>1</v>
      </c>
      <c r="H959">
        <v>12386</v>
      </c>
      <c r="I959">
        <v>0</v>
      </c>
      <c r="J959">
        <v>80</v>
      </c>
      <c r="K959">
        <v>310</v>
      </c>
      <c r="L959">
        <v>337</v>
      </c>
      <c r="M959">
        <v>20</v>
      </c>
    </row>
    <row r="960" spans="1:13" x14ac:dyDescent="0.35">
      <c r="A960">
        <v>137276</v>
      </c>
      <c r="B960" t="s">
        <v>56</v>
      </c>
      <c r="C960" t="s">
        <v>61</v>
      </c>
      <c r="D960">
        <v>723</v>
      </c>
      <c r="E960">
        <v>270</v>
      </c>
      <c r="F960">
        <v>386</v>
      </c>
      <c r="G960">
        <v>0</v>
      </c>
      <c r="H960">
        <v>20233</v>
      </c>
      <c r="I960">
        <v>8</v>
      </c>
      <c r="J960">
        <v>1</v>
      </c>
      <c r="K960">
        <v>335</v>
      </c>
      <c r="L960">
        <v>321</v>
      </c>
      <c r="M960">
        <v>10.10526316</v>
      </c>
    </row>
    <row r="961" spans="1:13" x14ac:dyDescent="0.35">
      <c r="A961">
        <v>11254</v>
      </c>
      <c r="B961" t="s">
        <v>16</v>
      </c>
      <c r="C961" t="s">
        <v>17</v>
      </c>
      <c r="D961">
        <v>931</v>
      </c>
      <c r="E961">
        <v>470</v>
      </c>
      <c r="F961">
        <v>519</v>
      </c>
      <c r="G961">
        <v>0</v>
      </c>
      <c r="H961">
        <v>15138</v>
      </c>
      <c r="I961">
        <v>5</v>
      </c>
      <c r="J961">
        <v>77</v>
      </c>
      <c r="K961">
        <v>492</v>
      </c>
      <c r="L961">
        <v>472</v>
      </c>
      <c r="M961">
        <v>22.69230769</v>
      </c>
    </row>
    <row r="962" spans="1:13" x14ac:dyDescent="0.35">
      <c r="A962">
        <v>47404</v>
      </c>
      <c r="B962" t="s">
        <v>44</v>
      </c>
      <c r="C962" t="s">
        <v>17</v>
      </c>
      <c r="D962">
        <v>475</v>
      </c>
      <c r="E962">
        <v>308</v>
      </c>
      <c r="F962">
        <v>364</v>
      </c>
      <c r="G962">
        <v>0</v>
      </c>
      <c r="H962">
        <v>9853</v>
      </c>
      <c r="I962">
        <v>0</v>
      </c>
      <c r="J962">
        <v>99</v>
      </c>
      <c r="K962">
        <v>319</v>
      </c>
      <c r="L962">
        <v>325</v>
      </c>
      <c r="M962">
        <v>5.2352941179999997</v>
      </c>
    </row>
    <row r="963" spans="1:13" x14ac:dyDescent="0.35">
      <c r="A963">
        <v>33615</v>
      </c>
      <c r="B963" t="s">
        <v>13</v>
      </c>
      <c r="C963" t="s">
        <v>14</v>
      </c>
      <c r="D963">
        <v>563</v>
      </c>
      <c r="E963">
        <v>216</v>
      </c>
      <c r="F963">
        <v>297</v>
      </c>
      <c r="G963">
        <v>1</v>
      </c>
      <c r="H963">
        <v>10832</v>
      </c>
      <c r="I963">
        <v>5</v>
      </c>
      <c r="J963">
        <v>36</v>
      </c>
      <c r="K963">
        <v>250</v>
      </c>
      <c r="L963">
        <v>252</v>
      </c>
      <c r="M963">
        <v>14.57142857</v>
      </c>
    </row>
    <row r="964" spans="1:13" x14ac:dyDescent="0.35">
      <c r="A964">
        <v>47738</v>
      </c>
      <c r="B964" t="s">
        <v>44</v>
      </c>
      <c r="C964" t="s">
        <v>17</v>
      </c>
      <c r="D964">
        <v>419</v>
      </c>
      <c r="E964">
        <v>212</v>
      </c>
      <c r="F964">
        <v>306</v>
      </c>
      <c r="G964">
        <v>0</v>
      </c>
      <c r="H964">
        <v>10063</v>
      </c>
      <c r="I964">
        <v>0</v>
      </c>
      <c r="J964">
        <v>64</v>
      </c>
      <c r="K964">
        <v>268</v>
      </c>
      <c r="L964">
        <v>258</v>
      </c>
      <c r="M964">
        <v>8.1666666669999994</v>
      </c>
    </row>
    <row r="965" spans="1:13" x14ac:dyDescent="0.35">
      <c r="A965">
        <v>144301</v>
      </c>
      <c r="B965" t="s">
        <v>22</v>
      </c>
      <c r="C965" t="s">
        <v>17</v>
      </c>
      <c r="D965">
        <v>2448</v>
      </c>
      <c r="E965">
        <v>498</v>
      </c>
      <c r="F965">
        <v>575</v>
      </c>
      <c r="G965">
        <v>72</v>
      </c>
      <c r="H965">
        <v>22133</v>
      </c>
      <c r="I965">
        <v>7</v>
      </c>
      <c r="J965">
        <v>44</v>
      </c>
      <c r="K965">
        <v>515</v>
      </c>
      <c r="L965">
        <v>552</v>
      </c>
      <c r="M965">
        <v>9.5454545460000002</v>
      </c>
    </row>
    <row r="966" spans="1:13" x14ac:dyDescent="0.35">
      <c r="A966">
        <v>10491</v>
      </c>
      <c r="B966" t="s">
        <v>24</v>
      </c>
      <c r="C966" t="s">
        <v>17</v>
      </c>
      <c r="D966">
        <v>1001</v>
      </c>
      <c r="E966">
        <v>420</v>
      </c>
      <c r="F966">
        <v>482</v>
      </c>
      <c r="G966">
        <v>0</v>
      </c>
      <c r="H966">
        <v>13472</v>
      </c>
      <c r="I966">
        <v>2</v>
      </c>
      <c r="J966">
        <v>26</v>
      </c>
      <c r="K966">
        <v>455</v>
      </c>
      <c r="L966">
        <v>447</v>
      </c>
      <c r="M966">
        <v>7.05</v>
      </c>
    </row>
    <row r="967" spans="1:13" x14ac:dyDescent="0.35">
      <c r="A967">
        <v>189009</v>
      </c>
      <c r="B967" t="s">
        <v>41</v>
      </c>
      <c r="C967" t="s">
        <v>52</v>
      </c>
      <c r="D967">
        <v>1347</v>
      </c>
      <c r="E967">
        <v>192</v>
      </c>
      <c r="F967">
        <v>408</v>
      </c>
      <c r="G967">
        <v>9</v>
      </c>
      <c r="H967">
        <v>16895</v>
      </c>
      <c r="I967">
        <v>11</v>
      </c>
      <c r="J967">
        <v>42</v>
      </c>
      <c r="K967">
        <v>361</v>
      </c>
      <c r="L967">
        <v>260</v>
      </c>
      <c r="M967">
        <v>5.7777777779999999</v>
      </c>
    </row>
    <row r="968" spans="1:13" x14ac:dyDescent="0.35">
      <c r="A968">
        <v>68718</v>
      </c>
      <c r="B968" t="s">
        <v>30</v>
      </c>
      <c r="C968" t="s">
        <v>14</v>
      </c>
      <c r="D968">
        <v>1114</v>
      </c>
      <c r="E968">
        <v>623</v>
      </c>
      <c r="F968">
        <v>621</v>
      </c>
      <c r="G968">
        <v>1</v>
      </c>
      <c r="H968">
        <v>17694</v>
      </c>
      <c r="I968">
        <v>12</v>
      </c>
      <c r="J968">
        <v>76</v>
      </c>
      <c r="K968">
        <v>631</v>
      </c>
      <c r="L968">
        <v>607</v>
      </c>
      <c r="M968">
        <v>10.733333330000001</v>
      </c>
    </row>
    <row r="969" spans="1:13" x14ac:dyDescent="0.35">
      <c r="A969">
        <v>74673</v>
      </c>
      <c r="B969" t="s">
        <v>30</v>
      </c>
      <c r="C969" t="s">
        <v>17</v>
      </c>
      <c r="D969">
        <v>368</v>
      </c>
      <c r="E969">
        <v>168</v>
      </c>
      <c r="F969">
        <v>260</v>
      </c>
      <c r="G969">
        <v>0</v>
      </c>
      <c r="H969">
        <v>8859</v>
      </c>
      <c r="I969">
        <v>1</v>
      </c>
      <c r="J969">
        <v>52</v>
      </c>
      <c r="K969">
        <v>220</v>
      </c>
      <c r="L969">
        <v>216</v>
      </c>
      <c r="M969">
        <v>5.615384615</v>
      </c>
    </row>
    <row r="970" spans="1:13" x14ac:dyDescent="0.35">
      <c r="A970">
        <v>35328</v>
      </c>
      <c r="B970" t="s">
        <v>13</v>
      </c>
      <c r="C970" t="s">
        <v>14</v>
      </c>
      <c r="D970">
        <v>1454</v>
      </c>
      <c r="E970">
        <v>523</v>
      </c>
      <c r="F970">
        <v>579</v>
      </c>
      <c r="G970">
        <v>14</v>
      </c>
      <c r="H970">
        <v>16035</v>
      </c>
      <c r="I970">
        <v>7</v>
      </c>
      <c r="J970">
        <v>28</v>
      </c>
      <c r="K970">
        <v>526</v>
      </c>
      <c r="L970">
        <v>575</v>
      </c>
      <c r="M970">
        <v>11.64285714</v>
      </c>
    </row>
    <row r="971" spans="1:13" x14ac:dyDescent="0.35">
      <c r="A971">
        <v>971</v>
      </c>
      <c r="B971" t="s">
        <v>55</v>
      </c>
      <c r="C971" t="s">
        <v>17</v>
      </c>
      <c r="D971">
        <v>695</v>
      </c>
      <c r="E971">
        <v>222</v>
      </c>
      <c r="F971">
        <v>291</v>
      </c>
      <c r="G971">
        <v>0</v>
      </c>
      <c r="H971">
        <v>9991</v>
      </c>
      <c r="I971">
        <v>3</v>
      </c>
      <c r="J971">
        <v>28</v>
      </c>
      <c r="K971">
        <v>304</v>
      </c>
      <c r="L971">
        <v>279</v>
      </c>
      <c r="M971">
        <v>7.5</v>
      </c>
    </row>
    <row r="972" spans="1:13" x14ac:dyDescent="0.35">
      <c r="A972">
        <v>18508</v>
      </c>
      <c r="B972" t="s">
        <v>18</v>
      </c>
      <c r="C972" t="s">
        <v>20</v>
      </c>
      <c r="D972">
        <v>635</v>
      </c>
      <c r="E972">
        <v>301</v>
      </c>
      <c r="F972">
        <v>388</v>
      </c>
      <c r="G972">
        <v>3</v>
      </c>
      <c r="H972">
        <v>12754</v>
      </c>
      <c r="I972">
        <v>2</v>
      </c>
      <c r="J972">
        <v>73</v>
      </c>
      <c r="K972">
        <v>342</v>
      </c>
      <c r="L972">
        <v>338</v>
      </c>
      <c r="M972">
        <v>6.6666666670000003</v>
      </c>
    </row>
    <row r="973" spans="1:13" x14ac:dyDescent="0.35">
      <c r="A973">
        <v>93496</v>
      </c>
      <c r="B973" t="s">
        <v>16</v>
      </c>
      <c r="C973" t="s">
        <v>17</v>
      </c>
      <c r="D973">
        <v>819</v>
      </c>
      <c r="E973">
        <v>255</v>
      </c>
      <c r="F973">
        <v>342</v>
      </c>
      <c r="G973">
        <v>15</v>
      </c>
      <c r="H973">
        <v>13588</v>
      </c>
      <c r="I973">
        <v>16</v>
      </c>
      <c r="J973">
        <v>62</v>
      </c>
      <c r="K973">
        <v>263</v>
      </c>
      <c r="L973">
        <v>323</v>
      </c>
      <c r="M973">
        <v>4.4545454549999999</v>
      </c>
    </row>
    <row r="974" spans="1:13" x14ac:dyDescent="0.35">
      <c r="A974">
        <v>92121</v>
      </c>
      <c r="B974" t="s">
        <v>16</v>
      </c>
      <c r="C974" t="s">
        <v>14</v>
      </c>
      <c r="D974">
        <v>1216</v>
      </c>
      <c r="E974">
        <v>449</v>
      </c>
      <c r="F974">
        <v>514</v>
      </c>
      <c r="G974">
        <v>9</v>
      </c>
      <c r="H974">
        <v>16243</v>
      </c>
      <c r="I974">
        <v>1</v>
      </c>
      <c r="J974">
        <v>83</v>
      </c>
      <c r="K974">
        <v>470</v>
      </c>
      <c r="L974">
        <v>492</v>
      </c>
      <c r="M974">
        <v>15</v>
      </c>
    </row>
    <row r="975" spans="1:13" x14ac:dyDescent="0.35">
      <c r="A975">
        <v>6649</v>
      </c>
      <c r="B975" t="s">
        <v>56</v>
      </c>
      <c r="C975" t="s">
        <v>61</v>
      </c>
      <c r="D975">
        <v>2026</v>
      </c>
      <c r="E975">
        <v>655</v>
      </c>
      <c r="F975">
        <v>829</v>
      </c>
      <c r="G975">
        <v>51</v>
      </c>
      <c r="H975">
        <v>31520</v>
      </c>
      <c r="I975">
        <v>7</v>
      </c>
      <c r="J975">
        <v>29</v>
      </c>
      <c r="K975">
        <v>711</v>
      </c>
      <c r="L975">
        <v>756</v>
      </c>
      <c r="M975">
        <v>32.416666669999998</v>
      </c>
    </row>
    <row r="976" spans="1:13" x14ac:dyDescent="0.35">
      <c r="A976">
        <v>186993</v>
      </c>
      <c r="B976" t="s">
        <v>21</v>
      </c>
      <c r="C976" t="s">
        <v>14</v>
      </c>
      <c r="D976">
        <v>567</v>
      </c>
      <c r="E976">
        <v>201</v>
      </c>
      <c r="F976">
        <v>313</v>
      </c>
      <c r="G976">
        <v>1</v>
      </c>
      <c r="H976">
        <v>10793</v>
      </c>
      <c r="I976">
        <v>10</v>
      </c>
      <c r="J976">
        <v>67</v>
      </c>
      <c r="K976">
        <v>240</v>
      </c>
      <c r="L976">
        <v>302</v>
      </c>
      <c r="M976">
        <v>10.545454550000001</v>
      </c>
    </row>
    <row r="977" spans="1:13" x14ac:dyDescent="0.35">
      <c r="A977">
        <v>175935</v>
      </c>
      <c r="B977" t="s">
        <v>51</v>
      </c>
      <c r="C977" t="s">
        <v>17</v>
      </c>
      <c r="D977">
        <v>541</v>
      </c>
      <c r="E977">
        <v>171</v>
      </c>
      <c r="F977">
        <v>283</v>
      </c>
      <c r="G977">
        <v>0</v>
      </c>
      <c r="H977">
        <v>9862</v>
      </c>
      <c r="I977">
        <v>11</v>
      </c>
      <c r="J977">
        <v>46</v>
      </c>
      <c r="K977">
        <v>239</v>
      </c>
      <c r="L977">
        <v>220</v>
      </c>
      <c r="M977">
        <v>15</v>
      </c>
    </row>
    <row r="978" spans="1:13" x14ac:dyDescent="0.35">
      <c r="A978">
        <v>133163</v>
      </c>
      <c r="B978" t="s">
        <v>42</v>
      </c>
      <c r="C978" t="s">
        <v>14</v>
      </c>
      <c r="D978">
        <v>418</v>
      </c>
      <c r="E978">
        <v>188</v>
      </c>
      <c r="F978">
        <v>241</v>
      </c>
      <c r="G978">
        <v>0</v>
      </c>
      <c r="H978">
        <v>7470</v>
      </c>
      <c r="I978">
        <v>2</v>
      </c>
      <c r="J978">
        <v>58</v>
      </c>
      <c r="K978">
        <v>227</v>
      </c>
      <c r="L978">
        <v>220</v>
      </c>
      <c r="M978">
        <v>15</v>
      </c>
    </row>
    <row r="979" spans="1:13" x14ac:dyDescent="0.35">
      <c r="A979">
        <v>12</v>
      </c>
      <c r="B979" t="s">
        <v>37</v>
      </c>
      <c r="C979" t="s">
        <v>14</v>
      </c>
      <c r="D979">
        <v>334</v>
      </c>
      <c r="E979">
        <v>212</v>
      </c>
      <c r="F979">
        <v>305</v>
      </c>
      <c r="G979">
        <v>0</v>
      </c>
      <c r="H979">
        <v>10385</v>
      </c>
      <c r="I979">
        <v>1</v>
      </c>
      <c r="J979">
        <v>77</v>
      </c>
      <c r="K979">
        <v>259</v>
      </c>
      <c r="L979">
        <v>259</v>
      </c>
      <c r="M979">
        <v>14.72</v>
      </c>
    </row>
    <row r="980" spans="1:13" x14ac:dyDescent="0.35">
      <c r="A980">
        <v>511</v>
      </c>
      <c r="B980" t="s">
        <v>21</v>
      </c>
      <c r="C980" t="s">
        <v>17</v>
      </c>
      <c r="D980">
        <v>1024</v>
      </c>
      <c r="E980">
        <v>225</v>
      </c>
      <c r="F980">
        <v>393</v>
      </c>
      <c r="G980">
        <v>2</v>
      </c>
      <c r="H980">
        <v>16782</v>
      </c>
      <c r="I980">
        <v>7</v>
      </c>
      <c r="J980">
        <v>53</v>
      </c>
      <c r="K980">
        <v>267</v>
      </c>
      <c r="L980">
        <v>299</v>
      </c>
      <c r="M980">
        <v>10</v>
      </c>
    </row>
    <row r="981" spans="1:13" x14ac:dyDescent="0.35">
      <c r="A981">
        <v>125013</v>
      </c>
      <c r="B981" t="s">
        <v>21</v>
      </c>
      <c r="C981" t="s">
        <v>17</v>
      </c>
      <c r="D981">
        <v>644</v>
      </c>
      <c r="E981">
        <v>275</v>
      </c>
      <c r="F981">
        <v>331</v>
      </c>
      <c r="G981">
        <v>2</v>
      </c>
      <c r="H981">
        <v>11416</v>
      </c>
      <c r="I981">
        <v>2</v>
      </c>
      <c r="J981">
        <v>76</v>
      </c>
      <c r="K981">
        <v>294</v>
      </c>
      <c r="L981">
        <v>314</v>
      </c>
      <c r="M981">
        <v>7.75</v>
      </c>
    </row>
    <row r="982" spans="1:13" x14ac:dyDescent="0.35">
      <c r="A982">
        <v>138814</v>
      </c>
      <c r="B982" t="s">
        <v>56</v>
      </c>
      <c r="C982" t="s">
        <v>61</v>
      </c>
      <c r="D982">
        <v>940</v>
      </c>
      <c r="E982">
        <v>203</v>
      </c>
      <c r="F982">
        <v>338</v>
      </c>
      <c r="G982">
        <v>8</v>
      </c>
      <c r="H982">
        <v>13487</v>
      </c>
      <c r="I982">
        <v>6</v>
      </c>
      <c r="J982">
        <v>32</v>
      </c>
      <c r="K982">
        <v>244</v>
      </c>
      <c r="L982">
        <v>303</v>
      </c>
      <c r="M982">
        <v>9.6999999999999993</v>
      </c>
    </row>
    <row r="983" spans="1:13" x14ac:dyDescent="0.35">
      <c r="A983">
        <v>101290</v>
      </c>
      <c r="B983" t="s">
        <v>37</v>
      </c>
      <c r="C983" t="s">
        <v>14</v>
      </c>
      <c r="D983">
        <v>152</v>
      </c>
      <c r="E983">
        <v>160</v>
      </c>
      <c r="F983">
        <v>225</v>
      </c>
      <c r="G983">
        <v>0</v>
      </c>
      <c r="H983">
        <v>9249</v>
      </c>
      <c r="I983">
        <v>0</v>
      </c>
      <c r="J983">
        <v>80</v>
      </c>
      <c r="K983">
        <v>174</v>
      </c>
      <c r="L983">
        <v>195</v>
      </c>
      <c r="M983">
        <v>3.25</v>
      </c>
    </row>
    <row r="984" spans="1:13" x14ac:dyDescent="0.35">
      <c r="A984">
        <v>22779</v>
      </c>
      <c r="B984" t="s">
        <v>47</v>
      </c>
      <c r="C984" t="s">
        <v>14</v>
      </c>
      <c r="D984">
        <v>535</v>
      </c>
      <c r="E984">
        <v>189</v>
      </c>
      <c r="F984">
        <v>221</v>
      </c>
      <c r="G984">
        <v>2</v>
      </c>
      <c r="H984">
        <v>8017</v>
      </c>
      <c r="I984">
        <v>0</v>
      </c>
      <c r="J984">
        <v>75</v>
      </c>
      <c r="K984">
        <v>192</v>
      </c>
      <c r="L984">
        <v>204</v>
      </c>
      <c r="M984">
        <v>12.53333333</v>
      </c>
    </row>
    <row r="985" spans="1:13" x14ac:dyDescent="0.35">
      <c r="A985">
        <v>138689</v>
      </c>
      <c r="B985" t="s">
        <v>56</v>
      </c>
      <c r="C985" t="s">
        <v>61</v>
      </c>
      <c r="D985">
        <v>975</v>
      </c>
      <c r="E985">
        <v>261</v>
      </c>
      <c r="F985">
        <v>419</v>
      </c>
      <c r="G985">
        <v>4</v>
      </c>
      <c r="H985">
        <v>13670</v>
      </c>
      <c r="I985">
        <v>2</v>
      </c>
      <c r="J985">
        <v>38</v>
      </c>
      <c r="K985">
        <v>335</v>
      </c>
      <c r="L985">
        <v>325</v>
      </c>
      <c r="M985">
        <v>13</v>
      </c>
    </row>
    <row r="986" spans="1:13" x14ac:dyDescent="0.35">
      <c r="A986">
        <v>99066</v>
      </c>
      <c r="B986" t="s">
        <v>16</v>
      </c>
      <c r="C986" t="s">
        <v>14</v>
      </c>
      <c r="D986">
        <v>206</v>
      </c>
      <c r="E986">
        <v>116</v>
      </c>
      <c r="F986">
        <v>228</v>
      </c>
      <c r="G986">
        <v>0</v>
      </c>
      <c r="H986">
        <v>8204</v>
      </c>
      <c r="I986">
        <v>1</v>
      </c>
      <c r="J986">
        <v>63</v>
      </c>
      <c r="K986">
        <v>164</v>
      </c>
      <c r="L986">
        <v>194</v>
      </c>
      <c r="M986">
        <v>4.434782609</v>
      </c>
    </row>
    <row r="987" spans="1:13" x14ac:dyDescent="0.35">
      <c r="A987">
        <v>148141</v>
      </c>
      <c r="B987" t="s">
        <v>22</v>
      </c>
      <c r="C987" t="s">
        <v>17</v>
      </c>
      <c r="D987">
        <v>3576</v>
      </c>
      <c r="E987">
        <v>661</v>
      </c>
      <c r="F987">
        <v>826</v>
      </c>
      <c r="G987">
        <v>96</v>
      </c>
      <c r="H987">
        <v>29413</v>
      </c>
      <c r="I987">
        <v>14</v>
      </c>
      <c r="J987">
        <v>50</v>
      </c>
      <c r="K987">
        <v>768</v>
      </c>
      <c r="L987">
        <v>729</v>
      </c>
      <c r="M987">
        <v>11</v>
      </c>
    </row>
    <row r="988" spans="1:13" x14ac:dyDescent="0.35">
      <c r="A988">
        <v>186456</v>
      </c>
      <c r="B988" t="s">
        <v>51</v>
      </c>
      <c r="C988" t="s">
        <v>17</v>
      </c>
      <c r="D988">
        <v>589</v>
      </c>
      <c r="E988">
        <v>277</v>
      </c>
      <c r="F988">
        <v>364</v>
      </c>
      <c r="G988">
        <v>1</v>
      </c>
      <c r="H988">
        <v>12713</v>
      </c>
      <c r="I988">
        <v>2</v>
      </c>
      <c r="J988">
        <v>51</v>
      </c>
      <c r="K988">
        <v>331</v>
      </c>
      <c r="L988">
        <v>321</v>
      </c>
      <c r="M988">
        <v>5.0882352940000004</v>
      </c>
    </row>
    <row r="989" spans="1:13" x14ac:dyDescent="0.35">
      <c r="A989">
        <v>158935</v>
      </c>
      <c r="B989" t="s">
        <v>22</v>
      </c>
      <c r="C989" t="s">
        <v>17</v>
      </c>
      <c r="D989">
        <v>1781</v>
      </c>
      <c r="E989">
        <v>170</v>
      </c>
      <c r="F989">
        <v>178</v>
      </c>
      <c r="G989">
        <v>33</v>
      </c>
      <c r="H989">
        <v>14039</v>
      </c>
      <c r="I989">
        <v>59</v>
      </c>
      <c r="J989">
        <v>24</v>
      </c>
      <c r="K989">
        <v>186</v>
      </c>
      <c r="L989">
        <v>252</v>
      </c>
      <c r="M989">
        <v>7.230769231</v>
      </c>
    </row>
    <row r="990" spans="1:13" x14ac:dyDescent="0.35">
      <c r="A990">
        <v>145275</v>
      </c>
      <c r="B990" t="s">
        <v>22</v>
      </c>
      <c r="C990" t="s">
        <v>17</v>
      </c>
      <c r="D990">
        <v>3833</v>
      </c>
      <c r="E990">
        <v>365</v>
      </c>
      <c r="F990">
        <v>508</v>
      </c>
      <c r="G990">
        <v>93</v>
      </c>
      <c r="H990">
        <v>31120</v>
      </c>
      <c r="I990">
        <v>29</v>
      </c>
      <c r="J990">
        <v>27</v>
      </c>
      <c r="K990">
        <v>426</v>
      </c>
      <c r="L990">
        <v>461</v>
      </c>
      <c r="M990">
        <v>12.2</v>
      </c>
    </row>
    <row r="991" spans="1:13" x14ac:dyDescent="0.35">
      <c r="A991">
        <v>173744</v>
      </c>
      <c r="B991" t="s">
        <v>38</v>
      </c>
      <c r="D991">
        <v>798</v>
      </c>
      <c r="E991">
        <v>234</v>
      </c>
      <c r="F991">
        <v>321</v>
      </c>
      <c r="G991">
        <v>2</v>
      </c>
      <c r="H991">
        <v>10082</v>
      </c>
      <c r="I991">
        <v>14</v>
      </c>
      <c r="J991">
        <v>55</v>
      </c>
      <c r="K991">
        <v>252</v>
      </c>
      <c r="L991">
        <v>297</v>
      </c>
      <c r="M991">
        <v>20</v>
      </c>
    </row>
    <row r="992" spans="1:13" x14ac:dyDescent="0.35">
      <c r="A992">
        <v>179683</v>
      </c>
      <c r="B992" t="s">
        <v>41</v>
      </c>
      <c r="C992" t="s">
        <v>17</v>
      </c>
      <c r="D992">
        <v>1108</v>
      </c>
      <c r="E992">
        <v>371</v>
      </c>
      <c r="F992">
        <v>408</v>
      </c>
      <c r="G992">
        <v>4</v>
      </c>
      <c r="H992">
        <v>13661</v>
      </c>
      <c r="I992">
        <v>3</v>
      </c>
      <c r="J992">
        <v>63</v>
      </c>
      <c r="K992">
        <v>395</v>
      </c>
      <c r="L992">
        <v>393</v>
      </c>
      <c r="M992">
        <v>21.666666670000001</v>
      </c>
    </row>
    <row r="993" spans="1:13" x14ac:dyDescent="0.35">
      <c r="A993">
        <v>188421</v>
      </c>
      <c r="B993" t="s">
        <v>51</v>
      </c>
      <c r="C993" t="s">
        <v>14</v>
      </c>
      <c r="D993">
        <v>704</v>
      </c>
      <c r="E993">
        <v>359</v>
      </c>
      <c r="F993">
        <v>405</v>
      </c>
      <c r="G993">
        <v>0</v>
      </c>
      <c r="H993">
        <v>13482</v>
      </c>
      <c r="I993">
        <v>4</v>
      </c>
      <c r="J993">
        <v>48</v>
      </c>
      <c r="K993">
        <v>370</v>
      </c>
      <c r="L993">
        <v>392</v>
      </c>
      <c r="M993">
        <v>7.5</v>
      </c>
    </row>
    <row r="994" spans="1:13" x14ac:dyDescent="0.35">
      <c r="A994">
        <v>123699</v>
      </c>
      <c r="B994" t="s">
        <v>21</v>
      </c>
      <c r="C994" t="s">
        <v>17</v>
      </c>
      <c r="D994">
        <v>1077</v>
      </c>
      <c r="E994">
        <v>751</v>
      </c>
      <c r="F994">
        <v>762</v>
      </c>
      <c r="G994">
        <v>2</v>
      </c>
      <c r="H994">
        <v>28799</v>
      </c>
      <c r="I994">
        <v>5</v>
      </c>
      <c r="J994">
        <v>55</v>
      </c>
      <c r="K994">
        <v>733</v>
      </c>
      <c r="L994">
        <v>766</v>
      </c>
      <c r="M994">
        <v>7.8</v>
      </c>
    </row>
    <row r="995" spans="1:13" x14ac:dyDescent="0.35">
      <c r="A995">
        <v>23930</v>
      </c>
      <c r="B995" t="s">
        <v>47</v>
      </c>
      <c r="C995" t="s">
        <v>14</v>
      </c>
      <c r="D995">
        <v>891</v>
      </c>
      <c r="E995">
        <v>489</v>
      </c>
      <c r="F995">
        <v>655</v>
      </c>
      <c r="G995">
        <v>7</v>
      </c>
      <c r="H995">
        <v>26220</v>
      </c>
      <c r="I995">
        <v>2</v>
      </c>
      <c r="J995">
        <v>60</v>
      </c>
      <c r="K995">
        <v>516</v>
      </c>
      <c r="L995">
        <v>595</v>
      </c>
      <c r="M995">
        <v>4.2777777779999999</v>
      </c>
    </row>
    <row r="996" spans="1:13" x14ac:dyDescent="0.35">
      <c r="A996">
        <v>46153</v>
      </c>
      <c r="B996" t="s">
        <v>13</v>
      </c>
      <c r="C996" t="s">
        <v>17</v>
      </c>
      <c r="D996">
        <v>933</v>
      </c>
      <c r="E996">
        <v>224</v>
      </c>
      <c r="F996">
        <v>406</v>
      </c>
      <c r="G996">
        <v>5</v>
      </c>
      <c r="H996">
        <v>14946</v>
      </c>
      <c r="I996">
        <v>5</v>
      </c>
      <c r="J996">
        <v>19</v>
      </c>
      <c r="K996">
        <v>290</v>
      </c>
      <c r="L996">
        <v>333</v>
      </c>
      <c r="M996">
        <v>10</v>
      </c>
    </row>
    <row r="997" spans="1:13" x14ac:dyDescent="0.35">
      <c r="A997">
        <v>179863</v>
      </c>
      <c r="B997" t="s">
        <v>41</v>
      </c>
      <c r="C997" t="s">
        <v>52</v>
      </c>
      <c r="D997">
        <v>1253</v>
      </c>
      <c r="E997">
        <v>325</v>
      </c>
      <c r="F997">
        <v>447</v>
      </c>
      <c r="G997">
        <v>7</v>
      </c>
      <c r="H997">
        <v>15635</v>
      </c>
      <c r="I997">
        <v>12</v>
      </c>
      <c r="J997">
        <v>57</v>
      </c>
      <c r="K997">
        <v>454</v>
      </c>
      <c r="L997">
        <v>374</v>
      </c>
      <c r="M997">
        <v>9.1875</v>
      </c>
    </row>
    <row r="998" spans="1:13" x14ac:dyDescent="0.35">
      <c r="A998">
        <v>87395</v>
      </c>
      <c r="B998" t="s">
        <v>35</v>
      </c>
      <c r="C998" t="s">
        <v>20</v>
      </c>
      <c r="D998">
        <v>842</v>
      </c>
      <c r="E998">
        <v>264</v>
      </c>
      <c r="F998">
        <v>388</v>
      </c>
      <c r="G998">
        <v>3</v>
      </c>
      <c r="H998">
        <v>15084</v>
      </c>
      <c r="I998">
        <v>2</v>
      </c>
      <c r="J998">
        <v>50</v>
      </c>
      <c r="K998">
        <v>286</v>
      </c>
      <c r="L998">
        <v>370</v>
      </c>
      <c r="M998">
        <v>15.1</v>
      </c>
    </row>
    <row r="999" spans="1:13" x14ac:dyDescent="0.35">
      <c r="A999">
        <v>86779</v>
      </c>
      <c r="B999" t="s">
        <v>46</v>
      </c>
      <c r="C999" t="s">
        <v>17</v>
      </c>
      <c r="D999">
        <v>331</v>
      </c>
      <c r="E999">
        <v>165</v>
      </c>
      <c r="F999">
        <v>266</v>
      </c>
      <c r="G999">
        <v>0</v>
      </c>
      <c r="H999">
        <v>9324</v>
      </c>
      <c r="I999">
        <v>1</v>
      </c>
      <c r="J999">
        <v>61</v>
      </c>
      <c r="K999">
        <v>172</v>
      </c>
      <c r="L999">
        <v>232</v>
      </c>
      <c r="M999">
        <v>10.66666667</v>
      </c>
    </row>
    <row r="1000" spans="1:13" x14ac:dyDescent="0.35">
      <c r="A1000">
        <v>25214</v>
      </c>
      <c r="B1000" t="s">
        <v>18</v>
      </c>
      <c r="C1000" t="s">
        <v>20</v>
      </c>
      <c r="D1000">
        <v>1823</v>
      </c>
      <c r="E1000">
        <v>544</v>
      </c>
      <c r="F1000">
        <v>567</v>
      </c>
      <c r="G1000">
        <v>43</v>
      </c>
      <c r="H1000">
        <v>21265</v>
      </c>
      <c r="I1000">
        <v>1</v>
      </c>
      <c r="J1000">
        <v>62</v>
      </c>
      <c r="K1000">
        <v>552</v>
      </c>
      <c r="L1000">
        <v>552</v>
      </c>
      <c r="M1000">
        <v>12</v>
      </c>
    </row>
    <row r="1001" spans="1:13" x14ac:dyDescent="0.35">
      <c r="A1001">
        <v>79641</v>
      </c>
      <c r="B1001" t="s">
        <v>36</v>
      </c>
      <c r="C1001" t="s">
        <v>17</v>
      </c>
      <c r="D1001">
        <v>1244</v>
      </c>
      <c r="E1001">
        <v>672</v>
      </c>
      <c r="F1001">
        <v>776</v>
      </c>
      <c r="G1001">
        <v>25</v>
      </c>
      <c r="H1001">
        <v>25036</v>
      </c>
      <c r="I1001">
        <v>1</v>
      </c>
      <c r="J1001">
        <v>64</v>
      </c>
      <c r="K1001">
        <v>713</v>
      </c>
      <c r="L1001">
        <v>743</v>
      </c>
      <c r="M1001">
        <v>9.9375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D2E6-01FD-4EAF-AAF6-37701CE74F19}">
  <dimension ref="A1:M1007"/>
  <sheetViews>
    <sheetView workbookViewId="0">
      <selection activeCell="N1" sqref="N1"/>
    </sheetView>
  </sheetViews>
  <sheetFormatPr defaultRowHeight="14.5" x14ac:dyDescent="0.35"/>
  <cols>
    <col min="1" max="1" width="12.453125" bestFit="1" customWidth="1"/>
    <col min="2" max="2" width="9.54296875" bestFit="1" customWidth="1"/>
    <col min="3" max="3" width="10.08984375" bestFit="1" customWidth="1"/>
    <col min="4" max="4" width="8.08984375" bestFit="1" customWidth="1"/>
    <col min="5" max="6" width="5.90625" bestFit="1" customWidth="1"/>
    <col min="7" max="7" width="7.54296875" bestFit="1" customWidth="1"/>
    <col min="8" max="8" width="6.81640625" bestFit="1" customWidth="1"/>
    <col min="9" max="10" width="8.81640625" bestFit="1" customWidth="1"/>
    <col min="11" max="12" width="5.90625" bestFit="1" customWidth="1"/>
    <col min="13" max="13" width="11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186307</v>
      </c>
      <c r="B2" t="s">
        <v>22</v>
      </c>
      <c r="C2" t="s">
        <v>14</v>
      </c>
      <c r="D2" t="s">
        <v>78</v>
      </c>
      <c r="E2">
        <v>345</v>
      </c>
      <c r="F2">
        <v>438</v>
      </c>
      <c r="G2">
        <v>3</v>
      </c>
      <c r="H2">
        <v>15915</v>
      </c>
      <c r="I2">
        <v>2</v>
      </c>
      <c r="J2">
        <v>58</v>
      </c>
      <c r="K2">
        <v>388</v>
      </c>
      <c r="L2">
        <v>417</v>
      </c>
      <c r="M2">
        <v>16.14285714</v>
      </c>
    </row>
    <row r="3" spans="1:13" x14ac:dyDescent="0.35">
      <c r="A3">
        <v>34174</v>
      </c>
      <c r="B3" t="s">
        <v>79</v>
      </c>
      <c r="C3" t="s">
        <v>17</v>
      </c>
      <c r="D3">
        <v>529</v>
      </c>
      <c r="E3">
        <v>198</v>
      </c>
      <c r="F3">
        <v>291</v>
      </c>
      <c r="G3">
        <v>0</v>
      </c>
      <c r="H3">
        <v>10816</v>
      </c>
      <c r="I3">
        <v>0</v>
      </c>
      <c r="J3">
        <v>80</v>
      </c>
      <c r="K3">
        <v>218</v>
      </c>
      <c r="L3">
        <v>257</v>
      </c>
      <c r="M3">
        <v>6.0833333329999997</v>
      </c>
    </row>
    <row r="4" spans="1:13" x14ac:dyDescent="0.35">
      <c r="A4">
        <v>101388</v>
      </c>
      <c r="B4" t="s">
        <v>37</v>
      </c>
      <c r="C4" t="s">
        <v>14</v>
      </c>
      <c r="D4">
        <v>526</v>
      </c>
      <c r="E4">
        <v>340</v>
      </c>
      <c r="F4">
        <v>342</v>
      </c>
      <c r="G4">
        <v>0</v>
      </c>
      <c r="H4">
        <v>9687</v>
      </c>
      <c r="I4">
        <v>0</v>
      </c>
      <c r="J4">
        <v>89</v>
      </c>
      <c r="K4">
        <v>348</v>
      </c>
      <c r="L4">
        <v>321</v>
      </c>
      <c r="M4">
        <v>5.8</v>
      </c>
    </row>
    <row r="5" spans="1:13" x14ac:dyDescent="0.35">
      <c r="A5">
        <v>159472</v>
      </c>
      <c r="B5" t="s">
        <v>22</v>
      </c>
      <c r="C5" t="s">
        <v>17</v>
      </c>
      <c r="D5">
        <v>621</v>
      </c>
      <c r="E5">
        <v>231</v>
      </c>
      <c r="F5">
        <v>279</v>
      </c>
      <c r="G5">
        <v>0</v>
      </c>
      <c r="H5">
        <v>6184</v>
      </c>
      <c r="I5">
        <v>43</v>
      </c>
      <c r="J5">
        <v>41</v>
      </c>
      <c r="K5">
        <v>237</v>
      </c>
      <c r="L5">
        <v>272</v>
      </c>
      <c r="M5">
        <v>11.66666667</v>
      </c>
    </row>
    <row r="6" spans="1:13" x14ac:dyDescent="0.35">
      <c r="A6">
        <v>179143</v>
      </c>
      <c r="B6" t="s">
        <v>41</v>
      </c>
      <c r="C6" t="s">
        <v>52</v>
      </c>
      <c r="D6">
        <v>1688</v>
      </c>
      <c r="E6">
        <v>496</v>
      </c>
      <c r="F6">
        <v>564</v>
      </c>
      <c r="G6">
        <v>35</v>
      </c>
      <c r="H6">
        <v>22963</v>
      </c>
      <c r="I6">
        <v>2</v>
      </c>
      <c r="J6">
        <v>63</v>
      </c>
      <c r="K6">
        <v>520</v>
      </c>
      <c r="L6">
        <v>521</v>
      </c>
      <c r="M6">
        <v>23.9</v>
      </c>
    </row>
    <row r="7" spans="1:13" x14ac:dyDescent="0.35">
      <c r="A7">
        <v>150799</v>
      </c>
      <c r="B7" t="s">
        <v>22</v>
      </c>
      <c r="C7" t="s">
        <v>14</v>
      </c>
      <c r="D7" t="s">
        <v>80</v>
      </c>
      <c r="E7">
        <v>257</v>
      </c>
      <c r="F7">
        <v>393</v>
      </c>
      <c r="G7">
        <v>8</v>
      </c>
      <c r="H7">
        <v>10990</v>
      </c>
      <c r="I7">
        <v>19</v>
      </c>
      <c r="J7">
        <v>51</v>
      </c>
      <c r="K7">
        <v>275</v>
      </c>
      <c r="L7">
        <v>376</v>
      </c>
      <c r="M7">
        <v>7.625</v>
      </c>
    </row>
    <row r="8" spans="1:13" x14ac:dyDescent="0.35">
      <c r="A8">
        <v>135983</v>
      </c>
      <c r="B8" t="s">
        <v>56</v>
      </c>
      <c r="D8">
        <v>638</v>
      </c>
      <c r="E8">
        <v>213</v>
      </c>
      <c r="F8">
        <v>226</v>
      </c>
      <c r="G8">
        <v>0</v>
      </c>
      <c r="H8">
        <v>9836</v>
      </c>
      <c r="I8">
        <v>0</v>
      </c>
      <c r="J8">
        <v>26</v>
      </c>
      <c r="K8">
        <v>236</v>
      </c>
      <c r="L8">
        <v>220</v>
      </c>
      <c r="M8">
        <v>4.6521739130000004</v>
      </c>
    </row>
    <row r="9" spans="1:13" x14ac:dyDescent="0.35">
      <c r="A9">
        <v>22817</v>
      </c>
      <c r="B9" t="s">
        <v>47</v>
      </c>
      <c r="C9" t="s">
        <v>17</v>
      </c>
      <c r="D9">
        <v>451</v>
      </c>
      <c r="E9">
        <v>211</v>
      </c>
      <c r="F9">
        <v>264</v>
      </c>
      <c r="G9">
        <v>0</v>
      </c>
      <c r="H9">
        <v>7676</v>
      </c>
      <c r="I9">
        <v>0</v>
      </c>
      <c r="J9">
        <v>96</v>
      </c>
      <c r="K9">
        <v>227</v>
      </c>
      <c r="L9">
        <v>245</v>
      </c>
      <c r="M9">
        <v>16</v>
      </c>
    </row>
    <row r="10" spans="1:13" x14ac:dyDescent="0.35">
      <c r="A10">
        <v>123972</v>
      </c>
      <c r="B10" t="s">
        <v>21</v>
      </c>
      <c r="C10" t="s">
        <v>17</v>
      </c>
      <c r="D10">
        <v>496</v>
      </c>
      <c r="E10">
        <v>359</v>
      </c>
      <c r="F10">
        <v>496</v>
      </c>
      <c r="G10">
        <v>2</v>
      </c>
      <c r="H10">
        <v>21791</v>
      </c>
      <c r="I10">
        <v>2</v>
      </c>
      <c r="J10">
        <v>74</v>
      </c>
      <c r="K10">
        <v>405</v>
      </c>
      <c r="L10">
        <v>462</v>
      </c>
      <c r="M10">
        <v>5.8571428570000004</v>
      </c>
    </row>
    <row r="11" spans="1:13" x14ac:dyDescent="0.35">
      <c r="A11">
        <v>81520</v>
      </c>
      <c r="B11" t="s">
        <v>36</v>
      </c>
      <c r="C11" t="s">
        <v>17</v>
      </c>
      <c r="D11">
        <v>428</v>
      </c>
      <c r="E11">
        <v>215</v>
      </c>
      <c r="F11">
        <v>308</v>
      </c>
      <c r="G11">
        <v>0</v>
      </c>
      <c r="H11">
        <v>10674</v>
      </c>
      <c r="I11">
        <v>0</v>
      </c>
      <c r="J11">
        <v>63</v>
      </c>
      <c r="K11">
        <v>250</v>
      </c>
      <c r="L11">
        <v>264</v>
      </c>
      <c r="M11">
        <v>8.7333333329999991</v>
      </c>
    </row>
    <row r="12" spans="1:13" x14ac:dyDescent="0.35">
      <c r="A12">
        <v>185309</v>
      </c>
      <c r="B12" t="s">
        <v>30</v>
      </c>
      <c r="C12" t="s">
        <v>17</v>
      </c>
      <c r="D12">
        <v>629</v>
      </c>
      <c r="E12">
        <v>434</v>
      </c>
      <c r="F12">
        <v>439</v>
      </c>
      <c r="G12">
        <v>0</v>
      </c>
      <c r="H12">
        <v>14381</v>
      </c>
      <c r="I12">
        <v>6</v>
      </c>
      <c r="J12">
        <v>69</v>
      </c>
      <c r="K12">
        <v>444</v>
      </c>
      <c r="L12">
        <v>445</v>
      </c>
      <c r="M12">
        <v>5.2</v>
      </c>
    </row>
    <row r="13" spans="1:13" x14ac:dyDescent="0.35">
      <c r="A13">
        <v>6555</v>
      </c>
      <c r="B13" t="s">
        <v>13</v>
      </c>
      <c r="C13" t="s">
        <v>14</v>
      </c>
      <c r="D13">
        <v>3125</v>
      </c>
      <c r="E13">
        <v>616</v>
      </c>
      <c r="F13">
        <v>817</v>
      </c>
      <c r="G13">
        <v>90</v>
      </c>
      <c r="H13">
        <v>37628</v>
      </c>
      <c r="I13">
        <v>42</v>
      </c>
      <c r="J13">
        <v>15</v>
      </c>
      <c r="K13">
        <v>759</v>
      </c>
      <c r="L13">
        <v>714</v>
      </c>
      <c r="M13">
        <v>6.0989010989999999</v>
      </c>
    </row>
    <row r="14" spans="1:13" x14ac:dyDescent="0.35">
      <c r="A14">
        <v>20341</v>
      </c>
      <c r="B14" t="s">
        <v>18</v>
      </c>
      <c r="C14" t="s">
        <v>14</v>
      </c>
      <c r="D14">
        <v>1427</v>
      </c>
      <c r="E14">
        <v>367</v>
      </c>
      <c r="F14">
        <v>525</v>
      </c>
      <c r="G14">
        <v>27</v>
      </c>
      <c r="H14">
        <v>24023</v>
      </c>
      <c r="I14">
        <v>3</v>
      </c>
      <c r="J14">
        <v>36</v>
      </c>
      <c r="K14">
        <v>435</v>
      </c>
      <c r="L14">
        <v>456</v>
      </c>
      <c r="M14">
        <v>7.230769231</v>
      </c>
    </row>
    <row r="15" spans="1:13" x14ac:dyDescent="0.35">
      <c r="A15">
        <v>30629</v>
      </c>
      <c r="B15" t="s">
        <v>40</v>
      </c>
      <c r="C15" t="s">
        <v>17</v>
      </c>
      <c r="D15">
        <v>680</v>
      </c>
      <c r="E15">
        <v>248</v>
      </c>
      <c r="F15">
        <v>383</v>
      </c>
      <c r="G15">
        <v>0</v>
      </c>
      <c r="H15">
        <v>15732</v>
      </c>
      <c r="I15">
        <v>2</v>
      </c>
      <c r="J15">
        <v>70</v>
      </c>
      <c r="K15">
        <v>238</v>
      </c>
      <c r="L15">
        <v>320</v>
      </c>
      <c r="M15">
        <v>10</v>
      </c>
    </row>
    <row r="16" spans="1:13" x14ac:dyDescent="0.35">
      <c r="A16">
        <v>38392</v>
      </c>
      <c r="B16" t="s">
        <v>13</v>
      </c>
      <c r="C16" t="s">
        <v>17</v>
      </c>
      <c r="D16" t="s">
        <v>81</v>
      </c>
      <c r="E16">
        <v>408</v>
      </c>
      <c r="F16">
        <v>464</v>
      </c>
      <c r="G16">
        <v>11</v>
      </c>
      <c r="H16">
        <v>13050</v>
      </c>
      <c r="I16">
        <v>67</v>
      </c>
      <c r="J16">
        <v>26</v>
      </c>
      <c r="K16">
        <v>415</v>
      </c>
      <c r="L16">
        <v>452</v>
      </c>
      <c r="M16">
        <v>20</v>
      </c>
    </row>
    <row r="17" spans="1:13" x14ac:dyDescent="0.35">
      <c r="A17">
        <v>122090</v>
      </c>
      <c r="B17" t="s">
        <v>21</v>
      </c>
      <c r="C17" t="s">
        <v>14</v>
      </c>
      <c r="D17">
        <v>405</v>
      </c>
      <c r="E17">
        <v>279</v>
      </c>
      <c r="F17">
        <v>381</v>
      </c>
      <c r="G17">
        <v>0</v>
      </c>
      <c r="H17">
        <v>10716</v>
      </c>
      <c r="I17">
        <v>6</v>
      </c>
      <c r="J17">
        <v>65</v>
      </c>
      <c r="K17">
        <v>340</v>
      </c>
      <c r="L17">
        <v>349</v>
      </c>
      <c r="M17">
        <v>4.7857142860000002</v>
      </c>
    </row>
    <row r="18" spans="1:13" x14ac:dyDescent="0.35">
      <c r="A18">
        <v>159623</v>
      </c>
      <c r="B18" t="s">
        <v>36</v>
      </c>
      <c r="C18" t="s">
        <v>17</v>
      </c>
      <c r="D18">
        <v>397</v>
      </c>
      <c r="E18">
        <v>217</v>
      </c>
      <c r="F18">
        <v>315</v>
      </c>
      <c r="G18">
        <v>0</v>
      </c>
      <c r="H18">
        <v>11627</v>
      </c>
      <c r="I18">
        <v>1</v>
      </c>
      <c r="J18">
        <v>84</v>
      </c>
      <c r="K18">
        <v>294</v>
      </c>
      <c r="L18">
        <v>259</v>
      </c>
      <c r="M18">
        <v>9.8000000000000007</v>
      </c>
    </row>
    <row r="19" spans="1:13" x14ac:dyDescent="0.35">
      <c r="A19">
        <v>103290</v>
      </c>
      <c r="B19" t="s">
        <v>37</v>
      </c>
      <c r="C19" t="s">
        <v>14</v>
      </c>
      <c r="D19">
        <v>736</v>
      </c>
      <c r="E19">
        <v>617</v>
      </c>
      <c r="F19">
        <v>761</v>
      </c>
      <c r="G19">
        <v>0</v>
      </c>
      <c r="H19">
        <v>25623</v>
      </c>
      <c r="I19">
        <v>4</v>
      </c>
      <c r="J19">
        <v>62</v>
      </c>
      <c r="K19">
        <v>646</v>
      </c>
      <c r="L19">
        <v>654</v>
      </c>
      <c r="M19">
        <v>9.6</v>
      </c>
    </row>
    <row r="20" spans="1:13" x14ac:dyDescent="0.35">
      <c r="A20">
        <v>154745</v>
      </c>
      <c r="B20" t="s">
        <v>22</v>
      </c>
      <c r="C20" t="s">
        <v>14</v>
      </c>
      <c r="D20">
        <v>996</v>
      </c>
      <c r="E20">
        <v>309</v>
      </c>
      <c r="F20">
        <v>452</v>
      </c>
      <c r="G20">
        <v>4</v>
      </c>
      <c r="H20">
        <v>14797</v>
      </c>
      <c r="I20">
        <v>2</v>
      </c>
      <c r="J20">
        <v>60</v>
      </c>
      <c r="K20">
        <v>419</v>
      </c>
      <c r="L20">
        <v>382</v>
      </c>
      <c r="M20">
        <v>10</v>
      </c>
    </row>
    <row r="21" spans="1:13" x14ac:dyDescent="0.35">
      <c r="A21">
        <v>184549</v>
      </c>
      <c r="B21" t="s">
        <v>71</v>
      </c>
      <c r="C21" t="s">
        <v>27</v>
      </c>
      <c r="D21">
        <v>1040</v>
      </c>
      <c r="E21">
        <v>507</v>
      </c>
      <c r="F21">
        <v>590</v>
      </c>
      <c r="G21">
        <v>0</v>
      </c>
      <c r="H21">
        <v>21442</v>
      </c>
      <c r="I21">
        <v>6</v>
      </c>
      <c r="J21">
        <v>24</v>
      </c>
      <c r="K21">
        <v>569</v>
      </c>
      <c r="L21">
        <v>566</v>
      </c>
      <c r="M21">
        <v>20.833333329999999</v>
      </c>
    </row>
    <row r="22" spans="1:13" x14ac:dyDescent="0.35">
      <c r="A22">
        <v>162494</v>
      </c>
      <c r="B22" t="s">
        <v>22</v>
      </c>
      <c r="C22" t="s">
        <v>14</v>
      </c>
      <c r="D22">
        <v>2375</v>
      </c>
      <c r="E22">
        <v>435</v>
      </c>
      <c r="F22">
        <v>514</v>
      </c>
      <c r="G22">
        <v>88</v>
      </c>
      <c r="H22">
        <v>17574</v>
      </c>
      <c r="I22">
        <v>18</v>
      </c>
      <c r="J22">
        <v>60</v>
      </c>
      <c r="K22">
        <v>516</v>
      </c>
      <c r="L22">
        <v>465</v>
      </c>
      <c r="M22">
        <v>21.875</v>
      </c>
    </row>
    <row r="23" spans="1:13" x14ac:dyDescent="0.35">
      <c r="A23">
        <v>45873</v>
      </c>
      <c r="B23" t="s">
        <v>13</v>
      </c>
      <c r="C23" t="s">
        <v>17</v>
      </c>
      <c r="D23">
        <v>402</v>
      </c>
      <c r="E23">
        <v>168</v>
      </c>
      <c r="F23">
        <v>240</v>
      </c>
      <c r="G23">
        <v>0</v>
      </c>
      <c r="H23">
        <v>10003</v>
      </c>
      <c r="I23">
        <v>8</v>
      </c>
      <c r="J23">
        <v>17</v>
      </c>
      <c r="K23">
        <v>251</v>
      </c>
      <c r="L23">
        <v>199</v>
      </c>
      <c r="M23">
        <v>6.538461539</v>
      </c>
    </row>
    <row r="24" spans="1:13" x14ac:dyDescent="0.35">
      <c r="A24">
        <v>14831</v>
      </c>
      <c r="B24" t="s">
        <v>33</v>
      </c>
      <c r="C24" t="s">
        <v>61</v>
      </c>
      <c r="D24">
        <v>374</v>
      </c>
      <c r="E24">
        <v>223</v>
      </c>
      <c r="F24">
        <v>276</v>
      </c>
      <c r="G24">
        <v>0</v>
      </c>
      <c r="H24">
        <v>9291</v>
      </c>
      <c r="I24">
        <v>2</v>
      </c>
      <c r="J24">
        <v>73</v>
      </c>
      <c r="K24">
        <v>242</v>
      </c>
      <c r="L24">
        <v>254</v>
      </c>
      <c r="M24">
        <v>8.7857142859999993</v>
      </c>
    </row>
    <row r="25" spans="1:13" x14ac:dyDescent="0.35">
      <c r="A25">
        <v>160610</v>
      </c>
      <c r="B25" t="s">
        <v>22</v>
      </c>
      <c r="C25" t="s">
        <v>17</v>
      </c>
      <c r="D25">
        <v>848</v>
      </c>
      <c r="E25">
        <v>368</v>
      </c>
      <c r="F25">
        <v>412</v>
      </c>
      <c r="G25">
        <v>1</v>
      </c>
      <c r="H25">
        <v>13741</v>
      </c>
      <c r="I25">
        <v>7</v>
      </c>
      <c r="J25">
        <v>39</v>
      </c>
      <c r="K25">
        <v>397</v>
      </c>
      <c r="L25">
        <v>392</v>
      </c>
      <c r="M25">
        <v>15</v>
      </c>
    </row>
    <row r="26" spans="1:13" x14ac:dyDescent="0.35">
      <c r="A26">
        <v>44243</v>
      </c>
      <c r="B26" t="s">
        <v>13</v>
      </c>
      <c r="C26" t="s">
        <v>17</v>
      </c>
      <c r="D26">
        <v>1603</v>
      </c>
      <c r="E26">
        <v>308</v>
      </c>
      <c r="F26">
        <v>525</v>
      </c>
      <c r="G26">
        <v>38</v>
      </c>
      <c r="H26">
        <v>24259</v>
      </c>
      <c r="I26">
        <v>7</v>
      </c>
      <c r="J26">
        <v>13</v>
      </c>
      <c r="K26">
        <v>346</v>
      </c>
      <c r="L26">
        <v>445</v>
      </c>
      <c r="M26">
        <v>12.66666667</v>
      </c>
    </row>
    <row r="27" spans="1:13" x14ac:dyDescent="0.35">
      <c r="A27">
        <v>41537</v>
      </c>
      <c r="B27" t="s">
        <v>13</v>
      </c>
      <c r="C27" t="s">
        <v>17</v>
      </c>
      <c r="D27">
        <v>742</v>
      </c>
      <c r="E27">
        <v>396</v>
      </c>
      <c r="F27">
        <v>470</v>
      </c>
      <c r="G27">
        <v>0</v>
      </c>
      <c r="H27">
        <v>15356</v>
      </c>
      <c r="I27">
        <v>7</v>
      </c>
      <c r="J27">
        <v>37</v>
      </c>
      <c r="K27">
        <v>424</v>
      </c>
      <c r="L27">
        <v>450</v>
      </c>
      <c r="M27">
        <v>14.28571429</v>
      </c>
    </row>
    <row r="28" spans="1:13" x14ac:dyDescent="0.35">
      <c r="A28">
        <v>56120</v>
      </c>
      <c r="B28" t="s">
        <v>63</v>
      </c>
      <c r="C28" t="s">
        <v>20</v>
      </c>
      <c r="D28">
        <v>518</v>
      </c>
      <c r="E28">
        <v>330</v>
      </c>
      <c r="F28">
        <v>393</v>
      </c>
      <c r="G28">
        <v>0</v>
      </c>
      <c r="H28">
        <v>14374</v>
      </c>
      <c r="I28">
        <v>1</v>
      </c>
      <c r="J28">
        <v>58</v>
      </c>
      <c r="K28">
        <v>370</v>
      </c>
      <c r="L28">
        <v>353</v>
      </c>
      <c r="M28">
        <v>6.6296296300000002</v>
      </c>
    </row>
    <row r="29" spans="1:13" x14ac:dyDescent="0.35">
      <c r="A29">
        <v>15648</v>
      </c>
      <c r="B29" t="s">
        <v>18</v>
      </c>
      <c r="C29" t="s">
        <v>20</v>
      </c>
      <c r="D29">
        <v>2490</v>
      </c>
      <c r="E29">
        <v>379</v>
      </c>
      <c r="F29">
        <v>649</v>
      </c>
      <c r="G29">
        <v>57</v>
      </c>
      <c r="H29">
        <v>26456</v>
      </c>
      <c r="I29">
        <v>5</v>
      </c>
      <c r="J29">
        <v>54</v>
      </c>
      <c r="K29">
        <v>459</v>
      </c>
      <c r="L29">
        <v>546</v>
      </c>
      <c r="M29">
        <v>8.9545454549999999</v>
      </c>
    </row>
    <row r="30" spans="1:13" x14ac:dyDescent="0.35">
      <c r="A30">
        <v>14608</v>
      </c>
      <c r="B30" t="s">
        <v>22</v>
      </c>
      <c r="C30" t="s">
        <v>17</v>
      </c>
      <c r="D30">
        <v>2556</v>
      </c>
      <c r="E30">
        <v>490</v>
      </c>
      <c r="F30">
        <v>744</v>
      </c>
      <c r="G30">
        <v>88</v>
      </c>
      <c r="H30">
        <v>40178</v>
      </c>
      <c r="I30">
        <v>14</v>
      </c>
      <c r="J30">
        <v>27</v>
      </c>
      <c r="K30">
        <v>670</v>
      </c>
      <c r="L30">
        <v>610</v>
      </c>
      <c r="M30">
        <v>12.09090909</v>
      </c>
    </row>
    <row r="31" spans="1:13" x14ac:dyDescent="0.35">
      <c r="A31">
        <v>9053</v>
      </c>
      <c r="B31" t="s">
        <v>22</v>
      </c>
      <c r="C31" t="s">
        <v>17</v>
      </c>
      <c r="D31">
        <v>3081</v>
      </c>
      <c r="E31">
        <v>446</v>
      </c>
      <c r="F31">
        <v>510</v>
      </c>
      <c r="G31">
        <v>89</v>
      </c>
      <c r="H31">
        <v>15984</v>
      </c>
      <c r="I31">
        <v>11</v>
      </c>
      <c r="J31">
        <v>63</v>
      </c>
      <c r="K31">
        <v>514</v>
      </c>
      <c r="L31">
        <v>485</v>
      </c>
      <c r="M31">
        <v>13.06666667</v>
      </c>
    </row>
    <row r="32" spans="1:13" x14ac:dyDescent="0.35">
      <c r="A32">
        <v>137971</v>
      </c>
      <c r="B32" t="s">
        <v>56</v>
      </c>
      <c r="C32" t="s">
        <v>61</v>
      </c>
      <c r="D32">
        <v>582</v>
      </c>
      <c r="E32">
        <v>163</v>
      </c>
      <c r="F32">
        <v>229</v>
      </c>
      <c r="G32">
        <v>0</v>
      </c>
      <c r="H32">
        <v>8173</v>
      </c>
      <c r="I32">
        <v>3</v>
      </c>
      <c r="J32">
        <v>40</v>
      </c>
      <c r="K32">
        <v>193</v>
      </c>
      <c r="L32">
        <v>188</v>
      </c>
      <c r="M32">
        <v>20</v>
      </c>
    </row>
    <row r="33" spans="1:13" x14ac:dyDescent="0.35">
      <c r="A33">
        <v>83497</v>
      </c>
      <c r="B33" t="s">
        <v>57</v>
      </c>
      <c r="C33" t="s">
        <v>17</v>
      </c>
      <c r="D33">
        <v>375</v>
      </c>
      <c r="E33">
        <v>167</v>
      </c>
      <c r="F33">
        <v>265</v>
      </c>
      <c r="G33">
        <v>0</v>
      </c>
      <c r="H33">
        <v>9007</v>
      </c>
      <c r="I33">
        <v>1</v>
      </c>
      <c r="J33">
        <v>82</v>
      </c>
      <c r="K33">
        <v>215</v>
      </c>
      <c r="L33">
        <v>216</v>
      </c>
      <c r="M33">
        <v>15</v>
      </c>
    </row>
    <row r="34" spans="1:13" x14ac:dyDescent="0.35">
      <c r="A34">
        <v>169640</v>
      </c>
      <c r="B34" t="s">
        <v>22</v>
      </c>
      <c r="C34" t="s">
        <v>17</v>
      </c>
      <c r="D34">
        <v>1248</v>
      </c>
      <c r="E34">
        <v>371</v>
      </c>
      <c r="F34">
        <v>401</v>
      </c>
      <c r="G34">
        <v>3</v>
      </c>
      <c r="H34">
        <v>13104</v>
      </c>
      <c r="I34">
        <v>14</v>
      </c>
      <c r="J34">
        <v>58</v>
      </c>
      <c r="K34">
        <v>394</v>
      </c>
      <c r="L34">
        <v>384</v>
      </c>
      <c r="M34">
        <v>6.3636363640000004</v>
      </c>
    </row>
    <row r="35" spans="1:13" x14ac:dyDescent="0.35">
      <c r="A35">
        <v>169903</v>
      </c>
      <c r="B35" t="s">
        <v>22</v>
      </c>
      <c r="C35" t="s">
        <v>31</v>
      </c>
      <c r="D35">
        <v>2598</v>
      </c>
      <c r="E35">
        <v>470</v>
      </c>
      <c r="F35">
        <v>661</v>
      </c>
      <c r="G35">
        <v>74</v>
      </c>
      <c r="H35">
        <v>31631</v>
      </c>
      <c r="I35">
        <v>9</v>
      </c>
      <c r="J35">
        <v>36</v>
      </c>
      <c r="K35">
        <v>557</v>
      </c>
      <c r="L35">
        <v>562</v>
      </c>
      <c r="M35">
        <v>8.1071428569999995</v>
      </c>
    </row>
    <row r="36" spans="1:13" x14ac:dyDescent="0.35">
      <c r="A36">
        <v>172175</v>
      </c>
      <c r="B36" t="s">
        <v>22</v>
      </c>
      <c r="C36" t="s">
        <v>17</v>
      </c>
      <c r="D36">
        <v>658</v>
      </c>
      <c r="E36">
        <v>166</v>
      </c>
      <c r="F36">
        <v>212</v>
      </c>
      <c r="G36">
        <v>0</v>
      </c>
      <c r="H36">
        <v>7704</v>
      </c>
      <c r="I36">
        <v>16</v>
      </c>
      <c r="J36">
        <v>59</v>
      </c>
      <c r="K36">
        <v>143</v>
      </c>
      <c r="L36">
        <v>206</v>
      </c>
      <c r="M36">
        <v>11.33333333</v>
      </c>
    </row>
    <row r="37" spans="1:13" x14ac:dyDescent="0.35">
      <c r="A37">
        <v>145905</v>
      </c>
      <c r="B37" t="s">
        <v>22</v>
      </c>
      <c r="C37" t="s">
        <v>14</v>
      </c>
      <c r="D37">
        <v>2328</v>
      </c>
      <c r="E37">
        <v>346</v>
      </c>
      <c r="F37">
        <v>493</v>
      </c>
      <c r="G37">
        <v>74</v>
      </c>
      <c r="H37">
        <v>17417</v>
      </c>
      <c r="I37">
        <v>20</v>
      </c>
      <c r="J37">
        <v>47</v>
      </c>
      <c r="K37">
        <v>469</v>
      </c>
      <c r="L37">
        <v>434</v>
      </c>
      <c r="M37">
        <v>25</v>
      </c>
    </row>
    <row r="38" spans="1:13" x14ac:dyDescent="0.35">
      <c r="A38">
        <v>136385</v>
      </c>
      <c r="B38" t="s">
        <v>56</v>
      </c>
      <c r="C38" t="s">
        <v>14</v>
      </c>
      <c r="D38">
        <v>1239</v>
      </c>
      <c r="E38">
        <v>241</v>
      </c>
      <c r="F38">
        <v>382</v>
      </c>
      <c r="G38">
        <v>15</v>
      </c>
      <c r="H38">
        <v>14783</v>
      </c>
      <c r="I38">
        <v>2</v>
      </c>
      <c r="J38">
        <v>24</v>
      </c>
      <c r="K38">
        <v>287</v>
      </c>
      <c r="L38">
        <v>337</v>
      </c>
      <c r="M38">
        <v>6.75</v>
      </c>
    </row>
    <row r="39" spans="1:13" x14ac:dyDescent="0.35">
      <c r="A39">
        <v>15038</v>
      </c>
      <c r="B39" t="s">
        <v>18</v>
      </c>
      <c r="C39" t="s">
        <v>14</v>
      </c>
      <c r="D39">
        <v>849</v>
      </c>
      <c r="E39">
        <v>457</v>
      </c>
      <c r="F39">
        <v>519</v>
      </c>
      <c r="G39">
        <v>0</v>
      </c>
      <c r="H39">
        <v>16386</v>
      </c>
      <c r="I39">
        <v>1</v>
      </c>
      <c r="J39">
        <v>66</v>
      </c>
      <c r="K39">
        <v>508</v>
      </c>
      <c r="L39">
        <v>470</v>
      </c>
      <c r="M39">
        <v>12.8</v>
      </c>
    </row>
    <row r="40" spans="1:13" x14ac:dyDescent="0.35">
      <c r="A40">
        <v>40786</v>
      </c>
      <c r="B40" t="s">
        <v>13</v>
      </c>
      <c r="C40" t="s">
        <v>14</v>
      </c>
      <c r="D40">
        <v>1163</v>
      </c>
      <c r="E40">
        <v>402</v>
      </c>
      <c r="F40">
        <v>552</v>
      </c>
      <c r="G40">
        <v>14</v>
      </c>
      <c r="H40">
        <v>19090</v>
      </c>
      <c r="I40">
        <v>8</v>
      </c>
      <c r="J40">
        <v>33</v>
      </c>
      <c r="K40">
        <v>446</v>
      </c>
      <c r="L40">
        <v>495</v>
      </c>
      <c r="M40">
        <v>11.375</v>
      </c>
    </row>
    <row r="41" spans="1:13" x14ac:dyDescent="0.35">
      <c r="A41">
        <v>2935</v>
      </c>
      <c r="B41" t="s">
        <v>16</v>
      </c>
      <c r="C41" t="s">
        <v>17</v>
      </c>
      <c r="D41">
        <v>1609</v>
      </c>
      <c r="E41">
        <v>504</v>
      </c>
      <c r="F41">
        <v>663</v>
      </c>
      <c r="G41">
        <v>33</v>
      </c>
      <c r="H41">
        <v>23852</v>
      </c>
      <c r="I41">
        <v>9</v>
      </c>
      <c r="J41">
        <v>63</v>
      </c>
      <c r="K41">
        <v>592</v>
      </c>
      <c r="L41">
        <v>579</v>
      </c>
      <c r="M41">
        <v>22.5</v>
      </c>
    </row>
    <row r="42" spans="1:13" x14ac:dyDescent="0.35">
      <c r="A42">
        <v>132983</v>
      </c>
      <c r="B42" t="s">
        <v>67</v>
      </c>
      <c r="C42" t="s">
        <v>52</v>
      </c>
      <c r="D42">
        <v>1611</v>
      </c>
      <c r="E42">
        <v>320</v>
      </c>
      <c r="F42">
        <v>456</v>
      </c>
      <c r="G42">
        <v>38</v>
      </c>
      <c r="H42">
        <v>18475</v>
      </c>
      <c r="I42">
        <v>2</v>
      </c>
      <c r="J42">
        <v>25</v>
      </c>
      <c r="K42">
        <v>404</v>
      </c>
      <c r="L42">
        <v>404</v>
      </c>
      <c r="M42">
        <v>10</v>
      </c>
    </row>
    <row r="43" spans="1:13" x14ac:dyDescent="0.35">
      <c r="A43">
        <v>104747</v>
      </c>
      <c r="B43" t="s">
        <v>28</v>
      </c>
      <c r="C43" t="s">
        <v>17</v>
      </c>
      <c r="D43">
        <v>706</v>
      </c>
      <c r="E43">
        <v>391</v>
      </c>
      <c r="F43">
        <v>493</v>
      </c>
      <c r="G43">
        <v>0</v>
      </c>
      <c r="H43">
        <v>19160</v>
      </c>
      <c r="I43">
        <v>3</v>
      </c>
      <c r="J43">
        <v>31</v>
      </c>
      <c r="K43">
        <v>458</v>
      </c>
      <c r="L43">
        <v>434</v>
      </c>
      <c r="M43">
        <v>8</v>
      </c>
    </row>
    <row r="44" spans="1:13" x14ac:dyDescent="0.35">
      <c r="A44">
        <v>92772</v>
      </c>
      <c r="B44" t="s">
        <v>13</v>
      </c>
      <c r="C44" t="s">
        <v>17</v>
      </c>
      <c r="D44">
        <v>860</v>
      </c>
      <c r="E44">
        <v>294</v>
      </c>
      <c r="F44">
        <v>348</v>
      </c>
      <c r="G44">
        <v>0</v>
      </c>
      <c r="H44">
        <v>15425</v>
      </c>
      <c r="I44">
        <v>8</v>
      </c>
      <c r="J44">
        <v>8</v>
      </c>
      <c r="K44">
        <v>322</v>
      </c>
      <c r="L44">
        <v>329</v>
      </c>
      <c r="M44">
        <v>18</v>
      </c>
    </row>
    <row r="45" spans="1:13" x14ac:dyDescent="0.35">
      <c r="A45">
        <v>64522</v>
      </c>
      <c r="B45" t="s">
        <v>34</v>
      </c>
      <c r="C45" t="s">
        <v>14</v>
      </c>
      <c r="D45">
        <v>648</v>
      </c>
      <c r="E45">
        <v>304</v>
      </c>
      <c r="F45">
        <v>396</v>
      </c>
      <c r="G45">
        <v>3</v>
      </c>
      <c r="H45">
        <v>14750</v>
      </c>
      <c r="I45">
        <v>1</v>
      </c>
      <c r="J45">
        <v>72</v>
      </c>
      <c r="K45">
        <v>349</v>
      </c>
      <c r="L45">
        <v>358</v>
      </c>
      <c r="M45">
        <v>8</v>
      </c>
    </row>
    <row r="46" spans="1:13" x14ac:dyDescent="0.35">
      <c r="A46">
        <v>175719</v>
      </c>
      <c r="B46" t="s">
        <v>51</v>
      </c>
      <c r="C46" t="s">
        <v>14</v>
      </c>
      <c r="D46">
        <v>749</v>
      </c>
      <c r="E46">
        <v>316</v>
      </c>
      <c r="F46">
        <v>412</v>
      </c>
      <c r="G46">
        <v>0</v>
      </c>
      <c r="H46">
        <v>15051</v>
      </c>
      <c r="I46">
        <v>4</v>
      </c>
      <c r="J46">
        <v>56</v>
      </c>
      <c r="K46">
        <v>339</v>
      </c>
      <c r="L46">
        <v>378</v>
      </c>
      <c r="M46">
        <v>8.3333333330000006</v>
      </c>
    </row>
    <row r="47" spans="1:13" x14ac:dyDescent="0.35">
      <c r="A47">
        <v>56318</v>
      </c>
      <c r="B47" t="s">
        <v>58</v>
      </c>
      <c r="C47" t="s">
        <v>17</v>
      </c>
      <c r="D47">
        <v>2008</v>
      </c>
      <c r="E47">
        <v>788</v>
      </c>
      <c r="F47">
        <v>832</v>
      </c>
      <c r="G47">
        <v>50</v>
      </c>
      <c r="H47">
        <v>39749</v>
      </c>
      <c r="I47">
        <v>0</v>
      </c>
      <c r="J47">
        <v>74</v>
      </c>
      <c r="K47">
        <v>863</v>
      </c>
      <c r="L47">
        <v>782</v>
      </c>
      <c r="M47">
        <v>5.1666666670000003</v>
      </c>
    </row>
    <row r="48" spans="1:13" x14ac:dyDescent="0.35">
      <c r="A48">
        <v>113736</v>
      </c>
      <c r="B48" t="s">
        <v>32</v>
      </c>
      <c r="C48" t="s">
        <v>17</v>
      </c>
      <c r="D48">
        <v>706</v>
      </c>
      <c r="E48">
        <v>439</v>
      </c>
      <c r="F48">
        <v>500</v>
      </c>
      <c r="G48">
        <v>7</v>
      </c>
      <c r="H48">
        <v>17192</v>
      </c>
      <c r="I48">
        <v>0</v>
      </c>
      <c r="J48">
        <v>68</v>
      </c>
      <c r="K48">
        <v>470</v>
      </c>
      <c r="L48">
        <v>467</v>
      </c>
      <c r="M48">
        <v>12</v>
      </c>
    </row>
    <row r="49" spans="1:13" x14ac:dyDescent="0.35">
      <c r="A49">
        <v>165366</v>
      </c>
      <c r="B49" t="s">
        <v>22</v>
      </c>
      <c r="C49" t="s">
        <v>14</v>
      </c>
      <c r="D49">
        <v>5567</v>
      </c>
      <c r="E49">
        <v>1094</v>
      </c>
      <c r="F49">
        <v>1093</v>
      </c>
      <c r="G49">
        <v>99</v>
      </c>
      <c r="H49">
        <v>52169</v>
      </c>
      <c r="I49">
        <v>10</v>
      </c>
      <c r="J49">
        <v>59</v>
      </c>
      <c r="K49">
        <v>1189</v>
      </c>
      <c r="L49">
        <v>1045</v>
      </c>
      <c r="M49">
        <v>25</v>
      </c>
    </row>
    <row r="50" spans="1:13" x14ac:dyDescent="0.35">
      <c r="A50">
        <v>73371</v>
      </c>
      <c r="B50" t="s">
        <v>30</v>
      </c>
      <c r="D50">
        <v>363</v>
      </c>
      <c r="E50">
        <v>256</v>
      </c>
      <c r="F50">
        <v>331</v>
      </c>
      <c r="G50">
        <v>0</v>
      </c>
      <c r="H50">
        <v>12080</v>
      </c>
      <c r="I50">
        <v>1</v>
      </c>
      <c r="J50">
        <v>89</v>
      </c>
      <c r="K50">
        <v>298</v>
      </c>
      <c r="L50">
        <v>288</v>
      </c>
      <c r="M50">
        <v>5.125</v>
      </c>
    </row>
    <row r="51" spans="1:13" x14ac:dyDescent="0.35">
      <c r="A51">
        <v>145895</v>
      </c>
      <c r="B51" t="s">
        <v>22</v>
      </c>
      <c r="C51" t="s">
        <v>17</v>
      </c>
      <c r="D51">
        <v>2679</v>
      </c>
      <c r="E51">
        <v>445</v>
      </c>
      <c r="F51">
        <v>572</v>
      </c>
      <c r="G51">
        <v>78</v>
      </c>
      <c r="H51">
        <v>20693</v>
      </c>
      <c r="I51">
        <v>11</v>
      </c>
      <c r="J51">
        <v>55</v>
      </c>
      <c r="K51">
        <v>470</v>
      </c>
      <c r="L51">
        <v>535</v>
      </c>
      <c r="M51">
        <v>9.75</v>
      </c>
    </row>
    <row r="52" spans="1:13" x14ac:dyDescent="0.35">
      <c r="A52">
        <v>5366</v>
      </c>
      <c r="B52" t="s">
        <v>22</v>
      </c>
      <c r="C52" t="s">
        <v>17</v>
      </c>
      <c r="D52">
        <v>1522</v>
      </c>
      <c r="E52">
        <v>426</v>
      </c>
      <c r="F52">
        <v>437</v>
      </c>
      <c r="G52">
        <v>16</v>
      </c>
      <c r="H52">
        <v>14334</v>
      </c>
      <c r="I52">
        <v>6</v>
      </c>
      <c r="J52">
        <v>55</v>
      </c>
      <c r="K52">
        <v>425</v>
      </c>
      <c r="L52">
        <v>462</v>
      </c>
      <c r="M52">
        <v>13.875</v>
      </c>
    </row>
    <row r="53" spans="1:13" x14ac:dyDescent="0.35">
      <c r="A53">
        <v>37090</v>
      </c>
      <c r="B53" t="s">
        <v>13</v>
      </c>
      <c r="C53" t="s">
        <v>14</v>
      </c>
      <c r="D53">
        <v>1363</v>
      </c>
      <c r="E53">
        <v>491</v>
      </c>
      <c r="F53">
        <v>616</v>
      </c>
      <c r="G53">
        <v>24</v>
      </c>
      <c r="H53">
        <v>23656</v>
      </c>
      <c r="I53">
        <v>18</v>
      </c>
      <c r="J53">
        <v>23</v>
      </c>
      <c r="K53">
        <v>524</v>
      </c>
      <c r="L53">
        <v>581</v>
      </c>
      <c r="M53">
        <v>13.7</v>
      </c>
    </row>
    <row r="54" spans="1:13" x14ac:dyDescent="0.35">
      <c r="A54">
        <v>427</v>
      </c>
      <c r="B54" t="s">
        <v>13</v>
      </c>
      <c r="C54" t="s">
        <v>14</v>
      </c>
      <c r="D54">
        <v>709</v>
      </c>
      <c r="E54">
        <v>256</v>
      </c>
      <c r="F54">
        <v>327</v>
      </c>
      <c r="G54">
        <v>0</v>
      </c>
      <c r="H54">
        <v>13576</v>
      </c>
      <c r="I54">
        <v>3</v>
      </c>
      <c r="J54">
        <v>8</v>
      </c>
      <c r="K54">
        <v>271</v>
      </c>
      <c r="L54">
        <v>291</v>
      </c>
      <c r="M54">
        <v>9.5454545460000002</v>
      </c>
    </row>
    <row r="55" spans="1:13" x14ac:dyDescent="0.35">
      <c r="A55">
        <v>220</v>
      </c>
      <c r="B55" t="s">
        <v>16</v>
      </c>
      <c r="C55" t="s">
        <v>14</v>
      </c>
      <c r="D55">
        <v>550</v>
      </c>
      <c r="E55">
        <v>387</v>
      </c>
      <c r="F55">
        <v>502</v>
      </c>
      <c r="G55">
        <v>0</v>
      </c>
      <c r="H55">
        <v>20210</v>
      </c>
      <c r="I55">
        <v>1</v>
      </c>
      <c r="J55">
        <v>71</v>
      </c>
      <c r="K55">
        <v>427</v>
      </c>
      <c r="L55">
        <v>467</v>
      </c>
      <c r="M55">
        <v>5.5454545450000001</v>
      </c>
    </row>
    <row r="56" spans="1:13" x14ac:dyDescent="0.35">
      <c r="A56">
        <v>39246</v>
      </c>
      <c r="B56" t="s">
        <v>13</v>
      </c>
      <c r="C56" t="s">
        <v>17</v>
      </c>
      <c r="D56">
        <v>1093</v>
      </c>
      <c r="E56">
        <v>364</v>
      </c>
      <c r="F56">
        <v>441</v>
      </c>
      <c r="G56">
        <v>2</v>
      </c>
      <c r="H56">
        <v>15640</v>
      </c>
      <c r="I56">
        <v>6</v>
      </c>
      <c r="J56">
        <v>30</v>
      </c>
      <c r="K56">
        <v>424</v>
      </c>
      <c r="L56">
        <v>392</v>
      </c>
      <c r="M56">
        <v>4.25</v>
      </c>
    </row>
    <row r="57" spans="1:13" x14ac:dyDescent="0.35">
      <c r="A57">
        <v>85853</v>
      </c>
      <c r="B57" t="s">
        <v>57</v>
      </c>
      <c r="C57" t="s">
        <v>14</v>
      </c>
      <c r="D57">
        <v>542</v>
      </c>
      <c r="E57">
        <v>280</v>
      </c>
      <c r="F57">
        <v>320</v>
      </c>
      <c r="G57">
        <v>0</v>
      </c>
      <c r="H57">
        <v>10254</v>
      </c>
      <c r="I57">
        <v>2</v>
      </c>
      <c r="J57">
        <v>79</v>
      </c>
      <c r="K57">
        <v>305</v>
      </c>
      <c r="L57">
        <v>303</v>
      </c>
      <c r="M57">
        <v>7</v>
      </c>
    </row>
    <row r="58" spans="1:13" x14ac:dyDescent="0.35">
      <c r="A58">
        <v>97829</v>
      </c>
      <c r="B58" t="s">
        <v>16</v>
      </c>
      <c r="C58" t="s">
        <v>14</v>
      </c>
      <c r="D58">
        <v>819</v>
      </c>
      <c r="E58">
        <v>371</v>
      </c>
      <c r="F58">
        <v>471</v>
      </c>
      <c r="G58">
        <v>2</v>
      </c>
      <c r="H58">
        <v>15719</v>
      </c>
      <c r="I58">
        <v>1</v>
      </c>
      <c r="J58">
        <v>65</v>
      </c>
      <c r="K58">
        <v>432</v>
      </c>
      <c r="L58">
        <v>407</v>
      </c>
      <c r="M58">
        <v>4.7205882350000001</v>
      </c>
    </row>
    <row r="59" spans="1:13" x14ac:dyDescent="0.35">
      <c r="A59">
        <v>118831</v>
      </c>
      <c r="B59" t="s">
        <v>21</v>
      </c>
      <c r="C59" t="s">
        <v>17</v>
      </c>
      <c r="D59">
        <v>850</v>
      </c>
      <c r="E59">
        <v>440</v>
      </c>
      <c r="F59">
        <v>511</v>
      </c>
      <c r="G59">
        <v>0</v>
      </c>
      <c r="H59">
        <v>17825</v>
      </c>
      <c r="I59">
        <v>6</v>
      </c>
      <c r="J59">
        <v>51</v>
      </c>
      <c r="K59">
        <v>468</v>
      </c>
      <c r="L59">
        <v>470</v>
      </c>
      <c r="M59">
        <v>20</v>
      </c>
    </row>
    <row r="60" spans="1:13" x14ac:dyDescent="0.35">
      <c r="A60">
        <v>178597</v>
      </c>
      <c r="B60" t="s">
        <v>41</v>
      </c>
      <c r="C60" t="s">
        <v>17</v>
      </c>
      <c r="D60">
        <v>2132</v>
      </c>
      <c r="E60">
        <v>632</v>
      </c>
      <c r="F60">
        <v>761</v>
      </c>
      <c r="G60">
        <v>54</v>
      </c>
      <c r="H60">
        <v>27547</v>
      </c>
      <c r="I60">
        <v>6</v>
      </c>
      <c r="J60">
        <v>53</v>
      </c>
      <c r="K60">
        <v>714</v>
      </c>
      <c r="L60">
        <v>721</v>
      </c>
      <c r="M60">
        <v>13</v>
      </c>
    </row>
    <row r="61" spans="1:13" x14ac:dyDescent="0.35">
      <c r="A61">
        <v>152509</v>
      </c>
      <c r="B61" t="s">
        <v>22</v>
      </c>
      <c r="C61" t="s">
        <v>17</v>
      </c>
      <c r="D61">
        <v>1725</v>
      </c>
      <c r="E61">
        <v>394</v>
      </c>
      <c r="F61">
        <v>444</v>
      </c>
      <c r="G61">
        <v>24</v>
      </c>
      <c r="H61">
        <v>14032</v>
      </c>
      <c r="I61">
        <v>4</v>
      </c>
      <c r="J61">
        <v>52</v>
      </c>
      <c r="K61">
        <v>408</v>
      </c>
      <c r="L61">
        <v>425</v>
      </c>
      <c r="M61">
        <v>13.21428571</v>
      </c>
    </row>
    <row r="62" spans="1:13" x14ac:dyDescent="0.35">
      <c r="A62">
        <v>61232</v>
      </c>
      <c r="B62" t="s">
        <v>34</v>
      </c>
      <c r="C62" t="s">
        <v>17</v>
      </c>
      <c r="D62">
        <v>1057</v>
      </c>
      <c r="E62">
        <v>425</v>
      </c>
      <c r="F62">
        <v>530</v>
      </c>
      <c r="G62">
        <v>2</v>
      </c>
      <c r="H62">
        <v>17343</v>
      </c>
      <c r="I62">
        <v>3</v>
      </c>
      <c r="J62">
        <v>57</v>
      </c>
      <c r="K62">
        <v>489</v>
      </c>
      <c r="L62">
        <v>482</v>
      </c>
      <c r="M62">
        <v>9.2535000000000007</v>
      </c>
    </row>
    <row r="63" spans="1:13" x14ac:dyDescent="0.35">
      <c r="A63">
        <v>27714</v>
      </c>
      <c r="B63" t="s">
        <v>40</v>
      </c>
      <c r="C63" t="s">
        <v>14</v>
      </c>
      <c r="D63">
        <v>1458</v>
      </c>
      <c r="E63">
        <v>643</v>
      </c>
      <c r="F63">
        <v>688</v>
      </c>
      <c r="G63">
        <v>10</v>
      </c>
      <c r="H63">
        <v>21122</v>
      </c>
      <c r="I63">
        <v>6</v>
      </c>
      <c r="J63">
        <v>34</v>
      </c>
      <c r="K63">
        <v>660</v>
      </c>
      <c r="L63">
        <v>635</v>
      </c>
      <c r="M63">
        <v>6.8333333329999997</v>
      </c>
    </row>
    <row r="64" spans="1:13" x14ac:dyDescent="0.35">
      <c r="A64">
        <v>170473</v>
      </c>
      <c r="B64" t="s">
        <v>22</v>
      </c>
      <c r="C64" t="s">
        <v>14</v>
      </c>
      <c r="D64">
        <v>1194</v>
      </c>
      <c r="E64">
        <v>247</v>
      </c>
      <c r="F64">
        <v>349</v>
      </c>
      <c r="G64">
        <v>21</v>
      </c>
      <c r="H64">
        <v>13998</v>
      </c>
      <c r="I64">
        <v>3</v>
      </c>
      <c r="J64">
        <v>63</v>
      </c>
      <c r="K64">
        <v>307</v>
      </c>
      <c r="L64">
        <v>311</v>
      </c>
      <c r="M64">
        <v>15.33333333</v>
      </c>
    </row>
    <row r="65" spans="1:13" x14ac:dyDescent="0.35">
      <c r="A65">
        <v>176454</v>
      </c>
      <c r="B65" t="s">
        <v>51</v>
      </c>
      <c r="C65" t="s">
        <v>17</v>
      </c>
      <c r="D65">
        <v>426</v>
      </c>
      <c r="E65">
        <v>213</v>
      </c>
      <c r="F65">
        <v>272</v>
      </c>
      <c r="G65">
        <v>0</v>
      </c>
      <c r="H65">
        <v>9590</v>
      </c>
      <c r="I65">
        <v>1</v>
      </c>
      <c r="J65">
        <v>55</v>
      </c>
      <c r="K65">
        <v>240</v>
      </c>
      <c r="L65">
        <v>255</v>
      </c>
      <c r="M65">
        <v>23</v>
      </c>
    </row>
    <row r="66" spans="1:13" x14ac:dyDescent="0.35">
      <c r="A66">
        <v>73685</v>
      </c>
      <c r="B66" t="s">
        <v>30</v>
      </c>
      <c r="C66" t="s">
        <v>14</v>
      </c>
      <c r="D66">
        <v>641</v>
      </c>
      <c r="E66">
        <v>255</v>
      </c>
      <c r="F66">
        <v>371</v>
      </c>
      <c r="G66">
        <v>0</v>
      </c>
      <c r="H66">
        <v>12503</v>
      </c>
      <c r="I66">
        <v>2</v>
      </c>
      <c r="J66">
        <v>87</v>
      </c>
      <c r="K66">
        <v>336</v>
      </c>
      <c r="L66">
        <v>317</v>
      </c>
      <c r="M66">
        <v>8.5789473679999997</v>
      </c>
    </row>
    <row r="67" spans="1:13" x14ac:dyDescent="0.35">
      <c r="A67">
        <v>75153</v>
      </c>
      <c r="B67" t="s">
        <v>48</v>
      </c>
      <c r="C67" t="s">
        <v>14</v>
      </c>
      <c r="D67">
        <v>750</v>
      </c>
      <c r="E67">
        <v>118</v>
      </c>
      <c r="F67">
        <v>325</v>
      </c>
      <c r="G67">
        <v>25</v>
      </c>
      <c r="H67">
        <v>11638</v>
      </c>
      <c r="I67">
        <v>4</v>
      </c>
      <c r="J67">
        <v>66</v>
      </c>
      <c r="K67">
        <v>366</v>
      </c>
      <c r="L67">
        <v>152</v>
      </c>
      <c r="M67">
        <v>10.66666667</v>
      </c>
    </row>
    <row r="68" spans="1:13" x14ac:dyDescent="0.35">
      <c r="A68">
        <v>98731</v>
      </c>
      <c r="B68" t="s">
        <v>16</v>
      </c>
      <c r="C68" t="s">
        <v>17</v>
      </c>
      <c r="D68">
        <v>1462</v>
      </c>
      <c r="E68">
        <v>600</v>
      </c>
      <c r="F68">
        <v>655</v>
      </c>
      <c r="G68">
        <v>4</v>
      </c>
      <c r="H68">
        <v>21328</v>
      </c>
      <c r="I68">
        <v>8</v>
      </c>
      <c r="J68">
        <v>57</v>
      </c>
      <c r="K68">
        <v>639</v>
      </c>
      <c r="L68">
        <v>627</v>
      </c>
      <c r="M68">
        <v>15</v>
      </c>
    </row>
    <row r="69" spans="1:13" x14ac:dyDescent="0.35">
      <c r="A69">
        <v>81600</v>
      </c>
      <c r="B69" t="s">
        <v>36</v>
      </c>
      <c r="C69" t="s">
        <v>17</v>
      </c>
      <c r="D69">
        <v>582</v>
      </c>
      <c r="E69">
        <v>173</v>
      </c>
      <c r="F69">
        <v>231</v>
      </c>
      <c r="G69">
        <v>1</v>
      </c>
      <c r="H69">
        <v>8740</v>
      </c>
      <c r="I69">
        <v>0</v>
      </c>
      <c r="J69">
        <v>54</v>
      </c>
      <c r="K69">
        <v>195</v>
      </c>
      <c r="L69">
        <v>212</v>
      </c>
      <c r="M69">
        <v>9.7142857140000007</v>
      </c>
    </row>
    <row r="70" spans="1:13" x14ac:dyDescent="0.35">
      <c r="A70">
        <v>104467</v>
      </c>
      <c r="B70" t="s">
        <v>28</v>
      </c>
      <c r="C70" t="s">
        <v>14</v>
      </c>
      <c r="D70">
        <v>640</v>
      </c>
      <c r="E70">
        <v>168</v>
      </c>
      <c r="F70">
        <v>302</v>
      </c>
      <c r="G70">
        <v>0</v>
      </c>
      <c r="H70">
        <v>11377</v>
      </c>
      <c r="I70">
        <v>3</v>
      </c>
      <c r="J70">
        <v>31</v>
      </c>
      <c r="K70">
        <v>292</v>
      </c>
      <c r="L70">
        <v>232</v>
      </c>
      <c r="M70">
        <v>3.5454545460000002</v>
      </c>
    </row>
    <row r="71" spans="1:13" x14ac:dyDescent="0.35">
      <c r="A71">
        <v>190647</v>
      </c>
      <c r="B71" t="s">
        <v>57</v>
      </c>
      <c r="C71" t="s">
        <v>17</v>
      </c>
      <c r="D71">
        <v>460</v>
      </c>
      <c r="E71">
        <v>200</v>
      </c>
      <c r="F71">
        <v>321</v>
      </c>
      <c r="G71">
        <v>0</v>
      </c>
      <c r="H71">
        <v>10559</v>
      </c>
      <c r="I71">
        <v>0</v>
      </c>
      <c r="J71">
        <v>82</v>
      </c>
      <c r="K71">
        <v>279</v>
      </c>
      <c r="L71">
        <v>258</v>
      </c>
      <c r="M71">
        <v>7.1666666670000003</v>
      </c>
    </row>
    <row r="72" spans="1:13" x14ac:dyDescent="0.35">
      <c r="A72">
        <v>790</v>
      </c>
      <c r="B72" t="s">
        <v>16</v>
      </c>
      <c r="C72" t="s">
        <v>14</v>
      </c>
      <c r="D72">
        <v>580</v>
      </c>
      <c r="E72">
        <v>286</v>
      </c>
      <c r="F72">
        <v>377</v>
      </c>
      <c r="G72">
        <v>0</v>
      </c>
      <c r="H72">
        <v>12400</v>
      </c>
      <c r="I72">
        <v>0</v>
      </c>
      <c r="J72">
        <v>86</v>
      </c>
      <c r="K72">
        <v>343</v>
      </c>
      <c r="L72">
        <v>324</v>
      </c>
      <c r="M72">
        <v>8.3636363639999995</v>
      </c>
    </row>
    <row r="73" spans="1:13" x14ac:dyDescent="0.35">
      <c r="A73">
        <v>153319</v>
      </c>
      <c r="B73" t="s">
        <v>22</v>
      </c>
      <c r="C73" t="s">
        <v>17</v>
      </c>
      <c r="D73">
        <v>1510</v>
      </c>
      <c r="E73">
        <v>414</v>
      </c>
      <c r="F73">
        <v>528</v>
      </c>
      <c r="G73">
        <v>10</v>
      </c>
      <c r="H73">
        <v>23110</v>
      </c>
      <c r="I73">
        <v>15</v>
      </c>
      <c r="J73">
        <v>26</v>
      </c>
      <c r="K73">
        <v>522</v>
      </c>
      <c r="L73">
        <v>450</v>
      </c>
      <c r="M73">
        <v>20</v>
      </c>
    </row>
    <row r="74" spans="1:13" x14ac:dyDescent="0.35">
      <c r="A74">
        <v>21769</v>
      </c>
      <c r="B74" t="s">
        <v>18</v>
      </c>
      <c r="C74" t="s">
        <v>14</v>
      </c>
      <c r="D74">
        <v>598</v>
      </c>
      <c r="E74">
        <v>253</v>
      </c>
      <c r="F74">
        <v>338</v>
      </c>
      <c r="G74">
        <v>1</v>
      </c>
      <c r="H74">
        <v>11918</v>
      </c>
      <c r="I74">
        <v>1</v>
      </c>
      <c r="J74">
        <v>77</v>
      </c>
      <c r="K74">
        <v>294</v>
      </c>
      <c r="L74">
        <v>301</v>
      </c>
      <c r="M74">
        <v>8</v>
      </c>
    </row>
    <row r="75" spans="1:13" x14ac:dyDescent="0.35">
      <c r="A75">
        <v>57419</v>
      </c>
      <c r="B75" t="s">
        <v>58</v>
      </c>
      <c r="C75" t="s">
        <v>17</v>
      </c>
      <c r="D75">
        <v>910</v>
      </c>
      <c r="E75">
        <v>484</v>
      </c>
      <c r="F75">
        <v>537</v>
      </c>
      <c r="G75">
        <v>1</v>
      </c>
      <c r="H75">
        <v>17977</v>
      </c>
      <c r="I75">
        <v>2</v>
      </c>
      <c r="J75">
        <v>56</v>
      </c>
      <c r="K75">
        <v>492</v>
      </c>
      <c r="L75">
        <v>525</v>
      </c>
      <c r="M75">
        <v>7.5</v>
      </c>
    </row>
    <row r="76" spans="1:13" x14ac:dyDescent="0.35">
      <c r="A76">
        <v>107195</v>
      </c>
      <c r="B76" t="s">
        <v>60</v>
      </c>
      <c r="C76" t="s">
        <v>17</v>
      </c>
      <c r="D76">
        <v>480</v>
      </c>
      <c r="E76">
        <v>254</v>
      </c>
      <c r="F76">
        <v>394</v>
      </c>
      <c r="G76">
        <v>0</v>
      </c>
      <c r="H76">
        <v>12217</v>
      </c>
      <c r="I76">
        <v>1</v>
      </c>
      <c r="J76">
        <v>62</v>
      </c>
      <c r="K76">
        <v>359</v>
      </c>
      <c r="L76">
        <v>306</v>
      </c>
      <c r="M76">
        <v>15</v>
      </c>
    </row>
    <row r="77" spans="1:13" x14ac:dyDescent="0.35">
      <c r="A77">
        <v>139062</v>
      </c>
      <c r="B77" t="s">
        <v>56</v>
      </c>
      <c r="C77" t="s">
        <v>61</v>
      </c>
      <c r="D77">
        <v>592</v>
      </c>
      <c r="E77">
        <v>227</v>
      </c>
      <c r="F77">
        <v>267</v>
      </c>
      <c r="G77">
        <v>0</v>
      </c>
      <c r="H77">
        <v>9711</v>
      </c>
      <c r="I77">
        <v>2</v>
      </c>
      <c r="J77">
        <v>19</v>
      </c>
      <c r="K77">
        <v>210</v>
      </c>
      <c r="L77">
        <v>264</v>
      </c>
      <c r="M77">
        <v>10.30769231</v>
      </c>
    </row>
    <row r="78" spans="1:13" x14ac:dyDescent="0.35">
      <c r="A78">
        <v>147529</v>
      </c>
      <c r="B78" t="s">
        <v>18</v>
      </c>
      <c r="C78" t="s">
        <v>20</v>
      </c>
      <c r="D78">
        <v>279</v>
      </c>
      <c r="E78">
        <v>154</v>
      </c>
      <c r="F78">
        <v>207</v>
      </c>
      <c r="G78">
        <v>0</v>
      </c>
      <c r="H78">
        <v>5922</v>
      </c>
      <c r="I78">
        <v>0</v>
      </c>
      <c r="J78">
        <v>88</v>
      </c>
      <c r="K78">
        <v>163</v>
      </c>
      <c r="L78">
        <v>194</v>
      </c>
      <c r="M78">
        <v>25</v>
      </c>
    </row>
    <row r="79" spans="1:13" x14ac:dyDescent="0.35">
      <c r="A79">
        <v>52574</v>
      </c>
      <c r="B79" t="s">
        <v>69</v>
      </c>
      <c r="C79" t="s">
        <v>17</v>
      </c>
      <c r="D79">
        <v>619</v>
      </c>
      <c r="E79">
        <v>172</v>
      </c>
      <c r="F79">
        <v>329</v>
      </c>
      <c r="G79">
        <v>1</v>
      </c>
      <c r="H79">
        <v>10705</v>
      </c>
      <c r="I79">
        <v>4</v>
      </c>
      <c r="J79">
        <v>67</v>
      </c>
      <c r="K79">
        <v>247</v>
      </c>
      <c r="L79">
        <v>277</v>
      </c>
      <c r="M79">
        <v>8.2173913039999995</v>
      </c>
    </row>
    <row r="80" spans="1:13" x14ac:dyDescent="0.35">
      <c r="A80">
        <v>41482</v>
      </c>
      <c r="B80" t="s">
        <v>13</v>
      </c>
      <c r="C80" t="s">
        <v>17</v>
      </c>
      <c r="D80">
        <v>513</v>
      </c>
      <c r="E80">
        <v>210</v>
      </c>
      <c r="F80">
        <v>283</v>
      </c>
      <c r="G80">
        <v>1</v>
      </c>
      <c r="H80">
        <v>9233</v>
      </c>
      <c r="I80">
        <v>7</v>
      </c>
      <c r="J80">
        <v>39</v>
      </c>
      <c r="K80">
        <v>234</v>
      </c>
      <c r="L80">
        <v>260</v>
      </c>
      <c r="M80">
        <v>3.411764706</v>
      </c>
    </row>
    <row r="81" spans="1:13" x14ac:dyDescent="0.35">
      <c r="A81">
        <v>165287</v>
      </c>
      <c r="B81" t="s">
        <v>22</v>
      </c>
      <c r="C81" t="s">
        <v>14</v>
      </c>
      <c r="D81">
        <v>2811</v>
      </c>
      <c r="E81">
        <v>524</v>
      </c>
      <c r="F81">
        <v>645</v>
      </c>
      <c r="G81">
        <v>72</v>
      </c>
      <c r="H81">
        <v>23861</v>
      </c>
      <c r="I81">
        <v>8</v>
      </c>
      <c r="J81">
        <v>60</v>
      </c>
      <c r="K81">
        <v>577</v>
      </c>
      <c r="L81">
        <v>599</v>
      </c>
      <c r="M81">
        <v>17.25</v>
      </c>
    </row>
    <row r="82" spans="1:13" x14ac:dyDescent="0.35">
      <c r="A82">
        <v>41569</v>
      </c>
      <c r="B82" t="s">
        <v>13</v>
      </c>
      <c r="C82" t="s">
        <v>17</v>
      </c>
      <c r="D82">
        <v>1079</v>
      </c>
      <c r="E82">
        <v>347</v>
      </c>
      <c r="F82">
        <v>756</v>
      </c>
      <c r="G82">
        <v>2</v>
      </c>
      <c r="H82">
        <v>24541</v>
      </c>
      <c r="I82">
        <v>6</v>
      </c>
      <c r="J82">
        <v>36</v>
      </c>
      <c r="K82">
        <v>714</v>
      </c>
      <c r="L82">
        <v>519</v>
      </c>
      <c r="M82">
        <v>10</v>
      </c>
    </row>
    <row r="83" spans="1:13" x14ac:dyDescent="0.35">
      <c r="A83">
        <v>1959</v>
      </c>
      <c r="B83" t="s">
        <v>22</v>
      </c>
      <c r="C83" t="s">
        <v>17</v>
      </c>
      <c r="D83">
        <v>2670</v>
      </c>
      <c r="E83">
        <v>394</v>
      </c>
      <c r="F83">
        <v>574</v>
      </c>
      <c r="G83">
        <v>82</v>
      </c>
      <c r="H83">
        <v>24896</v>
      </c>
      <c r="I83">
        <v>18</v>
      </c>
      <c r="J83">
        <v>29</v>
      </c>
      <c r="K83">
        <v>493</v>
      </c>
      <c r="L83">
        <v>461</v>
      </c>
      <c r="M83">
        <v>35</v>
      </c>
    </row>
    <row r="84" spans="1:13" x14ac:dyDescent="0.35">
      <c r="A84">
        <v>182490</v>
      </c>
      <c r="B84" t="s">
        <v>82</v>
      </c>
      <c r="C84" t="s">
        <v>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6.25</v>
      </c>
    </row>
    <row r="85" spans="1:13" x14ac:dyDescent="0.35">
      <c r="A85">
        <v>87680</v>
      </c>
      <c r="B85" t="s">
        <v>35</v>
      </c>
      <c r="C85" t="s">
        <v>20</v>
      </c>
      <c r="D85">
        <v>828</v>
      </c>
      <c r="E85">
        <v>236</v>
      </c>
      <c r="F85">
        <v>329</v>
      </c>
      <c r="G85">
        <v>10</v>
      </c>
      <c r="H85">
        <v>12366</v>
      </c>
      <c r="I85">
        <v>2</v>
      </c>
      <c r="J85">
        <v>46</v>
      </c>
      <c r="K85">
        <v>264</v>
      </c>
      <c r="L85">
        <v>306</v>
      </c>
      <c r="M85">
        <v>8.0434782610000006</v>
      </c>
    </row>
    <row r="86" spans="1:13" x14ac:dyDescent="0.35">
      <c r="A86">
        <v>16643</v>
      </c>
      <c r="B86" t="s">
        <v>18</v>
      </c>
      <c r="C86" t="s">
        <v>20</v>
      </c>
      <c r="D86">
        <v>895</v>
      </c>
      <c r="E86">
        <v>422</v>
      </c>
      <c r="F86">
        <v>492</v>
      </c>
      <c r="G86">
        <v>1</v>
      </c>
      <c r="H86">
        <v>18352</v>
      </c>
      <c r="I86">
        <v>2</v>
      </c>
      <c r="J86">
        <v>58</v>
      </c>
      <c r="K86">
        <v>458</v>
      </c>
      <c r="L86">
        <v>452</v>
      </c>
      <c r="M86">
        <v>13.66666667</v>
      </c>
    </row>
    <row r="87" spans="1:13" x14ac:dyDescent="0.35">
      <c r="A87">
        <v>27338</v>
      </c>
      <c r="B87" t="s">
        <v>40</v>
      </c>
      <c r="C87" t="s">
        <v>31</v>
      </c>
      <c r="D87">
        <v>456</v>
      </c>
      <c r="E87">
        <v>223</v>
      </c>
      <c r="F87">
        <v>325</v>
      </c>
      <c r="G87">
        <v>0</v>
      </c>
      <c r="H87">
        <v>10736</v>
      </c>
      <c r="I87">
        <v>0</v>
      </c>
      <c r="J87">
        <v>50</v>
      </c>
      <c r="K87">
        <v>267</v>
      </c>
      <c r="L87">
        <v>272</v>
      </c>
      <c r="M87">
        <v>5.6666666670000003</v>
      </c>
    </row>
    <row r="88" spans="1:13" x14ac:dyDescent="0.35">
      <c r="A88">
        <v>155907</v>
      </c>
      <c r="B88" t="s">
        <v>22</v>
      </c>
      <c r="C88" t="s">
        <v>17</v>
      </c>
      <c r="D88">
        <v>713</v>
      </c>
      <c r="E88">
        <v>212</v>
      </c>
      <c r="F88">
        <v>276</v>
      </c>
      <c r="G88">
        <v>2</v>
      </c>
      <c r="H88">
        <v>11909</v>
      </c>
      <c r="I88">
        <v>10</v>
      </c>
      <c r="J88">
        <v>23</v>
      </c>
      <c r="K88">
        <v>235</v>
      </c>
      <c r="L88">
        <v>237</v>
      </c>
      <c r="M88">
        <v>13</v>
      </c>
    </row>
    <row r="89" spans="1:13" x14ac:dyDescent="0.35">
      <c r="A89">
        <v>144050</v>
      </c>
      <c r="B89" t="s">
        <v>22</v>
      </c>
      <c r="C89" t="s">
        <v>14</v>
      </c>
      <c r="D89">
        <v>5982</v>
      </c>
      <c r="E89">
        <v>1500</v>
      </c>
      <c r="F89">
        <v>1228</v>
      </c>
      <c r="G89">
        <v>99</v>
      </c>
      <c r="H89">
        <v>106273</v>
      </c>
      <c r="I89">
        <v>34</v>
      </c>
      <c r="J89">
        <v>41</v>
      </c>
      <c r="K89">
        <v>1500</v>
      </c>
      <c r="L89">
        <v>1214</v>
      </c>
      <c r="M89">
        <v>22.5</v>
      </c>
    </row>
    <row r="90" spans="1:13" x14ac:dyDescent="0.35">
      <c r="A90">
        <v>108420</v>
      </c>
      <c r="B90" t="s">
        <v>50</v>
      </c>
      <c r="C90" t="s">
        <v>17</v>
      </c>
      <c r="D90">
        <v>650</v>
      </c>
      <c r="E90">
        <v>139</v>
      </c>
      <c r="F90">
        <v>238</v>
      </c>
      <c r="G90">
        <v>0</v>
      </c>
      <c r="H90">
        <v>9698</v>
      </c>
      <c r="I90">
        <v>6</v>
      </c>
      <c r="J90">
        <v>75</v>
      </c>
      <c r="K90">
        <v>131</v>
      </c>
      <c r="L90">
        <v>243</v>
      </c>
      <c r="M90">
        <v>8.9090909089999997</v>
      </c>
    </row>
    <row r="91" spans="1:13" x14ac:dyDescent="0.35">
      <c r="A91">
        <v>21373</v>
      </c>
      <c r="B91" t="s">
        <v>18</v>
      </c>
      <c r="C91" t="s">
        <v>20</v>
      </c>
      <c r="D91">
        <v>498</v>
      </c>
      <c r="E91">
        <v>243</v>
      </c>
      <c r="F91">
        <v>326</v>
      </c>
      <c r="G91">
        <v>1</v>
      </c>
      <c r="H91">
        <v>11462</v>
      </c>
      <c r="I91">
        <v>0</v>
      </c>
      <c r="J91">
        <v>86</v>
      </c>
      <c r="K91">
        <v>284</v>
      </c>
      <c r="L91">
        <v>285</v>
      </c>
      <c r="M91">
        <v>5.1666666670000003</v>
      </c>
    </row>
    <row r="92" spans="1:13" x14ac:dyDescent="0.35">
      <c r="A92">
        <v>61108</v>
      </c>
      <c r="B92" t="s">
        <v>34</v>
      </c>
      <c r="C92" t="s">
        <v>14</v>
      </c>
      <c r="D92">
        <v>399</v>
      </c>
      <c r="E92">
        <v>217</v>
      </c>
      <c r="F92">
        <v>347</v>
      </c>
      <c r="G92">
        <v>0</v>
      </c>
      <c r="H92">
        <v>11919</v>
      </c>
      <c r="I92">
        <v>2</v>
      </c>
      <c r="J92">
        <v>78</v>
      </c>
      <c r="K92">
        <v>309</v>
      </c>
      <c r="L92">
        <v>279</v>
      </c>
      <c r="M92">
        <v>7.2</v>
      </c>
    </row>
    <row r="93" spans="1:13" x14ac:dyDescent="0.35">
      <c r="A93">
        <v>87024</v>
      </c>
      <c r="B93" t="s">
        <v>35</v>
      </c>
      <c r="C93" t="s">
        <v>20</v>
      </c>
      <c r="D93">
        <v>395</v>
      </c>
      <c r="E93">
        <v>135</v>
      </c>
      <c r="F93">
        <v>186</v>
      </c>
      <c r="G93">
        <v>0</v>
      </c>
      <c r="H93">
        <v>5225</v>
      </c>
      <c r="I93">
        <v>1</v>
      </c>
      <c r="J93">
        <v>88</v>
      </c>
      <c r="K93">
        <v>137</v>
      </c>
      <c r="L93">
        <v>181</v>
      </c>
      <c r="M93">
        <v>21.741111109999999</v>
      </c>
    </row>
    <row r="94" spans="1:13" x14ac:dyDescent="0.35">
      <c r="A94">
        <v>179673</v>
      </c>
      <c r="B94" t="s">
        <v>41</v>
      </c>
      <c r="C94" t="s">
        <v>52</v>
      </c>
      <c r="D94">
        <v>1546</v>
      </c>
      <c r="E94">
        <v>416</v>
      </c>
      <c r="F94">
        <v>534</v>
      </c>
      <c r="G94">
        <v>12</v>
      </c>
      <c r="H94">
        <v>20632</v>
      </c>
      <c r="I94">
        <v>9</v>
      </c>
      <c r="J94">
        <v>43</v>
      </c>
      <c r="K94">
        <v>508</v>
      </c>
      <c r="L94">
        <v>489</v>
      </c>
      <c r="M94">
        <v>3.6428571430000001</v>
      </c>
    </row>
    <row r="95" spans="1:13" x14ac:dyDescent="0.35">
      <c r="A95">
        <v>179606</v>
      </c>
      <c r="B95" t="s">
        <v>41</v>
      </c>
      <c r="C95" t="s">
        <v>17</v>
      </c>
      <c r="D95">
        <v>1326</v>
      </c>
      <c r="E95">
        <v>269</v>
      </c>
      <c r="F95">
        <v>476</v>
      </c>
      <c r="G95">
        <v>14</v>
      </c>
      <c r="H95">
        <v>22329</v>
      </c>
      <c r="I95">
        <v>6</v>
      </c>
      <c r="J95">
        <v>42</v>
      </c>
      <c r="K95">
        <v>401</v>
      </c>
      <c r="L95">
        <v>347</v>
      </c>
      <c r="M95">
        <v>7.25</v>
      </c>
    </row>
    <row r="96" spans="1:13" x14ac:dyDescent="0.35">
      <c r="A96">
        <v>144038</v>
      </c>
      <c r="B96" t="s">
        <v>22</v>
      </c>
      <c r="C96" t="s">
        <v>17</v>
      </c>
      <c r="D96">
        <v>5000</v>
      </c>
      <c r="E96">
        <v>405</v>
      </c>
      <c r="F96">
        <v>711</v>
      </c>
      <c r="G96">
        <v>98</v>
      </c>
      <c r="H96">
        <v>33566</v>
      </c>
      <c r="I96">
        <v>40</v>
      </c>
      <c r="J96">
        <v>21</v>
      </c>
      <c r="K96">
        <v>618</v>
      </c>
      <c r="L96">
        <v>541</v>
      </c>
      <c r="M96">
        <v>20</v>
      </c>
    </row>
    <row r="97" spans="1:13" x14ac:dyDescent="0.35">
      <c r="A97">
        <v>5496</v>
      </c>
      <c r="B97" t="s">
        <v>58</v>
      </c>
      <c r="C97" t="s">
        <v>14</v>
      </c>
      <c r="D97">
        <v>323</v>
      </c>
      <c r="E97">
        <v>125</v>
      </c>
      <c r="F97">
        <v>201</v>
      </c>
      <c r="G97">
        <v>0</v>
      </c>
      <c r="H97">
        <v>7798</v>
      </c>
      <c r="I97">
        <v>0</v>
      </c>
      <c r="J97">
        <v>82</v>
      </c>
      <c r="K97">
        <v>149</v>
      </c>
      <c r="L97">
        <v>157</v>
      </c>
      <c r="M97">
        <v>11.5</v>
      </c>
    </row>
    <row r="98" spans="1:13" x14ac:dyDescent="0.35">
      <c r="A98">
        <v>118805</v>
      </c>
      <c r="B98" t="s">
        <v>21</v>
      </c>
      <c r="C98" t="s">
        <v>17</v>
      </c>
      <c r="D98">
        <v>1095</v>
      </c>
      <c r="E98">
        <v>520</v>
      </c>
      <c r="F98">
        <v>648</v>
      </c>
      <c r="G98">
        <v>1</v>
      </c>
      <c r="H98">
        <v>20341</v>
      </c>
      <c r="I98">
        <v>1</v>
      </c>
      <c r="J98">
        <v>56</v>
      </c>
      <c r="K98">
        <v>600</v>
      </c>
      <c r="L98">
        <v>584</v>
      </c>
      <c r="M98">
        <v>10</v>
      </c>
    </row>
    <row r="99" spans="1:13" x14ac:dyDescent="0.35">
      <c r="A99">
        <v>66300</v>
      </c>
      <c r="B99" t="s">
        <v>30</v>
      </c>
      <c r="C99" t="s">
        <v>14</v>
      </c>
      <c r="D99">
        <v>675</v>
      </c>
      <c r="E99">
        <v>178</v>
      </c>
      <c r="F99">
        <v>303</v>
      </c>
      <c r="G99">
        <v>0</v>
      </c>
      <c r="H99">
        <v>13159</v>
      </c>
      <c r="I99">
        <v>4</v>
      </c>
      <c r="J99">
        <v>79</v>
      </c>
      <c r="K99">
        <v>249</v>
      </c>
      <c r="L99">
        <v>254</v>
      </c>
      <c r="M99">
        <v>11.53846154</v>
      </c>
    </row>
    <row r="100" spans="1:13" x14ac:dyDescent="0.35">
      <c r="A100">
        <v>168648</v>
      </c>
      <c r="B100" t="s">
        <v>22</v>
      </c>
      <c r="C100" t="s">
        <v>14</v>
      </c>
      <c r="D100">
        <v>1685</v>
      </c>
      <c r="E100">
        <v>265</v>
      </c>
      <c r="F100">
        <v>408</v>
      </c>
      <c r="G100">
        <v>34</v>
      </c>
      <c r="H100">
        <v>18752</v>
      </c>
      <c r="I100">
        <v>7</v>
      </c>
      <c r="J100">
        <v>41</v>
      </c>
      <c r="K100">
        <v>340</v>
      </c>
      <c r="L100">
        <v>325</v>
      </c>
      <c r="M100">
        <v>7.5454545450000001</v>
      </c>
    </row>
    <row r="101" spans="1:13" x14ac:dyDescent="0.35">
      <c r="A101">
        <v>33420</v>
      </c>
      <c r="B101" t="s">
        <v>13</v>
      </c>
      <c r="C101" t="s">
        <v>14</v>
      </c>
      <c r="D101">
        <v>702</v>
      </c>
      <c r="E101">
        <v>403</v>
      </c>
      <c r="F101">
        <v>468</v>
      </c>
      <c r="G101">
        <v>1</v>
      </c>
      <c r="H101">
        <v>14780</v>
      </c>
      <c r="I101">
        <v>8</v>
      </c>
      <c r="J101">
        <v>45</v>
      </c>
      <c r="K101">
        <v>423</v>
      </c>
      <c r="L101">
        <v>419</v>
      </c>
      <c r="M101">
        <v>12.2195122</v>
      </c>
    </row>
    <row r="102" spans="1:13" x14ac:dyDescent="0.35">
      <c r="A102">
        <v>139141</v>
      </c>
      <c r="B102" t="s">
        <v>55</v>
      </c>
      <c r="C102" t="s">
        <v>14</v>
      </c>
      <c r="D102">
        <v>601</v>
      </c>
      <c r="E102">
        <v>206</v>
      </c>
      <c r="F102">
        <v>289</v>
      </c>
      <c r="G102">
        <v>1</v>
      </c>
      <c r="H102">
        <v>9801</v>
      </c>
      <c r="I102">
        <v>1</v>
      </c>
      <c r="J102">
        <v>69</v>
      </c>
      <c r="K102">
        <v>225</v>
      </c>
      <c r="L102">
        <v>251</v>
      </c>
      <c r="M102">
        <v>13</v>
      </c>
    </row>
    <row r="103" spans="1:13" x14ac:dyDescent="0.35">
      <c r="A103">
        <v>182056</v>
      </c>
      <c r="B103" t="s">
        <v>41</v>
      </c>
      <c r="C103" t="s">
        <v>52</v>
      </c>
      <c r="D103">
        <v>558</v>
      </c>
      <c r="E103">
        <v>211</v>
      </c>
      <c r="F103">
        <v>285</v>
      </c>
      <c r="G103">
        <v>0</v>
      </c>
      <c r="H103">
        <v>8733</v>
      </c>
      <c r="I103">
        <v>6</v>
      </c>
      <c r="J103">
        <v>56</v>
      </c>
      <c r="K103">
        <v>227</v>
      </c>
      <c r="L103">
        <v>247</v>
      </c>
      <c r="M103">
        <v>2.4634146339999998</v>
      </c>
    </row>
    <row r="104" spans="1:13" x14ac:dyDescent="0.35">
      <c r="A104">
        <v>15384</v>
      </c>
      <c r="B104" t="s">
        <v>18</v>
      </c>
      <c r="C104" t="s">
        <v>20</v>
      </c>
      <c r="D104">
        <v>452</v>
      </c>
      <c r="E104">
        <v>219</v>
      </c>
      <c r="F104">
        <v>268</v>
      </c>
      <c r="G104">
        <v>0</v>
      </c>
      <c r="H104">
        <v>8728</v>
      </c>
      <c r="I104">
        <v>0</v>
      </c>
      <c r="J104">
        <v>88</v>
      </c>
      <c r="K104">
        <v>246</v>
      </c>
      <c r="L104">
        <v>261</v>
      </c>
      <c r="M104">
        <v>10</v>
      </c>
    </row>
    <row r="105" spans="1:13" x14ac:dyDescent="0.35">
      <c r="A105">
        <v>171083</v>
      </c>
      <c r="B105" t="s">
        <v>22</v>
      </c>
      <c r="C105" t="s">
        <v>17</v>
      </c>
      <c r="D105">
        <v>882</v>
      </c>
      <c r="E105">
        <v>349</v>
      </c>
      <c r="F105">
        <v>410</v>
      </c>
      <c r="G105">
        <v>0</v>
      </c>
      <c r="H105">
        <v>13153</v>
      </c>
      <c r="I105">
        <v>9</v>
      </c>
      <c r="J105">
        <v>45</v>
      </c>
      <c r="K105">
        <v>373</v>
      </c>
      <c r="L105">
        <v>372</v>
      </c>
      <c r="M105">
        <v>16.518518520000001</v>
      </c>
    </row>
    <row r="106" spans="1:13" x14ac:dyDescent="0.35">
      <c r="A106">
        <v>171581</v>
      </c>
      <c r="B106" t="s">
        <v>22</v>
      </c>
      <c r="C106" t="s">
        <v>14</v>
      </c>
      <c r="D106">
        <v>2644</v>
      </c>
      <c r="E106">
        <v>440</v>
      </c>
      <c r="F106">
        <v>566</v>
      </c>
      <c r="G106">
        <v>56</v>
      </c>
      <c r="H106">
        <v>18944</v>
      </c>
      <c r="I106">
        <v>4</v>
      </c>
      <c r="J106">
        <v>58</v>
      </c>
      <c r="K106">
        <v>447</v>
      </c>
      <c r="L106">
        <v>555</v>
      </c>
      <c r="M106">
        <v>12.5</v>
      </c>
    </row>
    <row r="107" spans="1:13" x14ac:dyDescent="0.35">
      <c r="A107">
        <v>13288</v>
      </c>
      <c r="B107" t="s">
        <v>13</v>
      </c>
      <c r="C107" t="s">
        <v>17</v>
      </c>
      <c r="D107">
        <v>896</v>
      </c>
      <c r="E107">
        <v>392</v>
      </c>
      <c r="F107">
        <v>520</v>
      </c>
      <c r="G107">
        <v>7</v>
      </c>
      <c r="H107">
        <v>21975</v>
      </c>
      <c r="I107">
        <v>6</v>
      </c>
      <c r="J107">
        <v>16</v>
      </c>
      <c r="K107">
        <v>430</v>
      </c>
      <c r="L107">
        <v>466</v>
      </c>
      <c r="M107">
        <v>15.3</v>
      </c>
    </row>
    <row r="108" spans="1:13" x14ac:dyDescent="0.35">
      <c r="A108">
        <v>102589</v>
      </c>
      <c r="B108" t="s">
        <v>37</v>
      </c>
      <c r="C108" t="s">
        <v>14</v>
      </c>
      <c r="D108">
        <v>465</v>
      </c>
      <c r="E108">
        <v>266</v>
      </c>
      <c r="F108">
        <v>313</v>
      </c>
      <c r="G108">
        <v>0</v>
      </c>
      <c r="H108">
        <v>10037</v>
      </c>
      <c r="I108">
        <v>1</v>
      </c>
      <c r="J108">
        <v>79</v>
      </c>
      <c r="K108">
        <v>292</v>
      </c>
      <c r="L108">
        <v>285</v>
      </c>
      <c r="M108">
        <v>7.733333333</v>
      </c>
    </row>
    <row r="109" spans="1:13" x14ac:dyDescent="0.35">
      <c r="A109">
        <v>43119</v>
      </c>
      <c r="B109" t="s">
        <v>13</v>
      </c>
      <c r="C109" t="s">
        <v>17</v>
      </c>
      <c r="D109">
        <v>845</v>
      </c>
      <c r="E109">
        <v>334</v>
      </c>
      <c r="F109">
        <v>511</v>
      </c>
      <c r="G109">
        <v>13</v>
      </c>
      <c r="H109">
        <v>25715</v>
      </c>
      <c r="I109">
        <v>6</v>
      </c>
      <c r="J109">
        <v>10</v>
      </c>
      <c r="K109">
        <v>351</v>
      </c>
      <c r="L109">
        <v>496</v>
      </c>
      <c r="M109">
        <v>6.25</v>
      </c>
    </row>
    <row r="110" spans="1:13" x14ac:dyDescent="0.35">
      <c r="A110">
        <v>167202</v>
      </c>
      <c r="B110" t="s">
        <v>22</v>
      </c>
      <c r="C110" t="s">
        <v>17</v>
      </c>
      <c r="D110">
        <v>2907</v>
      </c>
      <c r="E110">
        <v>420</v>
      </c>
      <c r="F110">
        <v>547</v>
      </c>
      <c r="G110">
        <v>88</v>
      </c>
      <c r="H110">
        <v>18195</v>
      </c>
      <c r="I110">
        <v>1</v>
      </c>
      <c r="J110">
        <v>59</v>
      </c>
      <c r="K110">
        <v>514</v>
      </c>
      <c r="L110">
        <v>463</v>
      </c>
      <c r="M110">
        <v>9</v>
      </c>
    </row>
    <row r="111" spans="1:13" x14ac:dyDescent="0.35">
      <c r="A111">
        <v>143332</v>
      </c>
      <c r="B111" t="s">
        <v>22</v>
      </c>
      <c r="C111" t="s">
        <v>14</v>
      </c>
      <c r="D111">
        <v>1964</v>
      </c>
      <c r="E111">
        <v>401</v>
      </c>
      <c r="F111">
        <v>540</v>
      </c>
      <c r="G111">
        <v>48</v>
      </c>
      <c r="H111">
        <v>15640</v>
      </c>
      <c r="I111">
        <v>22</v>
      </c>
      <c r="J111">
        <v>47</v>
      </c>
      <c r="K111">
        <v>487</v>
      </c>
      <c r="L111">
        <v>419</v>
      </c>
      <c r="M111">
        <v>10.16666667</v>
      </c>
    </row>
    <row r="112" spans="1:13" x14ac:dyDescent="0.35">
      <c r="A112">
        <v>126945</v>
      </c>
      <c r="B112" t="s">
        <v>21</v>
      </c>
      <c r="C112" t="s">
        <v>14</v>
      </c>
      <c r="D112">
        <v>783</v>
      </c>
      <c r="E112">
        <v>319</v>
      </c>
      <c r="F112">
        <v>350</v>
      </c>
      <c r="G112">
        <v>0</v>
      </c>
      <c r="H112">
        <v>10631</v>
      </c>
      <c r="I112">
        <v>0</v>
      </c>
      <c r="J112">
        <v>71</v>
      </c>
      <c r="K112">
        <v>350</v>
      </c>
      <c r="L112">
        <v>340</v>
      </c>
      <c r="M112">
        <v>10.45454546</v>
      </c>
    </row>
    <row r="113" spans="1:13" x14ac:dyDescent="0.35">
      <c r="A113">
        <v>137900</v>
      </c>
      <c r="B113" t="s">
        <v>56</v>
      </c>
      <c r="C113" t="s">
        <v>14</v>
      </c>
      <c r="D113">
        <v>483</v>
      </c>
      <c r="E113">
        <v>198</v>
      </c>
      <c r="F113">
        <v>283</v>
      </c>
      <c r="G113">
        <v>0</v>
      </c>
      <c r="H113">
        <v>9290</v>
      </c>
      <c r="I113">
        <v>7</v>
      </c>
      <c r="J113">
        <v>46</v>
      </c>
      <c r="K113">
        <v>231</v>
      </c>
      <c r="L113">
        <v>245</v>
      </c>
      <c r="M113">
        <v>4.8333333329999997</v>
      </c>
    </row>
    <row r="114" spans="1:13" x14ac:dyDescent="0.35">
      <c r="A114">
        <v>47161</v>
      </c>
      <c r="B114" t="s">
        <v>44</v>
      </c>
      <c r="C114" t="s">
        <v>27</v>
      </c>
      <c r="D114">
        <v>661</v>
      </c>
      <c r="E114">
        <v>332</v>
      </c>
      <c r="F114">
        <v>415</v>
      </c>
      <c r="G114">
        <v>0</v>
      </c>
      <c r="H114">
        <v>15892</v>
      </c>
      <c r="I114">
        <v>0</v>
      </c>
      <c r="J114">
        <v>80</v>
      </c>
      <c r="K114">
        <v>347</v>
      </c>
      <c r="L114">
        <v>380</v>
      </c>
      <c r="M114">
        <v>8.8000000000000007</v>
      </c>
    </row>
    <row r="115" spans="1:13" x14ac:dyDescent="0.35">
      <c r="A115">
        <v>48551</v>
      </c>
      <c r="B115" t="s">
        <v>44</v>
      </c>
      <c r="C115" t="s">
        <v>17</v>
      </c>
      <c r="D115">
        <v>380</v>
      </c>
      <c r="E115">
        <v>152</v>
      </c>
      <c r="F115">
        <v>261</v>
      </c>
      <c r="G115">
        <v>1</v>
      </c>
      <c r="H115">
        <v>8807</v>
      </c>
      <c r="I115">
        <v>2</v>
      </c>
      <c r="J115">
        <v>88</v>
      </c>
      <c r="K115">
        <v>179</v>
      </c>
      <c r="L115">
        <v>227</v>
      </c>
      <c r="M115">
        <v>15</v>
      </c>
    </row>
    <row r="116" spans="1:13" x14ac:dyDescent="0.35">
      <c r="A116">
        <v>186482</v>
      </c>
      <c r="B116" t="s">
        <v>60</v>
      </c>
      <c r="C116" t="s">
        <v>14</v>
      </c>
      <c r="D116">
        <v>670</v>
      </c>
      <c r="E116">
        <v>410</v>
      </c>
      <c r="F116">
        <v>433</v>
      </c>
      <c r="G116">
        <v>0</v>
      </c>
      <c r="H116">
        <v>13151</v>
      </c>
      <c r="I116">
        <v>0</v>
      </c>
      <c r="J116">
        <v>65</v>
      </c>
      <c r="K116">
        <v>413</v>
      </c>
      <c r="L116">
        <v>432</v>
      </c>
      <c r="M116">
        <v>7.8333333329999997</v>
      </c>
    </row>
    <row r="117" spans="1:13" x14ac:dyDescent="0.35">
      <c r="A117">
        <v>97537</v>
      </c>
      <c r="B117" t="s">
        <v>16</v>
      </c>
      <c r="C117" t="s">
        <v>14</v>
      </c>
      <c r="D117">
        <v>316</v>
      </c>
      <c r="E117">
        <v>200</v>
      </c>
      <c r="F117">
        <v>278</v>
      </c>
      <c r="G117">
        <v>0</v>
      </c>
      <c r="H117">
        <v>9619</v>
      </c>
      <c r="I117">
        <v>1</v>
      </c>
      <c r="J117">
        <v>86</v>
      </c>
      <c r="K117">
        <v>256</v>
      </c>
      <c r="L117">
        <v>237</v>
      </c>
      <c r="M117">
        <v>4.1428571429999996</v>
      </c>
    </row>
    <row r="118" spans="1:13" x14ac:dyDescent="0.35">
      <c r="A118">
        <v>175782</v>
      </c>
      <c r="B118" t="s">
        <v>51</v>
      </c>
      <c r="C118" t="s">
        <v>17</v>
      </c>
      <c r="D118">
        <v>953</v>
      </c>
      <c r="E118">
        <v>319</v>
      </c>
      <c r="F118">
        <v>455</v>
      </c>
      <c r="G118">
        <v>1</v>
      </c>
      <c r="H118">
        <v>15729</v>
      </c>
      <c r="I118">
        <v>3</v>
      </c>
      <c r="J118">
        <v>45</v>
      </c>
      <c r="K118">
        <v>379</v>
      </c>
      <c r="L118">
        <v>387</v>
      </c>
      <c r="M118">
        <v>15</v>
      </c>
    </row>
    <row r="119" spans="1:13" x14ac:dyDescent="0.35">
      <c r="A119">
        <v>2691</v>
      </c>
      <c r="B119" t="s">
        <v>24</v>
      </c>
      <c r="D119">
        <v>834</v>
      </c>
      <c r="E119">
        <v>260</v>
      </c>
      <c r="F119">
        <v>340</v>
      </c>
      <c r="G119">
        <v>0</v>
      </c>
      <c r="H119">
        <v>13687</v>
      </c>
      <c r="I119">
        <v>9</v>
      </c>
      <c r="J119">
        <v>26</v>
      </c>
      <c r="K119">
        <v>311</v>
      </c>
      <c r="L119">
        <v>297</v>
      </c>
      <c r="M119">
        <v>10.25</v>
      </c>
    </row>
    <row r="120" spans="1:13" x14ac:dyDescent="0.35">
      <c r="A120">
        <v>39031</v>
      </c>
      <c r="B120" t="s">
        <v>13</v>
      </c>
      <c r="C120" t="s">
        <v>17</v>
      </c>
      <c r="D120">
        <v>1200</v>
      </c>
      <c r="E120">
        <v>537</v>
      </c>
      <c r="F120">
        <v>643</v>
      </c>
      <c r="G120">
        <v>4</v>
      </c>
      <c r="H120">
        <v>22219</v>
      </c>
      <c r="I120">
        <v>9</v>
      </c>
      <c r="J120">
        <v>26</v>
      </c>
      <c r="K120">
        <v>613</v>
      </c>
      <c r="L120">
        <v>576</v>
      </c>
      <c r="M120">
        <v>7.8571428570000004</v>
      </c>
    </row>
    <row r="121" spans="1:13" x14ac:dyDescent="0.35">
      <c r="A121">
        <v>94902</v>
      </c>
      <c r="B121" t="s">
        <v>16</v>
      </c>
      <c r="C121" t="s">
        <v>14</v>
      </c>
      <c r="D121">
        <v>1031</v>
      </c>
      <c r="E121">
        <v>305</v>
      </c>
      <c r="F121">
        <v>437</v>
      </c>
      <c r="G121">
        <v>0</v>
      </c>
      <c r="H121">
        <v>15146</v>
      </c>
      <c r="I121">
        <v>34</v>
      </c>
      <c r="J121">
        <v>56</v>
      </c>
      <c r="K121">
        <v>390</v>
      </c>
      <c r="L121">
        <v>383</v>
      </c>
      <c r="M121">
        <v>30</v>
      </c>
    </row>
    <row r="122" spans="1:13" x14ac:dyDescent="0.35">
      <c r="A122">
        <v>60104</v>
      </c>
      <c r="B122" t="s">
        <v>24</v>
      </c>
      <c r="C122" t="s">
        <v>17</v>
      </c>
      <c r="D122">
        <v>891</v>
      </c>
      <c r="E122">
        <v>442</v>
      </c>
      <c r="F122">
        <v>440</v>
      </c>
      <c r="G122">
        <v>0</v>
      </c>
      <c r="H122">
        <v>13070</v>
      </c>
      <c r="I122">
        <v>3</v>
      </c>
      <c r="J122">
        <v>18</v>
      </c>
      <c r="K122">
        <v>446</v>
      </c>
      <c r="L122">
        <v>439</v>
      </c>
      <c r="M122">
        <v>8.7142857140000007</v>
      </c>
    </row>
    <row r="123" spans="1:13" x14ac:dyDescent="0.35">
      <c r="A123">
        <v>163843</v>
      </c>
      <c r="B123" t="s">
        <v>22</v>
      </c>
      <c r="C123" t="s">
        <v>14</v>
      </c>
      <c r="D123">
        <v>3543</v>
      </c>
      <c r="E123">
        <v>484</v>
      </c>
      <c r="F123">
        <v>624</v>
      </c>
      <c r="G123">
        <v>92</v>
      </c>
      <c r="H123">
        <v>21140</v>
      </c>
      <c r="I123">
        <v>28</v>
      </c>
      <c r="J123">
        <v>44</v>
      </c>
      <c r="K123">
        <v>575</v>
      </c>
      <c r="L123">
        <v>556</v>
      </c>
      <c r="M123">
        <v>10.6</v>
      </c>
    </row>
    <row r="124" spans="1:13" x14ac:dyDescent="0.35">
      <c r="A124">
        <v>8768</v>
      </c>
      <c r="B124" t="s">
        <v>22</v>
      </c>
      <c r="C124" t="s">
        <v>14</v>
      </c>
      <c r="D124">
        <v>1547</v>
      </c>
      <c r="E124">
        <v>516</v>
      </c>
      <c r="F124">
        <v>526</v>
      </c>
      <c r="G124">
        <v>16</v>
      </c>
      <c r="H124">
        <v>13896</v>
      </c>
      <c r="I124">
        <v>15</v>
      </c>
      <c r="J124">
        <v>60</v>
      </c>
      <c r="K124">
        <v>522</v>
      </c>
      <c r="L124">
        <v>529</v>
      </c>
      <c r="M124">
        <v>12.6</v>
      </c>
    </row>
    <row r="125" spans="1:13" x14ac:dyDescent="0.35">
      <c r="A125">
        <v>190626</v>
      </c>
      <c r="B125" t="s">
        <v>13</v>
      </c>
      <c r="C125" t="s">
        <v>14</v>
      </c>
      <c r="D125">
        <v>768</v>
      </c>
      <c r="E125">
        <v>174</v>
      </c>
      <c r="F125">
        <v>249</v>
      </c>
      <c r="G125">
        <v>7</v>
      </c>
      <c r="H125">
        <v>7802</v>
      </c>
      <c r="I125">
        <v>6</v>
      </c>
      <c r="J125">
        <v>41</v>
      </c>
      <c r="K125">
        <v>201</v>
      </c>
      <c r="L125">
        <v>220</v>
      </c>
      <c r="M125">
        <v>8.7857142859999993</v>
      </c>
    </row>
    <row r="126" spans="1:13" x14ac:dyDescent="0.35">
      <c r="A126">
        <v>145786</v>
      </c>
      <c r="B126" t="s">
        <v>22</v>
      </c>
      <c r="C126" t="s">
        <v>14</v>
      </c>
      <c r="D126">
        <v>2126</v>
      </c>
      <c r="E126">
        <v>498</v>
      </c>
      <c r="F126">
        <v>523</v>
      </c>
      <c r="G126">
        <v>63</v>
      </c>
      <c r="H126">
        <v>13783</v>
      </c>
      <c r="I126">
        <v>7</v>
      </c>
      <c r="J126">
        <v>61</v>
      </c>
      <c r="K126">
        <v>510</v>
      </c>
      <c r="L126">
        <v>489</v>
      </c>
      <c r="M126">
        <v>7.3</v>
      </c>
    </row>
    <row r="127" spans="1:13" x14ac:dyDescent="0.35">
      <c r="A127">
        <v>1927</v>
      </c>
      <c r="B127" t="s">
        <v>41</v>
      </c>
      <c r="C127" t="s">
        <v>17</v>
      </c>
      <c r="D127">
        <v>1133</v>
      </c>
      <c r="E127">
        <v>615</v>
      </c>
      <c r="F127">
        <v>681</v>
      </c>
      <c r="G127">
        <v>6</v>
      </c>
      <c r="H127">
        <v>22163</v>
      </c>
      <c r="I127">
        <v>3</v>
      </c>
      <c r="J127">
        <v>36</v>
      </c>
      <c r="K127">
        <v>626</v>
      </c>
      <c r="L127">
        <v>651</v>
      </c>
      <c r="M127">
        <v>13.33333333</v>
      </c>
    </row>
    <row r="128" spans="1:13" x14ac:dyDescent="0.35">
      <c r="A128">
        <v>157100</v>
      </c>
      <c r="B128" t="s">
        <v>22</v>
      </c>
      <c r="C128" t="s">
        <v>17</v>
      </c>
      <c r="D128">
        <v>2556</v>
      </c>
      <c r="E128">
        <v>490</v>
      </c>
      <c r="F128">
        <v>744</v>
      </c>
      <c r="G128">
        <v>88</v>
      </c>
      <c r="H128">
        <v>40178</v>
      </c>
      <c r="I128">
        <v>14</v>
      </c>
      <c r="J128">
        <v>27</v>
      </c>
      <c r="K128">
        <v>670</v>
      </c>
      <c r="L128">
        <v>610</v>
      </c>
      <c r="M128">
        <v>17.272727270000001</v>
      </c>
    </row>
    <row r="129" spans="1:13" x14ac:dyDescent="0.35">
      <c r="A129">
        <v>166870</v>
      </c>
      <c r="B129" t="s">
        <v>22</v>
      </c>
      <c r="C129" t="s">
        <v>17</v>
      </c>
      <c r="D129">
        <v>3700</v>
      </c>
      <c r="E129">
        <v>444</v>
      </c>
      <c r="F129">
        <v>667</v>
      </c>
      <c r="G129">
        <v>91</v>
      </c>
      <c r="H129">
        <v>31003</v>
      </c>
      <c r="I129">
        <v>14</v>
      </c>
      <c r="J129">
        <v>58</v>
      </c>
      <c r="K129">
        <v>583</v>
      </c>
      <c r="L129">
        <v>559</v>
      </c>
      <c r="M129">
        <v>12.5</v>
      </c>
    </row>
    <row r="130" spans="1:13" x14ac:dyDescent="0.35">
      <c r="A130">
        <v>108724</v>
      </c>
      <c r="B130" t="s">
        <v>50</v>
      </c>
      <c r="C130" t="s">
        <v>14</v>
      </c>
      <c r="D130">
        <v>565</v>
      </c>
      <c r="E130">
        <v>259</v>
      </c>
      <c r="F130">
        <v>339</v>
      </c>
      <c r="G130">
        <v>4</v>
      </c>
      <c r="H130">
        <v>11314</v>
      </c>
      <c r="I130">
        <v>0</v>
      </c>
      <c r="J130">
        <v>89</v>
      </c>
      <c r="K130">
        <v>293</v>
      </c>
      <c r="L130">
        <v>305</v>
      </c>
      <c r="M130">
        <v>6.846153846</v>
      </c>
    </row>
    <row r="131" spans="1:13" x14ac:dyDescent="0.35">
      <c r="A131">
        <v>62400</v>
      </c>
      <c r="B131" t="s">
        <v>34</v>
      </c>
      <c r="C131" t="s">
        <v>17</v>
      </c>
      <c r="D131">
        <v>975</v>
      </c>
      <c r="E131">
        <v>301</v>
      </c>
      <c r="F131">
        <v>393</v>
      </c>
      <c r="G131">
        <v>1</v>
      </c>
      <c r="H131">
        <v>17572</v>
      </c>
      <c r="I131">
        <v>4</v>
      </c>
      <c r="J131">
        <v>51</v>
      </c>
      <c r="K131">
        <v>366</v>
      </c>
      <c r="L131">
        <v>322</v>
      </c>
      <c r="M131">
        <v>3.407407407</v>
      </c>
    </row>
    <row r="132" spans="1:13" x14ac:dyDescent="0.35">
      <c r="A132">
        <v>19864</v>
      </c>
      <c r="B132" t="s">
        <v>18</v>
      </c>
      <c r="C132" t="s">
        <v>14</v>
      </c>
      <c r="D132">
        <v>632</v>
      </c>
      <c r="E132">
        <v>343</v>
      </c>
      <c r="F132">
        <v>340</v>
      </c>
      <c r="G132">
        <v>0</v>
      </c>
      <c r="H132">
        <v>10586</v>
      </c>
      <c r="I132">
        <v>11</v>
      </c>
      <c r="J132">
        <v>36</v>
      </c>
      <c r="K132">
        <v>316</v>
      </c>
      <c r="L132">
        <v>344</v>
      </c>
      <c r="M132">
        <v>5.2857142860000002</v>
      </c>
    </row>
    <row r="133" spans="1:13" x14ac:dyDescent="0.35">
      <c r="A133">
        <v>11961</v>
      </c>
      <c r="B133" t="s">
        <v>22</v>
      </c>
      <c r="C133" t="s">
        <v>17</v>
      </c>
      <c r="D133">
        <v>2645</v>
      </c>
      <c r="E133">
        <v>644</v>
      </c>
      <c r="F133">
        <v>697</v>
      </c>
      <c r="G133">
        <v>87</v>
      </c>
      <c r="H133">
        <v>20782</v>
      </c>
      <c r="I133">
        <v>26</v>
      </c>
      <c r="J133">
        <v>46</v>
      </c>
      <c r="K133">
        <v>655</v>
      </c>
      <c r="L133">
        <v>682</v>
      </c>
      <c r="M133">
        <v>21.6</v>
      </c>
    </row>
    <row r="134" spans="1:13" x14ac:dyDescent="0.35">
      <c r="A134">
        <v>20302</v>
      </c>
      <c r="B134" t="s">
        <v>18</v>
      </c>
      <c r="C134" t="s">
        <v>31</v>
      </c>
      <c r="D134">
        <v>401</v>
      </c>
      <c r="E134">
        <v>202</v>
      </c>
      <c r="F134">
        <v>289</v>
      </c>
      <c r="G134">
        <v>0</v>
      </c>
      <c r="H134">
        <v>9283</v>
      </c>
      <c r="I134">
        <v>1</v>
      </c>
      <c r="J134">
        <v>89</v>
      </c>
      <c r="K134">
        <v>259</v>
      </c>
      <c r="L134">
        <v>243</v>
      </c>
      <c r="M134">
        <v>3.8235294120000001</v>
      </c>
    </row>
    <row r="135" spans="1:13" x14ac:dyDescent="0.35">
      <c r="A135">
        <v>188190</v>
      </c>
      <c r="B135" t="s">
        <v>47</v>
      </c>
      <c r="C135" t="s">
        <v>17</v>
      </c>
      <c r="D135">
        <v>918</v>
      </c>
      <c r="E135">
        <v>315</v>
      </c>
      <c r="F135">
        <v>398</v>
      </c>
      <c r="G135">
        <v>3</v>
      </c>
      <c r="H135">
        <v>16983</v>
      </c>
      <c r="I135">
        <v>1</v>
      </c>
      <c r="J135">
        <v>26</v>
      </c>
      <c r="K135">
        <v>335</v>
      </c>
      <c r="L135">
        <v>349</v>
      </c>
      <c r="M135">
        <v>5.766666667</v>
      </c>
    </row>
    <row r="136" spans="1:13" x14ac:dyDescent="0.35">
      <c r="A136">
        <v>174974</v>
      </c>
      <c r="B136" t="s">
        <v>51</v>
      </c>
      <c r="C136" t="s">
        <v>14</v>
      </c>
      <c r="D136">
        <v>515</v>
      </c>
      <c r="E136">
        <v>203</v>
      </c>
      <c r="F136">
        <v>301</v>
      </c>
      <c r="G136">
        <v>1</v>
      </c>
      <c r="H136">
        <v>11169</v>
      </c>
      <c r="I136">
        <v>2</v>
      </c>
      <c r="J136">
        <v>56</v>
      </c>
      <c r="K136">
        <v>256</v>
      </c>
      <c r="L136">
        <v>265</v>
      </c>
      <c r="M136">
        <v>7.2727272730000001</v>
      </c>
    </row>
    <row r="137" spans="1:13" x14ac:dyDescent="0.35">
      <c r="A137">
        <v>97315</v>
      </c>
      <c r="B137" t="s">
        <v>16</v>
      </c>
      <c r="C137" t="s">
        <v>14</v>
      </c>
      <c r="D137">
        <v>875</v>
      </c>
      <c r="E137">
        <v>221</v>
      </c>
      <c r="F137">
        <v>241</v>
      </c>
      <c r="G137">
        <v>0</v>
      </c>
      <c r="H137">
        <v>8941</v>
      </c>
      <c r="I137">
        <v>0</v>
      </c>
      <c r="J137">
        <v>79</v>
      </c>
      <c r="K137">
        <v>218</v>
      </c>
      <c r="L137">
        <v>243</v>
      </c>
      <c r="M137">
        <v>7.6</v>
      </c>
    </row>
    <row r="138" spans="1:13" x14ac:dyDescent="0.35">
      <c r="A138">
        <v>111981</v>
      </c>
      <c r="B138" t="s">
        <v>33</v>
      </c>
      <c r="C138" t="s">
        <v>61</v>
      </c>
      <c r="D138">
        <v>439</v>
      </c>
      <c r="E138">
        <v>192</v>
      </c>
      <c r="F138">
        <v>249</v>
      </c>
      <c r="G138">
        <v>0</v>
      </c>
      <c r="H138">
        <v>10106</v>
      </c>
      <c r="I138">
        <v>1</v>
      </c>
      <c r="J138">
        <v>31</v>
      </c>
      <c r="K138">
        <v>226</v>
      </c>
      <c r="L138">
        <v>217</v>
      </c>
      <c r="M138">
        <v>8</v>
      </c>
    </row>
    <row r="139" spans="1:13" x14ac:dyDescent="0.35">
      <c r="A139">
        <v>118361</v>
      </c>
      <c r="B139" t="s">
        <v>21</v>
      </c>
      <c r="C139" t="s">
        <v>17</v>
      </c>
      <c r="D139">
        <v>962</v>
      </c>
      <c r="E139">
        <v>389</v>
      </c>
      <c r="F139">
        <v>409</v>
      </c>
      <c r="G139">
        <v>3</v>
      </c>
      <c r="H139">
        <v>15980</v>
      </c>
      <c r="I139">
        <v>0</v>
      </c>
      <c r="J139">
        <v>45</v>
      </c>
      <c r="K139">
        <v>369</v>
      </c>
      <c r="L139">
        <v>415</v>
      </c>
      <c r="M139">
        <v>9.2777777780000008</v>
      </c>
    </row>
    <row r="140" spans="1:13" x14ac:dyDescent="0.35">
      <c r="A140">
        <v>131434</v>
      </c>
      <c r="B140" t="s">
        <v>49</v>
      </c>
      <c r="C140" t="s">
        <v>17</v>
      </c>
      <c r="D140">
        <v>862</v>
      </c>
      <c r="E140">
        <v>247</v>
      </c>
      <c r="F140">
        <v>316</v>
      </c>
      <c r="G140">
        <v>1</v>
      </c>
      <c r="H140">
        <v>11640</v>
      </c>
      <c r="I140">
        <v>5</v>
      </c>
      <c r="J140">
        <v>25</v>
      </c>
      <c r="K140">
        <v>301</v>
      </c>
      <c r="L140">
        <v>283</v>
      </c>
      <c r="M140">
        <v>20</v>
      </c>
    </row>
    <row r="141" spans="1:13" x14ac:dyDescent="0.35">
      <c r="A141">
        <v>55503</v>
      </c>
      <c r="B141" t="s">
        <v>63</v>
      </c>
      <c r="C141" t="s">
        <v>14</v>
      </c>
      <c r="D141">
        <v>506</v>
      </c>
      <c r="E141">
        <v>155</v>
      </c>
      <c r="F141">
        <v>289</v>
      </c>
      <c r="G141">
        <v>1</v>
      </c>
      <c r="H141">
        <v>7983</v>
      </c>
      <c r="I141">
        <v>0</v>
      </c>
      <c r="J141">
        <v>84</v>
      </c>
      <c r="K141">
        <v>245</v>
      </c>
      <c r="L141">
        <v>231</v>
      </c>
      <c r="M141">
        <v>8.4</v>
      </c>
    </row>
    <row r="142" spans="1:13" x14ac:dyDescent="0.35">
      <c r="A142">
        <v>106862</v>
      </c>
      <c r="B142" t="s">
        <v>60</v>
      </c>
      <c r="C142" t="s">
        <v>17</v>
      </c>
      <c r="D142">
        <v>600</v>
      </c>
      <c r="E142">
        <v>362</v>
      </c>
      <c r="F142">
        <v>426</v>
      </c>
      <c r="G142">
        <v>1</v>
      </c>
      <c r="H142">
        <v>13652</v>
      </c>
      <c r="I142">
        <v>1</v>
      </c>
      <c r="J142">
        <v>62</v>
      </c>
      <c r="K142">
        <v>377</v>
      </c>
      <c r="L142">
        <v>392</v>
      </c>
      <c r="M142">
        <v>3.7619047619999999</v>
      </c>
    </row>
    <row r="143" spans="1:13" x14ac:dyDescent="0.35">
      <c r="A143">
        <v>119315</v>
      </c>
      <c r="B143" t="s">
        <v>21</v>
      </c>
      <c r="C143" t="s">
        <v>17</v>
      </c>
      <c r="D143">
        <v>345</v>
      </c>
      <c r="E143">
        <v>202</v>
      </c>
      <c r="F143">
        <v>209</v>
      </c>
      <c r="G143">
        <v>0</v>
      </c>
      <c r="H143">
        <v>5623</v>
      </c>
      <c r="I143">
        <v>28</v>
      </c>
      <c r="J143">
        <v>62</v>
      </c>
      <c r="K143">
        <v>206</v>
      </c>
      <c r="L143">
        <v>208</v>
      </c>
      <c r="M143">
        <v>8.8333333330000006</v>
      </c>
    </row>
    <row r="144" spans="1:13" x14ac:dyDescent="0.35">
      <c r="A144">
        <v>27010</v>
      </c>
      <c r="B144" t="s">
        <v>40</v>
      </c>
      <c r="C144" t="s">
        <v>31</v>
      </c>
      <c r="D144">
        <v>952</v>
      </c>
      <c r="E144">
        <v>468</v>
      </c>
      <c r="F144">
        <v>565</v>
      </c>
      <c r="G144">
        <v>1</v>
      </c>
      <c r="H144">
        <v>18812</v>
      </c>
      <c r="I144">
        <v>2</v>
      </c>
      <c r="J144">
        <v>46</v>
      </c>
      <c r="K144">
        <v>521</v>
      </c>
      <c r="L144">
        <v>526</v>
      </c>
      <c r="M144">
        <v>10.375</v>
      </c>
    </row>
    <row r="145" spans="1:13" x14ac:dyDescent="0.35">
      <c r="A145">
        <v>186448</v>
      </c>
      <c r="B145" t="s">
        <v>22</v>
      </c>
      <c r="C145" t="s">
        <v>14</v>
      </c>
      <c r="D145">
        <v>5725</v>
      </c>
      <c r="E145">
        <v>610</v>
      </c>
      <c r="F145">
        <v>807</v>
      </c>
      <c r="G145">
        <v>97</v>
      </c>
      <c r="H145">
        <v>53158</v>
      </c>
      <c r="I145">
        <v>13</v>
      </c>
      <c r="J145">
        <v>22</v>
      </c>
      <c r="K145">
        <v>763</v>
      </c>
      <c r="L145">
        <v>698</v>
      </c>
      <c r="M145">
        <v>5.6060606059999998</v>
      </c>
    </row>
    <row r="146" spans="1:13" x14ac:dyDescent="0.35">
      <c r="A146">
        <v>92348</v>
      </c>
      <c r="B146" t="s">
        <v>16</v>
      </c>
      <c r="C146" t="s">
        <v>17</v>
      </c>
      <c r="D146">
        <v>2016</v>
      </c>
      <c r="E146">
        <v>618</v>
      </c>
      <c r="F146">
        <v>725</v>
      </c>
      <c r="G146">
        <v>51</v>
      </c>
      <c r="H146">
        <v>26626</v>
      </c>
      <c r="I146">
        <v>5</v>
      </c>
      <c r="J146">
        <v>79</v>
      </c>
      <c r="K146">
        <v>633</v>
      </c>
      <c r="L146">
        <v>700</v>
      </c>
      <c r="M146">
        <v>8.6</v>
      </c>
    </row>
    <row r="147" spans="1:13" x14ac:dyDescent="0.35">
      <c r="A147">
        <v>115179</v>
      </c>
      <c r="B147" t="s">
        <v>32</v>
      </c>
      <c r="C147" t="s">
        <v>17</v>
      </c>
      <c r="D147">
        <v>660</v>
      </c>
      <c r="E147">
        <v>328</v>
      </c>
      <c r="F147">
        <v>394</v>
      </c>
      <c r="G147">
        <v>0</v>
      </c>
      <c r="H147">
        <v>13846</v>
      </c>
      <c r="I147">
        <v>2</v>
      </c>
      <c r="J147">
        <v>59</v>
      </c>
      <c r="K147">
        <v>405</v>
      </c>
      <c r="L147">
        <v>375</v>
      </c>
      <c r="M147">
        <v>15</v>
      </c>
    </row>
    <row r="148" spans="1:13" x14ac:dyDescent="0.35">
      <c r="A148">
        <v>27039</v>
      </c>
      <c r="B148" t="s">
        <v>40</v>
      </c>
      <c r="C148" t="s">
        <v>17</v>
      </c>
      <c r="D148">
        <v>562</v>
      </c>
      <c r="E148">
        <v>280</v>
      </c>
      <c r="F148">
        <v>341</v>
      </c>
      <c r="G148">
        <v>1</v>
      </c>
      <c r="H148">
        <v>10622</v>
      </c>
      <c r="I148">
        <v>0</v>
      </c>
      <c r="J148">
        <v>75</v>
      </c>
      <c r="K148">
        <v>300</v>
      </c>
      <c r="L148">
        <v>311</v>
      </c>
      <c r="M148">
        <v>15</v>
      </c>
    </row>
    <row r="149" spans="1:13" x14ac:dyDescent="0.35">
      <c r="A149">
        <v>27968</v>
      </c>
      <c r="B149" t="s">
        <v>40</v>
      </c>
      <c r="C149" t="s">
        <v>17</v>
      </c>
      <c r="D149">
        <v>3077</v>
      </c>
      <c r="E149">
        <v>620</v>
      </c>
      <c r="F149">
        <v>692</v>
      </c>
      <c r="G149">
        <v>70</v>
      </c>
      <c r="H149">
        <v>29524</v>
      </c>
      <c r="I149">
        <v>8</v>
      </c>
      <c r="J149">
        <v>10</v>
      </c>
      <c r="K149">
        <v>754</v>
      </c>
      <c r="L149">
        <v>617</v>
      </c>
      <c r="M149">
        <v>5.2727272730000001</v>
      </c>
    </row>
    <row r="150" spans="1:13" x14ac:dyDescent="0.35">
      <c r="A150">
        <v>86985</v>
      </c>
      <c r="B150" t="s">
        <v>35</v>
      </c>
      <c r="C150" t="s">
        <v>20</v>
      </c>
      <c r="D150">
        <v>832</v>
      </c>
      <c r="E150">
        <v>419</v>
      </c>
      <c r="F150">
        <v>476</v>
      </c>
      <c r="G150">
        <v>1</v>
      </c>
      <c r="H150">
        <v>15659</v>
      </c>
      <c r="I150">
        <v>0</v>
      </c>
      <c r="J150">
        <v>57</v>
      </c>
      <c r="K150">
        <v>433</v>
      </c>
      <c r="L150">
        <v>480</v>
      </c>
      <c r="M150">
        <v>9.153846154</v>
      </c>
    </row>
    <row r="151" spans="1:13" x14ac:dyDescent="0.35">
      <c r="A151">
        <v>23989</v>
      </c>
      <c r="B151" t="s">
        <v>47</v>
      </c>
      <c r="C151" t="s">
        <v>17</v>
      </c>
      <c r="D151">
        <v>517</v>
      </c>
      <c r="E151">
        <v>197</v>
      </c>
      <c r="F151">
        <v>317</v>
      </c>
      <c r="G151">
        <v>0</v>
      </c>
      <c r="H151">
        <v>11616</v>
      </c>
      <c r="I151">
        <v>0</v>
      </c>
      <c r="J151">
        <v>83</v>
      </c>
      <c r="K151">
        <v>266</v>
      </c>
      <c r="L151">
        <v>243</v>
      </c>
      <c r="M151">
        <v>8.3333333330000006</v>
      </c>
    </row>
    <row r="152" spans="1:13" x14ac:dyDescent="0.35">
      <c r="A152">
        <v>155114</v>
      </c>
      <c r="B152" t="s">
        <v>22</v>
      </c>
      <c r="D152">
        <v>1176</v>
      </c>
      <c r="E152">
        <v>251</v>
      </c>
      <c r="F152">
        <v>373</v>
      </c>
      <c r="G152">
        <v>10</v>
      </c>
      <c r="H152">
        <v>13924</v>
      </c>
      <c r="I152">
        <v>2</v>
      </c>
      <c r="J152">
        <v>54</v>
      </c>
      <c r="K152">
        <v>314</v>
      </c>
      <c r="L152">
        <v>308</v>
      </c>
      <c r="M152">
        <v>9.1111111109999996</v>
      </c>
    </row>
    <row r="153" spans="1:13" x14ac:dyDescent="0.35">
      <c r="A153">
        <v>35914</v>
      </c>
      <c r="B153" t="s">
        <v>13</v>
      </c>
      <c r="C153" t="s">
        <v>14</v>
      </c>
      <c r="D153">
        <v>693</v>
      </c>
      <c r="E153">
        <v>373</v>
      </c>
      <c r="F153">
        <v>463</v>
      </c>
      <c r="G153">
        <v>7</v>
      </c>
      <c r="H153">
        <v>16854</v>
      </c>
      <c r="I153">
        <v>1</v>
      </c>
      <c r="J153">
        <v>24</v>
      </c>
      <c r="K153">
        <v>457</v>
      </c>
      <c r="L153">
        <v>413</v>
      </c>
      <c r="M153">
        <v>4.3</v>
      </c>
    </row>
    <row r="154" spans="1:13" x14ac:dyDescent="0.35">
      <c r="A154">
        <v>92148</v>
      </c>
      <c r="B154" t="s">
        <v>16</v>
      </c>
      <c r="C154" t="s">
        <v>14</v>
      </c>
      <c r="D154">
        <v>1418</v>
      </c>
      <c r="E154">
        <v>415</v>
      </c>
      <c r="F154">
        <v>551</v>
      </c>
      <c r="G154">
        <v>23</v>
      </c>
      <c r="H154">
        <v>26282</v>
      </c>
      <c r="I154">
        <v>3</v>
      </c>
      <c r="J154">
        <v>68</v>
      </c>
      <c r="K154">
        <v>507</v>
      </c>
      <c r="L154">
        <v>467</v>
      </c>
      <c r="M154">
        <v>16.5</v>
      </c>
    </row>
    <row r="155" spans="1:13" x14ac:dyDescent="0.35">
      <c r="A155">
        <v>94177</v>
      </c>
      <c r="B155" t="s">
        <v>16</v>
      </c>
      <c r="C155" t="s">
        <v>17</v>
      </c>
      <c r="D155">
        <v>904</v>
      </c>
      <c r="E155">
        <v>339</v>
      </c>
      <c r="F155">
        <v>435</v>
      </c>
      <c r="G155">
        <v>0</v>
      </c>
      <c r="H155">
        <v>16711</v>
      </c>
      <c r="I155">
        <v>10</v>
      </c>
      <c r="J155">
        <v>78</v>
      </c>
      <c r="K155">
        <v>394</v>
      </c>
      <c r="L155">
        <v>391</v>
      </c>
      <c r="M155">
        <v>5.5625</v>
      </c>
    </row>
    <row r="156" spans="1:13" x14ac:dyDescent="0.35">
      <c r="A156">
        <v>24902</v>
      </c>
      <c r="B156" t="s">
        <v>47</v>
      </c>
      <c r="C156" t="s">
        <v>14</v>
      </c>
      <c r="D156">
        <v>473</v>
      </c>
      <c r="E156">
        <v>259</v>
      </c>
      <c r="F156">
        <v>356</v>
      </c>
      <c r="G156">
        <v>0</v>
      </c>
      <c r="H156">
        <v>11727</v>
      </c>
      <c r="I156">
        <v>0</v>
      </c>
      <c r="J156">
        <v>83</v>
      </c>
      <c r="K156">
        <v>296</v>
      </c>
      <c r="L156">
        <v>287</v>
      </c>
      <c r="M156">
        <v>7.1666666670000003</v>
      </c>
    </row>
    <row r="157" spans="1:13" x14ac:dyDescent="0.35">
      <c r="A157">
        <v>178433</v>
      </c>
      <c r="B157" t="s">
        <v>42</v>
      </c>
      <c r="C157" t="s">
        <v>14</v>
      </c>
      <c r="D157">
        <v>605</v>
      </c>
      <c r="E157">
        <v>213</v>
      </c>
      <c r="F157">
        <v>303</v>
      </c>
      <c r="G157">
        <v>3</v>
      </c>
      <c r="H157">
        <v>10788</v>
      </c>
      <c r="I157">
        <v>2</v>
      </c>
      <c r="J157">
        <v>38</v>
      </c>
      <c r="K157">
        <v>241</v>
      </c>
      <c r="L157">
        <v>269</v>
      </c>
      <c r="M157">
        <v>19.600000000000001</v>
      </c>
    </row>
    <row r="158" spans="1:13" x14ac:dyDescent="0.35">
      <c r="A158">
        <v>18466</v>
      </c>
      <c r="B158" t="s">
        <v>18</v>
      </c>
      <c r="C158" t="s">
        <v>20</v>
      </c>
      <c r="D158">
        <v>594</v>
      </c>
      <c r="E158">
        <v>267</v>
      </c>
      <c r="F158">
        <v>309</v>
      </c>
      <c r="G158">
        <v>2</v>
      </c>
      <c r="H158">
        <v>10466</v>
      </c>
      <c r="I158">
        <v>1</v>
      </c>
      <c r="J158">
        <v>71</v>
      </c>
      <c r="K158">
        <v>287</v>
      </c>
      <c r="L158">
        <v>287</v>
      </c>
      <c r="M158">
        <v>3.9285714289999998</v>
      </c>
    </row>
    <row r="159" spans="1:13" x14ac:dyDescent="0.35">
      <c r="A159">
        <v>157425</v>
      </c>
      <c r="B159" t="s">
        <v>22</v>
      </c>
      <c r="C159" t="s">
        <v>14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22.5</v>
      </c>
    </row>
    <row r="160" spans="1:13" x14ac:dyDescent="0.35">
      <c r="A160">
        <v>166891</v>
      </c>
      <c r="B160" t="s">
        <v>22</v>
      </c>
      <c r="C160" t="s">
        <v>14</v>
      </c>
      <c r="D160">
        <v>4244</v>
      </c>
      <c r="E160">
        <v>613</v>
      </c>
      <c r="F160">
        <v>845</v>
      </c>
      <c r="G160">
        <v>94</v>
      </c>
      <c r="H160">
        <v>31903</v>
      </c>
      <c r="I160">
        <v>4</v>
      </c>
      <c r="J160">
        <v>49</v>
      </c>
      <c r="K160">
        <v>818</v>
      </c>
      <c r="L160">
        <v>708</v>
      </c>
      <c r="M160">
        <v>7.3571428570000004</v>
      </c>
    </row>
    <row r="161" spans="1:13" x14ac:dyDescent="0.35">
      <c r="A161">
        <v>54530</v>
      </c>
      <c r="B161" t="s">
        <v>63</v>
      </c>
      <c r="C161" t="s">
        <v>14</v>
      </c>
      <c r="D161">
        <v>448</v>
      </c>
      <c r="E161">
        <v>195</v>
      </c>
      <c r="F161">
        <v>286</v>
      </c>
      <c r="G161">
        <v>0</v>
      </c>
      <c r="H161">
        <v>8183</v>
      </c>
      <c r="I161">
        <v>0</v>
      </c>
      <c r="J161">
        <v>64</v>
      </c>
      <c r="K161">
        <v>224</v>
      </c>
      <c r="L161">
        <v>247</v>
      </c>
      <c r="M161">
        <v>9.9166666669999994</v>
      </c>
    </row>
    <row r="162" spans="1:13" x14ac:dyDescent="0.35">
      <c r="A162">
        <v>41819</v>
      </c>
      <c r="B162" t="s">
        <v>13</v>
      </c>
      <c r="C162" t="s">
        <v>14</v>
      </c>
      <c r="D162">
        <v>467</v>
      </c>
      <c r="E162">
        <v>192</v>
      </c>
      <c r="F162">
        <v>323</v>
      </c>
      <c r="G162">
        <v>0</v>
      </c>
      <c r="H162">
        <v>10376</v>
      </c>
      <c r="I162">
        <v>6</v>
      </c>
      <c r="J162">
        <v>33</v>
      </c>
      <c r="K162">
        <v>261</v>
      </c>
      <c r="L162">
        <v>261</v>
      </c>
      <c r="M162">
        <v>10</v>
      </c>
    </row>
    <row r="163" spans="1:13" x14ac:dyDescent="0.35">
      <c r="A163">
        <v>148636</v>
      </c>
      <c r="B163" t="s">
        <v>22</v>
      </c>
      <c r="C163" t="s">
        <v>17</v>
      </c>
      <c r="D163">
        <v>2392</v>
      </c>
      <c r="E163">
        <v>257</v>
      </c>
      <c r="F163">
        <v>406</v>
      </c>
      <c r="G163">
        <v>74</v>
      </c>
      <c r="H163">
        <v>13896</v>
      </c>
      <c r="I163">
        <v>43</v>
      </c>
      <c r="J163">
        <v>27</v>
      </c>
      <c r="K163">
        <v>365</v>
      </c>
      <c r="L163">
        <v>316</v>
      </c>
      <c r="M163">
        <v>11</v>
      </c>
    </row>
    <row r="164" spans="1:13" x14ac:dyDescent="0.35">
      <c r="A164">
        <v>70090</v>
      </c>
      <c r="B164" t="s">
        <v>30</v>
      </c>
      <c r="C164" t="s">
        <v>17</v>
      </c>
      <c r="D164">
        <v>313</v>
      </c>
      <c r="E164">
        <v>284</v>
      </c>
      <c r="F164">
        <v>329</v>
      </c>
      <c r="G164">
        <v>0</v>
      </c>
      <c r="H164">
        <v>14328</v>
      </c>
      <c r="I164">
        <v>0</v>
      </c>
      <c r="J164">
        <v>68</v>
      </c>
      <c r="K164">
        <v>281</v>
      </c>
      <c r="L164">
        <v>292</v>
      </c>
      <c r="M164">
        <v>11.5</v>
      </c>
    </row>
    <row r="165" spans="1:13" x14ac:dyDescent="0.35">
      <c r="A165">
        <v>11704</v>
      </c>
      <c r="B165" t="s">
        <v>16</v>
      </c>
      <c r="C165" t="s">
        <v>14</v>
      </c>
      <c r="D165">
        <v>128</v>
      </c>
      <c r="E165">
        <v>309</v>
      </c>
      <c r="F165">
        <v>363</v>
      </c>
      <c r="G165">
        <v>0</v>
      </c>
      <c r="H165">
        <v>13164</v>
      </c>
      <c r="I165">
        <v>7</v>
      </c>
      <c r="J165">
        <v>76</v>
      </c>
      <c r="K165">
        <v>345</v>
      </c>
      <c r="L165">
        <v>340</v>
      </c>
      <c r="M165">
        <v>8.615384615</v>
      </c>
    </row>
    <row r="166" spans="1:13" x14ac:dyDescent="0.35">
      <c r="A166">
        <v>86775</v>
      </c>
      <c r="B166" t="s">
        <v>46</v>
      </c>
      <c r="C166" t="s">
        <v>14</v>
      </c>
      <c r="D166">
        <v>253</v>
      </c>
      <c r="E166">
        <v>195</v>
      </c>
      <c r="F166">
        <v>261</v>
      </c>
      <c r="G166">
        <v>0</v>
      </c>
      <c r="H166">
        <v>8988</v>
      </c>
      <c r="I166">
        <v>1</v>
      </c>
      <c r="J166">
        <v>89</v>
      </c>
      <c r="K166">
        <v>215</v>
      </c>
      <c r="L166">
        <v>234</v>
      </c>
      <c r="M166">
        <v>4.230769231</v>
      </c>
    </row>
    <row r="167" spans="1:13" x14ac:dyDescent="0.35">
      <c r="A167">
        <v>124935</v>
      </c>
      <c r="B167" t="s">
        <v>21</v>
      </c>
      <c r="C167" t="s">
        <v>14</v>
      </c>
      <c r="D167">
        <v>689</v>
      </c>
      <c r="E167">
        <v>324</v>
      </c>
      <c r="F167">
        <v>394</v>
      </c>
      <c r="G167">
        <v>1</v>
      </c>
      <c r="H167">
        <v>12916</v>
      </c>
      <c r="I167">
        <v>4</v>
      </c>
      <c r="J167">
        <v>60</v>
      </c>
      <c r="K167">
        <v>356</v>
      </c>
      <c r="L167">
        <v>370</v>
      </c>
      <c r="M167">
        <v>19.52380952</v>
      </c>
    </row>
    <row r="168" spans="1:13" x14ac:dyDescent="0.35">
      <c r="A168">
        <v>147600</v>
      </c>
      <c r="B168" t="s">
        <v>22</v>
      </c>
      <c r="C168" t="s">
        <v>17</v>
      </c>
      <c r="D168">
        <v>3514</v>
      </c>
      <c r="E168">
        <v>671</v>
      </c>
      <c r="F168">
        <v>746</v>
      </c>
      <c r="G168">
        <v>94</v>
      </c>
      <c r="H168">
        <v>30696</v>
      </c>
      <c r="I168">
        <v>23</v>
      </c>
      <c r="J168">
        <v>53</v>
      </c>
      <c r="K168">
        <v>732</v>
      </c>
      <c r="L168">
        <v>717</v>
      </c>
      <c r="M168">
        <v>5.2222222220000001</v>
      </c>
    </row>
    <row r="169" spans="1:13" x14ac:dyDescent="0.35">
      <c r="A169">
        <v>101596</v>
      </c>
      <c r="B169" t="s">
        <v>37</v>
      </c>
      <c r="C169" t="s">
        <v>17</v>
      </c>
      <c r="D169">
        <v>313</v>
      </c>
      <c r="E169">
        <v>138</v>
      </c>
      <c r="F169">
        <v>216</v>
      </c>
      <c r="G169">
        <v>0</v>
      </c>
      <c r="H169">
        <v>7617</v>
      </c>
      <c r="I169">
        <v>1</v>
      </c>
      <c r="J169">
        <v>62</v>
      </c>
      <c r="K169">
        <v>165</v>
      </c>
      <c r="L169">
        <v>189</v>
      </c>
      <c r="M169">
        <v>17.75</v>
      </c>
    </row>
    <row r="170" spans="1:13" x14ac:dyDescent="0.35">
      <c r="A170">
        <v>175000</v>
      </c>
      <c r="B170" t="s">
        <v>51</v>
      </c>
      <c r="C170" t="s">
        <v>17</v>
      </c>
      <c r="D170">
        <v>944</v>
      </c>
      <c r="E170">
        <v>355</v>
      </c>
      <c r="F170">
        <v>454</v>
      </c>
      <c r="G170">
        <v>3</v>
      </c>
      <c r="H170">
        <v>14928</v>
      </c>
      <c r="I170">
        <v>2</v>
      </c>
      <c r="J170">
        <v>45</v>
      </c>
      <c r="K170">
        <v>350</v>
      </c>
      <c r="L170">
        <v>430</v>
      </c>
      <c r="M170">
        <v>13.09090909</v>
      </c>
    </row>
    <row r="171" spans="1:13" x14ac:dyDescent="0.35">
      <c r="A171">
        <v>14798</v>
      </c>
      <c r="B171" t="s">
        <v>22</v>
      </c>
      <c r="C171" t="s">
        <v>17</v>
      </c>
      <c r="D171">
        <v>1089</v>
      </c>
      <c r="E171">
        <v>296</v>
      </c>
      <c r="F171">
        <v>352</v>
      </c>
      <c r="G171">
        <v>3</v>
      </c>
      <c r="H171">
        <v>12998</v>
      </c>
      <c r="I171">
        <v>10</v>
      </c>
      <c r="J171">
        <v>51</v>
      </c>
      <c r="K171">
        <v>324</v>
      </c>
      <c r="L171">
        <v>328</v>
      </c>
      <c r="M171">
        <v>8.8260869569999993</v>
      </c>
    </row>
    <row r="172" spans="1:13" x14ac:dyDescent="0.35">
      <c r="A172">
        <v>120800</v>
      </c>
      <c r="B172" t="s">
        <v>21</v>
      </c>
      <c r="C172" t="s">
        <v>14</v>
      </c>
      <c r="D172">
        <v>623</v>
      </c>
      <c r="E172">
        <v>222</v>
      </c>
      <c r="F172">
        <v>373</v>
      </c>
      <c r="G172">
        <v>1</v>
      </c>
      <c r="H172">
        <v>12743</v>
      </c>
      <c r="I172">
        <v>2</v>
      </c>
      <c r="J172">
        <v>70</v>
      </c>
      <c r="K172">
        <v>348</v>
      </c>
      <c r="L172">
        <v>301</v>
      </c>
      <c r="M172">
        <v>9</v>
      </c>
    </row>
    <row r="173" spans="1:13" x14ac:dyDescent="0.35">
      <c r="A173">
        <v>187639</v>
      </c>
      <c r="B173" t="s">
        <v>13</v>
      </c>
      <c r="C173" t="s">
        <v>14</v>
      </c>
      <c r="D173">
        <v>1327</v>
      </c>
      <c r="E173">
        <v>527</v>
      </c>
      <c r="F173">
        <v>649</v>
      </c>
      <c r="G173">
        <v>6</v>
      </c>
      <c r="H173">
        <v>23089</v>
      </c>
      <c r="I173">
        <v>6</v>
      </c>
      <c r="J173">
        <v>18</v>
      </c>
      <c r="K173">
        <v>573</v>
      </c>
      <c r="L173">
        <v>564</v>
      </c>
      <c r="M173">
        <v>8.3333333330000006</v>
      </c>
    </row>
    <row r="174" spans="1:13" x14ac:dyDescent="0.35">
      <c r="A174">
        <v>142487</v>
      </c>
      <c r="B174" t="s">
        <v>22</v>
      </c>
      <c r="C174" t="s">
        <v>17</v>
      </c>
      <c r="D174">
        <v>5438</v>
      </c>
      <c r="E174">
        <v>881</v>
      </c>
      <c r="F174">
        <v>1051</v>
      </c>
      <c r="G174">
        <v>95</v>
      </c>
      <c r="H174">
        <v>40432</v>
      </c>
      <c r="I174">
        <v>30</v>
      </c>
      <c r="J174">
        <v>43</v>
      </c>
      <c r="K174">
        <v>967</v>
      </c>
      <c r="L174">
        <v>928</v>
      </c>
      <c r="M174">
        <v>15</v>
      </c>
    </row>
    <row r="175" spans="1:13" x14ac:dyDescent="0.35">
      <c r="A175">
        <v>134895</v>
      </c>
      <c r="B175" t="s">
        <v>39</v>
      </c>
      <c r="C175" t="s">
        <v>17</v>
      </c>
      <c r="D175">
        <v>546</v>
      </c>
      <c r="E175">
        <v>267</v>
      </c>
      <c r="F175">
        <v>295</v>
      </c>
      <c r="G175">
        <v>0</v>
      </c>
      <c r="H175">
        <v>7072</v>
      </c>
      <c r="I175">
        <v>1</v>
      </c>
      <c r="J175">
        <v>67</v>
      </c>
      <c r="K175">
        <v>278</v>
      </c>
      <c r="L175">
        <v>283</v>
      </c>
      <c r="M175">
        <v>5.434782609</v>
      </c>
    </row>
    <row r="176" spans="1:13" x14ac:dyDescent="0.35">
      <c r="A176">
        <v>171205</v>
      </c>
      <c r="B176" t="s">
        <v>22</v>
      </c>
      <c r="C176" t="s">
        <v>17</v>
      </c>
      <c r="D176" t="s">
        <v>83</v>
      </c>
      <c r="E176">
        <v>205</v>
      </c>
      <c r="F176">
        <v>388</v>
      </c>
      <c r="G176">
        <v>4</v>
      </c>
      <c r="H176">
        <v>22845</v>
      </c>
      <c r="I176">
        <v>4</v>
      </c>
      <c r="J176">
        <v>71</v>
      </c>
      <c r="K176">
        <v>221</v>
      </c>
      <c r="L176">
        <v>337</v>
      </c>
      <c r="M176">
        <v>7.4545454549999999</v>
      </c>
    </row>
    <row r="177" spans="1:13" x14ac:dyDescent="0.35">
      <c r="A177">
        <v>7451</v>
      </c>
      <c r="B177" t="s">
        <v>47</v>
      </c>
      <c r="D177">
        <v>608</v>
      </c>
      <c r="E177">
        <v>229</v>
      </c>
      <c r="F177">
        <v>362</v>
      </c>
      <c r="G177">
        <v>1</v>
      </c>
      <c r="H177">
        <v>13829</v>
      </c>
      <c r="I177">
        <v>2</v>
      </c>
      <c r="J177">
        <v>43</v>
      </c>
      <c r="K177">
        <v>350</v>
      </c>
      <c r="L177">
        <v>268</v>
      </c>
      <c r="M177">
        <v>14.823529410000001</v>
      </c>
    </row>
    <row r="178" spans="1:13" x14ac:dyDescent="0.35">
      <c r="A178">
        <v>95450</v>
      </c>
      <c r="B178" t="s">
        <v>16</v>
      </c>
      <c r="C178" t="s">
        <v>17</v>
      </c>
      <c r="D178">
        <v>377</v>
      </c>
      <c r="E178">
        <v>241</v>
      </c>
      <c r="F178">
        <v>306</v>
      </c>
      <c r="G178">
        <v>1</v>
      </c>
      <c r="H178">
        <v>10701</v>
      </c>
      <c r="I178">
        <v>2</v>
      </c>
      <c r="J178">
        <v>80</v>
      </c>
      <c r="K178">
        <v>283</v>
      </c>
      <c r="L178">
        <v>281</v>
      </c>
      <c r="M178">
        <v>10.16666667</v>
      </c>
    </row>
    <row r="179" spans="1:13" x14ac:dyDescent="0.35">
      <c r="A179">
        <v>129598</v>
      </c>
      <c r="B179" t="s">
        <v>49</v>
      </c>
      <c r="C179" t="s">
        <v>14</v>
      </c>
      <c r="D179">
        <v>756</v>
      </c>
      <c r="E179">
        <v>405</v>
      </c>
      <c r="F179">
        <v>430</v>
      </c>
      <c r="G179">
        <v>0</v>
      </c>
      <c r="H179">
        <v>15709</v>
      </c>
      <c r="I179">
        <v>2</v>
      </c>
      <c r="J179">
        <v>45</v>
      </c>
      <c r="K179">
        <v>423</v>
      </c>
      <c r="L179">
        <v>394</v>
      </c>
      <c r="M179">
        <v>23.85714286</v>
      </c>
    </row>
    <row r="180" spans="1:13" x14ac:dyDescent="0.35">
      <c r="A180">
        <v>99268</v>
      </c>
      <c r="B180" t="s">
        <v>16</v>
      </c>
      <c r="C180" t="s">
        <v>14</v>
      </c>
      <c r="D180">
        <v>377</v>
      </c>
      <c r="E180">
        <v>256</v>
      </c>
      <c r="F180">
        <v>309</v>
      </c>
      <c r="G180">
        <v>0</v>
      </c>
      <c r="H180">
        <v>11657</v>
      </c>
      <c r="I180">
        <v>0</v>
      </c>
      <c r="J180">
        <v>71</v>
      </c>
      <c r="K180">
        <v>304</v>
      </c>
      <c r="L180">
        <v>275</v>
      </c>
      <c r="M180">
        <v>9.8000000000000007</v>
      </c>
    </row>
    <row r="181" spans="1:13" x14ac:dyDescent="0.35">
      <c r="A181">
        <v>82739</v>
      </c>
      <c r="B181" t="s">
        <v>57</v>
      </c>
      <c r="C181" t="s">
        <v>14</v>
      </c>
      <c r="D181">
        <v>604</v>
      </c>
      <c r="E181">
        <v>266</v>
      </c>
      <c r="F181">
        <v>435</v>
      </c>
      <c r="G181">
        <v>0</v>
      </c>
      <c r="H181">
        <v>21127</v>
      </c>
      <c r="I181">
        <v>10</v>
      </c>
      <c r="J181">
        <v>64</v>
      </c>
      <c r="K181">
        <v>372</v>
      </c>
      <c r="L181">
        <v>302</v>
      </c>
      <c r="M181">
        <v>11.66666667</v>
      </c>
    </row>
    <row r="182" spans="1:13" x14ac:dyDescent="0.35">
      <c r="A182">
        <v>81319</v>
      </c>
      <c r="B182" t="s">
        <v>36</v>
      </c>
      <c r="C182" t="s">
        <v>17</v>
      </c>
      <c r="D182">
        <v>310</v>
      </c>
      <c r="E182">
        <v>232</v>
      </c>
      <c r="F182">
        <v>339</v>
      </c>
      <c r="G182">
        <v>0</v>
      </c>
      <c r="H182">
        <v>9741</v>
      </c>
      <c r="I182">
        <v>1</v>
      </c>
      <c r="J182">
        <v>90</v>
      </c>
      <c r="K182">
        <v>258</v>
      </c>
      <c r="L182">
        <v>309</v>
      </c>
      <c r="M182">
        <v>9.8333333330000006</v>
      </c>
    </row>
    <row r="183" spans="1:13" x14ac:dyDescent="0.35">
      <c r="A183">
        <v>1685</v>
      </c>
      <c r="B183" t="s">
        <v>22</v>
      </c>
      <c r="D183">
        <v>1130</v>
      </c>
      <c r="E183">
        <v>333</v>
      </c>
      <c r="F183">
        <v>431</v>
      </c>
      <c r="G183">
        <v>9</v>
      </c>
      <c r="H183">
        <v>15654</v>
      </c>
      <c r="I183">
        <v>7</v>
      </c>
      <c r="J183">
        <v>63</v>
      </c>
      <c r="K183">
        <v>383</v>
      </c>
      <c r="L183">
        <v>385</v>
      </c>
      <c r="M183">
        <v>14</v>
      </c>
    </row>
    <row r="184" spans="1:13" x14ac:dyDescent="0.35">
      <c r="A184">
        <v>108781</v>
      </c>
      <c r="B184" t="s">
        <v>50</v>
      </c>
      <c r="C184" t="s">
        <v>17</v>
      </c>
      <c r="D184">
        <v>703</v>
      </c>
      <c r="E184">
        <v>322</v>
      </c>
      <c r="F184">
        <v>417</v>
      </c>
      <c r="G184">
        <v>5</v>
      </c>
      <c r="H184">
        <v>15510</v>
      </c>
      <c r="I184">
        <v>4</v>
      </c>
      <c r="J184">
        <v>65</v>
      </c>
      <c r="K184">
        <v>394</v>
      </c>
      <c r="L184">
        <v>353</v>
      </c>
      <c r="M184">
        <v>15.25</v>
      </c>
    </row>
    <row r="185" spans="1:13" x14ac:dyDescent="0.35">
      <c r="A185">
        <v>188999</v>
      </c>
      <c r="B185" t="s">
        <v>46</v>
      </c>
      <c r="C185" t="s">
        <v>14</v>
      </c>
      <c r="D185">
        <v>696</v>
      </c>
      <c r="E185">
        <v>376</v>
      </c>
      <c r="F185">
        <v>418</v>
      </c>
      <c r="G185">
        <v>0</v>
      </c>
      <c r="H185">
        <v>13495</v>
      </c>
      <c r="I185">
        <v>2</v>
      </c>
      <c r="J185">
        <v>84</v>
      </c>
      <c r="K185">
        <v>407</v>
      </c>
      <c r="L185">
        <v>377</v>
      </c>
      <c r="M185">
        <v>5.46</v>
      </c>
    </row>
    <row r="186" spans="1:13" x14ac:dyDescent="0.35">
      <c r="A186">
        <v>72936</v>
      </c>
      <c r="B186" t="s">
        <v>30</v>
      </c>
      <c r="C186" t="s">
        <v>14</v>
      </c>
      <c r="D186">
        <v>457</v>
      </c>
      <c r="E186">
        <v>244</v>
      </c>
      <c r="F186">
        <v>306</v>
      </c>
      <c r="G186">
        <v>0</v>
      </c>
      <c r="H186">
        <v>9868</v>
      </c>
      <c r="I186">
        <v>3</v>
      </c>
      <c r="J186">
        <v>87</v>
      </c>
      <c r="K186">
        <v>272</v>
      </c>
      <c r="L186">
        <v>278</v>
      </c>
      <c r="M186">
        <v>9.5925925929999991</v>
      </c>
    </row>
    <row r="187" spans="1:13" x14ac:dyDescent="0.35">
      <c r="A187">
        <v>143011</v>
      </c>
      <c r="B187" t="s">
        <v>22</v>
      </c>
      <c r="D187">
        <v>5727</v>
      </c>
      <c r="E187">
        <v>694</v>
      </c>
      <c r="F187">
        <v>981</v>
      </c>
      <c r="G187">
        <v>99</v>
      </c>
      <c r="H187">
        <v>47422</v>
      </c>
      <c r="I187">
        <v>25</v>
      </c>
      <c r="J187">
        <v>32</v>
      </c>
      <c r="K187">
        <v>1051</v>
      </c>
      <c r="L187">
        <v>826</v>
      </c>
      <c r="M187">
        <v>5.346153846</v>
      </c>
    </row>
    <row r="188" spans="1:13" x14ac:dyDescent="0.35">
      <c r="A188">
        <v>66219</v>
      </c>
      <c r="B188" t="s">
        <v>30</v>
      </c>
      <c r="C188" t="s">
        <v>14</v>
      </c>
      <c r="D188">
        <v>1139</v>
      </c>
      <c r="E188">
        <v>630</v>
      </c>
      <c r="F188">
        <v>713</v>
      </c>
      <c r="G188">
        <v>8</v>
      </c>
      <c r="H188">
        <v>27594</v>
      </c>
      <c r="I188">
        <v>3</v>
      </c>
      <c r="J188">
        <v>72</v>
      </c>
      <c r="K188">
        <v>676</v>
      </c>
      <c r="L188">
        <v>670</v>
      </c>
      <c r="M188">
        <v>35</v>
      </c>
    </row>
    <row r="189" spans="1:13" x14ac:dyDescent="0.35">
      <c r="A189">
        <v>159883</v>
      </c>
      <c r="B189" t="s">
        <v>22</v>
      </c>
      <c r="C189" t="s">
        <v>17</v>
      </c>
      <c r="D189">
        <v>554</v>
      </c>
      <c r="E189">
        <v>183</v>
      </c>
      <c r="F189">
        <v>224</v>
      </c>
      <c r="G189">
        <v>0</v>
      </c>
      <c r="H189">
        <v>7394</v>
      </c>
      <c r="I189">
        <v>4</v>
      </c>
      <c r="J189">
        <v>74</v>
      </c>
      <c r="K189">
        <v>186</v>
      </c>
      <c r="L189">
        <v>211</v>
      </c>
      <c r="M189">
        <v>5.4375</v>
      </c>
    </row>
    <row r="190" spans="1:13" x14ac:dyDescent="0.35">
      <c r="A190">
        <v>95525</v>
      </c>
      <c r="B190" t="s">
        <v>16</v>
      </c>
      <c r="C190" t="s">
        <v>14</v>
      </c>
      <c r="D190">
        <v>606</v>
      </c>
      <c r="E190">
        <v>304</v>
      </c>
      <c r="F190">
        <v>350</v>
      </c>
      <c r="G190">
        <v>1</v>
      </c>
      <c r="H190">
        <v>13662</v>
      </c>
      <c r="I190">
        <v>1</v>
      </c>
      <c r="J190">
        <v>72</v>
      </c>
      <c r="K190">
        <v>322</v>
      </c>
      <c r="L190">
        <v>320</v>
      </c>
      <c r="M190">
        <v>37.5</v>
      </c>
    </row>
    <row r="191" spans="1:13" x14ac:dyDescent="0.35">
      <c r="A191">
        <v>188778</v>
      </c>
      <c r="B191" t="s">
        <v>13</v>
      </c>
      <c r="D191">
        <v>635</v>
      </c>
      <c r="E191">
        <v>225</v>
      </c>
      <c r="F191">
        <v>291</v>
      </c>
      <c r="G191">
        <v>1</v>
      </c>
      <c r="H191">
        <v>10611</v>
      </c>
      <c r="I191">
        <v>5</v>
      </c>
      <c r="J191">
        <v>31</v>
      </c>
      <c r="K191">
        <v>248</v>
      </c>
      <c r="L191">
        <v>269</v>
      </c>
      <c r="M191">
        <v>13.25</v>
      </c>
    </row>
    <row r="192" spans="1:13" x14ac:dyDescent="0.35">
      <c r="A192">
        <v>55527</v>
      </c>
      <c r="B192" t="s">
        <v>63</v>
      </c>
      <c r="C192" t="s">
        <v>20</v>
      </c>
      <c r="D192">
        <v>393</v>
      </c>
      <c r="E192">
        <v>189</v>
      </c>
      <c r="F192">
        <v>357</v>
      </c>
      <c r="G192">
        <v>0</v>
      </c>
      <c r="H192">
        <v>11906</v>
      </c>
      <c r="I192">
        <v>6</v>
      </c>
      <c r="J192">
        <v>75</v>
      </c>
      <c r="K192">
        <v>224</v>
      </c>
      <c r="L192">
        <v>266</v>
      </c>
      <c r="M192">
        <v>5.375</v>
      </c>
    </row>
    <row r="193" spans="1:13" x14ac:dyDescent="0.35">
      <c r="A193">
        <v>151788</v>
      </c>
      <c r="B193" t="s">
        <v>22</v>
      </c>
      <c r="C193" t="s">
        <v>17</v>
      </c>
      <c r="D193">
        <v>1407</v>
      </c>
      <c r="E193">
        <v>368</v>
      </c>
      <c r="F193">
        <v>386</v>
      </c>
      <c r="G193">
        <v>6</v>
      </c>
      <c r="H193">
        <v>11969</v>
      </c>
      <c r="I193">
        <v>8</v>
      </c>
      <c r="J193">
        <v>59</v>
      </c>
      <c r="K193">
        <v>407</v>
      </c>
      <c r="L193">
        <v>369</v>
      </c>
      <c r="M193">
        <v>10.199999999999999</v>
      </c>
    </row>
    <row r="194" spans="1:13" x14ac:dyDescent="0.35">
      <c r="A194">
        <v>173997</v>
      </c>
      <c r="B194" t="s">
        <v>38</v>
      </c>
      <c r="C194" t="s">
        <v>14</v>
      </c>
      <c r="D194">
        <v>3500</v>
      </c>
      <c r="E194">
        <v>365</v>
      </c>
      <c r="F194">
        <v>588</v>
      </c>
      <c r="G194">
        <v>86</v>
      </c>
      <c r="H194">
        <v>27042</v>
      </c>
      <c r="I194">
        <v>24</v>
      </c>
      <c r="J194">
        <v>50</v>
      </c>
      <c r="K194">
        <v>521</v>
      </c>
      <c r="L194">
        <v>486</v>
      </c>
      <c r="M194">
        <v>20</v>
      </c>
    </row>
    <row r="195" spans="1:13" x14ac:dyDescent="0.35">
      <c r="A195">
        <v>145383</v>
      </c>
      <c r="B195" t="s">
        <v>22</v>
      </c>
      <c r="C195" t="s">
        <v>14</v>
      </c>
      <c r="D195">
        <v>3617</v>
      </c>
      <c r="E195">
        <v>549</v>
      </c>
      <c r="F195">
        <v>599</v>
      </c>
      <c r="G195">
        <v>96</v>
      </c>
      <c r="H195">
        <v>19464</v>
      </c>
      <c r="I195">
        <v>15</v>
      </c>
      <c r="J195">
        <v>52</v>
      </c>
      <c r="K195">
        <v>558</v>
      </c>
      <c r="L195">
        <v>614</v>
      </c>
      <c r="M195">
        <v>6.6666666670000003</v>
      </c>
    </row>
    <row r="196" spans="1:13" x14ac:dyDescent="0.35">
      <c r="A196">
        <v>176221</v>
      </c>
      <c r="B196" t="s">
        <v>51</v>
      </c>
      <c r="C196" t="s">
        <v>17</v>
      </c>
      <c r="D196">
        <v>625</v>
      </c>
      <c r="E196">
        <v>247</v>
      </c>
      <c r="F196">
        <v>343</v>
      </c>
      <c r="G196">
        <v>0</v>
      </c>
      <c r="H196">
        <v>13242</v>
      </c>
      <c r="I196">
        <v>8</v>
      </c>
      <c r="J196">
        <v>47</v>
      </c>
      <c r="K196">
        <v>274</v>
      </c>
      <c r="L196">
        <v>301</v>
      </c>
      <c r="M196">
        <v>7.2222222220000001</v>
      </c>
    </row>
    <row r="197" spans="1:13" x14ac:dyDescent="0.35">
      <c r="A197">
        <v>50688</v>
      </c>
      <c r="B197" t="s">
        <v>54</v>
      </c>
      <c r="C197" t="s">
        <v>17</v>
      </c>
      <c r="D197">
        <v>640</v>
      </c>
      <c r="E197">
        <v>284</v>
      </c>
      <c r="F197">
        <v>377</v>
      </c>
      <c r="G197">
        <v>0</v>
      </c>
      <c r="H197">
        <v>13077</v>
      </c>
      <c r="I197">
        <v>1</v>
      </c>
      <c r="J197">
        <v>76</v>
      </c>
      <c r="K197">
        <v>310</v>
      </c>
      <c r="L197">
        <v>347</v>
      </c>
      <c r="M197">
        <v>9.2352941180000006</v>
      </c>
    </row>
    <row r="198" spans="1:13" x14ac:dyDescent="0.35">
      <c r="A198">
        <v>69116</v>
      </c>
      <c r="B198" t="s">
        <v>30</v>
      </c>
      <c r="C198" t="s">
        <v>17</v>
      </c>
      <c r="D198">
        <v>1151</v>
      </c>
      <c r="E198">
        <v>483</v>
      </c>
      <c r="F198">
        <v>595</v>
      </c>
      <c r="G198">
        <v>2</v>
      </c>
      <c r="H198">
        <v>18525</v>
      </c>
      <c r="I198">
        <v>0</v>
      </c>
      <c r="J198">
        <v>88</v>
      </c>
      <c r="K198">
        <v>496</v>
      </c>
      <c r="L198">
        <v>551</v>
      </c>
      <c r="M198">
        <v>15.222222220000001</v>
      </c>
    </row>
    <row r="199" spans="1:13" x14ac:dyDescent="0.35">
      <c r="A199">
        <v>72193</v>
      </c>
      <c r="B199" t="s">
        <v>30</v>
      </c>
      <c r="C199" t="s">
        <v>17</v>
      </c>
      <c r="D199">
        <v>918</v>
      </c>
      <c r="E199">
        <v>388</v>
      </c>
      <c r="F199">
        <v>525</v>
      </c>
      <c r="G199">
        <v>17</v>
      </c>
      <c r="H199">
        <v>18658</v>
      </c>
      <c r="I199">
        <v>6</v>
      </c>
      <c r="J199">
        <v>73</v>
      </c>
      <c r="K199">
        <v>407</v>
      </c>
      <c r="L199">
        <v>489</v>
      </c>
      <c r="M199">
        <v>20</v>
      </c>
    </row>
    <row r="200" spans="1:13" x14ac:dyDescent="0.35">
      <c r="A200">
        <v>11611</v>
      </c>
      <c r="B200" t="s">
        <v>22</v>
      </c>
      <c r="C200" t="s">
        <v>14</v>
      </c>
      <c r="D200">
        <v>1769</v>
      </c>
      <c r="E200">
        <v>330</v>
      </c>
      <c r="F200">
        <v>435</v>
      </c>
      <c r="G200">
        <v>32</v>
      </c>
      <c r="H200">
        <v>16587</v>
      </c>
      <c r="I200">
        <v>1</v>
      </c>
      <c r="J200">
        <v>56</v>
      </c>
      <c r="K200">
        <v>382</v>
      </c>
      <c r="L200">
        <v>410</v>
      </c>
      <c r="M200">
        <v>17.5</v>
      </c>
    </row>
    <row r="201" spans="1:13" x14ac:dyDescent="0.35">
      <c r="A201">
        <v>46129</v>
      </c>
      <c r="B201" t="s">
        <v>13</v>
      </c>
      <c r="C201" t="s">
        <v>14</v>
      </c>
      <c r="D201">
        <v>973</v>
      </c>
      <c r="E201">
        <v>323</v>
      </c>
      <c r="F201">
        <v>396</v>
      </c>
      <c r="G201">
        <v>7</v>
      </c>
      <c r="H201">
        <v>12469</v>
      </c>
      <c r="I201">
        <v>3</v>
      </c>
      <c r="J201">
        <v>32</v>
      </c>
      <c r="K201">
        <v>365</v>
      </c>
      <c r="L201">
        <v>368</v>
      </c>
      <c r="M201">
        <v>13.14285714</v>
      </c>
    </row>
    <row r="202" spans="1:13" x14ac:dyDescent="0.35">
      <c r="A202">
        <v>52398</v>
      </c>
      <c r="B202" t="s">
        <v>54</v>
      </c>
      <c r="C202" t="s">
        <v>17</v>
      </c>
      <c r="D202">
        <v>418</v>
      </c>
      <c r="E202">
        <v>230</v>
      </c>
      <c r="F202">
        <v>306</v>
      </c>
      <c r="G202">
        <v>1</v>
      </c>
      <c r="H202">
        <v>9690</v>
      </c>
      <c r="I202">
        <v>0</v>
      </c>
      <c r="J202">
        <v>84</v>
      </c>
      <c r="K202">
        <v>238</v>
      </c>
      <c r="L202">
        <v>293</v>
      </c>
      <c r="M202">
        <v>11.14285714</v>
      </c>
    </row>
    <row r="203" spans="1:13" x14ac:dyDescent="0.35">
      <c r="A203">
        <v>190408</v>
      </c>
      <c r="B203" t="s">
        <v>13</v>
      </c>
      <c r="D203" t="s">
        <v>84</v>
      </c>
      <c r="E203">
        <v>255</v>
      </c>
      <c r="F203">
        <v>331</v>
      </c>
      <c r="G203">
        <v>0</v>
      </c>
      <c r="H203">
        <v>13727</v>
      </c>
      <c r="I203">
        <v>13</v>
      </c>
      <c r="J203">
        <v>7</v>
      </c>
      <c r="K203">
        <v>273</v>
      </c>
      <c r="L203">
        <v>294</v>
      </c>
      <c r="M203">
        <v>6.6</v>
      </c>
    </row>
    <row r="204" spans="1:13" x14ac:dyDescent="0.35">
      <c r="A204">
        <v>145214</v>
      </c>
      <c r="B204" t="s">
        <v>22</v>
      </c>
      <c r="C204" t="s">
        <v>17</v>
      </c>
      <c r="D204">
        <v>1778</v>
      </c>
      <c r="E204">
        <v>393</v>
      </c>
      <c r="F204">
        <v>513</v>
      </c>
      <c r="G204">
        <v>30</v>
      </c>
      <c r="H204">
        <v>17324</v>
      </c>
      <c r="I204">
        <v>7</v>
      </c>
      <c r="J204">
        <v>45</v>
      </c>
      <c r="K204">
        <v>502</v>
      </c>
      <c r="L204">
        <v>445</v>
      </c>
      <c r="M204">
        <v>13</v>
      </c>
    </row>
    <row r="205" spans="1:13" x14ac:dyDescent="0.35">
      <c r="A205">
        <v>155528</v>
      </c>
      <c r="B205" t="s">
        <v>22</v>
      </c>
      <c r="C205" t="s">
        <v>17</v>
      </c>
      <c r="D205">
        <v>1185</v>
      </c>
      <c r="E205">
        <v>244</v>
      </c>
      <c r="F205">
        <v>409</v>
      </c>
      <c r="G205">
        <v>10</v>
      </c>
      <c r="H205">
        <v>15753</v>
      </c>
      <c r="I205">
        <v>6</v>
      </c>
      <c r="J205">
        <v>47</v>
      </c>
      <c r="K205">
        <v>384</v>
      </c>
      <c r="L205">
        <v>311</v>
      </c>
      <c r="M205">
        <v>9.6666666669999994</v>
      </c>
    </row>
    <row r="206" spans="1:13" x14ac:dyDescent="0.35">
      <c r="A206">
        <v>94239</v>
      </c>
      <c r="B206" t="s">
        <v>16</v>
      </c>
      <c r="C206" t="s">
        <v>17</v>
      </c>
      <c r="D206">
        <v>4750</v>
      </c>
      <c r="E206">
        <v>250</v>
      </c>
      <c r="F206">
        <v>378</v>
      </c>
      <c r="G206">
        <v>81</v>
      </c>
      <c r="H206">
        <v>17013</v>
      </c>
      <c r="I206">
        <v>27</v>
      </c>
      <c r="J206">
        <v>40</v>
      </c>
      <c r="K206">
        <v>285</v>
      </c>
      <c r="L206">
        <v>314</v>
      </c>
      <c r="M206">
        <v>10</v>
      </c>
    </row>
    <row r="207" spans="1:13" x14ac:dyDescent="0.35">
      <c r="A207">
        <v>188054</v>
      </c>
      <c r="B207" t="s">
        <v>22</v>
      </c>
      <c r="D207">
        <v>2176</v>
      </c>
      <c r="E207">
        <v>419</v>
      </c>
      <c r="F207">
        <v>483</v>
      </c>
      <c r="G207">
        <v>65</v>
      </c>
      <c r="H207">
        <v>14484</v>
      </c>
      <c r="I207">
        <v>10</v>
      </c>
      <c r="J207">
        <v>61</v>
      </c>
      <c r="K207">
        <v>453</v>
      </c>
      <c r="L207">
        <v>461</v>
      </c>
      <c r="M207">
        <v>7.076923077</v>
      </c>
    </row>
    <row r="208" spans="1:13" x14ac:dyDescent="0.35">
      <c r="A208">
        <v>128642</v>
      </c>
      <c r="B208" t="s">
        <v>21</v>
      </c>
      <c r="C208" t="s">
        <v>17</v>
      </c>
      <c r="D208">
        <v>363</v>
      </c>
      <c r="E208">
        <v>274</v>
      </c>
      <c r="F208">
        <v>331</v>
      </c>
      <c r="G208">
        <v>1</v>
      </c>
      <c r="H208">
        <v>10120</v>
      </c>
      <c r="I208">
        <v>4</v>
      </c>
      <c r="J208">
        <v>64</v>
      </c>
      <c r="K208">
        <v>324</v>
      </c>
      <c r="L208">
        <v>283</v>
      </c>
      <c r="M208">
        <v>6.8</v>
      </c>
    </row>
    <row r="209" spans="1:13" x14ac:dyDescent="0.35">
      <c r="A209">
        <v>174422</v>
      </c>
      <c r="B209" t="s">
        <v>51</v>
      </c>
      <c r="C209" t="s">
        <v>17</v>
      </c>
      <c r="D209">
        <v>1036</v>
      </c>
      <c r="E209">
        <v>436</v>
      </c>
      <c r="F209">
        <v>603</v>
      </c>
      <c r="G209">
        <v>10</v>
      </c>
      <c r="H209">
        <v>22334</v>
      </c>
      <c r="I209">
        <v>7</v>
      </c>
      <c r="J209">
        <v>42</v>
      </c>
      <c r="K209">
        <v>524</v>
      </c>
      <c r="L209">
        <v>520</v>
      </c>
      <c r="M209">
        <v>4.1666666670000003</v>
      </c>
    </row>
    <row r="210" spans="1:13" x14ac:dyDescent="0.35">
      <c r="A210">
        <v>190035</v>
      </c>
      <c r="B210" t="s">
        <v>21</v>
      </c>
      <c r="C210" t="s">
        <v>17</v>
      </c>
      <c r="D210">
        <v>899</v>
      </c>
      <c r="E210">
        <v>504</v>
      </c>
      <c r="F210">
        <v>502</v>
      </c>
      <c r="G210">
        <v>0</v>
      </c>
      <c r="H210">
        <v>17300</v>
      </c>
      <c r="I210">
        <v>2</v>
      </c>
      <c r="J210">
        <v>53</v>
      </c>
      <c r="K210">
        <v>500</v>
      </c>
      <c r="L210">
        <v>510</v>
      </c>
      <c r="M210">
        <v>10</v>
      </c>
    </row>
    <row r="211" spans="1:13" x14ac:dyDescent="0.35">
      <c r="A211">
        <v>140429</v>
      </c>
      <c r="B211" t="s">
        <v>55</v>
      </c>
      <c r="C211" t="s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21.722222219999999</v>
      </c>
    </row>
    <row r="212" spans="1:13" x14ac:dyDescent="0.35">
      <c r="A212">
        <v>168242</v>
      </c>
      <c r="B212" t="s">
        <v>22</v>
      </c>
      <c r="C212" t="s">
        <v>17</v>
      </c>
      <c r="D212">
        <v>2741</v>
      </c>
      <c r="E212">
        <v>414</v>
      </c>
      <c r="F212">
        <v>461</v>
      </c>
      <c r="G212">
        <v>87</v>
      </c>
      <c r="H212">
        <v>18997</v>
      </c>
      <c r="I212">
        <v>5</v>
      </c>
      <c r="J212">
        <v>62</v>
      </c>
      <c r="K212">
        <v>453</v>
      </c>
      <c r="L212">
        <v>467</v>
      </c>
      <c r="M212">
        <v>12.5</v>
      </c>
    </row>
    <row r="213" spans="1:13" x14ac:dyDescent="0.35">
      <c r="A213">
        <v>73873</v>
      </c>
      <c r="B213" t="s">
        <v>30</v>
      </c>
      <c r="C213" t="s">
        <v>14</v>
      </c>
      <c r="D213">
        <v>1114</v>
      </c>
      <c r="E213">
        <v>377</v>
      </c>
      <c r="F213">
        <v>618</v>
      </c>
      <c r="G213">
        <v>5</v>
      </c>
      <c r="H213">
        <v>21787</v>
      </c>
      <c r="I213">
        <v>6</v>
      </c>
      <c r="J213">
        <v>67</v>
      </c>
      <c r="K213">
        <v>516</v>
      </c>
      <c r="L213">
        <v>492</v>
      </c>
      <c r="M213">
        <v>15.222222220000001</v>
      </c>
    </row>
    <row r="214" spans="1:13" x14ac:dyDescent="0.35">
      <c r="A214">
        <v>78270</v>
      </c>
      <c r="B214" t="s">
        <v>36</v>
      </c>
      <c r="C214" t="s">
        <v>52</v>
      </c>
      <c r="D214">
        <v>277</v>
      </c>
      <c r="E214">
        <v>169</v>
      </c>
      <c r="F214">
        <v>221</v>
      </c>
      <c r="G214">
        <v>0</v>
      </c>
      <c r="H214">
        <v>6074</v>
      </c>
      <c r="I214">
        <v>0</v>
      </c>
      <c r="J214">
        <v>48</v>
      </c>
      <c r="K214">
        <v>173</v>
      </c>
      <c r="L214">
        <v>219</v>
      </c>
      <c r="M214">
        <v>10</v>
      </c>
    </row>
    <row r="215" spans="1:13" x14ac:dyDescent="0.35">
      <c r="A215">
        <v>108819</v>
      </c>
      <c r="B215" t="s">
        <v>50</v>
      </c>
      <c r="C215" t="s">
        <v>17</v>
      </c>
      <c r="D215">
        <v>456</v>
      </c>
      <c r="E215">
        <v>165</v>
      </c>
      <c r="F215">
        <v>251</v>
      </c>
      <c r="G215">
        <v>1</v>
      </c>
      <c r="H215">
        <v>7768</v>
      </c>
      <c r="I215">
        <v>0</v>
      </c>
      <c r="J215">
        <v>87</v>
      </c>
      <c r="K215">
        <v>208</v>
      </c>
      <c r="L215">
        <v>216</v>
      </c>
      <c r="M215">
        <v>4.3333333329999997</v>
      </c>
    </row>
    <row r="216" spans="1:13" x14ac:dyDescent="0.35">
      <c r="A216">
        <v>4991</v>
      </c>
      <c r="B216" t="s">
        <v>28</v>
      </c>
      <c r="C216" t="s">
        <v>17</v>
      </c>
      <c r="D216">
        <v>436</v>
      </c>
      <c r="E216">
        <v>313</v>
      </c>
      <c r="F216">
        <v>363</v>
      </c>
      <c r="G216">
        <v>0</v>
      </c>
      <c r="H216">
        <v>10419</v>
      </c>
      <c r="I216">
        <v>1</v>
      </c>
      <c r="J216">
        <v>67</v>
      </c>
      <c r="K216">
        <v>321</v>
      </c>
      <c r="L216">
        <v>351</v>
      </c>
      <c r="M216">
        <v>16.785714290000001</v>
      </c>
    </row>
    <row r="217" spans="1:13" x14ac:dyDescent="0.35">
      <c r="A217">
        <v>86387</v>
      </c>
      <c r="B217" t="s">
        <v>46</v>
      </c>
      <c r="C217" t="s">
        <v>14</v>
      </c>
      <c r="D217">
        <v>338</v>
      </c>
      <c r="E217">
        <v>248</v>
      </c>
      <c r="F217">
        <v>350</v>
      </c>
      <c r="G217">
        <v>0</v>
      </c>
      <c r="H217">
        <v>11687</v>
      </c>
      <c r="I217">
        <v>1</v>
      </c>
      <c r="J217">
        <v>82</v>
      </c>
      <c r="K217">
        <v>274</v>
      </c>
      <c r="L217">
        <v>318</v>
      </c>
      <c r="M217">
        <v>10</v>
      </c>
    </row>
    <row r="218" spans="1:13" x14ac:dyDescent="0.35">
      <c r="A218">
        <v>24997</v>
      </c>
      <c r="B218" t="s">
        <v>47</v>
      </c>
      <c r="C218" t="s">
        <v>17</v>
      </c>
      <c r="D218">
        <v>474</v>
      </c>
      <c r="E218">
        <v>282</v>
      </c>
      <c r="F218">
        <v>331</v>
      </c>
      <c r="G218">
        <v>0</v>
      </c>
      <c r="H218">
        <v>9849</v>
      </c>
      <c r="I218">
        <v>2</v>
      </c>
      <c r="J218">
        <v>72</v>
      </c>
      <c r="K218">
        <v>332</v>
      </c>
      <c r="L218">
        <v>316</v>
      </c>
      <c r="M218">
        <v>20</v>
      </c>
    </row>
    <row r="219" spans="1:13" x14ac:dyDescent="0.35">
      <c r="A219">
        <v>189958</v>
      </c>
      <c r="B219" t="s">
        <v>21</v>
      </c>
      <c r="C219" t="s">
        <v>17</v>
      </c>
      <c r="D219">
        <v>838</v>
      </c>
      <c r="E219">
        <v>306</v>
      </c>
      <c r="F219">
        <v>455</v>
      </c>
      <c r="G219">
        <v>0</v>
      </c>
      <c r="H219">
        <v>14811</v>
      </c>
      <c r="I219">
        <v>0</v>
      </c>
      <c r="J219">
        <v>77</v>
      </c>
      <c r="K219">
        <v>403</v>
      </c>
      <c r="L219">
        <v>394</v>
      </c>
      <c r="M219">
        <v>3.9393939389999999</v>
      </c>
    </row>
    <row r="220" spans="1:13" x14ac:dyDescent="0.35">
      <c r="A220">
        <v>120022</v>
      </c>
      <c r="B220" t="s">
        <v>21</v>
      </c>
      <c r="C220" t="s">
        <v>17</v>
      </c>
      <c r="D220">
        <v>825</v>
      </c>
      <c r="E220">
        <v>564</v>
      </c>
      <c r="F220">
        <v>611</v>
      </c>
      <c r="G220">
        <v>1</v>
      </c>
      <c r="H220">
        <v>19618</v>
      </c>
      <c r="I220">
        <v>3</v>
      </c>
      <c r="J220">
        <v>51</v>
      </c>
      <c r="K220">
        <v>572</v>
      </c>
      <c r="L220">
        <v>590</v>
      </c>
      <c r="M220">
        <v>10</v>
      </c>
    </row>
    <row r="221" spans="1:13" x14ac:dyDescent="0.35">
      <c r="A221">
        <v>36809</v>
      </c>
      <c r="B221" t="s">
        <v>21</v>
      </c>
      <c r="C221" t="s">
        <v>14</v>
      </c>
      <c r="D221">
        <v>876</v>
      </c>
      <c r="E221">
        <v>515</v>
      </c>
      <c r="F221">
        <v>574</v>
      </c>
      <c r="G221">
        <v>0</v>
      </c>
      <c r="H221">
        <v>18148</v>
      </c>
      <c r="I221">
        <v>8</v>
      </c>
      <c r="J221">
        <v>55</v>
      </c>
      <c r="K221">
        <v>525</v>
      </c>
      <c r="L221">
        <v>576</v>
      </c>
      <c r="M221">
        <v>4.266666667</v>
      </c>
    </row>
    <row r="222" spans="1:13" x14ac:dyDescent="0.35">
      <c r="A222">
        <v>99761</v>
      </c>
      <c r="B222" t="s">
        <v>37</v>
      </c>
      <c r="C222" t="s">
        <v>14</v>
      </c>
      <c r="D222">
        <v>631</v>
      </c>
      <c r="E222">
        <v>370</v>
      </c>
      <c r="F222">
        <v>398</v>
      </c>
      <c r="G222">
        <v>0</v>
      </c>
      <c r="H222">
        <v>12100</v>
      </c>
      <c r="I222">
        <v>0</v>
      </c>
      <c r="J222">
        <v>80</v>
      </c>
      <c r="K222">
        <v>380</v>
      </c>
      <c r="L222">
        <v>382</v>
      </c>
      <c r="M222">
        <v>6.6</v>
      </c>
    </row>
    <row r="223" spans="1:13" x14ac:dyDescent="0.35">
      <c r="A223">
        <v>68120</v>
      </c>
      <c r="B223" t="s">
        <v>30</v>
      </c>
      <c r="C223" t="s">
        <v>17</v>
      </c>
      <c r="D223">
        <v>698</v>
      </c>
      <c r="E223">
        <v>340</v>
      </c>
      <c r="F223">
        <v>436</v>
      </c>
      <c r="G223">
        <v>0</v>
      </c>
      <c r="H223">
        <v>15577</v>
      </c>
      <c r="I223">
        <v>6</v>
      </c>
      <c r="J223">
        <v>83</v>
      </c>
      <c r="K223">
        <v>396</v>
      </c>
      <c r="L223">
        <v>355</v>
      </c>
      <c r="M223">
        <v>12.71428571</v>
      </c>
    </row>
    <row r="224" spans="1:13" x14ac:dyDescent="0.35">
      <c r="A224">
        <v>102372</v>
      </c>
      <c r="B224" t="s">
        <v>37</v>
      </c>
      <c r="C224" t="s">
        <v>14</v>
      </c>
      <c r="D224">
        <v>557</v>
      </c>
      <c r="E224">
        <v>298</v>
      </c>
      <c r="F224">
        <v>365</v>
      </c>
      <c r="G224">
        <v>0</v>
      </c>
      <c r="H224">
        <v>13056</v>
      </c>
      <c r="I224">
        <v>4</v>
      </c>
      <c r="J224">
        <v>61</v>
      </c>
      <c r="K224">
        <v>364</v>
      </c>
      <c r="L224">
        <v>326</v>
      </c>
      <c r="M224">
        <v>13</v>
      </c>
    </row>
    <row r="225" spans="1:13" x14ac:dyDescent="0.35">
      <c r="A225">
        <v>6050</v>
      </c>
      <c r="B225" t="s">
        <v>37</v>
      </c>
      <c r="C225" t="s">
        <v>17</v>
      </c>
      <c r="D225">
        <v>691</v>
      </c>
      <c r="E225">
        <v>311</v>
      </c>
      <c r="F225">
        <v>411</v>
      </c>
      <c r="G225">
        <v>1</v>
      </c>
      <c r="H225">
        <v>12519</v>
      </c>
      <c r="I225">
        <v>0</v>
      </c>
      <c r="J225">
        <v>84</v>
      </c>
      <c r="K225">
        <v>347</v>
      </c>
      <c r="L225">
        <v>383</v>
      </c>
      <c r="M225">
        <v>10.629213480000001</v>
      </c>
    </row>
    <row r="226" spans="1:13" x14ac:dyDescent="0.35">
      <c r="A226">
        <v>118657</v>
      </c>
      <c r="B226" t="s">
        <v>21</v>
      </c>
      <c r="C226" t="s">
        <v>17</v>
      </c>
      <c r="D226">
        <v>368</v>
      </c>
      <c r="E226">
        <v>171</v>
      </c>
      <c r="F226">
        <v>245</v>
      </c>
      <c r="G226">
        <v>1</v>
      </c>
      <c r="H226">
        <v>10255</v>
      </c>
      <c r="I226">
        <v>1</v>
      </c>
      <c r="J226">
        <v>80</v>
      </c>
      <c r="K226">
        <v>200</v>
      </c>
      <c r="L226">
        <v>227</v>
      </c>
      <c r="M226">
        <v>7.75</v>
      </c>
    </row>
    <row r="227" spans="1:13" x14ac:dyDescent="0.35">
      <c r="A227">
        <v>169135</v>
      </c>
      <c r="B227" t="s">
        <v>22</v>
      </c>
      <c r="C227" t="s">
        <v>17</v>
      </c>
      <c r="D227">
        <v>1751</v>
      </c>
      <c r="E227">
        <v>273</v>
      </c>
      <c r="F227">
        <v>340</v>
      </c>
      <c r="G227">
        <v>37</v>
      </c>
      <c r="H227">
        <v>12557</v>
      </c>
      <c r="I227">
        <v>4</v>
      </c>
      <c r="J227">
        <v>63</v>
      </c>
      <c r="K227">
        <v>282</v>
      </c>
      <c r="L227">
        <v>328</v>
      </c>
      <c r="M227">
        <v>25</v>
      </c>
    </row>
    <row r="228" spans="1:13" x14ac:dyDescent="0.35">
      <c r="A228">
        <v>187748</v>
      </c>
      <c r="B228" t="s">
        <v>13</v>
      </c>
      <c r="D228">
        <v>865</v>
      </c>
      <c r="E228">
        <v>341</v>
      </c>
      <c r="F228">
        <v>432</v>
      </c>
      <c r="G228">
        <v>3</v>
      </c>
      <c r="H228">
        <v>15630</v>
      </c>
      <c r="I228">
        <v>7</v>
      </c>
      <c r="J228">
        <v>21</v>
      </c>
      <c r="K228">
        <v>387</v>
      </c>
      <c r="L228">
        <v>392</v>
      </c>
      <c r="M228">
        <v>8.375</v>
      </c>
    </row>
    <row r="229" spans="1:13" x14ac:dyDescent="0.35">
      <c r="A229">
        <v>73786</v>
      </c>
      <c r="B229" t="s">
        <v>30</v>
      </c>
      <c r="C229" t="s">
        <v>14</v>
      </c>
      <c r="D229">
        <v>1176</v>
      </c>
      <c r="E229">
        <v>558</v>
      </c>
      <c r="F229">
        <v>672</v>
      </c>
      <c r="G229">
        <v>3</v>
      </c>
      <c r="H229">
        <v>21886</v>
      </c>
      <c r="I229">
        <v>1</v>
      </c>
      <c r="J229">
        <v>80</v>
      </c>
      <c r="K229">
        <v>608</v>
      </c>
      <c r="L229">
        <v>609</v>
      </c>
      <c r="M229">
        <v>8</v>
      </c>
    </row>
    <row r="230" spans="1:13" x14ac:dyDescent="0.35">
      <c r="A230">
        <v>47276</v>
      </c>
      <c r="B230" t="s">
        <v>44</v>
      </c>
      <c r="C230" t="s">
        <v>27</v>
      </c>
      <c r="D230">
        <v>485</v>
      </c>
      <c r="E230">
        <v>247</v>
      </c>
      <c r="F230">
        <v>370</v>
      </c>
      <c r="G230">
        <v>1</v>
      </c>
      <c r="H230">
        <v>12619</v>
      </c>
      <c r="I230">
        <v>1</v>
      </c>
      <c r="J230">
        <v>92</v>
      </c>
      <c r="K230">
        <v>378</v>
      </c>
      <c r="L230">
        <v>305</v>
      </c>
      <c r="M230">
        <v>7.1818181819999998</v>
      </c>
    </row>
    <row r="231" spans="1:13" x14ac:dyDescent="0.35">
      <c r="A231">
        <v>27329</v>
      </c>
      <c r="B231" t="s">
        <v>40</v>
      </c>
      <c r="C231" t="s">
        <v>14</v>
      </c>
      <c r="D231">
        <v>684</v>
      </c>
      <c r="E231">
        <v>282</v>
      </c>
      <c r="F231">
        <v>375</v>
      </c>
      <c r="G231">
        <v>1</v>
      </c>
      <c r="H231">
        <v>13025</v>
      </c>
      <c r="I231">
        <v>1</v>
      </c>
      <c r="J231">
        <v>75</v>
      </c>
      <c r="K231">
        <v>318</v>
      </c>
      <c r="L231">
        <v>336</v>
      </c>
      <c r="M231">
        <v>15</v>
      </c>
    </row>
    <row r="232" spans="1:13" x14ac:dyDescent="0.35">
      <c r="A232">
        <v>102579</v>
      </c>
      <c r="B232" t="s">
        <v>37</v>
      </c>
      <c r="C232" t="s">
        <v>31</v>
      </c>
      <c r="D232">
        <v>300</v>
      </c>
      <c r="E232">
        <v>240</v>
      </c>
      <c r="F232">
        <v>322</v>
      </c>
      <c r="G232">
        <v>0</v>
      </c>
      <c r="H232">
        <v>10527</v>
      </c>
      <c r="I232">
        <v>0</v>
      </c>
      <c r="J232">
        <v>81</v>
      </c>
      <c r="K232">
        <v>283</v>
      </c>
      <c r="L232">
        <v>285</v>
      </c>
      <c r="M232">
        <v>5</v>
      </c>
    </row>
    <row r="233" spans="1:13" x14ac:dyDescent="0.35">
      <c r="A233">
        <v>145403</v>
      </c>
      <c r="B233" t="s">
        <v>22</v>
      </c>
      <c r="C233" t="s">
        <v>17</v>
      </c>
      <c r="D233">
        <v>2730</v>
      </c>
      <c r="E233">
        <v>294</v>
      </c>
      <c r="F233">
        <v>447</v>
      </c>
      <c r="G233">
        <v>89</v>
      </c>
      <c r="H233">
        <v>15068</v>
      </c>
      <c r="I233">
        <v>17</v>
      </c>
      <c r="J233">
        <v>55</v>
      </c>
      <c r="K233">
        <v>304</v>
      </c>
      <c r="L233">
        <v>391</v>
      </c>
      <c r="M233">
        <v>5.127659575</v>
      </c>
    </row>
    <row r="234" spans="1:13" x14ac:dyDescent="0.35">
      <c r="A234">
        <v>59814</v>
      </c>
      <c r="B234" t="s">
        <v>34</v>
      </c>
      <c r="C234" t="s">
        <v>17</v>
      </c>
      <c r="D234">
        <v>392</v>
      </c>
      <c r="E234">
        <v>249</v>
      </c>
      <c r="F234">
        <v>343</v>
      </c>
      <c r="G234">
        <v>0</v>
      </c>
      <c r="H234">
        <v>11274</v>
      </c>
      <c r="I234">
        <v>0</v>
      </c>
      <c r="J234">
        <v>85</v>
      </c>
      <c r="K234">
        <v>301</v>
      </c>
      <c r="L234">
        <v>295</v>
      </c>
      <c r="M234">
        <v>5.4535</v>
      </c>
    </row>
    <row r="235" spans="1:13" x14ac:dyDescent="0.35">
      <c r="A235">
        <v>85059</v>
      </c>
      <c r="B235" t="s">
        <v>57</v>
      </c>
      <c r="C235" t="s">
        <v>14</v>
      </c>
      <c r="D235">
        <v>303</v>
      </c>
      <c r="E235">
        <v>254</v>
      </c>
      <c r="F235">
        <v>337</v>
      </c>
      <c r="G235">
        <v>0</v>
      </c>
      <c r="H235">
        <v>12469</v>
      </c>
      <c r="I235">
        <v>1</v>
      </c>
      <c r="J235">
        <v>86</v>
      </c>
      <c r="K235">
        <v>294</v>
      </c>
      <c r="L235">
        <v>299</v>
      </c>
      <c r="M235">
        <v>3.7222222220000001</v>
      </c>
    </row>
    <row r="236" spans="1:13" x14ac:dyDescent="0.35">
      <c r="A236">
        <v>168103</v>
      </c>
      <c r="B236" t="s">
        <v>22</v>
      </c>
      <c r="C236" t="s">
        <v>14</v>
      </c>
      <c r="D236">
        <v>1279</v>
      </c>
      <c r="E236">
        <v>280</v>
      </c>
      <c r="F236">
        <v>276</v>
      </c>
      <c r="G236">
        <v>5</v>
      </c>
      <c r="H236">
        <v>6474</v>
      </c>
      <c r="I236">
        <v>56</v>
      </c>
      <c r="J236">
        <v>35</v>
      </c>
      <c r="K236">
        <v>249</v>
      </c>
      <c r="L236">
        <v>315</v>
      </c>
      <c r="M236">
        <v>8</v>
      </c>
    </row>
    <row r="237" spans="1:13" x14ac:dyDescent="0.35">
      <c r="A237">
        <v>13452</v>
      </c>
      <c r="B237" t="s">
        <v>13</v>
      </c>
      <c r="C237" t="s">
        <v>14</v>
      </c>
      <c r="D237">
        <v>562</v>
      </c>
      <c r="E237">
        <v>257</v>
      </c>
      <c r="F237">
        <v>313</v>
      </c>
      <c r="G237">
        <v>0</v>
      </c>
      <c r="H237">
        <v>11595</v>
      </c>
      <c r="I237">
        <v>6</v>
      </c>
      <c r="J237">
        <v>21</v>
      </c>
      <c r="K237">
        <v>268</v>
      </c>
      <c r="L237">
        <v>312</v>
      </c>
      <c r="M237">
        <v>7.625</v>
      </c>
    </row>
    <row r="238" spans="1:13" x14ac:dyDescent="0.35">
      <c r="A238">
        <v>183673</v>
      </c>
      <c r="B238" t="s">
        <v>41</v>
      </c>
      <c r="C238" t="s">
        <v>17</v>
      </c>
      <c r="D238">
        <v>413</v>
      </c>
      <c r="E238">
        <v>214</v>
      </c>
      <c r="F238">
        <v>249</v>
      </c>
      <c r="G238">
        <v>0</v>
      </c>
      <c r="H238">
        <v>6780</v>
      </c>
      <c r="I238">
        <v>29</v>
      </c>
      <c r="J238">
        <v>43</v>
      </c>
      <c r="K238">
        <v>227</v>
      </c>
      <c r="L238">
        <v>229</v>
      </c>
      <c r="M238">
        <v>9</v>
      </c>
    </row>
    <row r="239" spans="1:13" x14ac:dyDescent="0.35">
      <c r="A239">
        <v>160306</v>
      </c>
      <c r="B239" t="s">
        <v>22</v>
      </c>
      <c r="C239" t="s">
        <v>17</v>
      </c>
      <c r="D239">
        <v>1283</v>
      </c>
      <c r="E239">
        <v>360</v>
      </c>
      <c r="F239">
        <v>380</v>
      </c>
      <c r="G239">
        <v>0</v>
      </c>
      <c r="H239">
        <v>12397</v>
      </c>
      <c r="I239">
        <v>6</v>
      </c>
      <c r="J239">
        <v>45</v>
      </c>
      <c r="K239">
        <v>386</v>
      </c>
      <c r="L239">
        <v>367</v>
      </c>
      <c r="M239">
        <v>12.33333333</v>
      </c>
    </row>
    <row r="240" spans="1:13" x14ac:dyDescent="0.35">
      <c r="A240">
        <v>140347</v>
      </c>
      <c r="B240" t="s">
        <v>55</v>
      </c>
      <c r="C240" t="s">
        <v>14</v>
      </c>
      <c r="D240">
        <v>911</v>
      </c>
      <c r="E240">
        <v>224</v>
      </c>
      <c r="F240">
        <v>378</v>
      </c>
      <c r="G240">
        <v>8</v>
      </c>
      <c r="H240">
        <v>12142</v>
      </c>
      <c r="I240">
        <v>7</v>
      </c>
      <c r="J240">
        <v>57</v>
      </c>
      <c r="K240">
        <v>285</v>
      </c>
      <c r="L240">
        <v>319</v>
      </c>
      <c r="M240">
        <v>8</v>
      </c>
    </row>
    <row r="241" spans="1:13" x14ac:dyDescent="0.35">
      <c r="A241">
        <v>57092</v>
      </c>
      <c r="B241" t="s">
        <v>58</v>
      </c>
      <c r="C241" t="s">
        <v>14</v>
      </c>
      <c r="D241">
        <v>1110</v>
      </c>
      <c r="E241">
        <v>452</v>
      </c>
      <c r="F241">
        <v>542</v>
      </c>
      <c r="G241">
        <v>6</v>
      </c>
      <c r="H241">
        <v>17207</v>
      </c>
      <c r="I241">
        <v>0</v>
      </c>
      <c r="J241">
        <v>79</v>
      </c>
      <c r="K241">
        <v>474</v>
      </c>
      <c r="L241">
        <v>532</v>
      </c>
      <c r="M241">
        <v>23.666666670000001</v>
      </c>
    </row>
    <row r="242" spans="1:13" x14ac:dyDescent="0.35">
      <c r="A242">
        <v>171216</v>
      </c>
      <c r="B242" t="s">
        <v>22</v>
      </c>
      <c r="C242" t="s">
        <v>17</v>
      </c>
      <c r="D242">
        <v>1361</v>
      </c>
      <c r="E242">
        <v>368</v>
      </c>
      <c r="F242">
        <v>487</v>
      </c>
      <c r="G242">
        <v>13</v>
      </c>
      <c r="H242">
        <v>16200</v>
      </c>
      <c r="I242">
        <v>9</v>
      </c>
      <c r="J242">
        <v>43</v>
      </c>
      <c r="K242">
        <v>409</v>
      </c>
      <c r="L242">
        <v>441</v>
      </c>
      <c r="M242">
        <v>5.8333333329999997</v>
      </c>
    </row>
    <row r="243" spans="1:13" x14ac:dyDescent="0.35">
      <c r="A243">
        <v>111861</v>
      </c>
      <c r="B243" t="s">
        <v>33</v>
      </c>
      <c r="C243" t="s">
        <v>14</v>
      </c>
      <c r="D243">
        <v>340</v>
      </c>
      <c r="E243">
        <v>136</v>
      </c>
      <c r="F243">
        <v>196</v>
      </c>
      <c r="G243">
        <v>0</v>
      </c>
      <c r="H243">
        <v>7061</v>
      </c>
      <c r="I243">
        <v>1</v>
      </c>
      <c r="J243">
        <v>76</v>
      </c>
      <c r="K243">
        <v>150</v>
      </c>
      <c r="L243">
        <v>165</v>
      </c>
      <c r="M243">
        <v>3.6</v>
      </c>
    </row>
    <row r="244" spans="1:13" x14ac:dyDescent="0.35">
      <c r="A244">
        <v>66393</v>
      </c>
      <c r="B244" t="s">
        <v>30</v>
      </c>
      <c r="C244" t="s">
        <v>14</v>
      </c>
      <c r="D244">
        <v>605</v>
      </c>
      <c r="E244">
        <v>369</v>
      </c>
      <c r="F244">
        <v>441</v>
      </c>
      <c r="G244">
        <v>1</v>
      </c>
      <c r="H244">
        <v>14582</v>
      </c>
      <c r="I244">
        <v>2</v>
      </c>
      <c r="J244">
        <v>14</v>
      </c>
      <c r="K244">
        <v>415</v>
      </c>
      <c r="L244">
        <v>377</v>
      </c>
      <c r="M244">
        <v>21</v>
      </c>
    </row>
    <row r="245" spans="1:13" x14ac:dyDescent="0.35">
      <c r="A245">
        <v>189848</v>
      </c>
      <c r="B245" t="s">
        <v>13</v>
      </c>
      <c r="C245" t="s">
        <v>14</v>
      </c>
      <c r="D245">
        <v>885</v>
      </c>
      <c r="E245">
        <v>264</v>
      </c>
      <c r="F245">
        <v>414</v>
      </c>
      <c r="G245">
        <v>6</v>
      </c>
      <c r="H245">
        <v>18769</v>
      </c>
      <c r="I245">
        <v>18</v>
      </c>
      <c r="J245">
        <v>11</v>
      </c>
      <c r="K245">
        <v>331</v>
      </c>
      <c r="L245">
        <v>343</v>
      </c>
      <c r="M245">
        <v>9.7333333329999991</v>
      </c>
    </row>
    <row r="246" spans="1:13" x14ac:dyDescent="0.35">
      <c r="A246">
        <v>103298</v>
      </c>
      <c r="B246" t="s">
        <v>37</v>
      </c>
      <c r="C246" t="s">
        <v>17</v>
      </c>
      <c r="D246">
        <v>588</v>
      </c>
      <c r="E246">
        <v>258</v>
      </c>
      <c r="F246">
        <v>340</v>
      </c>
      <c r="G246">
        <v>0</v>
      </c>
      <c r="H246">
        <v>11512</v>
      </c>
      <c r="I246">
        <v>2</v>
      </c>
      <c r="J246">
        <v>69</v>
      </c>
      <c r="K246">
        <v>310</v>
      </c>
      <c r="L246">
        <v>293</v>
      </c>
      <c r="M246">
        <v>12.5</v>
      </c>
    </row>
    <row r="247" spans="1:13" x14ac:dyDescent="0.35">
      <c r="A247">
        <v>104442</v>
      </c>
      <c r="B247" t="s">
        <v>28</v>
      </c>
      <c r="C247" t="s">
        <v>17</v>
      </c>
      <c r="D247">
        <v>2172</v>
      </c>
      <c r="E247">
        <v>1033</v>
      </c>
      <c r="F247">
        <v>1078</v>
      </c>
      <c r="G247">
        <v>56</v>
      </c>
      <c r="H247">
        <v>42625</v>
      </c>
      <c r="I247">
        <v>4</v>
      </c>
      <c r="J247">
        <v>45</v>
      </c>
      <c r="K247">
        <v>1048</v>
      </c>
      <c r="L247">
        <v>1031</v>
      </c>
      <c r="M247">
        <v>23.333333329999999</v>
      </c>
    </row>
    <row r="248" spans="1:13" x14ac:dyDescent="0.35">
      <c r="A248">
        <v>83279</v>
      </c>
      <c r="B248" t="s">
        <v>57</v>
      </c>
      <c r="C248" t="s">
        <v>17</v>
      </c>
      <c r="D248">
        <v>1300</v>
      </c>
      <c r="E248">
        <v>596</v>
      </c>
      <c r="F248">
        <v>772</v>
      </c>
      <c r="G248">
        <v>3</v>
      </c>
      <c r="H248">
        <v>28518</v>
      </c>
      <c r="I248">
        <v>1</v>
      </c>
      <c r="J248">
        <v>66</v>
      </c>
      <c r="K248">
        <v>717</v>
      </c>
      <c r="L248">
        <v>674</v>
      </c>
      <c r="M248">
        <v>9</v>
      </c>
    </row>
    <row r="249" spans="1:13" x14ac:dyDescent="0.35">
      <c r="A249">
        <v>153026</v>
      </c>
      <c r="B249" t="s">
        <v>22</v>
      </c>
      <c r="C249" t="s">
        <v>17</v>
      </c>
      <c r="D249">
        <v>1625</v>
      </c>
      <c r="E249">
        <v>196</v>
      </c>
      <c r="F249">
        <v>256</v>
      </c>
      <c r="G249">
        <v>0</v>
      </c>
      <c r="H249">
        <v>10679</v>
      </c>
      <c r="I249">
        <v>7</v>
      </c>
      <c r="J249">
        <v>23</v>
      </c>
      <c r="K249">
        <v>197</v>
      </c>
      <c r="L249">
        <v>238</v>
      </c>
      <c r="M249">
        <v>6.2142857139999998</v>
      </c>
    </row>
    <row r="250" spans="1:13" x14ac:dyDescent="0.35">
      <c r="A250">
        <v>162687</v>
      </c>
      <c r="B250" t="s">
        <v>22</v>
      </c>
      <c r="C250" t="s">
        <v>17</v>
      </c>
      <c r="D250">
        <v>3238</v>
      </c>
      <c r="E250">
        <v>271</v>
      </c>
      <c r="F250">
        <v>402</v>
      </c>
      <c r="G250">
        <v>93</v>
      </c>
      <c r="H250">
        <v>21383</v>
      </c>
      <c r="I250">
        <v>17</v>
      </c>
      <c r="J250">
        <v>45</v>
      </c>
      <c r="K250">
        <v>389</v>
      </c>
      <c r="L250">
        <v>325</v>
      </c>
      <c r="M250">
        <v>15.4</v>
      </c>
    </row>
    <row r="251" spans="1:13" x14ac:dyDescent="0.35">
      <c r="A251">
        <v>133283</v>
      </c>
      <c r="B251" t="s">
        <v>42</v>
      </c>
      <c r="C251" t="s">
        <v>14</v>
      </c>
      <c r="D251">
        <v>595</v>
      </c>
      <c r="E251">
        <v>276</v>
      </c>
      <c r="F251">
        <v>323</v>
      </c>
      <c r="G251">
        <v>1</v>
      </c>
      <c r="H251">
        <v>9788</v>
      </c>
      <c r="I251">
        <v>2</v>
      </c>
      <c r="J251">
        <v>52</v>
      </c>
      <c r="K251">
        <v>283</v>
      </c>
      <c r="L251">
        <v>312</v>
      </c>
      <c r="M251">
        <v>10.83333333</v>
      </c>
    </row>
    <row r="252" spans="1:13" x14ac:dyDescent="0.35">
      <c r="A252">
        <v>58934</v>
      </c>
      <c r="B252" t="s">
        <v>58</v>
      </c>
      <c r="C252" t="s">
        <v>17</v>
      </c>
      <c r="D252">
        <v>282</v>
      </c>
      <c r="E252">
        <v>169</v>
      </c>
      <c r="F252">
        <v>225</v>
      </c>
      <c r="G252">
        <v>1</v>
      </c>
      <c r="H252">
        <v>7323</v>
      </c>
      <c r="I252">
        <v>0</v>
      </c>
      <c r="J252">
        <v>87</v>
      </c>
      <c r="K252">
        <v>198</v>
      </c>
      <c r="L252">
        <v>190</v>
      </c>
      <c r="M252">
        <v>15</v>
      </c>
    </row>
    <row r="253" spans="1:13" x14ac:dyDescent="0.35">
      <c r="A253">
        <v>151195</v>
      </c>
      <c r="B253" t="s">
        <v>22</v>
      </c>
      <c r="C253" t="s">
        <v>17</v>
      </c>
      <c r="D253">
        <v>3905</v>
      </c>
      <c r="E253">
        <v>882</v>
      </c>
      <c r="F253">
        <v>989</v>
      </c>
      <c r="G253">
        <v>95</v>
      </c>
      <c r="H253">
        <v>35563</v>
      </c>
      <c r="I253">
        <v>14</v>
      </c>
      <c r="J253">
        <v>37</v>
      </c>
      <c r="K253">
        <v>1022</v>
      </c>
      <c r="L253">
        <v>923</v>
      </c>
      <c r="M253">
        <v>8.25</v>
      </c>
    </row>
    <row r="254" spans="1:13" x14ac:dyDescent="0.35">
      <c r="A254">
        <v>1322</v>
      </c>
      <c r="B254" t="s">
        <v>30</v>
      </c>
      <c r="C254" t="s">
        <v>17</v>
      </c>
      <c r="D254">
        <v>376</v>
      </c>
      <c r="E254">
        <v>397</v>
      </c>
      <c r="F254">
        <v>412</v>
      </c>
      <c r="G254">
        <v>0</v>
      </c>
      <c r="H254">
        <v>15260</v>
      </c>
      <c r="I254">
        <v>3</v>
      </c>
      <c r="J254">
        <v>77</v>
      </c>
      <c r="K254">
        <v>401</v>
      </c>
      <c r="L254">
        <v>405</v>
      </c>
      <c r="M254">
        <v>12.42857143</v>
      </c>
    </row>
    <row r="255" spans="1:13" x14ac:dyDescent="0.35">
      <c r="A255">
        <v>157307</v>
      </c>
      <c r="B255" t="s">
        <v>22</v>
      </c>
      <c r="C255" t="s">
        <v>14</v>
      </c>
      <c r="D255">
        <v>3254</v>
      </c>
      <c r="E255">
        <v>481</v>
      </c>
      <c r="F255">
        <v>614</v>
      </c>
      <c r="G255">
        <v>91</v>
      </c>
      <c r="H255">
        <v>18646</v>
      </c>
      <c r="I255">
        <v>16</v>
      </c>
      <c r="J255">
        <v>44</v>
      </c>
      <c r="K255">
        <v>607</v>
      </c>
      <c r="L255">
        <v>485</v>
      </c>
      <c r="M255">
        <v>25</v>
      </c>
    </row>
    <row r="256" spans="1:13" x14ac:dyDescent="0.35">
      <c r="A256">
        <v>175582</v>
      </c>
      <c r="B256" t="s">
        <v>51</v>
      </c>
      <c r="C256" t="s">
        <v>17</v>
      </c>
      <c r="D256">
        <v>411</v>
      </c>
      <c r="E256">
        <v>198</v>
      </c>
      <c r="F256">
        <v>240</v>
      </c>
      <c r="G256">
        <v>0</v>
      </c>
      <c r="H256">
        <v>9565</v>
      </c>
      <c r="I256">
        <v>6</v>
      </c>
      <c r="J256">
        <v>55</v>
      </c>
      <c r="K256">
        <v>225</v>
      </c>
      <c r="L256">
        <v>225</v>
      </c>
      <c r="M256">
        <v>9.4285714289999998</v>
      </c>
    </row>
    <row r="257" spans="1:13" x14ac:dyDescent="0.35">
      <c r="A257">
        <v>78875</v>
      </c>
      <c r="B257" t="s">
        <v>36</v>
      </c>
      <c r="C257" t="s">
        <v>17</v>
      </c>
      <c r="D257">
        <v>1043</v>
      </c>
      <c r="E257">
        <v>519</v>
      </c>
      <c r="F257">
        <v>604</v>
      </c>
      <c r="G257">
        <v>3</v>
      </c>
      <c r="H257">
        <v>22555</v>
      </c>
      <c r="I257">
        <v>10</v>
      </c>
      <c r="J257">
        <v>64</v>
      </c>
      <c r="K257">
        <v>544</v>
      </c>
      <c r="L257">
        <v>578</v>
      </c>
      <c r="M257">
        <v>15</v>
      </c>
    </row>
    <row r="258" spans="1:13" x14ac:dyDescent="0.35">
      <c r="A258">
        <v>57705</v>
      </c>
      <c r="B258" t="s">
        <v>58</v>
      </c>
      <c r="C258" t="s">
        <v>17</v>
      </c>
      <c r="D258">
        <v>375</v>
      </c>
      <c r="E258">
        <v>145</v>
      </c>
      <c r="F258">
        <v>205</v>
      </c>
      <c r="G258">
        <v>0</v>
      </c>
      <c r="H258">
        <v>8278</v>
      </c>
      <c r="I258">
        <v>0</v>
      </c>
      <c r="J258">
        <v>72</v>
      </c>
      <c r="K258">
        <v>138</v>
      </c>
      <c r="L258">
        <v>189</v>
      </c>
      <c r="M258">
        <v>3.576923077</v>
      </c>
    </row>
    <row r="259" spans="1:13" x14ac:dyDescent="0.35">
      <c r="A259">
        <v>70039</v>
      </c>
      <c r="B259" t="s">
        <v>30</v>
      </c>
      <c r="C259" t="s">
        <v>14</v>
      </c>
      <c r="D259">
        <v>828</v>
      </c>
      <c r="E259">
        <v>452</v>
      </c>
      <c r="F259">
        <v>594</v>
      </c>
      <c r="G259">
        <v>5</v>
      </c>
      <c r="H259">
        <v>21946</v>
      </c>
      <c r="I259">
        <v>6</v>
      </c>
      <c r="J259">
        <v>76</v>
      </c>
      <c r="K259">
        <v>495</v>
      </c>
      <c r="L259">
        <v>515</v>
      </c>
      <c r="M259">
        <v>10.133333329999999</v>
      </c>
    </row>
    <row r="260" spans="1:13" x14ac:dyDescent="0.35">
      <c r="A260">
        <v>138307</v>
      </c>
      <c r="B260" t="s">
        <v>56</v>
      </c>
      <c r="C260" t="s">
        <v>61</v>
      </c>
      <c r="D260">
        <v>1711</v>
      </c>
      <c r="E260">
        <v>401</v>
      </c>
      <c r="F260">
        <v>608</v>
      </c>
      <c r="G260">
        <v>33</v>
      </c>
      <c r="H260">
        <v>23098</v>
      </c>
      <c r="I260">
        <v>9</v>
      </c>
      <c r="J260">
        <v>18</v>
      </c>
      <c r="K260">
        <v>441</v>
      </c>
      <c r="L260">
        <v>527</v>
      </c>
      <c r="M260">
        <v>12.4</v>
      </c>
    </row>
    <row r="261" spans="1:13" x14ac:dyDescent="0.35">
      <c r="A261">
        <v>163614</v>
      </c>
      <c r="B261" t="s">
        <v>22</v>
      </c>
      <c r="C261" t="s">
        <v>17</v>
      </c>
      <c r="D261">
        <v>4051</v>
      </c>
      <c r="E261">
        <v>588</v>
      </c>
      <c r="F261">
        <v>630</v>
      </c>
      <c r="G261">
        <v>97</v>
      </c>
      <c r="H261">
        <v>21692</v>
      </c>
      <c r="I261">
        <v>22</v>
      </c>
      <c r="J261">
        <v>57</v>
      </c>
      <c r="K261">
        <v>605</v>
      </c>
      <c r="L261">
        <v>617</v>
      </c>
      <c r="M261">
        <v>4.5714285710000002</v>
      </c>
    </row>
    <row r="262" spans="1:13" x14ac:dyDescent="0.35">
      <c r="A262">
        <v>21966</v>
      </c>
      <c r="B262" t="s">
        <v>18</v>
      </c>
      <c r="C262" t="s">
        <v>20</v>
      </c>
      <c r="D262">
        <v>824</v>
      </c>
      <c r="E262">
        <v>285</v>
      </c>
      <c r="F262">
        <v>356</v>
      </c>
      <c r="G262">
        <v>3</v>
      </c>
      <c r="H262">
        <v>13339</v>
      </c>
      <c r="I262">
        <v>2</v>
      </c>
      <c r="J262">
        <v>59</v>
      </c>
      <c r="K262">
        <v>305</v>
      </c>
      <c r="L262">
        <v>333</v>
      </c>
      <c r="M262">
        <v>5.92</v>
      </c>
    </row>
    <row r="263" spans="1:13" x14ac:dyDescent="0.35">
      <c r="A263">
        <v>44433</v>
      </c>
      <c r="B263" t="s">
        <v>13</v>
      </c>
      <c r="C263" t="s">
        <v>14</v>
      </c>
      <c r="D263">
        <v>606</v>
      </c>
      <c r="E263">
        <v>220</v>
      </c>
      <c r="F263">
        <v>290</v>
      </c>
      <c r="G263">
        <v>2</v>
      </c>
      <c r="H263">
        <v>11294</v>
      </c>
      <c r="I263">
        <v>6</v>
      </c>
      <c r="J263">
        <v>24</v>
      </c>
      <c r="K263">
        <v>244</v>
      </c>
      <c r="L263">
        <v>265</v>
      </c>
      <c r="M263">
        <v>11</v>
      </c>
    </row>
    <row r="264" spans="1:13" x14ac:dyDescent="0.35">
      <c r="A264">
        <v>189234</v>
      </c>
      <c r="B264" t="s">
        <v>24</v>
      </c>
      <c r="C264" t="s">
        <v>17</v>
      </c>
      <c r="D264">
        <v>781</v>
      </c>
      <c r="E264">
        <v>221</v>
      </c>
      <c r="F264">
        <v>321</v>
      </c>
      <c r="G264">
        <v>1</v>
      </c>
      <c r="H264">
        <v>13071</v>
      </c>
      <c r="I264">
        <v>4</v>
      </c>
      <c r="J264">
        <v>15</v>
      </c>
      <c r="K264">
        <v>263</v>
      </c>
      <c r="L264">
        <v>294</v>
      </c>
      <c r="M264">
        <v>6.3333333329999997</v>
      </c>
    </row>
    <row r="265" spans="1:13" x14ac:dyDescent="0.35">
      <c r="A265">
        <v>37304</v>
      </c>
      <c r="B265" t="s">
        <v>13</v>
      </c>
      <c r="C265" t="s">
        <v>14</v>
      </c>
      <c r="D265">
        <v>640</v>
      </c>
      <c r="E265">
        <v>244</v>
      </c>
      <c r="F265">
        <v>335</v>
      </c>
      <c r="G265">
        <v>9</v>
      </c>
      <c r="H265">
        <v>12992</v>
      </c>
      <c r="I265">
        <v>4</v>
      </c>
      <c r="J265">
        <v>40</v>
      </c>
      <c r="K265">
        <v>266</v>
      </c>
      <c r="L265">
        <v>303</v>
      </c>
      <c r="M265">
        <v>7.6428571429999996</v>
      </c>
    </row>
    <row r="266" spans="1:13" x14ac:dyDescent="0.35">
      <c r="A266">
        <v>35728</v>
      </c>
      <c r="B266" t="s">
        <v>13</v>
      </c>
      <c r="C266" t="s">
        <v>14</v>
      </c>
      <c r="D266">
        <v>786</v>
      </c>
      <c r="E266">
        <v>339</v>
      </c>
      <c r="F266">
        <v>361</v>
      </c>
      <c r="G266">
        <v>1</v>
      </c>
      <c r="H266">
        <v>11296</v>
      </c>
      <c r="I266">
        <v>9</v>
      </c>
      <c r="J266">
        <v>24</v>
      </c>
      <c r="K266">
        <v>354</v>
      </c>
      <c r="L266">
        <v>349</v>
      </c>
      <c r="M266">
        <v>11.33333333</v>
      </c>
    </row>
    <row r="267" spans="1:13" x14ac:dyDescent="0.35">
      <c r="A267">
        <v>30640</v>
      </c>
      <c r="B267" t="s">
        <v>40</v>
      </c>
      <c r="C267" t="s">
        <v>17</v>
      </c>
      <c r="D267">
        <v>629</v>
      </c>
      <c r="E267">
        <v>256</v>
      </c>
      <c r="F267">
        <v>420</v>
      </c>
      <c r="G267">
        <v>0</v>
      </c>
      <c r="H267">
        <v>15293</v>
      </c>
      <c r="I267">
        <v>5</v>
      </c>
      <c r="J267">
        <v>54</v>
      </c>
      <c r="K267">
        <v>339</v>
      </c>
      <c r="L267">
        <v>319</v>
      </c>
      <c r="M267">
        <v>10.33333333</v>
      </c>
    </row>
    <row r="268" spans="1:13" x14ac:dyDescent="0.35">
      <c r="A268">
        <v>7734</v>
      </c>
      <c r="B268" t="s">
        <v>36</v>
      </c>
      <c r="C268" t="s">
        <v>52</v>
      </c>
      <c r="D268">
        <v>683</v>
      </c>
      <c r="E268">
        <v>331</v>
      </c>
      <c r="F268">
        <v>397</v>
      </c>
      <c r="G268">
        <v>1</v>
      </c>
      <c r="H268">
        <v>13025</v>
      </c>
      <c r="I268">
        <v>2</v>
      </c>
      <c r="J268">
        <v>92</v>
      </c>
      <c r="K268">
        <v>349</v>
      </c>
      <c r="L268">
        <v>367</v>
      </c>
      <c r="M268">
        <v>11.227272729999999</v>
      </c>
    </row>
    <row r="269" spans="1:13" x14ac:dyDescent="0.35">
      <c r="A269">
        <v>42776</v>
      </c>
      <c r="B269" t="s">
        <v>13</v>
      </c>
      <c r="C269" t="s">
        <v>14</v>
      </c>
      <c r="D269">
        <v>1385</v>
      </c>
      <c r="E269">
        <v>300</v>
      </c>
      <c r="F269">
        <v>472</v>
      </c>
      <c r="G269">
        <v>31</v>
      </c>
      <c r="H269">
        <v>21226</v>
      </c>
      <c r="I269">
        <v>5</v>
      </c>
      <c r="J269">
        <v>13</v>
      </c>
      <c r="K269">
        <v>358</v>
      </c>
      <c r="L269">
        <v>391</v>
      </c>
      <c r="M269">
        <v>14</v>
      </c>
    </row>
    <row r="270" spans="1:13" x14ac:dyDescent="0.35">
      <c r="A270">
        <v>44817</v>
      </c>
      <c r="B270" t="s">
        <v>13</v>
      </c>
      <c r="C270" t="s">
        <v>17</v>
      </c>
      <c r="D270">
        <v>534</v>
      </c>
      <c r="E270">
        <v>197</v>
      </c>
      <c r="F270">
        <v>254</v>
      </c>
      <c r="G270">
        <v>0</v>
      </c>
      <c r="H270">
        <v>9144</v>
      </c>
      <c r="I270">
        <v>2</v>
      </c>
      <c r="J270">
        <v>25</v>
      </c>
      <c r="K270">
        <v>223</v>
      </c>
      <c r="L270">
        <v>231</v>
      </c>
      <c r="M270">
        <v>3.3571428569999999</v>
      </c>
    </row>
    <row r="271" spans="1:13" x14ac:dyDescent="0.35">
      <c r="A271">
        <v>165241</v>
      </c>
      <c r="B271" t="s">
        <v>22</v>
      </c>
      <c r="C271" t="s">
        <v>14</v>
      </c>
      <c r="D271">
        <v>2589</v>
      </c>
      <c r="E271">
        <v>620</v>
      </c>
      <c r="F271">
        <v>733</v>
      </c>
      <c r="G271">
        <v>81</v>
      </c>
      <c r="H271">
        <v>28038</v>
      </c>
      <c r="I271">
        <v>5</v>
      </c>
      <c r="J271">
        <v>60</v>
      </c>
      <c r="K271">
        <v>650</v>
      </c>
      <c r="L271">
        <v>692</v>
      </c>
      <c r="M271">
        <v>11.75</v>
      </c>
    </row>
    <row r="272" spans="1:13" x14ac:dyDescent="0.35">
      <c r="A272">
        <v>111371</v>
      </c>
      <c r="B272" t="s">
        <v>33</v>
      </c>
      <c r="C272" t="s">
        <v>31</v>
      </c>
      <c r="D272">
        <v>655</v>
      </c>
      <c r="E272">
        <v>356</v>
      </c>
      <c r="F272">
        <v>412</v>
      </c>
      <c r="G272">
        <v>0</v>
      </c>
      <c r="H272">
        <v>13334</v>
      </c>
      <c r="I272">
        <v>2</v>
      </c>
      <c r="J272">
        <v>48</v>
      </c>
      <c r="K272">
        <v>401</v>
      </c>
      <c r="L272">
        <v>362</v>
      </c>
      <c r="M272">
        <v>8.6</v>
      </c>
    </row>
    <row r="273" spans="1:13" x14ac:dyDescent="0.35">
      <c r="A273">
        <v>134398</v>
      </c>
      <c r="B273" t="s">
        <v>39</v>
      </c>
      <c r="C273" t="s">
        <v>17</v>
      </c>
      <c r="D273">
        <v>777</v>
      </c>
      <c r="E273">
        <v>317</v>
      </c>
      <c r="F273">
        <v>431</v>
      </c>
      <c r="G273">
        <v>2</v>
      </c>
      <c r="H273">
        <v>14867</v>
      </c>
      <c r="I273">
        <v>4</v>
      </c>
      <c r="J273">
        <v>59</v>
      </c>
      <c r="K273">
        <v>408</v>
      </c>
      <c r="L273">
        <v>346</v>
      </c>
      <c r="M273">
        <v>7.5555555559999998</v>
      </c>
    </row>
    <row r="274" spans="1:13" x14ac:dyDescent="0.35">
      <c r="A274">
        <v>88868</v>
      </c>
      <c r="B274" t="s">
        <v>16</v>
      </c>
      <c r="C274" t="s">
        <v>17</v>
      </c>
      <c r="D274">
        <v>2313</v>
      </c>
      <c r="E274">
        <v>502</v>
      </c>
      <c r="F274">
        <v>725</v>
      </c>
      <c r="G274">
        <v>65</v>
      </c>
      <c r="H274">
        <v>28018</v>
      </c>
      <c r="I274">
        <v>9</v>
      </c>
      <c r="J274">
        <v>56</v>
      </c>
      <c r="K274">
        <v>646</v>
      </c>
      <c r="L274">
        <v>579</v>
      </c>
      <c r="M274">
        <v>7.4285714289999998</v>
      </c>
    </row>
    <row r="275" spans="1:13" x14ac:dyDescent="0.35">
      <c r="A275">
        <v>183223</v>
      </c>
      <c r="B275" t="s">
        <v>41</v>
      </c>
      <c r="C275" t="s">
        <v>52</v>
      </c>
      <c r="D275">
        <v>876</v>
      </c>
      <c r="E275">
        <v>337</v>
      </c>
      <c r="F275">
        <v>439</v>
      </c>
      <c r="G275">
        <v>3</v>
      </c>
      <c r="H275">
        <v>15017</v>
      </c>
      <c r="I275">
        <v>4</v>
      </c>
      <c r="J275">
        <v>37</v>
      </c>
      <c r="K275">
        <v>353</v>
      </c>
      <c r="L275">
        <v>403</v>
      </c>
      <c r="M275">
        <v>15.25</v>
      </c>
    </row>
    <row r="276" spans="1:13" x14ac:dyDescent="0.35">
      <c r="A276">
        <v>186925</v>
      </c>
      <c r="B276" t="s">
        <v>53</v>
      </c>
      <c r="C276" t="s">
        <v>17</v>
      </c>
      <c r="D276">
        <v>235</v>
      </c>
      <c r="E276">
        <v>211</v>
      </c>
      <c r="F276">
        <v>295</v>
      </c>
      <c r="G276">
        <v>0</v>
      </c>
      <c r="H276">
        <v>9870</v>
      </c>
      <c r="I276">
        <v>1</v>
      </c>
      <c r="J276">
        <v>84</v>
      </c>
      <c r="K276">
        <v>257</v>
      </c>
      <c r="L276">
        <v>250</v>
      </c>
      <c r="M276">
        <v>10.91666667</v>
      </c>
    </row>
    <row r="277" spans="1:13" x14ac:dyDescent="0.35">
      <c r="A277">
        <v>132097</v>
      </c>
      <c r="B277" t="s">
        <v>22</v>
      </c>
      <c r="C277" t="s">
        <v>17</v>
      </c>
      <c r="D277">
        <v>1988</v>
      </c>
      <c r="E277">
        <v>364</v>
      </c>
      <c r="F277">
        <v>494</v>
      </c>
      <c r="G277">
        <v>49</v>
      </c>
      <c r="H277">
        <v>17239</v>
      </c>
      <c r="I277">
        <v>15</v>
      </c>
      <c r="J277">
        <v>38</v>
      </c>
      <c r="K277">
        <v>463</v>
      </c>
      <c r="L277">
        <v>429</v>
      </c>
      <c r="M277">
        <v>12.375</v>
      </c>
    </row>
    <row r="278" spans="1:13" x14ac:dyDescent="0.35">
      <c r="A278">
        <v>61962</v>
      </c>
      <c r="B278" t="s">
        <v>34</v>
      </c>
      <c r="C278" t="s">
        <v>17</v>
      </c>
      <c r="D278">
        <v>970</v>
      </c>
      <c r="E278">
        <v>314</v>
      </c>
      <c r="F278">
        <v>455</v>
      </c>
      <c r="G278">
        <v>11</v>
      </c>
      <c r="H278">
        <v>15281</v>
      </c>
      <c r="I278">
        <v>1</v>
      </c>
      <c r="J278">
        <v>66</v>
      </c>
      <c r="K278">
        <v>370</v>
      </c>
      <c r="L278">
        <v>389</v>
      </c>
      <c r="M278">
        <v>12.66666667</v>
      </c>
    </row>
    <row r="279" spans="1:13" x14ac:dyDescent="0.35">
      <c r="A279">
        <v>162656</v>
      </c>
      <c r="B279" t="s">
        <v>22</v>
      </c>
      <c r="C279" t="s">
        <v>17</v>
      </c>
      <c r="D279">
        <v>685</v>
      </c>
      <c r="E279">
        <v>166</v>
      </c>
      <c r="F279">
        <v>257</v>
      </c>
      <c r="G279">
        <v>0</v>
      </c>
      <c r="H279">
        <v>7945</v>
      </c>
      <c r="I279">
        <v>3</v>
      </c>
      <c r="J279">
        <v>60</v>
      </c>
      <c r="K279">
        <v>205</v>
      </c>
      <c r="L279">
        <v>227</v>
      </c>
      <c r="M279">
        <v>17.399999999999999</v>
      </c>
    </row>
    <row r="280" spans="1:13" x14ac:dyDescent="0.35">
      <c r="A280">
        <v>79602</v>
      </c>
      <c r="B280" t="s">
        <v>36</v>
      </c>
      <c r="C280" t="s">
        <v>52</v>
      </c>
      <c r="D280">
        <v>937</v>
      </c>
      <c r="E280">
        <v>321</v>
      </c>
      <c r="F280">
        <v>545</v>
      </c>
      <c r="G280">
        <v>7</v>
      </c>
      <c r="H280">
        <v>18567</v>
      </c>
      <c r="I280">
        <v>13</v>
      </c>
      <c r="J280">
        <v>52</v>
      </c>
      <c r="K280">
        <v>441</v>
      </c>
      <c r="L280">
        <v>433</v>
      </c>
      <c r="M280">
        <v>10.57692308</v>
      </c>
    </row>
    <row r="281" spans="1:13" x14ac:dyDescent="0.35">
      <c r="A281">
        <v>65578</v>
      </c>
      <c r="B281" t="s">
        <v>30</v>
      </c>
      <c r="C281" t="s">
        <v>17</v>
      </c>
      <c r="D281">
        <v>693</v>
      </c>
      <c r="E281">
        <v>399</v>
      </c>
      <c r="F281">
        <v>481</v>
      </c>
      <c r="G281">
        <v>0</v>
      </c>
      <c r="H281">
        <v>15421</v>
      </c>
      <c r="I281">
        <v>1</v>
      </c>
      <c r="J281">
        <v>88</v>
      </c>
      <c r="K281">
        <v>415</v>
      </c>
      <c r="L281">
        <v>446</v>
      </c>
      <c r="M281">
        <v>10.11111111</v>
      </c>
    </row>
    <row r="282" spans="1:13" x14ac:dyDescent="0.35">
      <c r="A282">
        <v>169186</v>
      </c>
      <c r="B282" t="s">
        <v>22</v>
      </c>
      <c r="C282" t="s">
        <v>14</v>
      </c>
      <c r="D282">
        <v>1050</v>
      </c>
      <c r="E282">
        <v>256</v>
      </c>
      <c r="F282">
        <v>339</v>
      </c>
      <c r="G282">
        <v>6</v>
      </c>
      <c r="H282">
        <v>11406</v>
      </c>
      <c r="I282">
        <v>1</v>
      </c>
      <c r="J282">
        <v>59</v>
      </c>
      <c r="K282">
        <v>290</v>
      </c>
      <c r="L282">
        <v>296</v>
      </c>
      <c r="M282">
        <v>5.2</v>
      </c>
    </row>
    <row r="283" spans="1:13" x14ac:dyDescent="0.35">
      <c r="A283">
        <v>189438</v>
      </c>
      <c r="B283" t="s">
        <v>38</v>
      </c>
      <c r="C283" t="s">
        <v>14</v>
      </c>
      <c r="D283">
        <v>1563</v>
      </c>
      <c r="E283">
        <v>263</v>
      </c>
      <c r="F283">
        <v>360</v>
      </c>
      <c r="G283">
        <v>50</v>
      </c>
      <c r="H283">
        <v>16647</v>
      </c>
      <c r="I283">
        <v>28</v>
      </c>
      <c r="J283">
        <v>15</v>
      </c>
      <c r="K283">
        <v>349</v>
      </c>
      <c r="L283">
        <v>275</v>
      </c>
      <c r="M283">
        <v>7.6666666670000003</v>
      </c>
    </row>
    <row r="284" spans="1:13" x14ac:dyDescent="0.35">
      <c r="A284">
        <v>110871</v>
      </c>
      <c r="B284" t="s">
        <v>33</v>
      </c>
      <c r="C284" t="s">
        <v>61</v>
      </c>
      <c r="D284">
        <v>341</v>
      </c>
      <c r="E284">
        <v>160</v>
      </c>
      <c r="F284">
        <v>252</v>
      </c>
      <c r="G284">
        <v>0</v>
      </c>
      <c r="H284">
        <v>8707</v>
      </c>
      <c r="I284">
        <v>1</v>
      </c>
      <c r="J284">
        <v>80</v>
      </c>
      <c r="K284">
        <v>215</v>
      </c>
      <c r="L284">
        <v>215</v>
      </c>
      <c r="M284">
        <v>4</v>
      </c>
    </row>
    <row r="285" spans="1:13" x14ac:dyDescent="0.35">
      <c r="A285">
        <v>168370</v>
      </c>
      <c r="B285" t="s">
        <v>22</v>
      </c>
      <c r="C285" t="s">
        <v>17</v>
      </c>
      <c r="D285">
        <v>2798</v>
      </c>
      <c r="E285">
        <v>425</v>
      </c>
      <c r="F285">
        <v>474</v>
      </c>
      <c r="G285">
        <v>76</v>
      </c>
      <c r="H285">
        <v>21926</v>
      </c>
      <c r="I285">
        <v>29</v>
      </c>
      <c r="J285">
        <v>36</v>
      </c>
      <c r="K285">
        <v>428</v>
      </c>
      <c r="L285">
        <v>469</v>
      </c>
      <c r="M285">
        <v>14.5</v>
      </c>
    </row>
    <row r="286" spans="1:13" x14ac:dyDescent="0.35">
      <c r="A286">
        <v>156618</v>
      </c>
      <c r="B286" t="s">
        <v>22</v>
      </c>
      <c r="D286">
        <v>2043</v>
      </c>
      <c r="E286">
        <v>364</v>
      </c>
      <c r="F286">
        <v>423</v>
      </c>
      <c r="G286">
        <v>53</v>
      </c>
      <c r="H286">
        <v>19087</v>
      </c>
      <c r="I286">
        <v>19</v>
      </c>
      <c r="J286">
        <v>56</v>
      </c>
      <c r="K286">
        <v>385</v>
      </c>
      <c r="L286">
        <v>412</v>
      </c>
      <c r="M286">
        <v>9.6666666669999994</v>
      </c>
    </row>
    <row r="287" spans="1:13" x14ac:dyDescent="0.35">
      <c r="A287">
        <v>109858</v>
      </c>
      <c r="B287" t="s">
        <v>50</v>
      </c>
      <c r="C287" t="s">
        <v>17</v>
      </c>
      <c r="D287">
        <v>772</v>
      </c>
      <c r="E287">
        <v>369</v>
      </c>
      <c r="F287">
        <v>446</v>
      </c>
      <c r="G287">
        <v>0</v>
      </c>
      <c r="H287">
        <v>16215</v>
      </c>
      <c r="I287">
        <v>0</v>
      </c>
      <c r="J287">
        <v>70</v>
      </c>
      <c r="K287">
        <v>365</v>
      </c>
      <c r="L287">
        <v>447</v>
      </c>
      <c r="M287">
        <v>9.6999999999999993</v>
      </c>
    </row>
    <row r="288" spans="1:13" x14ac:dyDescent="0.35">
      <c r="A288">
        <v>99501</v>
      </c>
      <c r="B288" t="s">
        <v>37</v>
      </c>
      <c r="C288" t="s">
        <v>17</v>
      </c>
      <c r="D288">
        <v>988</v>
      </c>
      <c r="E288">
        <v>509</v>
      </c>
      <c r="F288">
        <v>529</v>
      </c>
      <c r="G288">
        <v>2</v>
      </c>
      <c r="H288">
        <v>15666</v>
      </c>
      <c r="I288">
        <v>1</v>
      </c>
      <c r="J288">
        <v>80</v>
      </c>
      <c r="K288">
        <v>521</v>
      </c>
      <c r="L288">
        <v>509</v>
      </c>
      <c r="M288">
        <v>10</v>
      </c>
    </row>
    <row r="289" spans="1:13" x14ac:dyDescent="0.35">
      <c r="A289">
        <v>125467</v>
      </c>
      <c r="B289" t="s">
        <v>21</v>
      </c>
      <c r="C289" t="s">
        <v>17</v>
      </c>
      <c r="D289">
        <v>431</v>
      </c>
      <c r="E289">
        <v>194</v>
      </c>
      <c r="F289">
        <v>223</v>
      </c>
      <c r="G289">
        <v>0</v>
      </c>
      <c r="H289">
        <v>8888</v>
      </c>
      <c r="I289">
        <v>8</v>
      </c>
      <c r="J289">
        <v>61</v>
      </c>
      <c r="K289">
        <v>209</v>
      </c>
      <c r="L289">
        <v>219</v>
      </c>
      <c r="M289">
        <v>12.5</v>
      </c>
    </row>
    <row r="290" spans="1:13" x14ac:dyDescent="0.35">
      <c r="A290">
        <v>55956</v>
      </c>
      <c r="B290" t="s">
        <v>13</v>
      </c>
      <c r="C290" t="s">
        <v>17</v>
      </c>
      <c r="D290">
        <v>1625</v>
      </c>
      <c r="E290">
        <v>450</v>
      </c>
      <c r="F290">
        <v>660</v>
      </c>
      <c r="G290">
        <v>35</v>
      </c>
      <c r="H290">
        <v>33485</v>
      </c>
      <c r="I290">
        <v>5</v>
      </c>
      <c r="J290">
        <v>21</v>
      </c>
      <c r="K290">
        <v>531</v>
      </c>
      <c r="L290">
        <v>578</v>
      </c>
      <c r="M290">
        <v>9.25</v>
      </c>
    </row>
    <row r="291" spans="1:13" x14ac:dyDescent="0.35">
      <c r="A291">
        <v>103644</v>
      </c>
      <c r="B291" t="s">
        <v>37</v>
      </c>
      <c r="C291" t="s">
        <v>17</v>
      </c>
      <c r="D291">
        <v>376</v>
      </c>
      <c r="E291">
        <v>178</v>
      </c>
      <c r="F291">
        <v>248</v>
      </c>
      <c r="G291">
        <v>0</v>
      </c>
      <c r="H291">
        <v>10244</v>
      </c>
      <c r="I291">
        <v>0</v>
      </c>
      <c r="J291">
        <v>71</v>
      </c>
      <c r="K291">
        <v>233</v>
      </c>
      <c r="L291">
        <v>219</v>
      </c>
      <c r="M291">
        <v>6</v>
      </c>
    </row>
    <row r="292" spans="1:13" x14ac:dyDescent="0.35">
      <c r="A292">
        <v>39613</v>
      </c>
      <c r="B292" t="s">
        <v>13</v>
      </c>
      <c r="C292" t="s">
        <v>17</v>
      </c>
      <c r="D292">
        <v>701</v>
      </c>
      <c r="E292">
        <v>332</v>
      </c>
      <c r="F292">
        <v>403</v>
      </c>
      <c r="G292">
        <v>1</v>
      </c>
      <c r="H292">
        <v>13020</v>
      </c>
      <c r="I292">
        <v>6</v>
      </c>
      <c r="J292">
        <v>37</v>
      </c>
      <c r="K292">
        <v>348</v>
      </c>
      <c r="L292">
        <v>394</v>
      </c>
      <c r="M292">
        <v>9.6850000000000005</v>
      </c>
    </row>
    <row r="293" spans="1:13" x14ac:dyDescent="0.35">
      <c r="A293">
        <v>159</v>
      </c>
      <c r="B293" t="s">
        <v>57</v>
      </c>
      <c r="C293" t="s">
        <v>14</v>
      </c>
      <c r="D293">
        <v>530</v>
      </c>
      <c r="E293">
        <v>236</v>
      </c>
      <c r="F293">
        <v>359</v>
      </c>
      <c r="G293">
        <v>1</v>
      </c>
      <c r="H293">
        <v>12208</v>
      </c>
      <c r="I293">
        <v>1</v>
      </c>
      <c r="J293">
        <v>78</v>
      </c>
      <c r="K293">
        <v>307</v>
      </c>
      <c r="L293">
        <v>296</v>
      </c>
      <c r="M293">
        <v>9.3103448279999999</v>
      </c>
    </row>
    <row r="294" spans="1:13" x14ac:dyDescent="0.35">
      <c r="A294">
        <v>129748</v>
      </c>
      <c r="B294" t="s">
        <v>49</v>
      </c>
      <c r="C294" t="s">
        <v>17</v>
      </c>
      <c r="D294">
        <v>1208</v>
      </c>
      <c r="E294">
        <v>560</v>
      </c>
      <c r="F294">
        <v>612</v>
      </c>
      <c r="G294">
        <v>0</v>
      </c>
      <c r="H294">
        <v>18843</v>
      </c>
      <c r="I294">
        <v>4</v>
      </c>
      <c r="J294">
        <v>29</v>
      </c>
      <c r="K294">
        <v>549</v>
      </c>
      <c r="L294">
        <v>616</v>
      </c>
      <c r="M294">
        <v>13.8</v>
      </c>
    </row>
    <row r="295" spans="1:13" x14ac:dyDescent="0.35">
      <c r="A295">
        <v>174576</v>
      </c>
      <c r="B295" t="s">
        <v>51</v>
      </c>
      <c r="C295" t="s">
        <v>17</v>
      </c>
      <c r="D295">
        <v>681</v>
      </c>
      <c r="E295">
        <v>335</v>
      </c>
      <c r="F295">
        <v>419</v>
      </c>
      <c r="G295">
        <v>0</v>
      </c>
      <c r="H295">
        <v>14011</v>
      </c>
      <c r="I295">
        <v>5</v>
      </c>
      <c r="J295">
        <v>54</v>
      </c>
      <c r="K295">
        <v>398</v>
      </c>
      <c r="L295">
        <v>356</v>
      </c>
      <c r="M295">
        <v>30.75</v>
      </c>
    </row>
    <row r="296" spans="1:13" x14ac:dyDescent="0.35">
      <c r="A296">
        <v>71639</v>
      </c>
      <c r="B296" t="s">
        <v>30</v>
      </c>
      <c r="C296" t="s">
        <v>14</v>
      </c>
      <c r="D296">
        <v>755</v>
      </c>
      <c r="E296">
        <v>496</v>
      </c>
      <c r="F296">
        <v>578</v>
      </c>
      <c r="G296">
        <v>0</v>
      </c>
      <c r="H296">
        <v>16944</v>
      </c>
      <c r="I296">
        <v>6</v>
      </c>
      <c r="J296">
        <v>57</v>
      </c>
      <c r="K296">
        <v>530</v>
      </c>
      <c r="L296">
        <v>520</v>
      </c>
      <c r="M296">
        <v>12.14285714</v>
      </c>
    </row>
    <row r="297" spans="1:13" x14ac:dyDescent="0.35">
      <c r="A297">
        <v>172851</v>
      </c>
      <c r="B297" t="s">
        <v>22</v>
      </c>
      <c r="C297" t="s">
        <v>14</v>
      </c>
      <c r="D297">
        <v>1148</v>
      </c>
      <c r="E297">
        <v>240</v>
      </c>
      <c r="F297">
        <v>423</v>
      </c>
      <c r="G297">
        <v>15</v>
      </c>
      <c r="H297">
        <v>16188</v>
      </c>
      <c r="I297">
        <v>5</v>
      </c>
      <c r="J297">
        <v>49</v>
      </c>
      <c r="K297">
        <v>311</v>
      </c>
      <c r="L297">
        <v>321</v>
      </c>
      <c r="M297">
        <v>13</v>
      </c>
    </row>
    <row r="298" spans="1:13" x14ac:dyDescent="0.35">
      <c r="A298">
        <v>164364</v>
      </c>
      <c r="B298" t="s">
        <v>22</v>
      </c>
      <c r="C298" t="s">
        <v>17</v>
      </c>
      <c r="D298">
        <v>2332</v>
      </c>
      <c r="E298">
        <v>508</v>
      </c>
      <c r="F298">
        <v>574</v>
      </c>
      <c r="G298">
        <v>71</v>
      </c>
      <c r="H298">
        <v>19798</v>
      </c>
      <c r="I298">
        <v>6</v>
      </c>
      <c r="J298">
        <v>59</v>
      </c>
      <c r="K298">
        <v>533</v>
      </c>
      <c r="L298">
        <v>528</v>
      </c>
      <c r="M298">
        <v>5.7142857139999998</v>
      </c>
    </row>
    <row r="299" spans="1:13" x14ac:dyDescent="0.35">
      <c r="A299">
        <v>176253</v>
      </c>
      <c r="B299" t="s">
        <v>51</v>
      </c>
      <c r="C299" t="s">
        <v>17</v>
      </c>
      <c r="D299">
        <v>1506</v>
      </c>
      <c r="E299">
        <v>517</v>
      </c>
      <c r="F299">
        <v>711</v>
      </c>
      <c r="G299">
        <v>20</v>
      </c>
      <c r="H299">
        <v>39301</v>
      </c>
      <c r="I299">
        <v>6</v>
      </c>
      <c r="J299">
        <v>35</v>
      </c>
      <c r="K299">
        <v>573</v>
      </c>
      <c r="L299">
        <v>632</v>
      </c>
      <c r="M299">
        <v>32.916666669999998</v>
      </c>
    </row>
    <row r="300" spans="1:13" x14ac:dyDescent="0.35">
      <c r="A300">
        <v>140181</v>
      </c>
      <c r="B300" t="s">
        <v>49</v>
      </c>
      <c r="C300" t="s">
        <v>17</v>
      </c>
      <c r="D300">
        <v>487</v>
      </c>
      <c r="E300">
        <v>117</v>
      </c>
      <c r="F300">
        <v>197</v>
      </c>
      <c r="G300">
        <v>1</v>
      </c>
      <c r="H300">
        <v>9103</v>
      </c>
      <c r="I300">
        <v>5</v>
      </c>
      <c r="J300">
        <v>32</v>
      </c>
      <c r="K300">
        <v>152</v>
      </c>
      <c r="L300">
        <v>161</v>
      </c>
      <c r="M300">
        <v>3.4444444440000002</v>
      </c>
    </row>
    <row r="301" spans="1:13" x14ac:dyDescent="0.35">
      <c r="A301">
        <v>5331</v>
      </c>
      <c r="B301" t="s">
        <v>18</v>
      </c>
      <c r="C301" t="s">
        <v>31</v>
      </c>
      <c r="D301">
        <v>1618</v>
      </c>
      <c r="E301">
        <v>508</v>
      </c>
      <c r="F301">
        <v>635</v>
      </c>
      <c r="G301">
        <v>12</v>
      </c>
      <c r="H301">
        <v>22608</v>
      </c>
      <c r="I301">
        <v>6</v>
      </c>
      <c r="J301">
        <v>35</v>
      </c>
      <c r="K301">
        <v>580</v>
      </c>
      <c r="L301">
        <v>527</v>
      </c>
      <c r="M301">
        <v>11.545454550000001</v>
      </c>
    </row>
    <row r="302" spans="1:13" x14ac:dyDescent="0.35">
      <c r="A302">
        <v>31953</v>
      </c>
      <c r="B302" t="s">
        <v>16</v>
      </c>
      <c r="C302" t="s">
        <v>14</v>
      </c>
      <c r="D302">
        <v>1210</v>
      </c>
      <c r="E302">
        <v>471</v>
      </c>
      <c r="F302">
        <v>553</v>
      </c>
      <c r="G302">
        <v>3</v>
      </c>
      <c r="H302">
        <v>17995</v>
      </c>
      <c r="I302">
        <v>8</v>
      </c>
      <c r="J302">
        <v>61</v>
      </c>
      <c r="K302">
        <v>519</v>
      </c>
      <c r="L302">
        <v>511</v>
      </c>
      <c r="M302">
        <v>12.222222220000001</v>
      </c>
    </row>
    <row r="303" spans="1:13" x14ac:dyDescent="0.35">
      <c r="A303">
        <v>79399</v>
      </c>
      <c r="B303" t="s">
        <v>36</v>
      </c>
      <c r="C303" t="s">
        <v>52</v>
      </c>
      <c r="D303">
        <v>487</v>
      </c>
      <c r="E303">
        <v>298</v>
      </c>
      <c r="F303">
        <v>360</v>
      </c>
      <c r="G303">
        <v>0</v>
      </c>
      <c r="H303">
        <v>11498</v>
      </c>
      <c r="I303">
        <v>1</v>
      </c>
      <c r="J303">
        <v>82</v>
      </c>
      <c r="K303">
        <v>322</v>
      </c>
      <c r="L303">
        <v>328</v>
      </c>
      <c r="M303">
        <v>17.5</v>
      </c>
    </row>
    <row r="304" spans="1:13" x14ac:dyDescent="0.35">
      <c r="A304">
        <v>74732</v>
      </c>
      <c r="B304" t="s">
        <v>30</v>
      </c>
      <c r="C304" t="s">
        <v>14</v>
      </c>
      <c r="D304">
        <v>229</v>
      </c>
      <c r="E304">
        <v>214</v>
      </c>
      <c r="F304">
        <v>285</v>
      </c>
      <c r="G304">
        <v>0</v>
      </c>
      <c r="H304">
        <v>8985</v>
      </c>
      <c r="I304">
        <v>2</v>
      </c>
      <c r="J304">
        <v>69</v>
      </c>
      <c r="K304">
        <v>260</v>
      </c>
      <c r="L304">
        <v>246</v>
      </c>
      <c r="M304">
        <v>15.91666667</v>
      </c>
    </row>
    <row r="305" spans="1:13" x14ac:dyDescent="0.35">
      <c r="A305">
        <v>36395</v>
      </c>
      <c r="B305" t="s">
        <v>13</v>
      </c>
      <c r="C305" t="s">
        <v>14</v>
      </c>
      <c r="D305">
        <v>885</v>
      </c>
      <c r="E305">
        <v>345</v>
      </c>
      <c r="F305">
        <v>595</v>
      </c>
      <c r="G305">
        <v>1</v>
      </c>
      <c r="H305">
        <v>30256</v>
      </c>
      <c r="I305">
        <v>4</v>
      </c>
      <c r="J305">
        <v>5</v>
      </c>
      <c r="K305">
        <v>565</v>
      </c>
      <c r="L305">
        <v>473</v>
      </c>
      <c r="M305">
        <v>11.1</v>
      </c>
    </row>
    <row r="306" spans="1:13" x14ac:dyDescent="0.35">
      <c r="A306">
        <v>75835</v>
      </c>
      <c r="B306" t="s">
        <v>48</v>
      </c>
      <c r="D306">
        <v>298</v>
      </c>
      <c r="E306">
        <v>234</v>
      </c>
      <c r="F306">
        <v>279</v>
      </c>
      <c r="G306">
        <v>0</v>
      </c>
      <c r="H306">
        <v>9825</v>
      </c>
      <c r="I306">
        <v>4</v>
      </c>
      <c r="J306">
        <v>64</v>
      </c>
      <c r="K306">
        <v>250</v>
      </c>
      <c r="L306">
        <v>269</v>
      </c>
      <c r="M306">
        <v>3.8571428569999999</v>
      </c>
    </row>
    <row r="307" spans="1:13" x14ac:dyDescent="0.35">
      <c r="A307">
        <v>4606</v>
      </c>
      <c r="B307" t="s">
        <v>16</v>
      </c>
      <c r="D307">
        <v>1045</v>
      </c>
      <c r="E307">
        <v>288</v>
      </c>
      <c r="F307">
        <v>399</v>
      </c>
      <c r="G307">
        <v>1</v>
      </c>
      <c r="H307">
        <v>12829</v>
      </c>
      <c r="I307">
        <v>33</v>
      </c>
      <c r="J307">
        <v>56</v>
      </c>
      <c r="K307">
        <v>347</v>
      </c>
      <c r="L307">
        <v>337</v>
      </c>
      <c r="M307">
        <v>24.75</v>
      </c>
    </row>
    <row r="308" spans="1:13" x14ac:dyDescent="0.35">
      <c r="A308">
        <v>51234</v>
      </c>
      <c r="B308" t="s">
        <v>54</v>
      </c>
      <c r="C308" t="s">
        <v>17</v>
      </c>
      <c r="D308">
        <v>484</v>
      </c>
      <c r="E308">
        <v>232</v>
      </c>
      <c r="F308">
        <v>318</v>
      </c>
      <c r="G308">
        <v>0</v>
      </c>
      <c r="H308">
        <v>10806</v>
      </c>
      <c r="I308">
        <v>4</v>
      </c>
      <c r="J308">
        <v>62</v>
      </c>
      <c r="K308">
        <v>324</v>
      </c>
      <c r="L308">
        <v>265</v>
      </c>
      <c r="M308">
        <v>9.5</v>
      </c>
    </row>
    <row r="309" spans="1:13" x14ac:dyDescent="0.35">
      <c r="A309">
        <v>71616</v>
      </c>
      <c r="B309" t="s">
        <v>30</v>
      </c>
      <c r="C309" t="s">
        <v>14</v>
      </c>
      <c r="D309">
        <v>501</v>
      </c>
      <c r="E309">
        <v>397</v>
      </c>
      <c r="F309">
        <v>434</v>
      </c>
      <c r="G309">
        <v>0</v>
      </c>
      <c r="H309">
        <v>12437</v>
      </c>
      <c r="I309">
        <v>2</v>
      </c>
      <c r="J309">
        <v>71</v>
      </c>
      <c r="K309">
        <v>403</v>
      </c>
      <c r="L309">
        <v>424</v>
      </c>
      <c r="M309">
        <v>27.625</v>
      </c>
    </row>
    <row r="310" spans="1:13" x14ac:dyDescent="0.35">
      <c r="A310">
        <v>182697</v>
      </c>
      <c r="B310" t="s">
        <v>41</v>
      </c>
      <c r="C310" t="s">
        <v>31</v>
      </c>
      <c r="D310">
        <v>613</v>
      </c>
      <c r="E310">
        <v>246</v>
      </c>
      <c r="F310">
        <v>335</v>
      </c>
      <c r="G310">
        <v>2</v>
      </c>
      <c r="H310">
        <v>11634</v>
      </c>
      <c r="I310">
        <v>3</v>
      </c>
      <c r="J310">
        <v>56</v>
      </c>
      <c r="K310">
        <v>290</v>
      </c>
      <c r="L310">
        <v>296</v>
      </c>
      <c r="M310">
        <v>20</v>
      </c>
    </row>
    <row r="311" spans="1:13" x14ac:dyDescent="0.35">
      <c r="A311">
        <v>173100</v>
      </c>
      <c r="B311" t="s">
        <v>22</v>
      </c>
      <c r="C311" t="s">
        <v>17</v>
      </c>
      <c r="D311">
        <v>625</v>
      </c>
      <c r="E311">
        <v>172</v>
      </c>
      <c r="F311">
        <v>250</v>
      </c>
      <c r="G311">
        <v>0</v>
      </c>
      <c r="H311">
        <v>8875</v>
      </c>
      <c r="I311">
        <v>1</v>
      </c>
      <c r="J311">
        <v>63</v>
      </c>
      <c r="K311">
        <v>190</v>
      </c>
      <c r="L311">
        <v>226</v>
      </c>
      <c r="M311">
        <v>13</v>
      </c>
    </row>
    <row r="312" spans="1:13" x14ac:dyDescent="0.35">
      <c r="A312">
        <v>172784</v>
      </c>
      <c r="B312" t="s">
        <v>22</v>
      </c>
      <c r="C312" t="s">
        <v>17</v>
      </c>
      <c r="D312">
        <v>688</v>
      </c>
      <c r="E312">
        <v>175</v>
      </c>
      <c r="F312">
        <v>292</v>
      </c>
      <c r="G312">
        <v>0</v>
      </c>
      <c r="H312">
        <v>9422</v>
      </c>
      <c r="I312">
        <v>3</v>
      </c>
      <c r="J312">
        <v>66</v>
      </c>
      <c r="K312">
        <v>187</v>
      </c>
      <c r="L312">
        <v>258</v>
      </c>
      <c r="M312">
        <v>5.5714285710000002</v>
      </c>
    </row>
    <row r="313" spans="1:13" x14ac:dyDescent="0.35">
      <c r="A313">
        <v>145637</v>
      </c>
      <c r="B313" t="s">
        <v>22</v>
      </c>
      <c r="C313" t="s">
        <v>17</v>
      </c>
      <c r="D313">
        <v>2908</v>
      </c>
      <c r="E313">
        <v>606</v>
      </c>
      <c r="F313">
        <v>717</v>
      </c>
      <c r="G313">
        <v>87</v>
      </c>
      <c r="H313">
        <v>23934</v>
      </c>
      <c r="I313">
        <v>5</v>
      </c>
      <c r="J313">
        <v>54</v>
      </c>
      <c r="K313">
        <v>644</v>
      </c>
      <c r="L313">
        <v>677</v>
      </c>
      <c r="M313">
        <v>16.25</v>
      </c>
    </row>
    <row r="314" spans="1:13" x14ac:dyDescent="0.35">
      <c r="A314">
        <v>41445</v>
      </c>
      <c r="B314" t="s">
        <v>13</v>
      </c>
      <c r="C314" t="s">
        <v>14</v>
      </c>
      <c r="D314">
        <v>1007</v>
      </c>
      <c r="E314">
        <v>433</v>
      </c>
      <c r="F314">
        <v>608</v>
      </c>
      <c r="G314">
        <v>16</v>
      </c>
      <c r="H314">
        <v>22698</v>
      </c>
      <c r="I314">
        <v>5</v>
      </c>
      <c r="J314">
        <v>30</v>
      </c>
      <c r="K314">
        <v>498</v>
      </c>
      <c r="L314">
        <v>543</v>
      </c>
      <c r="M314">
        <v>17.5</v>
      </c>
    </row>
    <row r="315" spans="1:13" x14ac:dyDescent="0.35">
      <c r="A315">
        <v>22900</v>
      </c>
      <c r="B315" t="s">
        <v>47</v>
      </c>
      <c r="C315" t="s">
        <v>17</v>
      </c>
      <c r="D315">
        <v>750</v>
      </c>
      <c r="E315">
        <v>170</v>
      </c>
      <c r="F315">
        <v>213</v>
      </c>
      <c r="G315">
        <v>7</v>
      </c>
      <c r="H315">
        <v>10765</v>
      </c>
      <c r="I315">
        <v>3</v>
      </c>
      <c r="J315">
        <v>74</v>
      </c>
      <c r="K315">
        <v>171</v>
      </c>
      <c r="L315">
        <v>223</v>
      </c>
      <c r="M315">
        <v>21.333333329999999</v>
      </c>
    </row>
    <row r="316" spans="1:13" x14ac:dyDescent="0.35">
      <c r="A316">
        <v>93086</v>
      </c>
      <c r="B316" t="s">
        <v>16</v>
      </c>
      <c r="C316" t="s">
        <v>17</v>
      </c>
      <c r="D316">
        <v>1088</v>
      </c>
      <c r="E316">
        <v>241</v>
      </c>
      <c r="F316">
        <v>343</v>
      </c>
      <c r="G316">
        <v>11</v>
      </c>
      <c r="H316">
        <v>10050</v>
      </c>
      <c r="I316">
        <v>48</v>
      </c>
      <c r="J316">
        <v>32</v>
      </c>
      <c r="K316">
        <v>288</v>
      </c>
      <c r="L316">
        <v>308</v>
      </c>
      <c r="M316">
        <v>20</v>
      </c>
    </row>
    <row r="317" spans="1:13" x14ac:dyDescent="0.35">
      <c r="A317">
        <v>95727</v>
      </c>
      <c r="B317" t="s">
        <v>16</v>
      </c>
      <c r="C317" t="s">
        <v>31</v>
      </c>
      <c r="D317">
        <v>364</v>
      </c>
      <c r="E317">
        <v>305</v>
      </c>
      <c r="F317">
        <v>383</v>
      </c>
      <c r="G317">
        <v>0</v>
      </c>
      <c r="H317">
        <v>12461</v>
      </c>
      <c r="I317">
        <v>2</v>
      </c>
      <c r="J317">
        <v>56</v>
      </c>
      <c r="K317">
        <v>333</v>
      </c>
      <c r="L317">
        <v>329</v>
      </c>
      <c r="M317">
        <v>15.55555556</v>
      </c>
    </row>
    <row r="318" spans="1:13" x14ac:dyDescent="0.35">
      <c r="A318">
        <v>127759</v>
      </c>
      <c r="B318" t="s">
        <v>21</v>
      </c>
      <c r="C318" t="s">
        <v>14</v>
      </c>
      <c r="D318">
        <v>304</v>
      </c>
      <c r="E318">
        <v>249</v>
      </c>
      <c r="F318">
        <v>297</v>
      </c>
      <c r="G318">
        <v>0</v>
      </c>
      <c r="H318">
        <v>9565</v>
      </c>
      <c r="I318">
        <v>5</v>
      </c>
      <c r="J318">
        <v>61</v>
      </c>
      <c r="K318">
        <v>260</v>
      </c>
      <c r="L318">
        <v>281</v>
      </c>
      <c r="M318">
        <v>5.8</v>
      </c>
    </row>
    <row r="319" spans="1:13" x14ac:dyDescent="0.35">
      <c r="A319">
        <v>190666</v>
      </c>
      <c r="B319" t="s">
        <v>22</v>
      </c>
      <c r="C319" t="s">
        <v>14</v>
      </c>
      <c r="D319">
        <v>1202</v>
      </c>
      <c r="E319">
        <v>256</v>
      </c>
      <c r="F319">
        <v>325</v>
      </c>
      <c r="G319">
        <v>4</v>
      </c>
      <c r="H319">
        <v>14662</v>
      </c>
      <c r="I319">
        <v>11</v>
      </c>
      <c r="J319">
        <v>56</v>
      </c>
      <c r="K319">
        <v>281</v>
      </c>
      <c r="L319">
        <v>308</v>
      </c>
      <c r="M319">
        <v>8.6111111109999996</v>
      </c>
    </row>
    <row r="320" spans="1:13" x14ac:dyDescent="0.35">
      <c r="A320">
        <v>90894</v>
      </c>
      <c r="B320" t="s">
        <v>16</v>
      </c>
      <c r="D320">
        <v>827</v>
      </c>
      <c r="E320">
        <v>369</v>
      </c>
      <c r="F320">
        <v>430</v>
      </c>
      <c r="G320">
        <v>1</v>
      </c>
      <c r="H320">
        <v>14536</v>
      </c>
      <c r="I320">
        <v>1</v>
      </c>
      <c r="J320">
        <v>79</v>
      </c>
      <c r="K320">
        <v>415</v>
      </c>
      <c r="L320">
        <v>386</v>
      </c>
      <c r="M320">
        <v>4.4736842110000001</v>
      </c>
    </row>
    <row r="321" spans="1:13" x14ac:dyDescent="0.35">
      <c r="A321">
        <v>160275</v>
      </c>
      <c r="B321" t="s">
        <v>22</v>
      </c>
      <c r="C321" t="s">
        <v>17</v>
      </c>
      <c r="D321">
        <v>1585</v>
      </c>
      <c r="E321">
        <v>331</v>
      </c>
      <c r="F321">
        <v>405</v>
      </c>
      <c r="G321">
        <v>18</v>
      </c>
      <c r="H321">
        <v>14925</v>
      </c>
      <c r="I321">
        <v>11</v>
      </c>
      <c r="J321">
        <v>50</v>
      </c>
      <c r="K321">
        <v>358</v>
      </c>
      <c r="L321">
        <v>373</v>
      </c>
      <c r="M321">
        <v>20</v>
      </c>
    </row>
    <row r="322" spans="1:13" x14ac:dyDescent="0.35">
      <c r="A322">
        <v>184723</v>
      </c>
      <c r="B322" t="s">
        <v>71</v>
      </c>
      <c r="C322" t="s">
        <v>27</v>
      </c>
      <c r="D322">
        <v>1037</v>
      </c>
      <c r="E322">
        <v>472</v>
      </c>
      <c r="F322">
        <v>568</v>
      </c>
      <c r="G322">
        <v>3</v>
      </c>
      <c r="H322">
        <v>17888</v>
      </c>
      <c r="I322">
        <v>2</v>
      </c>
      <c r="J322">
        <v>30</v>
      </c>
      <c r="K322">
        <v>513</v>
      </c>
      <c r="L322">
        <v>533</v>
      </c>
      <c r="M322">
        <v>16.25</v>
      </c>
    </row>
    <row r="323" spans="1:13" x14ac:dyDescent="0.35">
      <c r="A323">
        <v>52548</v>
      </c>
      <c r="B323" t="s">
        <v>54</v>
      </c>
      <c r="C323" t="s">
        <v>14</v>
      </c>
      <c r="D323">
        <v>457</v>
      </c>
      <c r="E323">
        <v>203</v>
      </c>
      <c r="F323">
        <v>316</v>
      </c>
      <c r="G323">
        <v>1</v>
      </c>
      <c r="H323">
        <v>10766</v>
      </c>
      <c r="I323">
        <v>0</v>
      </c>
      <c r="J323">
        <v>82</v>
      </c>
      <c r="K323">
        <v>270</v>
      </c>
      <c r="L323">
        <v>256</v>
      </c>
      <c r="M323">
        <v>13.57142857</v>
      </c>
    </row>
    <row r="324" spans="1:13" x14ac:dyDescent="0.35">
      <c r="A324">
        <v>158813</v>
      </c>
      <c r="B324" t="s">
        <v>22</v>
      </c>
      <c r="C324" t="s">
        <v>14</v>
      </c>
      <c r="D324">
        <v>2279</v>
      </c>
      <c r="E324">
        <v>429</v>
      </c>
      <c r="F324">
        <v>520</v>
      </c>
      <c r="G324">
        <v>84</v>
      </c>
      <c r="H324">
        <v>25286</v>
      </c>
      <c r="I324">
        <v>8</v>
      </c>
      <c r="J324">
        <v>34</v>
      </c>
      <c r="K324">
        <v>463</v>
      </c>
      <c r="L324">
        <v>491</v>
      </c>
      <c r="M324">
        <v>9.5</v>
      </c>
    </row>
    <row r="325" spans="1:13" x14ac:dyDescent="0.35">
      <c r="A325">
        <v>73008</v>
      </c>
      <c r="B325" t="s">
        <v>30</v>
      </c>
      <c r="C325" t="s">
        <v>17</v>
      </c>
      <c r="D325">
        <v>587</v>
      </c>
      <c r="E325">
        <v>305</v>
      </c>
      <c r="F325">
        <v>345</v>
      </c>
      <c r="G325">
        <v>0</v>
      </c>
      <c r="H325">
        <v>10907</v>
      </c>
      <c r="I325">
        <v>1</v>
      </c>
      <c r="J325">
        <v>91</v>
      </c>
      <c r="K325">
        <v>325</v>
      </c>
      <c r="L325">
        <v>316</v>
      </c>
      <c r="M325">
        <v>8.2142857140000007</v>
      </c>
    </row>
    <row r="326" spans="1:13" x14ac:dyDescent="0.35">
      <c r="A326">
        <v>105144</v>
      </c>
      <c r="B326" t="s">
        <v>28</v>
      </c>
      <c r="C326" t="s">
        <v>17</v>
      </c>
      <c r="D326">
        <v>424</v>
      </c>
      <c r="E326">
        <v>192</v>
      </c>
      <c r="F326">
        <v>298</v>
      </c>
      <c r="G326">
        <v>0</v>
      </c>
      <c r="H326">
        <v>9813</v>
      </c>
      <c r="I326">
        <v>1</v>
      </c>
      <c r="J326">
        <v>77</v>
      </c>
      <c r="K326">
        <v>244</v>
      </c>
      <c r="L326">
        <v>236</v>
      </c>
      <c r="M326">
        <v>4</v>
      </c>
    </row>
    <row r="327" spans="1:13" x14ac:dyDescent="0.35">
      <c r="A327">
        <v>52132</v>
      </c>
      <c r="B327" t="s">
        <v>54</v>
      </c>
      <c r="C327" t="s">
        <v>17</v>
      </c>
      <c r="D327">
        <v>397</v>
      </c>
      <c r="E327">
        <v>271</v>
      </c>
      <c r="F327">
        <v>292</v>
      </c>
      <c r="G327">
        <v>0</v>
      </c>
      <c r="H327">
        <v>9937</v>
      </c>
      <c r="I327">
        <v>0</v>
      </c>
      <c r="J327">
        <v>89</v>
      </c>
      <c r="K327">
        <v>293</v>
      </c>
      <c r="L327">
        <v>270</v>
      </c>
      <c r="M327">
        <v>6.8571428570000004</v>
      </c>
    </row>
    <row r="328" spans="1:13" x14ac:dyDescent="0.35">
      <c r="A328">
        <v>12474</v>
      </c>
      <c r="B328" t="s">
        <v>13</v>
      </c>
      <c r="C328" t="s">
        <v>17</v>
      </c>
      <c r="D328">
        <v>739</v>
      </c>
      <c r="E328">
        <v>340</v>
      </c>
      <c r="F328">
        <v>348</v>
      </c>
      <c r="G328">
        <v>0</v>
      </c>
      <c r="H328">
        <v>12436</v>
      </c>
      <c r="I328">
        <v>2</v>
      </c>
      <c r="J328">
        <v>34</v>
      </c>
      <c r="K328">
        <v>347</v>
      </c>
      <c r="L328">
        <v>339</v>
      </c>
      <c r="M328">
        <v>8</v>
      </c>
    </row>
    <row r="329" spans="1:13" x14ac:dyDescent="0.35">
      <c r="A329">
        <v>160425</v>
      </c>
      <c r="B329" t="s">
        <v>22</v>
      </c>
      <c r="C329" t="s">
        <v>31</v>
      </c>
      <c r="D329">
        <v>1135</v>
      </c>
      <c r="E329">
        <v>265</v>
      </c>
      <c r="F329">
        <v>324</v>
      </c>
      <c r="G329">
        <v>5</v>
      </c>
      <c r="H329">
        <v>11259</v>
      </c>
      <c r="I329">
        <v>10</v>
      </c>
      <c r="J329">
        <v>53</v>
      </c>
      <c r="K329">
        <v>299</v>
      </c>
      <c r="L329">
        <v>306</v>
      </c>
      <c r="M329">
        <v>9.923076923</v>
      </c>
    </row>
    <row r="330" spans="1:13" x14ac:dyDescent="0.35">
      <c r="A330">
        <v>175112</v>
      </c>
      <c r="B330" t="s">
        <v>22</v>
      </c>
      <c r="C330" t="s">
        <v>17</v>
      </c>
      <c r="D330">
        <v>3018</v>
      </c>
      <c r="E330">
        <v>728</v>
      </c>
      <c r="F330">
        <v>757</v>
      </c>
      <c r="G330">
        <v>96</v>
      </c>
      <c r="H330">
        <v>21525</v>
      </c>
      <c r="I330">
        <v>20</v>
      </c>
      <c r="J330">
        <v>45</v>
      </c>
      <c r="K330">
        <v>749</v>
      </c>
      <c r="L330">
        <v>749</v>
      </c>
      <c r="M330">
        <v>20</v>
      </c>
    </row>
    <row r="331" spans="1:13" x14ac:dyDescent="0.35">
      <c r="A331">
        <v>51382</v>
      </c>
      <c r="B331" t="s">
        <v>54</v>
      </c>
      <c r="C331" t="s">
        <v>14</v>
      </c>
      <c r="D331">
        <v>688</v>
      </c>
      <c r="E331">
        <v>311</v>
      </c>
      <c r="F331">
        <v>377</v>
      </c>
      <c r="G331">
        <v>0</v>
      </c>
      <c r="H331">
        <v>11395</v>
      </c>
      <c r="I331">
        <v>1</v>
      </c>
      <c r="J331">
        <v>69</v>
      </c>
      <c r="K331">
        <v>364</v>
      </c>
      <c r="L331">
        <v>335</v>
      </c>
      <c r="M331">
        <v>10.66666667</v>
      </c>
    </row>
    <row r="332" spans="1:13" x14ac:dyDescent="0.35">
      <c r="A332">
        <v>146153</v>
      </c>
      <c r="B332" t="s">
        <v>22</v>
      </c>
      <c r="C332" t="s">
        <v>17</v>
      </c>
      <c r="D332">
        <v>1442</v>
      </c>
      <c r="E332">
        <v>293</v>
      </c>
      <c r="F332">
        <v>368</v>
      </c>
      <c r="G332">
        <v>16</v>
      </c>
      <c r="H332">
        <v>10759</v>
      </c>
      <c r="I332">
        <v>36</v>
      </c>
      <c r="J332">
        <v>46</v>
      </c>
      <c r="K332">
        <v>321</v>
      </c>
      <c r="L332">
        <v>333</v>
      </c>
      <c r="M332">
        <v>18.25</v>
      </c>
    </row>
    <row r="333" spans="1:13" x14ac:dyDescent="0.35">
      <c r="A333">
        <v>133743</v>
      </c>
      <c r="B333" t="s">
        <v>42</v>
      </c>
      <c r="C333" t="s">
        <v>14</v>
      </c>
      <c r="D333">
        <v>491</v>
      </c>
      <c r="E333">
        <v>218</v>
      </c>
      <c r="F333">
        <v>283</v>
      </c>
      <c r="G333">
        <v>0</v>
      </c>
      <c r="H333">
        <v>9606</v>
      </c>
      <c r="I333">
        <v>2</v>
      </c>
      <c r="J333">
        <v>40</v>
      </c>
      <c r="K333">
        <v>255</v>
      </c>
      <c r="L333">
        <v>248</v>
      </c>
      <c r="M333">
        <v>8.25</v>
      </c>
    </row>
    <row r="334" spans="1:13" x14ac:dyDescent="0.35">
      <c r="A334">
        <v>155602</v>
      </c>
      <c r="B334" t="s">
        <v>22</v>
      </c>
      <c r="C334" t="s">
        <v>14</v>
      </c>
      <c r="D334">
        <v>1426</v>
      </c>
      <c r="E334">
        <v>435</v>
      </c>
      <c r="F334">
        <v>577</v>
      </c>
      <c r="G334">
        <v>2</v>
      </c>
      <c r="H334">
        <v>21462</v>
      </c>
      <c r="I334">
        <v>4</v>
      </c>
      <c r="J334">
        <v>51</v>
      </c>
      <c r="K334">
        <v>534</v>
      </c>
      <c r="L334">
        <v>509</v>
      </c>
      <c r="M334">
        <v>20.14285714</v>
      </c>
    </row>
    <row r="335" spans="1:13" x14ac:dyDescent="0.35">
      <c r="A335">
        <v>149199</v>
      </c>
      <c r="B335" t="s">
        <v>22</v>
      </c>
      <c r="C335" t="s">
        <v>14</v>
      </c>
      <c r="D335">
        <v>2667</v>
      </c>
      <c r="E335">
        <v>481</v>
      </c>
      <c r="F335">
        <v>671</v>
      </c>
      <c r="G335">
        <v>89</v>
      </c>
      <c r="H335">
        <v>23903</v>
      </c>
      <c r="I335">
        <v>28</v>
      </c>
      <c r="J335">
        <v>36</v>
      </c>
      <c r="K335">
        <v>577</v>
      </c>
      <c r="L335">
        <v>579</v>
      </c>
      <c r="M335">
        <v>7.6666666670000003</v>
      </c>
    </row>
    <row r="336" spans="1:13" x14ac:dyDescent="0.35">
      <c r="A336">
        <v>124514</v>
      </c>
      <c r="B336" t="s">
        <v>21</v>
      </c>
      <c r="C336" t="s">
        <v>17</v>
      </c>
      <c r="D336">
        <v>575</v>
      </c>
      <c r="E336">
        <v>425</v>
      </c>
      <c r="F336">
        <v>451</v>
      </c>
      <c r="G336">
        <v>0</v>
      </c>
      <c r="H336">
        <v>12960</v>
      </c>
      <c r="I336">
        <v>6</v>
      </c>
      <c r="J336">
        <v>78</v>
      </c>
      <c r="K336">
        <v>422</v>
      </c>
      <c r="L336">
        <v>449</v>
      </c>
      <c r="M336">
        <v>17.14285714</v>
      </c>
    </row>
    <row r="337" spans="1:13" x14ac:dyDescent="0.35">
      <c r="A337">
        <v>57407</v>
      </c>
      <c r="B337" t="s">
        <v>58</v>
      </c>
      <c r="C337" t="s">
        <v>14</v>
      </c>
      <c r="D337">
        <v>1453</v>
      </c>
      <c r="E337">
        <v>512</v>
      </c>
      <c r="F337">
        <v>658</v>
      </c>
      <c r="G337">
        <v>27</v>
      </c>
      <c r="H337">
        <v>22926</v>
      </c>
      <c r="I337">
        <v>5</v>
      </c>
      <c r="J337">
        <v>77</v>
      </c>
      <c r="K337">
        <v>607</v>
      </c>
      <c r="L337">
        <v>590</v>
      </c>
      <c r="M337">
        <v>15</v>
      </c>
    </row>
    <row r="338" spans="1:13" x14ac:dyDescent="0.35">
      <c r="A338">
        <v>185774</v>
      </c>
      <c r="B338" t="s">
        <v>18</v>
      </c>
      <c r="C338" t="s">
        <v>20</v>
      </c>
      <c r="D338">
        <v>650</v>
      </c>
      <c r="E338">
        <v>278</v>
      </c>
      <c r="F338">
        <v>445</v>
      </c>
      <c r="G338">
        <v>3</v>
      </c>
      <c r="H338">
        <v>17843</v>
      </c>
      <c r="I338">
        <v>1</v>
      </c>
      <c r="J338">
        <v>59</v>
      </c>
      <c r="K338">
        <v>372</v>
      </c>
      <c r="L338">
        <v>339</v>
      </c>
      <c r="M338">
        <v>15.477272729999999</v>
      </c>
    </row>
    <row r="339" spans="1:13" x14ac:dyDescent="0.35">
      <c r="A339">
        <v>189962</v>
      </c>
      <c r="B339" t="s">
        <v>22</v>
      </c>
      <c r="C339" t="s">
        <v>14</v>
      </c>
      <c r="D339">
        <v>833</v>
      </c>
      <c r="E339">
        <v>295</v>
      </c>
      <c r="F339">
        <v>403</v>
      </c>
      <c r="G339">
        <v>6</v>
      </c>
      <c r="H339">
        <v>13341</v>
      </c>
      <c r="I339">
        <v>11</v>
      </c>
      <c r="J339">
        <v>43</v>
      </c>
      <c r="K339">
        <v>299</v>
      </c>
      <c r="L339">
        <v>378</v>
      </c>
      <c r="M339">
        <v>11.85714286</v>
      </c>
    </row>
    <row r="340" spans="1:13" x14ac:dyDescent="0.35">
      <c r="A340">
        <v>27045</v>
      </c>
      <c r="B340" t="s">
        <v>36</v>
      </c>
      <c r="C340" t="s">
        <v>17</v>
      </c>
      <c r="D340">
        <v>571</v>
      </c>
      <c r="E340">
        <v>217</v>
      </c>
      <c r="F340">
        <v>327</v>
      </c>
      <c r="G340">
        <v>2</v>
      </c>
      <c r="H340">
        <v>12055</v>
      </c>
      <c r="I340">
        <v>2</v>
      </c>
      <c r="J340">
        <v>65</v>
      </c>
      <c r="K340">
        <v>259</v>
      </c>
      <c r="L340">
        <v>280</v>
      </c>
      <c r="M340">
        <v>8.9375</v>
      </c>
    </row>
    <row r="341" spans="1:13" x14ac:dyDescent="0.35">
      <c r="A341">
        <v>97424</v>
      </c>
      <c r="B341" t="s">
        <v>16</v>
      </c>
      <c r="C341" t="s">
        <v>14</v>
      </c>
      <c r="D341">
        <v>413</v>
      </c>
      <c r="E341">
        <v>166</v>
      </c>
      <c r="F341">
        <v>323</v>
      </c>
      <c r="G341">
        <v>1</v>
      </c>
      <c r="H341">
        <v>11274</v>
      </c>
      <c r="I341">
        <v>1</v>
      </c>
      <c r="J341">
        <v>89</v>
      </c>
      <c r="K341">
        <v>239</v>
      </c>
      <c r="L341">
        <v>259</v>
      </c>
      <c r="M341">
        <v>4.8484848490000001</v>
      </c>
    </row>
    <row r="342" spans="1:13" x14ac:dyDescent="0.35">
      <c r="A342">
        <v>163591</v>
      </c>
      <c r="B342" t="s">
        <v>22</v>
      </c>
      <c r="C342" t="s">
        <v>14</v>
      </c>
      <c r="D342">
        <v>3919</v>
      </c>
      <c r="E342">
        <v>427</v>
      </c>
      <c r="F342">
        <v>589</v>
      </c>
      <c r="G342">
        <v>93</v>
      </c>
      <c r="H342">
        <v>25828</v>
      </c>
      <c r="I342">
        <v>17</v>
      </c>
      <c r="J342">
        <v>48</v>
      </c>
      <c r="K342">
        <v>453</v>
      </c>
      <c r="L342">
        <v>552</v>
      </c>
      <c r="M342">
        <v>23.14285714</v>
      </c>
    </row>
    <row r="343" spans="1:13" x14ac:dyDescent="0.35">
      <c r="A343">
        <v>15772</v>
      </c>
      <c r="B343" t="s">
        <v>18</v>
      </c>
      <c r="C343" t="s">
        <v>20</v>
      </c>
      <c r="D343">
        <v>439</v>
      </c>
      <c r="E343">
        <v>134</v>
      </c>
      <c r="F343">
        <v>212</v>
      </c>
      <c r="G343">
        <v>0</v>
      </c>
      <c r="H343">
        <v>7525</v>
      </c>
      <c r="I343">
        <v>0</v>
      </c>
      <c r="J343">
        <v>77</v>
      </c>
      <c r="K343">
        <v>189</v>
      </c>
      <c r="L343">
        <v>168</v>
      </c>
      <c r="M343">
        <v>5.6666666670000003</v>
      </c>
    </row>
    <row r="344" spans="1:13" x14ac:dyDescent="0.35">
      <c r="A344">
        <v>71427</v>
      </c>
      <c r="B344" t="s">
        <v>30</v>
      </c>
      <c r="C344" t="s">
        <v>14</v>
      </c>
      <c r="D344">
        <v>914</v>
      </c>
      <c r="E344">
        <v>421</v>
      </c>
      <c r="F344">
        <v>543</v>
      </c>
      <c r="G344">
        <v>2</v>
      </c>
      <c r="H344">
        <v>20079</v>
      </c>
      <c r="I344">
        <v>2</v>
      </c>
      <c r="J344">
        <v>74</v>
      </c>
      <c r="K344">
        <v>530</v>
      </c>
      <c r="L344">
        <v>467</v>
      </c>
      <c r="M344">
        <v>16.5</v>
      </c>
    </row>
    <row r="345" spans="1:13" x14ac:dyDescent="0.35">
      <c r="A345">
        <v>159039</v>
      </c>
      <c r="B345" t="s">
        <v>22</v>
      </c>
      <c r="C345" t="s">
        <v>17</v>
      </c>
      <c r="D345">
        <v>1656</v>
      </c>
      <c r="E345">
        <v>298</v>
      </c>
      <c r="F345">
        <v>388</v>
      </c>
      <c r="G345">
        <v>18</v>
      </c>
      <c r="H345">
        <v>17943</v>
      </c>
      <c r="I345">
        <v>10</v>
      </c>
      <c r="J345">
        <v>36</v>
      </c>
      <c r="K345">
        <v>350</v>
      </c>
      <c r="L345">
        <v>356</v>
      </c>
      <c r="M345">
        <v>15.35</v>
      </c>
    </row>
    <row r="346" spans="1:13" x14ac:dyDescent="0.35">
      <c r="A346">
        <v>22984</v>
      </c>
      <c r="B346" t="s">
        <v>47</v>
      </c>
      <c r="C346" t="s">
        <v>17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</v>
      </c>
    </row>
    <row r="347" spans="1:13" x14ac:dyDescent="0.35">
      <c r="A347">
        <v>89210</v>
      </c>
      <c r="B347" t="s">
        <v>33</v>
      </c>
      <c r="D347">
        <v>493</v>
      </c>
      <c r="E347">
        <v>188</v>
      </c>
      <c r="F347">
        <v>259</v>
      </c>
      <c r="G347">
        <v>1</v>
      </c>
      <c r="H347">
        <v>9997</v>
      </c>
      <c r="I347">
        <v>3</v>
      </c>
      <c r="J347">
        <v>35</v>
      </c>
      <c r="K347">
        <v>202</v>
      </c>
      <c r="L347">
        <v>223</v>
      </c>
      <c r="M347">
        <v>44.727272730000003</v>
      </c>
    </row>
    <row r="348" spans="1:13" x14ac:dyDescent="0.35">
      <c r="A348">
        <v>6490</v>
      </c>
      <c r="B348" t="s">
        <v>41</v>
      </c>
      <c r="C348" t="s">
        <v>52</v>
      </c>
      <c r="D348">
        <v>1118</v>
      </c>
      <c r="E348">
        <v>354</v>
      </c>
      <c r="F348">
        <v>466</v>
      </c>
      <c r="G348">
        <v>7</v>
      </c>
      <c r="H348">
        <v>13991</v>
      </c>
      <c r="I348">
        <v>5</v>
      </c>
      <c r="J348">
        <v>54</v>
      </c>
      <c r="K348">
        <v>453</v>
      </c>
      <c r="L348">
        <v>385</v>
      </c>
      <c r="M348">
        <v>22</v>
      </c>
    </row>
    <row r="349" spans="1:13" x14ac:dyDescent="0.35">
      <c r="A349">
        <v>48003</v>
      </c>
      <c r="B349" t="s">
        <v>44</v>
      </c>
      <c r="C349" t="s">
        <v>31</v>
      </c>
      <c r="D349">
        <v>765</v>
      </c>
      <c r="E349">
        <v>408</v>
      </c>
      <c r="F349">
        <v>472</v>
      </c>
      <c r="G349">
        <v>1</v>
      </c>
      <c r="H349">
        <v>15150</v>
      </c>
      <c r="I349">
        <v>1</v>
      </c>
      <c r="J349">
        <v>68</v>
      </c>
      <c r="K349">
        <v>430</v>
      </c>
      <c r="L349">
        <v>441</v>
      </c>
      <c r="M349">
        <v>7.6111111109999996</v>
      </c>
    </row>
    <row r="350" spans="1:13" x14ac:dyDescent="0.35">
      <c r="A350">
        <v>189199</v>
      </c>
      <c r="B350" t="s">
        <v>28</v>
      </c>
      <c r="C350" t="s">
        <v>17</v>
      </c>
      <c r="D350">
        <v>636</v>
      </c>
      <c r="E350">
        <v>311</v>
      </c>
      <c r="F350">
        <v>495</v>
      </c>
      <c r="G350">
        <v>0</v>
      </c>
      <c r="H350">
        <v>16133</v>
      </c>
      <c r="I350">
        <v>4</v>
      </c>
      <c r="J350">
        <v>47</v>
      </c>
      <c r="K350">
        <v>412</v>
      </c>
      <c r="L350">
        <v>332</v>
      </c>
      <c r="M350">
        <v>16.666666670000001</v>
      </c>
    </row>
    <row r="351" spans="1:13" x14ac:dyDescent="0.35">
      <c r="A351">
        <v>117882</v>
      </c>
      <c r="B351" t="s">
        <v>33</v>
      </c>
      <c r="C351" t="s">
        <v>61</v>
      </c>
      <c r="D351">
        <v>424</v>
      </c>
      <c r="E351">
        <v>252</v>
      </c>
      <c r="F351">
        <v>354</v>
      </c>
      <c r="G351">
        <v>0</v>
      </c>
      <c r="H351">
        <v>14198</v>
      </c>
      <c r="I351">
        <v>0</v>
      </c>
      <c r="J351">
        <v>44</v>
      </c>
      <c r="K351">
        <v>303</v>
      </c>
      <c r="L351">
        <v>299</v>
      </c>
      <c r="M351">
        <v>11.66666667</v>
      </c>
    </row>
    <row r="352" spans="1:13" x14ac:dyDescent="0.35">
      <c r="A352">
        <v>174932</v>
      </c>
      <c r="B352" t="s">
        <v>51</v>
      </c>
      <c r="C352" t="s">
        <v>17</v>
      </c>
      <c r="D352">
        <v>923</v>
      </c>
      <c r="E352">
        <v>447</v>
      </c>
      <c r="F352">
        <v>524</v>
      </c>
      <c r="G352">
        <v>1</v>
      </c>
      <c r="H352">
        <v>17104</v>
      </c>
      <c r="I352">
        <v>2</v>
      </c>
      <c r="J352">
        <v>50</v>
      </c>
      <c r="K352">
        <v>481</v>
      </c>
      <c r="L352">
        <v>493</v>
      </c>
      <c r="M352">
        <v>12.9</v>
      </c>
    </row>
    <row r="353" spans="1:13" x14ac:dyDescent="0.35">
      <c r="A353">
        <v>101033</v>
      </c>
      <c r="B353" t="s">
        <v>37</v>
      </c>
      <c r="C353" t="s">
        <v>14</v>
      </c>
      <c r="D353">
        <v>696</v>
      </c>
      <c r="E353">
        <v>387</v>
      </c>
      <c r="F353">
        <v>430</v>
      </c>
      <c r="G353">
        <v>0</v>
      </c>
      <c r="H353">
        <v>12711</v>
      </c>
      <c r="I353">
        <v>3</v>
      </c>
      <c r="J353">
        <v>67</v>
      </c>
      <c r="K353">
        <v>406</v>
      </c>
      <c r="L353">
        <v>421</v>
      </c>
      <c r="M353">
        <v>13.8</v>
      </c>
    </row>
    <row r="354" spans="1:13" x14ac:dyDescent="0.35">
      <c r="A354">
        <v>143299</v>
      </c>
      <c r="B354" t="s">
        <v>22</v>
      </c>
      <c r="C354" t="s">
        <v>14</v>
      </c>
      <c r="D354">
        <v>2581</v>
      </c>
      <c r="E354">
        <v>555</v>
      </c>
      <c r="F354">
        <v>676</v>
      </c>
      <c r="G354">
        <v>71</v>
      </c>
      <c r="H354">
        <v>21182</v>
      </c>
      <c r="I354">
        <v>34</v>
      </c>
      <c r="J354">
        <v>41</v>
      </c>
      <c r="K354">
        <v>641</v>
      </c>
      <c r="L354">
        <v>561</v>
      </c>
      <c r="M354">
        <v>14.44444444</v>
      </c>
    </row>
    <row r="355" spans="1:13" x14ac:dyDescent="0.35">
      <c r="A355">
        <v>189749</v>
      </c>
      <c r="B355" t="s">
        <v>13</v>
      </c>
      <c r="C355" t="s">
        <v>14</v>
      </c>
      <c r="D355">
        <v>1093</v>
      </c>
      <c r="E355">
        <v>366</v>
      </c>
      <c r="F355">
        <v>478</v>
      </c>
      <c r="G355">
        <v>7</v>
      </c>
      <c r="H355">
        <v>19287</v>
      </c>
      <c r="I355">
        <v>9</v>
      </c>
      <c r="J355">
        <v>15</v>
      </c>
      <c r="K355">
        <v>413</v>
      </c>
      <c r="L355">
        <v>434</v>
      </c>
      <c r="M355">
        <v>9</v>
      </c>
    </row>
    <row r="356" spans="1:13" x14ac:dyDescent="0.35">
      <c r="A356">
        <v>127108</v>
      </c>
      <c r="B356" t="s">
        <v>21</v>
      </c>
      <c r="D356">
        <v>727</v>
      </c>
      <c r="E356">
        <v>427</v>
      </c>
      <c r="F356">
        <v>437</v>
      </c>
      <c r="G356">
        <v>0</v>
      </c>
      <c r="H356">
        <v>14147</v>
      </c>
      <c r="I356">
        <v>2</v>
      </c>
      <c r="J356">
        <v>53</v>
      </c>
      <c r="K356">
        <v>421</v>
      </c>
      <c r="L356">
        <v>431</v>
      </c>
      <c r="M356">
        <v>13.75</v>
      </c>
    </row>
    <row r="357" spans="1:13" x14ac:dyDescent="0.35">
      <c r="A357">
        <v>74614</v>
      </c>
      <c r="B357" t="s">
        <v>30</v>
      </c>
      <c r="C357" t="s">
        <v>17</v>
      </c>
      <c r="D357">
        <v>616</v>
      </c>
      <c r="E357">
        <v>342</v>
      </c>
      <c r="F357">
        <v>403</v>
      </c>
      <c r="G357">
        <v>1</v>
      </c>
      <c r="H357">
        <v>11510</v>
      </c>
      <c r="I357">
        <v>1</v>
      </c>
      <c r="J357">
        <v>80</v>
      </c>
      <c r="K357">
        <v>373</v>
      </c>
      <c r="L357">
        <v>375</v>
      </c>
      <c r="M357">
        <v>4.4166666670000003</v>
      </c>
    </row>
    <row r="358" spans="1:13" x14ac:dyDescent="0.35">
      <c r="A358">
        <v>182519</v>
      </c>
      <c r="B358" t="s">
        <v>41</v>
      </c>
      <c r="C358" t="s">
        <v>52</v>
      </c>
      <c r="D358">
        <v>635</v>
      </c>
      <c r="E358">
        <v>236</v>
      </c>
      <c r="F358">
        <v>307</v>
      </c>
      <c r="G358">
        <v>1</v>
      </c>
      <c r="H358">
        <v>11588</v>
      </c>
      <c r="I358">
        <v>3</v>
      </c>
      <c r="J358">
        <v>52</v>
      </c>
      <c r="K358">
        <v>243</v>
      </c>
      <c r="L358">
        <v>298</v>
      </c>
      <c r="M358">
        <v>15</v>
      </c>
    </row>
    <row r="359" spans="1:13" x14ac:dyDescent="0.35">
      <c r="A359">
        <v>95467</v>
      </c>
      <c r="B359" t="s">
        <v>16</v>
      </c>
      <c r="C359" t="s">
        <v>17</v>
      </c>
      <c r="D359">
        <v>765</v>
      </c>
      <c r="E359">
        <v>352</v>
      </c>
      <c r="F359">
        <v>456</v>
      </c>
      <c r="G359">
        <v>2</v>
      </c>
      <c r="H359">
        <v>18503</v>
      </c>
      <c r="I359">
        <v>1</v>
      </c>
      <c r="J359">
        <v>78</v>
      </c>
      <c r="K359">
        <v>381</v>
      </c>
      <c r="L359">
        <v>435</v>
      </c>
      <c r="M359">
        <v>5.9375</v>
      </c>
    </row>
    <row r="360" spans="1:13" x14ac:dyDescent="0.35">
      <c r="A360">
        <v>126530</v>
      </c>
      <c r="B360" t="s">
        <v>21</v>
      </c>
      <c r="C360" t="s">
        <v>14</v>
      </c>
      <c r="D360">
        <v>369</v>
      </c>
      <c r="E360">
        <v>253</v>
      </c>
      <c r="F360">
        <v>291</v>
      </c>
      <c r="G360">
        <v>0</v>
      </c>
      <c r="H360">
        <v>7909</v>
      </c>
      <c r="I360">
        <v>7</v>
      </c>
      <c r="J360">
        <v>82</v>
      </c>
      <c r="K360">
        <v>269</v>
      </c>
      <c r="L360">
        <v>266</v>
      </c>
      <c r="M360">
        <v>25</v>
      </c>
    </row>
    <row r="361" spans="1:13" x14ac:dyDescent="0.35">
      <c r="A361">
        <v>9049</v>
      </c>
      <c r="B361" t="s">
        <v>13</v>
      </c>
      <c r="C361" t="s">
        <v>17</v>
      </c>
      <c r="D361">
        <v>586</v>
      </c>
      <c r="E361">
        <v>323</v>
      </c>
      <c r="F361">
        <v>335</v>
      </c>
      <c r="G361">
        <v>0</v>
      </c>
      <c r="H361">
        <v>8833</v>
      </c>
      <c r="I361">
        <v>37</v>
      </c>
      <c r="J361">
        <v>27</v>
      </c>
      <c r="K361">
        <v>327</v>
      </c>
      <c r="L361">
        <v>334</v>
      </c>
      <c r="M361">
        <v>8.8181818179999993</v>
      </c>
    </row>
    <row r="362" spans="1:13" x14ac:dyDescent="0.35">
      <c r="A362">
        <v>19986</v>
      </c>
      <c r="B362" t="s">
        <v>18</v>
      </c>
      <c r="C362" t="s">
        <v>14</v>
      </c>
      <c r="D362">
        <v>397</v>
      </c>
      <c r="E362">
        <v>183</v>
      </c>
      <c r="F362">
        <v>255</v>
      </c>
      <c r="G362">
        <v>0</v>
      </c>
      <c r="H362">
        <v>7214</v>
      </c>
      <c r="I362">
        <v>0</v>
      </c>
      <c r="J362">
        <v>90</v>
      </c>
      <c r="K362">
        <v>210</v>
      </c>
      <c r="L362">
        <v>230</v>
      </c>
      <c r="M362">
        <v>9</v>
      </c>
    </row>
    <row r="363" spans="1:13" x14ac:dyDescent="0.35">
      <c r="A363">
        <v>25731</v>
      </c>
      <c r="B363" t="s">
        <v>40</v>
      </c>
      <c r="C363" t="s">
        <v>14</v>
      </c>
      <c r="D363">
        <v>804</v>
      </c>
      <c r="E363">
        <v>366</v>
      </c>
      <c r="F363">
        <v>441</v>
      </c>
      <c r="G363">
        <v>7</v>
      </c>
      <c r="H363">
        <v>15041</v>
      </c>
      <c r="I363">
        <v>2</v>
      </c>
      <c r="J363">
        <v>54</v>
      </c>
      <c r="K363">
        <v>408</v>
      </c>
      <c r="L363">
        <v>400</v>
      </c>
      <c r="M363">
        <v>15</v>
      </c>
    </row>
    <row r="364" spans="1:13" x14ac:dyDescent="0.35">
      <c r="A364">
        <v>45258</v>
      </c>
      <c r="B364" t="s">
        <v>13</v>
      </c>
      <c r="C364" t="s">
        <v>17</v>
      </c>
      <c r="D364">
        <v>518</v>
      </c>
      <c r="E364">
        <v>184</v>
      </c>
      <c r="F364">
        <v>264</v>
      </c>
      <c r="G364">
        <v>0</v>
      </c>
      <c r="H364">
        <v>11126</v>
      </c>
      <c r="I364">
        <v>7</v>
      </c>
      <c r="J364">
        <v>12</v>
      </c>
      <c r="K364">
        <v>213</v>
      </c>
      <c r="L364">
        <v>228</v>
      </c>
      <c r="M364">
        <v>10</v>
      </c>
    </row>
    <row r="365" spans="1:13" x14ac:dyDescent="0.35">
      <c r="A365">
        <v>175996</v>
      </c>
      <c r="B365" t="s">
        <v>51</v>
      </c>
      <c r="C365" t="s">
        <v>17</v>
      </c>
      <c r="D365">
        <v>1149</v>
      </c>
      <c r="E365">
        <v>504</v>
      </c>
      <c r="F365">
        <v>580</v>
      </c>
      <c r="G365">
        <v>6</v>
      </c>
      <c r="H365">
        <v>19641</v>
      </c>
      <c r="I365">
        <v>7</v>
      </c>
      <c r="J365">
        <v>53</v>
      </c>
      <c r="K365">
        <v>526</v>
      </c>
      <c r="L365">
        <v>550</v>
      </c>
      <c r="M365">
        <v>11.5</v>
      </c>
    </row>
    <row r="366" spans="1:13" x14ac:dyDescent="0.35">
      <c r="A366">
        <v>56113</v>
      </c>
      <c r="B366" t="s">
        <v>63</v>
      </c>
      <c r="C366" t="s">
        <v>14</v>
      </c>
      <c r="D366">
        <v>494</v>
      </c>
      <c r="E366">
        <v>259</v>
      </c>
      <c r="F366">
        <v>333</v>
      </c>
      <c r="G366">
        <v>0</v>
      </c>
      <c r="H366">
        <v>10812</v>
      </c>
      <c r="I366">
        <v>1</v>
      </c>
      <c r="J366">
        <v>65</v>
      </c>
      <c r="K366">
        <v>306</v>
      </c>
      <c r="L366">
        <v>296</v>
      </c>
      <c r="M366">
        <v>4.1025641029999997</v>
      </c>
    </row>
    <row r="367" spans="1:13" x14ac:dyDescent="0.35">
      <c r="A367">
        <v>138945</v>
      </c>
      <c r="B367" t="s">
        <v>56</v>
      </c>
      <c r="C367" t="s">
        <v>61</v>
      </c>
      <c r="D367">
        <v>1773</v>
      </c>
      <c r="E367">
        <v>226</v>
      </c>
      <c r="F367">
        <v>425</v>
      </c>
      <c r="G367">
        <v>42</v>
      </c>
      <c r="H367">
        <v>16919</v>
      </c>
      <c r="I367">
        <v>7</v>
      </c>
      <c r="J367">
        <v>15</v>
      </c>
      <c r="K367">
        <v>354</v>
      </c>
      <c r="L367">
        <v>342</v>
      </c>
      <c r="M367">
        <v>11</v>
      </c>
    </row>
    <row r="368" spans="1:13" x14ac:dyDescent="0.35">
      <c r="A368">
        <v>135098</v>
      </c>
      <c r="B368" t="s">
        <v>56</v>
      </c>
      <c r="C368" t="s">
        <v>61</v>
      </c>
      <c r="D368">
        <v>699</v>
      </c>
      <c r="E368">
        <v>250</v>
      </c>
      <c r="F368">
        <v>299</v>
      </c>
      <c r="G368">
        <v>0</v>
      </c>
      <c r="H368">
        <v>15108</v>
      </c>
      <c r="I368">
        <v>12</v>
      </c>
      <c r="J368">
        <v>35</v>
      </c>
      <c r="K368">
        <v>290</v>
      </c>
      <c r="L368">
        <v>286</v>
      </c>
      <c r="M368">
        <v>7.5833333329999997</v>
      </c>
    </row>
    <row r="369" spans="1:13" x14ac:dyDescent="0.35">
      <c r="A369">
        <v>87074</v>
      </c>
      <c r="B369" t="s">
        <v>35</v>
      </c>
      <c r="C369" t="s">
        <v>20</v>
      </c>
      <c r="D369">
        <v>320</v>
      </c>
      <c r="E369">
        <v>172</v>
      </c>
      <c r="F369">
        <v>285</v>
      </c>
      <c r="G369">
        <v>0</v>
      </c>
      <c r="H369">
        <v>9900</v>
      </c>
      <c r="I369">
        <v>0</v>
      </c>
      <c r="J369">
        <v>78</v>
      </c>
      <c r="K369">
        <v>208</v>
      </c>
      <c r="L369">
        <v>247</v>
      </c>
      <c r="M369">
        <v>10.64</v>
      </c>
    </row>
    <row r="370" spans="1:13" x14ac:dyDescent="0.35">
      <c r="A370">
        <v>23723</v>
      </c>
      <c r="B370" t="s">
        <v>47</v>
      </c>
      <c r="C370" t="s">
        <v>14</v>
      </c>
      <c r="D370">
        <v>880</v>
      </c>
      <c r="E370">
        <v>412</v>
      </c>
      <c r="F370">
        <v>505</v>
      </c>
      <c r="G370">
        <v>2</v>
      </c>
      <c r="H370">
        <v>18480</v>
      </c>
      <c r="I370">
        <v>2</v>
      </c>
      <c r="J370">
        <v>49</v>
      </c>
      <c r="K370">
        <v>433</v>
      </c>
      <c r="L370">
        <v>469</v>
      </c>
      <c r="M370">
        <v>7.5555555559999998</v>
      </c>
    </row>
    <row r="371" spans="1:13" x14ac:dyDescent="0.35">
      <c r="A371">
        <v>116053</v>
      </c>
      <c r="B371" t="s">
        <v>21</v>
      </c>
      <c r="C371" t="s">
        <v>14</v>
      </c>
      <c r="D371">
        <v>1112</v>
      </c>
      <c r="E371">
        <v>594</v>
      </c>
      <c r="F371">
        <v>639</v>
      </c>
      <c r="G371">
        <v>4</v>
      </c>
      <c r="H371">
        <v>26632</v>
      </c>
      <c r="I371">
        <v>2</v>
      </c>
      <c r="J371">
        <v>62</v>
      </c>
      <c r="K371">
        <v>619</v>
      </c>
      <c r="L371">
        <v>597</v>
      </c>
      <c r="M371">
        <v>6</v>
      </c>
    </row>
    <row r="372" spans="1:13" x14ac:dyDescent="0.35">
      <c r="A372">
        <v>92021</v>
      </c>
      <c r="B372" t="s">
        <v>16</v>
      </c>
      <c r="C372" t="s">
        <v>14</v>
      </c>
      <c r="D372">
        <v>960</v>
      </c>
      <c r="E372">
        <v>344</v>
      </c>
      <c r="F372">
        <v>459</v>
      </c>
      <c r="G372">
        <v>0</v>
      </c>
      <c r="H372">
        <v>16580</v>
      </c>
      <c r="I372">
        <v>8</v>
      </c>
      <c r="J372">
        <v>71</v>
      </c>
      <c r="K372">
        <v>411</v>
      </c>
      <c r="L372">
        <v>398</v>
      </c>
      <c r="M372">
        <v>20</v>
      </c>
    </row>
    <row r="373" spans="1:13" x14ac:dyDescent="0.35">
      <c r="A373">
        <v>164989</v>
      </c>
      <c r="B373" t="s">
        <v>22</v>
      </c>
      <c r="C373" t="s">
        <v>17</v>
      </c>
      <c r="D373">
        <v>5287</v>
      </c>
      <c r="E373">
        <v>1032</v>
      </c>
      <c r="F373">
        <v>1002</v>
      </c>
      <c r="G373">
        <v>98</v>
      </c>
      <c r="H373">
        <v>43904</v>
      </c>
      <c r="I373">
        <v>10</v>
      </c>
      <c r="J373">
        <v>51</v>
      </c>
      <c r="K373">
        <v>1105</v>
      </c>
      <c r="L373">
        <v>949</v>
      </c>
      <c r="M373">
        <v>13.375</v>
      </c>
    </row>
    <row r="374" spans="1:13" x14ac:dyDescent="0.35">
      <c r="A374">
        <v>126013</v>
      </c>
      <c r="B374" t="s">
        <v>21</v>
      </c>
      <c r="C374" t="s">
        <v>14</v>
      </c>
      <c r="D374">
        <v>697</v>
      </c>
      <c r="E374">
        <v>435</v>
      </c>
      <c r="F374">
        <v>497</v>
      </c>
      <c r="G374">
        <v>0</v>
      </c>
      <c r="H374">
        <v>15966</v>
      </c>
      <c r="I374">
        <v>2</v>
      </c>
      <c r="J374">
        <v>64</v>
      </c>
      <c r="K374">
        <v>488</v>
      </c>
      <c r="L374">
        <v>457</v>
      </c>
      <c r="M374">
        <v>15.33333333</v>
      </c>
    </row>
    <row r="375" spans="1:13" x14ac:dyDescent="0.35">
      <c r="A375">
        <v>117076</v>
      </c>
      <c r="B375" t="s">
        <v>21</v>
      </c>
      <c r="C375" t="s">
        <v>17</v>
      </c>
      <c r="D375">
        <v>548</v>
      </c>
      <c r="E375">
        <v>238</v>
      </c>
      <c r="F375">
        <v>271</v>
      </c>
      <c r="G375">
        <v>0</v>
      </c>
      <c r="H375">
        <v>7325</v>
      </c>
      <c r="I375">
        <v>11</v>
      </c>
      <c r="J375">
        <v>79</v>
      </c>
      <c r="K375">
        <v>236</v>
      </c>
      <c r="L375">
        <v>261</v>
      </c>
      <c r="M375">
        <v>7.9411764710000003</v>
      </c>
    </row>
    <row r="376" spans="1:13" x14ac:dyDescent="0.35">
      <c r="A376">
        <v>26680</v>
      </c>
      <c r="B376" t="s">
        <v>40</v>
      </c>
      <c r="C376" t="s">
        <v>17</v>
      </c>
      <c r="D376">
        <v>794</v>
      </c>
      <c r="E376">
        <v>323</v>
      </c>
      <c r="F376">
        <v>507</v>
      </c>
      <c r="G376">
        <v>2</v>
      </c>
      <c r="H376">
        <v>21758</v>
      </c>
      <c r="I376">
        <v>2</v>
      </c>
      <c r="J376">
        <v>69</v>
      </c>
      <c r="K376">
        <v>396</v>
      </c>
      <c r="L376">
        <v>461</v>
      </c>
      <c r="M376">
        <v>10.81818182</v>
      </c>
    </row>
    <row r="377" spans="1:13" x14ac:dyDescent="0.35">
      <c r="A377">
        <v>176252</v>
      </c>
      <c r="B377" t="s">
        <v>51</v>
      </c>
      <c r="C377" t="s">
        <v>14</v>
      </c>
      <c r="D377">
        <v>716</v>
      </c>
      <c r="E377">
        <v>371</v>
      </c>
      <c r="F377">
        <v>421</v>
      </c>
      <c r="G377">
        <v>2</v>
      </c>
      <c r="H377">
        <v>15858</v>
      </c>
      <c r="I377">
        <v>1</v>
      </c>
      <c r="J377">
        <v>37</v>
      </c>
      <c r="K377">
        <v>373</v>
      </c>
      <c r="L377">
        <v>419</v>
      </c>
      <c r="M377">
        <v>10.363636359999999</v>
      </c>
    </row>
    <row r="378" spans="1:13" x14ac:dyDescent="0.35">
      <c r="A378">
        <v>119154</v>
      </c>
      <c r="B378" t="s">
        <v>21</v>
      </c>
      <c r="C378" t="s">
        <v>45</v>
      </c>
      <c r="D378">
        <v>595</v>
      </c>
      <c r="E378">
        <v>400</v>
      </c>
      <c r="F378">
        <v>426</v>
      </c>
      <c r="G378">
        <v>0</v>
      </c>
      <c r="H378">
        <v>14881</v>
      </c>
      <c r="I378">
        <v>0</v>
      </c>
      <c r="J378">
        <v>62</v>
      </c>
      <c r="K378">
        <v>429</v>
      </c>
      <c r="L378">
        <v>387</v>
      </c>
      <c r="M378">
        <v>5.576923077</v>
      </c>
    </row>
    <row r="379" spans="1:13" x14ac:dyDescent="0.35">
      <c r="A379">
        <v>141442</v>
      </c>
      <c r="B379" t="s">
        <v>24</v>
      </c>
      <c r="C379" t="s">
        <v>14</v>
      </c>
      <c r="D379">
        <v>943</v>
      </c>
      <c r="E379">
        <v>497</v>
      </c>
      <c r="F379">
        <v>533</v>
      </c>
      <c r="G379">
        <v>0</v>
      </c>
      <c r="H379">
        <v>17961</v>
      </c>
      <c r="I379">
        <v>11</v>
      </c>
      <c r="J379">
        <v>25</v>
      </c>
      <c r="K379">
        <v>509</v>
      </c>
      <c r="L379">
        <v>523</v>
      </c>
      <c r="M379">
        <v>17.09090909</v>
      </c>
    </row>
    <row r="380" spans="1:13" x14ac:dyDescent="0.35">
      <c r="A380">
        <v>1012</v>
      </c>
      <c r="B380" t="s">
        <v>18</v>
      </c>
      <c r="C380" t="s">
        <v>14</v>
      </c>
      <c r="D380">
        <v>1133</v>
      </c>
      <c r="E380">
        <v>430</v>
      </c>
      <c r="F380">
        <v>621</v>
      </c>
      <c r="G380">
        <v>22</v>
      </c>
      <c r="H380">
        <v>26361</v>
      </c>
      <c r="I380">
        <v>0</v>
      </c>
      <c r="J380">
        <v>66</v>
      </c>
      <c r="K380">
        <v>601</v>
      </c>
      <c r="L380">
        <v>533</v>
      </c>
      <c r="M380">
        <v>12.21428571</v>
      </c>
    </row>
    <row r="381" spans="1:13" x14ac:dyDescent="0.35">
      <c r="A381">
        <v>42878</v>
      </c>
      <c r="B381" t="s">
        <v>13</v>
      </c>
      <c r="C381" t="s">
        <v>17</v>
      </c>
      <c r="D381">
        <v>595</v>
      </c>
      <c r="E381">
        <v>248</v>
      </c>
      <c r="F381">
        <v>313</v>
      </c>
      <c r="G381">
        <v>0</v>
      </c>
      <c r="H381">
        <v>15936</v>
      </c>
      <c r="I381">
        <v>6</v>
      </c>
      <c r="J381">
        <v>4</v>
      </c>
      <c r="K381">
        <v>274</v>
      </c>
      <c r="L381">
        <v>288</v>
      </c>
      <c r="M381">
        <v>6.125</v>
      </c>
    </row>
    <row r="382" spans="1:13" x14ac:dyDescent="0.35">
      <c r="A382">
        <v>188896</v>
      </c>
      <c r="B382" t="s">
        <v>56</v>
      </c>
      <c r="C382" t="s">
        <v>14</v>
      </c>
      <c r="D382">
        <v>705</v>
      </c>
      <c r="E382">
        <v>286</v>
      </c>
      <c r="F382">
        <v>298</v>
      </c>
      <c r="G382">
        <v>1</v>
      </c>
      <c r="H382">
        <v>10610</v>
      </c>
      <c r="I382">
        <v>3</v>
      </c>
      <c r="J382">
        <v>14</v>
      </c>
      <c r="K382">
        <v>293</v>
      </c>
      <c r="L382">
        <v>284</v>
      </c>
      <c r="M382">
        <v>25</v>
      </c>
    </row>
    <row r="383" spans="1:13" x14ac:dyDescent="0.35">
      <c r="A383">
        <v>99338</v>
      </c>
      <c r="B383" t="s">
        <v>37</v>
      </c>
      <c r="C383" t="s">
        <v>17</v>
      </c>
      <c r="D383">
        <v>1844</v>
      </c>
      <c r="E383">
        <v>676</v>
      </c>
      <c r="F383">
        <v>786</v>
      </c>
      <c r="G383">
        <v>43</v>
      </c>
      <c r="H383">
        <v>25507</v>
      </c>
      <c r="I383">
        <v>3</v>
      </c>
      <c r="J383">
        <v>52</v>
      </c>
      <c r="K383">
        <v>713</v>
      </c>
      <c r="L383">
        <v>726</v>
      </c>
      <c r="M383">
        <v>7.75</v>
      </c>
    </row>
    <row r="384" spans="1:13" x14ac:dyDescent="0.35">
      <c r="A384">
        <v>64563</v>
      </c>
      <c r="B384" t="s">
        <v>34</v>
      </c>
      <c r="C384" t="s">
        <v>17</v>
      </c>
      <c r="D384">
        <v>334</v>
      </c>
      <c r="E384">
        <v>227</v>
      </c>
      <c r="F384">
        <v>307</v>
      </c>
      <c r="G384">
        <v>0</v>
      </c>
      <c r="H384">
        <v>10104</v>
      </c>
      <c r="I384">
        <v>0</v>
      </c>
      <c r="J384">
        <v>58</v>
      </c>
      <c r="K384">
        <v>265</v>
      </c>
      <c r="L384">
        <v>269</v>
      </c>
      <c r="M384">
        <v>13.57142857</v>
      </c>
    </row>
    <row r="385" spans="1:13" x14ac:dyDescent="0.35">
      <c r="A385">
        <v>5335</v>
      </c>
      <c r="B385" t="s">
        <v>21</v>
      </c>
      <c r="C385" t="s">
        <v>17</v>
      </c>
      <c r="D385">
        <v>515</v>
      </c>
      <c r="E385">
        <v>271</v>
      </c>
      <c r="F385">
        <v>362</v>
      </c>
      <c r="G385">
        <v>1</v>
      </c>
      <c r="H385">
        <v>13012</v>
      </c>
      <c r="I385">
        <v>2</v>
      </c>
      <c r="J385">
        <v>56</v>
      </c>
      <c r="K385">
        <v>361</v>
      </c>
      <c r="L385">
        <v>315</v>
      </c>
      <c r="M385">
        <v>10.6875</v>
      </c>
    </row>
    <row r="386" spans="1:13" x14ac:dyDescent="0.35">
      <c r="A386">
        <v>112703</v>
      </c>
      <c r="B386" t="s">
        <v>32</v>
      </c>
      <c r="C386" t="s">
        <v>17</v>
      </c>
      <c r="D386">
        <v>318</v>
      </c>
      <c r="E386">
        <v>148</v>
      </c>
      <c r="F386">
        <v>236</v>
      </c>
      <c r="G386">
        <v>0</v>
      </c>
      <c r="H386">
        <v>7787</v>
      </c>
      <c r="I386">
        <v>1</v>
      </c>
      <c r="J386">
        <v>80</v>
      </c>
      <c r="K386">
        <v>197</v>
      </c>
      <c r="L386">
        <v>200</v>
      </c>
      <c r="M386">
        <v>15</v>
      </c>
    </row>
    <row r="387" spans="1:13" x14ac:dyDescent="0.35">
      <c r="A387">
        <v>32380</v>
      </c>
      <c r="B387" t="s">
        <v>13</v>
      </c>
      <c r="C387" t="s">
        <v>14</v>
      </c>
      <c r="D387">
        <v>825</v>
      </c>
      <c r="E387">
        <v>266</v>
      </c>
      <c r="F387">
        <v>419</v>
      </c>
      <c r="G387">
        <v>5</v>
      </c>
      <c r="H387">
        <v>17633</v>
      </c>
      <c r="I387">
        <v>7</v>
      </c>
      <c r="J387">
        <v>5</v>
      </c>
      <c r="K387">
        <v>263</v>
      </c>
      <c r="L387">
        <v>405</v>
      </c>
      <c r="M387">
        <v>4.7647058820000003</v>
      </c>
    </row>
    <row r="388" spans="1:13" x14ac:dyDescent="0.35">
      <c r="A388">
        <v>40566</v>
      </c>
      <c r="B388" t="s">
        <v>13</v>
      </c>
      <c r="C388" t="s">
        <v>17</v>
      </c>
      <c r="D388">
        <v>1530</v>
      </c>
      <c r="E388">
        <v>442</v>
      </c>
      <c r="F388">
        <v>619</v>
      </c>
      <c r="G388">
        <v>25</v>
      </c>
      <c r="H388">
        <v>23340</v>
      </c>
      <c r="I388">
        <v>15</v>
      </c>
      <c r="J388">
        <v>16</v>
      </c>
      <c r="K388">
        <v>545</v>
      </c>
      <c r="L388">
        <v>535</v>
      </c>
      <c r="M388">
        <v>10.85714286</v>
      </c>
    </row>
    <row r="389" spans="1:13" x14ac:dyDescent="0.35">
      <c r="A389">
        <v>32359</v>
      </c>
      <c r="B389" t="s">
        <v>13</v>
      </c>
      <c r="C389" t="s">
        <v>14</v>
      </c>
      <c r="D389">
        <v>922</v>
      </c>
      <c r="E389">
        <v>292</v>
      </c>
      <c r="F389">
        <v>335</v>
      </c>
      <c r="G389">
        <v>1</v>
      </c>
      <c r="H389">
        <v>10541</v>
      </c>
      <c r="I389">
        <v>6</v>
      </c>
      <c r="J389">
        <v>18</v>
      </c>
      <c r="K389">
        <v>304</v>
      </c>
      <c r="L389">
        <v>319</v>
      </c>
      <c r="M389">
        <v>4.2786885249999997</v>
      </c>
    </row>
    <row r="390" spans="1:13" x14ac:dyDescent="0.35">
      <c r="A390">
        <v>146628</v>
      </c>
      <c r="B390" t="s">
        <v>22</v>
      </c>
      <c r="C390" t="s">
        <v>17</v>
      </c>
      <c r="D390">
        <v>1999</v>
      </c>
      <c r="E390">
        <v>154</v>
      </c>
      <c r="F390">
        <v>220</v>
      </c>
      <c r="G390">
        <v>50</v>
      </c>
      <c r="H390">
        <v>6449</v>
      </c>
      <c r="I390">
        <v>41</v>
      </c>
      <c r="J390">
        <v>41</v>
      </c>
      <c r="K390">
        <v>163</v>
      </c>
      <c r="L390">
        <v>215</v>
      </c>
      <c r="M390">
        <v>13.85714286</v>
      </c>
    </row>
    <row r="391" spans="1:13" x14ac:dyDescent="0.35">
      <c r="A391">
        <v>113690</v>
      </c>
      <c r="B391" t="s">
        <v>32</v>
      </c>
      <c r="C391" t="s">
        <v>14</v>
      </c>
      <c r="D391">
        <v>530</v>
      </c>
      <c r="E391">
        <v>224</v>
      </c>
      <c r="F391">
        <v>360</v>
      </c>
      <c r="G391">
        <v>1</v>
      </c>
      <c r="H391">
        <v>14188</v>
      </c>
      <c r="I391">
        <v>10</v>
      </c>
      <c r="J391">
        <v>42</v>
      </c>
      <c r="K391">
        <v>242</v>
      </c>
      <c r="L391">
        <v>316</v>
      </c>
      <c r="M391">
        <v>20</v>
      </c>
    </row>
    <row r="392" spans="1:13" x14ac:dyDescent="0.35">
      <c r="A392">
        <v>102011</v>
      </c>
      <c r="B392" t="s">
        <v>37</v>
      </c>
      <c r="C392" t="s">
        <v>17</v>
      </c>
      <c r="D392">
        <v>576</v>
      </c>
      <c r="E392">
        <v>243</v>
      </c>
      <c r="F392">
        <v>354</v>
      </c>
      <c r="G392">
        <v>0</v>
      </c>
      <c r="H392">
        <v>12603</v>
      </c>
      <c r="I392">
        <v>0</v>
      </c>
      <c r="J392">
        <v>83</v>
      </c>
      <c r="K392">
        <v>312</v>
      </c>
      <c r="L392">
        <v>301</v>
      </c>
      <c r="M392">
        <v>19.92307692</v>
      </c>
    </row>
    <row r="393" spans="1:13" x14ac:dyDescent="0.35">
      <c r="A393">
        <v>17714</v>
      </c>
      <c r="B393" t="s">
        <v>18</v>
      </c>
      <c r="C393" t="s">
        <v>20</v>
      </c>
      <c r="D393">
        <v>770</v>
      </c>
      <c r="E393">
        <v>350</v>
      </c>
      <c r="F393">
        <v>436</v>
      </c>
      <c r="G393">
        <v>0</v>
      </c>
      <c r="H393">
        <v>11822</v>
      </c>
      <c r="I393">
        <v>1</v>
      </c>
      <c r="J393">
        <v>70</v>
      </c>
      <c r="K393">
        <v>409</v>
      </c>
      <c r="L393">
        <v>354</v>
      </c>
      <c r="M393">
        <v>12.42857143</v>
      </c>
    </row>
    <row r="394" spans="1:13" x14ac:dyDescent="0.35">
      <c r="A394">
        <v>134619</v>
      </c>
      <c r="B394" t="s">
        <v>39</v>
      </c>
      <c r="C394" t="s">
        <v>14</v>
      </c>
      <c r="D394">
        <v>925</v>
      </c>
      <c r="E394">
        <v>456</v>
      </c>
      <c r="F394">
        <v>458</v>
      </c>
      <c r="G394">
        <v>2</v>
      </c>
      <c r="H394">
        <v>12465</v>
      </c>
      <c r="I394">
        <v>5</v>
      </c>
      <c r="J394">
        <v>71</v>
      </c>
      <c r="K394">
        <v>457</v>
      </c>
      <c r="L394">
        <v>463</v>
      </c>
      <c r="M394">
        <v>9.3000000000000007</v>
      </c>
    </row>
    <row r="395" spans="1:13" x14ac:dyDescent="0.35">
      <c r="A395">
        <v>106649</v>
      </c>
      <c r="B395" t="s">
        <v>60</v>
      </c>
      <c r="C395" t="s">
        <v>17</v>
      </c>
      <c r="D395">
        <v>827</v>
      </c>
      <c r="E395">
        <v>535</v>
      </c>
      <c r="F395">
        <v>597</v>
      </c>
      <c r="G395">
        <v>0</v>
      </c>
      <c r="H395">
        <v>21162</v>
      </c>
      <c r="I395">
        <v>3</v>
      </c>
      <c r="J395">
        <v>38</v>
      </c>
      <c r="K395">
        <v>542</v>
      </c>
      <c r="L395">
        <v>598</v>
      </c>
      <c r="M395">
        <v>19.600000000000001</v>
      </c>
    </row>
    <row r="396" spans="1:13" x14ac:dyDescent="0.35">
      <c r="A396">
        <v>147045</v>
      </c>
      <c r="B396" t="s">
        <v>22</v>
      </c>
      <c r="C396" t="s">
        <v>17</v>
      </c>
      <c r="D396">
        <v>1989</v>
      </c>
      <c r="E396">
        <v>526</v>
      </c>
      <c r="F396">
        <v>572</v>
      </c>
      <c r="G396">
        <v>49</v>
      </c>
      <c r="H396">
        <v>19716</v>
      </c>
      <c r="I396">
        <v>13</v>
      </c>
      <c r="J396">
        <v>50</v>
      </c>
      <c r="K396">
        <v>607</v>
      </c>
      <c r="L396">
        <v>540</v>
      </c>
      <c r="M396">
        <v>7.9</v>
      </c>
    </row>
    <row r="397" spans="1:13" x14ac:dyDescent="0.35">
      <c r="A397">
        <v>86420</v>
      </c>
      <c r="B397" t="s">
        <v>46</v>
      </c>
      <c r="C397" t="s">
        <v>17</v>
      </c>
      <c r="D397">
        <v>734</v>
      </c>
      <c r="E397">
        <v>408</v>
      </c>
      <c r="F397">
        <v>402</v>
      </c>
      <c r="G397">
        <v>0</v>
      </c>
      <c r="H397">
        <v>11843</v>
      </c>
      <c r="I397">
        <v>0</v>
      </c>
      <c r="J397">
        <v>70</v>
      </c>
      <c r="K397">
        <v>404</v>
      </c>
      <c r="L397">
        <v>403</v>
      </c>
      <c r="M397">
        <v>5.0833333329999997</v>
      </c>
    </row>
    <row r="398" spans="1:13" x14ac:dyDescent="0.35">
      <c r="A398">
        <v>20445</v>
      </c>
      <c r="B398" t="s">
        <v>18</v>
      </c>
      <c r="C398" t="s">
        <v>14</v>
      </c>
      <c r="D398">
        <v>572</v>
      </c>
      <c r="E398">
        <v>212</v>
      </c>
      <c r="F398">
        <v>282</v>
      </c>
      <c r="G398">
        <v>2</v>
      </c>
      <c r="H398">
        <v>9728</v>
      </c>
      <c r="I398">
        <v>4</v>
      </c>
      <c r="J398">
        <v>48</v>
      </c>
      <c r="K398">
        <v>227</v>
      </c>
      <c r="L398">
        <v>263</v>
      </c>
      <c r="M398">
        <v>17.600000000000001</v>
      </c>
    </row>
    <row r="399" spans="1:13" x14ac:dyDescent="0.35">
      <c r="A399">
        <v>89924</v>
      </c>
      <c r="B399" t="s">
        <v>34</v>
      </c>
      <c r="C399" t="s">
        <v>17</v>
      </c>
      <c r="D399">
        <v>1152</v>
      </c>
      <c r="E399">
        <v>521</v>
      </c>
      <c r="F399">
        <v>561</v>
      </c>
      <c r="G399">
        <v>9</v>
      </c>
      <c r="H399">
        <v>17112</v>
      </c>
      <c r="I399">
        <v>2</v>
      </c>
      <c r="J399">
        <v>53</v>
      </c>
      <c r="K399">
        <v>546</v>
      </c>
      <c r="L399">
        <v>542</v>
      </c>
      <c r="M399">
        <v>5.0909090910000003</v>
      </c>
    </row>
    <row r="400" spans="1:13" x14ac:dyDescent="0.35">
      <c r="A400">
        <v>156937</v>
      </c>
      <c r="B400" t="s">
        <v>22</v>
      </c>
      <c r="C400" t="s">
        <v>14</v>
      </c>
      <c r="D400">
        <v>1605</v>
      </c>
      <c r="E400">
        <v>416</v>
      </c>
      <c r="F400">
        <v>443</v>
      </c>
      <c r="G400">
        <v>20</v>
      </c>
      <c r="H400">
        <v>15534</v>
      </c>
      <c r="I400">
        <v>27</v>
      </c>
      <c r="J400">
        <v>41</v>
      </c>
      <c r="K400">
        <v>420</v>
      </c>
      <c r="L400">
        <v>442</v>
      </c>
      <c r="M400">
        <v>15</v>
      </c>
    </row>
    <row r="401" spans="1:13" x14ac:dyDescent="0.35">
      <c r="A401">
        <v>151986</v>
      </c>
      <c r="B401" t="s">
        <v>22</v>
      </c>
      <c r="C401" t="s">
        <v>17</v>
      </c>
      <c r="D401">
        <v>2598</v>
      </c>
      <c r="E401">
        <v>518</v>
      </c>
      <c r="F401">
        <v>627</v>
      </c>
      <c r="G401">
        <v>78</v>
      </c>
      <c r="H401">
        <v>27570</v>
      </c>
      <c r="I401">
        <v>8</v>
      </c>
      <c r="J401">
        <v>38</v>
      </c>
      <c r="K401">
        <v>570</v>
      </c>
      <c r="L401">
        <v>576</v>
      </c>
      <c r="M401">
        <v>9</v>
      </c>
    </row>
    <row r="402" spans="1:13" x14ac:dyDescent="0.35">
      <c r="A402">
        <v>139324</v>
      </c>
      <c r="B402" t="s">
        <v>55</v>
      </c>
      <c r="C402" t="s">
        <v>31</v>
      </c>
      <c r="D402">
        <v>1017</v>
      </c>
      <c r="E402">
        <v>322</v>
      </c>
      <c r="F402">
        <v>590</v>
      </c>
      <c r="G402">
        <v>3</v>
      </c>
      <c r="H402">
        <v>22316</v>
      </c>
      <c r="I402">
        <v>6</v>
      </c>
      <c r="J402">
        <v>35</v>
      </c>
      <c r="K402">
        <v>521</v>
      </c>
      <c r="L402">
        <v>407</v>
      </c>
      <c r="M402">
        <v>10.8</v>
      </c>
    </row>
    <row r="403" spans="1:13" x14ac:dyDescent="0.35">
      <c r="A403">
        <v>154067</v>
      </c>
      <c r="B403" t="s">
        <v>22</v>
      </c>
      <c r="C403" t="s">
        <v>17</v>
      </c>
      <c r="D403">
        <v>967</v>
      </c>
      <c r="E403">
        <v>381</v>
      </c>
      <c r="F403">
        <v>426</v>
      </c>
      <c r="G403">
        <v>17</v>
      </c>
      <c r="H403">
        <v>10138</v>
      </c>
      <c r="I403">
        <v>8</v>
      </c>
      <c r="J403">
        <v>69</v>
      </c>
      <c r="K403">
        <v>391</v>
      </c>
      <c r="L403">
        <v>392</v>
      </c>
      <c r="M403">
        <v>8.4166666669999994</v>
      </c>
    </row>
    <row r="404" spans="1:13" x14ac:dyDescent="0.35">
      <c r="A404">
        <v>74825</v>
      </c>
      <c r="B404" t="s">
        <v>48</v>
      </c>
      <c r="C404" t="s">
        <v>17</v>
      </c>
      <c r="D404">
        <v>310</v>
      </c>
      <c r="E404">
        <v>175</v>
      </c>
      <c r="F404">
        <v>316</v>
      </c>
      <c r="G404">
        <v>0</v>
      </c>
      <c r="H404">
        <v>11934</v>
      </c>
      <c r="I404">
        <v>0</v>
      </c>
      <c r="J404">
        <v>84</v>
      </c>
      <c r="K404">
        <v>288</v>
      </c>
      <c r="L404">
        <v>244</v>
      </c>
      <c r="M404">
        <v>4.6086956519999998</v>
      </c>
    </row>
    <row r="405" spans="1:13" x14ac:dyDescent="0.35">
      <c r="A405">
        <v>22425</v>
      </c>
      <c r="B405" t="s">
        <v>47</v>
      </c>
      <c r="C405" t="s">
        <v>17</v>
      </c>
      <c r="D405">
        <v>454</v>
      </c>
      <c r="E405">
        <v>238</v>
      </c>
      <c r="F405">
        <v>304</v>
      </c>
      <c r="G405">
        <v>0</v>
      </c>
      <c r="H405">
        <v>9795</v>
      </c>
      <c r="I405">
        <v>1</v>
      </c>
      <c r="J405">
        <v>90</v>
      </c>
      <c r="K405">
        <v>261</v>
      </c>
      <c r="L405">
        <v>290</v>
      </c>
      <c r="M405">
        <v>13.81818182</v>
      </c>
    </row>
    <row r="406" spans="1:13" x14ac:dyDescent="0.35">
      <c r="A406">
        <v>55450</v>
      </c>
      <c r="B406" t="s">
        <v>63</v>
      </c>
      <c r="C406" t="s">
        <v>20</v>
      </c>
      <c r="D406">
        <v>350</v>
      </c>
      <c r="E406">
        <v>173</v>
      </c>
      <c r="F406">
        <v>280</v>
      </c>
      <c r="G406">
        <v>0</v>
      </c>
      <c r="H406">
        <v>9613</v>
      </c>
      <c r="I406">
        <v>0</v>
      </c>
      <c r="J406">
        <v>89</v>
      </c>
      <c r="K406">
        <v>220</v>
      </c>
      <c r="L406">
        <v>241</v>
      </c>
      <c r="M406">
        <v>3.52631579</v>
      </c>
    </row>
    <row r="407" spans="1:13" x14ac:dyDescent="0.35">
      <c r="A407">
        <v>64650</v>
      </c>
      <c r="B407" t="s">
        <v>30</v>
      </c>
      <c r="C407" t="s">
        <v>14</v>
      </c>
      <c r="D407">
        <v>587</v>
      </c>
      <c r="E407">
        <v>304</v>
      </c>
      <c r="F407">
        <v>400</v>
      </c>
      <c r="G407">
        <v>0</v>
      </c>
      <c r="H407">
        <v>15481</v>
      </c>
      <c r="I407">
        <v>7</v>
      </c>
      <c r="J407">
        <v>86</v>
      </c>
      <c r="K407">
        <v>319</v>
      </c>
      <c r="L407">
        <v>362</v>
      </c>
      <c r="M407">
        <v>26.5</v>
      </c>
    </row>
    <row r="408" spans="1:13" x14ac:dyDescent="0.35">
      <c r="A408">
        <v>144974</v>
      </c>
      <c r="B408" t="s">
        <v>22</v>
      </c>
      <c r="C408" t="s">
        <v>14</v>
      </c>
      <c r="D408">
        <v>3404</v>
      </c>
      <c r="E408">
        <v>752</v>
      </c>
      <c r="F408">
        <v>761</v>
      </c>
      <c r="G408">
        <v>96</v>
      </c>
      <c r="H408">
        <v>31850</v>
      </c>
      <c r="I408">
        <v>7</v>
      </c>
      <c r="J408">
        <v>44</v>
      </c>
      <c r="K408">
        <v>750</v>
      </c>
      <c r="L408">
        <v>770</v>
      </c>
      <c r="M408">
        <v>10</v>
      </c>
    </row>
    <row r="409" spans="1:13" x14ac:dyDescent="0.35">
      <c r="A409">
        <v>4254</v>
      </c>
      <c r="B409" t="s">
        <v>22</v>
      </c>
      <c r="C409" t="s">
        <v>14</v>
      </c>
      <c r="D409">
        <v>1738</v>
      </c>
      <c r="E409">
        <v>355</v>
      </c>
      <c r="F409">
        <v>395</v>
      </c>
      <c r="G409">
        <v>29</v>
      </c>
      <c r="H409">
        <v>15779</v>
      </c>
      <c r="I409">
        <v>24</v>
      </c>
      <c r="J409">
        <v>43</v>
      </c>
      <c r="K409">
        <v>375</v>
      </c>
      <c r="L409">
        <v>387</v>
      </c>
      <c r="M409">
        <v>17.100000000000001</v>
      </c>
    </row>
    <row r="410" spans="1:13" x14ac:dyDescent="0.35">
      <c r="A410">
        <v>171188</v>
      </c>
      <c r="B410" t="s">
        <v>22</v>
      </c>
      <c r="C410" t="s">
        <v>17</v>
      </c>
      <c r="D410">
        <v>1283</v>
      </c>
      <c r="E410">
        <v>223</v>
      </c>
      <c r="F410">
        <v>359</v>
      </c>
      <c r="G410">
        <v>18</v>
      </c>
      <c r="H410">
        <v>13175</v>
      </c>
      <c r="I410">
        <v>3</v>
      </c>
      <c r="J410">
        <v>63</v>
      </c>
      <c r="K410">
        <v>292</v>
      </c>
      <c r="L410">
        <v>295</v>
      </c>
      <c r="M410">
        <v>11.53333333</v>
      </c>
    </row>
    <row r="411" spans="1:13" x14ac:dyDescent="0.35">
      <c r="A411">
        <v>181569</v>
      </c>
      <c r="B411" t="s">
        <v>41</v>
      </c>
      <c r="C411" t="s">
        <v>17</v>
      </c>
      <c r="D411">
        <v>886</v>
      </c>
      <c r="E411">
        <v>293</v>
      </c>
      <c r="F411">
        <v>433</v>
      </c>
      <c r="G411">
        <v>8</v>
      </c>
      <c r="H411">
        <v>16413</v>
      </c>
      <c r="I411">
        <v>1</v>
      </c>
      <c r="J411">
        <v>42</v>
      </c>
      <c r="K411">
        <v>351</v>
      </c>
      <c r="L411">
        <v>366</v>
      </c>
      <c r="M411">
        <v>17.333333329999999</v>
      </c>
    </row>
    <row r="412" spans="1:13" x14ac:dyDescent="0.35">
      <c r="A412">
        <v>68797</v>
      </c>
      <c r="B412" t="s">
        <v>30</v>
      </c>
      <c r="C412" t="s">
        <v>17</v>
      </c>
      <c r="D412">
        <v>927</v>
      </c>
      <c r="E412">
        <v>323</v>
      </c>
      <c r="F412">
        <v>371</v>
      </c>
      <c r="G412">
        <v>2</v>
      </c>
      <c r="H412">
        <v>18248</v>
      </c>
      <c r="I412">
        <v>8</v>
      </c>
      <c r="J412">
        <v>80</v>
      </c>
      <c r="K412">
        <v>359</v>
      </c>
      <c r="L412">
        <v>333</v>
      </c>
      <c r="M412">
        <v>7.6666666670000003</v>
      </c>
    </row>
    <row r="413" spans="1:13" x14ac:dyDescent="0.35">
      <c r="A413">
        <v>99602</v>
      </c>
      <c r="B413" t="s">
        <v>37</v>
      </c>
      <c r="C413" t="s">
        <v>17</v>
      </c>
      <c r="D413">
        <v>649</v>
      </c>
      <c r="E413">
        <v>317</v>
      </c>
      <c r="F413">
        <v>410</v>
      </c>
      <c r="G413">
        <v>0</v>
      </c>
      <c r="H413">
        <v>16063</v>
      </c>
      <c r="I413">
        <v>1</v>
      </c>
      <c r="J413">
        <v>71</v>
      </c>
      <c r="K413">
        <v>399</v>
      </c>
      <c r="L413">
        <v>350</v>
      </c>
      <c r="M413">
        <v>7.9411764710000003</v>
      </c>
    </row>
    <row r="414" spans="1:13" x14ac:dyDescent="0.35">
      <c r="A414">
        <v>182586</v>
      </c>
      <c r="B414" t="s">
        <v>41</v>
      </c>
      <c r="C414" t="s">
        <v>52</v>
      </c>
      <c r="D414">
        <v>429</v>
      </c>
      <c r="E414">
        <v>192</v>
      </c>
      <c r="F414">
        <v>259</v>
      </c>
      <c r="G414">
        <v>0</v>
      </c>
      <c r="H414">
        <v>8712</v>
      </c>
      <c r="I414">
        <v>1</v>
      </c>
      <c r="J414">
        <v>49</v>
      </c>
      <c r="K414">
        <v>215</v>
      </c>
      <c r="L414">
        <v>224</v>
      </c>
      <c r="M414">
        <v>6.8666666669999996</v>
      </c>
    </row>
    <row r="415" spans="1:13" x14ac:dyDescent="0.35">
      <c r="A415">
        <v>11023</v>
      </c>
      <c r="B415" t="s">
        <v>22</v>
      </c>
      <c r="C415" t="s">
        <v>14</v>
      </c>
      <c r="D415">
        <v>1869</v>
      </c>
      <c r="E415">
        <v>559</v>
      </c>
      <c r="F415">
        <v>600</v>
      </c>
      <c r="G415">
        <v>38</v>
      </c>
      <c r="H415">
        <v>20539</v>
      </c>
      <c r="I415">
        <v>5</v>
      </c>
      <c r="J415">
        <v>61</v>
      </c>
      <c r="K415">
        <v>560</v>
      </c>
      <c r="L415">
        <v>577</v>
      </c>
      <c r="M415">
        <v>6.4</v>
      </c>
    </row>
    <row r="416" spans="1:13" x14ac:dyDescent="0.35">
      <c r="A416">
        <v>176409</v>
      </c>
      <c r="B416" t="s">
        <v>51</v>
      </c>
      <c r="C416" t="s">
        <v>14</v>
      </c>
      <c r="D416">
        <v>709</v>
      </c>
      <c r="E416">
        <v>361</v>
      </c>
      <c r="F416">
        <v>494</v>
      </c>
      <c r="G416">
        <v>0</v>
      </c>
      <c r="H416">
        <v>15076</v>
      </c>
      <c r="I416">
        <v>2</v>
      </c>
      <c r="J416">
        <v>53</v>
      </c>
      <c r="K416">
        <v>442</v>
      </c>
      <c r="L416">
        <v>440</v>
      </c>
      <c r="M416">
        <v>12.4</v>
      </c>
    </row>
    <row r="417" spans="1:13" x14ac:dyDescent="0.35">
      <c r="A417">
        <v>72452</v>
      </c>
      <c r="B417" t="s">
        <v>30</v>
      </c>
      <c r="C417" t="s">
        <v>17</v>
      </c>
      <c r="D417">
        <v>951</v>
      </c>
      <c r="E417">
        <v>601</v>
      </c>
      <c r="F417">
        <v>648</v>
      </c>
      <c r="G417">
        <v>2</v>
      </c>
      <c r="H417">
        <v>20169</v>
      </c>
      <c r="I417">
        <v>1</v>
      </c>
      <c r="J417">
        <v>74</v>
      </c>
      <c r="K417">
        <v>611</v>
      </c>
      <c r="L417">
        <v>639</v>
      </c>
      <c r="M417">
        <v>3.3333333330000001</v>
      </c>
    </row>
    <row r="418" spans="1:13" x14ac:dyDescent="0.35">
      <c r="A418">
        <v>77523</v>
      </c>
      <c r="B418" t="s">
        <v>36</v>
      </c>
      <c r="C418" t="s">
        <v>17</v>
      </c>
      <c r="D418">
        <v>856</v>
      </c>
      <c r="E418">
        <v>458</v>
      </c>
      <c r="F418">
        <v>536</v>
      </c>
      <c r="G418">
        <v>0</v>
      </c>
      <c r="H418">
        <v>18209</v>
      </c>
      <c r="I418">
        <v>3</v>
      </c>
      <c r="J418">
        <v>81</v>
      </c>
      <c r="K418">
        <v>478</v>
      </c>
      <c r="L418">
        <v>497</v>
      </c>
      <c r="M418">
        <v>8.3571428569999995</v>
      </c>
    </row>
    <row r="419" spans="1:13" x14ac:dyDescent="0.35">
      <c r="A419">
        <v>29130</v>
      </c>
      <c r="B419" t="s">
        <v>40</v>
      </c>
      <c r="C419" t="s">
        <v>14</v>
      </c>
      <c r="D419">
        <v>664</v>
      </c>
      <c r="E419">
        <v>357</v>
      </c>
      <c r="F419">
        <v>414</v>
      </c>
      <c r="G419">
        <v>1</v>
      </c>
      <c r="H419">
        <v>11747</v>
      </c>
      <c r="I419">
        <v>0</v>
      </c>
      <c r="J419">
        <v>86</v>
      </c>
      <c r="K419">
        <v>363</v>
      </c>
      <c r="L419">
        <v>389</v>
      </c>
      <c r="M419">
        <v>9.6</v>
      </c>
    </row>
    <row r="420" spans="1:13" x14ac:dyDescent="0.35">
      <c r="A420">
        <v>141308</v>
      </c>
      <c r="B420" t="s">
        <v>39</v>
      </c>
      <c r="C420" t="s">
        <v>17</v>
      </c>
      <c r="D420">
        <v>695</v>
      </c>
      <c r="E420">
        <v>288</v>
      </c>
      <c r="F420">
        <v>412</v>
      </c>
      <c r="G420">
        <v>0</v>
      </c>
      <c r="H420">
        <v>11994</v>
      </c>
      <c r="I420">
        <v>1</v>
      </c>
      <c r="J420">
        <v>81</v>
      </c>
      <c r="K420">
        <v>371</v>
      </c>
      <c r="L420">
        <v>338</v>
      </c>
      <c r="M420">
        <v>4.692307692</v>
      </c>
    </row>
    <row r="421" spans="1:13" x14ac:dyDescent="0.35">
      <c r="A421">
        <v>15349</v>
      </c>
      <c r="B421" t="s">
        <v>18</v>
      </c>
      <c r="C421" t="s">
        <v>14</v>
      </c>
      <c r="D421">
        <v>651</v>
      </c>
      <c r="E421">
        <v>201</v>
      </c>
      <c r="F421">
        <v>472</v>
      </c>
      <c r="G421">
        <v>14</v>
      </c>
      <c r="H421">
        <v>30052</v>
      </c>
      <c r="I421">
        <v>1</v>
      </c>
      <c r="J421">
        <v>62</v>
      </c>
      <c r="K421">
        <v>367</v>
      </c>
      <c r="L421">
        <v>336</v>
      </c>
      <c r="M421">
        <v>20</v>
      </c>
    </row>
    <row r="422" spans="1:13" x14ac:dyDescent="0.35">
      <c r="A422">
        <v>124095</v>
      </c>
      <c r="B422" t="s">
        <v>21</v>
      </c>
      <c r="C422" t="s">
        <v>17</v>
      </c>
      <c r="D422">
        <v>328</v>
      </c>
      <c r="E422">
        <v>268</v>
      </c>
      <c r="F422">
        <v>317</v>
      </c>
      <c r="G422">
        <v>0</v>
      </c>
      <c r="H422">
        <v>10558</v>
      </c>
      <c r="I422">
        <v>16</v>
      </c>
      <c r="J422">
        <v>65</v>
      </c>
      <c r="K422">
        <v>308</v>
      </c>
      <c r="L422">
        <v>300</v>
      </c>
      <c r="M422">
        <v>15</v>
      </c>
    </row>
    <row r="423" spans="1:13" x14ac:dyDescent="0.35">
      <c r="A423">
        <v>106583</v>
      </c>
      <c r="B423" t="s">
        <v>60</v>
      </c>
      <c r="C423" t="s">
        <v>14</v>
      </c>
      <c r="D423">
        <v>337</v>
      </c>
      <c r="E423">
        <v>296</v>
      </c>
      <c r="F423">
        <v>415</v>
      </c>
      <c r="G423">
        <v>0</v>
      </c>
      <c r="H423">
        <v>14902</v>
      </c>
      <c r="I423">
        <v>1</v>
      </c>
      <c r="J423">
        <v>83</v>
      </c>
      <c r="K423">
        <v>344</v>
      </c>
      <c r="L423">
        <v>350</v>
      </c>
      <c r="M423">
        <v>5.5476190479999996</v>
      </c>
    </row>
    <row r="424" spans="1:13" x14ac:dyDescent="0.35">
      <c r="A424">
        <v>131263</v>
      </c>
      <c r="B424" t="s">
        <v>49</v>
      </c>
      <c r="C424" t="s">
        <v>17</v>
      </c>
      <c r="D424">
        <v>475</v>
      </c>
      <c r="E424">
        <v>82</v>
      </c>
      <c r="F424">
        <v>125</v>
      </c>
      <c r="G424">
        <v>9</v>
      </c>
      <c r="H424">
        <v>7813</v>
      </c>
      <c r="I424">
        <v>5</v>
      </c>
      <c r="J424">
        <v>46</v>
      </c>
      <c r="K424">
        <v>90</v>
      </c>
      <c r="L424">
        <v>150</v>
      </c>
      <c r="M424">
        <v>9.5333333329999999</v>
      </c>
    </row>
    <row r="425" spans="1:13" x14ac:dyDescent="0.35">
      <c r="A425">
        <v>14376</v>
      </c>
      <c r="B425" t="s">
        <v>58</v>
      </c>
      <c r="C425" t="s">
        <v>17</v>
      </c>
      <c r="D425">
        <v>295</v>
      </c>
      <c r="E425">
        <v>182</v>
      </c>
      <c r="F425">
        <v>285</v>
      </c>
      <c r="G425">
        <v>0</v>
      </c>
      <c r="H425">
        <v>10151</v>
      </c>
      <c r="I425">
        <v>0</v>
      </c>
      <c r="J425">
        <v>73</v>
      </c>
      <c r="K425">
        <v>219</v>
      </c>
      <c r="L425">
        <v>242</v>
      </c>
      <c r="M425">
        <v>9.4545454549999999</v>
      </c>
    </row>
    <row r="426" spans="1:13" x14ac:dyDescent="0.35">
      <c r="A426">
        <v>147641</v>
      </c>
      <c r="B426" t="s">
        <v>22</v>
      </c>
      <c r="C426" t="s">
        <v>17</v>
      </c>
      <c r="D426">
        <v>2302</v>
      </c>
      <c r="E426">
        <v>313</v>
      </c>
      <c r="F426">
        <v>521</v>
      </c>
      <c r="G426">
        <v>67</v>
      </c>
      <c r="H426">
        <v>18199</v>
      </c>
      <c r="I426">
        <v>15</v>
      </c>
      <c r="J426">
        <v>48</v>
      </c>
      <c r="K426">
        <v>390</v>
      </c>
      <c r="L426">
        <v>411</v>
      </c>
      <c r="M426">
        <v>7.1333333330000004</v>
      </c>
    </row>
    <row r="427" spans="1:13" x14ac:dyDescent="0.35">
      <c r="A427">
        <v>131972</v>
      </c>
      <c r="B427" t="s">
        <v>49</v>
      </c>
      <c r="C427" t="s">
        <v>17</v>
      </c>
      <c r="D427">
        <v>513</v>
      </c>
      <c r="E427">
        <v>250</v>
      </c>
      <c r="F427">
        <v>347</v>
      </c>
      <c r="G427">
        <v>0</v>
      </c>
      <c r="H427">
        <v>11462</v>
      </c>
      <c r="I427">
        <v>3</v>
      </c>
      <c r="J427">
        <v>59</v>
      </c>
      <c r="K427">
        <v>288</v>
      </c>
      <c r="L427">
        <v>313</v>
      </c>
      <c r="M427">
        <v>5.7777777779999999</v>
      </c>
    </row>
    <row r="428" spans="1:13" x14ac:dyDescent="0.35">
      <c r="A428">
        <v>170714</v>
      </c>
      <c r="B428" t="s">
        <v>22</v>
      </c>
      <c r="D428">
        <v>1452</v>
      </c>
      <c r="E428">
        <v>286</v>
      </c>
      <c r="F428">
        <v>363</v>
      </c>
      <c r="G428">
        <v>4</v>
      </c>
      <c r="H428">
        <v>13126</v>
      </c>
      <c r="I428">
        <v>9</v>
      </c>
      <c r="J428">
        <v>61</v>
      </c>
      <c r="K428">
        <v>279</v>
      </c>
      <c r="L428">
        <v>346</v>
      </c>
      <c r="M428">
        <v>12.61538462</v>
      </c>
    </row>
    <row r="429" spans="1:13" x14ac:dyDescent="0.35">
      <c r="A429">
        <v>167755</v>
      </c>
      <c r="B429" t="s">
        <v>22</v>
      </c>
      <c r="C429" t="s">
        <v>14</v>
      </c>
      <c r="D429">
        <v>5940</v>
      </c>
      <c r="E429">
        <v>761</v>
      </c>
      <c r="F429">
        <v>1004</v>
      </c>
      <c r="G429">
        <v>99</v>
      </c>
      <c r="H429">
        <v>43571</v>
      </c>
      <c r="I429">
        <v>18</v>
      </c>
      <c r="J429">
        <v>41</v>
      </c>
      <c r="K429">
        <v>1114</v>
      </c>
      <c r="L429">
        <v>721</v>
      </c>
      <c r="M429">
        <v>13</v>
      </c>
    </row>
    <row r="430" spans="1:13" x14ac:dyDescent="0.35">
      <c r="A430">
        <v>188721</v>
      </c>
      <c r="B430" t="s">
        <v>16</v>
      </c>
      <c r="C430" t="s">
        <v>17</v>
      </c>
      <c r="D430">
        <v>1159</v>
      </c>
      <c r="E430">
        <v>505</v>
      </c>
      <c r="F430">
        <v>541</v>
      </c>
      <c r="G430">
        <v>3</v>
      </c>
      <c r="H430">
        <v>16156</v>
      </c>
      <c r="I430">
        <v>3</v>
      </c>
      <c r="J430">
        <v>68</v>
      </c>
      <c r="K430">
        <v>511</v>
      </c>
      <c r="L430">
        <v>529</v>
      </c>
      <c r="M430">
        <v>12.45454546</v>
      </c>
    </row>
    <row r="431" spans="1:13" x14ac:dyDescent="0.35">
      <c r="A431">
        <v>4026</v>
      </c>
      <c r="B431" t="s">
        <v>34</v>
      </c>
      <c r="C431" t="s">
        <v>17</v>
      </c>
      <c r="D431">
        <v>748</v>
      </c>
      <c r="E431">
        <v>444</v>
      </c>
      <c r="F431">
        <v>571</v>
      </c>
      <c r="G431">
        <v>6</v>
      </c>
      <c r="H431">
        <v>20264</v>
      </c>
      <c r="I431">
        <v>2</v>
      </c>
      <c r="J431">
        <v>62</v>
      </c>
      <c r="K431">
        <v>495</v>
      </c>
      <c r="L431">
        <v>515</v>
      </c>
      <c r="M431">
        <v>3.2222222220000001</v>
      </c>
    </row>
    <row r="432" spans="1:13" x14ac:dyDescent="0.35">
      <c r="A432">
        <v>151679</v>
      </c>
      <c r="B432" t="s">
        <v>22</v>
      </c>
      <c r="C432" t="s">
        <v>17</v>
      </c>
      <c r="D432">
        <v>1478</v>
      </c>
      <c r="E432">
        <v>339</v>
      </c>
      <c r="F432">
        <v>354</v>
      </c>
      <c r="G432">
        <v>14</v>
      </c>
      <c r="H432">
        <v>11745</v>
      </c>
      <c r="I432">
        <v>12</v>
      </c>
      <c r="J432">
        <v>52</v>
      </c>
      <c r="K432">
        <v>383</v>
      </c>
      <c r="L432">
        <v>334</v>
      </c>
      <c r="M432">
        <v>21</v>
      </c>
    </row>
    <row r="433" spans="1:13" x14ac:dyDescent="0.35">
      <c r="A433">
        <v>155963</v>
      </c>
      <c r="B433" t="s">
        <v>22</v>
      </c>
      <c r="C433" t="s">
        <v>17</v>
      </c>
      <c r="D433">
        <v>1272</v>
      </c>
      <c r="E433">
        <v>405</v>
      </c>
      <c r="F433">
        <v>433</v>
      </c>
      <c r="G433">
        <v>0</v>
      </c>
      <c r="H433">
        <v>11674</v>
      </c>
      <c r="I433">
        <v>11</v>
      </c>
      <c r="J433">
        <v>53</v>
      </c>
      <c r="K433">
        <v>410</v>
      </c>
      <c r="L433">
        <v>421</v>
      </c>
      <c r="M433">
        <v>6.923076923</v>
      </c>
    </row>
    <row r="434" spans="1:13" x14ac:dyDescent="0.35">
      <c r="A434">
        <v>70881</v>
      </c>
      <c r="B434" t="s">
        <v>30</v>
      </c>
      <c r="C434" t="s">
        <v>14</v>
      </c>
      <c r="D434">
        <v>331</v>
      </c>
      <c r="E434">
        <v>182</v>
      </c>
      <c r="F434">
        <v>235</v>
      </c>
      <c r="G434">
        <v>0</v>
      </c>
      <c r="H434">
        <v>7226</v>
      </c>
      <c r="I434">
        <v>0</v>
      </c>
      <c r="J434">
        <v>88</v>
      </c>
      <c r="K434">
        <v>206</v>
      </c>
      <c r="L434">
        <v>219</v>
      </c>
      <c r="M434">
        <v>13</v>
      </c>
    </row>
    <row r="435" spans="1:13" x14ac:dyDescent="0.35">
      <c r="A435">
        <v>2153</v>
      </c>
      <c r="B435" t="s">
        <v>21</v>
      </c>
      <c r="C435" t="s">
        <v>14</v>
      </c>
      <c r="D435">
        <v>839</v>
      </c>
      <c r="E435">
        <v>363</v>
      </c>
      <c r="F435">
        <v>484</v>
      </c>
      <c r="G435">
        <v>0</v>
      </c>
      <c r="H435">
        <v>15463</v>
      </c>
      <c r="I435">
        <v>1</v>
      </c>
      <c r="J435">
        <v>66</v>
      </c>
      <c r="K435">
        <v>419</v>
      </c>
      <c r="L435">
        <v>445</v>
      </c>
      <c r="M435">
        <v>7.548387097</v>
      </c>
    </row>
    <row r="436" spans="1:13" x14ac:dyDescent="0.35">
      <c r="A436">
        <v>173192</v>
      </c>
      <c r="B436" t="s">
        <v>22</v>
      </c>
      <c r="C436" t="s">
        <v>17</v>
      </c>
      <c r="D436">
        <v>608</v>
      </c>
      <c r="E436">
        <v>165</v>
      </c>
      <c r="F436">
        <v>254</v>
      </c>
      <c r="G436">
        <v>2</v>
      </c>
      <c r="H436">
        <v>10193</v>
      </c>
      <c r="I436">
        <v>11</v>
      </c>
      <c r="J436">
        <v>58</v>
      </c>
      <c r="K436">
        <v>173</v>
      </c>
      <c r="L436">
        <v>219</v>
      </c>
      <c r="M436">
        <v>9.375</v>
      </c>
    </row>
    <row r="437" spans="1:13" x14ac:dyDescent="0.35">
      <c r="A437">
        <v>4390</v>
      </c>
      <c r="B437" t="s">
        <v>41</v>
      </c>
      <c r="C437" t="s">
        <v>17</v>
      </c>
      <c r="D437">
        <v>727</v>
      </c>
      <c r="E437">
        <v>345</v>
      </c>
      <c r="F437">
        <v>449</v>
      </c>
      <c r="G437">
        <v>5</v>
      </c>
      <c r="H437">
        <v>16422</v>
      </c>
      <c r="I437">
        <v>6</v>
      </c>
      <c r="J437">
        <v>33</v>
      </c>
      <c r="K437">
        <v>395</v>
      </c>
      <c r="L437">
        <v>401</v>
      </c>
      <c r="M437">
        <v>8.7857142859999993</v>
      </c>
    </row>
    <row r="438" spans="1:13" x14ac:dyDescent="0.35">
      <c r="A438">
        <v>178789</v>
      </c>
      <c r="B438" t="s">
        <v>41</v>
      </c>
      <c r="C438" t="s">
        <v>17</v>
      </c>
      <c r="D438">
        <v>1364</v>
      </c>
      <c r="E438">
        <v>411</v>
      </c>
      <c r="F438">
        <v>564</v>
      </c>
      <c r="G438">
        <v>6</v>
      </c>
      <c r="H438">
        <v>18678</v>
      </c>
      <c r="I438">
        <v>4</v>
      </c>
      <c r="J438">
        <v>50</v>
      </c>
      <c r="K438">
        <v>477</v>
      </c>
      <c r="L438">
        <v>483</v>
      </c>
      <c r="M438">
        <v>20.875</v>
      </c>
    </row>
    <row r="439" spans="1:13" x14ac:dyDescent="0.35">
      <c r="A439">
        <v>79650</v>
      </c>
      <c r="B439" t="s">
        <v>36</v>
      </c>
      <c r="C439" t="s">
        <v>17</v>
      </c>
      <c r="D439">
        <v>731</v>
      </c>
      <c r="E439">
        <v>359</v>
      </c>
      <c r="F439">
        <v>447</v>
      </c>
      <c r="G439">
        <v>4</v>
      </c>
      <c r="H439">
        <v>14412</v>
      </c>
      <c r="I439">
        <v>2</v>
      </c>
      <c r="J439">
        <v>80</v>
      </c>
      <c r="K439">
        <v>402</v>
      </c>
      <c r="L439">
        <v>410</v>
      </c>
      <c r="M439">
        <v>8.8333333330000006</v>
      </c>
    </row>
    <row r="440" spans="1:13" x14ac:dyDescent="0.35">
      <c r="A440">
        <v>163316</v>
      </c>
      <c r="B440" t="s">
        <v>22</v>
      </c>
      <c r="C440" t="s">
        <v>14</v>
      </c>
      <c r="D440">
        <v>4769</v>
      </c>
      <c r="E440">
        <v>518</v>
      </c>
      <c r="F440">
        <v>757</v>
      </c>
      <c r="G440">
        <v>90</v>
      </c>
      <c r="H440">
        <v>38507</v>
      </c>
      <c r="I440">
        <v>9</v>
      </c>
      <c r="J440">
        <v>23</v>
      </c>
      <c r="K440">
        <v>660</v>
      </c>
      <c r="L440">
        <v>607</v>
      </c>
      <c r="M440">
        <v>28.75</v>
      </c>
    </row>
    <row r="441" spans="1:13" x14ac:dyDescent="0.35">
      <c r="A441">
        <v>93824</v>
      </c>
      <c r="B441" t="s">
        <v>16</v>
      </c>
      <c r="C441" t="s">
        <v>17</v>
      </c>
      <c r="D441">
        <v>1105</v>
      </c>
      <c r="E441">
        <v>351</v>
      </c>
      <c r="F441">
        <v>468</v>
      </c>
      <c r="G441">
        <v>2</v>
      </c>
      <c r="H441">
        <v>13805</v>
      </c>
      <c r="I441">
        <v>21</v>
      </c>
      <c r="J441">
        <v>62</v>
      </c>
      <c r="K441">
        <v>461</v>
      </c>
      <c r="L441">
        <v>362</v>
      </c>
      <c r="M441">
        <v>4.576923077</v>
      </c>
    </row>
    <row r="442" spans="1:13" x14ac:dyDescent="0.35">
      <c r="A442">
        <v>33190</v>
      </c>
      <c r="B442" t="s">
        <v>13</v>
      </c>
      <c r="C442" t="s">
        <v>17</v>
      </c>
      <c r="D442">
        <v>1010</v>
      </c>
      <c r="E442">
        <v>407</v>
      </c>
      <c r="F442">
        <v>632</v>
      </c>
      <c r="G442">
        <v>24</v>
      </c>
      <c r="H442">
        <v>23774</v>
      </c>
      <c r="I442">
        <v>5</v>
      </c>
      <c r="J442">
        <v>32</v>
      </c>
      <c r="K442">
        <v>519</v>
      </c>
      <c r="L442">
        <v>560</v>
      </c>
      <c r="M442">
        <v>7.16</v>
      </c>
    </row>
    <row r="443" spans="1:13" x14ac:dyDescent="0.35">
      <c r="A443">
        <v>4017</v>
      </c>
      <c r="B443" t="s">
        <v>22</v>
      </c>
      <c r="C443" t="s">
        <v>17</v>
      </c>
      <c r="D443">
        <v>5725</v>
      </c>
      <c r="E443">
        <v>610</v>
      </c>
      <c r="F443">
        <v>807</v>
      </c>
      <c r="G443">
        <v>97</v>
      </c>
      <c r="H443">
        <v>53158</v>
      </c>
      <c r="I443">
        <v>13</v>
      </c>
      <c r="J443">
        <v>22</v>
      </c>
      <c r="K443">
        <v>763</v>
      </c>
      <c r="L443">
        <v>698</v>
      </c>
      <c r="M443">
        <v>9.923076923</v>
      </c>
    </row>
    <row r="444" spans="1:13" x14ac:dyDescent="0.35">
      <c r="A444">
        <v>176140</v>
      </c>
      <c r="B444" t="s">
        <v>51</v>
      </c>
      <c r="C444" t="s">
        <v>14</v>
      </c>
      <c r="D444">
        <v>709</v>
      </c>
      <c r="E444">
        <v>349</v>
      </c>
      <c r="F444">
        <v>512</v>
      </c>
      <c r="G444">
        <v>0</v>
      </c>
      <c r="H444">
        <v>18938</v>
      </c>
      <c r="I444">
        <v>4</v>
      </c>
      <c r="J444">
        <v>49</v>
      </c>
      <c r="K444">
        <v>431</v>
      </c>
      <c r="L444">
        <v>420</v>
      </c>
      <c r="M444">
        <v>8.75</v>
      </c>
    </row>
    <row r="445" spans="1:13" x14ac:dyDescent="0.35">
      <c r="A445">
        <v>120720</v>
      </c>
      <c r="B445" t="s">
        <v>21</v>
      </c>
      <c r="C445" t="s">
        <v>14</v>
      </c>
      <c r="D445">
        <v>214</v>
      </c>
      <c r="E445">
        <v>151</v>
      </c>
      <c r="F445">
        <v>240</v>
      </c>
      <c r="G445">
        <v>1</v>
      </c>
      <c r="H445">
        <v>8210</v>
      </c>
      <c r="I445">
        <v>4</v>
      </c>
      <c r="J445">
        <v>87</v>
      </c>
      <c r="K445">
        <v>176</v>
      </c>
      <c r="L445">
        <v>203</v>
      </c>
      <c r="M445">
        <v>17</v>
      </c>
    </row>
    <row r="446" spans="1:13" x14ac:dyDescent="0.35">
      <c r="A446">
        <v>80733</v>
      </c>
      <c r="B446" t="s">
        <v>36</v>
      </c>
      <c r="C446" t="s">
        <v>17</v>
      </c>
      <c r="D446">
        <v>491</v>
      </c>
      <c r="E446">
        <v>255</v>
      </c>
      <c r="F446">
        <v>349</v>
      </c>
      <c r="G446">
        <v>0</v>
      </c>
      <c r="H446">
        <v>12302</v>
      </c>
      <c r="I446">
        <v>1</v>
      </c>
      <c r="J446">
        <v>79</v>
      </c>
      <c r="K446">
        <v>331</v>
      </c>
      <c r="L446">
        <v>314</v>
      </c>
      <c r="M446">
        <v>7.5</v>
      </c>
    </row>
    <row r="447" spans="1:13" x14ac:dyDescent="0.35">
      <c r="A447">
        <v>131468</v>
      </c>
      <c r="B447" t="s">
        <v>49</v>
      </c>
      <c r="D447">
        <v>726</v>
      </c>
      <c r="E447">
        <v>303</v>
      </c>
      <c r="F447">
        <v>400</v>
      </c>
      <c r="G447">
        <v>0</v>
      </c>
      <c r="H447">
        <v>15904</v>
      </c>
      <c r="I447">
        <v>2</v>
      </c>
      <c r="J447">
        <v>56</v>
      </c>
      <c r="K447">
        <v>321</v>
      </c>
      <c r="L447">
        <v>362</v>
      </c>
      <c r="M447">
        <v>7.3636363640000004</v>
      </c>
    </row>
    <row r="448" spans="1:13" x14ac:dyDescent="0.35">
      <c r="A448">
        <v>124298</v>
      </c>
      <c r="B448" t="s">
        <v>21</v>
      </c>
      <c r="C448" t="s">
        <v>17</v>
      </c>
      <c r="D448">
        <v>816</v>
      </c>
      <c r="E448">
        <v>360</v>
      </c>
      <c r="F448">
        <v>635</v>
      </c>
      <c r="G448">
        <v>3</v>
      </c>
      <c r="H448">
        <v>28807</v>
      </c>
      <c r="I448">
        <v>0</v>
      </c>
      <c r="J448">
        <v>70</v>
      </c>
      <c r="K448">
        <v>515</v>
      </c>
      <c r="L448">
        <v>509</v>
      </c>
      <c r="M448">
        <v>3.703703704</v>
      </c>
    </row>
    <row r="449" spans="1:13" x14ac:dyDescent="0.35">
      <c r="A449">
        <v>21133</v>
      </c>
      <c r="B449" t="s">
        <v>18</v>
      </c>
      <c r="C449" t="s">
        <v>20</v>
      </c>
      <c r="D449">
        <v>863</v>
      </c>
      <c r="E449">
        <v>238</v>
      </c>
      <c r="F449">
        <v>404</v>
      </c>
      <c r="G449">
        <v>10</v>
      </c>
      <c r="H449">
        <v>14415</v>
      </c>
      <c r="I449">
        <v>1</v>
      </c>
      <c r="J449">
        <v>69</v>
      </c>
      <c r="K449">
        <v>311</v>
      </c>
      <c r="L449">
        <v>319</v>
      </c>
      <c r="M449">
        <v>7</v>
      </c>
    </row>
    <row r="450" spans="1:13" x14ac:dyDescent="0.35">
      <c r="A450">
        <v>23732</v>
      </c>
      <c r="B450" t="s">
        <v>47</v>
      </c>
      <c r="C450" t="s">
        <v>17</v>
      </c>
      <c r="D450">
        <v>1060</v>
      </c>
      <c r="E450">
        <v>313</v>
      </c>
      <c r="F450">
        <v>465</v>
      </c>
      <c r="G450">
        <v>30</v>
      </c>
      <c r="H450">
        <v>17255</v>
      </c>
      <c r="I450">
        <v>1</v>
      </c>
      <c r="J450">
        <v>62</v>
      </c>
      <c r="K450">
        <v>370</v>
      </c>
      <c r="L450">
        <v>422</v>
      </c>
      <c r="M450">
        <v>4.95</v>
      </c>
    </row>
    <row r="451" spans="1:13" x14ac:dyDescent="0.35">
      <c r="A451">
        <v>188133</v>
      </c>
      <c r="B451" t="s">
        <v>44</v>
      </c>
      <c r="C451" t="s">
        <v>17</v>
      </c>
      <c r="D451">
        <v>828</v>
      </c>
      <c r="E451">
        <v>478</v>
      </c>
      <c r="F451">
        <v>540</v>
      </c>
      <c r="G451">
        <v>2</v>
      </c>
      <c r="H451">
        <v>16643</v>
      </c>
      <c r="I451">
        <v>4</v>
      </c>
      <c r="J451">
        <v>54</v>
      </c>
      <c r="K451">
        <v>506</v>
      </c>
      <c r="L451">
        <v>487</v>
      </c>
      <c r="M451">
        <v>4.75</v>
      </c>
    </row>
    <row r="452" spans="1:13" x14ac:dyDescent="0.35">
      <c r="A452">
        <v>167838</v>
      </c>
      <c r="B452" t="s">
        <v>22</v>
      </c>
      <c r="C452" t="s">
        <v>14</v>
      </c>
      <c r="D452">
        <v>2291</v>
      </c>
      <c r="E452">
        <v>353</v>
      </c>
      <c r="F452">
        <v>440</v>
      </c>
      <c r="G452">
        <v>68</v>
      </c>
      <c r="H452">
        <v>13687</v>
      </c>
      <c r="I452">
        <v>14</v>
      </c>
      <c r="J452">
        <v>58</v>
      </c>
      <c r="K452">
        <v>407</v>
      </c>
      <c r="L452">
        <v>402</v>
      </c>
      <c r="M452">
        <v>8.875</v>
      </c>
    </row>
    <row r="453" spans="1:13" x14ac:dyDescent="0.35">
      <c r="A453">
        <v>113186</v>
      </c>
      <c r="B453" t="s">
        <v>32</v>
      </c>
      <c r="C453" t="s">
        <v>14</v>
      </c>
      <c r="D453">
        <v>1385</v>
      </c>
      <c r="E453">
        <v>249</v>
      </c>
      <c r="F453">
        <v>554</v>
      </c>
      <c r="G453">
        <v>8</v>
      </c>
      <c r="H453">
        <v>22877</v>
      </c>
      <c r="I453">
        <v>2</v>
      </c>
      <c r="J453">
        <v>58</v>
      </c>
      <c r="K453">
        <v>409</v>
      </c>
      <c r="L453">
        <v>419</v>
      </c>
      <c r="M453">
        <v>5.3214285710000002</v>
      </c>
    </row>
    <row r="454" spans="1:13" x14ac:dyDescent="0.35">
      <c r="A454">
        <v>154114</v>
      </c>
      <c r="B454" t="s">
        <v>24</v>
      </c>
      <c r="C454" t="s">
        <v>17</v>
      </c>
      <c r="D454">
        <v>775</v>
      </c>
      <c r="E454">
        <v>218</v>
      </c>
      <c r="F454">
        <v>312</v>
      </c>
      <c r="G454">
        <v>0</v>
      </c>
      <c r="H454">
        <v>15459</v>
      </c>
      <c r="I454">
        <v>9</v>
      </c>
      <c r="J454">
        <v>0</v>
      </c>
      <c r="K454">
        <v>266</v>
      </c>
      <c r="L454">
        <v>272</v>
      </c>
      <c r="M454">
        <v>12.66666667</v>
      </c>
    </row>
    <row r="455" spans="1:13" x14ac:dyDescent="0.35">
      <c r="A455">
        <v>171738</v>
      </c>
      <c r="B455" t="s">
        <v>22</v>
      </c>
      <c r="C455" t="s">
        <v>14</v>
      </c>
      <c r="D455">
        <v>2098</v>
      </c>
      <c r="E455">
        <v>564</v>
      </c>
      <c r="F455">
        <v>730</v>
      </c>
      <c r="G455">
        <v>55</v>
      </c>
      <c r="H455">
        <v>34394</v>
      </c>
      <c r="I455">
        <v>4</v>
      </c>
      <c r="J455">
        <v>62</v>
      </c>
      <c r="K455">
        <v>752</v>
      </c>
      <c r="L455">
        <v>611</v>
      </c>
      <c r="M455">
        <v>9.75</v>
      </c>
    </row>
    <row r="456" spans="1:13" x14ac:dyDescent="0.35">
      <c r="A456">
        <v>20401</v>
      </c>
      <c r="B456" t="s">
        <v>18</v>
      </c>
      <c r="C456" t="s">
        <v>20</v>
      </c>
      <c r="D456">
        <v>476</v>
      </c>
      <c r="E456">
        <v>193</v>
      </c>
      <c r="F456">
        <v>282</v>
      </c>
      <c r="G456">
        <v>0</v>
      </c>
      <c r="H456">
        <v>9066</v>
      </c>
      <c r="I456">
        <v>0</v>
      </c>
      <c r="J456">
        <v>90</v>
      </c>
      <c r="K456">
        <v>244</v>
      </c>
      <c r="L456">
        <v>243</v>
      </c>
      <c r="M456">
        <v>16.166666670000001</v>
      </c>
    </row>
    <row r="457" spans="1:13" x14ac:dyDescent="0.35">
      <c r="A457">
        <v>69878</v>
      </c>
      <c r="B457" t="s">
        <v>30</v>
      </c>
      <c r="C457" t="s">
        <v>14</v>
      </c>
      <c r="D457">
        <v>568</v>
      </c>
      <c r="E457">
        <v>375</v>
      </c>
      <c r="F457">
        <v>459</v>
      </c>
      <c r="G457">
        <v>0</v>
      </c>
      <c r="H457">
        <v>15234</v>
      </c>
      <c r="I457">
        <v>1</v>
      </c>
      <c r="J457">
        <v>92</v>
      </c>
      <c r="K457">
        <v>406</v>
      </c>
      <c r="L457">
        <v>429</v>
      </c>
      <c r="M457">
        <v>7.80952381</v>
      </c>
    </row>
    <row r="458" spans="1:13" x14ac:dyDescent="0.35">
      <c r="A458">
        <v>138443</v>
      </c>
      <c r="B458" t="s">
        <v>56</v>
      </c>
      <c r="C458" t="s">
        <v>61</v>
      </c>
      <c r="D458">
        <v>650</v>
      </c>
      <c r="E458">
        <v>174</v>
      </c>
      <c r="F458">
        <v>251</v>
      </c>
      <c r="G458">
        <v>2</v>
      </c>
      <c r="H458">
        <v>9170</v>
      </c>
      <c r="I458">
        <v>6</v>
      </c>
      <c r="J458">
        <v>28</v>
      </c>
      <c r="K458">
        <v>203</v>
      </c>
      <c r="L458">
        <v>216</v>
      </c>
      <c r="M458">
        <v>15</v>
      </c>
    </row>
    <row r="459" spans="1:13" x14ac:dyDescent="0.35">
      <c r="A459">
        <v>13806</v>
      </c>
      <c r="B459" t="s">
        <v>36</v>
      </c>
      <c r="C459" t="s">
        <v>17</v>
      </c>
      <c r="D459">
        <v>409</v>
      </c>
      <c r="E459">
        <v>216</v>
      </c>
      <c r="F459">
        <v>317</v>
      </c>
      <c r="G459">
        <v>0</v>
      </c>
      <c r="H459">
        <v>10381</v>
      </c>
      <c r="I459">
        <v>1</v>
      </c>
      <c r="J459">
        <v>80</v>
      </c>
      <c r="K459">
        <v>268</v>
      </c>
      <c r="L459">
        <v>266</v>
      </c>
      <c r="M459">
        <v>5.6029411769999999</v>
      </c>
    </row>
    <row r="460" spans="1:13" x14ac:dyDescent="0.35">
      <c r="A460">
        <v>119801</v>
      </c>
      <c r="B460" t="s">
        <v>21</v>
      </c>
      <c r="C460" t="s">
        <v>17</v>
      </c>
      <c r="D460">
        <v>873</v>
      </c>
      <c r="E460">
        <v>422</v>
      </c>
      <c r="F460">
        <v>499</v>
      </c>
      <c r="G460">
        <v>0</v>
      </c>
      <c r="H460">
        <v>15800</v>
      </c>
      <c r="I460">
        <v>1</v>
      </c>
      <c r="J460">
        <v>54</v>
      </c>
      <c r="K460">
        <v>486</v>
      </c>
      <c r="L460">
        <v>459</v>
      </c>
      <c r="M460">
        <v>14.66666667</v>
      </c>
    </row>
    <row r="461" spans="1:13" x14ac:dyDescent="0.35">
      <c r="A461">
        <v>56339</v>
      </c>
      <c r="B461" t="s">
        <v>58</v>
      </c>
      <c r="C461" t="s">
        <v>17</v>
      </c>
      <c r="D461">
        <v>397</v>
      </c>
      <c r="E461">
        <v>170</v>
      </c>
      <c r="F461">
        <v>290</v>
      </c>
      <c r="G461">
        <v>0</v>
      </c>
      <c r="H461">
        <v>10204</v>
      </c>
      <c r="I461">
        <v>0</v>
      </c>
      <c r="J461">
        <v>93</v>
      </c>
      <c r="K461">
        <v>209</v>
      </c>
      <c r="L461">
        <v>235</v>
      </c>
      <c r="M461">
        <v>3.6296296300000002</v>
      </c>
    </row>
    <row r="462" spans="1:13" x14ac:dyDescent="0.35">
      <c r="A462">
        <v>125506</v>
      </c>
      <c r="B462" t="s">
        <v>21</v>
      </c>
      <c r="C462" t="s">
        <v>17</v>
      </c>
      <c r="D462">
        <v>384</v>
      </c>
      <c r="E462">
        <v>161</v>
      </c>
      <c r="F462">
        <v>206</v>
      </c>
      <c r="G462">
        <v>0</v>
      </c>
      <c r="H462">
        <v>5691</v>
      </c>
      <c r="I462">
        <v>8</v>
      </c>
      <c r="J462">
        <v>88</v>
      </c>
      <c r="K462">
        <v>166</v>
      </c>
      <c r="L462">
        <v>187</v>
      </c>
      <c r="M462">
        <v>12.2</v>
      </c>
    </row>
    <row r="463" spans="1:13" x14ac:dyDescent="0.35">
      <c r="A463">
        <v>190635</v>
      </c>
      <c r="B463" t="s">
        <v>47</v>
      </c>
      <c r="C463" t="s">
        <v>31</v>
      </c>
      <c r="D463">
        <v>389</v>
      </c>
      <c r="E463">
        <v>206</v>
      </c>
      <c r="F463">
        <v>319</v>
      </c>
      <c r="G463">
        <v>1</v>
      </c>
      <c r="H463">
        <v>9837</v>
      </c>
      <c r="I463">
        <v>0</v>
      </c>
      <c r="J463">
        <v>78</v>
      </c>
      <c r="K463">
        <v>289</v>
      </c>
      <c r="L463">
        <v>269</v>
      </c>
      <c r="M463">
        <v>8.6666666669999994</v>
      </c>
    </row>
    <row r="464" spans="1:13" x14ac:dyDescent="0.35">
      <c r="A464">
        <v>12361</v>
      </c>
      <c r="B464" t="s">
        <v>16</v>
      </c>
      <c r="C464" t="s">
        <v>17</v>
      </c>
      <c r="D464">
        <v>5778</v>
      </c>
      <c r="E464">
        <v>517</v>
      </c>
      <c r="F464">
        <v>996</v>
      </c>
      <c r="G464">
        <v>99</v>
      </c>
      <c r="H464">
        <v>57644</v>
      </c>
      <c r="I464">
        <v>6</v>
      </c>
      <c r="J464">
        <v>53</v>
      </c>
      <c r="K464">
        <v>1068</v>
      </c>
      <c r="L464">
        <v>668</v>
      </c>
      <c r="M464">
        <v>62.5</v>
      </c>
    </row>
    <row r="465" spans="1:13" x14ac:dyDescent="0.35">
      <c r="A465">
        <v>136428</v>
      </c>
      <c r="B465" t="s">
        <v>56</v>
      </c>
      <c r="C465" t="s">
        <v>61</v>
      </c>
      <c r="D465">
        <v>1887</v>
      </c>
      <c r="E465">
        <v>591</v>
      </c>
      <c r="F465">
        <v>829</v>
      </c>
      <c r="G465">
        <v>42</v>
      </c>
      <c r="H465">
        <v>47673</v>
      </c>
      <c r="I465">
        <v>1</v>
      </c>
      <c r="J465">
        <v>12</v>
      </c>
      <c r="K465">
        <v>801</v>
      </c>
      <c r="L465">
        <v>672</v>
      </c>
      <c r="M465">
        <v>15</v>
      </c>
    </row>
    <row r="466" spans="1:13" x14ac:dyDescent="0.35">
      <c r="A466">
        <v>184478</v>
      </c>
      <c r="B466" t="s">
        <v>41</v>
      </c>
      <c r="C466" t="s">
        <v>52</v>
      </c>
      <c r="D466">
        <v>439</v>
      </c>
      <c r="E466">
        <v>143</v>
      </c>
      <c r="F466">
        <v>230</v>
      </c>
      <c r="G466">
        <v>0</v>
      </c>
      <c r="H466">
        <v>10453</v>
      </c>
      <c r="I466">
        <v>4</v>
      </c>
      <c r="J466">
        <v>45</v>
      </c>
      <c r="K466">
        <v>187</v>
      </c>
      <c r="L466">
        <v>189</v>
      </c>
      <c r="M466">
        <v>7.3333333329999997</v>
      </c>
    </row>
    <row r="467" spans="1:13" x14ac:dyDescent="0.35">
      <c r="A467">
        <v>55105</v>
      </c>
      <c r="B467" t="s">
        <v>63</v>
      </c>
      <c r="C467" t="s">
        <v>20</v>
      </c>
      <c r="D467">
        <v>407</v>
      </c>
      <c r="E467">
        <v>182</v>
      </c>
      <c r="F467">
        <v>282</v>
      </c>
      <c r="G467">
        <v>0</v>
      </c>
      <c r="H467">
        <v>8199</v>
      </c>
      <c r="I467">
        <v>0</v>
      </c>
      <c r="J467">
        <v>85</v>
      </c>
      <c r="K467">
        <v>231</v>
      </c>
      <c r="L467">
        <v>236</v>
      </c>
      <c r="M467">
        <v>5.8</v>
      </c>
    </row>
    <row r="468" spans="1:13" x14ac:dyDescent="0.35">
      <c r="A468">
        <v>188170</v>
      </c>
      <c r="B468" t="s">
        <v>13</v>
      </c>
      <c r="C468" t="s">
        <v>14</v>
      </c>
      <c r="D468">
        <v>1098</v>
      </c>
      <c r="E468">
        <v>374</v>
      </c>
      <c r="F468">
        <v>432</v>
      </c>
      <c r="G468">
        <v>2</v>
      </c>
      <c r="H468">
        <v>16263</v>
      </c>
      <c r="I468">
        <v>9</v>
      </c>
      <c r="J468">
        <v>11</v>
      </c>
      <c r="K468">
        <v>386</v>
      </c>
      <c r="L468">
        <v>427</v>
      </c>
      <c r="M468">
        <v>22.785714290000001</v>
      </c>
    </row>
    <row r="469" spans="1:13" x14ac:dyDescent="0.35">
      <c r="A469">
        <v>171397</v>
      </c>
      <c r="B469" t="s">
        <v>34</v>
      </c>
      <c r="C469" t="s">
        <v>14</v>
      </c>
      <c r="D469">
        <v>709</v>
      </c>
      <c r="E469">
        <v>403</v>
      </c>
      <c r="F469">
        <v>549</v>
      </c>
      <c r="G469">
        <v>4</v>
      </c>
      <c r="H469">
        <v>21035</v>
      </c>
      <c r="I469">
        <v>4</v>
      </c>
      <c r="J469">
        <v>64</v>
      </c>
      <c r="K469">
        <v>459</v>
      </c>
      <c r="L469">
        <v>485</v>
      </c>
      <c r="M469">
        <v>29</v>
      </c>
    </row>
    <row r="470" spans="1:13" x14ac:dyDescent="0.35">
      <c r="A470">
        <v>159562</v>
      </c>
      <c r="B470" t="s">
        <v>22</v>
      </c>
      <c r="C470" t="s">
        <v>17</v>
      </c>
      <c r="D470">
        <v>546</v>
      </c>
      <c r="E470">
        <v>191</v>
      </c>
      <c r="F470">
        <v>234</v>
      </c>
      <c r="G470">
        <v>0</v>
      </c>
      <c r="H470">
        <v>5846</v>
      </c>
      <c r="I470">
        <v>36</v>
      </c>
      <c r="J470">
        <v>44</v>
      </c>
      <c r="K470">
        <v>208</v>
      </c>
      <c r="L470">
        <v>219</v>
      </c>
      <c r="M470">
        <v>14.8</v>
      </c>
    </row>
    <row r="471" spans="1:13" x14ac:dyDescent="0.35">
      <c r="A471">
        <v>32523</v>
      </c>
      <c r="B471" t="s">
        <v>13</v>
      </c>
      <c r="C471" t="s">
        <v>17</v>
      </c>
      <c r="D471">
        <v>1073</v>
      </c>
      <c r="E471">
        <v>377</v>
      </c>
      <c r="F471">
        <v>456</v>
      </c>
      <c r="G471">
        <v>7</v>
      </c>
      <c r="H471">
        <v>15296</v>
      </c>
      <c r="I471">
        <v>4</v>
      </c>
      <c r="J471">
        <v>27</v>
      </c>
      <c r="K471">
        <v>407</v>
      </c>
      <c r="L471">
        <v>411</v>
      </c>
      <c r="M471">
        <v>11.66666667</v>
      </c>
    </row>
    <row r="472" spans="1:13" x14ac:dyDescent="0.35">
      <c r="A472">
        <v>115311</v>
      </c>
      <c r="B472" t="s">
        <v>32</v>
      </c>
      <c r="C472" t="s">
        <v>17</v>
      </c>
      <c r="D472">
        <v>303</v>
      </c>
      <c r="E472">
        <v>177</v>
      </c>
      <c r="F472">
        <v>245</v>
      </c>
      <c r="G472">
        <v>0</v>
      </c>
      <c r="H472">
        <v>8573</v>
      </c>
      <c r="I472">
        <v>0</v>
      </c>
      <c r="J472">
        <v>77</v>
      </c>
      <c r="K472">
        <v>204</v>
      </c>
      <c r="L472">
        <v>225</v>
      </c>
      <c r="M472">
        <v>3.75</v>
      </c>
    </row>
    <row r="473" spans="1:13" x14ac:dyDescent="0.35">
      <c r="A473">
        <v>154668</v>
      </c>
      <c r="B473" t="s">
        <v>22</v>
      </c>
      <c r="C473" t="s">
        <v>17</v>
      </c>
      <c r="D473">
        <v>690</v>
      </c>
      <c r="E473">
        <v>315</v>
      </c>
      <c r="F473">
        <v>367</v>
      </c>
      <c r="G473">
        <v>0</v>
      </c>
      <c r="H473">
        <v>12427</v>
      </c>
      <c r="I473">
        <v>4</v>
      </c>
      <c r="J473">
        <v>41</v>
      </c>
      <c r="K473">
        <v>353</v>
      </c>
      <c r="L473">
        <v>330</v>
      </c>
      <c r="M473">
        <v>11.52631579</v>
      </c>
    </row>
    <row r="474" spans="1:13" x14ac:dyDescent="0.35">
      <c r="A474">
        <v>103260</v>
      </c>
      <c r="B474" t="s">
        <v>37</v>
      </c>
      <c r="C474" t="s">
        <v>14</v>
      </c>
      <c r="D474">
        <v>589</v>
      </c>
      <c r="E474">
        <v>353</v>
      </c>
      <c r="F474">
        <v>433</v>
      </c>
      <c r="G474">
        <v>0</v>
      </c>
      <c r="H474">
        <v>12376</v>
      </c>
      <c r="I474">
        <v>0</v>
      </c>
      <c r="J474">
        <v>93</v>
      </c>
      <c r="K474">
        <v>388</v>
      </c>
      <c r="L474">
        <v>398</v>
      </c>
      <c r="M474">
        <v>8.7777777780000008</v>
      </c>
    </row>
    <row r="475" spans="1:13" x14ac:dyDescent="0.35">
      <c r="A475">
        <v>19260</v>
      </c>
      <c r="B475" t="s">
        <v>18</v>
      </c>
      <c r="C475" t="s">
        <v>20</v>
      </c>
      <c r="D475">
        <v>610</v>
      </c>
      <c r="E475">
        <v>376</v>
      </c>
      <c r="F475">
        <v>392</v>
      </c>
      <c r="G475">
        <v>2</v>
      </c>
      <c r="H475">
        <v>13105</v>
      </c>
      <c r="I475">
        <v>0</v>
      </c>
      <c r="J475">
        <v>72</v>
      </c>
      <c r="K475">
        <v>427</v>
      </c>
      <c r="L475">
        <v>347</v>
      </c>
      <c r="M475">
        <v>8</v>
      </c>
    </row>
    <row r="476" spans="1:13" x14ac:dyDescent="0.35">
      <c r="A476">
        <v>111023</v>
      </c>
      <c r="B476" t="s">
        <v>33</v>
      </c>
      <c r="C476" t="s">
        <v>61</v>
      </c>
      <c r="D476">
        <v>332</v>
      </c>
      <c r="E476">
        <v>170</v>
      </c>
      <c r="F476">
        <v>269</v>
      </c>
      <c r="G476">
        <v>0</v>
      </c>
      <c r="H476">
        <v>8725</v>
      </c>
      <c r="I476">
        <v>1</v>
      </c>
      <c r="J476">
        <v>57</v>
      </c>
      <c r="K476">
        <v>222</v>
      </c>
      <c r="L476">
        <v>233</v>
      </c>
      <c r="M476">
        <v>15</v>
      </c>
    </row>
    <row r="477" spans="1:13" x14ac:dyDescent="0.35">
      <c r="A477">
        <v>67961</v>
      </c>
      <c r="B477" t="s">
        <v>30</v>
      </c>
      <c r="D477">
        <v>355</v>
      </c>
      <c r="E477">
        <v>293</v>
      </c>
      <c r="F477">
        <v>320</v>
      </c>
      <c r="G477">
        <v>0</v>
      </c>
      <c r="H477">
        <v>11403</v>
      </c>
      <c r="I477">
        <v>9</v>
      </c>
      <c r="J477">
        <v>76</v>
      </c>
      <c r="K477">
        <v>312</v>
      </c>
      <c r="L477">
        <v>312</v>
      </c>
      <c r="M477">
        <v>15</v>
      </c>
    </row>
    <row r="478" spans="1:13" x14ac:dyDescent="0.35">
      <c r="A478">
        <v>92272</v>
      </c>
      <c r="B478" t="s">
        <v>16</v>
      </c>
      <c r="C478" t="s">
        <v>14</v>
      </c>
      <c r="D478">
        <v>549</v>
      </c>
      <c r="E478">
        <v>292</v>
      </c>
      <c r="F478">
        <v>352</v>
      </c>
      <c r="G478">
        <v>1</v>
      </c>
      <c r="H478">
        <v>11100</v>
      </c>
      <c r="I478">
        <v>1</v>
      </c>
      <c r="J478">
        <v>85</v>
      </c>
      <c r="K478">
        <v>327</v>
      </c>
      <c r="L478">
        <v>313</v>
      </c>
      <c r="M478">
        <v>16.428571430000002</v>
      </c>
    </row>
    <row r="479" spans="1:13" x14ac:dyDescent="0.35">
      <c r="A479">
        <v>157311</v>
      </c>
      <c r="B479" t="s">
        <v>22</v>
      </c>
      <c r="C479" t="s">
        <v>14</v>
      </c>
      <c r="D479">
        <v>5344</v>
      </c>
      <c r="E479">
        <v>705</v>
      </c>
      <c r="F479">
        <v>945</v>
      </c>
      <c r="G479">
        <v>97</v>
      </c>
      <c r="H479">
        <v>55857</v>
      </c>
      <c r="I479">
        <v>4</v>
      </c>
      <c r="J479">
        <v>54</v>
      </c>
      <c r="K479">
        <v>943</v>
      </c>
      <c r="L479">
        <v>787</v>
      </c>
      <c r="M479">
        <v>17.5</v>
      </c>
    </row>
    <row r="480" spans="1:13" x14ac:dyDescent="0.35">
      <c r="A480">
        <v>190616</v>
      </c>
      <c r="B480" t="s">
        <v>36</v>
      </c>
      <c r="C480" t="s">
        <v>52</v>
      </c>
      <c r="D480">
        <v>483</v>
      </c>
      <c r="E480">
        <v>241</v>
      </c>
      <c r="F480">
        <v>330</v>
      </c>
      <c r="G480">
        <v>1</v>
      </c>
      <c r="H480">
        <v>11527</v>
      </c>
      <c r="I480">
        <v>1</v>
      </c>
      <c r="J480">
        <v>76</v>
      </c>
      <c r="K480">
        <v>281</v>
      </c>
      <c r="L480">
        <v>286</v>
      </c>
      <c r="M480">
        <v>7.5</v>
      </c>
    </row>
    <row r="481" spans="1:13" x14ac:dyDescent="0.35">
      <c r="A481">
        <v>121153</v>
      </c>
      <c r="B481" t="s">
        <v>21</v>
      </c>
      <c r="C481" t="s">
        <v>14</v>
      </c>
      <c r="D481">
        <v>1438</v>
      </c>
      <c r="E481">
        <v>366</v>
      </c>
      <c r="F481">
        <v>622</v>
      </c>
      <c r="G481">
        <v>15</v>
      </c>
      <c r="H481">
        <v>21758</v>
      </c>
      <c r="I481">
        <v>7</v>
      </c>
      <c r="J481">
        <v>41</v>
      </c>
      <c r="K481">
        <v>570</v>
      </c>
      <c r="L481">
        <v>534</v>
      </c>
      <c r="M481">
        <v>12.57142857</v>
      </c>
    </row>
    <row r="482" spans="1:13" x14ac:dyDescent="0.35">
      <c r="A482">
        <v>91431</v>
      </c>
      <c r="B482" t="s">
        <v>16</v>
      </c>
      <c r="C482" t="s">
        <v>17</v>
      </c>
      <c r="D482">
        <v>1191</v>
      </c>
      <c r="E482">
        <v>357</v>
      </c>
      <c r="F482">
        <v>466</v>
      </c>
      <c r="G482">
        <v>8</v>
      </c>
      <c r="H482">
        <v>14436</v>
      </c>
      <c r="I482">
        <v>2</v>
      </c>
      <c r="J482">
        <v>92</v>
      </c>
      <c r="K482">
        <v>362</v>
      </c>
      <c r="L482">
        <v>455</v>
      </c>
      <c r="M482">
        <v>25</v>
      </c>
    </row>
    <row r="483" spans="1:13" x14ac:dyDescent="0.35">
      <c r="A483">
        <v>4917</v>
      </c>
      <c r="B483" t="s">
        <v>50</v>
      </c>
      <c r="C483" t="s">
        <v>17</v>
      </c>
      <c r="D483">
        <v>801</v>
      </c>
      <c r="E483">
        <v>425</v>
      </c>
      <c r="F483">
        <v>498</v>
      </c>
      <c r="G483">
        <v>1</v>
      </c>
      <c r="H483">
        <v>18631</v>
      </c>
      <c r="I483">
        <v>2</v>
      </c>
      <c r="J483">
        <v>78</v>
      </c>
      <c r="K483">
        <v>441</v>
      </c>
      <c r="L483">
        <v>469</v>
      </c>
      <c r="M483">
        <v>9.7894736840000007</v>
      </c>
    </row>
    <row r="484" spans="1:13" x14ac:dyDescent="0.35">
      <c r="A484">
        <v>63436</v>
      </c>
      <c r="B484" t="s">
        <v>34</v>
      </c>
      <c r="C484" t="s">
        <v>17</v>
      </c>
      <c r="D484">
        <v>333</v>
      </c>
      <c r="E484">
        <v>224</v>
      </c>
      <c r="F484">
        <v>322</v>
      </c>
      <c r="G484">
        <v>0</v>
      </c>
      <c r="H484">
        <v>11513</v>
      </c>
      <c r="I484">
        <v>0</v>
      </c>
      <c r="J484">
        <v>73</v>
      </c>
      <c r="K484">
        <v>273</v>
      </c>
      <c r="L484">
        <v>281</v>
      </c>
      <c r="M484">
        <v>11.66666667</v>
      </c>
    </row>
    <row r="485" spans="1:13" x14ac:dyDescent="0.35">
      <c r="A485">
        <v>20853</v>
      </c>
      <c r="B485" t="s">
        <v>18</v>
      </c>
      <c r="C485" t="s">
        <v>20</v>
      </c>
      <c r="D485">
        <v>1521</v>
      </c>
      <c r="E485">
        <v>405</v>
      </c>
      <c r="F485">
        <v>508</v>
      </c>
      <c r="G485">
        <v>22</v>
      </c>
      <c r="H485">
        <v>21761</v>
      </c>
      <c r="I485">
        <v>5</v>
      </c>
      <c r="J485">
        <v>27</v>
      </c>
      <c r="K485">
        <v>419</v>
      </c>
      <c r="L485">
        <v>464</v>
      </c>
      <c r="M485">
        <v>6.875</v>
      </c>
    </row>
    <row r="486" spans="1:13" x14ac:dyDescent="0.35">
      <c r="A486">
        <v>44351</v>
      </c>
      <c r="B486" t="s">
        <v>13</v>
      </c>
      <c r="C486" t="s">
        <v>14</v>
      </c>
      <c r="D486">
        <v>948</v>
      </c>
      <c r="E486">
        <v>330</v>
      </c>
      <c r="F486">
        <v>411</v>
      </c>
      <c r="G486">
        <v>4</v>
      </c>
      <c r="H486">
        <v>17728</v>
      </c>
      <c r="I486">
        <v>6</v>
      </c>
      <c r="J486">
        <v>8</v>
      </c>
      <c r="K486">
        <v>365</v>
      </c>
      <c r="L486">
        <v>368</v>
      </c>
      <c r="M486">
        <v>9.4</v>
      </c>
    </row>
    <row r="487" spans="1:13" x14ac:dyDescent="0.35">
      <c r="A487">
        <v>130530</v>
      </c>
      <c r="B487" t="s">
        <v>49</v>
      </c>
      <c r="C487" t="s">
        <v>17</v>
      </c>
      <c r="D487">
        <v>698</v>
      </c>
      <c r="E487">
        <v>377</v>
      </c>
      <c r="F487">
        <v>407</v>
      </c>
      <c r="G487">
        <v>0</v>
      </c>
      <c r="H487">
        <v>13327</v>
      </c>
      <c r="I487">
        <v>1</v>
      </c>
      <c r="J487">
        <v>49</v>
      </c>
      <c r="K487">
        <v>395</v>
      </c>
      <c r="L487">
        <v>382</v>
      </c>
      <c r="M487">
        <v>20</v>
      </c>
    </row>
    <row r="488" spans="1:13" x14ac:dyDescent="0.35">
      <c r="A488">
        <v>181550</v>
      </c>
      <c r="B488" t="s">
        <v>41</v>
      </c>
      <c r="C488" t="s">
        <v>17</v>
      </c>
      <c r="D488">
        <v>735</v>
      </c>
      <c r="E488">
        <v>192</v>
      </c>
      <c r="F488">
        <v>300</v>
      </c>
      <c r="G488">
        <v>0</v>
      </c>
      <c r="H488">
        <v>10690</v>
      </c>
      <c r="I488">
        <v>2</v>
      </c>
      <c r="J488">
        <v>39</v>
      </c>
      <c r="K488">
        <v>235</v>
      </c>
      <c r="L488">
        <v>256</v>
      </c>
      <c r="M488">
        <v>13.28571429</v>
      </c>
    </row>
    <row r="489" spans="1:13" x14ac:dyDescent="0.35">
      <c r="A489">
        <v>108158</v>
      </c>
      <c r="B489" t="s">
        <v>50</v>
      </c>
      <c r="C489" t="s">
        <v>17</v>
      </c>
      <c r="D489">
        <v>565</v>
      </c>
      <c r="E489">
        <v>284</v>
      </c>
      <c r="F489">
        <v>309</v>
      </c>
      <c r="G489">
        <v>0</v>
      </c>
      <c r="H489">
        <v>8302</v>
      </c>
      <c r="I489">
        <v>7</v>
      </c>
      <c r="J489">
        <v>76</v>
      </c>
      <c r="K489">
        <v>297</v>
      </c>
      <c r="L489">
        <v>304</v>
      </c>
      <c r="M489">
        <v>3.95</v>
      </c>
    </row>
    <row r="490" spans="1:13" x14ac:dyDescent="0.35">
      <c r="A490">
        <v>149164</v>
      </c>
      <c r="B490" t="s">
        <v>22</v>
      </c>
      <c r="C490" t="s">
        <v>14</v>
      </c>
      <c r="D490">
        <v>3385</v>
      </c>
      <c r="E490">
        <v>608</v>
      </c>
      <c r="F490">
        <v>784</v>
      </c>
      <c r="G490">
        <v>93</v>
      </c>
      <c r="H490">
        <v>35534</v>
      </c>
      <c r="I490">
        <v>13</v>
      </c>
      <c r="J490">
        <v>42</v>
      </c>
      <c r="K490">
        <v>731</v>
      </c>
      <c r="L490">
        <v>705</v>
      </c>
      <c r="M490">
        <v>14.2</v>
      </c>
    </row>
    <row r="491" spans="1:13" x14ac:dyDescent="0.35">
      <c r="A491">
        <v>186358</v>
      </c>
      <c r="B491" t="s">
        <v>58</v>
      </c>
      <c r="C491" t="s">
        <v>31</v>
      </c>
      <c r="D491">
        <v>448</v>
      </c>
      <c r="E491">
        <v>139</v>
      </c>
      <c r="F491">
        <v>330</v>
      </c>
      <c r="G491">
        <v>0</v>
      </c>
      <c r="H491">
        <v>10164</v>
      </c>
      <c r="I491">
        <v>1</v>
      </c>
      <c r="J491">
        <v>43</v>
      </c>
      <c r="K491">
        <v>303</v>
      </c>
      <c r="L491">
        <v>197</v>
      </c>
      <c r="M491">
        <v>5.1428571429999996</v>
      </c>
    </row>
    <row r="492" spans="1:13" x14ac:dyDescent="0.35">
      <c r="A492">
        <v>136629</v>
      </c>
      <c r="B492" t="s">
        <v>56</v>
      </c>
      <c r="C492" t="s">
        <v>14</v>
      </c>
      <c r="D492">
        <v>1137</v>
      </c>
      <c r="E492">
        <v>451</v>
      </c>
      <c r="F492">
        <v>564</v>
      </c>
      <c r="G492">
        <v>4</v>
      </c>
      <c r="H492">
        <v>25510</v>
      </c>
      <c r="I492">
        <v>5</v>
      </c>
      <c r="J492">
        <v>8</v>
      </c>
      <c r="K492">
        <v>490</v>
      </c>
      <c r="L492">
        <v>503</v>
      </c>
      <c r="M492">
        <v>20</v>
      </c>
    </row>
    <row r="493" spans="1:13" x14ac:dyDescent="0.35">
      <c r="A493">
        <v>12330</v>
      </c>
      <c r="B493" t="s">
        <v>16</v>
      </c>
      <c r="C493" t="s">
        <v>14</v>
      </c>
      <c r="D493">
        <v>1326</v>
      </c>
      <c r="E493">
        <v>550</v>
      </c>
      <c r="F493">
        <v>644</v>
      </c>
      <c r="G493">
        <v>27</v>
      </c>
      <c r="H493">
        <v>17543</v>
      </c>
      <c r="I493">
        <v>6</v>
      </c>
      <c r="J493">
        <v>87</v>
      </c>
      <c r="K493">
        <v>503</v>
      </c>
      <c r="L493">
        <v>675</v>
      </c>
      <c r="M493">
        <v>41.833333330000002</v>
      </c>
    </row>
    <row r="494" spans="1:13" x14ac:dyDescent="0.35">
      <c r="A494">
        <v>98941</v>
      </c>
      <c r="B494" t="s">
        <v>16</v>
      </c>
      <c r="C494" t="s">
        <v>17</v>
      </c>
      <c r="D494">
        <v>423</v>
      </c>
      <c r="E494">
        <v>213</v>
      </c>
      <c r="F494">
        <v>330</v>
      </c>
      <c r="G494">
        <v>1</v>
      </c>
      <c r="H494">
        <v>11676</v>
      </c>
      <c r="I494">
        <v>1</v>
      </c>
      <c r="J494">
        <v>79</v>
      </c>
      <c r="K494">
        <v>280</v>
      </c>
      <c r="L494">
        <v>276</v>
      </c>
      <c r="M494">
        <v>8.1666666669999994</v>
      </c>
    </row>
    <row r="495" spans="1:13" x14ac:dyDescent="0.35">
      <c r="A495">
        <v>172597</v>
      </c>
      <c r="B495" t="s">
        <v>22</v>
      </c>
      <c r="C495" t="s">
        <v>17</v>
      </c>
      <c r="D495">
        <v>1431</v>
      </c>
      <c r="E495">
        <v>243</v>
      </c>
      <c r="F495">
        <v>331</v>
      </c>
      <c r="G495">
        <v>27</v>
      </c>
      <c r="H495">
        <v>12639</v>
      </c>
      <c r="I495">
        <v>2</v>
      </c>
      <c r="J495">
        <v>69</v>
      </c>
      <c r="K495">
        <v>289</v>
      </c>
      <c r="L495">
        <v>289</v>
      </c>
      <c r="M495">
        <v>7.153846154</v>
      </c>
    </row>
    <row r="496" spans="1:13" x14ac:dyDescent="0.35">
      <c r="A496">
        <v>147956</v>
      </c>
      <c r="B496" t="s">
        <v>22</v>
      </c>
      <c r="C496" t="s">
        <v>17</v>
      </c>
      <c r="D496">
        <v>2481</v>
      </c>
      <c r="E496">
        <v>226</v>
      </c>
      <c r="F496">
        <v>283</v>
      </c>
      <c r="G496">
        <v>71</v>
      </c>
      <c r="H496">
        <v>8369</v>
      </c>
      <c r="I496">
        <v>59</v>
      </c>
      <c r="J496">
        <v>28</v>
      </c>
      <c r="K496">
        <v>248</v>
      </c>
      <c r="L496">
        <v>270</v>
      </c>
      <c r="M496">
        <v>9.1666666669999994</v>
      </c>
    </row>
    <row r="497" spans="1:13" x14ac:dyDescent="0.35">
      <c r="A497">
        <v>47819</v>
      </c>
      <c r="B497" t="s">
        <v>44</v>
      </c>
      <c r="C497" t="s">
        <v>27</v>
      </c>
      <c r="D497">
        <v>682</v>
      </c>
      <c r="E497">
        <v>451</v>
      </c>
      <c r="F497">
        <v>485</v>
      </c>
      <c r="G497">
        <v>0</v>
      </c>
      <c r="H497">
        <v>17756</v>
      </c>
      <c r="I497">
        <v>0</v>
      </c>
      <c r="J497">
        <v>65</v>
      </c>
      <c r="K497">
        <v>462</v>
      </c>
      <c r="L497">
        <v>443</v>
      </c>
      <c r="M497">
        <v>12.7</v>
      </c>
    </row>
    <row r="498" spans="1:13" x14ac:dyDescent="0.35">
      <c r="A498">
        <v>130554</v>
      </c>
      <c r="B498" t="s">
        <v>49</v>
      </c>
      <c r="C498" t="s">
        <v>17</v>
      </c>
      <c r="D498">
        <v>663</v>
      </c>
      <c r="E498">
        <v>375</v>
      </c>
      <c r="F498">
        <v>425</v>
      </c>
      <c r="G498">
        <v>0</v>
      </c>
      <c r="H498">
        <v>12667</v>
      </c>
      <c r="I498">
        <v>5</v>
      </c>
      <c r="J498">
        <v>51</v>
      </c>
      <c r="K498">
        <v>406</v>
      </c>
      <c r="L498">
        <v>399</v>
      </c>
      <c r="M498">
        <v>12.7</v>
      </c>
    </row>
    <row r="499" spans="1:13" x14ac:dyDescent="0.35">
      <c r="A499">
        <v>157213</v>
      </c>
      <c r="B499" t="s">
        <v>22</v>
      </c>
      <c r="C499" t="s">
        <v>17</v>
      </c>
      <c r="D499">
        <v>1909</v>
      </c>
      <c r="E499">
        <v>417</v>
      </c>
      <c r="F499">
        <v>550</v>
      </c>
      <c r="G499">
        <v>45</v>
      </c>
      <c r="H499">
        <v>23187</v>
      </c>
      <c r="I499">
        <v>16</v>
      </c>
      <c r="J499">
        <v>34</v>
      </c>
      <c r="K499">
        <v>510</v>
      </c>
      <c r="L499">
        <v>468</v>
      </c>
      <c r="M499">
        <v>12.5</v>
      </c>
    </row>
    <row r="500" spans="1:13" x14ac:dyDescent="0.35">
      <c r="A500">
        <v>90532</v>
      </c>
      <c r="B500" t="s">
        <v>56</v>
      </c>
      <c r="C500" t="s">
        <v>14</v>
      </c>
      <c r="D500">
        <v>727</v>
      </c>
      <c r="E500">
        <v>350</v>
      </c>
      <c r="F500">
        <v>426</v>
      </c>
      <c r="G500">
        <v>0</v>
      </c>
      <c r="H500">
        <v>20399</v>
      </c>
      <c r="I500">
        <v>5</v>
      </c>
      <c r="J500">
        <v>13</v>
      </c>
      <c r="K500">
        <v>381</v>
      </c>
      <c r="L500">
        <v>399</v>
      </c>
      <c r="M500">
        <v>11.2</v>
      </c>
    </row>
    <row r="501" spans="1:13" x14ac:dyDescent="0.35">
      <c r="A501">
        <v>187744</v>
      </c>
      <c r="B501" t="s">
        <v>49</v>
      </c>
      <c r="C501" t="s">
        <v>17</v>
      </c>
      <c r="D501">
        <v>729</v>
      </c>
      <c r="E501">
        <v>324</v>
      </c>
      <c r="F501">
        <v>447</v>
      </c>
      <c r="G501">
        <v>0</v>
      </c>
      <c r="H501">
        <v>16479</v>
      </c>
      <c r="I501">
        <v>2</v>
      </c>
      <c r="J501">
        <v>37</v>
      </c>
      <c r="K501">
        <v>343</v>
      </c>
      <c r="L501">
        <v>400</v>
      </c>
      <c r="M501">
        <v>4.8947368420000004</v>
      </c>
    </row>
    <row r="502" spans="1:13" x14ac:dyDescent="0.35">
      <c r="A502">
        <v>11143</v>
      </c>
      <c r="B502" t="s">
        <v>48</v>
      </c>
      <c r="C502" t="s">
        <v>14</v>
      </c>
      <c r="D502">
        <v>424</v>
      </c>
      <c r="E502">
        <v>294</v>
      </c>
      <c r="F502">
        <v>368</v>
      </c>
      <c r="G502">
        <v>0</v>
      </c>
      <c r="H502">
        <v>11315</v>
      </c>
      <c r="I502">
        <v>2</v>
      </c>
      <c r="J502">
        <v>68</v>
      </c>
      <c r="K502">
        <v>332</v>
      </c>
      <c r="L502">
        <v>310</v>
      </c>
      <c r="M502">
        <v>39</v>
      </c>
    </row>
    <row r="503" spans="1:13" x14ac:dyDescent="0.35">
      <c r="A503">
        <v>121978</v>
      </c>
      <c r="B503" t="s">
        <v>21</v>
      </c>
      <c r="C503" t="s">
        <v>14</v>
      </c>
      <c r="D503">
        <v>693</v>
      </c>
      <c r="E503">
        <v>292</v>
      </c>
      <c r="F503">
        <v>377</v>
      </c>
      <c r="G503">
        <v>0</v>
      </c>
      <c r="H503">
        <v>10971</v>
      </c>
      <c r="I503">
        <v>15</v>
      </c>
      <c r="J503">
        <v>60</v>
      </c>
      <c r="K503">
        <v>325</v>
      </c>
      <c r="L503">
        <v>352</v>
      </c>
      <c r="M503">
        <v>24.444444440000002</v>
      </c>
    </row>
    <row r="504" spans="1:13" x14ac:dyDescent="0.35">
      <c r="A504">
        <v>190597</v>
      </c>
      <c r="B504" t="s">
        <v>13</v>
      </c>
      <c r="C504" t="s">
        <v>17</v>
      </c>
      <c r="D504">
        <v>737</v>
      </c>
      <c r="E504">
        <v>273</v>
      </c>
      <c r="F504">
        <v>383</v>
      </c>
      <c r="G504">
        <v>5</v>
      </c>
      <c r="H504">
        <v>15847</v>
      </c>
      <c r="I504">
        <v>2</v>
      </c>
      <c r="J504">
        <v>22</v>
      </c>
      <c r="K504">
        <v>363</v>
      </c>
      <c r="L504">
        <v>338</v>
      </c>
      <c r="M504">
        <v>7.038461539</v>
      </c>
    </row>
    <row r="505" spans="1:13" x14ac:dyDescent="0.35">
      <c r="A505">
        <v>6325</v>
      </c>
      <c r="B505" t="s">
        <v>34</v>
      </c>
      <c r="C505" t="s">
        <v>17</v>
      </c>
      <c r="D505">
        <v>331</v>
      </c>
      <c r="E505">
        <v>322</v>
      </c>
      <c r="F505">
        <v>368</v>
      </c>
      <c r="G505">
        <v>0</v>
      </c>
      <c r="H505">
        <v>13193</v>
      </c>
      <c r="I505">
        <v>1</v>
      </c>
      <c r="J505">
        <v>70</v>
      </c>
      <c r="K505">
        <v>370</v>
      </c>
      <c r="L505">
        <v>320</v>
      </c>
      <c r="M505">
        <v>14</v>
      </c>
    </row>
    <row r="506" spans="1:13" x14ac:dyDescent="0.35">
      <c r="A506">
        <v>11943</v>
      </c>
      <c r="B506" t="s">
        <v>22</v>
      </c>
      <c r="C506" t="s">
        <v>17</v>
      </c>
      <c r="D506">
        <v>3447</v>
      </c>
      <c r="E506">
        <v>357</v>
      </c>
      <c r="F506">
        <v>503</v>
      </c>
      <c r="G506">
        <v>68</v>
      </c>
      <c r="H506">
        <v>19465</v>
      </c>
      <c r="I506">
        <v>12</v>
      </c>
      <c r="J506">
        <v>32</v>
      </c>
      <c r="K506">
        <v>400</v>
      </c>
      <c r="L506">
        <v>451</v>
      </c>
      <c r="M506">
        <v>13.44444444</v>
      </c>
    </row>
    <row r="507" spans="1:13" x14ac:dyDescent="0.35">
      <c r="A507">
        <v>19789</v>
      </c>
      <c r="B507" t="s">
        <v>18</v>
      </c>
      <c r="C507" t="s">
        <v>14</v>
      </c>
      <c r="D507">
        <v>355</v>
      </c>
      <c r="E507">
        <v>219</v>
      </c>
      <c r="F507">
        <v>285</v>
      </c>
      <c r="G507">
        <v>0</v>
      </c>
      <c r="H507">
        <v>9550</v>
      </c>
      <c r="I507">
        <v>1</v>
      </c>
      <c r="J507">
        <v>81</v>
      </c>
      <c r="K507">
        <v>283</v>
      </c>
      <c r="L507">
        <v>250</v>
      </c>
      <c r="M507">
        <v>10</v>
      </c>
    </row>
    <row r="508" spans="1:13" x14ac:dyDescent="0.35">
      <c r="A508">
        <v>41288</v>
      </c>
      <c r="B508" t="s">
        <v>13</v>
      </c>
      <c r="C508" t="s">
        <v>14</v>
      </c>
      <c r="D508">
        <v>466</v>
      </c>
      <c r="E508">
        <v>271</v>
      </c>
      <c r="F508">
        <v>325</v>
      </c>
      <c r="G508">
        <v>0</v>
      </c>
      <c r="H508">
        <v>11148</v>
      </c>
      <c r="I508">
        <v>11</v>
      </c>
      <c r="J508">
        <v>28</v>
      </c>
      <c r="K508">
        <v>292</v>
      </c>
      <c r="L508">
        <v>291</v>
      </c>
      <c r="M508">
        <v>5</v>
      </c>
    </row>
    <row r="509" spans="1:13" x14ac:dyDescent="0.35">
      <c r="A509">
        <v>102706</v>
      </c>
      <c r="B509" t="s">
        <v>37</v>
      </c>
      <c r="C509" t="s">
        <v>17</v>
      </c>
      <c r="D509">
        <v>835</v>
      </c>
      <c r="E509">
        <v>401</v>
      </c>
      <c r="F509">
        <v>537</v>
      </c>
      <c r="G509">
        <v>3</v>
      </c>
      <c r="H509">
        <v>20242</v>
      </c>
      <c r="I509">
        <v>1</v>
      </c>
      <c r="J509">
        <v>69</v>
      </c>
      <c r="K509">
        <v>423</v>
      </c>
      <c r="L509">
        <v>487</v>
      </c>
      <c r="M509">
        <v>3.375</v>
      </c>
    </row>
    <row r="510" spans="1:13" x14ac:dyDescent="0.35">
      <c r="A510">
        <v>10287</v>
      </c>
      <c r="B510" t="s">
        <v>13</v>
      </c>
      <c r="C510" t="s">
        <v>17</v>
      </c>
      <c r="D510">
        <v>1258</v>
      </c>
      <c r="E510">
        <v>599</v>
      </c>
      <c r="F510">
        <v>692</v>
      </c>
      <c r="G510">
        <v>7</v>
      </c>
      <c r="H510">
        <v>21114</v>
      </c>
      <c r="I510">
        <v>27</v>
      </c>
      <c r="J510">
        <v>37</v>
      </c>
      <c r="K510">
        <v>634</v>
      </c>
      <c r="L510">
        <v>649</v>
      </c>
      <c r="M510">
        <v>8.2962962959999995</v>
      </c>
    </row>
    <row r="511" spans="1:13" x14ac:dyDescent="0.35">
      <c r="A511">
        <v>34429</v>
      </c>
      <c r="B511" t="s">
        <v>13</v>
      </c>
      <c r="C511" t="s">
        <v>14</v>
      </c>
      <c r="D511">
        <v>482</v>
      </c>
      <c r="E511">
        <v>119</v>
      </c>
      <c r="F511">
        <v>294</v>
      </c>
      <c r="G511">
        <v>0</v>
      </c>
      <c r="H511">
        <v>8265</v>
      </c>
      <c r="I511">
        <v>1</v>
      </c>
      <c r="J511">
        <v>69</v>
      </c>
      <c r="K511">
        <v>226</v>
      </c>
      <c r="L511">
        <v>234</v>
      </c>
      <c r="M511">
        <v>12.53846154</v>
      </c>
    </row>
    <row r="512" spans="1:13" x14ac:dyDescent="0.35">
      <c r="A512">
        <v>106190</v>
      </c>
      <c r="B512" t="s">
        <v>28</v>
      </c>
      <c r="C512" t="s">
        <v>14</v>
      </c>
      <c r="D512">
        <v>404</v>
      </c>
      <c r="E512">
        <v>277</v>
      </c>
      <c r="F512">
        <v>339</v>
      </c>
      <c r="G512">
        <v>0</v>
      </c>
      <c r="H512">
        <v>10275</v>
      </c>
      <c r="I512">
        <v>0</v>
      </c>
      <c r="J512">
        <v>68</v>
      </c>
      <c r="K512">
        <v>279</v>
      </c>
      <c r="L512">
        <v>322</v>
      </c>
      <c r="M512">
        <v>7.307692308</v>
      </c>
    </row>
    <row r="513" spans="1:13" x14ac:dyDescent="0.35">
      <c r="A513">
        <v>16973</v>
      </c>
      <c r="B513" t="s">
        <v>18</v>
      </c>
      <c r="C513" t="s">
        <v>20</v>
      </c>
      <c r="D513">
        <v>1024</v>
      </c>
      <c r="E513">
        <v>303</v>
      </c>
      <c r="F513">
        <v>404</v>
      </c>
      <c r="G513">
        <v>9</v>
      </c>
      <c r="H513">
        <v>16209</v>
      </c>
      <c r="I513">
        <v>0</v>
      </c>
      <c r="J513">
        <v>63</v>
      </c>
      <c r="K513">
        <v>344</v>
      </c>
      <c r="L513">
        <v>364</v>
      </c>
      <c r="M513">
        <v>6.3947368420000004</v>
      </c>
    </row>
    <row r="514" spans="1:13" x14ac:dyDescent="0.35">
      <c r="A514">
        <v>2853</v>
      </c>
      <c r="B514" t="s">
        <v>34</v>
      </c>
      <c r="C514" t="s">
        <v>17</v>
      </c>
      <c r="D514">
        <v>682</v>
      </c>
      <c r="E514">
        <v>265</v>
      </c>
      <c r="F514">
        <v>426</v>
      </c>
      <c r="G514">
        <v>16</v>
      </c>
      <c r="H514">
        <v>16860</v>
      </c>
      <c r="I514">
        <v>1</v>
      </c>
      <c r="J514">
        <v>55</v>
      </c>
      <c r="K514">
        <v>342</v>
      </c>
      <c r="L514">
        <v>364</v>
      </c>
      <c r="M514">
        <v>7.7727272730000001</v>
      </c>
    </row>
    <row r="515" spans="1:13" x14ac:dyDescent="0.35">
      <c r="A515">
        <v>131064</v>
      </c>
      <c r="B515" t="s">
        <v>49</v>
      </c>
      <c r="C515" t="s">
        <v>17</v>
      </c>
      <c r="D515">
        <v>989</v>
      </c>
      <c r="E515">
        <v>472</v>
      </c>
      <c r="F515">
        <v>507</v>
      </c>
      <c r="G515">
        <v>9</v>
      </c>
      <c r="H515">
        <v>16856</v>
      </c>
      <c r="I515">
        <v>1</v>
      </c>
      <c r="J515">
        <v>40</v>
      </c>
      <c r="K515">
        <v>477</v>
      </c>
      <c r="L515">
        <v>507</v>
      </c>
      <c r="M515">
        <v>12.08333333</v>
      </c>
    </row>
    <row r="516" spans="1:13" x14ac:dyDescent="0.35">
      <c r="A516">
        <v>136494</v>
      </c>
      <c r="B516" t="s">
        <v>56</v>
      </c>
      <c r="C516" t="s">
        <v>61</v>
      </c>
      <c r="D516">
        <v>1390</v>
      </c>
      <c r="E516">
        <v>441</v>
      </c>
      <c r="F516">
        <v>547</v>
      </c>
      <c r="G516">
        <v>6</v>
      </c>
      <c r="H516">
        <v>19141</v>
      </c>
      <c r="I516">
        <v>9</v>
      </c>
      <c r="J516">
        <v>25</v>
      </c>
      <c r="K516">
        <v>469</v>
      </c>
      <c r="L516">
        <v>524</v>
      </c>
      <c r="M516">
        <v>15</v>
      </c>
    </row>
    <row r="517" spans="1:13" x14ac:dyDescent="0.35">
      <c r="A517">
        <v>77848</v>
      </c>
      <c r="B517" t="s">
        <v>36</v>
      </c>
      <c r="C517" t="s">
        <v>17</v>
      </c>
      <c r="D517">
        <v>691</v>
      </c>
      <c r="E517">
        <v>249</v>
      </c>
      <c r="F517">
        <v>436</v>
      </c>
      <c r="G517">
        <v>0</v>
      </c>
      <c r="H517">
        <v>13489</v>
      </c>
      <c r="I517">
        <v>12</v>
      </c>
      <c r="J517">
        <v>57</v>
      </c>
      <c r="K517">
        <v>406</v>
      </c>
      <c r="L517">
        <v>311</v>
      </c>
      <c r="M517">
        <v>5</v>
      </c>
    </row>
    <row r="518" spans="1:13" x14ac:dyDescent="0.35">
      <c r="A518">
        <v>43010</v>
      </c>
      <c r="B518" t="s">
        <v>13</v>
      </c>
      <c r="C518" t="s">
        <v>17</v>
      </c>
      <c r="D518">
        <v>560</v>
      </c>
      <c r="E518">
        <v>220</v>
      </c>
      <c r="F518">
        <v>286</v>
      </c>
      <c r="G518">
        <v>1</v>
      </c>
      <c r="H518">
        <v>9385</v>
      </c>
      <c r="I518">
        <v>21</v>
      </c>
      <c r="J518">
        <v>37</v>
      </c>
      <c r="K518">
        <v>227</v>
      </c>
      <c r="L518">
        <v>270</v>
      </c>
      <c r="M518">
        <v>17</v>
      </c>
    </row>
    <row r="519" spans="1:13" x14ac:dyDescent="0.35">
      <c r="A519">
        <v>82518</v>
      </c>
      <c r="B519" t="s">
        <v>57</v>
      </c>
      <c r="C519" t="s">
        <v>14</v>
      </c>
      <c r="D519">
        <v>906</v>
      </c>
      <c r="E519">
        <v>476</v>
      </c>
      <c r="F519">
        <v>668</v>
      </c>
      <c r="G519">
        <v>0</v>
      </c>
      <c r="H519">
        <v>22377</v>
      </c>
      <c r="I519">
        <v>2</v>
      </c>
      <c r="J519">
        <v>78</v>
      </c>
      <c r="K519">
        <v>617</v>
      </c>
      <c r="L519">
        <v>563</v>
      </c>
      <c r="M519">
        <v>30.285714290000001</v>
      </c>
    </row>
    <row r="520" spans="1:13" x14ac:dyDescent="0.35">
      <c r="A520">
        <v>130426</v>
      </c>
      <c r="B520" t="s">
        <v>49</v>
      </c>
      <c r="C520" t="s">
        <v>17</v>
      </c>
      <c r="D520">
        <v>831</v>
      </c>
      <c r="E520">
        <v>408</v>
      </c>
      <c r="F520">
        <v>445</v>
      </c>
      <c r="G520">
        <v>0</v>
      </c>
      <c r="H520">
        <v>12932</v>
      </c>
      <c r="I520">
        <v>4</v>
      </c>
      <c r="J520">
        <v>54</v>
      </c>
      <c r="K520">
        <v>415</v>
      </c>
      <c r="L520">
        <v>426</v>
      </c>
      <c r="M520">
        <v>25</v>
      </c>
    </row>
    <row r="521" spans="1:13" x14ac:dyDescent="0.35">
      <c r="A521">
        <v>186807</v>
      </c>
      <c r="B521" t="s">
        <v>22</v>
      </c>
      <c r="C521" t="s">
        <v>17</v>
      </c>
      <c r="D521">
        <v>5544</v>
      </c>
      <c r="E521">
        <v>701</v>
      </c>
      <c r="F521">
        <v>815</v>
      </c>
      <c r="G521">
        <v>98</v>
      </c>
      <c r="H521">
        <v>32332</v>
      </c>
      <c r="I521">
        <v>17</v>
      </c>
      <c r="J521">
        <v>38</v>
      </c>
      <c r="K521">
        <v>761</v>
      </c>
      <c r="L521">
        <v>769</v>
      </c>
      <c r="M521">
        <v>24</v>
      </c>
    </row>
    <row r="522" spans="1:13" x14ac:dyDescent="0.35">
      <c r="A522">
        <v>76891</v>
      </c>
      <c r="B522" t="s">
        <v>48</v>
      </c>
      <c r="C522" t="s">
        <v>14</v>
      </c>
      <c r="D522">
        <v>740</v>
      </c>
      <c r="E522">
        <v>555</v>
      </c>
      <c r="F522">
        <v>669</v>
      </c>
      <c r="G522">
        <v>1</v>
      </c>
      <c r="H522">
        <v>20144</v>
      </c>
      <c r="I522">
        <v>0</v>
      </c>
      <c r="J522">
        <v>52</v>
      </c>
      <c r="K522">
        <v>585</v>
      </c>
      <c r="L522">
        <v>616</v>
      </c>
      <c r="M522">
        <v>14.222222220000001</v>
      </c>
    </row>
    <row r="523" spans="1:13" x14ac:dyDescent="0.35">
      <c r="A523">
        <v>114197</v>
      </c>
      <c r="B523" t="s">
        <v>32</v>
      </c>
      <c r="C523" t="s">
        <v>14</v>
      </c>
      <c r="D523">
        <v>566</v>
      </c>
      <c r="E523">
        <v>216</v>
      </c>
      <c r="F523">
        <v>307</v>
      </c>
      <c r="G523">
        <v>0</v>
      </c>
      <c r="H523">
        <v>11117</v>
      </c>
      <c r="I523">
        <v>2</v>
      </c>
      <c r="J523">
        <v>57</v>
      </c>
      <c r="K523">
        <v>277</v>
      </c>
      <c r="L523">
        <v>279</v>
      </c>
      <c r="M523">
        <v>11.33333333</v>
      </c>
    </row>
    <row r="524" spans="1:13" x14ac:dyDescent="0.35">
      <c r="A524">
        <v>164894</v>
      </c>
      <c r="B524" t="s">
        <v>22</v>
      </c>
      <c r="C524" t="s">
        <v>17</v>
      </c>
      <c r="D524">
        <v>1872</v>
      </c>
      <c r="E524">
        <v>382</v>
      </c>
      <c r="F524">
        <v>483</v>
      </c>
      <c r="G524">
        <v>44</v>
      </c>
      <c r="H524">
        <v>14606</v>
      </c>
      <c r="I524">
        <v>31</v>
      </c>
      <c r="J524">
        <v>41</v>
      </c>
      <c r="K524">
        <v>445</v>
      </c>
      <c r="L524">
        <v>421</v>
      </c>
      <c r="M524">
        <v>3.8571428569999999</v>
      </c>
    </row>
    <row r="525" spans="1:13" x14ac:dyDescent="0.35">
      <c r="A525">
        <v>23351</v>
      </c>
      <c r="B525" t="s">
        <v>47</v>
      </c>
      <c r="C525" t="s">
        <v>17</v>
      </c>
      <c r="D525">
        <v>381</v>
      </c>
      <c r="E525">
        <v>219</v>
      </c>
      <c r="F525">
        <v>282</v>
      </c>
      <c r="G525">
        <v>0</v>
      </c>
      <c r="H525">
        <v>8259</v>
      </c>
      <c r="I525">
        <v>0</v>
      </c>
      <c r="J525">
        <v>93</v>
      </c>
      <c r="K525">
        <v>267</v>
      </c>
      <c r="L525">
        <v>257</v>
      </c>
      <c r="M525">
        <v>9.0625</v>
      </c>
    </row>
    <row r="526" spans="1:13" x14ac:dyDescent="0.35">
      <c r="A526">
        <v>37205</v>
      </c>
      <c r="B526" t="s">
        <v>13</v>
      </c>
      <c r="C526" t="s">
        <v>17</v>
      </c>
      <c r="D526">
        <v>914</v>
      </c>
      <c r="E526">
        <v>321</v>
      </c>
      <c r="F526">
        <v>409</v>
      </c>
      <c r="G526">
        <v>0</v>
      </c>
      <c r="H526">
        <v>17804</v>
      </c>
      <c r="I526">
        <v>11</v>
      </c>
      <c r="J526">
        <v>16</v>
      </c>
      <c r="K526">
        <v>363</v>
      </c>
      <c r="L526">
        <v>371</v>
      </c>
      <c r="M526">
        <v>10.33333333</v>
      </c>
    </row>
    <row r="527" spans="1:13" x14ac:dyDescent="0.35">
      <c r="A527">
        <v>174453</v>
      </c>
      <c r="B527" t="s">
        <v>51</v>
      </c>
      <c r="C527" t="s">
        <v>14</v>
      </c>
      <c r="D527">
        <v>765</v>
      </c>
      <c r="E527">
        <v>313</v>
      </c>
      <c r="F527">
        <v>386</v>
      </c>
      <c r="G527">
        <v>1</v>
      </c>
      <c r="H527">
        <v>18180</v>
      </c>
      <c r="I527">
        <v>3</v>
      </c>
      <c r="J527">
        <v>56</v>
      </c>
      <c r="K527">
        <v>332</v>
      </c>
      <c r="L527">
        <v>373</v>
      </c>
      <c r="M527">
        <v>9.875</v>
      </c>
    </row>
    <row r="528" spans="1:13" x14ac:dyDescent="0.35">
      <c r="A528">
        <v>150060</v>
      </c>
      <c r="B528" t="s">
        <v>22</v>
      </c>
      <c r="C528" t="s">
        <v>17</v>
      </c>
      <c r="D528">
        <v>2773</v>
      </c>
      <c r="E528">
        <v>357</v>
      </c>
      <c r="F528">
        <v>455</v>
      </c>
      <c r="G528">
        <v>82</v>
      </c>
      <c r="H528">
        <v>16115</v>
      </c>
      <c r="I528">
        <v>5</v>
      </c>
      <c r="J528">
        <v>56</v>
      </c>
      <c r="K528">
        <v>385</v>
      </c>
      <c r="L528">
        <v>431</v>
      </c>
      <c r="M528">
        <v>17.916666670000001</v>
      </c>
    </row>
    <row r="529" spans="1:13" x14ac:dyDescent="0.35">
      <c r="A529">
        <v>6851</v>
      </c>
      <c r="B529" t="s">
        <v>22</v>
      </c>
      <c r="D529">
        <v>1400</v>
      </c>
      <c r="E529">
        <v>246</v>
      </c>
      <c r="F529">
        <v>331</v>
      </c>
      <c r="G529">
        <v>18</v>
      </c>
      <c r="H529">
        <v>11924</v>
      </c>
      <c r="I529">
        <v>2</v>
      </c>
      <c r="J529">
        <v>66</v>
      </c>
      <c r="K529">
        <v>304</v>
      </c>
      <c r="L529">
        <v>281</v>
      </c>
      <c r="M529">
        <v>10</v>
      </c>
    </row>
    <row r="530" spans="1:13" x14ac:dyDescent="0.35">
      <c r="A530">
        <v>152094</v>
      </c>
      <c r="B530" t="s">
        <v>22</v>
      </c>
      <c r="C530" t="s">
        <v>17</v>
      </c>
      <c r="D530">
        <v>1546</v>
      </c>
      <c r="E530">
        <v>320</v>
      </c>
      <c r="F530">
        <v>421</v>
      </c>
      <c r="G530">
        <v>21</v>
      </c>
      <c r="H530">
        <v>13648</v>
      </c>
      <c r="I530">
        <v>6</v>
      </c>
      <c r="J530">
        <v>44</v>
      </c>
      <c r="K530">
        <v>388</v>
      </c>
      <c r="L530">
        <v>379</v>
      </c>
      <c r="M530">
        <v>7</v>
      </c>
    </row>
    <row r="531" spans="1:13" x14ac:dyDescent="0.35">
      <c r="A531">
        <v>154892</v>
      </c>
      <c r="B531" t="s">
        <v>22</v>
      </c>
      <c r="C531" t="s">
        <v>17</v>
      </c>
      <c r="D531">
        <v>1353</v>
      </c>
      <c r="E531">
        <v>218</v>
      </c>
      <c r="F531">
        <v>371</v>
      </c>
      <c r="G531">
        <v>1</v>
      </c>
      <c r="H531">
        <v>14010</v>
      </c>
      <c r="I531">
        <v>7</v>
      </c>
      <c r="J531">
        <v>40</v>
      </c>
      <c r="K531">
        <v>349</v>
      </c>
      <c r="L531">
        <v>290</v>
      </c>
      <c r="M531">
        <v>7.05</v>
      </c>
    </row>
    <row r="532" spans="1:13" x14ac:dyDescent="0.35">
      <c r="A532">
        <v>186204</v>
      </c>
      <c r="B532" t="s">
        <v>56</v>
      </c>
      <c r="C532" t="s">
        <v>14</v>
      </c>
      <c r="D532">
        <v>1117</v>
      </c>
      <c r="E532">
        <v>475</v>
      </c>
      <c r="F532">
        <v>551</v>
      </c>
      <c r="G532">
        <v>10</v>
      </c>
      <c r="H532">
        <v>16341</v>
      </c>
      <c r="I532">
        <v>3</v>
      </c>
      <c r="J532">
        <v>33</v>
      </c>
      <c r="K532">
        <v>501</v>
      </c>
      <c r="L532">
        <v>527</v>
      </c>
      <c r="M532">
        <v>7.5</v>
      </c>
    </row>
    <row r="533" spans="1:13" x14ac:dyDescent="0.35">
      <c r="A533">
        <v>47860</v>
      </c>
      <c r="B533" t="s">
        <v>44</v>
      </c>
      <c r="C533" t="s">
        <v>27</v>
      </c>
      <c r="D533">
        <v>549</v>
      </c>
      <c r="E533">
        <v>401</v>
      </c>
      <c r="F533">
        <v>475</v>
      </c>
      <c r="G533">
        <v>1</v>
      </c>
      <c r="H533">
        <v>16638</v>
      </c>
      <c r="I533">
        <v>0</v>
      </c>
      <c r="J533">
        <v>74</v>
      </c>
      <c r="K533">
        <v>459</v>
      </c>
      <c r="L533">
        <v>435</v>
      </c>
      <c r="M533">
        <v>6.75</v>
      </c>
    </row>
    <row r="534" spans="1:13" x14ac:dyDescent="0.35">
      <c r="A534">
        <v>120574</v>
      </c>
      <c r="B534" t="s">
        <v>21</v>
      </c>
      <c r="C534" t="s">
        <v>14</v>
      </c>
      <c r="D534">
        <v>391</v>
      </c>
      <c r="E534">
        <v>243</v>
      </c>
      <c r="F534">
        <v>302</v>
      </c>
      <c r="G534">
        <v>0</v>
      </c>
      <c r="H534">
        <v>10702</v>
      </c>
      <c r="I534">
        <v>0</v>
      </c>
      <c r="J534">
        <v>79</v>
      </c>
      <c r="K534">
        <v>263</v>
      </c>
      <c r="L534">
        <v>255</v>
      </c>
      <c r="M534">
        <v>16</v>
      </c>
    </row>
    <row r="535" spans="1:13" x14ac:dyDescent="0.35">
      <c r="A535">
        <v>65746</v>
      </c>
      <c r="B535" t="s">
        <v>30</v>
      </c>
      <c r="C535" t="s">
        <v>14</v>
      </c>
      <c r="D535">
        <v>780</v>
      </c>
      <c r="E535">
        <v>395</v>
      </c>
      <c r="F535">
        <v>548</v>
      </c>
      <c r="G535">
        <v>0</v>
      </c>
      <c r="H535">
        <v>18605</v>
      </c>
      <c r="I535">
        <v>10</v>
      </c>
      <c r="J535">
        <v>79</v>
      </c>
      <c r="K535">
        <v>434</v>
      </c>
      <c r="L535">
        <v>494</v>
      </c>
      <c r="M535">
        <v>10</v>
      </c>
    </row>
    <row r="536" spans="1:13" x14ac:dyDescent="0.35">
      <c r="A536">
        <v>172167</v>
      </c>
      <c r="B536" t="s">
        <v>22</v>
      </c>
      <c r="C536" t="s">
        <v>17</v>
      </c>
      <c r="D536">
        <v>680</v>
      </c>
      <c r="E536">
        <v>235</v>
      </c>
      <c r="F536">
        <v>287</v>
      </c>
      <c r="G536">
        <v>0</v>
      </c>
      <c r="H536">
        <v>7362</v>
      </c>
      <c r="I536">
        <v>12</v>
      </c>
      <c r="J536">
        <v>60</v>
      </c>
      <c r="K536">
        <v>243</v>
      </c>
      <c r="L536">
        <v>282</v>
      </c>
      <c r="M536">
        <v>13</v>
      </c>
    </row>
    <row r="537" spans="1:13" x14ac:dyDescent="0.35">
      <c r="A537">
        <v>91580</v>
      </c>
      <c r="B537" t="s">
        <v>16</v>
      </c>
      <c r="C537" t="s">
        <v>17</v>
      </c>
      <c r="D537">
        <v>852</v>
      </c>
      <c r="E537">
        <v>377</v>
      </c>
      <c r="F537">
        <v>417</v>
      </c>
      <c r="G537">
        <v>1</v>
      </c>
      <c r="H537">
        <v>13398</v>
      </c>
      <c r="I537">
        <v>6</v>
      </c>
      <c r="J537">
        <v>86</v>
      </c>
      <c r="K537">
        <v>401</v>
      </c>
      <c r="L537">
        <v>383</v>
      </c>
      <c r="M537">
        <v>4.076923077</v>
      </c>
    </row>
    <row r="538" spans="1:13" x14ac:dyDescent="0.35">
      <c r="A538">
        <v>97015</v>
      </c>
      <c r="B538" t="s">
        <v>21</v>
      </c>
      <c r="C538" t="s">
        <v>17</v>
      </c>
      <c r="D538">
        <v>992</v>
      </c>
      <c r="E538">
        <v>551</v>
      </c>
      <c r="F538">
        <v>602</v>
      </c>
      <c r="G538">
        <v>0</v>
      </c>
      <c r="H538">
        <v>17993</v>
      </c>
      <c r="I538">
        <v>9</v>
      </c>
      <c r="J538">
        <v>34</v>
      </c>
      <c r="K538">
        <v>568</v>
      </c>
      <c r="L538">
        <v>573</v>
      </c>
      <c r="M538">
        <v>6.5454545450000001</v>
      </c>
    </row>
    <row r="539" spans="1:13" x14ac:dyDescent="0.35">
      <c r="A539">
        <v>171383</v>
      </c>
      <c r="B539" t="s">
        <v>22</v>
      </c>
      <c r="C539" t="s">
        <v>14</v>
      </c>
      <c r="D539">
        <v>2051</v>
      </c>
      <c r="E539">
        <v>503</v>
      </c>
      <c r="F539">
        <v>568</v>
      </c>
      <c r="G539">
        <v>55</v>
      </c>
      <c r="H539">
        <v>17646</v>
      </c>
      <c r="I539">
        <v>2</v>
      </c>
      <c r="J539">
        <v>62</v>
      </c>
      <c r="K539">
        <v>519</v>
      </c>
      <c r="L539">
        <v>547</v>
      </c>
      <c r="M539">
        <v>7.6666666670000003</v>
      </c>
    </row>
    <row r="540" spans="1:13" x14ac:dyDescent="0.35">
      <c r="A540">
        <v>52161</v>
      </c>
      <c r="B540" t="s">
        <v>54</v>
      </c>
      <c r="C540" t="s">
        <v>17</v>
      </c>
      <c r="D540">
        <v>325</v>
      </c>
      <c r="E540">
        <v>148</v>
      </c>
      <c r="F540">
        <v>209</v>
      </c>
      <c r="G540">
        <v>0</v>
      </c>
      <c r="H540">
        <v>6334</v>
      </c>
      <c r="I540">
        <v>0</v>
      </c>
      <c r="J540">
        <v>86</v>
      </c>
      <c r="K540">
        <v>181</v>
      </c>
      <c r="L540">
        <v>171</v>
      </c>
      <c r="M540">
        <v>6.7</v>
      </c>
    </row>
    <row r="541" spans="1:13" x14ac:dyDescent="0.35">
      <c r="A541">
        <v>153301</v>
      </c>
      <c r="B541" t="s">
        <v>22</v>
      </c>
      <c r="C541" t="s">
        <v>14</v>
      </c>
      <c r="D541">
        <v>3438</v>
      </c>
      <c r="E541">
        <v>106</v>
      </c>
      <c r="F541">
        <v>211</v>
      </c>
      <c r="G541">
        <v>50</v>
      </c>
      <c r="H541">
        <v>11112</v>
      </c>
      <c r="I541">
        <v>13</v>
      </c>
      <c r="J541">
        <v>16</v>
      </c>
      <c r="K541">
        <v>166</v>
      </c>
      <c r="L541">
        <v>142</v>
      </c>
      <c r="M541">
        <v>8.5789473679999997</v>
      </c>
    </row>
    <row r="542" spans="1:13" x14ac:dyDescent="0.35">
      <c r="A542">
        <v>51520</v>
      </c>
      <c r="B542" t="s">
        <v>54</v>
      </c>
      <c r="C542" t="s">
        <v>31</v>
      </c>
      <c r="D542">
        <v>672</v>
      </c>
      <c r="E542">
        <v>179</v>
      </c>
      <c r="F542">
        <v>373</v>
      </c>
      <c r="G542">
        <v>0</v>
      </c>
      <c r="H542">
        <v>15936</v>
      </c>
      <c r="I542">
        <v>4</v>
      </c>
      <c r="J542">
        <v>53</v>
      </c>
      <c r="K542">
        <v>356</v>
      </c>
      <c r="L542">
        <v>260</v>
      </c>
      <c r="M542">
        <v>11.5</v>
      </c>
    </row>
    <row r="543" spans="1:13" x14ac:dyDescent="0.35">
      <c r="A543">
        <v>187755</v>
      </c>
      <c r="B543" t="s">
        <v>16</v>
      </c>
      <c r="C543" t="s">
        <v>14</v>
      </c>
      <c r="D543">
        <v>1977</v>
      </c>
      <c r="E543">
        <v>676</v>
      </c>
      <c r="F543">
        <v>768</v>
      </c>
      <c r="G543">
        <v>49</v>
      </c>
      <c r="H543">
        <v>22666</v>
      </c>
      <c r="I543">
        <v>6</v>
      </c>
      <c r="J543">
        <v>44</v>
      </c>
      <c r="K543">
        <v>693</v>
      </c>
      <c r="L543">
        <v>751</v>
      </c>
      <c r="M543">
        <v>10</v>
      </c>
    </row>
    <row r="544" spans="1:13" x14ac:dyDescent="0.35">
      <c r="A544">
        <v>189943</v>
      </c>
      <c r="B544" t="s">
        <v>13</v>
      </c>
      <c r="C544" t="s">
        <v>14</v>
      </c>
      <c r="D544">
        <v>1437</v>
      </c>
      <c r="E544">
        <v>385</v>
      </c>
      <c r="F544">
        <v>551</v>
      </c>
      <c r="G544">
        <v>29</v>
      </c>
      <c r="H544">
        <v>23079</v>
      </c>
      <c r="I544">
        <v>5</v>
      </c>
      <c r="J544">
        <v>19</v>
      </c>
      <c r="K544">
        <v>444</v>
      </c>
      <c r="L544">
        <v>480</v>
      </c>
      <c r="M544">
        <v>12.76</v>
      </c>
    </row>
    <row r="545" spans="1:13" x14ac:dyDescent="0.35">
      <c r="A545">
        <v>182895</v>
      </c>
      <c r="B545" t="s">
        <v>41</v>
      </c>
      <c r="D545">
        <v>563</v>
      </c>
      <c r="E545">
        <v>340</v>
      </c>
      <c r="F545">
        <v>414</v>
      </c>
      <c r="G545">
        <v>1</v>
      </c>
      <c r="H545">
        <v>13688</v>
      </c>
      <c r="I545">
        <v>2</v>
      </c>
      <c r="J545">
        <v>44</v>
      </c>
      <c r="K545">
        <v>430</v>
      </c>
      <c r="L545">
        <v>366</v>
      </c>
      <c r="M545">
        <v>4.9411764710000003</v>
      </c>
    </row>
    <row r="546" spans="1:13" x14ac:dyDescent="0.35">
      <c r="A546">
        <v>135230</v>
      </c>
      <c r="B546" t="s">
        <v>56</v>
      </c>
      <c r="C546" t="s">
        <v>61</v>
      </c>
      <c r="D546">
        <v>1099</v>
      </c>
      <c r="E546">
        <v>351</v>
      </c>
      <c r="F546">
        <v>564</v>
      </c>
      <c r="G546">
        <v>2</v>
      </c>
      <c r="H546">
        <v>22396</v>
      </c>
      <c r="I546">
        <v>3</v>
      </c>
      <c r="J546">
        <v>29</v>
      </c>
      <c r="K546">
        <v>513</v>
      </c>
      <c r="L546">
        <v>421</v>
      </c>
      <c r="M546">
        <v>9.375</v>
      </c>
    </row>
    <row r="547" spans="1:13" x14ac:dyDescent="0.35">
      <c r="A547">
        <v>111081</v>
      </c>
      <c r="B547" t="s">
        <v>56</v>
      </c>
      <c r="C547" t="s">
        <v>61</v>
      </c>
      <c r="D547">
        <v>707</v>
      </c>
      <c r="E547">
        <v>211</v>
      </c>
      <c r="F547">
        <v>323</v>
      </c>
      <c r="G547">
        <v>0</v>
      </c>
      <c r="H547">
        <v>14226</v>
      </c>
      <c r="I547">
        <v>4</v>
      </c>
      <c r="J547">
        <v>11</v>
      </c>
      <c r="K547">
        <v>312</v>
      </c>
      <c r="L547">
        <v>258</v>
      </c>
      <c r="M547">
        <v>6.75</v>
      </c>
    </row>
    <row r="548" spans="1:13" x14ac:dyDescent="0.35">
      <c r="A548">
        <v>34632</v>
      </c>
      <c r="B548" t="s">
        <v>13</v>
      </c>
      <c r="C548" t="s">
        <v>17</v>
      </c>
      <c r="D548">
        <v>842</v>
      </c>
      <c r="E548">
        <v>377</v>
      </c>
      <c r="F548">
        <v>461</v>
      </c>
      <c r="G548">
        <v>0</v>
      </c>
      <c r="H548">
        <v>15608</v>
      </c>
      <c r="I548">
        <v>6</v>
      </c>
      <c r="J548">
        <v>18</v>
      </c>
      <c r="K548">
        <v>375</v>
      </c>
      <c r="L548">
        <v>446</v>
      </c>
      <c r="M548">
        <v>7.5</v>
      </c>
    </row>
    <row r="549" spans="1:13" x14ac:dyDescent="0.35">
      <c r="A549">
        <v>56697</v>
      </c>
      <c r="B549" t="s">
        <v>58</v>
      </c>
      <c r="C549" t="s">
        <v>17</v>
      </c>
      <c r="D549">
        <v>354</v>
      </c>
      <c r="E549">
        <v>250</v>
      </c>
      <c r="F549">
        <v>289</v>
      </c>
      <c r="G549">
        <v>0</v>
      </c>
      <c r="H549">
        <v>9288</v>
      </c>
      <c r="I549">
        <v>1</v>
      </c>
      <c r="J549">
        <v>90</v>
      </c>
      <c r="K549">
        <v>256</v>
      </c>
      <c r="L549">
        <v>277</v>
      </c>
      <c r="M549">
        <v>7.7</v>
      </c>
    </row>
    <row r="550" spans="1:13" x14ac:dyDescent="0.35">
      <c r="A550">
        <v>78116</v>
      </c>
      <c r="B550" t="s">
        <v>36</v>
      </c>
      <c r="C550" t="s">
        <v>17</v>
      </c>
      <c r="D550">
        <v>720</v>
      </c>
      <c r="E550">
        <v>399</v>
      </c>
      <c r="F550">
        <v>446</v>
      </c>
      <c r="G550">
        <v>0</v>
      </c>
      <c r="H550">
        <v>14215</v>
      </c>
      <c r="I550">
        <v>0</v>
      </c>
      <c r="J550">
        <v>85</v>
      </c>
      <c r="K550">
        <v>432</v>
      </c>
      <c r="L550">
        <v>406</v>
      </c>
      <c r="M550">
        <v>8.8000000000000007</v>
      </c>
    </row>
    <row r="551" spans="1:13" x14ac:dyDescent="0.35">
      <c r="A551">
        <v>110847</v>
      </c>
      <c r="B551" t="s">
        <v>33</v>
      </c>
      <c r="C551" t="s">
        <v>14</v>
      </c>
      <c r="D551">
        <v>419</v>
      </c>
      <c r="E551">
        <v>235</v>
      </c>
      <c r="F551">
        <v>317</v>
      </c>
      <c r="G551">
        <v>0</v>
      </c>
      <c r="H551">
        <v>10482</v>
      </c>
      <c r="I551">
        <v>1</v>
      </c>
      <c r="J551">
        <v>69</v>
      </c>
      <c r="K551">
        <v>277</v>
      </c>
      <c r="L551">
        <v>284</v>
      </c>
      <c r="M551">
        <v>5.2272727269999999</v>
      </c>
    </row>
    <row r="552" spans="1:13" x14ac:dyDescent="0.35">
      <c r="A552">
        <v>152149</v>
      </c>
      <c r="B552" t="s">
        <v>22</v>
      </c>
      <c r="C552" t="s">
        <v>14</v>
      </c>
      <c r="D552">
        <v>1538</v>
      </c>
      <c r="E552">
        <v>303</v>
      </c>
      <c r="F552">
        <v>389</v>
      </c>
      <c r="G552">
        <v>19</v>
      </c>
      <c r="H552">
        <v>13191</v>
      </c>
      <c r="I552">
        <v>8</v>
      </c>
      <c r="J552">
        <v>49</v>
      </c>
      <c r="K552">
        <v>343</v>
      </c>
      <c r="L552">
        <v>355</v>
      </c>
      <c r="M552">
        <v>6.2</v>
      </c>
    </row>
    <row r="553" spans="1:13" x14ac:dyDescent="0.35">
      <c r="A553">
        <v>169489</v>
      </c>
      <c r="B553" t="s">
        <v>22</v>
      </c>
      <c r="C553" t="s">
        <v>17</v>
      </c>
      <c r="D553">
        <v>1281</v>
      </c>
      <c r="E553">
        <v>370</v>
      </c>
      <c r="F553">
        <v>403</v>
      </c>
      <c r="G553">
        <v>3</v>
      </c>
      <c r="H553">
        <v>11428</v>
      </c>
      <c r="I553">
        <v>7</v>
      </c>
      <c r="J553">
        <v>61</v>
      </c>
      <c r="K553">
        <v>386</v>
      </c>
      <c r="L553">
        <v>372</v>
      </c>
      <c r="M553">
        <v>8.3333333330000006</v>
      </c>
    </row>
    <row r="554" spans="1:13" x14ac:dyDescent="0.35">
      <c r="A554">
        <v>116063</v>
      </c>
      <c r="B554" t="s">
        <v>21</v>
      </c>
      <c r="C554" t="s">
        <v>17</v>
      </c>
      <c r="D554">
        <v>680</v>
      </c>
      <c r="E554">
        <v>339</v>
      </c>
      <c r="F554">
        <v>382</v>
      </c>
      <c r="G554">
        <v>0</v>
      </c>
      <c r="H554">
        <v>10577</v>
      </c>
      <c r="I554">
        <v>1</v>
      </c>
      <c r="J554">
        <v>70</v>
      </c>
      <c r="K554">
        <v>387</v>
      </c>
      <c r="L554">
        <v>352</v>
      </c>
      <c r="M554">
        <v>10</v>
      </c>
    </row>
    <row r="555" spans="1:13" x14ac:dyDescent="0.35">
      <c r="A555">
        <v>81241</v>
      </c>
      <c r="B555" t="s">
        <v>36</v>
      </c>
      <c r="C555" t="s">
        <v>52</v>
      </c>
      <c r="D555">
        <v>419</v>
      </c>
      <c r="E555">
        <v>219</v>
      </c>
      <c r="F555">
        <v>299</v>
      </c>
      <c r="G555">
        <v>0</v>
      </c>
      <c r="H555">
        <v>10050</v>
      </c>
      <c r="I555">
        <v>1</v>
      </c>
      <c r="J555">
        <v>83</v>
      </c>
      <c r="K555">
        <v>243</v>
      </c>
      <c r="L555">
        <v>266</v>
      </c>
      <c r="M555">
        <v>10.5</v>
      </c>
    </row>
    <row r="556" spans="1:13" x14ac:dyDescent="0.35">
      <c r="A556">
        <v>5642</v>
      </c>
      <c r="B556" t="s">
        <v>16</v>
      </c>
      <c r="C556" t="s">
        <v>17</v>
      </c>
      <c r="D556">
        <v>1000</v>
      </c>
      <c r="E556">
        <v>271</v>
      </c>
      <c r="F556">
        <v>479</v>
      </c>
      <c r="G556">
        <v>0</v>
      </c>
      <c r="H556">
        <v>16266</v>
      </c>
      <c r="I556">
        <v>30</v>
      </c>
      <c r="J556">
        <v>64</v>
      </c>
      <c r="K556">
        <v>458</v>
      </c>
      <c r="L556">
        <v>377</v>
      </c>
      <c r="M556">
        <v>17.333333329999999</v>
      </c>
    </row>
    <row r="557" spans="1:13" x14ac:dyDescent="0.35">
      <c r="A557">
        <v>70493</v>
      </c>
      <c r="B557" t="s">
        <v>30</v>
      </c>
      <c r="C557" t="s">
        <v>14</v>
      </c>
      <c r="D557">
        <v>279</v>
      </c>
      <c r="E557">
        <v>119</v>
      </c>
      <c r="F557">
        <v>207</v>
      </c>
      <c r="G557">
        <v>0</v>
      </c>
      <c r="H557">
        <v>6680</v>
      </c>
      <c r="I557">
        <v>2</v>
      </c>
      <c r="J557">
        <v>78</v>
      </c>
      <c r="K557">
        <v>165</v>
      </c>
      <c r="L557">
        <v>170</v>
      </c>
      <c r="M557">
        <v>12</v>
      </c>
    </row>
    <row r="558" spans="1:13" x14ac:dyDescent="0.35">
      <c r="A558">
        <v>147175</v>
      </c>
      <c r="B558" t="s">
        <v>22</v>
      </c>
      <c r="C558" t="s">
        <v>14</v>
      </c>
      <c r="D558">
        <v>2074</v>
      </c>
      <c r="E558">
        <v>495</v>
      </c>
      <c r="F558">
        <v>586</v>
      </c>
      <c r="G558">
        <v>52</v>
      </c>
      <c r="H558">
        <v>20386</v>
      </c>
      <c r="I558">
        <v>5</v>
      </c>
      <c r="J558">
        <v>53</v>
      </c>
      <c r="K558">
        <v>515</v>
      </c>
      <c r="L558">
        <v>560</v>
      </c>
      <c r="M558">
        <v>6.5</v>
      </c>
    </row>
    <row r="559" spans="1:13" x14ac:dyDescent="0.35">
      <c r="A559">
        <v>145823</v>
      </c>
      <c r="B559" t="s">
        <v>22</v>
      </c>
      <c r="C559" t="s">
        <v>17</v>
      </c>
      <c r="D559">
        <v>3297</v>
      </c>
      <c r="E559">
        <v>698</v>
      </c>
      <c r="F559">
        <v>789</v>
      </c>
      <c r="G559">
        <v>94</v>
      </c>
      <c r="H559">
        <v>21977</v>
      </c>
      <c r="I559">
        <v>19</v>
      </c>
      <c r="J559">
        <v>52</v>
      </c>
      <c r="K559">
        <v>719</v>
      </c>
      <c r="L559">
        <v>762</v>
      </c>
      <c r="M559">
        <v>25</v>
      </c>
    </row>
    <row r="560" spans="1:13" x14ac:dyDescent="0.35">
      <c r="A560">
        <v>76655</v>
      </c>
      <c r="B560" t="s">
        <v>48</v>
      </c>
      <c r="C560" t="s">
        <v>17</v>
      </c>
      <c r="D560">
        <v>478</v>
      </c>
      <c r="E560">
        <v>313</v>
      </c>
      <c r="F560">
        <v>388</v>
      </c>
      <c r="G560">
        <v>0</v>
      </c>
      <c r="H560">
        <v>12606</v>
      </c>
      <c r="I560">
        <v>2</v>
      </c>
      <c r="J560">
        <v>78</v>
      </c>
      <c r="K560">
        <v>397</v>
      </c>
      <c r="L560">
        <v>331</v>
      </c>
      <c r="M560">
        <v>11.7</v>
      </c>
    </row>
    <row r="561" spans="1:13" x14ac:dyDescent="0.35">
      <c r="A561">
        <v>167538</v>
      </c>
      <c r="B561" t="s">
        <v>24</v>
      </c>
      <c r="C561" t="s">
        <v>17</v>
      </c>
      <c r="D561">
        <v>948</v>
      </c>
      <c r="E561">
        <v>325</v>
      </c>
      <c r="F561">
        <v>398</v>
      </c>
      <c r="G561">
        <v>3</v>
      </c>
      <c r="H561">
        <v>15038</v>
      </c>
      <c r="I561">
        <v>9</v>
      </c>
      <c r="J561">
        <v>19</v>
      </c>
      <c r="K561">
        <v>353</v>
      </c>
      <c r="L561">
        <v>367</v>
      </c>
      <c r="M561">
        <v>11.5</v>
      </c>
    </row>
    <row r="562" spans="1:13" x14ac:dyDescent="0.35">
      <c r="A562">
        <v>108976</v>
      </c>
      <c r="B562" t="s">
        <v>50</v>
      </c>
      <c r="C562" t="s">
        <v>14</v>
      </c>
      <c r="D562">
        <v>1730</v>
      </c>
      <c r="E562">
        <v>794</v>
      </c>
      <c r="F562">
        <v>899</v>
      </c>
      <c r="G562">
        <v>34</v>
      </c>
      <c r="H562">
        <v>35252</v>
      </c>
      <c r="I562">
        <v>1</v>
      </c>
      <c r="J562">
        <v>49</v>
      </c>
      <c r="K562">
        <v>843</v>
      </c>
      <c r="L562">
        <v>833</v>
      </c>
      <c r="M562">
        <v>13.75</v>
      </c>
    </row>
    <row r="563" spans="1:13" x14ac:dyDescent="0.35">
      <c r="A563">
        <v>79022</v>
      </c>
      <c r="B563" t="s">
        <v>36</v>
      </c>
      <c r="C563" t="s">
        <v>52</v>
      </c>
      <c r="D563">
        <v>1375</v>
      </c>
      <c r="E563">
        <v>79</v>
      </c>
      <c r="F563">
        <v>221</v>
      </c>
      <c r="G563">
        <v>0</v>
      </c>
      <c r="H563">
        <v>8931</v>
      </c>
      <c r="I563">
        <v>8</v>
      </c>
      <c r="J563">
        <v>60</v>
      </c>
      <c r="K563">
        <v>171</v>
      </c>
      <c r="L563">
        <v>125</v>
      </c>
      <c r="M563">
        <v>7</v>
      </c>
    </row>
    <row r="564" spans="1:13" x14ac:dyDescent="0.35">
      <c r="A564">
        <v>118097</v>
      </c>
      <c r="B564" t="s">
        <v>21</v>
      </c>
      <c r="C564" t="s">
        <v>17</v>
      </c>
      <c r="D564">
        <v>398</v>
      </c>
      <c r="E564">
        <v>216</v>
      </c>
      <c r="F564">
        <v>308</v>
      </c>
      <c r="G564">
        <v>0</v>
      </c>
      <c r="H564">
        <v>11289</v>
      </c>
      <c r="I564">
        <v>1</v>
      </c>
      <c r="J564">
        <v>72</v>
      </c>
      <c r="K564">
        <v>258</v>
      </c>
      <c r="L564">
        <v>275</v>
      </c>
      <c r="M564">
        <v>15</v>
      </c>
    </row>
    <row r="565" spans="1:13" x14ac:dyDescent="0.35">
      <c r="A565">
        <v>58566</v>
      </c>
      <c r="B565" t="s">
        <v>58</v>
      </c>
      <c r="C565" t="s">
        <v>14</v>
      </c>
      <c r="D565">
        <v>633</v>
      </c>
      <c r="E565">
        <v>309</v>
      </c>
      <c r="F565">
        <v>391</v>
      </c>
      <c r="G565">
        <v>1</v>
      </c>
      <c r="H565">
        <v>13407</v>
      </c>
      <c r="I565">
        <v>1</v>
      </c>
      <c r="J565">
        <v>63</v>
      </c>
      <c r="K565">
        <v>326</v>
      </c>
      <c r="L565">
        <v>351</v>
      </c>
      <c r="M565">
        <v>12.33333333</v>
      </c>
    </row>
    <row r="566" spans="1:13" x14ac:dyDescent="0.35">
      <c r="A566">
        <v>167784</v>
      </c>
      <c r="B566" t="s">
        <v>22</v>
      </c>
      <c r="C566" t="s">
        <v>17</v>
      </c>
      <c r="D566">
        <v>2380</v>
      </c>
      <c r="E566">
        <v>274</v>
      </c>
      <c r="F566">
        <v>417</v>
      </c>
      <c r="G566">
        <v>64</v>
      </c>
      <c r="H566">
        <v>16569</v>
      </c>
      <c r="I566">
        <v>12</v>
      </c>
      <c r="J566">
        <v>56</v>
      </c>
      <c r="K566">
        <v>348</v>
      </c>
      <c r="L566">
        <v>315</v>
      </c>
      <c r="M566">
        <v>14.18181818</v>
      </c>
    </row>
    <row r="567" spans="1:13" x14ac:dyDescent="0.35">
      <c r="A567">
        <v>37202</v>
      </c>
      <c r="B567" t="s">
        <v>13</v>
      </c>
      <c r="C567" t="s">
        <v>17</v>
      </c>
      <c r="D567">
        <v>914</v>
      </c>
      <c r="E567">
        <v>321</v>
      </c>
      <c r="F567">
        <v>409</v>
      </c>
      <c r="G567">
        <v>0</v>
      </c>
      <c r="H567">
        <v>17804</v>
      </c>
      <c r="I567">
        <v>11</v>
      </c>
      <c r="J567">
        <v>16</v>
      </c>
      <c r="K567">
        <v>363</v>
      </c>
      <c r="L567">
        <v>371</v>
      </c>
      <c r="M567">
        <v>11</v>
      </c>
    </row>
    <row r="568" spans="1:13" x14ac:dyDescent="0.35">
      <c r="A568">
        <v>5510</v>
      </c>
      <c r="B568" t="s">
        <v>41</v>
      </c>
      <c r="C568" t="s">
        <v>17</v>
      </c>
      <c r="D568">
        <v>705</v>
      </c>
      <c r="E568">
        <v>250</v>
      </c>
      <c r="F568">
        <v>330</v>
      </c>
      <c r="G568">
        <v>0</v>
      </c>
      <c r="H568">
        <v>13764</v>
      </c>
      <c r="I568">
        <v>3</v>
      </c>
      <c r="J568">
        <v>55</v>
      </c>
      <c r="K568">
        <v>304</v>
      </c>
      <c r="L568">
        <v>308</v>
      </c>
      <c r="M568">
        <v>10.54054054</v>
      </c>
    </row>
    <row r="569" spans="1:13" x14ac:dyDescent="0.35">
      <c r="A569">
        <v>16771</v>
      </c>
      <c r="B569" t="s">
        <v>18</v>
      </c>
      <c r="C569" t="s">
        <v>20</v>
      </c>
      <c r="D569">
        <v>2018</v>
      </c>
      <c r="E569">
        <v>709</v>
      </c>
      <c r="F569">
        <v>797</v>
      </c>
      <c r="G569">
        <v>51</v>
      </c>
      <c r="H569">
        <v>26070</v>
      </c>
      <c r="I569">
        <v>9</v>
      </c>
      <c r="J569">
        <v>45</v>
      </c>
      <c r="K569">
        <v>755</v>
      </c>
      <c r="L569">
        <v>752</v>
      </c>
      <c r="M569">
        <v>4.7222222220000001</v>
      </c>
    </row>
    <row r="570" spans="1:13" x14ac:dyDescent="0.35">
      <c r="A570">
        <v>69997</v>
      </c>
      <c r="B570" t="s">
        <v>30</v>
      </c>
      <c r="C570" t="s">
        <v>14</v>
      </c>
      <c r="D570">
        <v>1072</v>
      </c>
      <c r="E570">
        <v>545</v>
      </c>
      <c r="F570">
        <v>602</v>
      </c>
      <c r="G570">
        <v>3</v>
      </c>
      <c r="H570">
        <v>18492</v>
      </c>
      <c r="I570">
        <v>2</v>
      </c>
      <c r="J570">
        <v>82</v>
      </c>
      <c r="K570">
        <v>597</v>
      </c>
      <c r="L570">
        <v>600</v>
      </c>
      <c r="M570">
        <v>15.53846154</v>
      </c>
    </row>
    <row r="571" spans="1:13" x14ac:dyDescent="0.35">
      <c r="A571">
        <v>190558</v>
      </c>
      <c r="B571" t="s">
        <v>38</v>
      </c>
      <c r="C571" t="s">
        <v>14</v>
      </c>
      <c r="D571">
        <v>4572</v>
      </c>
      <c r="E571">
        <v>400</v>
      </c>
      <c r="F571">
        <v>613</v>
      </c>
      <c r="G571">
        <v>94</v>
      </c>
      <c r="H571">
        <v>23300</v>
      </c>
      <c r="I571">
        <v>17</v>
      </c>
      <c r="J571">
        <v>56</v>
      </c>
      <c r="K571">
        <v>525</v>
      </c>
      <c r="L571">
        <v>499</v>
      </c>
      <c r="M571">
        <v>8.48</v>
      </c>
    </row>
    <row r="572" spans="1:13" x14ac:dyDescent="0.35">
      <c r="A572">
        <v>34608</v>
      </c>
      <c r="B572" t="s">
        <v>13</v>
      </c>
      <c r="C572" t="s">
        <v>14</v>
      </c>
      <c r="D572">
        <v>967</v>
      </c>
      <c r="E572">
        <v>434</v>
      </c>
      <c r="F572">
        <v>501</v>
      </c>
      <c r="G572">
        <v>3</v>
      </c>
      <c r="H572">
        <v>17052</v>
      </c>
      <c r="I572">
        <v>9</v>
      </c>
      <c r="J572">
        <v>20</v>
      </c>
      <c r="K572">
        <v>463</v>
      </c>
      <c r="L572">
        <v>478</v>
      </c>
      <c r="M572">
        <v>9.3333333330000006</v>
      </c>
    </row>
    <row r="573" spans="1:13" x14ac:dyDescent="0.35">
      <c r="A573">
        <v>171357</v>
      </c>
      <c r="B573" t="s">
        <v>22</v>
      </c>
      <c r="C573" t="s">
        <v>17</v>
      </c>
      <c r="D573">
        <v>2631</v>
      </c>
      <c r="E573">
        <v>689</v>
      </c>
      <c r="F573">
        <v>816</v>
      </c>
      <c r="G573">
        <v>80</v>
      </c>
      <c r="H573">
        <v>38138</v>
      </c>
      <c r="I573">
        <v>4</v>
      </c>
      <c r="J573">
        <v>50</v>
      </c>
      <c r="K573">
        <v>753</v>
      </c>
      <c r="L573">
        <v>772</v>
      </c>
      <c r="M573">
        <v>25</v>
      </c>
    </row>
    <row r="574" spans="1:13" x14ac:dyDescent="0.35">
      <c r="A574">
        <v>190040</v>
      </c>
      <c r="B574" t="s">
        <v>18</v>
      </c>
      <c r="C574" t="s">
        <v>14</v>
      </c>
      <c r="D574">
        <v>1610</v>
      </c>
      <c r="E574">
        <v>413</v>
      </c>
      <c r="F574">
        <v>721</v>
      </c>
      <c r="G574">
        <v>33</v>
      </c>
      <c r="H574">
        <v>24479</v>
      </c>
      <c r="I574">
        <v>9</v>
      </c>
      <c r="J574">
        <v>31</v>
      </c>
      <c r="K574">
        <v>644</v>
      </c>
      <c r="L574">
        <v>551</v>
      </c>
      <c r="M574">
        <v>12.5</v>
      </c>
    </row>
    <row r="575" spans="1:13" x14ac:dyDescent="0.35">
      <c r="A575">
        <v>149956</v>
      </c>
      <c r="B575" t="s">
        <v>22</v>
      </c>
      <c r="C575" t="s">
        <v>17</v>
      </c>
      <c r="D575">
        <v>1613</v>
      </c>
      <c r="E575">
        <v>350</v>
      </c>
      <c r="F575">
        <v>408</v>
      </c>
      <c r="G575">
        <v>12</v>
      </c>
      <c r="H575">
        <v>8897</v>
      </c>
      <c r="I575">
        <v>39</v>
      </c>
      <c r="J575">
        <v>49</v>
      </c>
      <c r="K575">
        <v>352</v>
      </c>
      <c r="L575">
        <v>403</v>
      </c>
      <c r="M575">
        <v>6.548387097</v>
      </c>
    </row>
    <row r="576" spans="1:13" x14ac:dyDescent="0.35">
      <c r="A576">
        <v>37861</v>
      </c>
      <c r="B576" t="s">
        <v>13</v>
      </c>
      <c r="C576" t="s">
        <v>14</v>
      </c>
      <c r="D576">
        <v>934</v>
      </c>
      <c r="E576">
        <v>273</v>
      </c>
      <c r="F576">
        <v>392</v>
      </c>
      <c r="G576">
        <v>2</v>
      </c>
      <c r="H576">
        <v>10327</v>
      </c>
      <c r="I576">
        <v>69</v>
      </c>
      <c r="J576">
        <v>14</v>
      </c>
      <c r="K576">
        <v>353</v>
      </c>
      <c r="L576">
        <v>334</v>
      </c>
      <c r="M576">
        <v>12.222222220000001</v>
      </c>
    </row>
    <row r="577" spans="1:13" x14ac:dyDescent="0.35">
      <c r="A577">
        <v>168644</v>
      </c>
      <c r="B577" t="s">
        <v>22</v>
      </c>
      <c r="C577" t="s">
        <v>45</v>
      </c>
      <c r="D577">
        <v>3156</v>
      </c>
      <c r="E577">
        <v>645</v>
      </c>
      <c r="F577">
        <v>664</v>
      </c>
      <c r="G577">
        <v>97</v>
      </c>
      <c r="H577">
        <v>19043</v>
      </c>
      <c r="I577">
        <v>27</v>
      </c>
      <c r="J577">
        <v>50</v>
      </c>
      <c r="K577">
        <v>650</v>
      </c>
      <c r="L577">
        <v>653</v>
      </c>
      <c r="M577">
        <v>6.75</v>
      </c>
    </row>
    <row r="578" spans="1:13" x14ac:dyDescent="0.35">
      <c r="A578">
        <v>18534</v>
      </c>
      <c r="B578" t="s">
        <v>18</v>
      </c>
      <c r="C578" t="s">
        <v>20</v>
      </c>
      <c r="D578">
        <v>576</v>
      </c>
      <c r="E578">
        <v>244</v>
      </c>
      <c r="F578">
        <v>345</v>
      </c>
      <c r="G578">
        <v>1</v>
      </c>
      <c r="H578">
        <v>13192</v>
      </c>
      <c r="I578">
        <v>2</v>
      </c>
      <c r="J578">
        <v>95</v>
      </c>
      <c r="K578">
        <v>335</v>
      </c>
      <c r="L578">
        <v>293</v>
      </c>
      <c r="M578">
        <v>25</v>
      </c>
    </row>
    <row r="579" spans="1:13" x14ac:dyDescent="0.35">
      <c r="A579">
        <v>166106</v>
      </c>
      <c r="B579" t="s">
        <v>22</v>
      </c>
      <c r="C579" t="s">
        <v>17</v>
      </c>
      <c r="D579">
        <v>1143</v>
      </c>
      <c r="E579">
        <v>310</v>
      </c>
      <c r="F579">
        <v>376</v>
      </c>
      <c r="G579">
        <v>19</v>
      </c>
      <c r="H579">
        <v>20576</v>
      </c>
      <c r="I579">
        <v>14</v>
      </c>
      <c r="J579">
        <v>47</v>
      </c>
      <c r="K579">
        <v>374</v>
      </c>
      <c r="L579">
        <v>356</v>
      </c>
      <c r="M579">
        <v>6.266666667</v>
      </c>
    </row>
    <row r="580" spans="1:13" x14ac:dyDescent="0.35">
      <c r="A580">
        <v>96960</v>
      </c>
      <c r="B580" t="s">
        <v>16</v>
      </c>
      <c r="C580" t="s">
        <v>14</v>
      </c>
      <c r="D580">
        <v>927</v>
      </c>
      <c r="E580">
        <v>231</v>
      </c>
      <c r="F580">
        <v>299</v>
      </c>
      <c r="G580">
        <v>5</v>
      </c>
      <c r="H580">
        <v>15037</v>
      </c>
      <c r="I580">
        <v>0</v>
      </c>
      <c r="J580">
        <v>82</v>
      </c>
      <c r="K580">
        <v>250</v>
      </c>
      <c r="L580">
        <v>280</v>
      </c>
      <c r="M580">
        <v>6.6470588240000001</v>
      </c>
    </row>
    <row r="581" spans="1:13" x14ac:dyDescent="0.35">
      <c r="A581">
        <v>92972</v>
      </c>
      <c r="B581" t="s">
        <v>16</v>
      </c>
      <c r="C581" t="s">
        <v>17</v>
      </c>
      <c r="D581">
        <v>5846</v>
      </c>
      <c r="E581">
        <v>644</v>
      </c>
      <c r="F581">
        <v>1041</v>
      </c>
      <c r="G581">
        <v>98</v>
      </c>
      <c r="H581">
        <v>100528</v>
      </c>
      <c r="I581">
        <v>9</v>
      </c>
      <c r="J581">
        <v>50</v>
      </c>
      <c r="K581">
        <v>1177</v>
      </c>
      <c r="L581">
        <v>785</v>
      </c>
      <c r="M581">
        <v>30.666666670000001</v>
      </c>
    </row>
    <row r="582" spans="1:13" x14ac:dyDescent="0.35">
      <c r="A582">
        <v>115341</v>
      </c>
      <c r="B582" t="s">
        <v>32</v>
      </c>
      <c r="C582" t="s">
        <v>17</v>
      </c>
      <c r="D582">
        <v>218</v>
      </c>
      <c r="E582">
        <v>172</v>
      </c>
      <c r="F582">
        <v>258</v>
      </c>
      <c r="G582">
        <v>0</v>
      </c>
      <c r="H582">
        <v>8660</v>
      </c>
      <c r="I582">
        <v>0</v>
      </c>
      <c r="J582">
        <v>78</v>
      </c>
      <c r="K582">
        <v>208</v>
      </c>
      <c r="L582">
        <v>226</v>
      </c>
      <c r="M582">
        <v>11.66666667</v>
      </c>
    </row>
    <row r="583" spans="1:13" x14ac:dyDescent="0.35">
      <c r="A583">
        <v>63216</v>
      </c>
      <c r="B583" t="s">
        <v>34</v>
      </c>
      <c r="C583" t="s">
        <v>14</v>
      </c>
      <c r="D583">
        <v>431</v>
      </c>
      <c r="E583">
        <v>269</v>
      </c>
      <c r="F583">
        <v>338</v>
      </c>
      <c r="G583">
        <v>0</v>
      </c>
      <c r="H583">
        <v>10493</v>
      </c>
      <c r="I583">
        <v>0</v>
      </c>
      <c r="J583">
        <v>79</v>
      </c>
      <c r="K583">
        <v>307</v>
      </c>
      <c r="L583">
        <v>309</v>
      </c>
      <c r="M583">
        <v>5.8</v>
      </c>
    </row>
    <row r="584" spans="1:13" x14ac:dyDescent="0.35">
      <c r="A584">
        <v>87459</v>
      </c>
      <c r="B584" t="s">
        <v>35</v>
      </c>
      <c r="C584" t="s">
        <v>20</v>
      </c>
      <c r="D584">
        <v>446</v>
      </c>
      <c r="E584">
        <v>184</v>
      </c>
      <c r="F584">
        <v>218</v>
      </c>
      <c r="G584">
        <v>0</v>
      </c>
      <c r="H584">
        <v>8395</v>
      </c>
      <c r="I584">
        <v>0</v>
      </c>
      <c r="J584">
        <v>61</v>
      </c>
      <c r="K584">
        <v>195</v>
      </c>
      <c r="L584">
        <v>203</v>
      </c>
      <c r="M584">
        <v>3.2222222220000001</v>
      </c>
    </row>
    <row r="585" spans="1:13" x14ac:dyDescent="0.35">
      <c r="A585">
        <v>41325</v>
      </c>
      <c r="B585" t="s">
        <v>13</v>
      </c>
      <c r="C585" t="s">
        <v>17</v>
      </c>
      <c r="D585">
        <v>803</v>
      </c>
      <c r="E585">
        <v>290</v>
      </c>
      <c r="F585">
        <v>382</v>
      </c>
      <c r="G585">
        <v>0</v>
      </c>
      <c r="H585">
        <v>14138</v>
      </c>
      <c r="I585">
        <v>5</v>
      </c>
      <c r="J585">
        <v>35</v>
      </c>
      <c r="K585">
        <v>361</v>
      </c>
      <c r="L585">
        <v>350</v>
      </c>
      <c r="M585">
        <v>5.6666666670000003</v>
      </c>
    </row>
    <row r="586" spans="1:13" x14ac:dyDescent="0.35">
      <c r="A586">
        <v>187472</v>
      </c>
      <c r="B586" t="s">
        <v>16</v>
      </c>
      <c r="C586" t="s">
        <v>17</v>
      </c>
      <c r="D586">
        <v>753</v>
      </c>
      <c r="E586">
        <v>333</v>
      </c>
      <c r="F586">
        <v>425</v>
      </c>
      <c r="G586">
        <v>0</v>
      </c>
      <c r="H586">
        <v>14164</v>
      </c>
      <c r="I586">
        <v>4</v>
      </c>
      <c r="J586">
        <v>68</v>
      </c>
      <c r="K586">
        <v>393</v>
      </c>
      <c r="L586">
        <v>371</v>
      </c>
      <c r="M586">
        <v>12.57142857</v>
      </c>
    </row>
    <row r="587" spans="1:13" x14ac:dyDescent="0.35">
      <c r="A587">
        <v>148572</v>
      </c>
      <c r="B587" t="s">
        <v>22</v>
      </c>
      <c r="C587" t="s">
        <v>14</v>
      </c>
      <c r="D587">
        <v>1838</v>
      </c>
      <c r="E587">
        <v>468</v>
      </c>
      <c r="F587">
        <v>493</v>
      </c>
      <c r="G587">
        <v>24</v>
      </c>
      <c r="H587">
        <v>13500</v>
      </c>
      <c r="I587">
        <v>29</v>
      </c>
      <c r="J587">
        <v>50</v>
      </c>
      <c r="K587">
        <v>465</v>
      </c>
      <c r="L587">
        <v>536</v>
      </c>
      <c r="M587">
        <v>5.1428571429999996</v>
      </c>
    </row>
    <row r="588" spans="1:13" x14ac:dyDescent="0.35">
      <c r="A588">
        <v>137256</v>
      </c>
      <c r="B588" t="s">
        <v>56</v>
      </c>
      <c r="C588" t="s">
        <v>61</v>
      </c>
      <c r="D588">
        <v>619</v>
      </c>
      <c r="E588">
        <v>187</v>
      </c>
      <c r="F588">
        <v>242</v>
      </c>
      <c r="G588">
        <v>0</v>
      </c>
      <c r="H588">
        <v>13361</v>
      </c>
      <c r="I588">
        <v>13</v>
      </c>
      <c r="J588">
        <v>0</v>
      </c>
      <c r="K588">
        <v>215</v>
      </c>
      <c r="L588">
        <v>197</v>
      </c>
      <c r="M588">
        <v>14.1</v>
      </c>
    </row>
    <row r="589" spans="1:13" x14ac:dyDescent="0.35">
      <c r="A589">
        <v>175731</v>
      </c>
      <c r="B589" t="s">
        <v>51</v>
      </c>
      <c r="C589" t="s">
        <v>14</v>
      </c>
      <c r="D589">
        <v>864</v>
      </c>
      <c r="E589">
        <v>358</v>
      </c>
      <c r="F589">
        <v>464</v>
      </c>
      <c r="G589">
        <v>2</v>
      </c>
      <c r="H589">
        <v>16065</v>
      </c>
      <c r="I589">
        <v>5</v>
      </c>
      <c r="J589">
        <v>52</v>
      </c>
      <c r="K589">
        <v>409</v>
      </c>
      <c r="L589">
        <v>410</v>
      </c>
      <c r="M589">
        <v>11</v>
      </c>
    </row>
    <row r="590" spans="1:13" x14ac:dyDescent="0.35">
      <c r="A590">
        <v>94757</v>
      </c>
      <c r="B590" t="s">
        <v>16</v>
      </c>
      <c r="C590" t="s">
        <v>14</v>
      </c>
      <c r="D590">
        <v>1279</v>
      </c>
      <c r="E590">
        <v>410</v>
      </c>
      <c r="F590">
        <v>466</v>
      </c>
      <c r="G590">
        <v>3</v>
      </c>
      <c r="H590">
        <v>15287</v>
      </c>
      <c r="I590">
        <v>28</v>
      </c>
      <c r="J590">
        <v>60</v>
      </c>
      <c r="K590">
        <v>456</v>
      </c>
      <c r="L590">
        <v>403</v>
      </c>
      <c r="M590">
        <v>11.25</v>
      </c>
    </row>
    <row r="591" spans="1:13" x14ac:dyDescent="0.35">
      <c r="A591">
        <v>136130</v>
      </c>
      <c r="B591" t="s">
        <v>56</v>
      </c>
      <c r="C591" t="s">
        <v>61</v>
      </c>
      <c r="D591">
        <v>613</v>
      </c>
      <c r="E591">
        <v>183</v>
      </c>
      <c r="F591">
        <v>271</v>
      </c>
      <c r="G591">
        <v>1</v>
      </c>
      <c r="H591">
        <v>9700</v>
      </c>
      <c r="I591">
        <v>3</v>
      </c>
      <c r="J591">
        <v>21</v>
      </c>
      <c r="K591">
        <v>236</v>
      </c>
      <c r="L591">
        <v>226</v>
      </c>
      <c r="M591">
        <v>7.15</v>
      </c>
    </row>
    <row r="592" spans="1:13" x14ac:dyDescent="0.35">
      <c r="A592">
        <v>56816</v>
      </c>
      <c r="B592" t="s">
        <v>58</v>
      </c>
      <c r="C592" t="s">
        <v>17</v>
      </c>
      <c r="D592">
        <v>870</v>
      </c>
      <c r="E592">
        <v>481</v>
      </c>
      <c r="F592">
        <v>555</v>
      </c>
      <c r="G592">
        <v>1</v>
      </c>
      <c r="H592">
        <v>22886</v>
      </c>
      <c r="I592">
        <v>1</v>
      </c>
      <c r="J592">
        <v>67</v>
      </c>
      <c r="K592">
        <v>514</v>
      </c>
      <c r="L592">
        <v>515</v>
      </c>
      <c r="M592">
        <v>7.3</v>
      </c>
    </row>
    <row r="593" spans="1:13" x14ac:dyDescent="0.35">
      <c r="A593">
        <v>148840</v>
      </c>
      <c r="B593" t="s">
        <v>22</v>
      </c>
      <c r="C593" t="s">
        <v>17</v>
      </c>
      <c r="D593">
        <v>2171</v>
      </c>
      <c r="E593">
        <v>495</v>
      </c>
      <c r="F593">
        <v>519</v>
      </c>
      <c r="G593">
        <v>67</v>
      </c>
      <c r="H593">
        <v>17382</v>
      </c>
      <c r="I593">
        <v>25</v>
      </c>
      <c r="J593">
        <v>51</v>
      </c>
      <c r="K593">
        <v>508</v>
      </c>
      <c r="L593">
        <v>492</v>
      </c>
      <c r="M593">
        <v>10.81818182</v>
      </c>
    </row>
    <row r="594" spans="1:13" x14ac:dyDescent="0.35">
      <c r="A594">
        <v>79478</v>
      </c>
      <c r="B594" t="s">
        <v>36</v>
      </c>
      <c r="C594" t="s">
        <v>52</v>
      </c>
      <c r="D594">
        <v>668</v>
      </c>
      <c r="E594">
        <v>351</v>
      </c>
      <c r="F594">
        <v>376</v>
      </c>
      <c r="G594">
        <v>0</v>
      </c>
      <c r="H594">
        <v>13340</v>
      </c>
      <c r="I594">
        <v>2</v>
      </c>
      <c r="J594">
        <v>85</v>
      </c>
      <c r="K594">
        <v>386</v>
      </c>
      <c r="L594">
        <v>352</v>
      </c>
      <c r="M594">
        <v>13.25</v>
      </c>
    </row>
    <row r="595" spans="1:13" x14ac:dyDescent="0.35">
      <c r="A595">
        <v>116008</v>
      </c>
      <c r="B595" t="s">
        <v>21</v>
      </c>
      <c r="C595" t="s">
        <v>17</v>
      </c>
      <c r="D595">
        <v>813</v>
      </c>
      <c r="E595">
        <v>465</v>
      </c>
      <c r="F595">
        <v>511</v>
      </c>
      <c r="G595">
        <v>0</v>
      </c>
      <c r="H595">
        <v>15458</v>
      </c>
      <c r="I595">
        <v>6</v>
      </c>
      <c r="J595">
        <v>48</v>
      </c>
      <c r="K595">
        <v>485</v>
      </c>
      <c r="L595">
        <v>489</v>
      </c>
      <c r="M595">
        <v>9.307692308</v>
      </c>
    </row>
    <row r="596" spans="1:13" x14ac:dyDescent="0.35">
      <c r="A596">
        <v>150061</v>
      </c>
      <c r="B596" t="s">
        <v>22</v>
      </c>
      <c r="C596" t="s">
        <v>17</v>
      </c>
      <c r="D596">
        <v>2618</v>
      </c>
      <c r="E596">
        <v>621</v>
      </c>
      <c r="F596">
        <v>704</v>
      </c>
      <c r="G596">
        <v>85</v>
      </c>
      <c r="H596">
        <v>27432</v>
      </c>
      <c r="I596">
        <v>8</v>
      </c>
      <c r="J596">
        <v>44</v>
      </c>
      <c r="K596">
        <v>657</v>
      </c>
      <c r="L596">
        <v>664</v>
      </c>
      <c r="M596">
        <v>22.5</v>
      </c>
    </row>
    <row r="597" spans="1:13" x14ac:dyDescent="0.35">
      <c r="A597">
        <v>6789</v>
      </c>
      <c r="B597" t="s">
        <v>75</v>
      </c>
      <c r="C597" t="s">
        <v>14</v>
      </c>
      <c r="D597">
        <v>515</v>
      </c>
      <c r="E597">
        <v>269</v>
      </c>
      <c r="F597">
        <v>362</v>
      </c>
      <c r="G597">
        <v>1</v>
      </c>
      <c r="H597">
        <v>13550</v>
      </c>
      <c r="I597">
        <v>1</v>
      </c>
      <c r="J597">
        <v>92</v>
      </c>
      <c r="K597">
        <v>284</v>
      </c>
      <c r="L597">
        <v>336</v>
      </c>
      <c r="M597">
        <v>26.95</v>
      </c>
    </row>
    <row r="598" spans="1:13" x14ac:dyDescent="0.35">
      <c r="A598">
        <v>13196</v>
      </c>
      <c r="B598" t="s">
        <v>22</v>
      </c>
      <c r="C598" t="s">
        <v>17</v>
      </c>
      <c r="D598">
        <v>5377</v>
      </c>
      <c r="E598">
        <v>671</v>
      </c>
      <c r="F598">
        <v>922</v>
      </c>
      <c r="G598">
        <v>99</v>
      </c>
      <c r="H598">
        <v>37647</v>
      </c>
      <c r="I598">
        <v>29</v>
      </c>
      <c r="J598">
        <v>40</v>
      </c>
      <c r="K598">
        <v>949</v>
      </c>
      <c r="L598">
        <v>811</v>
      </c>
      <c r="M598">
        <v>100</v>
      </c>
    </row>
    <row r="599" spans="1:13" x14ac:dyDescent="0.35">
      <c r="A599">
        <v>26169</v>
      </c>
      <c r="B599" t="s">
        <v>40</v>
      </c>
      <c r="C599" t="s">
        <v>17</v>
      </c>
      <c r="D599">
        <v>1034</v>
      </c>
      <c r="E599">
        <v>511</v>
      </c>
      <c r="F599">
        <v>574</v>
      </c>
      <c r="G599">
        <v>7</v>
      </c>
      <c r="H599">
        <v>19422</v>
      </c>
      <c r="I599">
        <v>6</v>
      </c>
      <c r="J599">
        <v>48</v>
      </c>
      <c r="K599">
        <v>534</v>
      </c>
      <c r="L599">
        <v>558</v>
      </c>
      <c r="M599">
        <v>9</v>
      </c>
    </row>
    <row r="600" spans="1:13" x14ac:dyDescent="0.35">
      <c r="A600">
        <v>3691</v>
      </c>
      <c r="B600" t="s">
        <v>30</v>
      </c>
      <c r="C600" t="s">
        <v>17</v>
      </c>
      <c r="D600">
        <v>605</v>
      </c>
      <c r="E600">
        <v>396</v>
      </c>
      <c r="F600">
        <v>486</v>
      </c>
      <c r="G600">
        <v>0</v>
      </c>
      <c r="H600">
        <v>15062</v>
      </c>
      <c r="I600">
        <v>4</v>
      </c>
      <c r="J600">
        <v>78</v>
      </c>
      <c r="K600">
        <v>454</v>
      </c>
      <c r="L600">
        <v>426</v>
      </c>
      <c r="M600">
        <v>20</v>
      </c>
    </row>
    <row r="601" spans="1:13" x14ac:dyDescent="0.35">
      <c r="A601">
        <v>101432</v>
      </c>
      <c r="B601" t="s">
        <v>37</v>
      </c>
      <c r="C601" t="s">
        <v>14</v>
      </c>
      <c r="D601">
        <v>240</v>
      </c>
      <c r="E601">
        <v>202</v>
      </c>
      <c r="F601">
        <v>267</v>
      </c>
      <c r="G601">
        <v>0</v>
      </c>
      <c r="H601">
        <v>9288</v>
      </c>
      <c r="I601">
        <v>0</v>
      </c>
      <c r="J601">
        <v>79</v>
      </c>
      <c r="K601">
        <v>232</v>
      </c>
      <c r="L601">
        <v>243</v>
      </c>
      <c r="M601">
        <v>7.9090909089999997</v>
      </c>
    </row>
    <row r="602" spans="1:13" x14ac:dyDescent="0.35">
      <c r="A602">
        <v>176379</v>
      </c>
      <c r="B602" t="s">
        <v>51</v>
      </c>
      <c r="C602" t="s">
        <v>14</v>
      </c>
      <c r="D602">
        <v>829</v>
      </c>
      <c r="E602">
        <v>397</v>
      </c>
      <c r="F602">
        <v>456</v>
      </c>
      <c r="G602">
        <v>1</v>
      </c>
      <c r="H602">
        <v>14994</v>
      </c>
      <c r="I602">
        <v>1</v>
      </c>
      <c r="J602">
        <v>47</v>
      </c>
      <c r="K602">
        <v>485</v>
      </c>
      <c r="L602">
        <v>379</v>
      </c>
      <c r="M602">
        <v>20</v>
      </c>
    </row>
    <row r="603" spans="1:13" x14ac:dyDescent="0.35">
      <c r="A603">
        <v>171854</v>
      </c>
      <c r="B603" t="s">
        <v>22</v>
      </c>
      <c r="C603" t="s">
        <v>17</v>
      </c>
      <c r="D603">
        <v>1189</v>
      </c>
      <c r="E603">
        <v>278</v>
      </c>
      <c r="F603">
        <v>343</v>
      </c>
      <c r="G603">
        <v>4</v>
      </c>
      <c r="H603">
        <v>13051</v>
      </c>
      <c r="I603">
        <v>10</v>
      </c>
      <c r="J603">
        <v>46</v>
      </c>
      <c r="K603">
        <v>310</v>
      </c>
      <c r="L603">
        <v>325</v>
      </c>
      <c r="M603">
        <v>13.5</v>
      </c>
    </row>
    <row r="604" spans="1:13" x14ac:dyDescent="0.35">
      <c r="A604">
        <v>159319</v>
      </c>
      <c r="B604" t="s">
        <v>22</v>
      </c>
      <c r="C604" t="s">
        <v>14</v>
      </c>
      <c r="D604">
        <v>5828</v>
      </c>
      <c r="E604">
        <v>856</v>
      </c>
      <c r="F604">
        <v>976</v>
      </c>
      <c r="G604">
        <v>98</v>
      </c>
      <c r="H604">
        <v>40064</v>
      </c>
      <c r="I604">
        <v>5</v>
      </c>
      <c r="J604">
        <v>40</v>
      </c>
      <c r="K604">
        <v>1043</v>
      </c>
      <c r="L604">
        <v>854</v>
      </c>
      <c r="M604">
        <v>10.66666667</v>
      </c>
    </row>
    <row r="605" spans="1:13" x14ac:dyDescent="0.35">
      <c r="A605">
        <v>171338</v>
      </c>
      <c r="B605" t="s">
        <v>22</v>
      </c>
      <c r="C605" t="s">
        <v>17</v>
      </c>
      <c r="D605">
        <v>2076</v>
      </c>
      <c r="E605">
        <v>418</v>
      </c>
      <c r="F605">
        <v>505</v>
      </c>
      <c r="G605">
        <v>54</v>
      </c>
      <c r="H605">
        <v>16340</v>
      </c>
      <c r="I605">
        <v>3</v>
      </c>
      <c r="J605">
        <v>63</v>
      </c>
      <c r="K605">
        <v>443</v>
      </c>
      <c r="L605">
        <v>479</v>
      </c>
      <c r="M605">
        <v>6.6666666670000003</v>
      </c>
    </row>
    <row r="606" spans="1:13" x14ac:dyDescent="0.35">
      <c r="A606">
        <v>160773</v>
      </c>
      <c r="B606" t="s">
        <v>22</v>
      </c>
      <c r="C606" t="s">
        <v>14</v>
      </c>
      <c r="D606">
        <v>1679</v>
      </c>
      <c r="E606">
        <v>503</v>
      </c>
      <c r="F606">
        <v>560</v>
      </c>
      <c r="G606">
        <v>34</v>
      </c>
      <c r="H606">
        <v>16142</v>
      </c>
      <c r="I606">
        <v>9</v>
      </c>
      <c r="J606">
        <v>51</v>
      </c>
      <c r="K606">
        <v>519</v>
      </c>
      <c r="L606">
        <v>553</v>
      </c>
      <c r="M606">
        <v>7.6</v>
      </c>
    </row>
    <row r="607" spans="1:13" x14ac:dyDescent="0.35">
      <c r="A607">
        <v>21539</v>
      </c>
      <c r="B607" t="s">
        <v>18</v>
      </c>
      <c r="C607" t="s">
        <v>14</v>
      </c>
      <c r="D607">
        <v>996</v>
      </c>
      <c r="E607">
        <v>334</v>
      </c>
      <c r="F607">
        <v>405</v>
      </c>
      <c r="G607">
        <v>15</v>
      </c>
      <c r="H607">
        <v>15432</v>
      </c>
      <c r="I607">
        <v>1</v>
      </c>
      <c r="J607">
        <v>73</v>
      </c>
      <c r="K607">
        <v>370</v>
      </c>
      <c r="L607">
        <v>391</v>
      </c>
      <c r="M607">
        <v>3.6551724139999999</v>
      </c>
    </row>
    <row r="608" spans="1:13" x14ac:dyDescent="0.35">
      <c r="A608">
        <v>125277</v>
      </c>
      <c r="B608" t="s">
        <v>21</v>
      </c>
      <c r="C608" t="s">
        <v>14</v>
      </c>
      <c r="D608">
        <v>1136</v>
      </c>
      <c r="E608">
        <v>505</v>
      </c>
      <c r="F608">
        <v>590</v>
      </c>
      <c r="G608">
        <v>11</v>
      </c>
      <c r="H608">
        <v>24454</v>
      </c>
      <c r="I608">
        <v>4</v>
      </c>
      <c r="J608">
        <v>47</v>
      </c>
      <c r="K608">
        <v>531</v>
      </c>
      <c r="L608">
        <v>578</v>
      </c>
      <c r="M608">
        <v>36.363636360000001</v>
      </c>
    </row>
    <row r="609" spans="1:13" x14ac:dyDescent="0.35">
      <c r="A609">
        <v>116329</v>
      </c>
      <c r="B609" t="s">
        <v>21</v>
      </c>
      <c r="C609" t="s">
        <v>14</v>
      </c>
      <c r="D609">
        <v>2196</v>
      </c>
      <c r="E609">
        <v>606</v>
      </c>
      <c r="F609">
        <v>875</v>
      </c>
      <c r="G609">
        <v>66</v>
      </c>
      <c r="H609">
        <v>34050</v>
      </c>
      <c r="I609">
        <v>12</v>
      </c>
      <c r="J609">
        <v>34</v>
      </c>
      <c r="K609">
        <v>797</v>
      </c>
      <c r="L609">
        <v>700</v>
      </c>
      <c r="M609">
        <v>10.625</v>
      </c>
    </row>
    <row r="610" spans="1:13" x14ac:dyDescent="0.35">
      <c r="A610">
        <v>126091</v>
      </c>
      <c r="B610" t="s">
        <v>21</v>
      </c>
      <c r="C610" t="s">
        <v>17</v>
      </c>
      <c r="D610">
        <v>395</v>
      </c>
      <c r="E610">
        <v>115</v>
      </c>
      <c r="F610">
        <v>199</v>
      </c>
      <c r="G610">
        <v>0</v>
      </c>
      <c r="H610">
        <v>5058</v>
      </c>
      <c r="I610">
        <v>10</v>
      </c>
      <c r="J610">
        <v>89</v>
      </c>
      <c r="K610">
        <v>154</v>
      </c>
      <c r="L610">
        <v>177</v>
      </c>
      <c r="M610">
        <v>6.2142857139999998</v>
      </c>
    </row>
    <row r="611" spans="1:13" x14ac:dyDescent="0.35">
      <c r="A611">
        <v>22206</v>
      </c>
      <c r="B611" t="s">
        <v>18</v>
      </c>
      <c r="C611" t="s">
        <v>20</v>
      </c>
      <c r="D611">
        <v>897</v>
      </c>
      <c r="E611">
        <v>309</v>
      </c>
      <c r="F611">
        <v>417</v>
      </c>
      <c r="G611">
        <v>3</v>
      </c>
      <c r="H611">
        <v>16489</v>
      </c>
      <c r="I611">
        <v>3</v>
      </c>
      <c r="J611">
        <v>45</v>
      </c>
      <c r="K611">
        <v>360</v>
      </c>
      <c r="L611">
        <v>366</v>
      </c>
      <c r="M611">
        <v>14.5</v>
      </c>
    </row>
    <row r="612" spans="1:13" x14ac:dyDescent="0.35">
      <c r="A612">
        <v>9537</v>
      </c>
      <c r="B612" t="s">
        <v>54</v>
      </c>
      <c r="C612" t="s">
        <v>17</v>
      </c>
      <c r="D612">
        <v>753</v>
      </c>
      <c r="E612">
        <v>370</v>
      </c>
      <c r="F612">
        <v>437</v>
      </c>
      <c r="G612">
        <v>1</v>
      </c>
      <c r="H612">
        <v>13078</v>
      </c>
      <c r="I612">
        <v>1</v>
      </c>
      <c r="J612">
        <v>53</v>
      </c>
      <c r="K612">
        <v>383</v>
      </c>
      <c r="L612">
        <v>412</v>
      </c>
      <c r="M612">
        <v>19.222222219999999</v>
      </c>
    </row>
    <row r="613" spans="1:13" x14ac:dyDescent="0.35">
      <c r="A613">
        <v>103857</v>
      </c>
      <c r="B613" t="s">
        <v>37</v>
      </c>
      <c r="C613" t="s">
        <v>14</v>
      </c>
      <c r="D613">
        <v>278</v>
      </c>
      <c r="E613">
        <v>158</v>
      </c>
      <c r="F613">
        <v>234</v>
      </c>
      <c r="G613">
        <v>1</v>
      </c>
      <c r="H613">
        <v>8347</v>
      </c>
      <c r="I613">
        <v>0</v>
      </c>
      <c r="J613">
        <v>67</v>
      </c>
      <c r="K613">
        <v>190</v>
      </c>
      <c r="L613">
        <v>204</v>
      </c>
      <c r="M613">
        <v>17.5</v>
      </c>
    </row>
    <row r="614" spans="1:13" x14ac:dyDescent="0.35">
      <c r="A614">
        <v>146940</v>
      </c>
      <c r="B614" t="s">
        <v>22</v>
      </c>
      <c r="C614" t="s">
        <v>14</v>
      </c>
      <c r="D614">
        <v>5679</v>
      </c>
      <c r="E614">
        <v>518</v>
      </c>
      <c r="F614">
        <v>781</v>
      </c>
      <c r="G614">
        <v>97</v>
      </c>
      <c r="H614">
        <v>47163</v>
      </c>
      <c r="I614">
        <v>4</v>
      </c>
      <c r="J614">
        <v>44</v>
      </c>
      <c r="K614">
        <v>787</v>
      </c>
      <c r="L614">
        <v>629</v>
      </c>
      <c r="M614">
        <v>8.5</v>
      </c>
    </row>
    <row r="615" spans="1:13" x14ac:dyDescent="0.35">
      <c r="A615">
        <v>129136</v>
      </c>
      <c r="B615" t="s">
        <v>49</v>
      </c>
      <c r="C615" t="s">
        <v>17</v>
      </c>
      <c r="D615">
        <v>494</v>
      </c>
      <c r="E615">
        <v>140</v>
      </c>
      <c r="F615">
        <v>245</v>
      </c>
      <c r="G615">
        <v>0</v>
      </c>
      <c r="H615">
        <v>13810</v>
      </c>
      <c r="I615">
        <v>0</v>
      </c>
      <c r="J615">
        <v>50</v>
      </c>
      <c r="K615">
        <v>161</v>
      </c>
      <c r="L615">
        <v>175</v>
      </c>
      <c r="M615">
        <v>25</v>
      </c>
    </row>
    <row r="616" spans="1:13" x14ac:dyDescent="0.35">
      <c r="A616">
        <v>170649</v>
      </c>
      <c r="B616" t="s">
        <v>22</v>
      </c>
      <c r="C616" t="s">
        <v>14</v>
      </c>
      <c r="D616">
        <v>1600</v>
      </c>
      <c r="E616">
        <v>548</v>
      </c>
      <c r="F616">
        <v>608</v>
      </c>
      <c r="G616">
        <v>15</v>
      </c>
      <c r="H616">
        <v>21369</v>
      </c>
      <c r="I616">
        <v>3</v>
      </c>
      <c r="J616">
        <v>53</v>
      </c>
      <c r="K616">
        <v>551</v>
      </c>
      <c r="L616">
        <v>603</v>
      </c>
      <c r="M616">
        <v>17</v>
      </c>
    </row>
    <row r="617" spans="1:13" x14ac:dyDescent="0.35">
      <c r="A617">
        <v>78256</v>
      </c>
      <c r="B617" t="s">
        <v>36</v>
      </c>
      <c r="C617" t="s">
        <v>17</v>
      </c>
      <c r="D617">
        <v>273</v>
      </c>
      <c r="E617">
        <v>207</v>
      </c>
      <c r="F617">
        <v>255</v>
      </c>
      <c r="G617">
        <v>0</v>
      </c>
      <c r="H617">
        <v>6104</v>
      </c>
      <c r="I617">
        <v>29</v>
      </c>
      <c r="J617">
        <v>52</v>
      </c>
      <c r="K617">
        <v>231</v>
      </c>
      <c r="L617">
        <v>220</v>
      </c>
      <c r="M617">
        <v>10.07692308</v>
      </c>
    </row>
    <row r="618" spans="1:13" x14ac:dyDescent="0.35">
      <c r="A618">
        <v>160736</v>
      </c>
      <c r="B618" t="s">
        <v>22</v>
      </c>
      <c r="C618" t="s">
        <v>17</v>
      </c>
      <c r="D618">
        <v>1500</v>
      </c>
      <c r="E618">
        <v>258</v>
      </c>
      <c r="F618">
        <v>414</v>
      </c>
      <c r="G618">
        <v>19</v>
      </c>
      <c r="H618">
        <v>15518</v>
      </c>
      <c r="I618">
        <v>0</v>
      </c>
      <c r="J618">
        <v>57</v>
      </c>
      <c r="K618">
        <v>346</v>
      </c>
      <c r="L618">
        <v>331</v>
      </c>
      <c r="M618">
        <v>10.44444444</v>
      </c>
    </row>
    <row r="619" spans="1:13" x14ac:dyDescent="0.35">
      <c r="A619">
        <v>6198</v>
      </c>
      <c r="B619" t="s">
        <v>22</v>
      </c>
      <c r="C619" t="s">
        <v>17</v>
      </c>
      <c r="D619">
        <v>1941</v>
      </c>
      <c r="E619">
        <v>433</v>
      </c>
      <c r="F619">
        <v>450</v>
      </c>
      <c r="G619">
        <v>42</v>
      </c>
      <c r="H619">
        <v>12296</v>
      </c>
      <c r="I619">
        <v>13</v>
      </c>
      <c r="J619">
        <v>58</v>
      </c>
      <c r="K619">
        <v>412</v>
      </c>
      <c r="L619">
        <v>474</v>
      </c>
      <c r="M619">
        <v>13.65217391</v>
      </c>
    </row>
    <row r="620" spans="1:13" x14ac:dyDescent="0.35">
      <c r="A620">
        <v>146695</v>
      </c>
      <c r="B620" t="s">
        <v>22</v>
      </c>
      <c r="C620" t="s">
        <v>17</v>
      </c>
      <c r="D620">
        <v>3909</v>
      </c>
      <c r="E620">
        <v>870</v>
      </c>
      <c r="F620">
        <v>901</v>
      </c>
      <c r="G620">
        <v>98</v>
      </c>
      <c r="H620">
        <v>34835</v>
      </c>
      <c r="I620">
        <v>16</v>
      </c>
      <c r="J620">
        <v>45</v>
      </c>
      <c r="K620">
        <v>886</v>
      </c>
      <c r="L620">
        <v>878</v>
      </c>
      <c r="M620">
        <v>20</v>
      </c>
    </row>
    <row r="621" spans="1:13" x14ac:dyDescent="0.35">
      <c r="A621">
        <v>20631</v>
      </c>
      <c r="B621" t="s">
        <v>18</v>
      </c>
      <c r="C621" t="s">
        <v>17</v>
      </c>
      <c r="D621">
        <v>615</v>
      </c>
      <c r="E621">
        <v>311</v>
      </c>
      <c r="F621">
        <v>369</v>
      </c>
      <c r="G621">
        <v>1</v>
      </c>
      <c r="H621">
        <v>12294</v>
      </c>
      <c r="I621">
        <v>1</v>
      </c>
      <c r="J621">
        <v>74</v>
      </c>
      <c r="K621">
        <v>348</v>
      </c>
      <c r="L621">
        <v>336</v>
      </c>
      <c r="M621">
        <v>7.3636363640000004</v>
      </c>
    </row>
    <row r="622" spans="1:13" x14ac:dyDescent="0.35">
      <c r="A622">
        <v>15006</v>
      </c>
      <c r="B622" t="s">
        <v>22</v>
      </c>
      <c r="C622" t="s">
        <v>17</v>
      </c>
      <c r="D622">
        <v>5000</v>
      </c>
      <c r="E622">
        <v>303</v>
      </c>
      <c r="F622">
        <v>546</v>
      </c>
      <c r="G622">
        <v>93</v>
      </c>
      <c r="H622">
        <v>29754</v>
      </c>
      <c r="I622">
        <v>36</v>
      </c>
      <c r="J622">
        <v>23</v>
      </c>
      <c r="K622">
        <v>400</v>
      </c>
      <c r="L622">
        <v>427</v>
      </c>
      <c r="M622">
        <v>11.25</v>
      </c>
    </row>
    <row r="623" spans="1:13" x14ac:dyDescent="0.35">
      <c r="A623">
        <v>1293</v>
      </c>
      <c r="B623" t="s">
        <v>16</v>
      </c>
      <c r="C623" t="s">
        <v>17</v>
      </c>
      <c r="D623">
        <v>917</v>
      </c>
      <c r="E623">
        <v>462</v>
      </c>
      <c r="F623">
        <v>474</v>
      </c>
      <c r="G623">
        <v>0</v>
      </c>
      <c r="H623">
        <v>14229</v>
      </c>
      <c r="I623">
        <v>1</v>
      </c>
      <c r="J623">
        <v>85</v>
      </c>
      <c r="K623">
        <v>480</v>
      </c>
      <c r="L623">
        <v>434</v>
      </c>
      <c r="M623">
        <v>5.2857142860000002</v>
      </c>
    </row>
    <row r="624" spans="1:13" x14ac:dyDescent="0.35">
      <c r="A624">
        <v>139626</v>
      </c>
      <c r="B624" t="s">
        <v>55</v>
      </c>
      <c r="C624" t="s">
        <v>14</v>
      </c>
      <c r="D624">
        <v>1590</v>
      </c>
      <c r="E624">
        <v>524</v>
      </c>
      <c r="F624">
        <v>682</v>
      </c>
      <c r="G624">
        <v>33</v>
      </c>
      <c r="H624">
        <v>27625</v>
      </c>
      <c r="I624">
        <v>4</v>
      </c>
      <c r="J624">
        <v>39</v>
      </c>
      <c r="K624">
        <v>575</v>
      </c>
      <c r="L624">
        <v>647</v>
      </c>
      <c r="M624">
        <v>10.21428571</v>
      </c>
    </row>
    <row r="625" spans="1:13" x14ac:dyDescent="0.35">
      <c r="A625">
        <v>25760</v>
      </c>
      <c r="B625" t="s">
        <v>40</v>
      </c>
      <c r="C625" t="s">
        <v>14</v>
      </c>
      <c r="D625">
        <v>554</v>
      </c>
      <c r="E625">
        <v>275</v>
      </c>
      <c r="F625">
        <v>444</v>
      </c>
      <c r="G625">
        <v>0</v>
      </c>
      <c r="H625">
        <v>13618</v>
      </c>
      <c r="I625">
        <v>1</v>
      </c>
      <c r="J625">
        <v>74</v>
      </c>
      <c r="K625">
        <v>345</v>
      </c>
      <c r="L625">
        <v>324</v>
      </c>
      <c r="M625">
        <v>20</v>
      </c>
    </row>
    <row r="626" spans="1:13" x14ac:dyDescent="0.35">
      <c r="A626">
        <v>170486</v>
      </c>
      <c r="B626" t="s">
        <v>22</v>
      </c>
      <c r="C626" t="s">
        <v>14</v>
      </c>
      <c r="D626">
        <v>993</v>
      </c>
      <c r="E626">
        <v>347</v>
      </c>
      <c r="F626">
        <v>443</v>
      </c>
      <c r="G626">
        <v>1</v>
      </c>
      <c r="H626">
        <v>13734</v>
      </c>
      <c r="I626">
        <v>10</v>
      </c>
      <c r="J626">
        <v>57</v>
      </c>
      <c r="K626">
        <v>417</v>
      </c>
      <c r="L626">
        <v>386</v>
      </c>
      <c r="M626">
        <v>12.5</v>
      </c>
    </row>
    <row r="627" spans="1:13" x14ac:dyDescent="0.35">
      <c r="A627">
        <v>24172</v>
      </c>
      <c r="B627" t="s">
        <v>47</v>
      </c>
      <c r="C627" t="s">
        <v>17</v>
      </c>
      <c r="D627">
        <v>714</v>
      </c>
      <c r="E627">
        <v>191</v>
      </c>
      <c r="F627">
        <v>333</v>
      </c>
      <c r="G627">
        <v>1</v>
      </c>
      <c r="H627">
        <v>9798</v>
      </c>
      <c r="I627">
        <v>1</v>
      </c>
      <c r="J627">
        <v>92</v>
      </c>
      <c r="K627">
        <v>302</v>
      </c>
      <c r="L627">
        <v>256</v>
      </c>
      <c r="M627">
        <v>5</v>
      </c>
    </row>
    <row r="628" spans="1:13" x14ac:dyDescent="0.35">
      <c r="A628">
        <v>174317</v>
      </c>
      <c r="B628" t="s">
        <v>51</v>
      </c>
      <c r="C628" t="s">
        <v>14</v>
      </c>
      <c r="D628">
        <v>690</v>
      </c>
      <c r="E628">
        <v>374</v>
      </c>
      <c r="F628">
        <v>420</v>
      </c>
      <c r="G628">
        <v>0</v>
      </c>
      <c r="H628">
        <v>13265</v>
      </c>
      <c r="I628">
        <v>9</v>
      </c>
      <c r="J628">
        <v>48</v>
      </c>
      <c r="K628">
        <v>392</v>
      </c>
      <c r="L628">
        <v>412</v>
      </c>
      <c r="M628">
        <v>10.125</v>
      </c>
    </row>
    <row r="629" spans="1:13" x14ac:dyDescent="0.35">
      <c r="A629">
        <v>99849</v>
      </c>
      <c r="B629" t="s">
        <v>37</v>
      </c>
      <c r="C629" t="s">
        <v>14</v>
      </c>
      <c r="D629">
        <v>566</v>
      </c>
      <c r="E629">
        <v>352</v>
      </c>
      <c r="F629">
        <v>380</v>
      </c>
      <c r="G629">
        <v>0</v>
      </c>
      <c r="H629">
        <v>13762</v>
      </c>
      <c r="I629">
        <v>0</v>
      </c>
      <c r="J629">
        <v>80</v>
      </c>
      <c r="K629">
        <v>378</v>
      </c>
      <c r="L629">
        <v>363</v>
      </c>
      <c r="M629">
        <v>3.5714285710000002</v>
      </c>
    </row>
    <row r="630" spans="1:13" x14ac:dyDescent="0.35">
      <c r="A630">
        <v>139282</v>
      </c>
      <c r="B630" t="s">
        <v>55</v>
      </c>
      <c r="C630" t="s">
        <v>14</v>
      </c>
      <c r="D630">
        <v>1208</v>
      </c>
      <c r="E630">
        <v>497</v>
      </c>
      <c r="F630">
        <v>670</v>
      </c>
      <c r="G630">
        <v>13</v>
      </c>
      <c r="H630">
        <v>33095</v>
      </c>
      <c r="I630">
        <v>4</v>
      </c>
      <c r="J630">
        <v>45</v>
      </c>
      <c r="K630">
        <v>603</v>
      </c>
      <c r="L630">
        <v>574</v>
      </c>
      <c r="M630">
        <v>13</v>
      </c>
    </row>
    <row r="631" spans="1:13" x14ac:dyDescent="0.35">
      <c r="A631">
        <v>79562</v>
      </c>
      <c r="B631" t="s">
        <v>36</v>
      </c>
      <c r="C631" t="s">
        <v>52</v>
      </c>
      <c r="D631">
        <v>677</v>
      </c>
      <c r="E631">
        <v>272</v>
      </c>
      <c r="F631">
        <v>387</v>
      </c>
      <c r="G631">
        <v>0</v>
      </c>
      <c r="H631">
        <v>15924</v>
      </c>
      <c r="I631">
        <v>3</v>
      </c>
      <c r="J631">
        <v>77</v>
      </c>
      <c r="K631">
        <v>372</v>
      </c>
      <c r="L631">
        <v>331</v>
      </c>
      <c r="M631">
        <v>11.25</v>
      </c>
    </row>
    <row r="632" spans="1:13" x14ac:dyDescent="0.35">
      <c r="A632">
        <v>136466</v>
      </c>
      <c r="B632" t="s">
        <v>56</v>
      </c>
      <c r="C632" t="s">
        <v>14</v>
      </c>
      <c r="D632">
        <v>1079</v>
      </c>
      <c r="E632">
        <v>623</v>
      </c>
      <c r="F632">
        <v>648</v>
      </c>
      <c r="G632">
        <v>0</v>
      </c>
      <c r="H632">
        <v>20170</v>
      </c>
      <c r="I632">
        <v>9</v>
      </c>
      <c r="J632">
        <v>18</v>
      </c>
      <c r="K632">
        <v>614</v>
      </c>
      <c r="L632">
        <v>650</v>
      </c>
      <c r="M632">
        <v>27</v>
      </c>
    </row>
    <row r="633" spans="1:13" x14ac:dyDescent="0.35">
      <c r="A633">
        <v>70835</v>
      </c>
      <c r="B633" t="s">
        <v>30</v>
      </c>
      <c r="C633" t="s">
        <v>17</v>
      </c>
      <c r="D633">
        <v>354</v>
      </c>
      <c r="E633">
        <v>207</v>
      </c>
      <c r="F633">
        <v>295</v>
      </c>
      <c r="G633">
        <v>0</v>
      </c>
      <c r="H633">
        <v>9393</v>
      </c>
      <c r="I633">
        <v>2</v>
      </c>
      <c r="J633">
        <v>91</v>
      </c>
      <c r="K633">
        <v>234</v>
      </c>
      <c r="L633">
        <v>266</v>
      </c>
      <c r="M633">
        <v>6.1111111109999996</v>
      </c>
    </row>
    <row r="634" spans="1:13" x14ac:dyDescent="0.35">
      <c r="A634">
        <v>8195</v>
      </c>
      <c r="B634" t="s">
        <v>16</v>
      </c>
      <c r="C634" t="s">
        <v>14</v>
      </c>
      <c r="D634">
        <v>354</v>
      </c>
      <c r="E634">
        <v>188</v>
      </c>
      <c r="F634">
        <v>292</v>
      </c>
      <c r="G634">
        <v>0</v>
      </c>
      <c r="H634">
        <v>10233</v>
      </c>
      <c r="I634">
        <v>1</v>
      </c>
      <c r="J634">
        <v>88</v>
      </c>
      <c r="K634">
        <v>258</v>
      </c>
      <c r="L634">
        <v>231</v>
      </c>
      <c r="M634">
        <v>7.733333333</v>
      </c>
    </row>
    <row r="635" spans="1:13" x14ac:dyDescent="0.35">
      <c r="A635">
        <v>28340</v>
      </c>
      <c r="B635" t="s">
        <v>40</v>
      </c>
      <c r="C635" t="s">
        <v>17</v>
      </c>
      <c r="D635">
        <v>1216</v>
      </c>
      <c r="E635">
        <v>541</v>
      </c>
      <c r="F635">
        <v>687</v>
      </c>
      <c r="G635">
        <v>2</v>
      </c>
      <c r="H635">
        <v>29297</v>
      </c>
      <c r="I635">
        <v>0</v>
      </c>
      <c r="J635">
        <v>49</v>
      </c>
      <c r="K635">
        <v>621</v>
      </c>
      <c r="L635">
        <v>527</v>
      </c>
      <c r="M635">
        <v>5.9090909089999997</v>
      </c>
    </row>
    <row r="636" spans="1:13" x14ac:dyDescent="0.35">
      <c r="A636">
        <v>19235</v>
      </c>
      <c r="B636" t="s">
        <v>18</v>
      </c>
      <c r="C636" t="s">
        <v>14</v>
      </c>
      <c r="D636">
        <v>538</v>
      </c>
      <c r="E636">
        <v>238</v>
      </c>
      <c r="F636">
        <v>331</v>
      </c>
      <c r="G636">
        <v>1</v>
      </c>
      <c r="H636">
        <v>12431</v>
      </c>
      <c r="I636">
        <v>5</v>
      </c>
      <c r="J636">
        <v>71</v>
      </c>
      <c r="K636">
        <v>313</v>
      </c>
      <c r="L636">
        <v>269</v>
      </c>
      <c r="M636">
        <v>15.33333333</v>
      </c>
    </row>
    <row r="637" spans="1:13" x14ac:dyDescent="0.35">
      <c r="A637">
        <v>29345</v>
      </c>
      <c r="B637" t="s">
        <v>40</v>
      </c>
      <c r="C637" t="s">
        <v>17</v>
      </c>
      <c r="D637">
        <v>618</v>
      </c>
      <c r="E637">
        <v>325</v>
      </c>
      <c r="F637">
        <v>412</v>
      </c>
      <c r="G637">
        <v>0</v>
      </c>
      <c r="H637">
        <v>12727</v>
      </c>
      <c r="I637">
        <v>0</v>
      </c>
      <c r="J637">
        <v>85</v>
      </c>
      <c r="K637">
        <v>363</v>
      </c>
      <c r="L637">
        <v>375</v>
      </c>
      <c r="M637">
        <v>7.25</v>
      </c>
    </row>
    <row r="638" spans="1:13" x14ac:dyDescent="0.35">
      <c r="A638">
        <v>58728</v>
      </c>
      <c r="B638" t="s">
        <v>58</v>
      </c>
      <c r="C638" t="s">
        <v>14</v>
      </c>
      <c r="D638">
        <v>184</v>
      </c>
      <c r="E638">
        <v>129</v>
      </c>
      <c r="F638">
        <v>221</v>
      </c>
      <c r="G638">
        <v>0</v>
      </c>
      <c r="H638">
        <v>6801</v>
      </c>
      <c r="I638">
        <v>0</v>
      </c>
      <c r="J638">
        <v>77</v>
      </c>
      <c r="K638">
        <v>152</v>
      </c>
      <c r="L638">
        <v>192</v>
      </c>
      <c r="M638">
        <v>10.4</v>
      </c>
    </row>
    <row r="639" spans="1:13" x14ac:dyDescent="0.35">
      <c r="A639">
        <v>158390</v>
      </c>
      <c r="B639" t="s">
        <v>24</v>
      </c>
      <c r="C639" t="s">
        <v>17</v>
      </c>
      <c r="D639">
        <v>950</v>
      </c>
      <c r="E639">
        <v>365</v>
      </c>
      <c r="F639">
        <v>427</v>
      </c>
      <c r="G639">
        <v>0</v>
      </c>
      <c r="H639">
        <v>15436</v>
      </c>
      <c r="I639">
        <v>4</v>
      </c>
      <c r="J639">
        <v>22</v>
      </c>
      <c r="K639">
        <v>402</v>
      </c>
      <c r="L639">
        <v>390</v>
      </c>
      <c r="M639">
        <v>9.5</v>
      </c>
    </row>
    <row r="640" spans="1:13" x14ac:dyDescent="0.35">
      <c r="A640">
        <v>31400</v>
      </c>
      <c r="B640" t="s">
        <v>40</v>
      </c>
      <c r="C640" t="s">
        <v>17</v>
      </c>
      <c r="D640">
        <v>650</v>
      </c>
      <c r="E640">
        <v>267</v>
      </c>
      <c r="F640">
        <v>355</v>
      </c>
      <c r="G640">
        <v>3</v>
      </c>
      <c r="H640">
        <v>11773</v>
      </c>
      <c r="I640">
        <v>0</v>
      </c>
      <c r="J640">
        <v>74</v>
      </c>
      <c r="K640">
        <v>304</v>
      </c>
      <c r="L640">
        <v>322</v>
      </c>
      <c r="M640">
        <v>6.5</v>
      </c>
    </row>
    <row r="641" spans="1:13" x14ac:dyDescent="0.35">
      <c r="A641">
        <v>124872</v>
      </c>
      <c r="B641" t="s">
        <v>21</v>
      </c>
      <c r="C641" t="s">
        <v>14</v>
      </c>
      <c r="D641">
        <v>550</v>
      </c>
      <c r="E641">
        <v>282</v>
      </c>
      <c r="F641">
        <v>433</v>
      </c>
      <c r="G641">
        <v>2</v>
      </c>
      <c r="H641">
        <v>15296</v>
      </c>
      <c r="I641">
        <v>3</v>
      </c>
      <c r="J641">
        <v>83</v>
      </c>
      <c r="K641">
        <v>401</v>
      </c>
      <c r="L641">
        <v>365</v>
      </c>
      <c r="M641">
        <v>5.5185185189999997</v>
      </c>
    </row>
    <row r="642" spans="1:13" x14ac:dyDescent="0.35">
      <c r="A642">
        <v>175917</v>
      </c>
      <c r="B642" t="s">
        <v>51</v>
      </c>
      <c r="C642" t="s">
        <v>17</v>
      </c>
      <c r="D642">
        <v>866</v>
      </c>
      <c r="E642">
        <v>308</v>
      </c>
      <c r="F642">
        <v>465</v>
      </c>
      <c r="G642">
        <v>5</v>
      </c>
      <c r="H642">
        <v>16560</v>
      </c>
      <c r="I642">
        <v>5</v>
      </c>
      <c r="J642">
        <v>54</v>
      </c>
      <c r="K642">
        <v>375</v>
      </c>
      <c r="L642">
        <v>410</v>
      </c>
      <c r="M642">
        <v>13.33333333</v>
      </c>
    </row>
    <row r="643" spans="1:13" x14ac:dyDescent="0.35">
      <c r="A643">
        <v>156473</v>
      </c>
      <c r="B643" t="s">
        <v>22</v>
      </c>
      <c r="C643" t="s">
        <v>17</v>
      </c>
      <c r="D643">
        <v>2130</v>
      </c>
      <c r="E643">
        <v>315</v>
      </c>
      <c r="F643">
        <v>380</v>
      </c>
      <c r="G643">
        <v>63</v>
      </c>
      <c r="H643">
        <v>11583</v>
      </c>
      <c r="I643">
        <v>40</v>
      </c>
      <c r="J643">
        <v>35</v>
      </c>
      <c r="K643">
        <v>309</v>
      </c>
      <c r="L643">
        <v>380</v>
      </c>
      <c r="M643">
        <v>5.7058823529999998</v>
      </c>
    </row>
    <row r="644" spans="1:13" x14ac:dyDescent="0.35">
      <c r="A644">
        <v>91835</v>
      </c>
      <c r="B644" t="s">
        <v>16</v>
      </c>
      <c r="C644" t="s">
        <v>17</v>
      </c>
      <c r="D644">
        <v>978</v>
      </c>
      <c r="E644">
        <v>301</v>
      </c>
      <c r="F644">
        <v>467</v>
      </c>
      <c r="G644">
        <v>0</v>
      </c>
      <c r="H644">
        <v>14771</v>
      </c>
      <c r="I644">
        <v>4</v>
      </c>
      <c r="J644">
        <v>86</v>
      </c>
      <c r="K644">
        <v>434</v>
      </c>
      <c r="L644">
        <v>355</v>
      </c>
      <c r="M644">
        <v>5</v>
      </c>
    </row>
    <row r="645" spans="1:13" x14ac:dyDescent="0.35">
      <c r="A645">
        <v>29348</v>
      </c>
      <c r="B645" t="s">
        <v>40</v>
      </c>
      <c r="C645" t="s">
        <v>14</v>
      </c>
      <c r="D645">
        <v>598</v>
      </c>
      <c r="E645">
        <v>283</v>
      </c>
      <c r="F645">
        <v>362</v>
      </c>
      <c r="G645">
        <v>1</v>
      </c>
      <c r="H645">
        <v>12093</v>
      </c>
      <c r="I645">
        <v>0</v>
      </c>
      <c r="J645">
        <v>77</v>
      </c>
      <c r="K645">
        <v>318</v>
      </c>
      <c r="L645">
        <v>327</v>
      </c>
      <c r="M645">
        <v>5.0555555559999998</v>
      </c>
    </row>
    <row r="646" spans="1:13" x14ac:dyDescent="0.35">
      <c r="A646">
        <v>18257</v>
      </c>
      <c r="B646" t="s">
        <v>18</v>
      </c>
      <c r="C646" t="s">
        <v>14</v>
      </c>
      <c r="D646">
        <v>487</v>
      </c>
      <c r="E646">
        <v>273</v>
      </c>
      <c r="F646">
        <v>314</v>
      </c>
      <c r="G646">
        <v>0</v>
      </c>
      <c r="H646">
        <v>13272</v>
      </c>
      <c r="I646">
        <v>1</v>
      </c>
      <c r="J646">
        <v>76</v>
      </c>
      <c r="K646">
        <v>308</v>
      </c>
      <c r="L646">
        <v>275</v>
      </c>
      <c r="M646">
        <v>4</v>
      </c>
    </row>
    <row r="647" spans="1:13" x14ac:dyDescent="0.35">
      <c r="A647">
        <v>69822</v>
      </c>
      <c r="B647" t="s">
        <v>30</v>
      </c>
      <c r="C647" t="s">
        <v>17</v>
      </c>
      <c r="D647">
        <v>859</v>
      </c>
      <c r="E647">
        <v>473</v>
      </c>
      <c r="F647">
        <v>529</v>
      </c>
      <c r="G647">
        <v>2</v>
      </c>
      <c r="H647">
        <v>16331</v>
      </c>
      <c r="I647">
        <v>2</v>
      </c>
      <c r="J647">
        <v>86</v>
      </c>
      <c r="K647">
        <v>499</v>
      </c>
      <c r="L647">
        <v>503</v>
      </c>
      <c r="M647">
        <v>10.33333333</v>
      </c>
    </row>
    <row r="648" spans="1:13" x14ac:dyDescent="0.35">
      <c r="A648">
        <v>139180</v>
      </c>
      <c r="B648" t="s">
        <v>55</v>
      </c>
      <c r="C648" t="s">
        <v>17</v>
      </c>
      <c r="D648">
        <v>359</v>
      </c>
      <c r="E648">
        <v>164</v>
      </c>
      <c r="F648">
        <v>242</v>
      </c>
      <c r="G648">
        <v>0</v>
      </c>
      <c r="H648">
        <v>7312</v>
      </c>
      <c r="I648">
        <v>2</v>
      </c>
      <c r="J648">
        <v>70</v>
      </c>
      <c r="K648">
        <v>186</v>
      </c>
      <c r="L648">
        <v>223</v>
      </c>
      <c r="M648">
        <v>8.2222222219999992</v>
      </c>
    </row>
    <row r="649" spans="1:13" x14ac:dyDescent="0.35">
      <c r="A649">
        <v>185080</v>
      </c>
      <c r="B649" t="s">
        <v>22</v>
      </c>
      <c r="C649" t="s">
        <v>17</v>
      </c>
      <c r="D649">
        <v>2298</v>
      </c>
      <c r="E649">
        <v>374</v>
      </c>
      <c r="F649">
        <v>604</v>
      </c>
      <c r="G649">
        <v>64</v>
      </c>
      <c r="H649">
        <v>31281</v>
      </c>
      <c r="I649">
        <v>12</v>
      </c>
      <c r="J649">
        <v>12</v>
      </c>
      <c r="K649">
        <v>514</v>
      </c>
      <c r="L649">
        <v>473</v>
      </c>
      <c r="M649">
        <v>98.785714290000001</v>
      </c>
    </row>
    <row r="650" spans="1:13" x14ac:dyDescent="0.35">
      <c r="A650">
        <v>151904</v>
      </c>
      <c r="B650" t="s">
        <v>22</v>
      </c>
      <c r="C650" t="s">
        <v>14</v>
      </c>
      <c r="D650">
        <v>1088</v>
      </c>
      <c r="E650">
        <v>278</v>
      </c>
      <c r="F650">
        <v>380</v>
      </c>
      <c r="G650">
        <v>19</v>
      </c>
      <c r="H650">
        <v>15011</v>
      </c>
      <c r="I650">
        <v>18</v>
      </c>
      <c r="J650">
        <v>35</v>
      </c>
      <c r="K650">
        <v>308</v>
      </c>
      <c r="L650">
        <v>335</v>
      </c>
      <c r="M650">
        <v>10.83333333</v>
      </c>
    </row>
    <row r="651" spans="1:13" x14ac:dyDescent="0.35">
      <c r="A651">
        <v>107895</v>
      </c>
      <c r="B651" t="s">
        <v>50</v>
      </c>
      <c r="C651" t="s">
        <v>14</v>
      </c>
      <c r="D651">
        <v>646</v>
      </c>
      <c r="E651">
        <v>228</v>
      </c>
      <c r="F651">
        <v>291</v>
      </c>
      <c r="G651">
        <v>0</v>
      </c>
      <c r="H651">
        <v>10918</v>
      </c>
      <c r="I651">
        <v>3</v>
      </c>
      <c r="J651">
        <v>72</v>
      </c>
      <c r="K651">
        <v>237</v>
      </c>
      <c r="L651">
        <v>299</v>
      </c>
      <c r="M651">
        <v>3.1904761910000001</v>
      </c>
    </row>
    <row r="652" spans="1:13" x14ac:dyDescent="0.35">
      <c r="A652">
        <v>72844</v>
      </c>
      <c r="B652" t="s">
        <v>30</v>
      </c>
      <c r="C652" t="s">
        <v>17</v>
      </c>
      <c r="D652">
        <v>740</v>
      </c>
      <c r="E652">
        <v>401</v>
      </c>
      <c r="F652">
        <v>491</v>
      </c>
      <c r="G652">
        <v>1</v>
      </c>
      <c r="H652">
        <v>15718</v>
      </c>
      <c r="I652">
        <v>3</v>
      </c>
      <c r="J652">
        <v>84</v>
      </c>
      <c r="K652">
        <v>450</v>
      </c>
      <c r="L652">
        <v>446</v>
      </c>
      <c r="M652">
        <v>5.7647058820000003</v>
      </c>
    </row>
    <row r="653" spans="1:13" x14ac:dyDescent="0.35">
      <c r="A653">
        <v>55756</v>
      </c>
      <c r="B653" t="s">
        <v>63</v>
      </c>
      <c r="C653" t="s">
        <v>17</v>
      </c>
      <c r="D653">
        <v>743</v>
      </c>
      <c r="E653">
        <v>465</v>
      </c>
      <c r="F653">
        <v>540</v>
      </c>
      <c r="G653">
        <v>5</v>
      </c>
      <c r="H653">
        <v>22415</v>
      </c>
      <c r="I653">
        <v>2</v>
      </c>
      <c r="J653">
        <v>26</v>
      </c>
      <c r="K653">
        <v>483</v>
      </c>
      <c r="L653">
        <v>495</v>
      </c>
      <c r="M653">
        <v>7.5555555559999998</v>
      </c>
    </row>
    <row r="654" spans="1:13" x14ac:dyDescent="0.35">
      <c r="A654">
        <v>59249</v>
      </c>
      <c r="B654" t="s">
        <v>34</v>
      </c>
      <c r="C654" t="s">
        <v>14</v>
      </c>
      <c r="D654">
        <v>1781</v>
      </c>
      <c r="E654">
        <v>762</v>
      </c>
      <c r="F654">
        <v>853</v>
      </c>
      <c r="G654">
        <v>38</v>
      </c>
      <c r="H654">
        <v>27556</v>
      </c>
      <c r="I654">
        <v>3</v>
      </c>
      <c r="J654">
        <v>44</v>
      </c>
      <c r="K654">
        <v>776</v>
      </c>
      <c r="L654">
        <v>835</v>
      </c>
      <c r="M654">
        <v>15</v>
      </c>
    </row>
    <row r="655" spans="1:13" x14ac:dyDescent="0.35">
      <c r="A655">
        <v>132844</v>
      </c>
      <c r="B655" t="s">
        <v>67</v>
      </c>
      <c r="C655" t="s">
        <v>52</v>
      </c>
      <c r="D655">
        <v>518</v>
      </c>
      <c r="E655">
        <v>303</v>
      </c>
      <c r="F655">
        <v>346</v>
      </c>
      <c r="G655">
        <v>0</v>
      </c>
      <c r="H655">
        <v>11266</v>
      </c>
      <c r="I655">
        <v>0</v>
      </c>
      <c r="J655">
        <v>35</v>
      </c>
      <c r="K655">
        <v>318</v>
      </c>
      <c r="L655">
        <v>313</v>
      </c>
      <c r="M655">
        <v>13.275862070000001</v>
      </c>
    </row>
    <row r="656" spans="1:13" x14ac:dyDescent="0.35">
      <c r="A656">
        <v>4225</v>
      </c>
      <c r="B656" t="s">
        <v>24</v>
      </c>
      <c r="C656" t="s">
        <v>14</v>
      </c>
      <c r="D656">
        <v>1003</v>
      </c>
      <c r="E656">
        <v>258</v>
      </c>
      <c r="F656">
        <v>386</v>
      </c>
      <c r="G656">
        <v>5</v>
      </c>
      <c r="H656">
        <v>15748</v>
      </c>
      <c r="I656">
        <v>12</v>
      </c>
      <c r="J656">
        <v>13</v>
      </c>
      <c r="K656">
        <v>322</v>
      </c>
      <c r="L656">
        <v>318</v>
      </c>
      <c r="M656">
        <v>7.038461539</v>
      </c>
    </row>
    <row r="657" spans="1:13" x14ac:dyDescent="0.35">
      <c r="A657">
        <v>136150</v>
      </c>
      <c r="B657" t="s">
        <v>56</v>
      </c>
      <c r="C657" t="s">
        <v>61</v>
      </c>
      <c r="D657">
        <v>988</v>
      </c>
      <c r="E657">
        <v>310</v>
      </c>
      <c r="F657">
        <v>372</v>
      </c>
      <c r="G657">
        <v>3</v>
      </c>
      <c r="H657">
        <v>14315</v>
      </c>
      <c r="I657">
        <v>3</v>
      </c>
      <c r="J657">
        <v>26</v>
      </c>
      <c r="K657">
        <v>327</v>
      </c>
      <c r="L657">
        <v>372</v>
      </c>
      <c r="M657">
        <v>23.38888889</v>
      </c>
    </row>
    <row r="658" spans="1:13" x14ac:dyDescent="0.35">
      <c r="A658">
        <v>66037</v>
      </c>
      <c r="B658" t="s">
        <v>30</v>
      </c>
      <c r="C658" t="s">
        <v>14</v>
      </c>
      <c r="D658">
        <v>1478</v>
      </c>
      <c r="E658">
        <v>576</v>
      </c>
      <c r="F658">
        <v>606</v>
      </c>
      <c r="G658">
        <v>14</v>
      </c>
      <c r="H658">
        <v>19378</v>
      </c>
      <c r="I658">
        <v>5</v>
      </c>
      <c r="J658">
        <v>63</v>
      </c>
      <c r="K658">
        <v>605</v>
      </c>
      <c r="L658">
        <v>575</v>
      </c>
      <c r="M658">
        <v>15.125</v>
      </c>
    </row>
    <row r="659" spans="1:13" x14ac:dyDescent="0.35">
      <c r="A659">
        <v>95728</v>
      </c>
      <c r="B659" t="s">
        <v>16</v>
      </c>
      <c r="C659" t="s">
        <v>17</v>
      </c>
      <c r="D659">
        <v>687</v>
      </c>
      <c r="E659">
        <v>405</v>
      </c>
      <c r="F659">
        <v>452</v>
      </c>
      <c r="G659">
        <v>0</v>
      </c>
      <c r="H659">
        <v>14237</v>
      </c>
      <c r="I659">
        <v>4</v>
      </c>
      <c r="J659">
        <v>69</v>
      </c>
      <c r="K659">
        <v>410</v>
      </c>
      <c r="L659">
        <v>431</v>
      </c>
      <c r="M659">
        <v>12.83333333</v>
      </c>
    </row>
    <row r="660" spans="1:13" x14ac:dyDescent="0.35">
      <c r="A660">
        <v>174895</v>
      </c>
      <c r="B660" t="s">
        <v>51</v>
      </c>
      <c r="C660" t="s">
        <v>17</v>
      </c>
      <c r="D660">
        <v>457</v>
      </c>
      <c r="E660">
        <v>187</v>
      </c>
      <c r="F660">
        <v>267</v>
      </c>
      <c r="G660">
        <v>0</v>
      </c>
      <c r="H660">
        <v>12886</v>
      </c>
      <c r="I660">
        <v>8</v>
      </c>
      <c r="J660">
        <v>15</v>
      </c>
      <c r="K660">
        <v>256</v>
      </c>
      <c r="L660">
        <v>197</v>
      </c>
      <c r="M660">
        <v>15</v>
      </c>
    </row>
    <row r="661" spans="1:13" x14ac:dyDescent="0.35">
      <c r="A661">
        <v>165056</v>
      </c>
      <c r="B661" t="s">
        <v>22</v>
      </c>
      <c r="C661" t="s">
        <v>17</v>
      </c>
      <c r="D661">
        <v>1884</v>
      </c>
      <c r="E661">
        <v>454</v>
      </c>
      <c r="F661">
        <v>490</v>
      </c>
      <c r="G661">
        <v>33</v>
      </c>
      <c r="H661">
        <v>14776</v>
      </c>
      <c r="I661">
        <v>5</v>
      </c>
      <c r="J661">
        <v>64</v>
      </c>
      <c r="K661">
        <v>458</v>
      </c>
      <c r="L661">
        <v>490</v>
      </c>
      <c r="M661">
        <v>7.6875</v>
      </c>
    </row>
    <row r="662" spans="1:13" x14ac:dyDescent="0.35">
      <c r="A662">
        <v>112367</v>
      </c>
      <c r="B662" t="s">
        <v>33</v>
      </c>
      <c r="C662" t="s">
        <v>61</v>
      </c>
      <c r="D662">
        <v>516</v>
      </c>
      <c r="E662">
        <v>272</v>
      </c>
      <c r="F662">
        <v>344</v>
      </c>
      <c r="G662">
        <v>0</v>
      </c>
      <c r="H662">
        <v>11682</v>
      </c>
      <c r="I662">
        <v>1</v>
      </c>
      <c r="J662">
        <v>60</v>
      </c>
      <c r="K662">
        <v>337</v>
      </c>
      <c r="L662">
        <v>303</v>
      </c>
      <c r="M662">
        <v>5.5789473679999997</v>
      </c>
    </row>
    <row r="663" spans="1:13" x14ac:dyDescent="0.35">
      <c r="A663">
        <v>147190</v>
      </c>
      <c r="B663" t="s">
        <v>22</v>
      </c>
      <c r="C663" t="s">
        <v>17</v>
      </c>
      <c r="D663">
        <v>1545</v>
      </c>
      <c r="E663">
        <v>305</v>
      </c>
      <c r="F663">
        <v>376</v>
      </c>
      <c r="G663">
        <v>12</v>
      </c>
      <c r="H663">
        <v>10242</v>
      </c>
      <c r="I663">
        <v>31</v>
      </c>
      <c r="J663">
        <v>40</v>
      </c>
      <c r="K663">
        <v>326</v>
      </c>
      <c r="L663">
        <v>360</v>
      </c>
      <c r="M663">
        <v>16.25</v>
      </c>
    </row>
    <row r="664" spans="1:13" x14ac:dyDescent="0.35">
      <c r="A664">
        <v>5613</v>
      </c>
      <c r="B664" t="s">
        <v>22</v>
      </c>
      <c r="C664" t="s">
        <v>17</v>
      </c>
      <c r="D664">
        <v>2880</v>
      </c>
      <c r="E664">
        <v>511</v>
      </c>
      <c r="F664">
        <v>587</v>
      </c>
      <c r="G664">
        <v>91</v>
      </c>
      <c r="H664">
        <v>25314</v>
      </c>
      <c r="I664">
        <v>9</v>
      </c>
      <c r="J664">
        <v>55</v>
      </c>
      <c r="K664">
        <v>539</v>
      </c>
      <c r="L664">
        <v>566</v>
      </c>
      <c r="M664">
        <v>8.3157894740000007</v>
      </c>
    </row>
    <row r="665" spans="1:13" x14ac:dyDescent="0.35">
      <c r="A665">
        <v>43126</v>
      </c>
      <c r="B665" t="s">
        <v>13</v>
      </c>
      <c r="C665" t="s">
        <v>17</v>
      </c>
      <c r="D665">
        <v>845</v>
      </c>
      <c r="E665">
        <v>334</v>
      </c>
      <c r="F665">
        <v>511</v>
      </c>
      <c r="G665">
        <v>13</v>
      </c>
      <c r="H665">
        <v>25715</v>
      </c>
      <c r="I665">
        <v>6</v>
      </c>
      <c r="J665">
        <v>10</v>
      </c>
      <c r="K665">
        <v>351</v>
      </c>
      <c r="L665">
        <v>496</v>
      </c>
      <c r="M665">
        <v>4.875</v>
      </c>
    </row>
    <row r="666" spans="1:13" x14ac:dyDescent="0.35">
      <c r="A666">
        <v>53753</v>
      </c>
      <c r="B666" t="s">
        <v>54</v>
      </c>
      <c r="C666" t="s">
        <v>17</v>
      </c>
      <c r="D666">
        <v>1239</v>
      </c>
      <c r="E666">
        <v>534</v>
      </c>
      <c r="F666">
        <v>653</v>
      </c>
      <c r="G666">
        <v>11</v>
      </c>
      <c r="H666">
        <v>23901</v>
      </c>
      <c r="I666">
        <v>4</v>
      </c>
      <c r="J666">
        <v>42</v>
      </c>
      <c r="K666">
        <v>571</v>
      </c>
      <c r="L666">
        <v>624</v>
      </c>
      <c r="M666">
        <v>15.84615385</v>
      </c>
    </row>
    <row r="667" spans="1:13" x14ac:dyDescent="0.35">
      <c r="A667">
        <v>190651</v>
      </c>
      <c r="B667" t="s">
        <v>16</v>
      </c>
      <c r="C667" t="s">
        <v>17</v>
      </c>
      <c r="D667">
        <v>753</v>
      </c>
      <c r="E667">
        <v>387</v>
      </c>
      <c r="F667">
        <v>452</v>
      </c>
      <c r="G667">
        <v>0</v>
      </c>
      <c r="H667">
        <v>17356</v>
      </c>
      <c r="I667">
        <v>6</v>
      </c>
      <c r="J667">
        <v>61</v>
      </c>
      <c r="K667">
        <v>432</v>
      </c>
      <c r="L667">
        <v>417</v>
      </c>
      <c r="M667">
        <v>25</v>
      </c>
    </row>
    <row r="668" spans="1:13" x14ac:dyDescent="0.35">
      <c r="A668">
        <v>12597</v>
      </c>
      <c r="B668" t="s">
        <v>22</v>
      </c>
      <c r="C668" t="s">
        <v>17</v>
      </c>
      <c r="D668">
        <v>2885</v>
      </c>
      <c r="E668">
        <v>737</v>
      </c>
      <c r="F668">
        <v>824</v>
      </c>
      <c r="G668">
        <v>94</v>
      </c>
      <c r="H668">
        <v>28134</v>
      </c>
      <c r="I668">
        <v>12</v>
      </c>
      <c r="J668">
        <v>48</v>
      </c>
      <c r="K668">
        <v>773</v>
      </c>
      <c r="L668">
        <v>798</v>
      </c>
      <c r="M668">
        <v>53.857142860000003</v>
      </c>
    </row>
    <row r="669" spans="1:13" x14ac:dyDescent="0.35">
      <c r="A669">
        <v>164169</v>
      </c>
      <c r="B669" t="s">
        <v>22</v>
      </c>
      <c r="C669" t="s">
        <v>14</v>
      </c>
      <c r="D669">
        <v>2292</v>
      </c>
      <c r="E669">
        <v>642</v>
      </c>
      <c r="F669">
        <v>710</v>
      </c>
      <c r="G669">
        <v>70</v>
      </c>
      <c r="H669">
        <v>22186</v>
      </c>
      <c r="I669">
        <v>13</v>
      </c>
      <c r="J669">
        <v>52</v>
      </c>
      <c r="K669">
        <v>670</v>
      </c>
      <c r="L669">
        <v>680</v>
      </c>
      <c r="M669">
        <v>10</v>
      </c>
    </row>
    <row r="670" spans="1:13" x14ac:dyDescent="0.35">
      <c r="A670">
        <v>20106</v>
      </c>
      <c r="B670" t="s">
        <v>18</v>
      </c>
      <c r="C670" t="s">
        <v>14</v>
      </c>
      <c r="D670">
        <v>949</v>
      </c>
      <c r="E670">
        <v>303</v>
      </c>
      <c r="F670">
        <v>390</v>
      </c>
      <c r="G670">
        <v>6</v>
      </c>
      <c r="H670">
        <v>14449</v>
      </c>
      <c r="I670">
        <v>1</v>
      </c>
      <c r="J670">
        <v>65</v>
      </c>
      <c r="K670">
        <v>347</v>
      </c>
      <c r="L670">
        <v>347</v>
      </c>
      <c r="M670">
        <v>12</v>
      </c>
    </row>
    <row r="671" spans="1:13" x14ac:dyDescent="0.35">
      <c r="A671">
        <v>143565</v>
      </c>
      <c r="B671" t="s">
        <v>22</v>
      </c>
      <c r="C671" t="s">
        <v>17</v>
      </c>
      <c r="D671">
        <v>1387</v>
      </c>
      <c r="E671">
        <v>406</v>
      </c>
      <c r="F671">
        <v>442</v>
      </c>
      <c r="G671">
        <v>4</v>
      </c>
      <c r="H671">
        <v>12732</v>
      </c>
      <c r="I671">
        <v>5</v>
      </c>
      <c r="J671">
        <v>40</v>
      </c>
      <c r="K671">
        <v>464</v>
      </c>
      <c r="L671">
        <v>403</v>
      </c>
      <c r="M671">
        <v>11.4</v>
      </c>
    </row>
    <row r="672" spans="1:13" x14ac:dyDescent="0.35">
      <c r="A672">
        <v>96080</v>
      </c>
      <c r="B672" t="s">
        <v>16</v>
      </c>
      <c r="C672" t="s">
        <v>17</v>
      </c>
      <c r="D672">
        <v>568</v>
      </c>
      <c r="E672">
        <v>220</v>
      </c>
      <c r="F672">
        <v>353</v>
      </c>
      <c r="G672">
        <v>0</v>
      </c>
      <c r="H672">
        <v>12599</v>
      </c>
      <c r="I672">
        <v>0</v>
      </c>
      <c r="J672">
        <v>84</v>
      </c>
      <c r="K672">
        <v>279</v>
      </c>
      <c r="L672">
        <v>282</v>
      </c>
      <c r="M672">
        <v>3.4444444440000002</v>
      </c>
    </row>
    <row r="673" spans="1:13" x14ac:dyDescent="0.35">
      <c r="A673">
        <v>184492</v>
      </c>
      <c r="B673" t="s">
        <v>41</v>
      </c>
      <c r="D673">
        <v>917</v>
      </c>
      <c r="E673">
        <v>391</v>
      </c>
      <c r="F673">
        <v>519</v>
      </c>
      <c r="G673">
        <v>4</v>
      </c>
      <c r="H673">
        <v>16290</v>
      </c>
      <c r="I673">
        <v>0</v>
      </c>
      <c r="J673">
        <v>63</v>
      </c>
      <c r="K673">
        <v>463</v>
      </c>
      <c r="L673">
        <v>476</v>
      </c>
      <c r="M673">
        <v>8.5714285710000002</v>
      </c>
    </row>
    <row r="674" spans="1:13" x14ac:dyDescent="0.35">
      <c r="A674">
        <v>128522</v>
      </c>
      <c r="B674" t="s">
        <v>21</v>
      </c>
      <c r="C674" t="s">
        <v>17</v>
      </c>
      <c r="D674">
        <v>243</v>
      </c>
      <c r="E674">
        <v>132</v>
      </c>
      <c r="F674">
        <v>160</v>
      </c>
      <c r="G674">
        <v>0</v>
      </c>
      <c r="H674">
        <v>4960</v>
      </c>
      <c r="I674">
        <v>5</v>
      </c>
      <c r="J674">
        <v>84</v>
      </c>
      <c r="K674">
        <v>147</v>
      </c>
      <c r="L674">
        <v>154</v>
      </c>
      <c r="M674">
        <v>9.0625</v>
      </c>
    </row>
    <row r="675" spans="1:13" x14ac:dyDescent="0.35">
      <c r="A675">
        <v>167551</v>
      </c>
      <c r="B675" t="s">
        <v>22</v>
      </c>
      <c r="C675" t="s">
        <v>17</v>
      </c>
      <c r="D675">
        <v>2356</v>
      </c>
      <c r="E675">
        <v>277</v>
      </c>
      <c r="F675">
        <v>401</v>
      </c>
      <c r="G675">
        <v>78</v>
      </c>
      <c r="H675">
        <v>15245</v>
      </c>
      <c r="I675">
        <v>34</v>
      </c>
      <c r="J675">
        <v>38</v>
      </c>
      <c r="K675">
        <v>359</v>
      </c>
      <c r="L675">
        <v>359</v>
      </c>
      <c r="M675">
        <v>15.83333333</v>
      </c>
    </row>
    <row r="676" spans="1:13" x14ac:dyDescent="0.35">
      <c r="A676">
        <v>101972</v>
      </c>
      <c r="B676" t="s">
        <v>37</v>
      </c>
      <c r="C676" t="s">
        <v>17</v>
      </c>
      <c r="D676">
        <v>844</v>
      </c>
      <c r="E676">
        <v>340</v>
      </c>
      <c r="F676">
        <v>358</v>
      </c>
      <c r="G676">
        <v>0</v>
      </c>
      <c r="H676">
        <v>12280</v>
      </c>
      <c r="I676">
        <v>0</v>
      </c>
      <c r="J676">
        <v>69</v>
      </c>
      <c r="K676">
        <v>373</v>
      </c>
      <c r="L676">
        <v>356</v>
      </c>
      <c r="M676">
        <v>20</v>
      </c>
    </row>
    <row r="677" spans="1:13" x14ac:dyDescent="0.35">
      <c r="A677">
        <v>75609</v>
      </c>
      <c r="B677" t="s">
        <v>48</v>
      </c>
      <c r="C677" t="s">
        <v>14</v>
      </c>
      <c r="D677">
        <v>338</v>
      </c>
      <c r="E677">
        <v>260</v>
      </c>
      <c r="F677">
        <v>386</v>
      </c>
      <c r="G677">
        <v>1</v>
      </c>
      <c r="H677">
        <v>14351</v>
      </c>
      <c r="I677">
        <v>1</v>
      </c>
      <c r="J677">
        <v>92</v>
      </c>
      <c r="K677">
        <v>315</v>
      </c>
      <c r="L677">
        <v>336</v>
      </c>
      <c r="M677">
        <v>4</v>
      </c>
    </row>
    <row r="678" spans="1:13" x14ac:dyDescent="0.35">
      <c r="A678">
        <v>89863</v>
      </c>
      <c r="B678" t="s">
        <v>16</v>
      </c>
      <c r="C678" t="s">
        <v>17</v>
      </c>
      <c r="D678">
        <v>1118</v>
      </c>
      <c r="E678">
        <v>510</v>
      </c>
      <c r="F678">
        <v>607</v>
      </c>
      <c r="G678">
        <v>0</v>
      </c>
      <c r="H678">
        <v>22026</v>
      </c>
      <c r="I678">
        <v>12</v>
      </c>
      <c r="J678">
        <v>57</v>
      </c>
      <c r="K678">
        <v>563</v>
      </c>
      <c r="L678">
        <v>562</v>
      </c>
      <c r="M678">
        <v>14.38461539</v>
      </c>
    </row>
    <row r="679" spans="1:13" x14ac:dyDescent="0.35">
      <c r="A679">
        <v>80310</v>
      </c>
      <c r="B679" t="s">
        <v>36</v>
      </c>
      <c r="C679" t="s">
        <v>52</v>
      </c>
      <c r="D679">
        <v>640</v>
      </c>
      <c r="E679">
        <v>376</v>
      </c>
      <c r="F679">
        <v>411</v>
      </c>
      <c r="G679">
        <v>0</v>
      </c>
      <c r="H679">
        <v>12455</v>
      </c>
      <c r="I679">
        <v>2</v>
      </c>
      <c r="J679">
        <v>91</v>
      </c>
      <c r="K679">
        <v>404</v>
      </c>
      <c r="L679">
        <v>384</v>
      </c>
      <c r="M679">
        <v>14</v>
      </c>
    </row>
    <row r="680" spans="1:13" x14ac:dyDescent="0.35">
      <c r="A680">
        <v>2757</v>
      </c>
      <c r="B680" t="s">
        <v>37</v>
      </c>
      <c r="C680" t="s">
        <v>17</v>
      </c>
      <c r="D680">
        <v>770</v>
      </c>
      <c r="E680">
        <v>103</v>
      </c>
      <c r="F680">
        <v>278</v>
      </c>
      <c r="G680">
        <v>7</v>
      </c>
      <c r="H680">
        <v>10556</v>
      </c>
      <c r="I680">
        <v>2</v>
      </c>
      <c r="J680">
        <v>48</v>
      </c>
      <c r="K680">
        <v>239</v>
      </c>
      <c r="L680">
        <v>161</v>
      </c>
      <c r="M680">
        <v>8.3529411769999999</v>
      </c>
    </row>
    <row r="681" spans="1:13" x14ac:dyDescent="0.35">
      <c r="A681">
        <v>56169</v>
      </c>
      <c r="B681" t="s">
        <v>63</v>
      </c>
      <c r="C681" t="s">
        <v>17</v>
      </c>
      <c r="D681">
        <v>557</v>
      </c>
      <c r="E681">
        <v>190</v>
      </c>
      <c r="F681">
        <v>346</v>
      </c>
      <c r="G681">
        <v>1</v>
      </c>
      <c r="H681">
        <v>9593</v>
      </c>
      <c r="I681">
        <v>3</v>
      </c>
      <c r="J681">
        <v>71</v>
      </c>
      <c r="K681">
        <v>302</v>
      </c>
      <c r="L681">
        <v>267</v>
      </c>
      <c r="M681">
        <v>20</v>
      </c>
    </row>
    <row r="682" spans="1:13" x14ac:dyDescent="0.35">
      <c r="A682">
        <v>104259</v>
      </c>
      <c r="B682" t="s">
        <v>28</v>
      </c>
      <c r="C682" t="s">
        <v>17</v>
      </c>
      <c r="D682">
        <v>477</v>
      </c>
      <c r="E682">
        <v>219</v>
      </c>
      <c r="F682">
        <v>314</v>
      </c>
      <c r="G682">
        <v>0</v>
      </c>
      <c r="H682">
        <v>10490</v>
      </c>
      <c r="I682">
        <v>0</v>
      </c>
      <c r="J682">
        <v>55</v>
      </c>
      <c r="K682">
        <v>221</v>
      </c>
      <c r="L682">
        <v>274</v>
      </c>
      <c r="M682">
        <v>9.1</v>
      </c>
    </row>
    <row r="683" spans="1:13" x14ac:dyDescent="0.35">
      <c r="A683">
        <v>10467</v>
      </c>
      <c r="B683" t="s">
        <v>30</v>
      </c>
      <c r="C683" t="s">
        <v>14</v>
      </c>
      <c r="D683">
        <v>1089</v>
      </c>
      <c r="E683">
        <v>541</v>
      </c>
      <c r="F683">
        <v>626</v>
      </c>
      <c r="G683">
        <v>3</v>
      </c>
      <c r="H683">
        <v>19313</v>
      </c>
      <c r="I683">
        <v>3</v>
      </c>
      <c r="J683">
        <v>75</v>
      </c>
      <c r="K683">
        <v>580</v>
      </c>
      <c r="L683">
        <v>581</v>
      </c>
      <c r="M683">
        <v>12.33333333</v>
      </c>
    </row>
    <row r="684" spans="1:13" x14ac:dyDescent="0.35">
      <c r="A684">
        <v>165494</v>
      </c>
      <c r="B684" t="s">
        <v>22</v>
      </c>
      <c r="C684" t="s">
        <v>17</v>
      </c>
      <c r="D684">
        <v>3898</v>
      </c>
      <c r="E684">
        <v>744</v>
      </c>
      <c r="F684">
        <v>816</v>
      </c>
      <c r="G684">
        <v>96</v>
      </c>
      <c r="H684">
        <v>26483</v>
      </c>
      <c r="I684">
        <v>10</v>
      </c>
      <c r="J684">
        <v>51</v>
      </c>
      <c r="K684">
        <v>754</v>
      </c>
      <c r="L684">
        <v>785</v>
      </c>
      <c r="M684">
        <v>15.55555556</v>
      </c>
    </row>
    <row r="685" spans="1:13" x14ac:dyDescent="0.35">
      <c r="A685">
        <v>124817</v>
      </c>
      <c r="B685" t="s">
        <v>21</v>
      </c>
      <c r="C685" t="s">
        <v>14</v>
      </c>
      <c r="D685">
        <v>639</v>
      </c>
      <c r="E685">
        <v>242</v>
      </c>
      <c r="F685">
        <v>269</v>
      </c>
      <c r="G685">
        <v>1</v>
      </c>
      <c r="H685">
        <v>5612</v>
      </c>
      <c r="I685">
        <v>21</v>
      </c>
      <c r="J685">
        <v>73</v>
      </c>
      <c r="K685">
        <v>236</v>
      </c>
      <c r="L685">
        <v>274</v>
      </c>
      <c r="M685">
        <v>6.55</v>
      </c>
    </row>
    <row r="686" spans="1:13" x14ac:dyDescent="0.35">
      <c r="A686">
        <v>149777</v>
      </c>
      <c r="B686" t="s">
        <v>22</v>
      </c>
      <c r="C686" t="s">
        <v>17</v>
      </c>
      <c r="D686">
        <v>2215</v>
      </c>
      <c r="E686">
        <v>195</v>
      </c>
      <c r="F686">
        <v>292</v>
      </c>
      <c r="G686">
        <v>68</v>
      </c>
      <c r="H686">
        <v>7978</v>
      </c>
      <c r="I686">
        <v>59</v>
      </c>
      <c r="J686">
        <v>26</v>
      </c>
      <c r="K686">
        <v>260</v>
      </c>
      <c r="L686">
        <v>263</v>
      </c>
      <c r="M686">
        <v>15</v>
      </c>
    </row>
    <row r="687" spans="1:13" x14ac:dyDescent="0.35">
      <c r="A687">
        <v>24272</v>
      </c>
      <c r="B687" t="s">
        <v>47</v>
      </c>
      <c r="C687" t="s">
        <v>17</v>
      </c>
      <c r="D687">
        <v>664</v>
      </c>
      <c r="E687">
        <v>219</v>
      </c>
      <c r="F687">
        <v>334</v>
      </c>
      <c r="G687">
        <v>0</v>
      </c>
      <c r="H687">
        <v>18368</v>
      </c>
      <c r="I687">
        <v>3</v>
      </c>
      <c r="J687">
        <v>33</v>
      </c>
      <c r="K687">
        <v>283</v>
      </c>
      <c r="L687">
        <v>286</v>
      </c>
      <c r="M687">
        <v>12.4</v>
      </c>
    </row>
    <row r="688" spans="1:13" x14ac:dyDescent="0.35">
      <c r="A688">
        <v>147855</v>
      </c>
      <c r="B688" t="s">
        <v>22</v>
      </c>
      <c r="C688" t="s">
        <v>14</v>
      </c>
      <c r="D688">
        <v>4548</v>
      </c>
      <c r="E688">
        <v>786</v>
      </c>
      <c r="F688">
        <v>878</v>
      </c>
      <c r="G688">
        <v>96</v>
      </c>
      <c r="H688">
        <v>33442</v>
      </c>
      <c r="I688">
        <v>28</v>
      </c>
      <c r="J688">
        <v>40</v>
      </c>
      <c r="K688">
        <v>848</v>
      </c>
      <c r="L688">
        <v>831</v>
      </c>
      <c r="M688">
        <v>10</v>
      </c>
    </row>
    <row r="689" spans="1:13" x14ac:dyDescent="0.35">
      <c r="A689">
        <v>73144</v>
      </c>
      <c r="B689" t="s">
        <v>30</v>
      </c>
      <c r="C689" t="s">
        <v>17</v>
      </c>
      <c r="D689">
        <v>690</v>
      </c>
      <c r="E689">
        <v>304</v>
      </c>
      <c r="F689">
        <v>383</v>
      </c>
      <c r="G689">
        <v>1</v>
      </c>
      <c r="H689">
        <v>12933</v>
      </c>
      <c r="I689">
        <v>2</v>
      </c>
      <c r="J689">
        <v>81</v>
      </c>
      <c r="K689">
        <v>334</v>
      </c>
      <c r="L689">
        <v>353</v>
      </c>
      <c r="M689">
        <v>22.222222219999999</v>
      </c>
    </row>
    <row r="690" spans="1:13" x14ac:dyDescent="0.35">
      <c r="A690">
        <v>83220</v>
      </c>
      <c r="B690" t="s">
        <v>57</v>
      </c>
      <c r="C690" t="s">
        <v>17</v>
      </c>
      <c r="D690">
        <v>391</v>
      </c>
      <c r="E690">
        <v>280</v>
      </c>
      <c r="F690">
        <v>375</v>
      </c>
      <c r="G690">
        <v>0</v>
      </c>
      <c r="H690">
        <v>12693</v>
      </c>
      <c r="I690">
        <v>0</v>
      </c>
      <c r="J690">
        <v>89</v>
      </c>
      <c r="K690">
        <v>323</v>
      </c>
      <c r="L690">
        <v>326</v>
      </c>
      <c r="M690">
        <v>15</v>
      </c>
    </row>
    <row r="691" spans="1:13" x14ac:dyDescent="0.35">
      <c r="A691">
        <v>17921</v>
      </c>
      <c r="B691" t="s">
        <v>18</v>
      </c>
      <c r="C691" t="s">
        <v>17</v>
      </c>
      <c r="D691">
        <v>732</v>
      </c>
      <c r="E691">
        <v>347</v>
      </c>
      <c r="F691">
        <v>462</v>
      </c>
      <c r="G691">
        <v>0</v>
      </c>
      <c r="H691">
        <v>17541</v>
      </c>
      <c r="I691">
        <v>4</v>
      </c>
      <c r="J691">
        <v>75</v>
      </c>
      <c r="K691">
        <v>414</v>
      </c>
      <c r="L691">
        <v>400</v>
      </c>
      <c r="M691">
        <v>7.2857142860000002</v>
      </c>
    </row>
    <row r="692" spans="1:13" x14ac:dyDescent="0.35">
      <c r="A692">
        <v>184237</v>
      </c>
      <c r="B692" t="s">
        <v>41</v>
      </c>
      <c r="C692" t="s">
        <v>52</v>
      </c>
      <c r="D692">
        <v>976</v>
      </c>
      <c r="E692">
        <v>479</v>
      </c>
      <c r="F692">
        <v>571</v>
      </c>
      <c r="G692">
        <v>8</v>
      </c>
      <c r="H692">
        <v>20488</v>
      </c>
      <c r="I692">
        <v>2</v>
      </c>
      <c r="J692">
        <v>47</v>
      </c>
      <c r="K692">
        <v>515</v>
      </c>
      <c r="L692">
        <v>536</v>
      </c>
      <c r="M692">
        <v>8.1111111109999996</v>
      </c>
    </row>
    <row r="693" spans="1:13" x14ac:dyDescent="0.35">
      <c r="A693">
        <v>132179</v>
      </c>
      <c r="B693" t="s">
        <v>49</v>
      </c>
      <c r="C693" t="s">
        <v>17</v>
      </c>
      <c r="D693">
        <v>728</v>
      </c>
      <c r="E693">
        <v>306</v>
      </c>
      <c r="F693">
        <v>330</v>
      </c>
      <c r="G693">
        <v>1</v>
      </c>
      <c r="H693">
        <v>10468</v>
      </c>
      <c r="I693">
        <v>0</v>
      </c>
      <c r="J693">
        <v>50</v>
      </c>
      <c r="K693">
        <v>335</v>
      </c>
      <c r="L693">
        <v>297</v>
      </c>
      <c r="M693">
        <v>11.222222220000001</v>
      </c>
    </row>
    <row r="694" spans="1:13" x14ac:dyDescent="0.35">
      <c r="A694">
        <v>117922</v>
      </c>
      <c r="B694" t="s">
        <v>21</v>
      </c>
      <c r="C694" t="s">
        <v>14</v>
      </c>
      <c r="D694">
        <v>376</v>
      </c>
      <c r="E694">
        <v>179</v>
      </c>
      <c r="F694">
        <v>287</v>
      </c>
      <c r="G694">
        <v>1</v>
      </c>
      <c r="H694">
        <v>10225</v>
      </c>
      <c r="I694">
        <v>0</v>
      </c>
      <c r="J694">
        <v>76</v>
      </c>
      <c r="K694">
        <v>234</v>
      </c>
      <c r="L694">
        <v>234</v>
      </c>
      <c r="M694">
        <v>8.0850000000000009</v>
      </c>
    </row>
    <row r="695" spans="1:13" x14ac:dyDescent="0.35">
      <c r="A695">
        <v>76851</v>
      </c>
      <c r="B695" t="s">
        <v>48</v>
      </c>
      <c r="C695" t="s">
        <v>14</v>
      </c>
      <c r="D695">
        <v>466</v>
      </c>
      <c r="E695">
        <v>224</v>
      </c>
      <c r="F695">
        <v>311</v>
      </c>
      <c r="G695">
        <v>0</v>
      </c>
      <c r="H695">
        <v>11257</v>
      </c>
      <c r="I695">
        <v>0</v>
      </c>
      <c r="J695">
        <v>84</v>
      </c>
      <c r="K695">
        <v>266</v>
      </c>
      <c r="L695">
        <v>258</v>
      </c>
      <c r="M695">
        <v>16.25</v>
      </c>
    </row>
    <row r="696" spans="1:13" x14ac:dyDescent="0.35">
      <c r="A696">
        <v>38098</v>
      </c>
      <c r="B696" t="s">
        <v>13</v>
      </c>
      <c r="C696" t="s">
        <v>17</v>
      </c>
      <c r="D696">
        <v>1657</v>
      </c>
      <c r="E696">
        <v>264</v>
      </c>
      <c r="F696">
        <v>491</v>
      </c>
      <c r="G696">
        <v>45</v>
      </c>
      <c r="H696">
        <v>23026</v>
      </c>
      <c r="I696">
        <v>29</v>
      </c>
      <c r="J696">
        <v>13</v>
      </c>
      <c r="K696">
        <v>360</v>
      </c>
      <c r="L696">
        <v>388</v>
      </c>
      <c r="M696">
        <v>4.0999999999999996</v>
      </c>
    </row>
    <row r="697" spans="1:13" x14ac:dyDescent="0.35">
      <c r="A697">
        <v>138173</v>
      </c>
      <c r="B697" t="s">
        <v>56</v>
      </c>
      <c r="C697" t="s">
        <v>61</v>
      </c>
      <c r="D697">
        <v>785</v>
      </c>
      <c r="E697">
        <v>390</v>
      </c>
      <c r="F697">
        <v>530</v>
      </c>
      <c r="G697">
        <v>7</v>
      </c>
      <c r="H697">
        <v>20699</v>
      </c>
      <c r="I697">
        <v>8</v>
      </c>
      <c r="J697">
        <v>24</v>
      </c>
      <c r="K697">
        <v>487</v>
      </c>
      <c r="L697">
        <v>465</v>
      </c>
      <c r="M697">
        <v>9.4</v>
      </c>
    </row>
    <row r="698" spans="1:13" x14ac:dyDescent="0.35">
      <c r="A698">
        <v>161760</v>
      </c>
      <c r="B698" t="s">
        <v>22</v>
      </c>
      <c r="C698" t="s">
        <v>17</v>
      </c>
      <c r="D698">
        <v>4058</v>
      </c>
      <c r="E698">
        <v>578</v>
      </c>
      <c r="F698">
        <v>797</v>
      </c>
      <c r="G698">
        <v>92</v>
      </c>
      <c r="H698">
        <v>37190</v>
      </c>
      <c r="I698">
        <v>10</v>
      </c>
      <c r="J698">
        <v>38</v>
      </c>
      <c r="K698">
        <v>701</v>
      </c>
      <c r="L698">
        <v>671</v>
      </c>
      <c r="M698">
        <v>35</v>
      </c>
    </row>
    <row r="699" spans="1:13" x14ac:dyDescent="0.35">
      <c r="A699">
        <v>94884</v>
      </c>
      <c r="B699" t="s">
        <v>16</v>
      </c>
      <c r="C699" t="s">
        <v>14</v>
      </c>
      <c r="D699">
        <v>927</v>
      </c>
      <c r="E699">
        <v>388</v>
      </c>
      <c r="F699">
        <v>431</v>
      </c>
      <c r="G699">
        <v>0</v>
      </c>
      <c r="H699">
        <v>15328</v>
      </c>
      <c r="I699">
        <v>4</v>
      </c>
      <c r="J699">
        <v>88</v>
      </c>
      <c r="K699">
        <v>464</v>
      </c>
      <c r="L699">
        <v>391</v>
      </c>
      <c r="M699">
        <v>30</v>
      </c>
    </row>
    <row r="700" spans="1:13" x14ac:dyDescent="0.35">
      <c r="A700">
        <v>162820</v>
      </c>
      <c r="B700" t="s">
        <v>22</v>
      </c>
      <c r="C700" t="s">
        <v>14</v>
      </c>
      <c r="D700">
        <v>3365</v>
      </c>
      <c r="E700">
        <v>544</v>
      </c>
      <c r="F700">
        <v>621</v>
      </c>
      <c r="G700">
        <v>94</v>
      </c>
      <c r="H700">
        <v>27608</v>
      </c>
      <c r="I700">
        <v>8</v>
      </c>
      <c r="J700">
        <v>59</v>
      </c>
      <c r="K700">
        <v>525</v>
      </c>
      <c r="L700">
        <v>655</v>
      </c>
      <c r="M700">
        <v>17.5</v>
      </c>
    </row>
    <row r="701" spans="1:13" x14ac:dyDescent="0.35">
      <c r="A701">
        <v>156437</v>
      </c>
      <c r="B701" t="s">
        <v>22</v>
      </c>
      <c r="C701" t="s">
        <v>14</v>
      </c>
      <c r="D701">
        <v>2130</v>
      </c>
      <c r="E701">
        <v>315</v>
      </c>
      <c r="F701">
        <v>380</v>
      </c>
      <c r="G701">
        <v>63</v>
      </c>
      <c r="H701">
        <v>11583</v>
      </c>
      <c r="I701">
        <v>40</v>
      </c>
      <c r="J701">
        <v>35</v>
      </c>
      <c r="K701">
        <v>309</v>
      </c>
      <c r="L701">
        <v>380</v>
      </c>
      <c r="M701">
        <v>15</v>
      </c>
    </row>
    <row r="702" spans="1:13" x14ac:dyDescent="0.35">
      <c r="A702">
        <v>141645</v>
      </c>
      <c r="B702" t="s">
        <v>24</v>
      </c>
      <c r="C702" t="s">
        <v>17</v>
      </c>
      <c r="D702">
        <v>1446</v>
      </c>
      <c r="E702">
        <v>509</v>
      </c>
      <c r="F702">
        <v>556</v>
      </c>
      <c r="G702">
        <v>14</v>
      </c>
      <c r="H702">
        <v>22085</v>
      </c>
      <c r="I702">
        <v>5</v>
      </c>
      <c r="J702">
        <v>26</v>
      </c>
      <c r="K702">
        <v>520</v>
      </c>
      <c r="L702">
        <v>544</v>
      </c>
      <c r="M702">
        <v>14.8</v>
      </c>
    </row>
    <row r="703" spans="1:13" x14ac:dyDescent="0.35">
      <c r="A703">
        <v>152494</v>
      </c>
      <c r="B703" t="s">
        <v>22</v>
      </c>
      <c r="C703" t="s">
        <v>14</v>
      </c>
      <c r="D703">
        <v>2278</v>
      </c>
      <c r="E703">
        <v>525</v>
      </c>
      <c r="F703">
        <v>589</v>
      </c>
      <c r="G703">
        <v>65</v>
      </c>
      <c r="H703">
        <v>18780</v>
      </c>
      <c r="I703">
        <v>1</v>
      </c>
      <c r="J703">
        <v>55</v>
      </c>
      <c r="K703">
        <v>604</v>
      </c>
      <c r="L703">
        <v>571</v>
      </c>
      <c r="M703">
        <v>15.55555556</v>
      </c>
    </row>
    <row r="704" spans="1:13" x14ac:dyDescent="0.35">
      <c r="A704">
        <v>188492</v>
      </c>
      <c r="B704" t="s">
        <v>49</v>
      </c>
      <c r="C704" t="s">
        <v>17</v>
      </c>
      <c r="D704">
        <v>493</v>
      </c>
      <c r="E704">
        <v>220</v>
      </c>
      <c r="F704">
        <v>324</v>
      </c>
      <c r="G704">
        <v>0</v>
      </c>
      <c r="H704">
        <v>12802</v>
      </c>
      <c r="I704">
        <v>3</v>
      </c>
      <c r="J704">
        <v>64</v>
      </c>
      <c r="K704">
        <v>252</v>
      </c>
      <c r="L704">
        <v>264</v>
      </c>
      <c r="M704">
        <v>13.3</v>
      </c>
    </row>
    <row r="705" spans="1:13" x14ac:dyDescent="0.35">
      <c r="A705">
        <v>177824</v>
      </c>
      <c r="B705" t="s">
        <v>51</v>
      </c>
      <c r="C705" t="s">
        <v>17</v>
      </c>
      <c r="D705">
        <v>450</v>
      </c>
      <c r="E705">
        <v>217</v>
      </c>
      <c r="F705">
        <v>269</v>
      </c>
      <c r="G705">
        <v>0</v>
      </c>
      <c r="H705">
        <v>8816</v>
      </c>
      <c r="I705">
        <v>7</v>
      </c>
      <c r="J705">
        <v>53</v>
      </c>
      <c r="K705">
        <v>208</v>
      </c>
      <c r="L705">
        <v>270</v>
      </c>
      <c r="M705">
        <v>7.625</v>
      </c>
    </row>
    <row r="706" spans="1:13" x14ac:dyDescent="0.35">
      <c r="A706">
        <v>139030</v>
      </c>
      <c r="B706" t="s">
        <v>56</v>
      </c>
      <c r="C706" t="s">
        <v>61</v>
      </c>
      <c r="D706">
        <v>778</v>
      </c>
      <c r="E706">
        <v>280</v>
      </c>
      <c r="F706">
        <v>313</v>
      </c>
      <c r="G706">
        <v>4</v>
      </c>
      <c r="H706">
        <v>11652</v>
      </c>
      <c r="I706">
        <v>3</v>
      </c>
      <c r="J706">
        <v>12</v>
      </c>
      <c r="K706">
        <v>298</v>
      </c>
      <c r="L706">
        <v>290</v>
      </c>
      <c r="M706">
        <v>6.4285714289999998</v>
      </c>
    </row>
    <row r="707" spans="1:13" x14ac:dyDescent="0.35">
      <c r="A707">
        <v>89500</v>
      </c>
      <c r="B707" t="s">
        <v>56</v>
      </c>
      <c r="C707" t="s">
        <v>61</v>
      </c>
      <c r="D707">
        <v>1250</v>
      </c>
      <c r="E707">
        <v>218</v>
      </c>
      <c r="F707">
        <v>441</v>
      </c>
      <c r="G707">
        <v>0</v>
      </c>
      <c r="H707">
        <v>13293</v>
      </c>
      <c r="I707">
        <v>2</v>
      </c>
      <c r="J707">
        <v>19</v>
      </c>
      <c r="K707">
        <v>459</v>
      </c>
      <c r="L707">
        <v>328</v>
      </c>
      <c r="M707">
        <v>8.65</v>
      </c>
    </row>
    <row r="708" spans="1:13" x14ac:dyDescent="0.35">
      <c r="A708">
        <v>48587</v>
      </c>
      <c r="B708" t="s">
        <v>44</v>
      </c>
      <c r="C708" t="s">
        <v>27</v>
      </c>
      <c r="D708">
        <v>425</v>
      </c>
      <c r="E708">
        <v>264</v>
      </c>
      <c r="F708">
        <v>320</v>
      </c>
      <c r="G708">
        <v>0</v>
      </c>
      <c r="H708">
        <v>9998</v>
      </c>
      <c r="I708">
        <v>0</v>
      </c>
      <c r="J708">
        <v>78</v>
      </c>
      <c r="K708">
        <v>245</v>
      </c>
      <c r="L708">
        <v>311</v>
      </c>
      <c r="M708">
        <v>12.33333333</v>
      </c>
    </row>
    <row r="709" spans="1:13" x14ac:dyDescent="0.35">
      <c r="A709">
        <v>187501</v>
      </c>
      <c r="B709" t="s">
        <v>38</v>
      </c>
      <c r="C709" t="s">
        <v>17</v>
      </c>
      <c r="D709">
        <v>4250</v>
      </c>
      <c r="E709">
        <v>299</v>
      </c>
      <c r="F709">
        <v>364</v>
      </c>
      <c r="G709">
        <v>99</v>
      </c>
      <c r="H709">
        <v>12365</v>
      </c>
      <c r="I709">
        <v>4</v>
      </c>
      <c r="J709">
        <v>12</v>
      </c>
      <c r="K709">
        <v>301</v>
      </c>
      <c r="L709">
        <v>363</v>
      </c>
      <c r="M709">
        <v>5.75</v>
      </c>
    </row>
    <row r="710" spans="1:13" x14ac:dyDescent="0.35">
      <c r="A710">
        <v>135888</v>
      </c>
      <c r="B710" t="s">
        <v>56</v>
      </c>
      <c r="C710" t="s">
        <v>14</v>
      </c>
      <c r="D710">
        <v>842</v>
      </c>
      <c r="E710">
        <v>247</v>
      </c>
      <c r="F710">
        <v>321</v>
      </c>
      <c r="G710">
        <v>0</v>
      </c>
      <c r="H710">
        <v>16269</v>
      </c>
      <c r="I710">
        <v>3</v>
      </c>
      <c r="J710">
        <v>4</v>
      </c>
      <c r="K710">
        <v>266</v>
      </c>
      <c r="L710">
        <v>277</v>
      </c>
      <c r="M710">
        <v>12.5</v>
      </c>
    </row>
    <row r="711" spans="1:13" x14ac:dyDescent="0.35">
      <c r="A711">
        <v>67333</v>
      </c>
      <c r="B711" t="s">
        <v>30</v>
      </c>
      <c r="C711" t="s">
        <v>17</v>
      </c>
      <c r="D711">
        <v>1092</v>
      </c>
      <c r="E711">
        <v>580</v>
      </c>
      <c r="F711">
        <v>631</v>
      </c>
      <c r="G711">
        <v>0</v>
      </c>
      <c r="H711">
        <v>17240</v>
      </c>
      <c r="I711">
        <v>8</v>
      </c>
      <c r="J711">
        <v>70</v>
      </c>
      <c r="K711">
        <v>587</v>
      </c>
      <c r="L711">
        <v>620</v>
      </c>
      <c r="M711">
        <v>8.3333333330000006</v>
      </c>
    </row>
    <row r="712" spans="1:13" x14ac:dyDescent="0.35">
      <c r="A712">
        <v>62741</v>
      </c>
      <c r="B712" t="s">
        <v>34</v>
      </c>
      <c r="C712" t="s">
        <v>14</v>
      </c>
      <c r="D712">
        <v>625</v>
      </c>
      <c r="E712">
        <v>319</v>
      </c>
      <c r="F712">
        <v>411</v>
      </c>
      <c r="G712">
        <v>2</v>
      </c>
      <c r="H712">
        <v>13847</v>
      </c>
      <c r="I712">
        <v>0</v>
      </c>
      <c r="J712">
        <v>73</v>
      </c>
      <c r="K712">
        <v>362</v>
      </c>
      <c r="L712">
        <v>362</v>
      </c>
      <c r="M712">
        <v>8.5</v>
      </c>
    </row>
    <row r="713" spans="1:13" x14ac:dyDescent="0.35">
      <c r="A713">
        <v>112247</v>
      </c>
      <c r="B713" t="s">
        <v>37</v>
      </c>
      <c r="C713" t="s">
        <v>17</v>
      </c>
      <c r="D713">
        <v>643</v>
      </c>
      <c r="E713">
        <v>257</v>
      </c>
      <c r="F713">
        <v>321</v>
      </c>
      <c r="G713">
        <v>0</v>
      </c>
      <c r="H713">
        <v>11257</v>
      </c>
      <c r="I713">
        <v>5</v>
      </c>
      <c r="J713">
        <v>44</v>
      </c>
      <c r="K713">
        <v>272</v>
      </c>
      <c r="L713">
        <v>296</v>
      </c>
      <c r="M713">
        <v>23.333333329999999</v>
      </c>
    </row>
    <row r="714" spans="1:13" x14ac:dyDescent="0.35">
      <c r="A714">
        <v>137845</v>
      </c>
      <c r="B714" t="s">
        <v>56</v>
      </c>
      <c r="C714" t="s">
        <v>14</v>
      </c>
      <c r="D714">
        <v>676</v>
      </c>
      <c r="E714">
        <v>379</v>
      </c>
      <c r="F714">
        <v>433</v>
      </c>
      <c r="G714">
        <v>0</v>
      </c>
      <c r="H714">
        <v>13487</v>
      </c>
      <c r="I714">
        <v>3</v>
      </c>
      <c r="J714">
        <v>22</v>
      </c>
      <c r="K714">
        <v>409</v>
      </c>
      <c r="L714">
        <v>380</v>
      </c>
      <c r="M714">
        <v>6.75</v>
      </c>
    </row>
    <row r="715" spans="1:13" x14ac:dyDescent="0.35">
      <c r="A715">
        <v>59984</v>
      </c>
      <c r="B715" t="s">
        <v>34</v>
      </c>
      <c r="C715" t="s">
        <v>17</v>
      </c>
      <c r="D715">
        <v>1101</v>
      </c>
      <c r="E715">
        <v>518</v>
      </c>
      <c r="F715">
        <v>701</v>
      </c>
      <c r="G715">
        <v>10</v>
      </c>
      <c r="H715">
        <v>35560</v>
      </c>
      <c r="I715">
        <v>2</v>
      </c>
      <c r="J715">
        <v>57</v>
      </c>
      <c r="K715">
        <v>631</v>
      </c>
      <c r="L715">
        <v>615</v>
      </c>
      <c r="M715">
        <v>11.66666667</v>
      </c>
    </row>
    <row r="716" spans="1:13" x14ac:dyDescent="0.35">
      <c r="A716">
        <v>141186</v>
      </c>
      <c r="B716" t="s">
        <v>24</v>
      </c>
      <c r="C716" t="s">
        <v>17</v>
      </c>
      <c r="D716">
        <v>706</v>
      </c>
      <c r="E716">
        <v>283</v>
      </c>
      <c r="F716">
        <v>371</v>
      </c>
      <c r="G716">
        <v>0</v>
      </c>
      <c r="H716">
        <v>14352</v>
      </c>
      <c r="I716">
        <v>10</v>
      </c>
      <c r="J716">
        <v>23</v>
      </c>
      <c r="K716">
        <v>316</v>
      </c>
      <c r="L716">
        <v>339</v>
      </c>
      <c r="M716">
        <v>6.4782608699999997</v>
      </c>
    </row>
    <row r="717" spans="1:13" x14ac:dyDescent="0.35">
      <c r="A717">
        <v>138597</v>
      </c>
      <c r="B717" t="s">
        <v>56</v>
      </c>
      <c r="C717" t="s">
        <v>61</v>
      </c>
      <c r="D717">
        <v>1573</v>
      </c>
      <c r="E717">
        <v>569</v>
      </c>
      <c r="F717">
        <v>702</v>
      </c>
      <c r="G717">
        <v>33</v>
      </c>
      <c r="H717">
        <v>28844</v>
      </c>
      <c r="I717">
        <v>1</v>
      </c>
      <c r="J717">
        <v>24</v>
      </c>
      <c r="K717">
        <v>572</v>
      </c>
      <c r="L717">
        <v>709</v>
      </c>
      <c r="M717">
        <v>7.2352941179999997</v>
      </c>
    </row>
    <row r="718" spans="1:13" x14ac:dyDescent="0.35">
      <c r="A718">
        <v>150404</v>
      </c>
      <c r="B718" t="s">
        <v>22</v>
      </c>
      <c r="C718" t="s">
        <v>17</v>
      </c>
      <c r="D718">
        <v>1745</v>
      </c>
      <c r="E718">
        <v>386</v>
      </c>
      <c r="F718">
        <v>357</v>
      </c>
      <c r="G718">
        <v>16</v>
      </c>
      <c r="H718">
        <v>10891</v>
      </c>
      <c r="I718">
        <v>23</v>
      </c>
      <c r="J718">
        <v>45</v>
      </c>
      <c r="K718">
        <v>348</v>
      </c>
      <c r="L718">
        <v>398</v>
      </c>
      <c r="M718">
        <v>10.414634149999999</v>
      </c>
    </row>
    <row r="719" spans="1:13" x14ac:dyDescent="0.35">
      <c r="A719">
        <v>166521</v>
      </c>
      <c r="B719" t="s">
        <v>22</v>
      </c>
      <c r="C719" t="s">
        <v>17</v>
      </c>
      <c r="D719">
        <v>3422</v>
      </c>
      <c r="E719">
        <v>638</v>
      </c>
      <c r="F719">
        <v>807</v>
      </c>
      <c r="G719">
        <v>91</v>
      </c>
      <c r="H719">
        <v>33068</v>
      </c>
      <c r="I719">
        <v>10</v>
      </c>
      <c r="J719">
        <v>52</v>
      </c>
      <c r="K719">
        <v>775</v>
      </c>
      <c r="L719">
        <v>693</v>
      </c>
      <c r="M719">
        <v>18.2</v>
      </c>
    </row>
    <row r="720" spans="1:13" x14ac:dyDescent="0.35">
      <c r="A720">
        <v>148153</v>
      </c>
      <c r="B720" t="s">
        <v>22</v>
      </c>
      <c r="C720" t="s">
        <v>17</v>
      </c>
      <c r="D720">
        <v>3576</v>
      </c>
      <c r="E720">
        <v>661</v>
      </c>
      <c r="F720">
        <v>826</v>
      </c>
      <c r="G720">
        <v>96</v>
      </c>
      <c r="H720">
        <v>29413</v>
      </c>
      <c r="I720">
        <v>14</v>
      </c>
      <c r="J720">
        <v>50</v>
      </c>
      <c r="K720">
        <v>768</v>
      </c>
      <c r="L720">
        <v>729</v>
      </c>
      <c r="M720">
        <v>8.8877142859999996</v>
      </c>
    </row>
    <row r="721" spans="1:13" x14ac:dyDescent="0.35">
      <c r="A721">
        <v>38266</v>
      </c>
      <c r="B721" t="s">
        <v>13</v>
      </c>
      <c r="C721" t="s">
        <v>17</v>
      </c>
      <c r="D721">
        <v>590</v>
      </c>
      <c r="E721">
        <v>267</v>
      </c>
      <c r="F721">
        <v>322</v>
      </c>
      <c r="G721">
        <v>0</v>
      </c>
      <c r="H721">
        <v>8625</v>
      </c>
      <c r="I721">
        <v>40</v>
      </c>
      <c r="J721">
        <v>29</v>
      </c>
      <c r="K721">
        <v>319</v>
      </c>
      <c r="L721">
        <v>304</v>
      </c>
      <c r="M721">
        <v>15</v>
      </c>
    </row>
    <row r="722" spans="1:13" x14ac:dyDescent="0.35">
      <c r="A722">
        <v>161108</v>
      </c>
      <c r="B722" t="s">
        <v>22</v>
      </c>
      <c r="C722" t="s">
        <v>14</v>
      </c>
      <c r="D722">
        <v>996</v>
      </c>
      <c r="E722">
        <v>277</v>
      </c>
      <c r="F722">
        <v>330</v>
      </c>
      <c r="G722">
        <v>10</v>
      </c>
      <c r="H722">
        <v>8189</v>
      </c>
      <c r="I722">
        <v>14</v>
      </c>
      <c r="J722">
        <v>61</v>
      </c>
      <c r="K722">
        <v>284</v>
      </c>
      <c r="L722">
        <v>300</v>
      </c>
      <c r="M722">
        <v>5.25</v>
      </c>
    </row>
    <row r="723" spans="1:13" x14ac:dyDescent="0.35">
      <c r="A723">
        <v>44406</v>
      </c>
      <c r="B723" t="s">
        <v>13</v>
      </c>
      <c r="C723" t="s">
        <v>17</v>
      </c>
      <c r="D723">
        <v>945</v>
      </c>
      <c r="E723">
        <v>292</v>
      </c>
      <c r="F723">
        <v>456</v>
      </c>
      <c r="G723">
        <v>7</v>
      </c>
      <c r="H723">
        <v>17575</v>
      </c>
      <c r="I723">
        <v>2</v>
      </c>
      <c r="J723">
        <v>29</v>
      </c>
      <c r="K723">
        <v>317</v>
      </c>
      <c r="L723">
        <v>376</v>
      </c>
      <c r="M723">
        <v>4.625</v>
      </c>
    </row>
    <row r="724" spans="1:13" x14ac:dyDescent="0.35">
      <c r="A724">
        <v>8669</v>
      </c>
      <c r="B724" t="s">
        <v>16</v>
      </c>
      <c r="C724" t="s">
        <v>17</v>
      </c>
      <c r="D724">
        <v>1757</v>
      </c>
      <c r="E724">
        <v>472</v>
      </c>
      <c r="F724">
        <v>588</v>
      </c>
      <c r="G724">
        <v>28</v>
      </c>
      <c r="H724">
        <v>20587</v>
      </c>
      <c r="I724">
        <v>15</v>
      </c>
      <c r="J724">
        <v>60</v>
      </c>
      <c r="K724">
        <v>488</v>
      </c>
      <c r="L724">
        <v>560</v>
      </c>
      <c r="M724">
        <v>8.3888888890000004</v>
      </c>
    </row>
    <row r="725" spans="1:13" x14ac:dyDescent="0.35">
      <c r="A725">
        <v>173702</v>
      </c>
      <c r="B725" t="s">
        <v>38</v>
      </c>
      <c r="C725" t="s">
        <v>14</v>
      </c>
      <c r="D725">
        <v>2609</v>
      </c>
      <c r="E725">
        <v>486</v>
      </c>
      <c r="F725">
        <v>555</v>
      </c>
      <c r="G725">
        <v>73</v>
      </c>
      <c r="H725">
        <v>16626</v>
      </c>
      <c r="I725">
        <v>6</v>
      </c>
      <c r="J725">
        <v>59</v>
      </c>
      <c r="K725">
        <v>497</v>
      </c>
      <c r="L725">
        <v>542</v>
      </c>
      <c r="M725">
        <v>4.5</v>
      </c>
    </row>
    <row r="726" spans="1:13" x14ac:dyDescent="0.35">
      <c r="A726">
        <v>174956</v>
      </c>
      <c r="B726" t="s">
        <v>51</v>
      </c>
      <c r="C726" t="s">
        <v>17</v>
      </c>
      <c r="D726">
        <v>598</v>
      </c>
      <c r="E726">
        <v>276</v>
      </c>
      <c r="F726">
        <v>374</v>
      </c>
      <c r="G726">
        <v>2</v>
      </c>
      <c r="H726">
        <v>12592</v>
      </c>
      <c r="I726">
        <v>4</v>
      </c>
      <c r="J726">
        <v>49</v>
      </c>
      <c r="K726">
        <v>333</v>
      </c>
      <c r="L726">
        <v>322</v>
      </c>
      <c r="M726">
        <v>7.25</v>
      </c>
    </row>
    <row r="727" spans="1:13" x14ac:dyDescent="0.35">
      <c r="A727">
        <v>52592</v>
      </c>
      <c r="B727" t="s">
        <v>54</v>
      </c>
      <c r="C727" t="s">
        <v>17</v>
      </c>
      <c r="D727">
        <v>667</v>
      </c>
      <c r="E727">
        <v>313</v>
      </c>
      <c r="F727">
        <v>370</v>
      </c>
      <c r="G727">
        <v>0</v>
      </c>
      <c r="H727">
        <v>11897</v>
      </c>
      <c r="I727">
        <v>0</v>
      </c>
      <c r="J727">
        <v>79</v>
      </c>
      <c r="K727">
        <v>325</v>
      </c>
      <c r="L727">
        <v>352</v>
      </c>
      <c r="M727">
        <v>9.0909090910000003</v>
      </c>
    </row>
    <row r="728" spans="1:13" x14ac:dyDescent="0.35">
      <c r="A728">
        <v>80505</v>
      </c>
      <c r="B728" t="s">
        <v>36</v>
      </c>
      <c r="C728" t="s">
        <v>17</v>
      </c>
      <c r="D728">
        <v>673</v>
      </c>
      <c r="E728">
        <v>358</v>
      </c>
      <c r="F728">
        <v>416</v>
      </c>
      <c r="G728">
        <v>0</v>
      </c>
      <c r="H728">
        <v>13043</v>
      </c>
      <c r="I728">
        <v>1</v>
      </c>
      <c r="J728">
        <v>78</v>
      </c>
      <c r="K728">
        <v>383</v>
      </c>
      <c r="L728">
        <v>381</v>
      </c>
      <c r="M728">
        <v>12.11111111</v>
      </c>
    </row>
    <row r="729" spans="1:13" x14ac:dyDescent="0.35">
      <c r="A729">
        <v>188734</v>
      </c>
      <c r="B729" t="s">
        <v>38</v>
      </c>
      <c r="C729" t="s">
        <v>45</v>
      </c>
      <c r="D729">
        <v>3500</v>
      </c>
      <c r="E729">
        <v>269</v>
      </c>
      <c r="F729">
        <v>285</v>
      </c>
      <c r="G729">
        <v>99</v>
      </c>
      <c r="H729">
        <v>8815</v>
      </c>
      <c r="I729">
        <v>5</v>
      </c>
      <c r="J729">
        <v>8</v>
      </c>
      <c r="K729">
        <v>264</v>
      </c>
      <c r="L729">
        <v>292</v>
      </c>
      <c r="M729">
        <v>5.375</v>
      </c>
    </row>
    <row r="730" spans="1:13" x14ac:dyDescent="0.35">
      <c r="A730">
        <v>148569</v>
      </c>
      <c r="B730" t="s">
        <v>22</v>
      </c>
      <c r="C730" t="s">
        <v>14</v>
      </c>
      <c r="D730">
        <v>1443</v>
      </c>
      <c r="E730">
        <v>280</v>
      </c>
      <c r="F730">
        <v>328</v>
      </c>
      <c r="G730">
        <v>4</v>
      </c>
      <c r="H730">
        <v>6221</v>
      </c>
      <c r="I730">
        <v>45</v>
      </c>
      <c r="J730">
        <v>39</v>
      </c>
      <c r="K730">
        <v>272</v>
      </c>
      <c r="L730">
        <v>329</v>
      </c>
      <c r="M730">
        <v>10.4</v>
      </c>
    </row>
    <row r="731" spans="1:13" x14ac:dyDescent="0.35">
      <c r="A731">
        <v>2262</v>
      </c>
      <c r="B731" t="s">
        <v>22</v>
      </c>
      <c r="C731" t="s">
        <v>17</v>
      </c>
      <c r="D731">
        <v>1778</v>
      </c>
      <c r="E731">
        <v>411</v>
      </c>
      <c r="F731">
        <v>503</v>
      </c>
      <c r="G731">
        <v>27</v>
      </c>
      <c r="H731">
        <v>18236</v>
      </c>
      <c r="I731">
        <v>21</v>
      </c>
      <c r="J731">
        <v>41</v>
      </c>
      <c r="K731">
        <v>480</v>
      </c>
      <c r="L731">
        <v>439</v>
      </c>
      <c r="M731">
        <v>6.5277777779999999</v>
      </c>
    </row>
    <row r="732" spans="1:13" x14ac:dyDescent="0.35">
      <c r="A732">
        <v>41091</v>
      </c>
      <c r="B732" t="s">
        <v>13</v>
      </c>
      <c r="C732" t="s">
        <v>17</v>
      </c>
      <c r="D732">
        <v>661</v>
      </c>
      <c r="E732">
        <v>211</v>
      </c>
      <c r="F732">
        <v>251</v>
      </c>
      <c r="G732">
        <v>0</v>
      </c>
      <c r="H732">
        <v>12774</v>
      </c>
      <c r="I732">
        <v>3</v>
      </c>
      <c r="J732">
        <v>14</v>
      </c>
      <c r="K732">
        <v>236</v>
      </c>
      <c r="L732">
        <v>247</v>
      </c>
      <c r="M732">
        <v>7.2142857139999998</v>
      </c>
    </row>
    <row r="733" spans="1:13" x14ac:dyDescent="0.35">
      <c r="A733">
        <v>30047</v>
      </c>
      <c r="B733" t="s">
        <v>40</v>
      </c>
      <c r="C733" t="s">
        <v>17</v>
      </c>
      <c r="D733">
        <v>436</v>
      </c>
      <c r="E733">
        <v>279</v>
      </c>
      <c r="F733">
        <v>383</v>
      </c>
      <c r="G733">
        <v>2</v>
      </c>
      <c r="H733">
        <v>12382</v>
      </c>
      <c r="I733">
        <v>2</v>
      </c>
      <c r="J733">
        <v>81</v>
      </c>
      <c r="K733">
        <v>302</v>
      </c>
      <c r="L733">
        <v>351</v>
      </c>
      <c r="M733">
        <v>7.0526315789999998</v>
      </c>
    </row>
    <row r="734" spans="1:13" x14ac:dyDescent="0.35">
      <c r="A734">
        <v>167580</v>
      </c>
      <c r="B734" t="s">
        <v>22</v>
      </c>
      <c r="C734" t="s">
        <v>14</v>
      </c>
      <c r="D734">
        <v>2394</v>
      </c>
      <c r="E734">
        <v>385</v>
      </c>
      <c r="F734">
        <v>444</v>
      </c>
      <c r="G734">
        <v>70</v>
      </c>
      <c r="H734">
        <v>21417</v>
      </c>
      <c r="I734">
        <v>29</v>
      </c>
      <c r="J734">
        <v>36</v>
      </c>
      <c r="K734">
        <v>382</v>
      </c>
      <c r="L734">
        <v>439</v>
      </c>
      <c r="M734">
        <v>10</v>
      </c>
    </row>
    <row r="735" spans="1:13" x14ac:dyDescent="0.35">
      <c r="A735">
        <v>76030</v>
      </c>
      <c r="B735" t="s">
        <v>48</v>
      </c>
      <c r="C735" t="s">
        <v>14</v>
      </c>
      <c r="D735">
        <v>551</v>
      </c>
      <c r="E735">
        <v>304</v>
      </c>
      <c r="F735">
        <v>378</v>
      </c>
      <c r="G735">
        <v>0</v>
      </c>
      <c r="H735">
        <v>14020</v>
      </c>
      <c r="I735">
        <v>1</v>
      </c>
      <c r="J735">
        <v>70</v>
      </c>
      <c r="K735">
        <v>322</v>
      </c>
      <c r="L735">
        <v>338</v>
      </c>
      <c r="M735">
        <v>6.7272727269999999</v>
      </c>
    </row>
    <row r="736" spans="1:13" x14ac:dyDescent="0.35">
      <c r="A736">
        <v>21003</v>
      </c>
      <c r="B736" t="s">
        <v>18</v>
      </c>
      <c r="C736" t="s">
        <v>17</v>
      </c>
      <c r="D736">
        <v>517</v>
      </c>
      <c r="E736">
        <v>213</v>
      </c>
      <c r="F736">
        <v>269</v>
      </c>
      <c r="G736">
        <v>0</v>
      </c>
      <c r="H736">
        <v>8518</v>
      </c>
      <c r="I736">
        <v>2</v>
      </c>
      <c r="J736">
        <v>70</v>
      </c>
      <c r="K736">
        <v>256</v>
      </c>
      <c r="L736">
        <v>240</v>
      </c>
      <c r="M736">
        <v>12.222222220000001</v>
      </c>
    </row>
    <row r="737" spans="1:13" x14ac:dyDescent="0.35">
      <c r="A737">
        <v>149117</v>
      </c>
      <c r="B737" t="s">
        <v>22</v>
      </c>
      <c r="C737" t="s">
        <v>17</v>
      </c>
      <c r="D737">
        <v>2549</v>
      </c>
      <c r="E737">
        <v>610</v>
      </c>
      <c r="F737">
        <v>621</v>
      </c>
      <c r="G737">
        <v>92</v>
      </c>
      <c r="H737">
        <v>19524</v>
      </c>
      <c r="I737">
        <v>11</v>
      </c>
      <c r="J737">
        <v>51</v>
      </c>
      <c r="K737">
        <v>616</v>
      </c>
      <c r="L737">
        <v>590</v>
      </c>
      <c r="M737">
        <v>15</v>
      </c>
    </row>
    <row r="738" spans="1:13" x14ac:dyDescent="0.35">
      <c r="A738">
        <v>47810</v>
      </c>
      <c r="B738" t="s">
        <v>44</v>
      </c>
      <c r="C738" t="s">
        <v>17</v>
      </c>
      <c r="D738">
        <v>465</v>
      </c>
      <c r="E738">
        <v>271</v>
      </c>
      <c r="F738">
        <v>336</v>
      </c>
      <c r="G738">
        <v>0</v>
      </c>
      <c r="H738">
        <v>9970</v>
      </c>
      <c r="I738">
        <v>1</v>
      </c>
      <c r="J738">
        <v>79</v>
      </c>
      <c r="K738">
        <v>313</v>
      </c>
      <c r="L738">
        <v>312</v>
      </c>
      <c r="M738">
        <v>4.5</v>
      </c>
    </row>
    <row r="739" spans="1:13" x14ac:dyDescent="0.35">
      <c r="A739">
        <v>112301</v>
      </c>
      <c r="B739" t="s">
        <v>21</v>
      </c>
      <c r="D739">
        <v>435</v>
      </c>
      <c r="E739">
        <v>314</v>
      </c>
      <c r="F739">
        <v>431</v>
      </c>
      <c r="G739">
        <v>0</v>
      </c>
      <c r="H739">
        <v>13352</v>
      </c>
      <c r="I739">
        <v>2</v>
      </c>
      <c r="J739">
        <v>72</v>
      </c>
      <c r="K739">
        <v>357</v>
      </c>
      <c r="L739">
        <v>378</v>
      </c>
      <c r="M739">
        <v>7.4</v>
      </c>
    </row>
    <row r="740" spans="1:13" x14ac:dyDescent="0.35">
      <c r="A740">
        <v>100218</v>
      </c>
      <c r="B740" t="s">
        <v>37</v>
      </c>
      <c r="C740" t="s">
        <v>17</v>
      </c>
      <c r="D740">
        <v>665</v>
      </c>
      <c r="E740">
        <v>224</v>
      </c>
      <c r="F740">
        <v>323</v>
      </c>
      <c r="G740">
        <v>0</v>
      </c>
      <c r="H740">
        <v>12187</v>
      </c>
      <c r="I740">
        <v>1</v>
      </c>
      <c r="J740">
        <v>90</v>
      </c>
      <c r="K740">
        <v>246</v>
      </c>
      <c r="L740">
        <v>276</v>
      </c>
      <c r="M740">
        <v>5.4666666670000001</v>
      </c>
    </row>
    <row r="741" spans="1:13" x14ac:dyDescent="0.35">
      <c r="A741">
        <v>14154</v>
      </c>
      <c r="B741" t="s">
        <v>44</v>
      </c>
      <c r="C741" t="s">
        <v>17</v>
      </c>
      <c r="D741">
        <v>801</v>
      </c>
      <c r="E741">
        <v>393</v>
      </c>
      <c r="F741">
        <v>473</v>
      </c>
      <c r="G741">
        <v>0</v>
      </c>
      <c r="H741">
        <v>16846</v>
      </c>
      <c r="I741">
        <v>0</v>
      </c>
      <c r="J741">
        <v>42</v>
      </c>
      <c r="K741">
        <v>488</v>
      </c>
      <c r="L741">
        <v>409</v>
      </c>
      <c r="M741">
        <v>16.5</v>
      </c>
    </row>
    <row r="742" spans="1:13" x14ac:dyDescent="0.35">
      <c r="A742">
        <v>16014</v>
      </c>
      <c r="B742" t="s">
        <v>18</v>
      </c>
      <c r="C742" t="s">
        <v>14</v>
      </c>
      <c r="D742">
        <v>628</v>
      </c>
      <c r="E742">
        <v>322</v>
      </c>
      <c r="F742">
        <v>399</v>
      </c>
      <c r="G742">
        <v>1</v>
      </c>
      <c r="H742">
        <v>13033</v>
      </c>
      <c r="I742">
        <v>0</v>
      </c>
      <c r="J742">
        <v>85</v>
      </c>
      <c r="K742">
        <v>363</v>
      </c>
      <c r="L742">
        <v>362</v>
      </c>
      <c r="M742">
        <v>10.53846154</v>
      </c>
    </row>
    <row r="743" spans="1:13" x14ac:dyDescent="0.35">
      <c r="A743">
        <v>140723</v>
      </c>
      <c r="B743" t="s">
        <v>21</v>
      </c>
      <c r="C743" t="s">
        <v>14</v>
      </c>
      <c r="D743">
        <v>729</v>
      </c>
      <c r="E743">
        <v>402</v>
      </c>
      <c r="F743">
        <v>500</v>
      </c>
      <c r="G743">
        <v>0</v>
      </c>
      <c r="H743">
        <v>18754</v>
      </c>
      <c r="I743">
        <v>2</v>
      </c>
      <c r="J743">
        <v>43</v>
      </c>
      <c r="K743">
        <v>434</v>
      </c>
      <c r="L743">
        <v>442</v>
      </c>
      <c r="M743">
        <v>17.666666670000001</v>
      </c>
    </row>
    <row r="744" spans="1:13" x14ac:dyDescent="0.35">
      <c r="A744">
        <v>169346</v>
      </c>
      <c r="B744" t="s">
        <v>22</v>
      </c>
      <c r="C744" t="s">
        <v>17</v>
      </c>
      <c r="D744">
        <v>818</v>
      </c>
      <c r="E744">
        <v>156</v>
      </c>
      <c r="F744">
        <v>192</v>
      </c>
      <c r="G744">
        <v>1</v>
      </c>
      <c r="H744">
        <v>5422</v>
      </c>
      <c r="I744">
        <v>16</v>
      </c>
      <c r="J744">
        <v>65</v>
      </c>
      <c r="K744">
        <v>155</v>
      </c>
      <c r="L744">
        <v>195</v>
      </c>
      <c r="M744">
        <v>7.6428571429999996</v>
      </c>
    </row>
    <row r="745" spans="1:13" x14ac:dyDescent="0.35">
      <c r="A745">
        <v>61536</v>
      </c>
      <c r="B745" t="s">
        <v>34</v>
      </c>
      <c r="C745" t="s">
        <v>14</v>
      </c>
      <c r="D745">
        <v>561</v>
      </c>
      <c r="E745">
        <v>363</v>
      </c>
      <c r="F745">
        <v>422</v>
      </c>
      <c r="G745">
        <v>0</v>
      </c>
      <c r="H745">
        <v>15208</v>
      </c>
      <c r="I745">
        <v>4</v>
      </c>
      <c r="J745">
        <v>73</v>
      </c>
      <c r="K745">
        <v>376</v>
      </c>
      <c r="L745">
        <v>386</v>
      </c>
      <c r="M745">
        <v>12.5</v>
      </c>
    </row>
    <row r="746" spans="1:13" x14ac:dyDescent="0.35">
      <c r="A746">
        <v>154544</v>
      </c>
      <c r="B746" t="s">
        <v>22</v>
      </c>
      <c r="C746" t="s">
        <v>17</v>
      </c>
      <c r="D746">
        <v>653</v>
      </c>
      <c r="E746">
        <v>194</v>
      </c>
      <c r="F746">
        <v>292</v>
      </c>
      <c r="G746">
        <v>2</v>
      </c>
      <c r="H746">
        <v>12177</v>
      </c>
      <c r="I746">
        <v>5</v>
      </c>
      <c r="J746">
        <v>35</v>
      </c>
      <c r="K746">
        <v>218</v>
      </c>
      <c r="L746">
        <v>252</v>
      </c>
      <c r="M746">
        <v>7.9356666669999996</v>
      </c>
    </row>
    <row r="747" spans="1:13" x14ac:dyDescent="0.35">
      <c r="A747">
        <v>185149</v>
      </c>
      <c r="B747" t="s">
        <v>16</v>
      </c>
      <c r="C747" t="s">
        <v>14</v>
      </c>
      <c r="D747">
        <v>396</v>
      </c>
      <c r="E747">
        <v>280</v>
      </c>
      <c r="F747">
        <v>368</v>
      </c>
      <c r="G747">
        <v>0</v>
      </c>
      <c r="H747">
        <v>12044</v>
      </c>
      <c r="I747">
        <v>1</v>
      </c>
      <c r="J747">
        <v>78</v>
      </c>
      <c r="K747">
        <v>318</v>
      </c>
      <c r="L747">
        <v>335</v>
      </c>
      <c r="M747">
        <v>8.6470588240000001</v>
      </c>
    </row>
    <row r="748" spans="1:13" x14ac:dyDescent="0.35">
      <c r="A748">
        <v>186251</v>
      </c>
      <c r="B748" t="s">
        <v>22</v>
      </c>
      <c r="C748" t="s">
        <v>17</v>
      </c>
      <c r="D748">
        <v>3836</v>
      </c>
      <c r="E748">
        <v>491</v>
      </c>
      <c r="F748">
        <v>706</v>
      </c>
      <c r="G748">
        <v>95</v>
      </c>
      <c r="H748">
        <v>32838</v>
      </c>
      <c r="I748">
        <v>4</v>
      </c>
      <c r="J748">
        <v>41</v>
      </c>
      <c r="K748">
        <v>616</v>
      </c>
      <c r="L748">
        <v>579</v>
      </c>
      <c r="M748">
        <v>13.06666667</v>
      </c>
    </row>
    <row r="749" spans="1:13" x14ac:dyDescent="0.35">
      <c r="A749">
        <v>44582</v>
      </c>
      <c r="B749" t="s">
        <v>13</v>
      </c>
      <c r="C749" t="s">
        <v>14</v>
      </c>
      <c r="D749">
        <v>427</v>
      </c>
      <c r="E749">
        <v>162</v>
      </c>
      <c r="F749">
        <v>215</v>
      </c>
      <c r="G749">
        <v>0</v>
      </c>
      <c r="H749">
        <v>10083</v>
      </c>
      <c r="I749">
        <v>7</v>
      </c>
      <c r="J749">
        <v>8</v>
      </c>
      <c r="K749">
        <v>194</v>
      </c>
      <c r="L749">
        <v>168</v>
      </c>
      <c r="M749">
        <v>3.3571428569999999</v>
      </c>
    </row>
    <row r="750" spans="1:13" x14ac:dyDescent="0.35">
      <c r="A750">
        <v>177516</v>
      </c>
      <c r="B750" t="s">
        <v>51</v>
      </c>
      <c r="C750" t="s">
        <v>14</v>
      </c>
      <c r="D750">
        <v>718</v>
      </c>
      <c r="E750">
        <v>193</v>
      </c>
      <c r="F750">
        <v>311</v>
      </c>
      <c r="G750">
        <v>1</v>
      </c>
      <c r="H750">
        <v>11481</v>
      </c>
      <c r="I750">
        <v>3</v>
      </c>
      <c r="J750">
        <v>36</v>
      </c>
      <c r="K750">
        <v>243</v>
      </c>
      <c r="L750">
        <v>274</v>
      </c>
      <c r="M750">
        <v>13.42857143</v>
      </c>
    </row>
    <row r="751" spans="1:13" x14ac:dyDescent="0.35">
      <c r="A751">
        <v>107693</v>
      </c>
      <c r="B751" t="s">
        <v>60</v>
      </c>
      <c r="C751" t="s">
        <v>17</v>
      </c>
      <c r="D751">
        <v>259</v>
      </c>
      <c r="E751">
        <v>265</v>
      </c>
      <c r="F751">
        <v>349</v>
      </c>
      <c r="G751">
        <v>0</v>
      </c>
      <c r="H751">
        <v>11187</v>
      </c>
      <c r="I751">
        <v>0</v>
      </c>
      <c r="J751">
        <v>85</v>
      </c>
      <c r="K751">
        <v>311</v>
      </c>
      <c r="L751">
        <v>316</v>
      </c>
      <c r="M751">
        <v>7.346153846</v>
      </c>
    </row>
    <row r="752" spans="1:13" x14ac:dyDescent="0.35">
      <c r="A752">
        <v>33512</v>
      </c>
      <c r="B752" t="s">
        <v>13</v>
      </c>
      <c r="C752" t="s">
        <v>17</v>
      </c>
      <c r="D752">
        <v>397</v>
      </c>
      <c r="E752">
        <v>138</v>
      </c>
      <c r="F752">
        <v>245</v>
      </c>
      <c r="G752">
        <v>1</v>
      </c>
      <c r="H752">
        <v>7456</v>
      </c>
      <c r="I752">
        <v>1</v>
      </c>
      <c r="J752">
        <v>71</v>
      </c>
      <c r="K752">
        <v>168</v>
      </c>
      <c r="L752">
        <v>216</v>
      </c>
      <c r="M752">
        <v>13</v>
      </c>
    </row>
    <row r="753" spans="1:13" x14ac:dyDescent="0.35">
      <c r="A753">
        <v>105431</v>
      </c>
      <c r="B753" t="s">
        <v>28</v>
      </c>
      <c r="C753" t="s">
        <v>14</v>
      </c>
      <c r="D753">
        <v>332</v>
      </c>
      <c r="E753">
        <v>218</v>
      </c>
      <c r="F753">
        <v>330</v>
      </c>
      <c r="G753">
        <v>0</v>
      </c>
      <c r="H753">
        <v>11739</v>
      </c>
      <c r="I753">
        <v>1</v>
      </c>
      <c r="J753">
        <v>81</v>
      </c>
      <c r="K753">
        <v>278</v>
      </c>
      <c r="L753">
        <v>269</v>
      </c>
      <c r="M753">
        <v>11.4</v>
      </c>
    </row>
    <row r="754" spans="1:13" x14ac:dyDescent="0.35">
      <c r="A754">
        <v>188639</v>
      </c>
      <c r="B754" t="s">
        <v>51</v>
      </c>
      <c r="C754" t="s">
        <v>14</v>
      </c>
      <c r="D754">
        <v>932</v>
      </c>
      <c r="E754">
        <v>442</v>
      </c>
      <c r="F754">
        <v>558</v>
      </c>
      <c r="G754">
        <v>2</v>
      </c>
      <c r="H754">
        <v>22287</v>
      </c>
      <c r="I754">
        <v>4</v>
      </c>
      <c r="J754">
        <v>43</v>
      </c>
      <c r="K754">
        <v>506</v>
      </c>
      <c r="L754">
        <v>519</v>
      </c>
      <c r="M754">
        <v>18.266666669999999</v>
      </c>
    </row>
    <row r="755" spans="1:13" x14ac:dyDescent="0.35">
      <c r="A755">
        <v>36472</v>
      </c>
      <c r="B755" t="s">
        <v>13</v>
      </c>
      <c r="C755" t="s">
        <v>17</v>
      </c>
      <c r="D755">
        <v>2250</v>
      </c>
      <c r="E755">
        <v>254</v>
      </c>
      <c r="F755">
        <v>415</v>
      </c>
      <c r="G755">
        <v>55</v>
      </c>
      <c r="H755">
        <v>24752</v>
      </c>
      <c r="I755">
        <v>28</v>
      </c>
      <c r="J755">
        <v>1</v>
      </c>
      <c r="K755">
        <v>319</v>
      </c>
      <c r="L755">
        <v>333</v>
      </c>
      <c r="M755">
        <v>7.1428571429999996</v>
      </c>
    </row>
    <row r="756" spans="1:13" x14ac:dyDescent="0.35">
      <c r="A756">
        <v>166864</v>
      </c>
      <c r="B756" t="s">
        <v>22</v>
      </c>
      <c r="C756" t="s">
        <v>17</v>
      </c>
      <c r="D756">
        <v>5222</v>
      </c>
      <c r="E756">
        <v>799</v>
      </c>
      <c r="F756">
        <v>966</v>
      </c>
      <c r="G756">
        <v>98</v>
      </c>
      <c r="H756">
        <v>40664</v>
      </c>
      <c r="I756">
        <v>3</v>
      </c>
      <c r="J756">
        <v>58</v>
      </c>
      <c r="K756">
        <v>906</v>
      </c>
      <c r="L756">
        <v>843</v>
      </c>
      <c r="M756">
        <v>15</v>
      </c>
    </row>
    <row r="757" spans="1:13" x14ac:dyDescent="0.35">
      <c r="A757">
        <v>176680</v>
      </c>
      <c r="B757" t="s">
        <v>51</v>
      </c>
      <c r="C757" t="s">
        <v>17</v>
      </c>
      <c r="D757">
        <v>834</v>
      </c>
      <c r="E757">
        <v>222</v>
      </c>
      <c r="F757">
        <v>448</v>
      </c>
      <c r="G757">
        <v>5</v>
      </c>
      <c r="H757">
        <v>15044</v>
      </c>
      <c r="I757">
        <v>5</v>
      </c>
      <c r="J757">
        <v>39</v>
      </c>
      <c r="K757">
        <v>377</v>
      </c>
      <c r="L757">
        <v>306</v>
      </c>
      <c r="M757">
        <v>7.9166666670000003</v>
      </c>
    </row>
    <row r="758" spans="1:13" x14ac:dyDescent="0.35">
      <c r="A758">
        <v>49722</v>
      </c>
      <c r="B758" t="s">
        <v>44</v>
      </c>
      <c r="C758" t="s">
        <v>17</v>
      </c>
      <c r="D758">
        <v>1332</v>
      </c>
      <c r="E758">
        <v>553</v>
      </c>
      <c r="F758">
        <v>648</v>
      </c>
      <c r="G758">
        <v>4</v>
      </c>
      <c r="H758">
        <v>21032</v>
      </c>
      <c r="I758">
        <v>6</v>
      </c>
      <c r="J758">
        <v>53</v>
      </c>
      <c r="K758">
        <v>547</v>
      </c>
      <c r="L758">
        <v>645</v>
      </c>
      <c r="M758">
        <v>3.5</v>
      </c>
    </row>
    <row r="759" spans="1:13" x14ac:dyDescent="0.35">
      <c r="A759">
        <v>191528</v>
      </c>
      <c r="B759" t="s">
        <v>21</v>
      </c>
      <c r="C759" t="s">
        <v>17</v>
      </c>
      <c r="D759">
        <v>814</v>
      </c>
      <c r="E759">
        <v>498</v>
      </c>
      <c r="F759">
        <v>550</v>
      </c>
      <c r="G759">
        <v>0</v>
      </c>
      <c r="H759">
        <v>16756</v>
      </c>
      <c r="I759">
        <v>5</v>
      </c>
      <c r="J759">
        <v>64</v>
      </c>
      <c r="K759">
        <v>518</v>
      </c>
      <c r="L759">
        <v>532</v>
      </c>
      <c r="M759">
        <v>8.5</v>
      </c>
    </row>
    <row r="760" spans="1:13" x14ac:dyDescent="0.35">
      <c r="A760">
        <v>10631</v>
      </c>
      <c r="B760" t="s">
        <v>44</v>
      </c>
      <c r="D760">
        <v>550</v>
      </c>
      <c r="E760">
        <v>752</v>
      </c>
      <c r="F760">
        <v>0</v>
      </c>
      <c r="G760">
        <v>0</v>
      </c>
      <c r="H760">
        <v>14633</v>
      </c>
      <c r="I760">
        <v>0</v>
      </c>
      <c r="J760">
        <v>69</v>
      </c>
      <c r="K760">
        <v>0</v>
      </c>
      <c r="L760">
        <v>601</v>
      </c>
      <c r="M760">
        <v>10.96296296</v>
      </c>
    </row>
    <row r="761" spans="1:13" x14ac:dyDescent="0.35">
      <c r="A761">
        <v>118736</v>
      </c>
      <c r="B761" t="s">
        <v>21</v>
      </c>
      <c r="C761" t="s">
        <v>14</v>
      </c>
      <c r="D761">
        <v>550</v>
      </c>
      <c r="E761">
        <v>238</v>
      </c>
      <c r="F761">
        <v>255</v>
      </c>
      <c r="G761">
        <v>0</v>
      </c>
      <c r="H761">
        <v>11519</v>
      </c>
      <c r="I761">
        <v>4</v>
      </c>
      <c r="J761">
        <v>64</v>
      </c>
      <c r="K761">
        <v>251</v>
      </c>
      <c r="L761">
        <v>255</v>
      </c>
      <c r="M761">
        <v>25</v>
      </c>
    </row>
    <row r="762" spans="1:13" x14ac:dyDescent="0.35">
      <c r="A762">
        <v>36479</v>
      </c>
      <c r="B762" t="s">
        <v>13</v>
      </c>
      <c r="C762" t="s">
        <v>14</v>
      </c>
      <c r="D762">
        <v>1227</v>
      </c>
      <c r="E762">
        <v>249</v>
      </c>
      <c r="F762">
        <v>457</v>
      </c>
      <c r="G762">
        <v>8</v>
      </c>
      <c r="H762">
        <v>22670</v>
      </c>
      <c r="I762">
        <v>24</v>
      </c>
      <c r="J762">
        <v>4</v>
      </c>
      <c r="K762">
        <v>336</v>
      </c>
      <c r="L762">
        <v>346</v>
      </c>
      <c r="M762">
        <v>7.4285714289999998</v>
      </c>
    </row>
    <row r="763" spans="1:13" x14ac:dyDescent="0.35">
      <c r="A763">
        <v>182800</v>
      </c>
      <c r="B763" t="s">
        <v>41</v>
      </c>
      <c r="C763" t="s">
        <v>52</v>
      </c>
      <c r="D763">
        <v>1006</v>
      </c>
      <c r="E763">
        <v>427</v>
      </c>
      <c r="F763">
        <v>458</v>
      </c>
      <c r="G763">
        <v>5</v>
      </c>
      <c r="H763">
        <v>16068</v>
      </c>
      <c r="I763">
        <v>4</v>
      </c>
      <c r="J763">
        <v>35</v>
      </c>
      <c r="K763">
        <v>411</v>
      </c>
      <c r="L763">
        <v>464</v>
      </c>
      <c r="M763">
        <v>14.0952381</v>
      </c>
    </row>
    <row r="764" spans="1:13" x14ac:dyDescent="0.35">
      <c r="A764">
        <v>36165</v>
      </c>
      <c r="B764" t="s">
        <v>13</v>
      </c>
      <c r="C764" t="s">
        <v>14</v>
      </c>
      <c r="D764">
        <v>1569</v>
      </c>
      <c r="E764">
        <v>553</v>
      </c>
      <c r="F764">
        <v>684</v>
      </c>
      <c r="G764">
        <v>24</v>
      </c>
      <c r="H764">
        <v>27532</v>
      </c>
      <c r="I764">
        <v>4</v>
      </c>
      <c r="J764">
        <v>15</v>
      </c>
      <c r="K764">
        <v>605</v>
      </c>
      <c r="L764">
        <v>626</v>
      </c>
      <c r="M764">
        <v>18.333333329999999</v>
      </c>
    </row>
    <row r="765" spans="1:13" x14ac:dyDescent="0.35">
      <c r="A765">
        <v>66187</v>
      </c>
      <c r="B765" t="s">
        <v>30</v>
      </c>
      <c r="C765" t="s">
        <v>17</v>
      </c>
      <c r="D765">
        <v>701</v>
      </c>
      <c r="E765">
        <v>490</v>
      </c>
      <c r="F765">
        <v>587</v>
      </c>
      <c r="G765">
        <v>0</v>
      </c>
      <c r="H765">
        <v>18230</v>
      </c>
      <c r="I765">
        <v>1</v>
      </c>
      <c r="J765">
        <v>93</v>
      </c>
      <c r="K765">
        <v>578</v>
      </c>
      <c r="L765">
        <v>521</v>
      </c>
      <c r="M765">
        <v>15</v>
      </c>
    </row>
    <row r="766" spans="1:13" x14ac:dyDescent="0.35">
      <c r="A766">
        <v>189258</v>
      </c>
      <c r="B766" t="s">
        <v>70</v>
      </c>
      <c r="C766" t="s">
        <v>17</v>
      </c>
      <c r="D766">
        <v>1354</v>
      </c>
      <c r="E766">
        <v>515</v>
      </c>
      <c r="F766">
        <v>540</v>
      </c>
      <c r="G766">
        <v>14</v>
      </c>
      <c r="H766">
        <v>22028</v>
      </c>
      <c r="I766">
        <v>1</v>
      </c>
      <c r="J766">
        <v>61</v>
      </c>
      <c r="K766">
        <v>506</v>
      </c>
      <c r="L766">
        <v>530</v>
      </c>
      <c r="M766">
        <v>8.6363636360000005</v>
      </c>
    </row>
    <row r="767" spans="1:13" x14ac:dyDescent="0.35">
      <c r="A767">
        <v>12853</v>
      </c>
      <c r="B767" t="s">
        <v>24</v>
      </c>
      <c r="C767" t="s">
        <v>17</v>
      </c>
      <c r="D767">
        <v>614</v>
      </c>
      <c r="E767">
        <v>196</v>
      </c>
      <c r="F767">
        <v>256</v>
      </c>
      <c r="G767">
        <v>0</v>
      </c>
      <c r="H767">
        <v>9308</v>
      </c>
      <c r="I767">
        <v>2</v>
      </c>
      <c r="J767">
        <v>25</v>
      </c>
      <c r="K767">
        <v>272</v>
      </c>
      <c r="L767">
        <v>227</v>
      </c>
      <c r="M767">
        <v>8.0389610390000001</v>
      </c>
    </row>
    <row r="768" spans="1:13" x14ac:dyDescent="0.35">
      <c r="A768">
        <v>188377</v>
      </c>
      <c r="B768" t="s">
        <v>16</v>
      </c>
      <c r="C768" t="s">
        <v>17</v>
      </c>
      <c r="D768">
        <v>940</v>
      </c>
      <c r="E768">
        <v>285</v>
      </c>
      <c r="F768">
        <v>406</v>
      </c>
      <c r="G768">
        <v>1</v>
      </c>
      <c r="H768">
        <v>13571</v>
      </c>
      <c r="I768">
        <v>16</v>
      </c>
      <c r="J768">
        <v>68</v>
      </c>
      <c r="K768">
        <v>339</v>
      </c>
      <c r="L768">
        <v>333</v>
      </c>
      <c r="M768">
        <v>7.8571428570000004</v>
      </c>
    </row>
    <row r="769" spans="1:13" x14ac:dyDescent="0.35">
      <c r="A769">
        <v>139926</v>
      </c>
      <c r="B769" t="s">
        <v>55</v>
      </c>
      <c r="C769" t="s">
        <v>17</v>
      </c>
      <c r="D769">
        <v>2056</v>
      </c>
      <c r="E769">
        <v>545</v>
      </c>
      <c r="F769">
        <v>756</v>
      </c>
      <c r="G769">
        <v>51</v>
      </c>
      <c r="H769">
        <v>26183</v>
      </c>
      <c r="I769">
        <v>4</v>
      </c>
      <c r="J769">
        <v>49</v>
      </c>
      <c r="K769">
        <v>597</v>
      </c>
      <c r="L769">
        <v>658</v>
      </c>
      <c r="M769">
        <v>17.666666670000001</v>
      </c>
    </row>
    <row r="770" spans="1:13" x14ac:dyDescent="0.35">
      <c r="A770">
        <v>10851</v>
      </c>
      <c r="B770" t="s">
        <v>22</v>
      </c>
      <c r="C770" t="s">
        <v>14</v>
      </c>
      <c r="D770">
        <v>800</v>
      </c>
      <c r="E770">
        <v>303</v>
      </c>
      <c r="F770">
        <v>288</v>
      </c>
      <c r="G770">
        <v>0</v>
      </c>
      <c r="H770">
        <v>9847</v>
      </c>
      <c r="I770">
        <v>13</v>
      </c>
      <c r="J770">
        <v>45</v>
      </c>
      <c r="K770">
        <v>249</v>
      </c>
      <c r="L770">
        <v>298</v>
      </c>
      <c r="M770">
        <v>12.10869565</v>
      </c>
    </row>
    <row r="771" spans="1:13" x14ac:dyDescent="0.35">
      <c r="A771">
        <v>119366</v>
      </c>
      <c r="B771" t="s">
        <v>21</v>
      </c>
      <c r="C771" t="s">
        <v>14</v>
      </c>
      <c r="D771">
        <v>554</v>
      </c>
      <c r="E771">
        <v>312</v>
      </c>
      <c r="F771">
        <v>356</v>
      </c>
      <c r="G771">
        <v>0</v>
      </c>
      <c r="H771">
        <v>15583</v>
      </c>
      <c r="I771">
        <v>4</v>
      </c>
      <c r="J771">
        <v>61</v>
      </c>
      <c r="K771">
        <v>346</v>
      </c>
      <c r="L771">
        <v>333</v>
      </c>
      <c r="M771">
        <v>4.5789473679999997</v>
      </c>
    </row>
    <row r="772" spans="1:13" x14ac:dyDescent="0.35">
      <c r="A772">
        <v>150260</v>
      </c>
      <c r="B772" t="s">
        <v>22</v>
      </c>
      <c r="C772" t="s">
        <v>17</v>
      </c>
      <c r="D772">
        <v>2182</v>
      </c>
      <c r="E772">
        <v>555</v>
      </c>
      <c r="F772">
        <v>569</v>
      </c>
      <c r="G772">
        <v>67</v>
      </c>
      <c r="H772">
        <v>17516</v>
      </c>
      <c r="I772">
        <v>13</v>
      </c>
      <c r="J772">
        <v>57</v>
      </c>
      <c r="K772">
        <v>561</v>
      </c>
      <c r="L772">
        <v>559</v>
      </c>
      <c r="M772">
        <v>6.5909090910000003</v>
      </c>
    </row>
    <row r="773" spans="1:13" x14ac:dyDescent="0.35">
      <c r="A773">
        <v>73272</v>
      </c>
      <c r="B773" t="s">
        <v>30</v>
      </c>
      <c r="C773" t="s">
        <v>17</v>
      </c>
      <c r="D773">
        <v>929</v>
      </c>
      <c r="E773">
        <v>437</v>
      </c>
      <c r="F773">
        <v>481</v>
      </c>
      <c r="G773">
        <v>1</v>
      </c>
      <c r="H773">
        <v>13814</v>
      </c>
      <c r="I773">
        <v>1</v>
      </c>
      <c r="J773">
        <v>88</v>
      </c>
      <c r="K773">
        <v>446</v>
      </c>
      <c r="L773">
        <v>465</v>
      </c>
      <c r="M773">
        <v>12.875</v>
      </c>
    </row>
    <row r="774" spans="1:13" x14ac:dyDescent="0.35">
      <c r="A774">
        <v>43101</v>
      </c>
      <c r="B774" t="s">
        <v>13</v>
      </c>
      <c r="C774" t="s">
        <v>17</v>
      </c>
      <c r="D774">
        <v>2379</v>
      </c>
      <c r="E774">
        <v>464</v>
      </c>
      <c r="F774">
        <v>755</v>
      </c>
      <c r="G774">
        <v>66</v>
      </c>
      <c r="H774">
        <v>31616</v>
      </c>
      <c r="I774">
        <v>8</v>
      </c>
      <c r="J774">
        <v>18</v>
      </c>
      <c r="K774">
        <v>651</v>
      </c>
      <c r="L774">
        <v>596</v>
      </c>
      <c r="M774">
        <v>19</v>
      </c>
    </row>
    <row r="775" spans="1:13" x14ac:dyDescent="0.35">
      <c r="A775">
        <v>50640</v>
      </c>
      <c r="B775" t="s">
        <v>13</v>
      </c>
      <c r="C775" t="s">
        <v>14</v>
      </c>
      <c r="D775">
        <v>908</v>
      </c>
      <c r="E775">
        <v>415</v>
      </c>
      <c r="F775">
        <v>471</v>
      </c>
      <c r="G775">
        <v>5</v>
      </c>
      <c r="H775">
        <v>15683</v>
      </c>
      <c r="I775">
        <v>11</v>
      </c>
      <c r="J775">
        <v>31</v>
      </c>
      <c r="K775">
        <v>422</v>
      </c>
      <c r="L775">
        <v>465</v>
      </c>
      <c r="M775">
        <v>6.0555555559999998</v>
      </c>
    </row>
    <row r="776" spans="1:13" x14ac:dyDescent="0.35">
      <c r="A776">
        <v>190577</v>
      </c>
      <c r="B776" t="s">
        <v>21</v>
      </c>
      <c r="C776" t="s">
        <v>17</v>
      </c>
      <c r="D776">
        <v>786</v>
      </c>
      <c r="E776">
        <v>385</v>
      </c>
      <c r="F776">
        <v>466</v>
      </c>
      <c r="G776">
        <v>0</v>
      </c>
      <c r="H776">
        <v>16433</v>
      </c>
      <c r="I776">
        <v>5</v>
      </c>
      <c r="J776">
        <v>67</v>
      </c>
      <c r="K776">
        <v>493</v>
      </c>
      <c r="L776">
        <v>391</v>
      </c>
      <c r="M776">
        <v>11.71428571</v>
      </c>
    </row>
    <row r="777" spans="1:13" x14ac:dyDescent="0.35">
      <c r="A777">
        <v>96003</v>
      </c>
      <c r="B777" t="s">
        <v>16</v>
      </c>
      <c r="C777" t="s">
        <v>17</v>
      </c>
      <c r="D777">
        <v>450</v>
      </c>
      <c r="E777">
        <v>258</v>
      </c>
      <c r="F777">
        <v>339</v>
      </c>
      <c r="G777">
        <v>0</v>
      </c>
      <c r="H777">
        <v>11241</v>
      </c>
      <c r="I777">
        <v>0</v>
      </c>
      <c r="J777">
        <v>61</v>
      </c>
      <c r="K777">
        <v>310</v>
      </c>
      <c r="L777">
        <v>301</v>
      </c>
      <c r="M777">
        <v>4.8</v>
      </c>
    </row>
    <row r="778" spans="1:13" x14ac:dyDescent="0.35">
      <c r="A778">
        <v>185913</v>
      </c>
      <c r="B778" t="s">
        <v>22</v>
      </c>
      <c r="C778" t="s">
        <v>14</v>
      </c>
      <c r="D778">
        <v>2223</v>
      </c>
      <c r="E778">
        <v>413</v>
      </c>
      <c r="F778">
        <v>415</v>
      </c>
      <c r="G778">
        <v>67</v>
      </c>
      <c r="H778">
        <v>10217</v>
      </c>
      <c r="I778">
        <v>70</v>
      </c>
      <c r="J778">
        <v>22</v>
      </c>
      <c r="K778">
        <v>331</v>
      </c>
      <c r="L778">
        <v>492</v>
      </c>
      <c r="M778">
        <v>5.6666666670000003</v>
      </c>
    </row>
    <row r="779" spans="1:13" x14ac:dyDescent="0.35">
      <c r="A779">
        <v>54259</v>
      </c>
      <c r="B779" t="s">
        <v>54</v>
      </c>
      <c r="C779" t="s">
        <v>14</v>
      </c>
      <c r="D779">
        <v>553</v>
      </c>
      <c r="E779">
        <v>219</v>
      </c>
      <c r="F779">
        <v>319</v>
      </c>
      <c r="G779">
        <v>1</v>
      </c>
      <c r="H779">
        <v>11263</v>
      </c>
      <c r="I779">
        <v>2</v>
      </c>
      <c r="J779">
        <v>76</v>
      </c>
      <c r="K779">
        <v>249</v>
      </c>
      <c r="L779">
        <v>275</v>
      </c>
      <c r="M779">
        <v>10</v>
      </c>
    </row>
    <row r="780" spans="1:13" x14ac:dyDescent="0.35">
      <c r="A780">
        <v>85003</v>
      </c>
      <c r="B780" t="s">
        <v>57</v>
      </c>
      <c r="C780" t="s">
        <v>14</v>
      </c>
      <c r="D780">
        <v>331</v>
      </c>
      <c r="E780">
        <v>248</v>
      </c>
      <c r="F780">
        <v>326</v>
      </c>
      <c r="G780">
        <v>0</v>
      </c>
      <c r="H780">
        <v>10969</v>
      </c>
      <c r="I780">
        <v>1</v>
      </c>
      <c r="J780">
        <v>83</v>
      </c>
      <c r="K780">
        <v>291</v>
      </c>
      <c r="L780">
        <v>276</v>
      </c>
      <c r="M780">
        <v>5.4705882350000001</v>
      </c>
    </row>
    <row r="781" spans="1:13" x14ac:dyDescent="0.35">
      <c r="A781">
        <v>5074</v>
      </c>
      <c r="B781" t="s">
        <v>22</v>
      </c>
      <c r="C781" t="s">
        <v>14</v>
      </c>
      <c r="D781">
        <v>1089</v>
      </c>
      <c r="E781">
        <v>296</v>
      </c>
      <c r="F781">
        <v>352</v>
      </c>
      <c r="G781">
        <v>3</v>
      </c>
      <c r="H781">
        <v>12998</v>
      </c>
      <c r="I781">
        <v>10</v>
      </c>
      <c r="J781">
        <v>51</v>
      </c>
      <c r="K781">
        <v>324</v>
      </c>
      <c r="L781">
        <v>328</v>
      </c>
      <c r="M781">
        <v>22.882352940000001</v>
      </c>
    </row>
    <row r="782" spans="1:13" x14ac:dyDescent="0.35">
      <c r="A782">
        <v>33359</v>
      </c>
      <c r="B782" t="s">
        <v>13</v>
      </c>
      <c r="C782" t="s">
        <v>17</v>
      </c>
      <c r="D782">
        <v>737</v>
      </c>
      <c r="E782">
        <v>357</v>
      </c>
      <c r="F782">
        <v>441</v>
      </c>
      <c r="G782">
        <v>0</v>
      </c>
      <c r="H782">
        <v>16190</v>
      </c>
      <c r="I782">
        <v>4</v>
      </c>
      <c r="J782">
        <v>29</v>
      </c>
      <c r="K782">
        <v>382</v>
      </c>
      <c r="L782">
        <v>395</v>
      </c>
      <c r="M782">
        <v>8.4285714289999998</v>
      </c>
    </row>
    <row r="783" spans="1:13" x14ac:dyDescent="0.35">
      <c r="A783">
        <v>103982</v>
      </c>
      <c r="B783" t="s">
        <v>37</v>
      </c>
      <c r="C783" t="s">
        <v>14</v>
      </c>
      <c r="D783">
        <v>486</v>
      </c>
      <c r="E783">
        <v>237</v>
      </c>
      <c r="F783">
        <v>301</v>
      </c>
      <c r="G783">
        <v>0</v>
      </c>
      <c r="H783">
        <v>10474</v>
      </c>
      <c r="I783">
        <v>1</v>
      </c>
      <c r="J783">
        <v>68</v>
      </c>
      <c r="K783">
        <v>261</v>
      </c>
      <c r="L783">
        <v>274</v>
      </c>
      <c r="M783">
        <v>11.823529410000001</v>
      </c>
    </row>
    <row r="784" spans="1:13" x14ac:dyDescent="0.35">
      <c r="A784">
        <v>118564</v>
      </c>
      <c r="B784" t="s">
        <v>21</v>
      </c>
      <c r="C784" t="s">
        <v>17</v>
      </c>
      <c r="D784">
        <v>376</v>
      </c>
      <c r="E784">
        <v>180</v>
      </c>
      <c r="F784">
        <v>281</v>
      </c>
      <c r="G784">
        <v>1</v>
      </c>
      <c r="H784">
        <v>10145</v>
      </c>
      <c r="I784">
        <v>2</v>
      </c>
      <c r="J784">
        <v>83</v>
      </c>
      <c r="K784">
        <v>214</v>
      </c>
      <c r="L784">
        <v>244</v>
      </c>
      <c r="M784">
        <v>3.5</v>
      </c>
    </row>
    <row r="785" spans="1:13" x14ac:dyDescent="0.35">
      <c r="A785">
        <v>136991</v>
      </c>
      <c r="B785" t="s">
        <v>56</v>
      </c>
      <c r="C785" t="s">
        <v>14</v>
      </c>
      <c r="D785">
        <v>1074</v>
      </c>
      <c r="E785">
        <v>469</v>
      </c>
      <c r="F785">
        <v>516</v>
      </c>
      <c r="G785">
        <v>11</v>
      </c>
      <c r="H785">
        <v>18042</v>
      </c>
      <c r="I785">
        <v>2</v>
      </c>
      <c r="J785">
        <v>34</v>
      </c>
      <c r="K785">
        <v>472</v>
      </c>
      <c r="L785">
        <v>510</v>
      </c>
      <c r="M785">
        <v>9.3636363639999995</v>
      </c>
    </row>
    <row r="786" spans="1:13" x14ac:dyDescent="0.35">
      <c r="A786">
        <v>133305</v>
      </c>
      <c r="B786" t="s">
        <v>42</v>
      </c>
      <c r="C786" t="s">
        <v>14</v>
      </c>
      <c r="D786">
        <v>717</v>
      </c>
      <c r="E786">
        <v>267</v>
      </c>
      <c r="F786">
        <v>410</v>
      </c>
      <c r="G786">
        <v>4</v>
      </c>
      <c r="H786">
        <v>12937</v>
      </c>
      <c r="I786">
        <v>0</v>
      </c>
      <c r="J786">
        <v>53</v>
      </c>
      <c r="K786">
        <v>304</v>
      </c>
      <c r="L786">
        <v>381</v>
      </c>
      <c r="M786">
        <v>8.75</v>
      </c>
    </row>
    <row r="787" spans="1:13" x14ac:dyDescent="0.35">
      <c r="A787">
        <v>112148</v>
      </c>
      <c r="B787" t="s">
        <v>33</v>
      </c>
      <c r="C787" t="s">
        <v>14</v>
      </c>
      <c r="D787">
        <v>543</v>
      </c>
      <c r="E787">
        <v>198</v>
      </c>
      <c r="F787">
        <v>285</v>
      </c>
      <c r="G787">
        <v>1</v>
      </c>
      <c r="H787">
        <v>11363</v>
      </c>
      <c r="I787">
        <v>2</v>
      </c>
      <c r="J787">
        <v>33</v>
      </c>
      <c r="K787">
        <v>224</v>
      </c>
      <c r="L787">
        <v>252</v>
      </c>
      <c r="M787">
        <v>14.42857143</v>
      </c>
    </row>
    <row r="788" spans="1:13" x14ac:dyDescent="0.35">
      <c r="A788">
        <v>25804</v>
      </c>
      <c r="B788" t="s">
        <v>40</v>
      </c>
      <c r="C788" t="s">
        <v>14</v>
      </c>
      <c r="D788">
        <v>1276</v>
      </c>
      <c r="E788">
        <v>523</v>
      </c>
      <c r="F788">
        <v>572</v>
      </c>
      <c r="G788">
        <v>29</v>
      </c>
      <c r="H788">
        <v>16775</v>
      </c>
      <c r="I788">
        <v>2</v>
      </c>
      <c r="J788">
        <v>53</v>
      </c>
      <c r="K788">
        <v>516</v>
      </c>
      <c r="L788">
        <v>571</v>
      </c>
      <c r="M788">
        <v>32.333333330000002</v>
      </c>
    </row>
    <row r="789" spans="1:13" x14ac:dyDescent="0.35">
      <c r="A789">
        <v>20167</v>
      </c>
      <c r="B789" t="s">
        <v>18</v>
      </c>
      <c r="C789" t="s">
        <v>14</v>
      </c>
      <c r="D789">
        <v>451</v>
      </c>
      <c r="E789">
        <v>183</v>
      </c>
      <c r="F789">
        <v>274</v>
      </c>
      <c r="G789">
        <v>1</v>
      </c>
      <c r="H789">
        <v>11232</v>
      </c>
      <c r="I789">
        <v>1</v>
      </c>
      <c r="J789">
        <v>84</v>
      </c>
      <c r="K789">
        <v>226</v>
      </c>
      <c r="L789">
        <v>236</v>
      </c>
      <c r="M789">
        <v>18.333333329999999</v>
      </c>
    </row>
    <row r="790" spans="1:13" x14ac:dyDescent="0.35">
      <c r="A790">
        <v>79717</v>
      </c>
      <c r="B790" t="s">
        <v>36</v>
      </c>
      <c r="C790" t="s">
        <v>52</v>
      </c>
      <c r="D790">
        <v>860</v>
      </c>
      <c r="E790">
        <v>409</v>
      </c>
      <c r="F790">
        <v>479</v>
      </c>
      <c r="G790">
        <v>0</v>
      </c>
      <c r="H790">
        <v>16458</v>
      </c>
      <c r="I790">
        <v>3</v>
      </c>
      <c r="J790">
        <v>64</v>
      </c>
      <c r="K790">
        <v>469</v>
      </c>
      <c r="L790">
        <v>442</v>
      </c>
      <c r="M790">
        <v>12.5</v>
      </c>
    </row>
    <row r="791" spans="1:13" x14ac:dyDescent="0.35">
      <c r="A791">
        <v>32950</v>
      </c>
      <c r="B791" t="s">
        <v>13</v>
      </c>
      <c r="C791" t="s">
        <v>17</v>
      </c>
      <c r="D791">
        <v>465</v>
      </c>
      <c r="E791">
        <v>271</v>
      </c>
      <c r="F791">
        <v>338</v>
      </c>
      <c r="G791">
        <v>0</v>
      </c>
      <c r="H791">
        <v>11843</v>
      </c>
      <c r="I791">
        <v>2</v>
      </c>
      <c r="J791">
        <v>49</v>
      </c>
      <c r="K791">
        <v>295</v>
      </c>
      <c r="L791">
        <v>298</v>
      </c>
      <c r="M791">
        <v>5.2857142860000002</v>
      </c>
    </row>
    <row r="792" spans="1:13" x14ac:dyDescent="0.35">
      <c r="A792">
        <v>187604</v>
      </c>
      <c r="B792" t="s">
        <v>54</v>
      </c>
      <c r="D792">
        <v>1349</v>
      </c>
      <c r="E792">
        <v>481</v>
      </c>
      <c r="F792">
        <v>628</v>
      </c>
      <c r="G792">
        <v>21</v>
      </c>
      <c r="H792">
        <v>22094</v>
      </c>
      <c r="I792">
        <v>4</v>
      </c>
      <c r="J792">
        <v>45</v>
      </c>
      <c r="K792">
        <v>593</v>
      </c>
      <c r="L792">
        <v>521</v>
      </c>
      <c r="M792">
        <v>5.3</v>
      </c>
    </row>
    <row r="793" spans="1:13" x14ac:dyDescent="0.35">
      <c r="A793">
        <v>45158</v>
      </c>
      <c r="B793" t="s">
        <v>13</v>
      </c>
      <c r="C793" t="s">
        <v>17</v>
      </c>
      <c r="D793">
        <v>917</v>
      </c>
      <c r="E793">
        <v>250</v>
      </c>
      <c r="F793">
        <v>374</v>
      </c>
      <c r="G793">
        <v>0</v>
      </c>
      <c r="H793">
        <v>14202</v>
      </c>
      <c r="I793">
        <v>11</v>
      </c>
      <c r="J793">
        <v>16</v>
      </c>
      <c r="K793">
        <v>286</v>
      </c>
      <c r="L793">
        <v>318</v>
      </c>
      <c r="M793">
        <v>8.5</v>
      </c>
    </row>
    <row r="794" spans="1:13" x14ac:dyDescent="0.35">
      <c r="A794">
        <v>145885</v>
      </c>
      <c r="B794" t="s">
        <v>22</v>
      </c>
      <c r="C794" t="s">
        <v>17</v>
      </c>
      <c r="D794">
        <v>3130</v>
      </c>
      <c r="E794">
        <v>564</v>
      </c>
      <c r="F794">
        <v>682</v>
      </c>
      <c r="G794">
        <v>79</v>
      </c>
      <c r="H794">
        <v>25384</v>
      </c>
      <c r="I794">
        <v>18</v>
      </c>
      <c r="J794">
        <v>47</v>
      </c>
      <c r="K794">
        <v>624</v>
      </c>
      <c r="L794">
        <v>631</v>
      </c>
      <c r="M794">
        <v>20</v>
      </c>
    </row>
    <row r="795" spans="1:13" x14ac:dyDescent="0.35">
      <c r="A795">
        <v>104401</v>
      </c>
      <c r="B795" t="s">
        <v>28</v>
      </c>
      <c r="C795" t="s">
        <v>17</v>
      </c>
      <c r="D795">
        <v>850</v>
      </c>
      <c r="E795">
        <v>270</v>
      </c>
      <c r="F795">
        <v>534</v>
      </c>
      <c r="G795">
        <v>4</v>
      </c>
      <c r="H795">
        <v>14689</v>
      </c>
      <c r="I795">
        <v>8</v>
      </c>
      <c r="J795">
        <v>48</v>
      </c>
      <c r="K795">
        <v>468</v>
      </c>
      <c r="L795">
        <v>360</v>
      </c>
      <c r="M795">
        <v>10.35714286</v>
      </c>
    </row>
    <row r="796" spans="1:13" x14ac:dyDescent="0.35">
      <c r="A796">
        <v>176491</v>
      </c>
      <c r="B796" t="s">
        <v>51</v>
      </c>
      <c r="C796" t="s">
        <v>17</v>
      </c>
      <c r="D796">
        <v>550</v>
      </c>
      <c r="E796">
        <v>289</v>
      </c>
      <c r="F796">
        <v>363</v>
      </c>
      <c r="G796">
        <v>1</v>
      </c>
      <c r="H796">
        <v>12798</v>
      </c>
      <c r="I796">
        <v>3</v>
      </c>
      <c r="J796">
        <v>58</v>
      </c>
      <c r="K796">
        <v>345</v>
      </c>
      <c r="L796">
        <v>327</v>
      </c>
      <c r="M796">
        <v>16.5</v>
      </c>
    </row>
    <row r="797" spans="1:13" x14ac:dyDescent="0.35">
      <c r="A797">
        <v>89873</v>
      </c>
      <c r="B797" t="s">
        <v>16</v>
      </c>
      <c r="C797" t="s">
        <v>17</v>
      </c>
      <c r="D797">
        <v>1865</v>
      </c>
      <c r="E797">
        <v>549</v>
      </c>
      <c r="F797">
        <v>669</v>
      </c>
      <c r="G797">
        <v>43</v>
      </c>
      <c r="H797">
        <v>20320</v>
      </c>
      <c r="I797">
        <v>6</v>
      </c>
      <c r="J797">
        <v>74</v>
      </c>
      <c r="K797">
        <v>609</v>
      </c>
      <c r="L797">
        <v>644</v>
      </c>
      <c r="M797">
        <v>13.25</v>
      </c>
    </row>
    <row r="798" spans="1:13" x14ac:dyDescent="0.35">
      <c r="A798">
        <v>1673</v>
      </c>
      <c r="B798" t="s">
        <v>39</v>
      </c>
      <c r="C798" t="s">
        <v>17</v>
      </c>
      <c r="D798">
        <v>1033</v>
      </c>
      <c r="E798">
        <v>427</v>
      </c>
      <c r="F798">
        <v>536</v>
      </c>
      <c r="G798">
        <v>14</v>
      </c>
      <c r="H798">
        <v>12145</v>
      </c>
      <c r="I798">
        <v>1</v>
      </c>
      <c r="J798">
        <v>72</v>
      </c>
      <c r="K798">
        <v>448</v>
      </c>
      <c r="L798">
        <v>510</v>
      </c>
      <c r="M798">
        <v>9.6875</v>
      </c>
    </row>
    <row r="799" spans="1:13" x14ac:dyDescent="0.35">
      <c r="A799">
        <v>12874</v>
      </c>
      <c r="B799" t="s">
        <v>57</v>
      </c>
      <c r="C799" t="s">
        <v>17</v>
      </c>
      <c r="D799">
        <v>403</v>
      </c>
      <c r="E799">
        <v>199</v>
      </c>
      <c r="F799">
        <v>301</v>
      </c>
      <c r="G799">
        <v>0</v>
      </c>
      <c r="H799">
        <v>10368</v>
      </c>
      <c r="I799">
        <v>2</v>
      </c>
      <c r="J799">
        <v>80</v>
      </c>
      <c r="K799">
        <v>260</v>
      </c>
      <c r="L799">
        <v>253</v>
      </c>
      <c r="M799">
        <v>7.5714285710000002</v>
      </c>
    </row>
    <row r="800" spans="1:13" x14ac:dyDescent="0.35">
      <c r="A800">
        <v>188851</v>
      </c>
      <c r="B800" t="s">
        <v>22</v>
      </c>
      <c r="C800" t="s">
        <v>14</v>
      </c>
      <c r="D800">
        <v>2192</v>
      </c>
      <c r="E800">
        <v>400</v>
      </c>
      <c r="F800">
        <v>573</v>
      </c>
      <c r="G800">
        <v>60</v>
      </c>
      <c r="H800">
        <v>15755</v>
      </c>
      <c r="I800">
        <v>31</v>
      </c>
      <c r="J800">
        <v>48</v>
      </c>
      <c r="K800">
        <v>410</v>
      </c>
      <c r="L800">
        <v>515</v>
      </c>
      <c r="M800">
        <v>24</v>
      </c>
    </row>
    <row r="801" spans="1:13" x14ac:dyDescent="0.35">
      <c r="A801">
        <v>160258</v>
      </c>
      <c r="B801" t="s">
        <v>22</v>
      </c>
      <c r="C801" t="s">
        <v>14</v>
      </c>
      <c r="D801">
        <v>2656</v>
      </c>
      <c r="E801">
        <v>437</v>
      </c>
      <c r="F801">
        <v>531</v>
      </c>
      <c r="G801">
        <v>85</v>
      </c>
      <c r="H801">
        <v>19931</v>
      </c>
      <c r="I801">
        <v>18</v>
      </c>
      <c r="J801">
        <v>46</v>
      </c>
      <c r="K801">
        <v>492</v>
      </c>
      <c r="L801">
        <v>488</v>
      </c>
      <c r="M801">
        <v>8.6999999999999993</v>
      </c>
    </row>
    <row r="802" spans="1:13" x14ac:dyDescent="0.35">
      <c r="A802">
        <v>108760</v>
      </c>
      <c r="B802" t="s">
        <v>50</v>
      </c>
      <c r="C802" t="s">
        <v>17</v>
      </c>
      <c r="D802">
        <v>564</v>
      </c>
      <c r="E802">
        <v>211</v>
      </c>
      <c r="F802">
        <v>285</v>
      </c>
      <c r="G802">
        <v>1</v>
      </c>
      <c r="H802">
        <v>8384</v>
      </c>
      <c r="I802">
        <v>0</v>
      </c>
      <c r="J802">
        <v>86</v>
      </c>
      <c r="K802">
        <v>251</v>
      </c>
      <c r="L802">
        <v>254</v>
      </c>
      <c r="M802">
        <v>15</v>
      </c>
    </row>
    <row r="803" spans="1:13" x14ac:dyDescent="0.35">
      <c r="A803">
        <v>187696</v>
      </c>
      <c r="B803" t="s">
        <v>21</v>
      </c>
      <c r="C803" t="s">
        <v>17</v>
      </c>
      <c r="D803">
        <v>1182</v>
      </c>
      <c r="E803">
        <v>269</v>
      </c>
      <c r="F803">
        <v>482</v>
      </c>
      <c r="G803">
        <v>0</v>
      </c>
      <c r="H803">
        <v>16352</v>
      </c>
      <c r="I803">
        <v>12</v>
      </c>
      <c r="J803">
        <v>39</v>
      </c>
      <c r="K803">
        <v>374</v>
      </c>
      <c r="L803">
        <v>361</v>
      </c>
      <c r="M803">
        <v>17.5</v>
      </c>
    </row>
    <row r="804" spans="1:13" x14ac:dyDescent="0.35">
      <c r="A804">
        <v>66199</v>
      </c>
      <c r="B804" t="s">
        <v>30</v>
      </c>
      <c r="C804" t="s">
        <v>17</v>
      </c>
      <c r="D804">
        <v>646</v>
      </c>
      <c r="E804">
        <v>377</v>
      </c>
      <c r="F804">
        <v>439</v>
      </c>
      <c r="G804">
        <v>0</v>
      </c>
      <c r="H804">
        <v>18681</v>
      </c>
      <c r="I804">
        <v>2</v>
      </c>
      <c r="J804">
        <v>80</v>
      </c>
      <c r="K804">
        <v>399</v>
      </c>
      <c r="L804">
        <v>408</v>
      </c>
      <c r="M804">
        <v>4.6666666670000003</v>
      </c>
    </row>
    <row r="805" spans="1:13" x14ac:dyDescent="0.35">
      <c r="A805">
        <v>104905</v>
      </c>
      <c r="B805" t="s">
        <v>28</v>
      </c>
      <c r="C805" t="s">
        <v>17</v>
      </c>
      <c r="D805">
        <v>877</v>
      </c>
      <c r="E805">
        <v>382</v>
      </c>
      <c r="F805">
        <v>554</v>
      </c>
      <c r="G805">
        <v>1</v>
      </c>
      <c r="H805">
        <v>22091</v>
      </c>
      <c r="I805">
        <v>2</v>
      </c>
      <c r="J805">
        <v>42</v>
      </c>
      <c r="K805">
        <v>503</v>
      </c>
      <c r="L805">
        <v>460</v>
      </c>
      <c r="M805">
        <v>11.42857143</v>
      </c>
    </row>
    <row r="806" spans="1:13" x14ac:dyDescent="0.35">
      <c r="A806">
        <v>102665</v>
      </c>
      <c r="B806" t="s">
        <v>37</v>
      </c>
      <c r="C806" t="s">
        <v>14</v>
      </c>
      <c r="D806">
        <v>424</v>
      </c>
      <c r="E806">
        <v>215</v>
      </c>
      <c r="F806">
        <v>277</v>
      </c>
      <c r="G806">
        <v>0</v>
      </c>
      <c r="H806">
        <v>9603</v>
      </c>
      <c r="I806">
        <v>0</v>
      </c>
      <c r="J806">
        <v>81</v>
      </c>
      <c r="K806">
        <v>255</v>
      </c>
      <c r="L806">
        <v>242</v>
      </c>
      <c r="M806">
        <v>8.75</v>
      </c>
    </row>
    <row r="807" spans="1:13" x14ac:dyDescent="0.35">
      <c r="A807">
        <v>137199</v>
      </c>
      <c r="B807" t="s">
        <v>56</v>
      </c>
      <c r="C807" t="s">
        <v>61</v>
      </c>
      <c r="D807">
        <v>723</v>
      </c>
      <c r="E807">
        <v>270</v>
      </c>
      <c r="F807">
        <v>386</v>
      </c>
      <c r="G807">
        <v>0</v>
      </c>
      <c r="H807">
        <v>20233</v>
      </c>
      <c r="I807">
        <v>8</v>
      </c>
      <c r="J807">
        <v>1</v>
      </c>
      <c r="K807">
        <v>335</v>
      </c>
      <c r="L807">
        <v>321</v>
      </c>
      <c r="M807">
        <v>7.6</v>
      </c>
    </row>
    <row r="808" spans="1:13" x14ac:dyDescent="0.35">
      <c r="A808">
        <v>159507</v>
      </c>
      <c r="B808" t="s">
        <v>22</v>
      </c>
      <c r="C808" t="s">
        <v>17</v>
      </c>
      <c r="D808">
        <v>928</v>
      </c>
      <c r="E808">
        <v>409</v>
      </c>
      <c r="F808">
        <v>541</v>
      </c>
      <c r="G808">
        <v>5</v>
      </c>
      <c r="H808">
        <v>19428</v>
      </c>
      <c r="I808">
        <v>1</v>
      </c>
      <c r="J808">
        <v>65</v>
      </c>
      <c r="K808">
        <v>484</v>
      </c>
      <c r="L808">
        <v>456</v>
      </c>
      <c r="M808">
        <v>20</v>
      </c>
    </row>
    <row r="809" spans="1:13" x14ac:dyDescent="0.35">
      <c r="A809">
        <v>137577</v>
      </c>
      <c r="B809" t="s">
        <v>56</v>
      </c>
      <c r="C809" t="s">
        <v>14</v>
      </c>
      <c r="D809">
        <v>1052</v>
      </c>
      <c r="E809">
        <v>505</v>
      </c>
      <c r="F809">
        <v>525</v>
      </c>
      <c r="G809">
        <v>0</v>
      </c>
      <c r="H809">
        <v>27683</v>
      </c>
      <c r="I809">
        <v>0</v>
      </c>
      <c r="J809">
        <v>54</v>
      </c>
      <c r="K809">
        <v>505</v>
      </c>
      <c r="L809">
        <v>525</v>
      </c>
      <c r="M809">
        <v>7.2</v>
      </c>
    </row>
    <row r="810" spans="1:13" x14ac:dyDescent="0.35">
      <c r="A810">
        <v>113805</v>
      </c>
      <c r="B810" t="s">
        <v>32</v>
      </c>
      <c r="C810" t="s">
        <v>17</v>
      </c>
      <c r="D810">
        <v>392</v>
      </c>
      <c r="E810">
        <v>216</v>
      </c>
      <c r="F810">
        <v>355</v>
      </c>
      <c r="G810">
        <v>0</v>
      </c>
      <c r="H810">
        <v>14127</v>
      </c>
      <c r="I810">
        <v>0</v>
      </c>
      <c r="J810">
        <v>81</v>
      </c>
      <c r="K810">
        <v>238</v>
      </c>
      <c r="L810">
        <v>322</v>
      </c>
      <c r="M810">
        <v>10.95454546</v>
      </c>
    </row>
    <row r="811" spans="1:13" x14ac:dyDescent="0.35">
      <c r="A811">
        <v>46203</v>
      </c>
      <c r="B811" t="s">
        <v>22</v>
      </c>
      <c r="C811" t="s">
        <v>17</v>
      </c>
      <c r="D811">
        <v>2347</v>
      </c>
      <c r="E811">
        <v>471</v>
      </c>
      <c r="F811">
        <v>669</v>
      </c>
      <c r="G811">
        <v>68</v>
      </c>
      <c r="H811">
        <v>30302</v>
      </c>
      <c r="I811">
        <v>12</v>
      </c>
      <c r="J811">
        <v>41</v>
      </c>
      <c r="K811">
        <v>570</v>
      </c>
      <c r="L811">
        <v>574</v>
      </c>
      <c r="M811">
        <v>7.8</v>
      </c>
    </row>
    <row r="812" spans="1:13" x14ac:dyDescent="0.35">
      <c r="A812">
        <v>78753</v>
      </c>
      <c r="B812" t="s">
        <v>36</v>
      </c>
      <c r="C812" t="s">
        <v>17</v>
      </c>
      <c r="D812">
        <v>668</v>
      </c>
      <c r="E812">
        <v>174</v>
      </c>
      <c r="F812">
        <v>330</v>
      </c>
      <c r="G812">
        <v>0</v>
      </c>
      <c r="H812">
        <v>12685</v>
      </c>
      <c r="I812">
        <v>7</v>
      </c>
      <c r="J812">
        <v>73</v>
      </c>
      <c r="K812">
        <v>271</v>
      </c>
      <c r="L812">
        <v>241</v>
      </c>
      <c r="M812">
        <v>3.2857142860000002</v>
      </c>
    </row>
    <row r="813" spans="1:13" x14ac:dyDescent="0.35">
      <c r="A813">
        <v>189711</v>
      </c>
      <c r="B813" t="s">
        <v>56</v>
      </c>
      <c r="C813" t="s">
        <v>14</v>
      </c>
      <c r="D813">
        <v>727</v>
      </c>
      <c r="E813">
        <v>350</v>
      </c>
      <c r="F813">
        <v>426</v>
      </c>
      <c r="G813">
        <v>0</v>
      </c>
      <c r="H813">
        <v>20399</v>
      </c>
      <c r="I813">
        <v>5</v>
      </c>
      <c r="J813">
        <v>13</v>
      </c>
      <c r="K813">
        <v>381</v>
      </c>
      <c r="L813">
        <v>399</v>
      </c>
      <c r="M813">
        <v>4.625</v>
      </c>
    </row>
    <row r="814" spans="1:13" x14ac:dyDescent="0.35">
      <c r="A814">
        <v>160972</v>
      </c>
      <c r="B814" t="s">
        <v>22</v>
      </c>
      <c r="C814" t="s">
        <v>14</v>
      </c>
      <c r="D814">
        <v>1053</v>
      </c>
      <c r="E814">
        <v>607</v>
      </c>
      <c r="F814">
        <v>647</v>
      </c>
      <c r="G814">
        <v>1</v>
      </c>
      <c r="H814">
        <v>23739</v>
      </c>
      <c r="I814">
        <v>4</v>
      </c>
      <c r="J814">
        <v>40</v>
      </c>
      <c r="K814">
        <v>631</v>
      </c>
      <c r="L814">
        <v>609</v>
      </c>
      <c r="M814">
        <v>28.53846154</v>
      </c>
    </row>
    <row r="815" spans="1:13" x14ac:dyDescent="0.35">
      <c r="A815">
        <v>28514</v>
      </c>
      <c r="B815" t="s">
        <v>40</v>
      </c>
      <c r="C815" t="s">
        <v>17</v>
      </c>
      <c r="D815">
        <v>2159</v>
      </c>
      <c r="E815">
        <v>871</v>
      </c>
      <c r="F815">
        <v>968</v>
      </c>
      <c r="G815">
        <v>59</v>
      </c>
      <c r="H815">
        <v>39328</v>
      </c>
      <c r="I815">
        <v>11</v>
      </c>
      <c r="J815">
        <v>17</v>
      </c>
      <c r="K815">
        <v>905</v>
      </c>
      <c r="L815">
        <v>938</v>
      </c>
      <c r="M815">
        <v>7.3333333329999997</v>
      </c>
    </row>
    <row r="816" spans="1:13" x14ac:dyDescent="0.35">
      <c r="A816">
        <v>51469</v>
      </c>
      <c r="B816" t="s">
        <v>54</v>
      </c>
      <c r="C816" t="s">
        <v>17</v>
      </c>
      <c r="D816">
        <v>616</v>
      </c>
      <c r="E816">
        <v>295</v>
      </c>
      <c r="F816">
        <v>341</v>
      </c>
      <c r="G816">
        <v>0</v>
      </c>
      <c r="H816">
        <v>12508</v>
      </c>
      <c r="I816">
        <v>3</v>
      </c>
      <c r="J816">
        <v>64</v>
      </c>
      <c r="K816">
        <v>311</v>
      </c>
      <c r="L816">
        <v>316</v>
      </c>
      <c r="M816">
        <v>7.3333333329999997</v>
      </c>
    </row>
    <row r="817" spans="1:13" x14ac:dyDescent="0.35">
      <c r="A817">
        <v>4693</v>
      </c>
      <c r="B817" t="s">
        <v>22</v>
      </c>
      <c r="C817" t="s">
        <v>17</v>
      </c>
      <c r="D817">
        <v>2421</v>
      </c>
      <c r="E817">
        <v>552</v>
      </c>
      <c r="F817">
        <v>556</v>
      </c>
      <c r="G817">
        <v>89</v>
      </c>
      <c r="H817">
        <v>15948</v>
      </c>
      <c r="I817">
        <v>14</v>
      </c>
      <c r="J817">
        <v>50</v>
      </c>
      <c r="K817">
        <v>544</v>
      </c>
      <c r="L817">
        <v>568</v>
      </c>
      <c r="M817">
        <v>12.14634146</v>
      </c>
    </row>
    <row r="818" spans="1:13" x14ac:dyDescent="0.35">
      <c r="A818">
        <v>22664</v>
      </c>
      <c r="B818" t="s">
        <v>47</v>
      </c>
      <c r="C818" t="s">
        <v>17</v>
      </c>
      <c r="D818">
        <v>386</v>
      </c>
      <c r="E818">
        <v>202</v>
      </c>
      <c r="F818">
        <v>291</v>
      </c>
      <c r="G818">
        <v>0</v>
      </c>
      <c r="H818">
        <v>8534</v>
      </c>
      <c r="I818">
        <v>0</v>
      </c>
      <c r="J818">
        <v>92</v>
      </c>
      <c r="K818">
        <v>256</v>
      </c>
      <c r="L818">
        <v>254</v>
      </c>
      <c r="M818">
        <v>15.44444444</v>
      </c>
    </row>
    <row r="819" spans="1:13" x14ac:dyDescent="0.35">
      <c r="A819">
        <v>39967</v>
      </c>
      <c r="B819" t="s">
        <v>13</v>
      </c>
      <c r="C819" t="s">
        <v>14</v>
      </c>
      <c r="D819">
        <v>1289</v>
      </c>
      <c r="E819">
        <v>394</v>
      </c>
      <c r="F819">
        <v>610</v>
      </c>
      <c r="G819">
        <v>20</v>
      </c>
      <c r="H819">
        <v>27608</v>
      </c>
      <c r="I819">
        <v>9</v>
      </c>
      <c r="J819">
        <v>9</v>
      </c>
      <c r="K819">
        <v>476</v>
      </c>
      <c r="L819">
        <v>521</v>
      </c>
      <c r="M819">
        <v>50</v>
      </c>
    </row>
    <row r="820" spans="1:13" x14ac:dyDescent="0.35">
      <c r="A820">
        <v>60490</v>
      </c>
      <c r="B820" t="s">
        <v>34</v>
      </c>
      <c r="C820" t="s">
        <v>17</v>
      </c>
      <c r="D820">
        <v>874</v>
      </c>
      <c r="E820">
        <v>510</v>
      </c>
      <c r="F820">
        <v>555</v>
      </c>
      <c r="G820">
        <v>4</v>
      </c>
      <c r="H820">
        <v>18907</v>
      </c>
      <c r="I820">
        <v>0</v>
      </c>
      <c r="J820">
        <v>73</v>
      </c>
      <c r="K820">
        <v>516</v>
      </c>
      <c r="L820">
        <v>543</v>
      </c>
      <c r="M820">
        <v>17.333333329999999</v>
      </c>
    </row>
    <row r="821" spans="1:13" x14ac:dyDescent="0.35">
      <c r="A821">
        <v>74523</v>
      </c>
      <c r="B821" t="s">
        <v>30</v>
      </c>
      <c r="C821" t="s">
        <v>17</v>
      </c>
      <c r="D821">
        <v>441</v>
      </c>
      <c r="E821">
        <v>228</v>
      </c>
      <c r="F821">
        <v>331</v>
      </c>
      <c r="G821">
        <v>0</v>
      </c>
      <c r="H821">
        <v>11359</v>
      </c>
      <c r="I821">
        <v>1</v>
      </c>
      <c r="J821">
        <v>82</v>
      </c>
      <c r="K821">
        <v>288</v>
      </c>
      <c r="L821">
        <v>279</v>
      </c>
      <c r="M821">
        <v>8.0833333330000006</v>
      </c>
    </row>
    <row r="822" spans="1:13" x14ac:dyDescent="0.35">
      <c r="A822">
        <v>70146</v>
      </c>
      <c r="B822" t="s">
        <v>30</v>
      </c>
      <c r="C822" t="s">
        <v>17</v>
      </c>
      <c r="D822">
        <v>606</v>
      </c>
      <c r="E822">
        <v>509</v>
      </c>
      <c r="F822">
        <v>503</v>
      </c>
      <c r="G822">
        <v>0</v>
      </c>
      <c r="H822">
        <v>15017</v>
      </c>
      <c r="I822">
        <v>4</v>
      </c>
      <c r="J822">
        <v>83</v>
      </c>
      <c r="K822">
        <v>530</v>
      </c>
      <c r="L822">
        <v>461</v>
      </c>
      <c r="M822">
        <v>6.875</v>
      </c>
    </row>
    <row r="823" spans="1:13" x14ac:dyDescent="0.35">
      <c r="A823">
        <v>125501</v>
      </c>
      <c r="B823" t="s">
        <v>21</v>
      </c>
      <c r="C823" t="s">
        <v>17</v>
      </c>
      <c r="D823">
        <v>527</v>
      </c>
      <c r="E823">
        <v>276</v>
      </c>
      <c r="F823">
        <v>329</v>
      </c>
      <c r="G823">
        <v>1</v>
      </c>
      <c r="H823">
        <v>10096</v>
      </c>
      <c r="I823">
        <v>5</v>
      </c>
      <c r="J823">
        <v>83</v>
      </c>
      <c r="K823">
        <v>315</v>
      </c>
      <c r="L823">
        <v>289</v>
      </c>
      <c r="M823">
        <v>13</v>
      </c>
    </row>
    <row r="824" spans="1:13" x14ac:dyDescent="0.35">
      <c r="A824">
        <v>38853</v>
      </c>
      <c r="B824" t="s">
        <v>34</v>
      </c>
      <c r="C824" t="s">
        <v>17</v>
      </c>
      <c r="D824">
        <v>655</v>
      </c>
      <c r="E824">
        <v>329</v>
      </c>
      <c r="F824">
        <v>376</v>
      </c>
      <c r="G824">
        <v>0</v>
      </c>
      <c r="H824">
        <v>11645</v>
      </c>
      <c r="I824">
        <v>3</v>
      </c>
      <c r="J824">
        <v>71</v>
      </c>
      <c r="K824">
        <v>369</v>
      </c>
      <c r="L824">
        <v>344</v>
      </c>
      <c r="M824">
        <v>6.35</v>
      </c>
    </row>
    <row r="825" spans="1:13" x14ac:dyDescent="0.35">
      <c r="A825">
        <v>25591</v>
      </c>
      <c r="B825" t="s">
        <v>40</v>
      </c>
      <c r="C825" t="s">
        <v>17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6.4285714289999998</v>
      </c>
    </row>
    <row r="826" spans="1:13" x14ac:dyDescent="0.35">
      <c r="A826">
        <v>66610</v>
      </c>
      <c r="B826" t="s">
        <v>30</v>
      </c>
      <c r="C826" t="s">
        <v>17</v>
      </c>
      <c r="D826">
        <v>1102</v>
      </c>
      <c r="E826">
        <v>404</v>
      </c>
      <c r="F826">
        <v>591</v>
      </c>
      <c r="G826">
        <v>1</v>
      </c>
      <c r="H826">
        <v>21178</v>
      </c>
      <c r="I826">
        <v>5</v>
      </c>
      <c r="J826">
        <v>68</v>
      </c>
      <c r="K826">
        <v>540</v>
      </c>
      <c r="L826">
        <v>470</v>
      </c>
      <c r="M826">
        <v>15</v>
      </c>
    </row>
    <row r="827" spans="1:13" x14ac:dyDescent="0.35">
      <c r="A827">
        <v>11738</v>
      </c>
      <c r="B827" t="s">
        <v>22</v>
      </c>
      <c r="C827" t="s">
        <v>14</v>
      </c>
      <c r="D827">
        <v>3818</v>
      </c>
      <c r="E827">
        <v>584</v>
      </c>
      <c r="F827">
        <v>708</v>
      </c>
      <c r="G827">
        <v>97</v>
      </c>
      <c r="H827">
        <v>27062</v>
      </c>
      <c r="I827">
        <v>13</v>
      </c>
      <c r="J827">
        <v>43</v>
      </c>
      <c r="K827">
        <v>637</v>
      </c>
      <c r="L827">
        <v>649</v>
      </c>
      <c r="M827">
        <v>8.75</v>
      </c>
    </row>
    <row r="828" spans="1:13" x14ac:dyDescent="0.35">
      <c r="A828">
        <v>117026</v>
      </c>
      <c r="B828" t="s">
        <v>21</v>
      </c>
      <c r="C828" t="s">
        <v>14</v>
      </c>
      <c r="D828">
        <v>481</v>
      </c>
      <c r="E828">
        <v>243</v>
      </c>
      <c r="F828">
        <v>323</v>
      </c>
      <c r="G828">
        <v>0</v>
      </c>
      <c r="H828">
        <v>10964</v>
      </c>
      <c r="I828">
        <v>0</v>
      </c>
      <c r="J828">
        <v>84</v>
      </c>
      <c r="K828">
        <v>265</v>
      </c>
      <c r="L828">
        <v>282</v>
      </c>
      <c r="M828">
        <v>8.6666666669999994</v>
      </c>
    </row>
    <row r="829" spans="1:13" x14ac:dyDescent="0.35">
      <c r="A829">
        <v>59588</v>
      </c>
      <c r="B829" t="s">
        <v>34</v>
      </c>
      <c r="C829" t="s">
        <v>14</v>
      </c>
      <c r="D829">
        <v>421</v>
      </c>
      <c r="E829">
        <v>268</v>
      </c>
      <c r="F829">
        <v>323</v>
      </c>
      <c r="G829">
        <v>0</v>
      </c>
      <c r="H829">
        <v>9593</v>
      </c>
      <c r="I829">
        <v>1</v>
      </c>
      <c r="J829">
        <v>80</v>
      </c>
      <c r="K829">
        <v>310</v>
      </c>
      <c r="L829">
        <v>295</v>
      </c>
      <c r="M829">
        <v>2.9714285710000001</v>
      </c>
    </row>
    <row r="830" spans="1:13" x14ac:dyDescent="0.35">
      <c r="A830">
        <v>162997</v>
      </c>
      <c r="B830" t="s">
        <v>22</v>
      </c>
      <c r="C830" t="s">
        <v>17</v>
      </c>
      <c r="D830">
        <v>550</v>
      </c>
      <c r="E830">
        <v>137</v>
      </c>
      <c r="F830">
        <v>426</v>
      </c>
      <c r="G830">
        <v>0</v>
      </c>
      <c r="H830">
        <v>18812</v>
      </c>
      <c r="I830">
        <v>66</v>
      </c>
      <c r="J830">
        <v>18</v>
      </c>
      <c r="K830">
        <v>218</v>
      </c>
      <c r="L830">
        <v>296</v>
      </c>
      <c r="M830">
        <v>16</v>
      </c>
    </row>
    <row r="831" spans="1:13" x14ac:dyDescent="0.35">
      <c r="A831">
        <v>136747</v>
      </c>
      <c r="B831" t="s">
        <v>56</v>
      </c>
      <c r="C831" t="s">
        <v>61</v>
      </c>
      <c r="D831">
        <v>656</v>
      </c>
      <c r="E831">
        <v>388</v>
      </c>
      <c r="F831">
        <v>411</v>
      </c>
      <c r="G831">
        <v>0</v>
      </c>
      <c r="H831">
        <v>15381</v>
      </c>
      <c r="I831">
        <v>7</v>
      </c>
      <c r="J831">
        <v>36</v>
      </c>
      <c r="K831">
        <v>397</v>
      </c>
      <c r="L831">
        <v>395</v>
      </c>
      <c r="M831">
        <v>6.384615385</v>
      </c>
    </row>
    <row r="832" spans="1:13" x14ac:dyDescent="0.35">
      <c r="A832">
        <v>115088</v>
      </c>
      <c r="B832" t="s">
        <v>32</v>
      </c>
      <c r="C832" t="s">
        <v>17</v>
      </c>
      <c r="D832">
        <v>586</v>
      </c>
      <c r="E832">
        <v>241</v>
      </c>
      <c r="F832">
        <v>387</v>
      </c>
      <c r="G832">
        <v>3</v>
      </c>
      <c r="H832">
        <v>20826</v>
      </c>
      <c r="I832">
        <v>1</v>
      </c>
      <c r="J832">
        <v>70</v>
      </c>
      <c r="K832">
        <v>351</v>
      </c>
      <c r="L832">
        <v>348</v>
      </c>
      <c r="M832">
        <v>8</v>
      </c>
    </row>
    <row r="833" spans="1:13" x14ac:dyDescent="0.35">
      <c r="A833">
        <v>168358</v>
      </c>
      <c r="B833" t="s">
        <v>22</v>
      </c>
      <c r="C833" t="s">
        <v>14</v>
      </c>
      <c r="D833">
        <v>1401</v>
      </c>
      <c r="E833">
        <v>232</v>
      </c>
      <c r="F833">
        <v>305</v>
      </c>
      <c r="G833">
        <v>16</v>
      </c>
      <c r="H833">
        <v>10481</v>
      </c>
      <c r="I833">
        <v>41</v>
      </c>
      <c r="J833">
        <v>39</v>
      </c>
      <c r="K833">
        <v>252</v>
      </c>
      <c r="L833">
        <v>274</v>
      </c>
      <c r="M833">
        <v>14.33333333</v>
      </c>
    </row>
    <row r="834" spans="1:13" x14ac:dyDescent="0.35">
      <c r="A834">
        <v>24896</v>
      </c>
      <c r="B834" t="s">
        <v>47</v>
      </c>
      <c r="C834" t="s">
        <v>14</v>
      </c>
      <c r="D834">
        <v>1974</v>
      </c>
      <c r="E834">
        <v>433</v>
      </c>
      <c r="F834">
        <v>571</v>
      </c>
      <c r="G834">
        <v>48</v>
      </c>
      <c r="H834">
        <v>26435</v>
      </c>
      <c r="I834">
        <v>5</v>
      </c>
      <c r="J834">
        <v>28</v>
      </c>
      <c r="K834">
        <v>469</v>
      </c>
      <c r="L834">
        <v>528</v>
      </c>
      <c r="M834">
        <v>10.33333333</v>
      </c>
    </row>
    <row r="835" spans="1:13" x14ac:dyDescent="0.35">
      <c r="A835">
        <v>157061</v>
      </c>
      <c r="B835" t="s">
        <v>22</v>
      </c>
      <c r="C835" t="s">
        <v>17</v>
      </c>
      <c r="D835">
        <v>5886</v>
      </c>
      <c r="E835">
        <v>1096</v>
      </c>
      <c r="F835">
        <v>1116</v>
      </c>
      <c r="G835">
        <v>98</v>
      </c>
      <c r="H835">
        <v>82369</v>
      </c>
      <c r="I835">
        <v>14</v>
      </c>
      <c r="J835">
        <v>50</v>
      </c>
      <c r="K835">
        <v>1500</v>
      </c>
      <c r="L835">
        <v>1005</v>
      </c>
      <c r="M835">
        <v>20</v>
      </c>
    </row>
    <row r="836" spans="1:13" x14ac:dyDescent="0.35">
      <c r="A836">
        <v>127795</v>
      </c>
      <c r="B836" t="s">
        <v>21</v>
      </c>
      <c r="C836" t="s">
        <v>14</v>
      </c>
      <c r="D836">
        <v>557</v>
      </c>
      <c r="E836">
        <v>319</v>
      </c>
      <c r="F836">
        <v>411</v>
      </c>
      <c r="G836">
        <v>0</v>
      </c>
      <c r="H836">
        <v>16016</v>
      </c>
      <c r="I836">
        <v>0</v>
      </c>
      <c r="J836">
        <v>70</v>
      </c>
      <c r="K836">
        <v>370</v>
      </c>
      <c r="L836">
        <v>368</v>
      </c>
      <c r="M836">
        <v>7</v>
      </c>
    </row>
    <row r="837" spans="1:13" x14ac:dyDescent="0.35">
      <c r="A837">
        <v>13215</v>
      </c>
      <c r="B837" t="s">
        <v>22</v>
      </c>
      <c r="C837" t="s">
        <v>14</v>
      </c>
      <c r="D837">
        <v>1416</v>
      </c>
      <c r="E837">
        <v>293</v>
      </c>
      <c r="F837">
        <v>376</v>
      </c>
      <c r="G837">
        <v>18</v>
      </c>
      <c r="H837">
        <v>12588</v>
      </c>
      <c r="I837">
        <v>2</v>
      </c>
      <c r="J837">
        <v>62</v>
      </c>
      <c r="K837">
        <v>321</v>
      </c>
      <c r="L837">
        <v>357</v>
      </c>
      <c r="M837">
        <v>11</v>
      </c>
    </row>
    <row r="838" spans="1:13" x14ac:dyDescent="0.35">
      <c r="A838">
        <v>129899</v>
      </c>
      <c r="B838" t="s">
        <v>49</v>
      </c>
      <c r="C838" t="s">
        <v>14</v>
      </c>
      <c r="D838">
        <v>688</v>
      </c>
      <c r="E838">
        <v>232</v>
      </c>
      <c r="F838">
        <v>312</v>
      </c>
      <c r="G838">
        <v>1</v>
      </c>
      <c r="H838">
        <v>11778</v>
      </c>
      <c r="I838">
        <v>3</v>
      </c>
      <c r="J838">
        <v>52</v>
      </c>
      <c r="K838">
        <v>305</v>
      </c>
      <c r="L838">
        <v>267</v>
      </c>
      <c r="M838">
        <v>12.5</v>
      </c>
    </row>
    <row r="839" spans="1:13" x14ac:dyDescent="0.35">
      <c r="A839">
        <v>156428</v>
      </c>
      <c r="B839" t="s">
        <v>22</v>
      </c>
      <c r="C839" t="s">
        <v>17</v>
      </c>
      <c r="D839">
        <v>1610</v>
      </c>
      <c r="E839">
        <v>317</v>
      </c>
      <c r="F839">
        <v>396</v>
      </c>
      <c r="G839">
        <v>5</v>
      </c>
      <c r="H839">
        <v>17698</v>
      </c>
      <c r="I839">
        <v>15</v>
      </c>
      <c r="J839">
        <v>44</v>
      </c>
      <c r="K839">
        <v>310</v>
      </c>
      <c r="L839">
        <v>375</v>
      </c>
      <c r="M839">
        <v>8.0555555559999998</v>
      </c>
    </row>
    <row r="840" spans="1:13" x14ac:dyDescent="0.35">
      <c r="A840">
        <v>157284</v>
      </c>
      <c r="B840" t="s">
        <v>22</v>
      </c>
      <c r="C840" t="s">
        <v>17</v>
      </c>
      <c r="D840">
        <v>5500</v>
      </c>
      <c r="E840">
        <v>480</v>
      </c>
      <c r="F840">
        <v>775</v>
      </c>
      <c r="G840">
        <v>97</v>
      </c>
      <c r="H840">
        <v>40224</v>
      </c>
      <c r="I840">
        <v>5</v>
      </c>
      <c r="J840">
        <v>64</v>
      </c>
      <c r="K840">
        <v>535</v>
      </c>
      <c r="L840">
        <v>597</v>
      </c>
      <c r="M840">
        <v>15</v>
      </c>
    </row>
    <row r="841" spans="1:13" x14ac:dyDescent="0.35">
      <c r="A841">
        <v>147508</v>
      </c>
      <c r="B841" t="s">
        <v>22</v>
      </c>
      <c r="C841" t="s">
        <v>17</v>
      </c>
      <c r="D841">
        <v>2352</v>
      </c>
      <c r="E841">
        <v>363</v>
      </c>
      <c r="F841">
        <v>530</v>
      </c>
      <c r="G841">
        <v>71</v>
      </c>
      <c r="H841">
        <v>18059</v>
      </c>
      <c r="I841">
        <v>18</v>
      </c>
      <c r="J841">
        <v>44</v>
      </c>
      <c r="K841">
        <v>478</v>
      </c>
      <c r="L841">
        <v>434</v>
      </c>
      <c r="M841">
        <v>15</v>
      </c>
    </row>
    <row r="842" spans="1:13" x14ac:dyDescent="0.35">
      <c r="A842">
        <v>37575</v>
      </c>
      <c r="B842" t="s">
        <v>13</v>
      </c>
      <c r="C842" t="s">
        <v>14</v>
      </c>
      <c r="D842">
        <v>1938</v>
      </c>
      <c r="E842">
        <v>400</v>
      </c>
      <c r="F842">
        <v>606</v>
      </c>
      <c r="G842">
        <v>50</v>
      </c>
      <c r="H842">
        <v>34430</v>
      </c>
      <c r="I842">
        <v>56</v>
      </c>
      <c r="J842">
        <v>10</v>
      </c>
      <c r="K842">
        <v>482</v>
      </c>
      <c r="L842">
        <v>500</v>
      </c>
      <c r="M842">
        <v>55</v>
      </c>
    </row>
    <row r="843" spans="1:13" x14ac:dyDescent="0.35">
      <c r="A843">
        <v>91787</v>
      </c>
      <c r="B843" t="s">
        <v>16</v>
      </c>
      <c r="C843" t="s">
        <v>17</v>
      </c>
      <c r="D843">
        <v>1705</v>
      </c>
      <c r="E843">
        <v>512</v>
      </c>
      <c r="F843">
        <v>659</v>
      </c>
      <c r="G843">
        <v>35</v>
      </c>
      <c r="H843">
        <v>20460</v>
      </c>
      <c r="I843">
        <v>17</v>
      </c>
      <c r="J843">
        <v>74</v>
      </c>
      <c r="K843">
        <v>565</v>
      </c>
      <c r="L843">
        <v>610</v>
      </c>
      <c r="M843">
        <v>12.5</v>
      </c>
    </row>
    <row r="844" spans="1:13" x14ac:dyDescent="0.35">
      <c r="A844">
        <v>160292</v>
      </c>
      <c r="B844" t="s">
        <v>22</v>
      </c>
      <c r="C844" t="s">
        <v>14</v>
      </c>
      <c r="D844">
        <v>861</v>
      </c>
      <c r="E844">
        <v>243</v>
      </c>
      <c r="F844">
        <v>289</v>
      </c>
      <c r="G844">
        <v>0</v>
      </c>
      <c r="H844">
        <v>6630</v>
      </c>
      <c r="I844">
        <v>44</v>
      </c>
      <c r="J844">
        <v>49</v>
      </c>
      <c r="K844">
        <v>240</v>
      </c>
      <c r="L844">
        <v>280</v>
      </c>
      <c r="M844">
        <v>10.88888889</v>
      </c>
    </row>
    <row r="845" spans="1:13" x14ac:dyDescent="0.35">
      <c r="A845">
        <v>32288</v>
      </c>
      <c r="B845" t="s">
        <v>13</v>
      </c>
      <c r="C845" t="s">
        <v>17</v>
      </c>
      <c r="D845">
        <v>875</v>
      </c>
      <c r="E845">
        <v>119</v>
      </c>
      <c r="F845">
        <v>191</v>
      </c>
      <c r="G845">
        <v>25</v>
      </c>
      <c r="H845">
        <v>9084</v>
      </c>
      <c r="I845">
        <v>10</v>
      </c>
      <c r="J845">
        <v>0</v>
      </c>
      <c r="K845">
        <v>188</v>
      </c>
      <c r="L845">
        <v>142</v>
      </c>
      <c r="M845">
        <v>8</v>
      </c>
    </row>
    <row r="846" spans="1:13" x14ac:dyDescent="0.35">
      <c r="A846">
        <v>14152</v>
      </c>
      <c r="B846" t="s">
        <v>39</v>
      </c>
      <c r="C846" t="s">
        <v>14</v>
      </c>
      <c r="D846">
        <v>738</v>
      </c>
      <c r="E846">
        <v>380</v>
      </c>
      <c r="F846">
        <v>447</v>
      </c>
      <c r="G846">
        <v>0</v>
      </c>
      <c r="H846">
        <v>16793</v>
      </c>
      <c r="I846">
        <v>2</v>
      </c>
      <c r="J846">
        <v>79</v>
      </c>
      <c r="K846">
        <v>400</v>
      </c>
      <c r="L846">
        <v>402</v>
      </c>
      <c r="M846">
        <v>7.4</v>
      </c>
    </row>
    <row r="847" spans="1:13" x14ac:dyDescent="0.35">
      <c r="A847">
        <v>115346</v>
      </c>
      <c r="B847" t="s">
        <v>32</v>
      </c>
      <c r="C847" t="s">
        <v>17</v>
      </c>
      <c r="D847">
        <v>251</v>
      </c>
      <c r="E847">
        <v>183</v>
      </c>
      <c r="F847">
        <v>265</v>
      </c>
      <c r="G847">
        <v>0</v>
      </c>
      <c r="H847">
        <v>8947</v>
      </c>
      <c r="I847">
        <v>0</v>
      </c>
      <c r="J847">
        <v>75</v>
      </c>
      <c r="K847">
        <v>212</v>
      </c>
      <c r="L847">
        <v>238</v>
      </c>
      <c r="M847">
        <v>9.4</v>
      </c>
    </row>
    <row r="848" spans="1:13" x14ac:dyDescent="0.35">
      <c r="A848">
        <v>18339</v>
      </c>
      <c r="B848" t="s">
        <v>18</v>
      </c>
      <c r="C848" t="s">
        <v>14</v>
      </c>
      <c r="D848">
        <v>469</v>
      </c>
      <c r="E848">
        <v>192</v>
      </c>
      <c r="F848">
        <v>280</v>
      </c>
      <c r="G848">
        <v>1</v>
      </c>
      <c r="H848">
        <v>9448</v>
      </c>
      <c r="I848">
        <v>0</v>
      </c>
      <c r="J848">
        <v>84</v>
      </c>
      <c r="K848">
        <v>222</v>
      </c>
      <c r="L848">
        <v>245</v>
      </c>
      <c r="M848">
        <v>10</v>
      </c>
    </row>
    <row r="849" spans="1:13" x14ac:dyDescent="0.35">
      <c r="A849">
        <v>26645</v>
      </c>
      <c r="B849" t="s">
        <v>40</v>
      </c>
      <c r="C849" t="s">
        <v>17</v>
      </c>
      <c r="D849">
        <v>681</v>
      </c>
      <c r="E849">
        <v>318</v>
      </c>
      <c r="F849">
        <v>377</v>
      </c>
      <c r="G849">
        <v>2</v>
      </c>
      <c r="H849">
        <v>12180</v>
      </c>
      <c r="I849">
        <v>0</v>
      </c>
      <c r="J849">
        <v>71</v>
      </c>
      <c r="K849">
        <v>337</v>
      </c>
      <c r="L849">
        <v>355</v>
      </c>
      <c r="M849">
        <v>7.375</v>
      </c>
    </row>
    <row r="850" spans="1:13" x14ac:dyDescent="0.35">
      <c r="A850">
        <v>85617</v>
      </c>
      <c r="B850" t="s">
        <v>57</v>
      </c>
      <c r="C850" t="s">
        <v>14</v>
      </c>
      <c r="D850">
        <v>486</v>
      </c>
      <c r="E850">
        <v>262</v>
      </c>
      <c r="F850">
        <v>348</v>
      </c>
      <c r="G850">
        <v>0</v>
      </c>
      <c r="H850">
        <v>10756</v>
      </c>
      <c r="I850">
        <v>1</v>
      </c>
      <c r="J850">
        <v>66</v>
      </c>
      <c r="K850">
        <v>299</v>
      </c>
      <c r="L850">
        <v>310</v>
      </c>
      <c r="M850">
        <v>8</v>
      </c>
    </row>
    <row r="851" spans="1:13" x14ac:dyDescent="0.35">
      <c r="A851">
        <v>66830</v>
      </c>
      <c r="B851" t="s">
        <v>30</v>
      </c>
      <c r="C851" t="s">
        <v>17</v>
      </c>
      <c r="D851">
        <v>943</v>
      </c>
      <c r="E851">
        <v>464</v>
      </c>
      <c r="F851">
        <v>464</v>
      </c>
      <c r="G851">
        <v>5</v>
      </c>
      <c r="H851">
        <v>15214</v>
      </c>
      <c r="I851">
        <v>1</v>
      </c>
      <c r="J851">
        <v>80</v>
      </c>
      <c r="K851">
        <v>465</v>
      </c>
      <c r="L851">
        <v>435</v>
      </c>
      <c r="M851">
        <v>10</v>
      </c>
    </row>
    <row r="852" spans="1:13" x14ac:dyDescent="0.35">
      <c r="A852">
        <v>152847</v>
      </c>
      <c r="B852" t="s">
        <v>22</v>
      </c>
      <c r="C852" t="s">
        <v>14</v>
      </c>
      <c r="D852">
        <v>2799</v>
      </c>
      <c r="E852">
        <v>518</v>
      </c>
      <c r="F852">
        <v>599</v>
      </c>
      <c r="G852">
        <v>85</v>
      </c>
      <c r="H852">
        <v>29620</v>
      </c>
      <c r="I852">
        <v>7</v>
      </c>
      <c r="J852">
        <v>28</v>
      </c>
      <c r="K852">
        <v>576</v>
      </c>
      <c r="L852">
        <v>554</v>
      </c>
      <c r="M852">
        <v>14.80952381</v>
      </c>
    </row>
    <row r="853" spans="1:13" x14ac:dyDescent="0.35">
      <c r="A853">
        <v>51426</v>
      </c>
      <c r="B853" t="s">
        <v>54</v>
      </c>
      <c r="C853" t="s">
        <v>14</v>
      </c>
      <c r="D853">
        <v>531</v>
      </c>
      <c r="E853">
        <v>226</v>
      </c>
      <c r="F853">
        <v>322</v>
      </c>
      <c r="G853">
        <v>1</v>
      </c>
      <c r="H853">
        <v>10808</v>
      </c>
      <c r="I853">
        <v>1</v>
      </c>
      <c r="J853">
        <v>76</v>
      </c>
      <c r="K853">
        <v>248</v>
      </c>
      <c r="L853">
        <v>283</v>
      </c>
      <c r="M853">
        <v>11.66666667</v>
      </c>
    </row>
    <row r="854" spans="1:13" x14ac:dyDescent="0.35">
      <c r="A854">
        <v>42068</v>
      </c>
      <c r="B854" t="s">
        <v>13</v>
      </c>
      <c r="C854" t="s">
        <v>17</v>
      </c>
      <c r="D854">
        <v>645</v>
      </c>
      <c r="E854">
        <v>199</v>
      </c>
      <c r="F854">
        <v>262</v>
      </c>
      <c r="G854">
        <v>1</v>
      </c>
      <c r="H854">
        <v>10201</v>
      </c>
      <c r="I854">
        <v>2</v>
      </c>
      <c r="J854">
        <v>26</v>
      </c>
      <c r="K854">
        <v>215</v>
      </c>
      <c r="L854">
        <v>241</v>
      </c>
      <c r="M854">
        <v>8.6875</v>
      </c>
    </row>
    <row r="855" spans="1:13" x14ac:dyDescent="0.35">
      <c r="A855">
        <v>66797</v>
      </c>
      <c r="B855" t="s">
        <v>30</v>
      </c>
      <c r="C855" t="s">
        <v>14</v>
      </c>
      <c r="D855">
        <v>1595</v>
      </c>
      <c r="E855">
        <v>562</v>
      </c>
      <c r="F855">
        <v>758</v>
      </c>
      <c r="G855">
        <v>35</v>
      </c>
      <c r="H855">
        <v>23981</v>
      </c>
      <c r="I855">
        <v>4</v>
      </c>
      <c r="J855">
        <v>82</v>
      </c>
      <c r="K855">
        <v>663</v>
      </c>
      <c r="L855">
        <v>700</v>
      </c>
      <c r="M855">
        <v>23</v>
      </c>
    </row>
    <row r="856" spans="1:13" x14ac:dyDescent="0.35">
      <c r="A856">
        <v>120203</v>
      </c>
      <c r="B856" t="s">
        <v>21</v>
      </c>
      <c r="C856" t="s">
        <v>17</v>
      </c>
      <c r="D856">
        <v>567</v>
      </c>
      <c r="E856">
        <v>334</v>
      </c>
      <c r="F856">
        <v>531</v>
      </c>
      <c r="G856">
        <v>4</v>
      </c>
      <c r="H856">
        <v>17087</v>
      </c>
      <c r="I856">
        <v>1</v>
      </c>
      <c r="J856">
        <v>85</v>
      </c>
      <c r="K856">
        <v>399</v>
      </c>
      <c r="L856">
        <v>446</v>
      </c>
      <c r="M856">
        <v>14</v>
      </c>
    </row>
    <row r="857" spans="1:13" x14ac:dyDescent="0.35">
      <c r="A857">
        <v>113560</v>
      </c>
      <c r="B857" t="s">
        <v>32</v>
      </c>
      <c r="C857" t="s">
        <v>14</v>
      </c>
      <c r="D857">
        <v>930</v>
      </c>
      <c r="E857">
        <v>519</v>
      </c>
      <c r="F857">
        <v>594</v>
      </c>
      <c r="G857">
        <v>1</v>
      </c>
      <c r="H857">
        <v>20445</v>
      </c>
      <c r="I857">
        <v>5</v>
      </c>
      <c r="J857">
        <v>42</v>
      </c>
      <c r="K857">
        <v>551</v>
      </c>
      <c r="L857">
        <v>560</v>
      </c>
      <c r="M857">
        <v>12.75</v>
      </c>
    </row>
    <row r="858" spans="1:13" x14ac:dyDescent="0.35">
      <c r="A858">
        <v>188854</v>
      </c>
      <c r="B858" t="s">
        <v>51</v>
      </c>
      <c r="C858" t="s">
        <v>17</v>
      </c>
      <c r="D858">
        <v>851</v>
      </c>
      <c r="E858">
        <v>338</v>
      </c>
      <c r="F858">
        <v>392</v>
      </c>
      <c r="G858">
        <v>0</v>
      </c>
      <c r="H858">
        <v>15286</v>
      </c>
      <c r="I858">
        <v>6</v>
      </c>
      <c r="J858">
        <v>44</v>
      </c>
      <c r="K858">
        <v>321</v>
      </c>
      <c r="L858">
        <v>400</v>
      </c>
      <c r="M858">
        <v>8.8333333330000006</v>
      </c>
    </row>
    <row r="859" spans="1:13" x14ac:dyDescent="0.35">
      <c r="A859">
        <v>80378</v>
      </c>
      <c r="B859" t="s">
        <v>36</v>
      </c>
      <c r="C859" t="s">
        <v>17</v>
      </c>
      <c r="D859">
        <v>689</v>
      </c>
      <c r="E859">
        <v>235</v>
      </c>
      <c r="F859">
        <v>338</v>
      </c>
      <c r="G859">
        <v>0</v>
      </c>
      <c r="H859">
        <v>11586</v>
      </c>
      <c r="I859">
        <v>5</v>
      </c>
      <c r="J859">
        <v>81</v>
      </c>
      <c r="K859">
        <v>341</v>
      </c>
      <c r="L859">
        <v>257</v>
      </c>
      <c r="M859">
        <v>4.8571428570000004</v>
      </c>
    </row>
    <row r="860" spans="1:13" x14ac:dyDescent="0.35">
      <c r="A860">
        <v>148227</v>
      </c>
      <c r="B860" t="s">
        <v>22</v>
      </c>
      <c r="C860" t="s">
        <v>14</v>
      </c>
      <c r="D860">
        <v>2413</v>
      </c>
      <c r="E860">
        <v>564</v>
      </c>
      <c r="F860">
        <v>560</v>
      </c>
      <c r="G860">
        <v>88</v>
      </c>
      <c r="H860">
        <v>16288</v>
      </c>
      <c r="I860">
        <v>25</v>
      </c>
      <c r="J860">
        <v>40</v>
      </c>
      <c r="K860">
        <v>566</v>
      </c>
      <c r="L860">
        <v>553</v>
      </c>
      <c r="M860">
        <v>10.75</v>
      </c>
    </row>
    <row r="861" spans="1:13" x14ac:dyDescent="0.35">
      <c r="A861">
        <v>129360</v>
      </c>
      <c r="B861" t="s">
        <v>21</v>
      </c>
      <c r="C861" t="s">
        <v>14</v>
      </c>
      <c r="D861">
        <v>749</v>
      </c>
      <c r="E861">
        <v>228</v>
      </c>
      <c r="F861">
        <v>377</v>
      </c>
      <c r="G861">
        <v>0</v>
      </c>
      <c r="H861">
        <v>14895</v>
      </c>
      <c r="I861">
        <v>5</v>
      </c>
      <c r="J861">
        <v>65</v>
      </c>
      <c r="K861">
        <v>295</v>
      </c>
      <c r="L861">
        <v>289</v>
      </c>
      <c r="M861">
        <v>5.6363636359999996</v>
      </c>
    </row>
    <row r="862" spans="1:13" x14ac:dyDescent="0.35">
      <c r="A862">
        <v>187628</v>
      </c>
      <c r="B862" t="s">
        <v>58</v>
      </c>
      <c r="D862">
        <v>896</v>
      </c>
      <c r="E862">
        <v>455</v>
      </c>
      <c r="F862">
        <v>507</v>
      </c>
      <c r="G862">
        <v>1</v>
      </c>
      <c r="H862">
        <v>18693</v>
      </c>
      <c r="I862">
        <v>1</v>
      </c>
      <c r="J862">
        <v>79</v>
      </c>
      <c r="K862">
        <v>464</v>
      </c>
      <c r="L862">
        <v>493</v>
      </c>
      <c r="M862">
        <v>10.28571429</v>
      </c>
    </row>
    <row r="863" spans="1:13" x14ac:dyDescent="0.35">
      <c r="A863">
        <v>117177</v>
      </c>
      <c r="B863" t="s">
        <v>21</v>
      </c>
      <c r="C863" t="s">
        <v>17</v>
      </c>
      <c r="D863">
        <v>505</v>
      </c>
      <c r="E863">
        <v>304</v>
      </c>
      <c r="F863">
        <v>425</v>
      </c>
      <c r="G863">
        <v>0</v>
      </c>
      <c r="H863">
        <v>13296</v>
      </c>
      <c r="I863">
        <v>18</v>
      </c>
      <c r="J863">
        <v>68</v>
      </c>
      <c r="K863">
        <v>366</v>
      </c>
      <c r="L863">
        <v>351</v>
      </c>
      <c r="M863">
        <v>6</v>
      </c>
    </row>
    <row r="864" spans="1:13" x14ac:dyDescent="0.35">
      <c r="A864">
        <v>13748</v>
      </c>
      <c r="B864" t="s">
        <v>22</v>
      </c>
      <c r="C864" t="s">
        <v>17</v>
      </c>
      <c r="D864">
        <v>4104</v>
      </c>
      <c r="E864">
        <v>811</v>
      </c>
      <c r="F864">
        <v>876</v>
      </c>
      <c r="G864">
        <v>98</v>
      </c>
      <c r="H864">
        <v>29544</v>
      </c>
      <c r="I864">
        <v>21</v>
      </c>
      <c r="J864">
        <v>36</v>
      </c>
      <c r="K864">
        <v>848</v>
      </c>
      <c r="L864">
        <v>827</v>
      </c>
      <c r="M864">
        <v>10.30769231</v>
      </c>
    </row>
    <row r="865" spans="1:13" x14ac:dyDescent="0.35">
      <c r="A865">
        <v>173563</v>
      </c>
      <c r="B865" t="s">
        <v>38</v>
      </c>
      <c r="C865" t="s">
        <v>17</v>
      </c>
      <c r="D865">
        <v>2027</v>
      </c>
      <c r="E865">
        <v>360</v>
      </c>
      <c r="F865">
        <v>447</v>
      </c>
      <c r="G865">
        <v>50</v>
      </c>
      <c r="H865">
        <v>14005</v>
      </c>
      <c r="I865">
        <v>15</v>
      </c>
      <c r="J865">
        <v>47</v>
      </c>
      <c r="K865">
        <v>382</v>
      </c>
      <c r="L865">
        <v>421</v>
      </c>
      <c r="M865">
        <v>10.6</v>
      </c>
    </row>
    <row r="866" spans="1:13" x14ac:dyDescent="0.35">
      <c r="A866">
        <v>39869</v>
      </c>
      <c r="B866" t="s">
        <v>13</v>
      </c>
      <c r="C866" t="s">
        <v>17</v>
      </c>
      <c r="D866">
        <v>2171</v>
      </c>
      <c r="E866">
        <v>545</v>
      </c>
      <c r="F866">
        <v>665</v>
      </c>
      <c r="G866">
        <v>60</v>
      </c>
      <c r="H866">
        <v>22696</v>
      </c>
      <c r="I866">
        <v>9</v>
      </c>
      <c r="J866">
        <v>19</v>
      </c>
      <c r="K866">
        <v>613</v>
      </c>
      <c r="L866">
        <v>612</v>
      </c>
      <c r="M866">
        <v>15</v>
      </c>
    </row>
    <row r="867" spans="1:13" x14ac:dyDescent="0.35">
      <c r="A867">
        <v>188316</v>
      </c>
      <c r="B867" t="s">
        <v>13</v>
      </c>
      <c r="C867" t="s">
        <v>17</v>
      </c>
      <c r="D867">
        <v>661</v>
      </c>
      <c r="E867">
        <v>320</v>
      </c>
      <c r="F867">
        <v>299</v>
      </c>
      <c r="G867">
        <v>0</v>
      </c>
      <c r="H867">
        <v>10910</v>
      </c>
      <c r="I867">
        <v>0</v>
      </c>
      <c r="J867">
        <v>24</v>
      </c>
      <c r="K867">
        <v>325</v>
      </c>
      <c r="L867">
        <v>310</v>
      </c>
      <c r="M867">
        <v>13.1</v>
      </c>
    </row>
    <row r="868" spans="1:13" x14ac:dyDescent="0.35">
      <c r="A868">
        <v>74345</v>
      </c>
      <c r="B868" t="s">
        <v>30</v>
      </c>
      <c r="C868" t="s">
        <v>14</v>
      </c>
      <c r="D868">
        <v>538</v>
      </c>
      <c r="E868">
        <v>251</v>
      </c>
      <c r="F868">
        <v>298</v>
      </c>
      <c r="G868">
        <v>0</v>
      </c>
      <c r="H868">
        <v>10118</v>
      </c>
      <c r="I868">
        <v>2</v>
      </c>
      <c r="J868">
        <v>84</v>
      </c>
      <c r="K868">
        <v>258</v>
      </c>
      <c r="L868">
        <v>281</v>
      </c>
      <c r="M868">
        <v>10.1875</v>
      </c>
    </row>
    <row r="869" spans="1:13" x14ac:dyDescent="0.35">
      <c r="A869">
        <v>57496</v>
      </c>
      <c r="B869" t="s">
        <v>58</v>
      </c>
      <c r="C869" t="s">
        <v>14</v>
      </c>
      <c r="D869">
        <v>460</v>
      </c>
      <c r="E869">
        <v>299</v>
      </c>
      <c r="F869">
        <v>353</v>
      </c>
      <c r="G869">
        <v>1</v>
      </c>
      <c r="H869">
        <v>11756</v>
      </c>
      <c r="I869">
        <v>1</v>
      </c>
      <c r="J869">
        <v>83</v>
      </c>
      <c r="K869">
        <v>331</v>
      </c>
      <c r="L869">
        <v>321</v>
      </c>
      <c r="M869">
        <v>15.75</v>
      </c>
    </row>
    <row r="870" spans="1:13" x14ac:dyDescent="0.35">
      <c r="A870">
        <v>65806</v>
      </c>
      <c r="B870" t="s">
        <v>30</v>
      </c>
      <c r="C870" t="s">
        <v>17</v>
      </c>
      <c r="D870">
        <v>814</v>
      </c>
      <c r="E870">
        <v>430</v>
      </c>
      <c r="F870">
        <v>505</v>
      </c>
      <c r="G870">
        <v>0</v>
      </c>
      <c r="H870">
        <v>16948</v>
      </c>
      <c r="I870">
        <v>8</v>
      </c>
      <c r="J870">
        <v>79</v>
      </c>
      <c r="K870">
        <v>468</v>
      </c>
      <c r="L870">
        <v>471</v>
      </c>
      <c r="M870">
        <v>4.80952381</v>
      </c>
    </row>
    <row r="871" spans="1:13" x14ac:dyDescent="0.35">
      <c r="A871">
        <v>152054</v>
      </c>
      <c r="B871" t="s">
        <v>22</v>
      </c>
      <c r="C871" t="s">
        <v>17</v>
      </c>
      <c r="D871">
        <v>2297</v>
      </c>
      <c r="E871">
        <v>512</v>
      </c>
      <c r="F871">
        <v>607</v>
      </c>
      <c r="G871">
        <v>71</v>
      </c>
      <c r="H871">
        <v>20184</v>
      </c>
      <c r="I871">
        <v>13</v>
      </c>
      <c r="J871">
        <v>49</v>
      </c>
      <c r="K871">
        <v>550</v>
      </c>
      <c r="L871">
        <v>562</v>
      </c>
      <c r="M871">
        <v>11.83333333</v>
      </c>
    </row>
    <row r="872" spans="1:13" x14ac:dyDescent="0.35">
      <c r="A872">
        <v>191064</v>
      </c>
      <c r="B872" t="s">
        <v>54</v>
      </c>
      <c r="C872" t="s">
        <v>17</v>
      </c>
      <c r="D872">
        <v>297</v>
      </c>
      <c r="E872">
        <v>130</v>
      </c>
      <c r="F872">
        <v>208</v>
      </c>
      <c r="G872">
        <v>1</v>
      </c>
      <c r="H872">
        <v>8510</v>
      </c>
      <c r="I872">
        <v>0</v>
      </c>
      <c r="J872">
        <v>68</v>
      </c>
      <c r="K872">
        <v>163</v>
      </c>
      <c r="L872">
        <v>179</v>
      </c>
      <c r="M872">
        <v>4.7272727269999999</v>
      </c>
    </row>
    <row r="873" spans="1:13" x14ac:dyDescent="0.35">
      <c r="A873">
        <v>117847</v>
      </c>
      <c r="B873" t="s">
        <v>21</v>
      </c>
      <c r="C873" t="s">
        <v>14</v>
      </c>
      <c r="D873">
        <v>393</v>
      </c>
      <c r="E873">
        <v>287</v>
      </c>
      <c r="F873">
        <v>363</v>
      </c>
      <c r="G873">
        <v>0</v>
      </c>
      <c r="H873">
        <v>11982</v>
      </c>
      <c r="I873">
        <v>0</v>
      </c>
      <c r="J873">
        <v>59</v>
      </c>
      <c r="K873">
        <v>313</v>
      </c>
      <c r="L873">
        <v>314</v>
      </c>
      <c r="M873">
        <v>20</v>
      </c>
    </row>
    <row r="874" spans="1:13" x14ac:dyDescent="0.35">
      <c r="A874">
        <v>137626</v>
      </c>
      <c r="B874" t="s">
        <v>56</v>
      </c>
      <c r="C874" t="s">
        <v>14</v>
      </c>
      <c r="D874">
        <v>675</v>
      </c>
      <c r="E874">
        <v>354</v>
      </c>
      <c r="F874">
        <v>407</v>
      </c>
      <c r="G874">
        <v>0</v>
      </c>
      <c r="H874">
        <v>11717</v>
      </c>
      <c r="I874">
        <v>0</v>
      </c>
      <c r="J874">
        <v>61</v>
      </c>
      <c r="K874">
        <v>357</v>
      </c>
      <c r="L874">
        <v>397</v>
      </c>
      <c r="M874">
        <v>20</v>
      </c>
    </row>
    <row r="875" spans="1:13" x14ac:dyDescent="0.35">
      <c r="A875">
        <v>39659</v>
      </c>
      <c r="B875" t="s">
        <v>13</v>
      </c>
      <c r="C875" t="s">
        <v>14</v>
      </c>
      <c r="D875">
        <v>897</v>
      </c>
      <c r="E875">
        <v>208</v>
      </c>
      <c r="F875">
        <v>317</v>
      </c>
      <c r="G875">
        <v>14</v>
      </c>
      <c r="H875">
        <v>13239</v>
      </c>
      <c r="I875">
        <v>9</v>
      </c>
      <c r="J875">
        <v>12</v>
      </c>
      <c r="K875">
        <v>240</v>
      </c>
      <c r="L875">
        <v>259</v>
      </c>
      <c r="M875">
        <v>12.33333333</v>
      </c>
    </row>
    <row r="876" spans="1:13" x14ac:dyDescent="0.35">
      <c r="A876">
        <v>136607</v>
      </c>
      <c r="B876" t="s">
        <v>56</v>
      </c>
      <c r="C876" t="s">
        <v>14</v>
      </c>
      <c r="D876">
        <v>1402</v>
      </c>
      <c r="E876">
        <v>460</v>
      </c>
      <c r="F876">
        <v>628</v>
      </c>
      <c r="G876">
        <v>3</v>
      </c>
      <c r="H876">
        <v>23187</v>
      </c>
      <c r="I876">
        <v>5</v>
      </c>
      <c r="J876">
        <v>11</v>
      </c>
      <c r="K876">
        <v>545</v>
      </c>
      <c r="L876">
        <v>548</v>
      </c>
      <c r="M876">
        <v>14.625</v>
      </c>
    </row>
    <row r="877" spans="1:13" x14ac:dyDescent="0.35">
      <c r="A877">
        <v>61745</v>
      </c>
      <c r="B877" t="s">
        <v>34</v>
      </c>
      <c r="C877" t="s">
        <v>14</v>
      </c>
      <c r="D877">
        <v>566</v>
      </c>
      <c r="E877">
        <v>315</v>
      </c>
      <c r="F877">
        <v>329</v>
      </c>
      <c r="G877">
        <v>1</v>
      </c>
      <c r="H877">
        <v>12827</v>
      </c>
      <c r="I877">
        <v>2</v>
      </c>
      <c r="J877">
        <v>74</v>
      </c>
      <c r="K877">
        <v>310</v>
      </c>
      <c r="L877">
        <v>326</v>
      </c>
      <c r="M877">
        <v>17.5</v>
      </c>
    </row>
    <row r="878" spans="1:13" x14ac:dyDescent="0.35">
      <c r="A878">
        <v>29875</v>
      </c>
      <c r="B878" t="s">
        <v>40</v>
      </c>
      <c r="C878" t="s">
        <v>14</v>
      </c>
      <c r="D878">
        <v>1483</v>
      </c>
      <c r="E878">
        <v>673</v>
      </c>
      <c r="F878">
        <v>774</v>
      </c>
      <c r="G878">
        <v>25</v>
      </c>
      <c r="H878">
        <v>27393</v>
      </c>
      <c r="I878">
        <v>6</v>
      </c>
      <c r="J878">
        <v>47</v>
      </c>
      <c r="K878">
        <v>695</v>
      </c>
      <c r="L878">
        <v>744</v>
      </c>
      <c r="M878">
        <v>20</v>
      </c>
    </row>
    <row r="879" spans="1:13" x14ac:dyDescent="0.35">
      <c r="A879">
        <v>7174</v>
      </c>
      <c r="B879" t="s">
        <v>16</v>
      </c>
      <c r="C879" t="s">
        <v>17</v>
      </c>
      <c r="D879">
        <v>504</v>
      </c>
      <c r="E879">
        <v>289</v>
      </c>
      <c r="F879">
        <v>356</v>
      </c>
      <c r="G879">
        <v>0</v>
      </c>
      <c r="H879">
        <v>11074</v>
      </c>
      <c r="I879">
        <v>1</v>
      </c>
      <c r="J879">
        <v>81</v>
      </c>
      <c r="K879">
        <v>355</v>
      </c>
      <c r="L879">
        <v>296</v>
      </c>
      <c r="M879">
        <v>8.3636363639999995</v>
      </c>
    </row>
    <row r="880" spans="1:13" x14ac:dyDescent="0.35">
      <c r="A880">
        <v>166416</v>
      </c>
      <c r="B880" t="s">
        <v>22</v>
      </c>
      <c r="C880" t="s">
        <v>14</v>
      </c>
      <c r="D880">
        <v>1394</v>
      </c>
      <c r="E880">
        <v>242</v>
      </c>
      <c r="F880">
        <v>300</v>
      </c>
      <c r="G880">
        <v>13</v>
      </c>
      <c r="H880">
        <v>11177</v>
      </c>
      <c r="I880">
        <v>28</v>
      </c>
      <c r="J880">
        <v>43</v>
      </c>
      <c r="K880">
        <v>263</v>
      </c>
      <c r="L880">
        <v>302</v>
      </c>
      <c r="M880">
        <v>20</v>
      </c>
    </row>
    <row r="881" spans="1:13" x14ac:dyDescent="0.35">
      <c r="A881">
        <v>95408</v>
      </c>
      <c r="B881" t="s">
        <v>16</v>
      </c>
      <c r="C881" t="s">
        <v>17</v>
      </c>
      <c r="D881">
        <v>739</v>
      </c>
      <c r="E881">
        <v>353</v>
      </c>
      <c r="F881">
        <v>486</v>
      </c>
      <c r="G881">
        <v>1</v>
      </c>
      <c r="H881">
        <v>17038</v>
      </c>
      <c r="I881">
        <v>0</v>
      </c>
      <c r="J881">
        <v>77</v>
      </c>
      <c r="K881">
        <v>415</v>
      </c>
      <c r="L881">
        <v>436</v>
      </c>
      <c r="M881">
        <v>10</v>
      </c>
    </row>
    <row r="882" spans="1:13" x14ac:dyDescent="0.35">
      <c r="A882">
        <v>102181</v>
      </c>
      <c r="B882" t="s">
        <v>37</v>
      </c>
      <c r="C882" t="s">
        <v>17</v>
      </c>
      <c r="D882">
        <v>915</v>
      </c>
      <c r="E882">
        <v>307</v>
      </c>
      <c r="F882">
        <v>537</v>
      </c>
      <c r="G882">
        <v>0</v>
      </c>
      <c r="H882">
        <v>22420</v>
      </c>
      <c r="I882">
        <v>2</v>
      </c>
      <c r="J882">
        <v>56</v>
      </c>
      <c r="K882">
        <v>442</v>
      </c>
      <c r="L882">
        <v>385</v>
      </c>
      <c r="M882">
        <v>13.3</v>
      </c>
    </row>
    <row r="883" spans="1:13" x14ac:dyDescent="0.35">
      <c r="A883">
        <v>155851</v>
      </c>
      <c r="B883" t="s">
        <v>22</v>
      </c>
      <c r="C883" t="s">
        <v>17</v>
      </c>
      <c r="D883">
        <v>978</v>
      </c>
      <c r="E883">
        <v>200</v>
      </c>
      <c r="F883">
        <v>307</v>
      </c>
      <c r="G883">
        <v>1</v>
      </c>
      <c r="H883">
        <v>13560</v>
      </c>
      <c r="I883">
        <v>6</v>
      </c>
      <c r="J883">
        <v>25</v>
      </c>
      <c r="K883">
        <v>291</v>
      </c>
      <c r="L883">
        <v>256</v>
      </c>
      <c r="M883">
        <v>20</v>
      </c>
    </row>
    <row r="884" spans="1:13" x14ac:dyDescent="0.35">
      <c r="A884">
        <v>40421</v>
      </c>
      <c r="B884" t="s">
        <v>13</v>
      </c>
      <c r="C884" t="s">
        <v>14</v>
      </c>
      <c r="D884">
        <v>1270</v>
      </c>
      <c r="E884">
        <v>363</v>
      </c>
      <c r="F884">
        <v>519</v>
      </c>
      <c r="G884">
        <v>15</v>
      </c>
      <c r="H884">
        <v>17548</v>
      </c>
      <c r="I884">
        <v>8</v>
      </c>
      <c r="J884">
        <v>26</v>
      </c>
      <c r="K884">
        <v>471</v>
      </c>
      <c r="L884">
        <v>429</v>
      </c>
      <c r="M884">
        <v>6.269230769</v>
      </c>
    </row>
    <row r="885" spans="1:13" x14ac:dyDescent="0.35">
      <c r="A885">
        <v>26346</v>
      </c>
      <c r="B885" t="s">
        <v>40</v>
      </c>
      <c r="C885" t="s">
        <v>17</v>
      </c>
      <c r="D885">
        <v>1717</v>
      </c>
      <c r="E885">
        <v>443</v>
      </c>
      <c r="F885">
        <v>645</v>
      </c>
      <c r="G885">
        <v>29</v>
      </c>
      <c r="H885">
        <v>21385</v>
      </c>
      <c r="I885">
        <v>3</v>
      </c>
      <c r="J885">
        <v>55</v>
      </c>
      <c r="K885">
        <v>511</v>
      </c>
      <c r="L885">
        <v>588</v>
      </c>
      <c r="M885">
        <v>9</v>
      </c>
    </row>
    <row r="886" spans="1:13" x14ac:dyDescent="0.35">
      <c r="A886">
        <v>152621</v>
      </c>
      <c r="B886" t="s">
        <v>22</v>
      </c>
      <c r="C886" t="s">
        <v>14</v>
      </c>
      <c r="D886">
        <v>2449</v>
      </c>
      <c r="E886">
        <v>464</v>
      </c>
      <c r="F886">
        <v>519</v>
      </c>
      <c r="G886">
        <v>75</v>
      </c>
      <c r="H886">
        <v>19318</v>
      </c>
      <c r="I886">
        <v>11</v>
      </c>
      <c r="J886">
        <v>37</v>
      </c>
      <c r="K886">
        <v>472</v>
      </c>
      <c r="L886">
        <v>518</v>
      </c>
      <c r="M886">
        <v>7.615384615</v>
      </c>
    </row>
    <row r="887" spans="1:13" x14ac:dyDescent="0.35">
      <c r="A887">
        <v>164220</v>
      </c>
      <c r="B887" t="s">
        <v>22</v>
      </c>
      <c r="C887" t="s">
        <v>17</v>
      </c>
      <c r="D887">
        <v>2869</v>
      </c>
      <c r="E887">
        <v>630</v>
      </c>
      <c r="F887">
        <v>745</v>
      </c>
      <c r="G887">
        <v>74</v>
      </c>
      <c r="H887">
        <v>24945</v>
      </c>
      <c r="I887">
        <v>6</v>
      </c>
      <c r="J887">
        <v>46</v>
      </c>
      <c r="K887">
        <v>668</v>
      </c>
      <c r="L887">
        <v>686</v>
      </c>
      <c r="M887">
        <v>10.5</v>
      </c>
    </row>
    <row r="888" spans="1:13" x14ac:dyDescent="0.35">
      <c r="A888">
        <v>190477</v>
      </c>
      <c r="B888" t="s">
        <v>41</v>
      </c>
      <c r="C888" t="s">
        <v>52</v>
      </c>
      <c r="D888">
        <v>1212</v>
      </c>
      <c r="E888">
        <v>298</v>
      </c>
      <c r="F888">
        <v>422</v>
      </c>
      <c r="G888">
        <v>17</v>
      </c>
      <c r="H888">
        <v>15314</v>
      </c>
      <c r="I888">
        <v>5</v>
      </c>
      <c r="J888">
        <v>47</v>
      </c>
      <c r="K888">
        <v>354</v>
      </c>
      <c r="L888">
        <v>365</v>
      </c>
      <c r="M888">
        <v>14.66666667</v>
      </c>
    </row>
    <row r="889" spans="1:13" x14ac:dyDescent="0.35">
      <c r="A889">
        <v>58203</v>
      </c>
      <c r="B889" t="s">
        <v>58</v>
      </c>
      <c r="C889" t="s">
        <v>14</v>
      </c>
      <c r="D889">
        <v>224</v>
      </c>
      <c r="E889">
        <v>138</v>
      </c>
      <c r="F889">
        <v>218</v>
      </c>
      <c r="G889">
        <v>0</v>
      </c>
      <c r="H889">
        <v>7051</v>
      </c>
      <c r="I889">
        <v>0</v>
      </c>
      <c r="J889">
        <v>81</v>
      </c>
      <c r="K889">
        <v>163</v>
      </c>
      <c r="L889">
        <v>193</v>
      </c>
      <c r="M889">
        <v>5.3333333329999997</v>
      </c>
    </row>
    <row r="890" spans="1:13" x14ac:dyDescent="0.35">
      <c r="A890">
        <v>115188</v>
      </c>
      <c r="B890" t="s">
        <v>32</v>
      </c>
      <c r="C890" t="s">
        <v>17</v>
      </c>
      <c r="D890">
        <v>160</v>
      </c>
      <c r="E890">
        <v>118</v>
      </c>
      <c r="F890">
        <v>218</v>
      </c>
      <c r="G890">
        <v>1</v>
      </c>
      <c r="H890">
        <v>7192</v>
      </c>
      <c r="I890">
        <v>3</v>
      </c>
      <c r="J890">
        <v>68</v>
      </c>
      <c r="K890">
        <v>170</v>
      </c>
      <c r="L890">
        <v>161</v>
      </c>
      <c r="M890">
        <v>10.5</v>
      </c>
    </row>
    <row r="891" spans="1:13" x14ac:dyDescent="0.35">
      <c r="A891">
        <v>148918</v>
      </c>
      <c r="B891" t="s">
        <v>22</v>
      </c>
      <c r="C891" t="s">
        <v>17</v>
      </c>
      <c r="D891">
        <v>1178</v>
      </c>
      <c r="E891">
        <v>322</v>
      </c>
      <c r="F891">
        <v>444</v>
      </c>
      <c r="G891">
        <v>9</v>
      </c>
      <c r="H891">
        <v>14711</v>
      </c>
      <c r="I891">
        <v>2</v>
      </c>
      <c r="J891">
        <v>55</v>
      </c>
      <c r="K891">
        <v>384</v>
      </c>
      <c r="L891">
        <v>370</v>
      </c>
      <c r="M891">
        <v>12.33333333</v>
      </c>
    </row>
    <row r="892" spans="1:13" x14ac:dyDescent="0.35">
      <c r="A892">
        <v>55117</v>
      </c>
      <c r="B892" t="s">
        <v>63</v>
      </c>
      <c r="C892" t="s">
        <v>17</v>
      </c>
      <c r="D892">
        <v>668</v>
      </c>
      <c r="E892">
        <v>303</v>
      </c>
      <c r="F892">
        <v>484</v>
      </c>
      <c r="G892">
        <v>0</v>
      </c>
      <c r="H892">
        <v>18900</v>
      </c>
      <c r="I892">
        <v>0</v>
      </c>
      <c r="J892">
        <v>59</v>
      </c>
      <c r="K892">
        <v>456</v>
      </c>
      <c r="L892">
        <v>326</v>
      </c>
      <c r="M892">
        <v>15</v>
      </c>
    </row>
    <row r="893" spans="1:13" x14ac:dyDescent="0.35">
      <c r="A893">
        <v>157106</v>
      </c>
      <c r="B893" t="s">
        <v>22</v>
      </c>
      <c r="C893" t="s">
        <v>17</v>
      </c>
      <c r="D893">
        <v>5886</v>
      </c>
      <c r="E893">
        <v>1096</v>
      </c>
      <c r="F893">
        <v>1116</v>
      </c>
      <c r="G893">
        <v>98</v>
      </c>
      <c r="H893">
        <v>82369</v>
      </c>
      <c r="I893">
        <v>14</v>
      </c>
      <c r="J893">
        <v>50</v>
      </c>
      <c r="K893">
        <v>1500</v>
      </c>
      <c r="L893">
        <v>1005</v>
      </c>
      <c r="M893">
        <v>19.3125</v>
      </c>
    </row>
    <row r="894" spans="1:13" x14ac:dyDescent="0.35">
      <c r="A894">
        <v>183193</v>
      </c>
      <c r="B894" t="s">
        <v>41</v>
      </c>
      <c r="C894" t="s">
        <v>17</v>
      </c>
      <c r="D894">
        <v>696</v>
      </c>
      <c r="E894">
        <v>367</v>
      </c>
      <c r="F894">
        <v>423</v>
      </c>
      <c r="G894">
        <v>0</v>
      </c>
      <c r="H894">
        <v>13480</v>
      </c>
      <c r="I894">
        <v>4</v>
      </c>
      <c r="J894">
        <v>33</v>
      </c>
      <c r="K894">
        <v>383</v>
      </c>
      <c r="L894">
        <v>406</v>
      </c>
      <c r="M894">
        <v>9</v>
      </c>
    </row>
    <row r="895" spans="1:13" x14ac:dyDescent="0.35">
      <c r="A895">
        <v>170402</v>
      </c>
      <c r="B895" t="s">
        <v>22</v>
      </c>
      <c r="C895" t="s">
        <v>17</v>
      </c>
      <c r="D895">
        <v>1224</v>
      </c>
      <c r="E895">
        <v>228</v>
      </c>
      <c r="F895">
        <v>356</v>
      </c>
      <c r="G895">
        <v>19</v>
      </c>
      <c r="H895">
        <v>15512</v>
      </c>
      <c r="I895">
        <v>8</v>
      </c>
      <c r="J895">
        <v>50</v>
      </c>
      <c r="K895">
        <v>312</v>
      </c>
      <c r="L895">
        <v>325</v>
      </c>
      <c r="M895">
        <v>6.8</v>
      </c>
    </row>
    <row r="896" spans="1:13" x14ac:dyDescent="0.35">
      <c r="A896">
        <v>52588</v>
      </c>
      <c r="B896" t="s">
        <v>54</v>
      </c>
      <c r="D896">
        <v>585</v>
      </c>
      <c r="E896">
        <v>212</v>
      </c>
      <c r="F896">
        <v>326</v>
      </c>
      <c r="G896">
        <v>4</v>
      </c>
      <c r="H896">
        <v>13218</v>
      </c>
      <c r="I896">
        <v>1</v>
      </c>
      <c r="J896">
        <v>71</v>
      </c>
      <c r="K896">
        <v>258</v>
      </c>
      <c r="L896">
        <v>286</v>
      </c>
      <c r="M896">
        <v>10.75</v>
      </c>
    </row>
    <row r="897" spans="1:13" x14ac:dyDescent="0.35">
      <c r="A897">
        <v>182356</v>
      </c>
      <c r="B897" t="s">
        <v>41</v>
      </c>
      <c r="C897" t="s">
        <v>17</v>
      </c>
      <c r="D897">
        <v>555</v>
      </c>
      <c r="E897">
        <v>305</v>
      </c>
      <c r="F897">
        <v>319</v>
      </c>
      <c r="G897">
        <v>0</v>
      </c>
      <c r="H897">
        <v>11395</v>
      </c>
      <c r="I897">
        <v>6</v>
      </c>
      <c r="J897">
        <v>48</v>
      </c>
      <c r="K897">
        <v>299</v>
      </c>
      <c r="L897">
        <v>331</v>
      </c>
      <c r="M897">
        <v>11.28571429</v>
      </c>
    </row>
    <row r="898" spans="1:13" x14ac:dyDescent="0.35">
      <c r="A898">
        <v>43052</v>
      </c>
      <c r="B898" t="s">
        <v>13</v>
      </c>
      <c r="C898" t="s">
        <v>17</v>
      </c>
      <c r="D898">
        <v>2038</v>
      </c>
      <c r="E898">
        <v>390</v>
      </c>
      <c r="F898">
        <v>670</v>
      </c>
      <c r="G898">
        <v>51</v>
      </c>
      <c r="H898">
        <v>29920</v>
      </c>
      <c r="I898">
        <v>4</v>
      </c>
      <c r="J898">
        <v>23</v>
      </c>
      <c r="K898">
        <v>515</v>
      </c>
      <c r="L898">
        <v>564</v>
      </c>
      <c r="M898">
        <v>8.1111111109999996</v>
      </c>
    </row>
    <row r="899" spans="1:13" x14ac:dyDescent="0.35">
      <c r="A899">
        <v>120050</v>
      </c>
      <c r="B899" t="s">
        <v>21</v>
      </c>
      <c r="C899" t="s">
        <v>14</v>
      </c>
      <c r="D899">
        <v>281</v>
      </c>
      <c r="E899">
        <v>209</v>
      </c>
      <c r="F899">
        <v>313</v>
      </c>
      <c r="G899">
        <v>0</v>
      </c>
      <c r="H899">
        <v>11808</v>
      </c>
      <c r="I899">
        <v>2</v>
      </c>
      <c r="J899">
        <v>84</v>
      </c>
      <c r="K899">
        <v>241</v>
      </c>
      <c r="L899">
        <v>280</v>
      </c>
      <c r="M899">
        <v>15</v>
      </c>
    </row>
    <row r="900" spans="1:13" x14ac:dyDescent="0.35">
      <c r="A900">
        <v>186198</v>
      </c>
      <c r="B900" t="s">
        <v>39</v>
      </c>
      <c r="C900" t="s">
        <v>17</v>
      </c>
      <c r="D900">
        <v>835</v>
      </c>
      <c r="E900">
        <v>358</v>
      </c>
      <c r="F900">
        <v>426</v>
      </c>
      <c r="G900">
        <v>1</v>
      </c>
      <c r="H900">
        <v>20786</v>
      </c>
      <c r="I900">
        <v>4</v>
      </c>
      <c r="J900">
        <v>65</v>
      </c>
      <c r="K900">
        <v>400</v>
      </c>
      <c r="L900">
        <v>394</v>
      </c>
      <c r="M900">
        <v>13.0625</v>
      </c>
    </row>
    <row r="901" spans="1:13" x14ac:dyDescent="0.35">
      <c r="A901">
        <v>170864</v>
      </c>
      <c r="B901" t="s">
        <v>22</v>
      </c>
      <c r="C901" t="s">
        <v>14</v>
      </c>
      <c r="D901">
        <v>2494</v>
      </c>
      <c r="E901">
        <v>526</v>
      </c>
      <c r="F901">
        <v>728</v>
      </c>
      <c r="G901">
        <v>69</v>
      </c>
      <c r="H901">
        <v>27861</v>
      </c>
      <c r="I901">
        <v>5</v>
      </c>
      <c r="J901">
        <v>59</v>
      </c>
      <c r="K901">
        <v>643</v>
      </c>
      <c r="L901">
        <v>639</v>
      </c>
      <c r="M901">
        <v>11.66666667</v>
      </c>
    </row>
    <row r="902" spans="1:13" x14ac:dyDescent="0.35">
      <c r="A902">
        <v>126184</v>
      </c>
      <c r="B902" t="s">
        <v>21</v>
      </c>
      <c r="C902" t="s">
        <v>17</v>
      </c>
      <c r="D902">
        <v>444</v>
      </c>
      <c r="E902">
        <v>221</v>
      </c>
      <c r="F902">
        <v>272</v>
      </c>
      <c r="G902">
        <v>1</v>
      </c>
      <c r="H902">
        <v>7653</v>
      </c>
      <c r="I902">
        <v>2</v>
      </c>
      <c r="J902">
        <v>73</v>
      </c>
      <c r="K902">
        <v>243</v>
      </c>
      <c r="L902">
        <v>251</v>
      </c>
      <c r="M902">
        <v>5.7777777779999999</v>
      </c>
    </row>
    <row r="903" spans="1:13" x14ac:dyDescent="0.35">
      <c r="A903">
        <v>25147</v>
      </c>
      <c r="B903" t="s">
        <v>47</v>
      </c>
      <c r="C903" t="s">
        <v>14</v>
      </c>
      <c r="D903">
        <v>499</v>
      </c>
      <c r="E903">
        <v>214</v>
      </c>
      <c r="F903">
        <v>276</v>
      </c>
      <c r="G903">
        <v>0</v>
      </c>
      <c r="H903">
        <v>8425</v>
      </c>
      <c r="I903">
        <v>0</v>
      </c>
      <c r="J903">
        <v>78</v>
      </c>
      <c r="K903">
        <v>252</v>
      </c>
      <c r="L903">
        <v>249</v>
      </c>
      <c r="M903">
        <v>3.9666666670000001</v>
      </c>
    </row>
    <row r="904" spans="1:13" x14ac:dyDescent="0.35">
      <c r="A904">
        <v>81200</v>
      </c>
      <c r="B904" t="s">
        <v>36</v>
      </c>
      <c r="C904" t="s">
        <v>52</v>
      </c>
      <c r="D904">
        <v>612</v>
      </c>
      <c r="E904">
        <v>305</v>
      </c>
      <c r="F904">
        <v>372</v>
      </c>
      <c r="G904">
        <v>0</v>
      </c>
      <c r="H904">
        <v>11671</v>
      </c>
      <c r="I904">
        <v>1</v>
      </c>
      <c r="J904">
        <v>84</v>
      </c>
      <c r="K904">
        <v>332</v>
      </c>
      <c r="L904">
        <v>346</v>
      </c>
      <c r="M904">
        <v>20.5</v>
      </c>
    </row>
    <row r="905" spans="1:13" x14ac:dyDescent="0.35">
      <c r="A905">
        <v>152657</v>
      </c>
      <c r="B905" t="s">
        <v>22</v>
      </c>
      <c r="C905" t="s">
        <v>17</v>
      </c>
      <c r="D905">
        <v>1841</v>
      </c>
      <c r="E905">
        <v>376</v>
      </c>
      <c r="F905">
        <v>450</v>
      </c>
      <c r="G905">
        <v>46</v>
      </c>
      <c r="H905">
        <v>17077</v>
      </c>
      <c r="I905">
        <v>8</v>
      </c>
      <c r="J905">
        <v>32</v>
      </c>
      <c r="K905">
        <v>387</v>
      </c>
      <c r="L905">
        <v>435</v>
      </c>
      <c r="M905">
        <v>11.625</v>
      </c>
    </row>
    <row r="906" spans="1:13" x14ac:dyDescent="0.35">
      <c r="A906">
        <v>16329</v>
      </c>
      <c r="B906" t="s">
        <v>18</v>
      </c>
      <c r="C906" t="s">
        <v>17</v>
      </c>
      <c r="D906">
        <v>683</v>
      </c>
      <c r="E906">
        <v>312</v>
      </c>
      <c r="F906">
        <v>354</v>
      </c>
      <c r="G906">
        <v>0</v>
      </c>
      <c r="H906">
        <v>11075</v>
      </c>
      <c r="I906">
        <v>0</v>
      </c>
      <c r="J906">
        <v>78</v>
      </c>
      <c r="K906">
        <v>337</v>
      </c>
      <c r="L906">
        <v>329</v>
      </c>
      <c r="M906">
        <v>4.8666666669999996</v>
      </c>
    </row>
    <row r="907" spans="1:13" x14ac:dyDescent="0.35">
      <c r="A907">
        <v>87508</v>
      </c>
      <c r="B907" t="s">
        <v>35</v>
      </c>
      <c r="C907" t="s">
        <v>17</v>
      </c>
      <c r="D907">
        <v>621</v>
      </c>
      <c r="E907">
        <v>214</v>
      </c>
      <c r="F907">
        <v>297</v>
      </c>
      <c r="G907">
        <v>0</v>
      </c>
      <c r="H907">
        <v>9788</v>
      </c>
      <c r="I907">
        <v>1</v>
      </c>
      <c r="J907">
        <v>47</v>
      </c>
      <c r="K907">
        <v>239</v>
      </c>
      <c r="L907">
        <v>270</v>
      </c>
      <c r="M907">
        <v>6.263157895</v>
      </c>
    </row>
    <row r="908" spans="1:13" x14ac:dyDescent="0.35">
      <c r="A908">
        <v>190311</v>
      </c>
      <c r="B908" t="s">
        <v>47</v>
      </c>
      <c r="C908" t="s">
        <v>14</v>
      </c>
      <c r="D908">
        <v>550</v>
      </c>
      <c r="E908">
        <v>249</v>
      </c>
      <c r="F908">
        <v>410</v>
      </c>
      <c r="G908">
        <v>0</v>
      </c>
      <c r="H908">
        <v>19689</v>
      </c>
      <c r="I908">
        <v>8</v>
      </c>
      <c r="J908">
        <v>38</v>
      </c>
      <c r="K908">
        <v>419</v>
      </c>
      <c r="L908">
        <v>305</v>
      </c>
      <c r="M908">
        <v>14.35869565</v>
      </c>
    </row>
    <row r="909" spans="1:13" x14ac:dyDescent="0.35">
      <c r="A909">
        <v>165314</v>
      </c>
      <c r="B909" t="s">
        <v>22</v>
      </c>
      <c r="C909" t="s">
        <v>17</v>
      </c>
      <c r="D909">
        <v>1203</v>
      </c>
      <c r="E909">
        <v>290</v>
      </c>
      <c r="F909">
        <v>604</v>
      </c>
      <c r="G909">
        <v>0</v>
      </c>
      <c r="H909">
        <v>19183</v>
      </c>
      <c r="I909">
        <v>19</v>
      </c>
      <c r="J909">
        <v>78</v>
      </c>
      <c r="K909">
        <v>413</v>
      </c>
      <c r="L909">
        <v>493</v>
      </c>
      <c r="M909">
        <v>16.5</v>
      </c>
    </row>
    <row r="910" spans="1:13" x14ac:dyDescent="0.35">
      <c r="A910">
        <v>160570</v>
      </c>
      <c r="B910" t="s">
        <v>41</v>
      </c>
      <c r="C910" t="s">
        <v>52</v>
      </c>
      <c r="D910">
        <v>1412</v>
      </c>
      <c r="E910">
        <v>399</v>
      </c>
      <c r="F910">
        <v>457</v>
      </c>
      <c r="G910">
        <v>17</v>
      </c>
      <c r="H910">
        <v>15307</v>
      </c>
      <c r="I910">
        <v>4</v>
      </c>
      <c r="J910">
        <v>58</v>
      </c>
      <c r="K910">
        <v>413</v>
      </c>
      <c r="L910">
        <v>442</v>
      </c>
      <c r="M910">
        <v>15.33333333</v>
      </c>
    </row>
    <row r="911" spans="1:13" x14ac:dyDescent="0.35">
      <c r="A911">
        <v>151806</v>
      </c>
      <c r="B911" t="s">
        <v>22</v>
      </c>
      <c r="C911" t="s">
        <v>14</v>
      </c>
      <c r="D911">
        <v>1420</v>
      </c>
      <c r="E911">
        <v>351</v>
      </c>
      <c r="F911">
        <v>420</v>
      </c>
      <c r="G911">
        <v>4</v>
      </c>
      <c r="H911">
        <v>14537</v>
      </c>
      <c r="I911">
        <v>14</v>
      </c>
      <c r="J911">
        <v>49</v>
      </c>
      <c r="K911">
        <v>433</v>
      </c>
      <c r="L911">
        <v>388</v>
      </c>
      <c r="M911">
        <v>4.5</v>
      </c>
    </row>
    <row r="912" spans="1:13" x14ac:dyDescent="0.35">
      <c r="A912">
        <v>51731</v>
      </c>
      <c r="B912" t="s">
        <v>54</v>
      </c>
      <c r="C912" t="s">
        <v>14</v>
      </c>
      <c r="D912">
        <v>640</v>
      </c>
      <c r="E912">
        <v>226</v>
      </c>
      <c r="F912">
        <v>351</v>
      </c>
      <c r="G912">
        <v>1</v>
      </c>
      <c r="H912">
        <v>11829</v>
      </c>
      <c r="I912">
        <v>1</v>
      </c>
      <c r="J912">
        <v>55</v>
      </c>
      <c r="K912">
        <v>302</v>
      </c>
      <c r="L912">
        <v>289</v>
      </c>
      <c r="M912">
        <v>10.75</v>
      </c>
    </row>
    <row r="913" spans="1:13" x14ac:dyDescent="0.35">
      <c r="A913">
        <v>17418</v>
      </c>
      <c r="B913" t="s">
        <v>18</v>
      </c>
      <c r="C913" t="s">
        <v>17</v>
      </c>
      <c r="D913">
        <v>853</v>
      </c>
      <c r="E913">
        <v>289</v>
      </c>
      <c r="F913">
        <v>440</v>
      </c>
      <c r="G913">
        <v>2</v>
      </c>
      <c r="H913">
        <v>17351</v>
      </c>
      <c r="I913">
        <v>9</v>
      </c>
      <c r="J913">
        <v>51</v>
      </c>
      <c r="K913">
        <v>450</v>
      </c>
      <c r="L913">
        <v>331</v>
      </c>
      <c r="M913">
        <v>9.75</v>
      </c>
    </row>
    <row r="914" spans="1:13" x14ac:dyDescent="0.35">
      <c r="A914">
        <v>103953</v>
      </c>
      <c r="B914" t="s">
        <v>37</v>
      </c>
      <c r="C914" t="s">
        <v>17</v>
      </c>
      <c r="D914">
        <v>868</v>
      </c>
      <c r="E914">
        <v>359</v>
      </c>
      <c r="F914">
        <v>430</v>
      </c>
      <c r="G914">
        <v>3</v>
      </c>
      <c r="H914">
        <v>14270</v>
      </c>
      <c r="I914">
        <v>1</v>
      </c>
      <c r="J914">
        <v>60</v>
      </c>
      <c r="K914">
        <v>384</v>
      </c>
      <c r="L914">
        <v>399</v>
      </c>
      <c r="M914">
        <v>2.3157894739999998</v>
      </c>
    </row>
    <row r="915" spans="1:13" x14ac:dyDescent="0.35">
      <c r="A915">
        <v>14552</v>
      </c>
      <c r="B915" t="s">
        <v>13</v>
      </c>
      <c r="C915" t="s">
        <v>14</v>
      </c>
      <c r="D915">
        <v>1518</v>
      </c>
      <c r="E915">
        <v>449</v>
      </c>
      <c r="F915">
        <v>523</v>
      </c>
      <c r="G915">
        <v>26</v>
      </c>
      <c r="H915">
        <v>17518</v>
      </c>
      <c r="I915">
        <v>11</v>
      </c>
      <c r="J915">
        <v>39</v>
      </c>
      <c r="K915">
        <v>469</v>
      </c>
      <c r="L915">
        <v>494</v>
      </c>
      <c r="M915">
        <v>10.7</v>
      </c>
    </row>
    <row r="916" spans="1:13" x14ac:dyDescent="0.35">
      <c r="A916">
        <v>186109</v>
      </c>
      <c r="B916" t="s">
        <v>16</v>
      </c>
      <c r="C916" t="s">
        <v>17</v>
      </c>
      <c r="D916">
        <v>590</v>
      </c>
      <c r="E916">
        <v>353</v>
      </c>
      <c r="F916">
        <v>409</v>
      </c>
      <c r="G916">
        <v>1</v>
      </c>
      <c r="H916">
        <v>13030</v>
      </c>
      <c r="I916">
        <v>2</v>
      </c>
      <c r="J916">
        <v>83</v>
      </c>
      <c r="K916">
        <v>403</v>
      </c>
      <c r="L916">
        <v>362</v>
      </c>
      <c r="M916">
        <v>8.2173913039999995</v>
      </c>
    </row>
    <row r="917" spans="1:13" x14ac:dyDescent="0.35">
      <c r="A917">
        <v>40283</v>
      </c>
      <c r="B917" t="s">
        <v>13</v>
      </c>
      <c r="C917" t="s">
        <v>17</v>
      </c>
      <c r="D917">
        <v>801</v>
      </c>
      <c r="E917">
        <v>301</v>
      </c>
      <c r="F917">
        <v>408</v>
      </c>
      <c r="G917">
        <v>0</v>
      </c>
      <c r="H917">
        <v>13339</v>
      </c>
      <c r="I917">
        <v>17</v>
      </c>
      <c r="J917">
        <v>21</v>
      </c>
      <c r="K917">
        <v>370</v>
      </c>
      <c r="L917">
        <v>360</v>
      </c>
      <c r="M917">
        <v>15.2</v>
      </c>
    </row>
    <row r="918" spans="1:13" x14ac:dyDescent="0.35">
      <c r="A918">
        <v>142161</v>
      </c>
      <c r="B918" t="s">
        <v>24</v>
      </c>
      <c r="C918" t="s">
        <v>14</v>
      </c>
      <c r="D918">
        <v>675</v>
      </c>
      <c r="E918">
        <v>336</v>
      </c>
      <c r="F918">
        <v>372</v>
      </c>
      <c r="G918">
        <v>0</v>
      </c>
      <c r="H918">
        <v>11280</v>
      </c>
      <c r="I918">
        <v>1</v>
      </c>
      <c r="J918">
        <v>28</v>
      </c>
      <c r="K918">
        <v>375</v>
      </c>
      <c r="L918">
        <v>325</v>
      </c>
      <c r="M918">
        <v>5</v>
      </c>
    </row>
    <row r="919" spans="1:13" x14ac:dyDescent="0.35">
      <c r="A919">
        <v>181337</v>
      </c>
      <c r="B919" t="s">
        <v>41</v>
      </c>
      <c r="C919" t="s">
        <v>17</v>
      </c>
      <c r="D919">
        <v>1217</v>
      </c>
      <c r="E919">
        <v>465</v>
      </c>
      <c r="F919">
        <v>598</v>
      </c>
      <c r="G919">
        <v>19</v>
      </c>
      <c r="H919">
        <v>29913</v>
      </c>
      <c r="I919">
        <v>5</v>
      </c>
      <c r="J919">
        <v>52</v>
      </c>
      <c r="K919">
        <v>506</v>
      </c>
      <c r="L919">
        <v>556</v>
      </c>
      <c r="M919">
        <v>9.8571428569999995</v>
      </c>
    </row>
    <row r="920" spans="1:13" x14ac:dyDescent="0.35">
      <c r="A920">
        <v>161646</v>
      </c>
      <c r="B920" t="s">
        <v>22</v>
      </c>
      <c r="C920" t="s">
        <v>14</v>
      </c>
      <c r="D920">
        <v>1897</v>
      </c>
      <c r="E920">
        <v>369</v>
      </c>
      <c r="F920">
        <v>520</v>
      </c>
      <c r="G920">
        <v>41</v>
      </c>
      <c r="H920">
        <v>18370</v>
      </c>
      <c r="I920">
        <v>9</v>
      </c>
      <c r="J920">
        <v>58</v>
      </c>
      <c r="K920">
        <v>481</v>
      </c>
      <c r="L920">
        <v>433</v>
      </c>
      <c r="M920">
        <v>23</v>
      </c>
    </row>
    <row r="921" spans="1:13" x14ac:dyDescent="0.35">
      <c r="A921">
        <v>181869</v>
      </c>
      <c r="B921" t="s">
        <v>41</v>
      </c>
      <c r="C921" t="s">
        <v>52</v>
      </c>
      <c r="D921">
        <v>1038</v>
      </c>
      <c r="E921">
        <v>294</v>
      </c>
      <c r="F921">
        <v>344</v>
      </c>
      <c r="G921">
        <v>3</v>
      </c>
      <c r="H921">
        <v>12639</v>
      </c>
      <c r="I921">
        <v>2</v>
      </c>
      <c r="J921">
        <v>46</v>
      </c>
      <c r="K921">
        <v>317</v>
      </c>
      <c r="L921">
        <v>325</v>
      </c>
      <c r="M921">
        <v>7</v>
      </c>
    </row>
    <row r="922" spans="1:13" x14ac:dyDescent="0.35">
      <c r="A922">
        <v>55302</v>
      </c>
      <c r="B922" t="s">
        <v>63</v>
      </c>
      <c r="C922" t="s">
        <v>14</v>
      </c>
      <c r="D922">
        <v>878</v>
      </c>
      <c r="E922">
        <v>607</v>
      </c>
      <c r="F922">
        <v>654</v>
      </c>
      <c r="G922">
        <v>1</v>
      </c>
      <c r="H922">
        <v>20596</v>
      </c>
      <c r="I922">
        <v>1</v>
      </c>
      <c r="J922">
        <v>64</v>
      </c>
      <c r="K922">
        <v>630</v>
      </c>
      <c r="L922">
        <v>622</v>
      </c>
      <c r="M922">
        <v>9.75</v>
      </c>
    </row>
    <row r="923" spans="1:13" x14ac:dyDescent="0.35">
      <c r="A923">
        <v>189508</v>
      </c>
      <c r="B923" t="s">
        <v>16</v>
      </c>
      <c r="C923" t="s">
        <v>14</v>
      </c>
      <c r="D923">
        <v>680</v>
      </c>
      <c r="E923">
        <v>289</v>
      </c>
      <c r="F923">
        <v>316</v>
      </c>
      <c r="G923">
        <v>0</v>
      </c>
      <c r="H923">
        <v>9856</v>
      </c>
      <c r="I923">
        <v>36</v>
      </c>
      <c r="J923">
        <v>55</v>
      </c>
      <c r="K923">
        <v>325</v>
      </c>
      <c r="L923">
        <v>293</v>
      </c>
      <c r="M923">
        <v>4.6666666670000003</v>
      </c>
    </row>
    <row r="924" spans="1:13" x14ac:dyDescent="0.35">
      <c r="A924">
        <v>129031</v>
      </c>
      <c r="B924" t="s">
        <v>21</v>
      </c>
      <c r="C924" t="s">
        <v>14</v>
      </c>
      <c r="D924">
        <v>1269</v>
      </c>
      <c r="E924">
        <v>512</v>
      </c>
      <c r="F924">
        <v>597</v>
      </c>
      <c r="G924">
        <v>15</v>
      </c>
      <c r="H924">
        <v>20906</v>
      </c>
      <c r="I924">
        <v>16</v>
      </c>
      <c r="J924">
        <v>50</v>
      </c>
      <c r="K924">
        <v>574</v>
      </c>
      <c r="L924">
        <v>540</v>
      </c>
      <c r="M924">
        <v>4.2549019609999998</v>
      </c>
    </row>
    <row r="925" spans="1:13" x14ac:dyDescent="0.35">
      <c r="A925">
        <v>177962</v>
      </c>
      <c r="B925" t="s">
        <v>51</v>
      </c>
      <c r="C925" t="s">
        <v>14</v>
      </c>
      <c r="D925">
        <v>617</v>
      </c>
      <c r="E925">
        <v>332</v>
      </c>
      <c r="F925">
        <v>423</v>
      </c>
      <c r="G925">
        <v>0</v>
      </c>
      <c r="H925">
        <v>13784</v>
      </c>
      <c r="I925">
        <v>1</v>
      </c>
      <c r="J925">
        <v>43</v>
      </c>
      <c r="K925">
        <v>363</v>
      </c>
      <c r="L925">
        <v>353</v>
      </c>
      <c r="M925">
        <v>4.5333333329999999</v>
      </c>
    </row>
    <row r="926" spans="1:13" x14ac:dyDescent="0.35">
      <c r="A926">
        <v>171832</v>
      </c>
      <c r="B926" t="s">
        <v>22</v>
      </c>
      <c r="C926" t="s">
        <v>14</v>
      </c>
      <c r="D926">
        <v>1365</v>
      </c>
      <c r="E926">
        <v>282</v>
      </c>
      <c r="F926">
        <v>430</v>
      </c>
      <c r="G926">
        <v>15</v>
      </c>
      <c r="H926">
        <v>16473</v>
      </c>
      <c r="I926">
        <v>8</v>
      </c>
      <c r="J926">
        <v>52</v>
      </c>
      <c r="K926">
        <v>359</v>
      </c>
      <c r="L926">
        <v>356</v>
      </c>
      <c r="M926">
        <v>25</v>
      </c>
    </row>
    <row r="927" spans="1:13" x14ac:dyDescent="0.35">
      <c r="A927">
        <v>57992</v>
      </c>
      <c r="B927" t="s">
        <v>58</v>
      </c>
      <c r="C927" t="s">
        <v>14</v>
      </c>
      <c r="D927">
        <v>838</v>
      </c>
      <c r="E927">
        <v>404</v>
      </c>
      <c r="F927">
        <v>528</v>
      </c>
      <c r="G927">
        <v>2</v>
      </c>
      <c r="H927">
        <v>17321</v>
      </c>
      <c r="I927">
        <v>0</v>
      </c>
      <c r="J927">
        <v>72</v>
      </c>
      <c r="K927">
        <v>436</v>
      </c>
      <c r="L927">
        <v>493</v>
      </c>
      <c r="M927">
        <v>4.8666666669999996</v>
      </c>
    </row>
    <row r="928" spans="1:13" x14ac:dyDescent="0.35">
      <c r="A928">
        <v>132154</v>
      </c>
      <c r="B928" t="s">
        <v>49</v>
      </c>
      <c r="C928" t="s">
        <v>14</v>
      </c>
      <c r="D928">
        <v>1070</v>
      </c>
      <c r="E928">
        <v>271</v>
      </c>
      <c r="F928">
        <v>394</v>
      </c>
      <c r="G928">
        <v>2</v>
      </c>
      <c r="H928">
        <v>13186</v>
      </c>
      <c r="I928">
        <v>3</v>
      </c>
      <c r="J928">
        <v>36</v>
      </c>
      <c r="K928">
        <v>388</v>
      </c>
      <c r="L928">
        <v>330</v>
      </c>
      <c r="M928">
        <v>8.25</v>
      </c>
    </row>
    <row r="929" spans="1:13" x14ac:dyDescent="0.35">
      <c r="A929">
        <v>150191</v>
      </c>
      <c r="B929" t="s">
        <v>22</v>
      </c>
      <c r="C929" t="s">
        <v>14</v>
      </c>
      <c r="D929">
        <v>2166</v>
      </c>
      <c r="E929">
        <v>427</v>
      </c>
      <c r="F929">
        <v>559</v>
      </c>
      <c r="G929">
        <v>68</v>
      </c>
      <c r="H929">
        <v>15653</v>
      </c>
      <c r="I929">
        <v>15</v>
      </c>
      <c r="J929">
        <v>54</v>
      </c>
      <c r="K929">
        <v>515</v>
      </c>
      <c r="L929">
        <v>471</v>
      </c>
      <c r="M929">
        <v>9.0909090910000003</v>
      </c>
    </row>
    <row r="930" spans="1:13" x14ac:dyDescent="0.35">
      <c r="A930">
        <v>25107</v>
      </c>
      <c r="B930" t="s">
        <v>47</v>
      </c>
      <c r="C930" t="s">
        <v>17</v>
      </c>
      <c r="D930">
        <v>803</v>
      </c>
      <c r="E930">
        <v>333</v>
      </c>
      <c r="F930">
        <v>417</v>
      </c>
      <c r="G930">
        <v>1</v>
      </c>
      <c r="H930">
        <v>14356</v>
      </c>
      <c r="I930">
        <v>1</v>
      </c>
      <c r="J930">
        <v>32</v>
      </c>
      <c r="K930">
        <v>360</v>
      </c>
      <c r="L930">
        <v>375</v>
      </c>
      <c r="M930">
        <v>5.8235294120000001</v>
      </c>
    </row>
    <row r="931" spans="1:13" x14ac:dyDescent="0.35">
      <c r="A931">
        <v>59645</v>
      </c>
      <c r="B931" t="s">
        <v>34</v>
      </c>
      <c r="C931" t="s">
        <v>17</v>
      </c>
      <c r="D931">
        <v>666</v>
      </c>
      <c r="E931">
        <v>255</v>
      </c>
      <c r="F931">
        <v>394</v>
      </c>
      <c r="G931">
        <v>1</v>
      </c>
      <c r="H931">
        <v>14934</v>
      </c>
      <c r="I931">
        <v>1</v>
      </c>
      <c r="J931">
        <v>77</v>
      </c>
      <c r="K931">
        <v>332</v>
      </c>
      <c r="L931">
        <v>325</v>
      </c>
      <c r="M931">
        <v>4.5</v>
      </c>
    </row>
    <row r="932" spans="1:13" x14ac:dyDescent="0.35">
      <c r="A932">
        <v>139224</v>
      </c>
      <c r="B932" t="s">
        <v>55</v>
      </c>
      <c r="C932" t="s">
        <v>17</v>
      </c>
      <c r="D932">
        <v>279</v>
      </c>
      <c r="E932">
        <v>144</v>
      </c>
      <c r="F932">
        <v>211</v>
      </c>
      <c r="G932">
        <v>0</v>
      </c>
      <c r="H932">
        <v>7112</v>
      </c>
      <c r="I932">
        <v>1</v>
      </c>
      <c r="J932">
        <v>70</v>
      </c>
      <c r="K932">
        <v>171</v>
      </c>
      <c r="L932">
        <v>184</v>
      </c>
      <c r="M932">
        <v>21.345454549999999</v>
      </c>
    </row>
    <row r="933" spans="1:13" x14ac:dyDescent="0.35">
      <c r="A933">
        <v>53078</v>
      </c>
      <c r="B933" t="s">
        <v>54</v>
      </c>
      <c r="C933" t="s">
        <v>17</v>
      </c>
      <c r="D933">
        <v>1217</v>
      </c>
      <c r="E933">
        <v>567</v>
      </c>
      <c r="F933">
        <v>644</v>
      </c>
      <c r="G933">
        <v>2</v>
      </c>
      <c r="H933">
        <v>20593</v>
      </c>
      <c r="I933">
        <v>5</v>
      </c>
      <c r="J933">
        <v>43</v>
      </c>
      <c r="K933">
        <v>614</v>
      </c>
      <c r="L933">
        <v>608</v>
      </c>
      <c r="M933">
        <v>19</v>
      </c>
    </row>
    <row r="934" spans="1:13" x14ac:dyDescent="0.35">
      <c r="A934">
        <v>125593</v>
      </c>
      <c r="B934" t="s">
        <v>21</v>
      </c>
      <c r="C934" t="s">
        <v>17</v>
      </c>
      <c r="D934">
        <v>876</v>
      </c>
      <c r="E934">
        <v>364</v>
      </c>
      <c r="F934">
        <v>529</v>
      </c>
      <c r="G934">
        <v>2</v>
      </c>
      <c r="H934">
        <v>19328</v>
      </c>
      <c r="I934">
        <v>5</v>
      </c>
      <c r="J934">
        <v>57</v>
      </c>
      <c r="K934">
        <v>504</v>
      </c>
      <c r="L934">
        <v>414</v>
      </c>
      <c r="M934">
        <v>24.444444440000002</v>
      </c>
    </row>
    <row r="935" spans="1:13" x14ac:dyDescent="0.35">
      <c r="A935">
        <v>185525</v>
      </c>
      <c r="B935" t="s">
        <v>28</v>
      </c>
      <c r="C935" t="s">
        <v>14</v>
      </c>
      <c r="D935">
        <v>1076</v>
      </c>
      <c r="E935">
        <v>593</v>
      </c>
      <c r="F935">
        <v>613</v>
      </c>
      <c r="G935">
        <v>0</v>
      </c>
      <c r="H935">
        <v>18113</v>
      </c>
      <c r="I935">
        <v>1</v>
      </c>
      <c r="J935">
        <v>32</v>
      </c>
      <c r="K935">
        <v>586</v>
      </c>
      <c r="L935">
        <v>623</v>
      </c>
      <c r="M935">
        <v>12.33333333</v>
      </c>
    </row>
    <row r="936" spans="1:13" x14ac:dyDescent="0.35">
      <c r="A936">
        <v>109848</v>
      </c>
      <c r="B936" t="s">
        <v>50</v>
      </c>
      <c r="C936" t="s">
        <v>31</v>
      </c>
      <c r="D936">
        <v>500</v>
      </c>
      <c r="E936">
        <v>296</v>
      </c>
      <c r="F936">
        <v>303</v>
      </c>
      <c r="G936">
        <v>0</v>
      </c>
      <c r="H936">
        <v>8662</v>
      </c>
      <c r="I936">
        <v>1</v>
      </c>
      <c r="J936">
        <v>91</v>
      </c>
      <c r="K936">
        <v>313</v>
      </c>
      <c r="L936">
        <v>291</v>
      </c>
      <c r="M936">
        <v>12.14285714</v>
      </c>
    </row>
    <row r="937" spans="1:13" x14ac:dyDescent="0.35">
      <c r="A937">
        <v>170098</v>
      </c>
      <c r="B937" t="s">
        <v>22</v>
      </c>
      <c r="C937" t="s">
        <v>17</v>
      </c>
      <c r="D937">
        <v>877</v>
      </c>
      <c r="E937">
        <v>183</v>
      </c>
      <c r="F937">
        <v>289</v>
      </c>
      <c r="G937">
        <v>9</v>
      </c>
      <c r="H937">
        <v>11139</v>
      </c>
      <c r="I937">
        <v>5</v>
      </c>
      <c r="J937">
        <v>46</v>
      </c>
      <c r="K937">
        <v>257</v>
      </c>
      <c r="L937">
        <v>236</v>
      </c>
      <c r="M937">
        <v>6.7142857139999998</v>
      </c>
    </row>
    <row r="938" spans="1:13" x14ac:dyDescent="0.35">
      <c r="A938">
        <v>171358</v>
      </c>
      <c r="B938" t="s">
        <v>22</v>
      </c>
      <c r="C938" t="s">
        <v>14</v>
      </c>
      <c r="D938">
        <v>2631</v>
      </c>
      <c r="E938">
        <v>689</v>
      </c>
      <c r="F938">
        <v>816</v>
      </c>
      <c r="G938">
        <v>80</v>
      </c>
      <c r="H938">
        <v>38138</v>
      </c>
      <c r="I938">
        <v>4</v>
      </c>
      <c r="J938">
        <v>50</v>
      </c>
      <c r="K938">
        <v>753</v>
      </c>
      <c r="L938">
        <v>772</v>
      </c>
      <c r="M938">
        <v>19.61538462</v>
      </c>
    </row>
    <row r="939" spans="1:13" x14ac:dyDescent="0.35">
      <c r="A939">
        <v>46165</v>
      </c>
      <c r="B939" t="s">
        <v>13</v>
      </c>
      <c r="C939" t="s">
        <v>17</v>
      </c>
      <c r="D939">
        <v>916</v>
      </c>
      <c r="E939">
        <v>270</v>
      </c>
      <c r="F939">
        <v>519</v>
      </c>
      <c r="G939">
        <v>2</v>
      </c>
      <c r="H939">
        <v>18827</v>
      </c>
      <c r="I939">
        <v>3</v>
      </c>
      <c r="J939">
        <v>21</v>
      </c>
      <c r="K939">
        <v>388</v>
      </c>
      <c r="L939">
        <v>401</v>
      </c>
      <c r="M939">
        <v>11.18181818</v>
      </c>
    </row>
    <row r="940" spans="1:13" x14ac:dyDescent="0.35">
      <c r="A940">
        <v>121640</v>
      </c>
      <c r="B940" t="s">
        <v>21</v>
      </c>
      <c r="C940" t="s">
        <v>17</v>
      </c>
      <c r="D940">
        <v>1205</v>
      </c>
      <c r="E940">
        <v>645</v>
      </c>
      <c r="F940">
        <v>710</v>
      </c>
      <c r="G940">
        <v>8</v>
      </c>
      <c r="H940">
        <v>22842</v>
      </c>
      <c r="I940">
        <v>16</v>
      </c>
      <c r="J940">
        <v>33</v>
      </c>
      <c r="K940">
        <v>651</v>
      </c>
      <c r="L940">
        <v>699</v>
      </c>
      <c r="M940">
        <v>20</v>
      </c>
    </row>
    <row r="941" spans="1:13" x14ac:dyDescent="0.35">
      <c r="A941">
        <v>178423</v>
      </c>
      <c r="B941" t="s">
        <v>41</v>
      </c>
      <c r="C941" t="s">
        <v>17</v>
      </c>
      <c r="D941">
        <v>1952</v>
      </c>
      <c r="E941">
        <v>483</v>
      </c>
      <c r="F941">
        <v>578</v>
      </c>
      <c r="G941">
        <v>47</v>
      </c>
      <c r="H941">
        <v>19585</v>
      </c>
      <c r="I941">
        <v>8</v>
      </c>
      <c r="J941">
        <v>52</v>
      </c>
      <c r="K941">
        <v>527</v>
      </c>
      <c r="L941">
        <v>522</v>
      </c>
      <c r="M941">
        <v>5.2222222220000001</v>
      </c>
    </row>
    <row r="942" spans="1:13" x14ac:dyDescent="0.35">
      <c r="A942">
        <v>153528</v>
      </c>
      <c r="B942" t="s">
        <v>22</v>
      </c>
      <c r="C942" t="s">
        <v>17</v>
      </c>
      <c r="D942">
        <v>1620</v>
      </c>
      <c r="E942">
        <v>393</v>
      </c>
      <c r="F942">
        <v>485</v>
      </c>
      <c r="G942">
        <v>5</v>
      </c>
      <c r="H942">
        <v>13441</v>
      </c>
      <c r="I942">
        <v>24</v>
      </c>
      <c r="J942">
        <v>38</v>
      </c>
      <c r="K942">
        <v>452</v>
      </c>
      <c r="L942">
        <v>432</v>
      </c>
      <c r="M942">
        <v>3.2976190480000001</v>
      </c>
    </row>
    <row r="943" spans="1:13" x14ac:dyDescent="0.35">
      <c r="A943">
        <v>56367</v>
      </c>
      <c r="B943" t="s">
        <v>58</v>
      </c>
      <c r="C943" t="s">
        <v>14</v>
      </c>
      <c r="D943">
        <v>301</v>
      </c>
      <c r="E943">
        <v>195</v>
      </c>
      <c r="F943">
        <v>354</v>
      </c>
      <c r="G943">
        <v>0</v>
      </c>
      <c r="H943">
        <v>10710</v>
      </c>
      <c r="I943">
        <v>0</v>
      </c>
      <c r="J943">
        <v>80</v>
      </c>
      <c r="K943">
        <v>249</v>
      </c>
      <c r="L943">
        <v>299</v>
      </c>
      <c r="M943">
        <v>5.1666666670000003</v>
      </c>
    </row>
    <row r="944" spans="1:13" x14ac:dyDescent="0.35">
      <c r="A944">
        <v>49565</v>
      </c>
      <c r="B944" t="s">
        <v>44</v>
      </c>
      <c r="C944" t="s">
        <v>27</v>
      </c>
      <c r="D944">
        <v>842</v>
      </c>
      <c r="E944">
        <v>438</v>
      </c>
      <c r="F944">
        <v>516</v>
      </c>
      <c r="G944">
        <v>5</v>
      </c>
      <c r="H944">
        <v>15854</v>
      </c>
      <c r="I944">
        <v>3</v>
      </c>
      <c r="J944">
        <v>50</v>
      </c>
      <c r="K944">
        <v>446</v>
      </c>
      <c r="L944">
        <v>505</v>
      </c>
      <c r="M944">
        <v>15.6</v>
      </c>
    </row>
    <row r="945" spans="1:13" x14ac:dyDescent="0.35">
      <c r="A945">
        <v>86692</v>
      </c>
      <c r="B945" t="s">
        <v>46</v>
      </c>
      <c r="C945" t="s">
        <v>14</v>
      </c>
      <c r="D945">
        <v>349</v>
      </c>
      <c r="E945">
        <v>201</v>
      </c>
      <c r="F945">
        <v>281</v>
      </c>
      <c r="G945">
        <v>0</v>
      </c>
      <c r="H945">
        <v>9651</v>
      </c>
      <c r="I945">
        <v>0</v>
      </c>
      <c r="J945">
        <v>87</v>
      </c>
      <c r="K945">
        <v>272</v>
      </c>
      <c r="L945">
        <v>214</v>
      </c>
      <c r="M945">
        <v>12.2</v>
      </c>
    </row>
    <row r="946" spans="1:13" x14ac:dyDescent="0.35">
      <c r="A946">
        <v>7082</v>
      </c>
      <c r="B946" t="s">
        <v>22</v>
      </c>
      <c r="C946" t="s">
        <v>17</v>
      </c>
      <c r="D946">
        <v>3327</v>
      </c>
      <c r="E946">
        <v>404</v>
      </c>
      <c r="F946">
        <v>538</v>
      </c>
      <c r="G946">
        <v>94</v>
      </c>
      <c r="H946">
        <v>18128</v>
      </c>
      <c r="I946">
        <v>40</v>
      </c>
      <c r="J946">
        <v>48</v>
      </c>
      <c r="K946">
        <v>429</v>
      </c>
      <c r="L946">
        <v>484</v>
      </c>
      <c r="M946">
        <v>10.88888889</v>
      </c>
    </row>
    <row r="947" spans="1:13" x14ac:dyDescent="0.35">
      <c r="A947">
        <v>116539</v>
      </c>
      <c r="B947" t="s">
        <v>22</v>
      </c>
      <c r="C947" t="s">
        <v>17</v>
      </c>
      <c r="D947">
        <v>1606</v>
      </c>
      <c r="E947">
        <v>293</v>
      </c>
      <c r="F947">
        <v>367</v>
      </c>
      <c r="G947">
        <v>25</v>
      </c>
      <c r="H947">
        <v>12438</v>
      </c>
      <c r="I947">
        <v>15</v>
      </c>
      <c r="J947">
        <v>38</v>
      </c>
      <c r="K947">
        <v>316</v>
      </c>
      <c r="L947">
        <v>351</v>
      </c>
      <c r="M947">
        <v>13.42857143</v>
      </c>
    </row>
    <row r="948" spans="1:13" x14ac:dyDescent="0.35">
      <c r="A948">
        <v>65656</v>
      </c>
      <c r="B948" t="s">
        <v>30</v>
      </c>
      <c r="D948">
        <v>928</v>
      </c>
      <c r="E948">
        <v>334</v>
      </c>
      <c r="F948">
        <v>527</v>
      </c>
      <c r="G948">
        <v>1</v>
      </c>
      <c r="H948">
        <v>23732</v>
      </c>
      <c r="I948">
        <v>15</v>
      </c>
      <c r="J948">
        <v>57</v>
      </c>
      <c r="K948">
        <v>463</v>
      </c>
      <c r="L948">
        <v>403</v>
      </c>
      <c r="M948">
        <v>15</v>
      </c>
    </row>
    <row r="949" spans="1:13" x14ac:dyDescent="0.35">
      <c r="A949">
        <v>121986</v>
      </c>
      <c r="B949" t="s">
        <v>21</v>
      </c>
      <c r="C949" t="s">
        <v>17</v>
      </c>
      <c r="D949">
        <v>733</v>
      </c>
      <c r="E949">
        <v>452</v>
      </c>
      <c r="F949">
        <v>503</v>
      </c>
      <c r="G949">
        <v>0</v>
      </c>
      <c r="H949">
        <v>14468</v>
      </c>
      <c r="I949">
        <v>17</v>
      </c>
      <c r="J949">
        <v>50</v>
      </c>
      <c r="K949">
        <v>453</v>
      </c>
      <c r="L949">
        <v>496</v>
      </c>
      <c r="M949">
        <v>6.6666666670000003</v>
      </c>
    </row>
    <row r="950" spans="1:13" x14ac:dyDescent="0.35">
      <c r="A950">
        <v>83718</v>
      </c>
      <c r="B950" t="s">
        <v>57</v>
      </c>
      <c r="C950" t="s">
        <v>17</v>
      </c>
      <c r="D950">
        <v>813</v>
      </c>
      <c r="E950">
        <v>216</v>
      </c>
      <c r="F950">
        <v>382</v>
      </c>
      <c r="G950">
        <v>0</v>
      </c>
      <c r="H950">
        <v>18722</v>
      </c>
      <c r="I950">
        <v>0</v>
      </c>
      <c r="J950">
        <v>62</v>
      </c>
      <c r="K950">
        <v>295</v>
      </c>
      <c r="L950">
        <v>281</v>
      </c>
      <c r="M950">
        <v>2.7058823529999998</v>
      </c>
    </row>
    <row r="951" spans="1:13" x14ac:dyDescent="0.35">
      <c r="A951">
        <v>80336</v>
      </c>
      <c r="B951" t="s">
        <v>36</v>
      </c>
      <c r="C951" t="s">
        <v>17</v>
      </c>
      <c r="D951">
        <v>836</v>
      </c>
      <c r="E951">
        <v>464</v>
      </c>
      <c r="F951">
        <v>512</v>
      </c>
      <c r="G951">
        <v>0</v>
      </c>
      <c r="H951">
        <v>15024</v>
      </c>
      <c r="I951">
        <v>5</v>
      </c>
      <c r="J951">
        <v>84</v>
      </c>
      <c r="K951">
        <v>468</v>
      </c>
      <c r="L951">
        <v>496</v>
      </c>
      <c r="M951">
        <v>6.9285714289999998</v>
      </c>
    </row>
    <row r="952" spans="1:13" x14ac:dyDescent="0.35">
      <c r="A952">
        <v>72166</v>
      </c>
      <c r="B952" t="s">
        <v>30</v>
      </c>
      <c r="C952" t="s">
        <v>17</v>
      </c>
      <c r="D952">
        <v>483</v>
      </c>
      <c r="E952">
        <v>364</v>
      </c>
      <c r="F952">
        <v>463</v>
      </c>
      <c r="G952">
        <v>0</v>
      </c>
      <c r="H952">
        <v>15398</v>
      </c>
      <c r="I952">
        <v>0</v>
      </c>
      <c r="J952">
        <v>89</v>
      </c>
      <c r="K952">
        <v>388</v>
      </c>
      <c r="L952">
        <v>412</v>
      </c>
      <c r="M952">
        <v>13</v>
      </c>
    </row>
    <row r="953" spans="1:13" x14ac:dyDescent="0.35">
      <c r="A953">
        <v>150945</v>
      </c>
      <c r="B953" t="s">
        <v>22</v>
      </c>
      <c r="C953" t="s">
        <v>17</v>
      </c>
      <c r="D953">
        <v>1473</v>
      </c>
      <c r="E953">
        <v>424</v>
      </c>
      <c r="F953">
        <v>452</v>
      </c>
      <c r="G953">
        <v>1</v>
      </c>
      <c r="H953">
        <v>13529</v>
      </c>
      <c r="I953">
        <v>14</v>
      </c>
      <c r="J953">
        <v>65</v>
      </c>
      <c r="K953">
        <v>436</v>
      </c>
      <c r="L953">
        <v>444</v>
      </c>
      <c r="M953">
        <v>13.33333333</v>
      </c>
    </row>
    <row r="954" spans="1:13" x14ac:dyDescent="0.35">
      <c r="A954">
        <v>132847</v>
      </c>
      <c r="B954" t="s">
        <v>67</v>
      </c>
      <c r="C954" t="s">
        <v>52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20</v>
      </c>
    </row>
    <row r="955" spans="1:13" x14ac:dyDescent="0.35">
      <c r="A955">
        <v>21244</v>
      </c>
      <c r="B955" t="s">
        <v>18</v>
      </c>
      <c r="C955" t="s">
        <v>17</v>
      </c>
      <c r="D955">
        <v>828</v>
      </c>
      <c r="E955">
        <v>232</v>
      </c>
      <c r="F955">
        <v>380</v>
      </c>
      <c r="G955">
        <v>13</v>
      </c>
      <c r="H955">
        <v>15119</v>
      </c>
      <c r="I955">
        <v>1</v>
      </c>
      <c r="J955">
        <v>66</v>
      </c>
      <c r="K955">
        <v>308</v>
      </c>
      <c r="L955">
        <v>327</v>
      </c>
      <c r="M955">
        <v>10.30769231</v>
      </c>
    </row>
    <row r="956" spans="1:13" x14ac:dyDescent="0.35">
      <c r="A956">
        <v>82618</v>
      </c>
      <c r="B956" t="s">
        <v>57</v>
      </c>
      <c r="C956" t="s">
        <v>14</v>
      </c>
      <c r="D956">
        <v>836</v>
      </c>
      <c r="E956">
        <v>477</v>
      </c>
      <c r="F956">
        <v>540</v>
      </c>
      <c r="G956">
        <v>0</v>
      </c>
      <c r="H956">
        <v>15366</v>
      </c>
      <c r="I956">
        <v>3</v>
      </c>
      <c r="J956">
        <v>81</v>
      </c>
      <c r="K956">
        <v>508</v>
      </c>
      <c r="L956">
        <v>495</v>
      </c>
      <c r="M956">
        <v>6.2380952379999997</v>
      </c>
    </row>
    <row r="957" spans="1:13" x14ac:dyDescent="0.35">
      <c r="A957">
        <v>169044</v>
      </c>
      <c r="B957" t="s">
        <v>22</v>
      </c>
      <c r="C957" t="s">
        <v>17</v>
      </c>
      <c r="D957">
        <v>993</v>
      </c>
      <c r="E957">
        <v>252</v>
      </c>
      <c r="F957">
        <v>344</v>
      </c>
      <c r="G957">
        <v>6</v>
      </c>
      <c r="H957">
        <v>12884</v>
      </c>
      <c r="I957">
        <v>1</v>
      </c>
      <c r="J957">
        <v>60</v>
      </c>
      <c r="K957">
        <v>291</v>
      </c>
      <c r="L957">
        <v>316</v>
      </c>
      <c r="M957">
        <v>6.96</v>
      </c>
    </row>
    <row r="958" spans="1:13" x14ac:dyDescent="0.35">
      <c r="A958">
        <v>165830</v>
      </c>
      <c r="B958" t="s">
        <v>22</v>
      </c>
      <c r="C958" t="s">
        <v>17</v>
      </c>
      <c r="D958">
        <v>3230</v>
      </c>
      <c r="E958">
        <v>650</v>
      </c>
      <c r="F958">
        <v>752</v>
      </c>
      <c r="G958">
        <v>93</v>
      </c>
      <c r="H958">
        <v>27549</v>
      </c>
      <c r="I958">
        <v>4</v>
      </c>
      <c r="J958">
        <v>53</v>
      </c>
      <c r="K958">
        <v>688</v>
      </c>
      <c r="L958">
        <v>714</v>
      </c>
      <c r="M958">
        <v>18.333333329999999</v>
      </c>
    </row>
    <row r="959" spans="1:13" x14ac:dyDescent="0.35">
      <c r="A959">
        <v>165820</v>
      </c>
      <c r="B959" t="s">
        <v>22</v>
      </c>
      <c r="C959" t="s">
        <v>17</v>
      </c>
      <c r="D959">
        <v>2854</v>
      </c>
      <c r="E959">
        <v>732</v>
      </c>
      <c r="F959">
        <v>785</v>
      </c>
      <c r="G959">
        <v>94</v>
      </c>
      <c r="H959">
        <v>29170</v>
      </c>
      <c r="I959">
        <v>7</v>
      </c>
      <c r="J959">
        <v>45</v>
      </c>
      <c r="K959">
        <v>749</v>
      </c>
      <c r="L959">
        <v>760</v>
      </c>
      <c r="M959">
        <v>20</v>
      </c>
    </row>
    <row r="960" spans="1:13" x14ac:dyDescent="0.35">
      <c r="A960">
        <v>29010</v>
      </c>
      <c r="B960" t="s">
        <v>50</v>
      </c>
      <c r="C960" t="s">
        <v>14</v>
      </c>
      <c r="D960">
        <v>775</v>
      </c>
      <c r="E960">
        <v>354</v>
      </c>
      <c r="F960">
        <v>447</v>
      </c>
      <c r="G960">
        <v>7</v>
      </c>
      <c r="H960">
        <v>14170</v>
      </c>
      <c r="I960">
        <v>3</v>
      </c>
      <c r="J960">
        <v>70</v>
      </c>
      <c r="K960">
        <v>395</v>
      </c>
      <c r="L960">
        <v>410</v>
      </c>
      <c r="M960">
        <v>18</v>
      </c>
    </row>
    <row r="961" spans="1:13" x14ac:dyDescent="0.35">
      <c r="A961">
        <v>159721</v>
      </c>
      <c r="B961" t="s">
        <v>22</v>
      </c>
      <c r="C961" t="s">
        <v>17</v>
      </c>
      <c r="D961">
        <v>683</v>
      </c>
      <c r="E961">
        <v>194</v>
      </c>
      <c r="F961">
        <v>333</v>
      </c>
      <c r="G961">
        <v>1</v>
      </c>
      <c r="H961">
        <v>10267</v>
      </c>
      <c r="I961">
        <v>9</v>
      </c>
      <c r="J961">
        <v>64</v>
      </c>
      <c r="K961">
        <v>216</v>
      </c>
      <c r="L961">
        <v>295</v>
      </c>
      <c r="M961">
        <v>11.363636359999999</v>
      </c>
    </row>
    <row r="962" spans="1:13" x14ac:dyDescent="0.35">
      <c r="A962">
        <v>47709</v>
      </c>
      <c r="B962" t="s">
        <v>44</v>
      </c>
      <c r="C962" t="s">
        <v>45</v>
      </c>
      <c r="D962">
        <v>367</v>
      </c>
      <c r="E962">
        <v>179</v>
      </c>
      <c r="F962">
        <v>276</v>
      </c>
      <c r="G962">
        <v>0</v>
      </c>
      <c r="H962">
        <v>9389</v>
      </c>
      <c r="I962">
        <v>0</v>
      </c>
      <c r="J962">
        <v>79</v>
      </c>
      <c r="K962">
        <v>220</v>
      </c>
      <c r="L962">
        <v>236</v>
      </c>
      <c r="M962">
        <v>11.44444444</v>
      </c>
    </row>
    <row r="963" spans="1:13" x14ac:dyDescent="0.35">
      <c r="A963">
        <v>174152</v>
      </c>
      <c r="B963" t="s">
        <v>38</v>
      </c>
      <c r="C963" t="s">
        <v>17</v>
      </c>
      <c r="D963">
        <v>3373</v>
      </c>
      <c r="E963">
        <v>633</v>
      </c>
      <c r="F963">
        <v>673</v>
      </c>
      <c r="G963">
        <v>93</v>
      </c>
      <c r="H963">
        <v>19518</v>
      </c>
      <c r="I963">
        <v>7</v>
      </c>
      <c r="J963">
        <v>68</v>
      </c>
      <c r="K963">
        <v>628</v>
      </c>
      <c r="L963">
        <v>669</v>
      </c>
      <c r="M963">
        <v>13</v>
      </c>
    </row>
    <row r="964" spans="1:13" x14ac:dyDescent="0.35">
      <c r="A964">
        <v>36776</v>
      </c>
      <c r="B964" t="s">
        <v>13</v>
      </c>
      <c r="C964" t="s">
        <v>14</v>
      </c>
      <c r="D964">
        <v>653</v>
      </c>
      <c r="E964">
        <v>319</v>
      </c>
      <c r="F964">
        <v>379</v>
      </c>
      <c r="G964">
        <v>0</v>
      </c>
      <c r="H964">
        <v>12869</v>
      </c>
      <c r="I964">
        <v>11</v>
      </c>
      <c r="J964">
        <v>35</v>
      </c>
      <c r="K964">
        <v>360</v>
      </c>
      <c r="L964">
        <v>358</v>
      </c>
      <c r="M964">
        <v>9.5</v>
      </c>
    </row>
    <row r="965" spans="1:13" x14ac:dyDescent="0.35">
      <c r="A965">
        <v>57899</v>
      </c>
      <c r="B965" t="s">
        <v>58</v>
      </c>
      <c r="C965" t="s">
        <v>17</v>
      </c>
      <c r="D965">
        <v>307</v>
      </c>
      <c r="E965">
        <v>159</v>
      </c>
      <c r="F965">
        <v>216</v>
      </c>
      <c r="G965">
        <v>0</v>
      </c>
      <c r="H965">
        <v>7110</v>
      </c>
      <c r="I965">
        <v>0</v>
      </c>
      <c r="J965">
        <v>92</v>
      </c>
      <c r="K965">
        <v>169</v>
      </c>
      <c r="L965">
        <v>204</v>
      </c>
      <c r="M965">
        <v>10.551724139999999</v>
      </c>
    </row>
    <row r="966" spans="1:13" x14ac:dyDescent="0.35">
      <c r="A966">
        <v>105305</v>
      </c>
      <c r="B966" t="s">
        <v>28</v>
      </c>
      <c r="C966" t="s">
        <v>14</v>
      </c>
      <c r="D966">
        <v>249</v>
      </c>
      <c r="E966">
        <v>205</v>
      </c>
      <c r="F966">
        <v>260</v>
      </c>
      <c r="G966">
        <v>0</v>
      </c>
      <c r="H966">
        <v>9031</v>
      </c>
      <c r="I966">
        <v>0</v>
      </c>
      <c r="J966">
        <v>75</v>
      </c>
      <c r="K966">
        <v>224</v>
      </c>
      <c r="L966">
        <v>234</v>
      </c>
      <c r="M966">
        <v>4.75</v>
      </c>
    </row>
    <row r="967" spans="1:13" x14ac:dyDescent="0.35">
      <c r="A967">
        <v>108635</v>
      </c>
      <c r="B967" t="s">
        <v>50</v>
      </c>
      <c r="C967" t="s">
        <v>14</v>
      </c>
      <c r="D967">
        <v>730</v>
      </c>
      <c r="E967">
        <v>350</v>
      </c>
      <c r="F967">
        <v>393</v>
      </c>
      <c r="G967">
        <v>3</v>
      </c>
      <c r="H967">
        <v>12460</v>
      </c>
      <c r="I967">
        <v>1</v>
      </c>
      <c r="J967">
        <v>81</v>
      </c>
      <c r="K967">
        <v>362</v>
      </c>
      <c r="L967">
        <v>364</v>
      </c>
      <c r="M967">
        <v>8.5</v>
      </c>
    </row>
    <row r="968" spans="1:13" x14ac:dyDescent="0.35">
      <c r="A968">
        <v>44800</v>
      </c>
      <c r="B968" t="s">
        <v>13</v>
      </c>
      <c r="D968">
        <v>599</v>
      </c>
      <c r="E968">
        <v>200</v>
      </c>
      <c r="F968">
        <v>288</v>
      </c>
      <c r="G968">
        <v>2</v>
      </c>
      <c r="H968">
        <v>11547</v>
      </c>
      <c r="I968">
        <v>3</v>
      </c>
      <c r="J968">
        <v>34</v>
      </c>
      <c r="K968">
        <v>236</v>
      </c>
      <c r="L968">
        <v>253</v>
      </c>
      <c r="M968">
        <v>7.32</v>
      </c>
    </row>
    <row r="969" spans="1:13" x14ac:dyDescent="0.35">
      <c r="A969">
        <v>112944</v>
      </c>
      <c r="B969" t="s">
        <v>32</v>
      </c>
      <c r="C969" t="s">
        <v>17</v>
      </c>
      <c r="D969">
        <v>684</v>
      </c>
      <c r="E969">
        <v>323</v>
      </c>
      <c r="F969">
        <v>430</v>
      </c>
      <c r="G969">
        <v>1</v>
      </c>
      <c r="H969">
        <v>14293</v>
      </c>
      <c r="I969">
        <v>0</v>
      </c>
      <c r="J969">
        <v>82</v>
      </c>
      <c r="K969">
        <v>386</v>
      </c>
      <c r="L969">
        <v>388</v>
      </c>
      <c r="M969">
        <v>7.0833333329999997</v>
      </c>
    </row>
    <row r="970" spans="1:13" x14ac:dyDescent="0.35">
      <c r="A970">
        <v>128059</v>
      </c>
      <c r="B970" t="s">
        <v>21</v>
      </c>
      <c r="C970" t="s">
        <v>14</v>
      </c>
      <c r="D970">
        <v>350</v>
      </c>
      <c r="E970">
        <v>250</v>
      </c>
      <c r="F970">
        <v>355</v>
      </c>
      <c r="G970">
        <v>0</v>
      </c>
      <c r="H970">
        <v>11680</v>
      </c>
      <c r="I970">
        <v>4</v>
      </c>
      <c r="J970">
        <v>80</v>
      </c>
      <c r="K970">
        <v>278</v>
      </c>
      <c r="L970">
        <v>335</v>
      </c>
      <c r="M970">
        <v>10.125</v>
      </c>
    </row>
    <row r="971" spans="1:13" x14ac:dyDescent="0.35">
      <c r="A971">
        <v>109961</v>
      </c>
      <c r="B971" t="s">
        <v>50</v>
      </c>
      <c r="C971" t="s">
        <v>17</v>
      </c>
      <c r="D971">
        <v>304</v>
      </c>
      <c r="E971">
        <v>194</v>
      </c>
      <c r="F971">
        <v>266</v>
      </c>
      <c r="G971">
        <v>0</v>
      </c>
      <c r="H971">
        <v>8103</v>
      </c>
      <c r="I971">
        <v>0</v>
      </c>
      <c r="J971">
        <v>93</v>
      </c>
      <c r="K971">
        <v>230</v>
      </c>
      <c r="L971">
        <v>224</v>
      </c>
      <c r="M971">
        <v>10</v>
      </c>
    </row>
    <row r="972" spans="1:13" x14ac:dyDescent="0.35">
      <c r="A972">
        <v>27634</v>
      </c>
      <c r="B972" t="s">
        <v>70</v>
      </c>
      <c r="C972" t="s">
        <v>14</v>
      </c>
      <c r="D972">
        <v>1236</v>
      </c>
      <c r="E972">
        <v>461</v>
      </c>
      <c r="F972">
        <v>544</v>
      </c>
      <c r="G972">
        <v>15</v>
      </c>
      <c r="H972">
        <v>17784</v>
      </c>
      <c r="I972">
        <v>2</v>
      </c>
      <c r="J972">
        <v>63</v>
      </c>
      <c r="K972">
        <v>467</v>
      </c>
      <c r="L972">
        <v>513</v>
      </c>
      <c r="M972">
        <v>5.375</v>
      </c>
    </row>
    <row r="973" spans="1:13" x14ac:dyDescent="0.35">
      <c r="A973">
        <v>125630</v>
      </c>
      <c r="B973" t="s">
        <v>21</v>
      </c>
      <c r="C973" t="s">
        <v>31</v>
      </c>
      <c r="D973">
        <v>1101</v>
      </c>
      <c r="E973">
        <v>538</v>
      </c>
      <c r="F973">
        <v>640</v>
      </c>
      <c r="G973">
        <v>0</v>
      </c>
      <c r="H973">
        <v>19641</v>
      </c>
      <c r="I973">
        <v>8</v>
      </c>
      <c r="J973">
        <v>48</v>
      </c>
      <c r="K973">
        <v>600</v>
      </c>
      <c r="L973">
        <v>609</v>
      </c>
      <c r="M973">
        <v>16.666666670000001</v>
      </c>
    </row>
    <row r="974" spans="1:13" x14ac:dyDescent="0.35">
      <c r="A974">
        <v>158454</v>
      </c>
      <c r="B974" t="s">
        <v>22</v>
      </c>
      <c r="C974" t="s">
        <v>45</v>
      </c>
      <c r="D974">
        <v>2326</v>
      </c>
      <c r="E974">
        <v>506</v>
      </c>
      <c r="F974">
        <v>553</v>
      </c>
      <c r="G974">
        <v>74</v>
      </c>
      <c r="H974">
        <v>18918</v>
      </c>
      <c r="I974">
        <v>7</v>
      </c>
      <c r="J974">
        <v>58</v>
      </c>
      <c r="K974">
        <v>545</v>
      </c>
      <c r="L974">
        <v>514</v>
      </c>
      <c r="M974">
        <v>12.15384615</v>
      </c>
    </row>
    <row r="975" spans="1:13" x14ac:dyDescent="0.35">
      <c r="A975">
        <v>4881</v>
      </c>
      <c r="B975" t="s">
        <v>13</v>
      </c>
      <c r="C975" t="s">
        <v>14</v>
      </c>
      <c r="D975">
        <v>599</v>
      </c>
      <c r="E975">
        <v>100</v>
      </c>
      <c r="F975">
        <v>423</v>
      </c>
      <c r="G975">
        <v>4</v>
      </c>
      <c r="H975">
        <v>11670</v>
      </c>
      <c r="I975">
        <v>10</v>
      </c>
      <c r="J975">
        <v>27</v>
      </c>
      <c r="K975">
        <v>406</v>
      </c>
      <c r="L975">
        <v>200</v>
      </c>
      <c r="M975">
        <v>9.230769231</v>
      </c>
    </row>
    <row r="976" spans="1:13" x14ac:dyDescent="0.35">
      <c r="A976">
        <v>66358</v>
      </c>
      <c r="B976" t="s">
        <v>46</v>
      </c>
      <c r="C976" t="s">
        <v>14</v>
      </c>
      <c r="D976">
        <v>593</v>
      </c>
      <c r="E976">
        <v>258</v>
      </c>
      <c r="F976">
        <v>299</v>
      </c>
      <c r="G976">
        <v>0</v>
      </c>
      <c r="H976">
        <v>10186</v>
      </c>
      <c r="I976">
        <v>1</v>
      </c>
      <c r="J976">
        <v>70</v>
      </c>
      <c r="K976">
        <v>298</v>
      </c>
      <c r="L976">
        <v>274</v>
      </c>
      <c r="M976">
        <v>5.266666667</v>
      </c>
    </row>
    <row r="977" spans="1:13" x14ac:dyDescent="0.35">
      <c r="A977">
        <v>2231</v>
      </c>
      <c r="B977" t="s">
        <v>36</v>
      </c>
      <c r="C977" t="s">
        <v>52</v>
      </c>
      <c r="D977">
        <v>564</v>
      </c>
      <c r="E977">
        <v>217</v>
      </c>
      <c r="F977">
        <v>397</v>
      </c>
      <c r="G977">
        <v>0</v>
      </c>
      <c r="H977">
        <v>12315</v>
      </c>
      <c r="I977">
        <v>0</v>
      </c>
      <c r="J977">
        <v>96</v>
      </c>
      <c r="K977">
        <v>386</v>
      </c>
      <c r="L977">
        <v>295</v>
      </c>
      <c r="M977">
        <v>11.4</v>
      </c>
    </row>
    <row r="978" spans="1:13" x14ac:dyDescent="0.35">
      <c r="A978">
        <v>68534</v>
      </c>
      <c r="B978" t="s">
        <v>30</v>
      </c>
      <c r="C978" t="s">
        <v>14</v>
      </c>
      <c r="D978">
        <v>651</v>
      </c>
      <c r="E978">
        <v>431</v>
      </c>
      <c r="F978">
        <v>505</v>
      </c>
      <c r="G978">
        <v>0</v>
      </c>
      <c r="H978">
        <v>14845</v>
      </c>
      <c r="I978">
        <v>7</v>
      </c>
      <c r="J978">
        <v>77</v>
      </c>
      <c r="K978">
        <v>451</v>
      </c>
      <c r="L978">
        <v>455</v>
      </c>
      <c r="M978">
        <v>7.4285714289999998</v>
      </c>
    </row>
    <row r="979" spans="1:13" x14ac:dyDescent="0.35">
      <c r="A979">
        <v>177737</v>
      </c>
      <c r="B979" t="s">
        <v>51</v>
      </c>
      <c r="C979" t="s">
        <v>17</v>
      </c>
      <c r="D979">
        <v>429</v>
      </c>
      <c r="E979">
        <v>192</v>
      </c>
      <c r="F979">
        <v>277</v>
      </c>
      <c r="G979">
        <v>1</v>
      </c>
      <c r="H979">
        <v>8906</v>
      </c>
      <c r="I979">
        <v>20</v>
      </c>
      <c r="J979">
        <v>43</v>
      </c>
      <c r="K979">
        <v>207</v>
      </c>
      <c r="L979">
        <v>259</v>
      </c>
      <c r="M979">
        <v>16.11111111</v>
      </c>
    </row>
    <row r="980" spans="1:13" x14ac:dyDescent="0.35">
      <c r="A980">
        <v>145855</v>
      </c>
      <c r="B980" t="s">
        <v>22</v>
      </c>
      <c r="C980" t="s">
        <v>14</v>
      </c>
      <c r="D980">
        <v>2264</v>
      </c>
      <c r="E980">
        <v>453</v>
      </c>
      <c r="F980">
        <v>537</v>
      </c>
      <c r="G980">
        <v>66</v>
      </c>
      <c r="H980">
        <v>17928</v>
      </c>
      <c r="I980">
        <v>9</v>
      </c>
      <c r="J980">
        <v>57</v>
      </c>
      <c r="K980">
        <v>503</v>
      </c>
      <c r="L980">
        <v>509</v>
      </c>
      <c r="M980">
        <v>9.7142857140000007</v>
      </c>
    </row>
    <row r="981" spans="1:13" x14ac:dyDescent="0.35">
      <c r="A981">
        <v>155569</v>
      </c>
      <c r="B981" t="s">
        <v>22</v>
      </c>
      <c r="C981" t="s">
        <v>14</v>
      </c>
      <c r="D981">
        <v>1691</v>
      </c>
      <c r="E981">
        <v>500</v>
      </c>
      <c r="F981">
        <v>580</v>
      </c>
      <c r="G981">
        <v>27</v>
      </c>
      <c r="H981">
        <v>18202</v>
      </c>
      <c r="I981">
        <v>16</v>
      </c>
      <c r="J981">
        <v>45</v>
      </c>
      <c r="K981">
        <v>556</v>
      </c>
      <c r="L981">
        <v>520</v>
      </c>
      <c r="M981">
        <v>14.33333333</v>
      </c>
    </row>
    <row r="982" spans="1:13" x14ac:dyDescent="0.35">
      <c r="A982">
        <v>157826</v>
      </c>
      <c r="B982" t="s">
        <v>22</v>
      </c>
      <c r="C982" t="s">
        <v>17</v>
      </c>
      <c r="D982">
        <v>2387</v>
      </c>
      <c r="E982">
        <v>394</v>
      </c>
      <c r="F982">
        <v>447</v>
      </c>
      <c r="G982">
        <v>76</v>
      </c>
      <c r="H982">
        <v>17331</v>
      </c>
      <c r="I982">
        <v>18</v>
      </c>
      <c r="J982">
        <v>46</v>
      </c>
      <c r="K982">
        <v>399</v>
      </c>
      <c r="L982">
        <v>446</v>
      </c>
      <c r="M982">
        <v>8.0454545460000002</v>
      </c>
    </row>
    <row r="983" spans="1:13" x14ac:dyDescent="0.35">
      <c r="A983">
        <v>60884</v>
      </c>
      <c r="B983" t="s">
        <v>34</v>
      </c>
      <c r="C983" t="s">
        <v>17</v>
      </c>
      <c r="D983">
        <v>813</v>
      </c>
      <c r="E983">
        <v>414</v>
      </c>
      <c r="F983">
        <v>561</v>
      </c>
      <c r="G983">
        <v>1</v>
      </c>
      <c r="H983">
        <v>26469</v>
      </c>
      <c r="I983">
        <v>3</v>
      </c>
      <c r="J983">
        <v>68</v>
      </c>
      <c r="K983">
        <v>495</v>
      </c>
      <c r="L983">
        <v>499</v>
      </c>
      <c r="M983">
        <v>14.83333333</v>
      </c>
    </row>
    <row r="984" spans="1:13" x14ac:dyDescent="0.35">
      <c r="A984">
        <v>4638</v>
      </c>
      <c r="B984" t="s">
        <v>22</v>
      </c>
      <c r="C984" t="s">
        <v>17</v>
      </c>
      <c r="D984">
        <v>2473</v>
      </c>
      <c r="E984">
        <v>585</v>
      </c>
      <c r="F984">
        <v>611</v>
      </c>
      <c r="G984">
        <v>86</v>
      </c>
      <c r="H984">
        <v>21343</v>
      </c>
      <c r="I984">
        <v>4</v>
      </c>
      <c r="J984">
        <v>48</v>
      </c>
      <c r="K984">
        <v>586</v>
      </c>
      <c r="L984">
        <v>610</v>
      </c>
      <c r="M984">
        <v>25.84375</v>
      </c>
    </row>
    <row r="985" spans="1:13" x14ac:dyDescent="0.35">
      <c r="A985">
        <v>75851</v>
      </c>
      <c r="B985" t="s">
        <v>48</v>
      </c>
      <c r="C985" t="s">
        <v>17</v>
      </c>
      <c r="D985">
        <v>243</v>
      </c>
      <c r="E985">
        <v>208</v>
      </c>
      <c r="F985">
        <v>271</v>
      </c>
      <c r="G985">
        <v>0</v>
      </c>
      <c r="H985">
        <v>8359</v>
      </c>
      <c r="I985">
        <v>1</v>
      </c>
      <c r="J985">
        <v>85</v>
      </c>
      <c r="K985">
        <v>251</v>
      </c>
      <c r="L985">
        <v>244</v>
      </c>
      <c r="M985">
        <v>4.3529411769999999</v>
      </c>
    </row>
    <row r="986" spans="1:13" x14ac:dyDescent="0.35">
      <c r="A986">
        <v>162867</v>
      </c>
      <c r="B986" t="s">
        <v>22</v>
      </c>
      <c r="C986" t="s">
        <v>14</v>
      </c>
      <c r="D986">
        <v>3330</v>
      </c>
      <c r="E986">
        <v>517</v>
      </c>
      <c r="F986">
        <v>632</v>
      </c>
      <c r="G986">
        <v>97</v>
      </c>
      <c r="H986">
        <v>22695</v>
      </c>
      <c r="I986">
        <v>19</v>
      </c>
      <c r="J986">
        <v>36</v>
      </c>
      <c r="K986">
        <v>581</v>
      </c>
      <c r="L986">
        <v>576</v>
      </c>
      <c r="M986">
        <v>12.5</v>
      </c>
    </row>
    <row r="987" spans="1:13" x14ac:dyDescent="0.35">
      <c r="A987">
        <v>145540</v>
      </c>
      <c r="B987" t="s">
        <v>22</v>
      </c>
      <c r="C987" t="s">
        <v>14</v>
      </c>
      <c r="D987">
        <v>4178</v>
      </c>
      <c r="E987">
        <v>659</v>
      </c>
      <c r="F987">
        <v>764</v>
      </c>
      <c r="G987">
        <v>97</v>
      </c>
      <c r="H987">
        <v>26035</v>
      </c>
      <c r="I987">
        <v>26</v>
      </c>
      <c r="J987">
        <v>37</v>
      </c>
      <c r="K987">
        <v>687</v>
      </c>
      <c r="L987">
        <v>723</v>
      </c>
      <c r="M987">
        <v>10</v>
      </c>
    </row>
    <row r="988" spans="1:13" x14ac:dyDescent="0.35">
      <c r="A988">
        <v>124042</v>
      </c>
      <c r="B988" t="s">
        <v>21</v>
      </c>
      <c r="C988" t="s">
        <v>14</v>
      </c>
      <c r="D988">
        <v>465</v>
      </c>
      <c r="E988">
        <v>202</v>
      </c>
      <c r="F988">
        <v>354</v>
      </c>
      <c r="G988">
        <v>1</v>
      </c>
      <c r="H988">
        <v>13849</v>
      </c>
      <c r="I988">
        <v>0</v>
      </c>
      <c r="J988">
        <v>68</v>
      </c>
      <c r="K988">
        <v>279</v>
      </c>
      <c r="L988">
        <v>278</v>
      </c>
      <c r="M988">
        <v>6.6666666670000003</v>
      </c>
    </row>
    <row r="989" spans="1:13" x14ac:dyDescent="0.35">
      <c r="A989">
        <v>83698</v>
      </c>
      <c r="B989" t="s">
        <v>57</v>
      </c>
      <c r="C989" t="s">
        <v>14</v>
      </c>
      <c r="D989">
        <v>878</v>
      </c>
      <c r="E989">
        <v>412</v>
      </c>
      <c r="F989">
        <v>454</v>
      </c>
      <c r="G989">
        <v>0</v>
      </c>
      <c r="H989">
        <v>18625</v>
      </c>
      <c r="I989">
        <v>4</v>
      </c>
      <c r="J989">
        <v>78</v>
      </c>
      <c r="K989">
        <v>420</v>
      </c>
      <c r="L989">
        <v>455</v>
      </c>
      <c r="M989">
        <v>10.125</v>
      </c>
    </row>
    <row r="990" spans="1:13" x14ac:dyDescent="0.35">
      <c r="A990">
        <v>142600</v>
      </c>
      <c r="B990" t="s">
        <v>22</v>
      </c>
      <c r="C990" t="s">
        <v>17</v>
      </c>
      <c r="D990">
        <v>919</v>
      </c>
      <c r="E990">
        <v>89</v>
      </c>
      <c r="F990">
        <v>210</v>
      </c>
      <c r="G990">
        <v>3</v>
      </c>
      <c r="H990">
        <v>4825</v>
      </c>
      <c r="I990">
        <v>41</v>
      </c>
      <c r="J990">
        <v>37</v>
      </c>
      <c r="K990">
        <v>193</v>
      </c>
      <c r="L990">
        <v>154</v>
      </c>
      <c r="M990">
        <v>25</v>
      </c>
    </row>
    <row r="991" spans="1:13" x14ac:dyDescent="0.35">
      <c r="A991">
        <v>26009</v>
      </c>
      <c r="B991" t="s">
        <v>40</v>
      </c>
      <c r="C991" t="s">
        <v>17</v>
      </c>
      <c r="D991">
        <v>899</v>
      </c>
      <c r="E991">
        <v>396</v>
      </c>
      <c r="F991">
        <v>501</v>
      </c>
      <c r="G991">
        <v>1</v>
      </c>
      <c r="H991">
        <v>15973</v>
      </c>
      <c r="I991">
        <v>6</v>
      </c>
      <c r="J991">
        <v>44</v>
      </c>
      <c r="K991">
        <v>417</v>
      </c>
      <c r="L991">
        <v>479</v>
      </c>
      <c r="M991">
        <v>8</v>
      </c>
    </row>
    <row r="992" spans="1:13" x14ac:dyDescent="0.35">
      <c r="A992">
        <v>2311</v>
      </c>
      <c r="B992" t="s">
        <v>30</v>
      </c>
      <c r="C992" t="s">
        <v>14</v>
      </c>
      <c r="D992">
        <v>817</v>
      </c>
      <c r="E992">
        <v>488</v>
      </c>
      <c r="F992">
        <v>567</v>
      </c>
      <c r="G992">
        <v>0</v>
      </c>
      <c r="H992">
        <v>18712</v>
      </c>
      <c r="I992">
        <v>1</v>
      </c>
      <c r="J992">
        <v>77</v>
      </c>
      <c r="K992">
        <v>534</v>
      </c>
      <c r="L992">
        <v>526</v>
      </c>
      <c r="M992">
        <v>5.3333333329999997</v>
      </c>
    </row>
    <row r="993" spans="1:13" x14ac:dyDescent="0.35">
      <c r="A993">
        <v>77441</v>
      </c>
      <c r="B993" t="s">
        <v>36</v>
      </c>
      <c r="C993" t="s">
        <v>17</v>
      </c>
      <c r="D993">
        <v>725</v>
      </c>
      <c r="E993">
        <v>316</v>
      </c>
      <c r="F993">
        <v>376</v>
      </c>
      <c r="G993">
        <v>0</v>
      </c>
      <c r="H993">
        <v>11623</v>
      </c>
      <c r="I993">
        <v>1</v>
      </c>
      <c r="J993">
        <v>86</v>
      </c>
      <c r="K993">
        <v>354</v>
      </c>
      <c r="L993">
        <v>335</v>
      </c>
      <c r="M993">
        <v>7.6666666670000003</v>
      </c>
    </row>
    <row r="994" spans="1:13" x14ac:dyDescent="0.35">
      <c r="A994">
        <v>6403</v>
      </c>
      <c r="B994" t="s">
        <v>13</v>
      </c>
      <c r="C994" t="s">
        <v>14</v>
      </c>
      <c r="D994">
        <v>677</v>
      </c>
      <c r="E994">
        <v>311</v>
      </c>
      <c r="F994">
        <v>313</v>
      </c>
      <c r="G994">
        <v>0</v>
      </c>
      <c r="H994">
        <v>12509</v>
      </c>
      <c r="I994">
        <v>2</v>
      </c>
      <c r="J994">
        <v>23</v>
      </c>
      <c r="K994">
        <v>272</v>
      </c>
      <c r="L994">
        <v>324</v>
      </c>
      <c r="M994">
        <v>10.11538462</v>
      </c>
    </row>
    <row r="995" spans="1:13" x14ac:dyDescent="0.35">
      <c r="A995">
        <v>117326</v>
      </c>
      <c r="B995" t="s">
        <v>21</v>
      </c>
      <c r="C995" t="s">
        <v>17</v>
      </c>
      <c r="D995">
        <v>1715</v>
      </c>
      <c r="E995">
        <v>554</v>
      </c>
      <c r="F995">
        <v>837</v>
      </c>
      <c r="G995">
        <v>34</v>
      </c>
      <c r="H995">
        <v>31480</v>
      </c>
      <c r="I995">
        <v>3</v>
      </c>
      <c r="J995">
        <v>54</v>
      </c>
      <c r="K995">
        <v>750</v>
      </c>
      <c r="L995">
        <v>626</v>
      </c>
      <c r="M995">
        <v>6.9166666670000003</v>
      </c>
    </row>
    <row r="996" spans="1:13" x14ac:dyDescent="0.35">
      <c r="A996">
        <v>68618</v>
      </c>
      <c r="B996" t="s">
        <v>30</v>
      </c>
      <c r="C996" t="s">
        <v>14</v>
      </c>
      <c r="D996">
        <v>726</v>
      </c>
      <c r="E996">
        <v>485</v>
      </c>
      <c r="F996">
        <v>509</v>
      </c>
      <c r="G996">
        <v>0</v>
      </c>
      <c r="H996">
        <v>17020</v>
      </c>
      <c r="I996">
        <v>3</v>
      </c>
      <c r="J996">
        <v>85</v>
      </c>
      <c r="K996">
        <v>495</v>
      </c>
      <c r="L996">
        <v>516</v>
      </c>
      <c r="M996">
        <v>17.22580645</v>
      </c>
    </row>
    <row r="997" spans="1:13" x14ac:dyDescent="0.35">
      <c r="A997">
        <v>1646</v>
      </c>
      <c r="B997" t="s">
        <v>22</v>
      </c>
      <c r="C997" t="s">
        <v>14</v>
      </c>
      <c r="D997">
        <v>675</v>
      </c>
      <c r="E997">
        <v>163</v>
      </c>
      <c r="F997">
        <v>230</v>
      </c>
      <c r="G997">
        <v>1</v>
      </c>
      <c r="H997">
        <v>7083</v>
      </c>
      <c r="I997">
        <v>13</v>
      </c>
      <c r="J997">
        <v>57</v>
      </c>
      <c r="K997">
        <v>209</v>
      </c>
      <c r="L997">
        <v>194</v>
      </c>
      <c r="M997">
        <v>7.5625</v>
      </c>
    </row>
    <row r="998" spans="1:13" x14ac:dyDescent="0.35">
      <c r="A998">
        <v>66762</v>
      </c>
      <c r="B998" t="s">
        <v>30</v>
      </c>
      <c r="C998" t="s">
        <v>17</v>
      </c>
      <c r="D998">
        <v>632</v>
      </c>
      <c r="E998">
        <v>279</v>
      </c>
      <c r="F998">
        <v>388</v>
      </c>
      <c r="G998">
        <v>2</v>
      </c>
      <c r="H998">
        <v>12653</v>
      </c>
      <c r="I998">
        <v>1</v>
      </c>
      <c r="J998">
        <v>71</v>
      </c>
      <c r="K998">
        <v>336</v>
      </c>
      <c r="L998">
        <v>339</v>
      </c>
      <c r="M998">
        <v>8.5333333329999999</v>
      </c>
    </row>
    <row r="999" spans="1:13" x14ac:dyDescent="0.35">
      <c r="A999">
        <v>6443</v>
      </c>
      <c r="B999" t="s">
        <v>13</v>
      </c>
      <c r="C999" t="s">
        <v>14</v>
      </c>
      <c r="D999">
        <v>595</v>
      </c>
      <c r="E999">
        <v>252</v>
      </c>
      <c r="F999">
        <v>274</v>
      </c>
      <c r="G999">
        <v>0</v>
      </c>
      <c r="H999">
        <v>11132</v>
      </c>
      <c r="I999">
        <v>8</v>
      </c>
      <c r="J999">
        <v>11</v>
      </c>
      <c r="K999">
        <v>263</v>
      </c>
      <c r="L999">
        <v>262</v>
      </c>
      <c r="M999">
        <v>14.69230769</v>
      </c>
    </row>
    <row r="1000" spans="1:13" x14ac:dyDescent="0.35">
      <c r="A1000">
        <v>151175</v>
      </c>
      <c r="B1000" t="s">
        <v>22</v>
      </c>
      <c r="C1000" t="s">
        <v>17</v>
      </c>
      <c r="D1000">
        <v>2707</v>
      </c>
      <c r="E1000">
        <v>507</v>
      </c>
      <c r="F1000">
        <v>537</v>
      </c>
      <c r="G1000">
        <v>80</v>
      </c>
      <c r="H1000">
        <v>16165</v>
      </c>
      <c r="I1000">
        <v>24</v>
      </c>
      <c r="J1000">
        <v>54</v>
      </c>
      <c r="K1000">
        <v>504</v>
      </c>
      <c r="L1000">
        <v>538</v>
      </c>
      <c r="M1000">
        <v>12.117647059999999</v>
      </c>
    </row>
    <row r="1001" spans="1:13" x14ac:dyDescent="0.35">
      <c r="A1001">
        <v>151504</v>
      </c>
      <c r="B1001" t="s">
        <v>22</v>
      </c>
      <c r="C1001" t="s">
        <v>14</v>
      </c>
      <c r="D1001">
        <v>2666</v>
      </c>
      <c r="E1001">
        <v>535</v>
      </c>
      <c r="F1001">
        <v>653</v>
      </c>
      <c r="G1001">
        <v>63</v>
      </c>
      <c r="H1001">
        <v>24745</v>
      </c>
      <c r="I1001">
        <v>22</v>
      </c>
      <c r="J1001">
        <v>45</v>
      </c>
      <c r="K1001">
        <v>609</v>
      </c>
      <c r="L1001">
        <v>612</v>
      </c>
      <c r="M1001">
        <v>12.33333333</v>
      </c>
    </row>
    <row r="1002" spans="1:13" x14ac:dyDescent="0.35">
      <c r="A1002">
        <v>74303</v>
      </c>
      <c r="B1002" t="s">
        <v>30</v>
      </c>
      <c r="C1002" t="s">
        <v>14</v>
      </c>
      <c r="D1002">
        <v>444</v>
      </c>
      <c r="E1002">
        <v>225</v>
      </c>
      <c r="F1002">
        <v>299</v>
      </c>
      <c r="G1002">
        <v>3</v>
      </c>
      <c r="H1002">
        <v>10088</v>
      </c>
      <c r="I1002">
        <v>1</v>
      </c>
      <c r="J1002">
        <v>86</v>
      </c>
      <c r="K1002">
        <v>264</v>
      </c>
      <c r="L1002">
        <v>269</v>
      </c>
      <c r="M1002">
        <v>17.14285714</v>
      </c>
    </row>
    <row r="1003" spans="1:13" x14ac:dyDescent="0.35">
      <c r="A1003">
        <v>41537</v>
      </c>
      <c r="B1003" t="s">
        <v>13</v>
      </c>
      <c r="C1003" t="s">
        <v>17</v>
      </c>
      <c r="D1003">
        <v>742</v>
      </c>
      <c r="E1003">
        <v>396</v>
      </c>
      <c r="F1003">
        <v>470</v>
      </c>
      <c r="G1003">
        <v>0</v>
      </c>
      <c r="H1003">
        <v>15356</v>
      </c>
      <c r="I1003">
        <v>7</v>
      </c>
      <c r="J1003">
        <v>37</v>
      </c>
      <c r="K1003">
        <v>424</v>
      </c>
      <c r="L1003">
        <v>450</v>
      </c>
      <c r="M1003">
        <v>14.28571429</v>
      </c>
    </row>
    <row r="1004" spans="1:13" x14ac:dyDescent="0.35">
      <c r="A1004">
        <v>4881</v>
      </c>
      <c r="B1004" t="s">
        <v>13</v>
      </c>
      <c r="C1004" t="s">
        <v>14</v>
      </c>
      <c r="D1004">
        <v>599</v>
      </c>
      <c r="E1004">
        <v>100</v>
      </c>
      <c r="F1004">
        <v>423</v>
      </c>
      <c r="G1004">
        <v>4</v>
      </c>
      <c r="H1004">
        <v>11670</v>
      </c>
      <c r="I1004">
        <v>10</v>
      </c>
      <c r="J1004">
        <v>27</v>
      </c>
      <c r="K1004">
        <v>406</v>
      </c>
      <c r="L1004">
        <v>200</v>
      </c>
      <c r="M1004">
        <v>9.230769231</v>
      </c>
    </row>
    <row r="1005" spans="1:13" x14ac:dyDescent="0.35">
      <c r="A1005">
        <v>66358</v>
      </c>
      <c r="B1005" t="s">
        <v>46</v>
      </c>
      <c r="C1005" t="s">
        <v>14</v>
      </c>
      <c r="D1005">
        <v>593</v>
      </c>
      <c r="E1005">
        <v>258</v>
      </c>
      <c r="F1005">
        <v>299</v>
      </c>
      <c r="G1005">
        <v>0</v>
      </c>
      <c r="H1005">
        <v>10186</v>
      </c>
      <c r="I1005">
        <v>1</v>
      </c>
      <c r="J1005">
        <v>70</v>
      </c>
      <c r="K1005">
        <v>298</v>
      </c>
      <c r="L1005">
        <v>274</v>
      </c>
      <c r="M1005">
        <v>5.266666667</v>
      </c>
    </row>
    <row r="1006" spans="1:13" x14ac:dyDescent="0.35">
      <c r="A1006">
        <v>2231</v>
      </c>
      <c r="B1006" t="s">
        <v>36</v>
      </c>
      <c r="C1006" t="s">
        <v>52</v>
      </c>
      <c r="D1006">
        <v>564</v>
      </c>
      <c r="E1006">
        <v>217</v>
      </c>
      <c r="F1006">
        <v>397</v>
      </c>
      <c r="G1006">
        <v>0</v>
      </c>
      <c r="H1006">
        <v>12315</v>
      </c>
      <c r="I1006">
        <v>0</v>
      </c>
      <c r="J1006">
        <v>96</v>
      </c>
      <c r="K1006">
        <v>386</v>
      </c>
      <c r="L1006">
        <v>295</v>
      </c>
      <c r="M1006">
        <v>11.4</v>
      </c>
    </row>
    <row r="1007" spans="1:13" x14ac:dyDescent="0.35">
      <c r="A1007">
        <v>68534</v>
      </c>
      <c r="B1007" t="s">
        <v>30</v>
      </c>
      <c r="C1007" t="s">
        <v>14</v>
      </c>
      <c r="D1007">
        <v>651</v>
      </c>
      <c r="E1007">
        <v>431</v>
      </c>
      <c r="F1007">
        <v>505</v>
      </c>
      <c r="G1007">
        <v>0</v>
      </c>
      <c r="H1007">
        <v>14845</v>
      </c>
      <c r="I1007">
        <v>7</v>
      </c>
      <c r="J1007">
        <v>77</v>
      </c>
      <c r="K1007">
        <v>451</v>
      </c>
      <c r="L1007">
        <v>455</v>
      </c>
      <c r="M1007">
        <v>7.4285714289999998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C8EB-4252-4953-9C18-AC86B30275FC}">
  <dimension ref="A1:G4001"/>
  <sheetViews>
    <sheetView workbookViewId="0">
      <selection activeCell="F3" sqref="F3"/>
    </sheetView>
  </sheetViews>
  <sheetFormatPr defaultRowHeight="14.5" x14ac:dyDescent="0.35"/>
  <cols>
    <col min="1" max="1" width="12.453125" bestFit="1" customWidth="1"/>
    <col min="2" max="2" width="8.81640625" bestFit="1" customWidth="1"/>
    <col min="3" max="3" width="8.08984375" bestFit="1" customWidth="1"/>
    <col min="4" max="4" width="6.7265625" bestFit="1" customWidth="1"/>
    <col min="5" max="5" width="10" bestFit="1" customWidth="1"/>
    <col min="6" max="6" width="10.08984375" bestFit="1" customWidth="1"/>
    <col min="7" max="7" width="11.54296875" bestFit="1" customWidth="1"/>
  </cols>
  <sheetData>
    <row r="1" spans="1:7" x14ac:dyDescent="0.35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5">
      <c r="A2">
        <v>44060</v>
      </c>
      <c r="B2">
        <v>1</v>
      </c>
      <c r="C2" t="s">
        <v>13</v>
      </c>
      <c r="D2">
        <v>1901</v>
      </c>
      <c r="E2" t="s">
        <v>89</v>
      </c>
      <c r="F2" t="s">
        <v>14</v>
      </c>
      <c r="G2">
        <v>100</v>
      </c>
    </row>
    <row r="3" spans="1:7" x14ac:dyDescent="0.35">
      <c r="A3">
        <v>96093</v>
      </c>
      <c r="B3">
        <v>0</v>
      </c>
      <c r="C3" t="s">
        <v>16</v>
      </c>
      <c r="D3">
        <v>0</v>
      </c>
      <c r="E3" t="s">
        <v>90</v>
      </c>
      <c r="F3" t="s">
        <v>14</v>
      </c>
      <c r="G3">
        <v>7</v>
      </c>
    </row>
    <row r="4" spans="1:7" x14ac:dyDescent="0.35">
      <c r="A4">
        <v>43333</v>
      </c>
      <c r="B4">
        <v>0</v>
      </c>
      <c r="C4" t="s">
        <v>13</v>
      </c>
      <c r="D4">
        <v>2501</v>
      </c>
      <c r="E4" t="s">
        <v>89</v>
      </c>
      <c r="F4" t="s">
        <v>17</v>
      </c>
      <c r="G4">
        <v>5</v>
      </c>
    </row>
    <row r="5" spans="1:7" x14ac:dyDescent="0.35">
      <c r="A5">
        <v>21885</v>
      </c>
      <c r="B5">
        <v>0</v>
      </c>
      <c r="C5" t="s">
        <v>18</v>
      </c>
      <c r="D5">
        <v>2208</v>
      </c>
      <c r="E5" t="s">
        <v>90</v>
      </c>
      <c r="F5" t="s">
        <v>14</v>
      </c>
      <c r="G5">
        <v>38</v>
      </c>
    </row>
    <row r="6" spans="1:7" x14ac:dyDescent="0.35">
      <c r="A6">
        <v>190108</v>
      </c>
      <c r="B6">
        <v>28</v>
      </c>
      <c r="C6" t="s">
        <v>13</v>
      </c>
      <c r="D6">
        <v>0</v>
      </c>
      <c r="E6" t="s">
        <v>89</v>
      </c>
      <c r="F6" t="s">
        <v>17</v>
      </c>
      <c r="G6">
        <v>5</v>
      </c>
    </row>
    <row r="7" spans="1:7" x14ac:dyDescent="0.35">
      <c r="A7">
        <v>100640</v>
      </c>
      <c r="B7">
        <v>1</v>
      </c>
      <c r="C7" t="s">
        <v>16</v>
      </c>
      <c r="D7">
        <v>6104</v>
      </c>
      <c r="E7" t="s">
        <v>91</v>
      </c>
      <c r="F7" t="s">
        <v>14</v>
      </c>
      <c r="G7">
        <v>30</v>
      </c>
    </row>
    <row r="8" spans="1:7" x14ac:dyDescent="0.35">
      <c r="A8">
        <v>18581</v>
      </c>
      <c r="B8">
        <v>0</v>
      </c>
      <c r="C8" t="s">
        <v>18</v>
      </c>
      <c r="D8">
        <v>4407</v>
      </c>
      <c r="E8" t="s">
        <v>92</v>
      </c>
      <c r="F8" t="s">
        <v>17</v>
      </c>
      <c r="G8">
        <v>12</v>
      </c>
    </row>
    <row r="9" spans="1:7" x14ac:dyDescent="0.35">
      <c r="A9">
        <v>119038</v>
      </c>
      <c r="B9">
        <v>1002</v>
      </c>
      <c r="C9" t="s">
        <v>21</v>
      </c>
      <c r="D9">
        <v>0</v>
      </c>
      <c r="E9" t="s">
        <v>93</v>
      </c>
      <c r="F9" t="s">
        <v>14</v>
      </c>
      <c r="G9">
        <v>7</v>
      </c>
    </row>
    <row r="10" spans="1:7" x14ac:dyDescent="0.35">
      <c r="A10">
        <v>173223</v>
      </c>
      <c r="B10">
        <v>0</v>
      </c>
      <c r="C10" t="s">
        <v>22</v>
      </c>
      <c r="D10">
        <v>1801</v>
      </c>
      <c r="E10" t="s">
        <v>90</v>
      </c>
      <c r="F10" t="s">
        <v>17</v>
      </c>
      <c r="G10">
        <v>10</v>
      </c>
    </row>
    <row r="11" spans="1:7" x14ac:dyDescent="0.35">
      <c r="A11">
        <v>157988</v>
      </c>
      <c r="B11">
        <v>28</v>
      </c>
      <c r="C11" t="s">
        <v>22</v>
      </c>
      <c r="D11">
        <v>0</v>
      </c>
      <c r="E11" t="s">
        <v>94</v>
      </c>
      <c r="F11" t="s">
        <v>17</v>
      </c>
      <c r="G11">
        <v>10</v>
      </c>
    </row>
    <row r="12" spans="1:7" x14ac:dyDescent="0.35">
      <c r="A12">
        <v>141720</v>
      </c>
      <c r="B12">
        <v>28</v>
      </c>
      <c r="C12" t="s">
        <v>24</v>
      </c>
      <c r="D12">
        <v>5401</v>
      </c>
      <c r="E12" t="s">
        <v>95</v>
      </c>
      <c r="F12" t="s">
        <v>17</v>
      </c>
      <c r="G12">
        <v>5</v>
      </c>
    </row>
    <row r="13" spans="1:7" x14ac:dyDescent="0.35">
      <c r="A13">
        <v>186272</v>
      </c>
      <c r="B13">
        <v>2</v>
      </c>
      <c r="C13" t="s">
        <v>22</v>
      </c>
      <c r="D13">
        <v>3401</v>
      </c>
      <c r="E13" t="s">
        <v>96</v>
      </c>
      <c r="F13" t="s">
        <v>17</v>
      </c>
      <c r="G13">
        <v>10</v>
      </c>
    </row>
    <row r="14" spans="1:7" x14ac:dyDescent="0.35">
      <c r="A14">
        <v>154301</v>
      </c>
      <c r="B14">
        <v>2</v>
      </c>
      <c r="C14" t="s">
        <v>22</v>
      </c>
      <c r="D14">
        <v>2801</v>
      </c>
      <c r="E14" t="s">
        <v>90</v>
      </c>
      <c r="F14" t="s">
        <v>17</v>
      </c>
      <c r="G14">
        <v>10</v>
      </c>
    </row>
    <row r="15" spans="1:7" x14ac:dyDescent="0.35">
      <c r="A15">
        <v>189722</v>
      </c>
      <c r="B15">
        <v>1</v>
      </c>
      <c r="C15" t="s">
        <v>26</v>
      </c>
      <c r="D15">
        <v>0</v>
      </c>
      <c r="E15" t="s">
        <v>97</v>
      </c>
      <c r="F15" t="s">
        <v>14</v>
      </c>
      <c r="G15">
        <v>6</v>
      </c>
    </row>
    <row r="16" spans="1:7" x14ac:dyDescent="0.35">
      <c r="A16">
        <v>188304</v>
      </c>
      <c r="B16">
        <v>0</v>
      </c>
      <c r="C16" t="s">
        <v>28</v>
      </c>
      <c r="D16">
        <v>2405</v>
      </c>
      <c r="E16" t="s">
        <v>90</v>
      </c>
      <c r="F16" t="s">
        <v>17</v>
      </c>
      <c r="G16">
        <v>10</v>
      </c>
    </row>
    <row r="17" spans="1:7" x14ac:dyDescent="0.35">
      <c r="A17">
        <v>73699</v>
      </c>
      <c r="B17">
        <v>1</v>
      </c>
      <c r="C17" t="s">
        <v>30</v>
      </c>
      <c r="D17">
        <v>5102</v>
      </c>
      <c r="E17" t="s">
        <v>94</v>
      </c>
      <c r="F17" t="s">
        <v>97</v>
      </c>
      <c r="G17">
        <v>15</v>
      </c>
    </row>
    <row r="18" spans="1:7" x14ac:dyDescent="0.35">
      <c r="A18">
        <v>31977</v>
      </c>
      <c r="B18">
        <v>2</v>
      </c>
      <c r="C18" t="s">
        <v>13</v>
      </c>
      <c r="D18">
        <v>2701</v>
      </c>
      <c r="E18" t="s">
        <v>95</v>
      </c>
      <c r="F18" t="s">
        <v>17</v>
      </c>
      <c r="G18">
        <v>28</v>
      </c>
    </row>
    <row r="19" spans="1:7" x14ac:dyDescent="0.35">
      <c r="A19">
        <v>44336</v>
      </c>
      <c r="B19">
        <v>0</v>
      </c>
      <c r="C19" t="s">
        <v>13</v>
      </c>
      <c r="D19">
        <v>6501</v>
      </c>
      <c r="E19" t="s">
        <v>89</v>
      </c>
      <c r="F19" t="s">
        <v>17</v>
      </c>
      <c r="G19">
        <v>15</v>
      </c>
    </row>
    <row r="20" spans="1:7" x14ac:dyDescent="0.35">
      <c r="A20">
        <v>127823</v>
      </c>
      <c r="B20">
        <v>2</v>
      </c>
      <c r="C20" t="s">
        <v>21</v>
      </c>
      <c r="D20">
        <v>2301</v>
      </c>
      <c r="E20" t="s">
        <v>98</v>
      </c>
      <c r="F20" t="s">
        <v>17</v>
      </c>
      <c r="G20">
        <v>6</v>
      </c>
    </row>
    <row r="21" spans="1:7" x14ac:dyDescent="0.35">
      <c r="A21">
        <v>150739</v>
      </c>
      <c r="B21">
        <v>2</v>
      </c>
      <c r="C21" t="s">
        <v>22</v>
      </c>
      <c r="D21">
        <v>5410</v>
      </c>
      <c r="E21" t="s">
        <v>94</v>
      </c>
      <c r="F21" t="s">
        <v>31</v>
      </c>
      <c r="G21">
        <v>12</v>
      </c>
    </row>
    <row r="22" spans="1:7" x14ac:dyDescent="0.35">
      <c r="A22">
        <v>41384</v>
      </c>
      <c r="B22">
        <v>28</v>
      </c>
      <c r="C22" t="s">
        <v>13</v>
      </c>
      <c r="D22">
        <v>5107</v>
      </c>
      <c r="E22" t="s">
        <v>99</v>
      </c>
      <c r="F22" t="s">
        <v>17</v>
      </c>
      <c r="G22">
        <v>12</v>
      </c>
    </row>
    <row r="23" spans="1:7" x14ac:dyDescent="0.35">
      <c r="A23">
        <v>114721</v>
      </c>
      <c r="B23">
        <v>0</v>
      </c>
      <c r="C23" t="s">
        <v>32</v>
      </c>
      <c r="D23">
        <v>0</v>
      </c>
      <c r="E23" t="s">
        <v>89</v>
      </c>
      <c r="F23" t="s">
        <v>97</v>
      </c>
      <c r="G23">
        <v>15</v>
      </c>
    </row>
    <row r="24" spans="1:7" x14ac:dyDescent="0.35">
      <c r="A24">
        <v>111795</v>
      </c>
      <c r="B24">
        <v>0</v>
      </c>
      <c r="C24" t="s">
        <v>33</v>
      </c>
      <c r="D24">
        <v>0</v>
      </c>
      <c r="E24" t="s">
        <v>97</v>
      </c>
      <c r="F24" t="s">
        <v>97</v>
      </c>
      <c r="G24">
        <v>5</v>
      </c>
    </row>
    <row r="25" spans="1:7" x14ac:dyDescent="0.35">
      <c r="A25">
        <v>64480</v>
      </c>
      <c r="B25">
        <v>28</v>
      </c>
      <c r="C25" t="s">
        <v>34</v>
      </c>
      <c r="D25">
        <v>0</v>
      </c>
      <c r="E25" t="s">
        <v>90</v>
      </c>
      <c r="F25" t="s">
        <v>17</v>
      </c>
      <c r="G25">
        <v>10</v>
      </c>
    </row>
    <row r="26" spans="1:7" x14ac:dyDescent="0.35">
      <c r="A26">
        <v>87259</v>
      </c>
      <c r="B26">
        <v>2</v>
      </c>
      <c r="C26" t="s">
        <v>35</v>
      </c>
      <c r="D26">
        <v>4304</v>
      </c>
      <c r="E26" t="s">
        <v>93</v>
      </c>
      <c r="F26" t="s">
        <v>14</v>
      </c>
      <c r="G26">
        <v>25</v>
      </c>
    </row>
    <row r="27" spans="1:7" x14ac:dyDescent="0.35">
      <c r="A27">
        <v>115823</v>
      </c>
      <c r="B27">
        <v>0</v>
      </c>
      <c r="C27" t="s">
        <v>21</v>
      </c>
      <c r="D27">
        <v>0</v>
      </c>
      <c r="E27" t="s">
        <v>94</v>
      </c>
      <c r="F27" t="s">
        <v>14</v>
      </c>
      <c r="G27">
        <v>15</v>
      </c>
    </row>
    <row r="28" spans="1:7" x14ac:dyDescent="0.35">
      <c r="A28">
        <v>95701</v>
      </c>
      <c r="B28">
        <v>1</v>
      </c>
      <c r="C28" t="s">
        <v>16</v>
      </c>
      <c r="D28">
        <v>4406</v>
      </c>
      <c r="E28" t="s">
        <v>91</v>
      </c>
      <c r="F28" t="s">
        <v>14</v>
      </c>
      <c r="G28">
        <v>5</v>
      </c>
    </row>
    <row r="29" spans="1:7" x14ac:dyDescent="0.35">
      <c r="A29">
        <v>5172</v>
      </c>
      <c r="B29">
        <v>1</v>
      </c>
      <c r="C29" t="s">
        <v>16</v>
      </c>
      <c r="D29">
        <v>6105</v>
      </c>
      <c r="E29" t="s">
        <v>100</v>
      </c>
      <c r="F29" t="s">
        <v>14</v>
      </c>
      <c r="G29">
        <v>10</v>
      </c>
    </row>
    <row r="30" spans="1:7" x14ac:dyDescent="0.35">
      <c r="A30">
        <v>152486</v>
      </c>
      <c r="B30">
        <v>1</v>
      </c>
      <c r="C30" t="s">
        <v>22</v>
      </c>
      <c r="D30">
        <v>2401</v>
      </c>
      <c r="E30" t="s">
        <v>91</v>
      </c>
      <c r="F30" t="s">
        <v>14</v>
      </c>
      <c r="G30">
        <v>5</v>
      </c>
    </row>
    <row r="31" spans="1:7" x14ac:dyDescent="0.35">
      <c r="A31">
        <v>153880</v>
      </c>
      <c r="B31">
        <v>2</v>
      </c>
      <c r="C31" t="s">
        <v>36</v>
      </c>
      <c r="D31">
        <v>5001</v>
      </c>
      <c r="E31" t="s">
        <v>94</v>
      </c>
      <c r="F31" t="s">
        <v>17</v>
      </c>
      <c r="G31">
        <v>5</v>
      </c>
    </row>
    <row r="32" spans="1:7" x14ac:dyDescent="0.35">
      <c r="A32">
        <v>101855</v>
      </c>
      <c r="B32">
        <v>1</v>
      </c>
      <c r="C32" t="s">
        <v>37</v>
      </c>
      <c r="D32">
        <v>2401</v>
      </c>
      <c r="E32" t="s">
        <v>89</v>
      </c>
      <c r="F32" t="s">
        <v>14</v>
      </c>
      <c r="G32">
        <v>10</v>
      </c>
    </row>
    <row r="33" spans="1:7" x14ac:dyDescent="0.35">
      <c r="A33">
        <v>62932</v>
      </c>
      <c r="B33">
        <v>1</v>
      </c>
      <c r="C33" t="s">
        <v>34</v>
      </c>
      <c r="D33">
        <v>0</v>
      </c>
      <c r="E33" t="s">
        <v>99</v>
      </c>
      <c r="F33" t="s">
        <v>14</v>
      </c>
      <c r="G33">
        <v>10</v>
      </c>
    </row>
    <row r="34" spans="1:7" x14ac:dyDescent="0.35">
      <c r="A34">
        <v>125930</v>
      </c>
      <c r="B34">
        <v>0</v>
      </c>
      <c r="C34" t="s">
        <v>21</v>
      </c>
      <c r="D34">
        <v>4806</v>
      </c>
      <c r="E34" t="s">
        <v>92</v>
      </c>
      <c r="F34" t="s">
        <v>17</v>
      </c>
      <c r="G34">
        <v>75</v>
      </c>
    </row>
    <row r="35" spans="1:7" x14ac:dyDescent="0.35">
      <c r="A35">
        <v>173653</v>
      </c>
      <c r="B35">
        <v>28</v>
      </c>
      <c r="C35" t="s">
        <v>38</v>
      </c>
      <c r="D35">
        <v>2401</v>
      </c>
      <c r="E35" t="s">
        <v>89</v>
      </c>
      <c r="F35" t="s">
        <v>17</v>
      </c>
      <c r="G35">
        <v>21</v>
      </c>
    </row>
    <row r="36" spans="1:7" x14ac:dyDescent="0.35">
      <c r="A36">
        <v>11011</v>
      </c>
      <c r="B36">
        <v>1002</v>
      </c>
      <c r="C36" t="s">
        <v>13</v>
      </c>
      <c r="D36">
        <v>2601</v>
      </c>
      <c r="E36" t="s">
        <v>99</v>
      </c>
      <c r="F36" t="s">
        <v>14</v>
      </c>
      <c r="G36">
        <v>20</v>
      </c>
    </row>
    <row r="37" spans="1:7" x14ac:dyDescent="0.35">
      <c r="A37">
        <v>116894</v>
      </c>
      <c r="B37">
        <v>1</v>
      </c>
      <c r="C37" t="s">
        <v>21</v>
      </c>
      <c r="D37">
        <v>2201</v>
      </c>
      <c r="E37" t="s">
        <v>96</v>
      </c>
      <c r="F37" t="s">
        <v>14</v>
      </c>
      <c r="G37">
        <v>20</v>
      </c>
    </row>
    <row r="38" spans="1:7" x14ac:dyDescent="0.35">
      <c r="A38">
        <v>154245</v>
      </c>
      <c r="B38">
        <v>2</v>
      </c>
      <c r="C38" t="s">
        <v>22</v>
      </c>
      <c r="D38">
        <v>4304</v>
      </c>
      <c r="E38" t="s">
        <v>101</v>
      </c>
      <c r="F38" t="s">
        <v>17</v>
      </c>
      <c r="G38">
        <v>15</v>
      </c>
    </row>
    <row r="39" spans="1:7" x14ac:dyDescent="0.35">
      <c r="A39">
        <v>134773</v>
      </c>
      <c r="B39">
        <v>1</v>
      </c>
      <c r="C39" t="s">
        <v>39</v>
      </c>
      <c r="D39">
        <v>3201</v>
      </c>
      <c r="E39" t="s">
        <v>98</v>
      </c>
      <c r="F39" t="s">
        <v>14</v>
      </c>
      <c r="G39">
        <v>25</v>
      </c>
    </row>
    <row r="40" spans="1:7" x14ac:dyDescent="0.35">
      <c r="A40">
        <v>26271</v>
      </c>
      <c r="B40">
        <v>28</v>
      </c>
      <c r="C40" t="s">
        <v>40</v>
      </c>
      <c r="D40">
        <v>3701</v>
      </c>
      <c r="E40" t="s">
        <v>89</v>
      </c>
      <c r="F40" t="s">
        <v>17</v>
      </c>
      <c r="G40">
        <v>16</v>
      </c>
    </row>
    <row r="41" spans="1:7" x14ac:dyDescent="0.35">
      <c r="A41">
        <v>180292</v>
      </c>
      <c r="B41">
        <v>28</v>
      </c>
      <c r="C41" t="s">
        <v>41</v>
      </c>
      <c r="D41">
        <v>2105</v>
      </c>
      <c r="E41" t="s">
        <v>89</v>
      </c>
      <c r="F41" t="s">
        <v>17</v>
      </c>
      <c r="G41">
        <v>10</v>
      </c>
    </row>
    <row r="42" spans="1:7" x14ac:dyDescent="0.35">
      <c r="A42">
        <v>10145</v>
      </c>
      <c r="B42">
        <v>2</v>
      </c>
      <c r="C42" t="s">
        <v>22</v>
      </c>
      <c r="D42">
        <v>5401</v>
      </c>
      <c r="E42" t="s">
        <v>93</v>
      </c>
      <c r="F42" t="s">
        <v>17</v>
      </c>
      <c r="G42">
        <v>5</v>
      </c>
    </row>
    <row r="43" spans="1:7" x14ac:dyDescent="0.35">
      <c r="A43">
        <v>133806</v>
      </c>
      <c r="B43">
        <v>0</v>
      </c>
      <c r="C43" t="s">
        <v>42</v>
      </c>
      <c r="D43">
        <v>0</v>
      </c>
      <c r="E43" t="s">
        <v>90</v>
      </c>
      <c r="F43" t="s">
        <v>31</v>
      </c>
      <c r="G43">
        <v>15</v>
      </c>
    </row>
    <row r="44" spans="1:7" x14ac:dyDescent="0.35">
      <c r="A44">
        <v>112632</v>
      </c>
      <c r="B44">
        <v>2</v>
      </c>
      <c r="C44" t="s">
        <v>43</v>
      </c>
      <c r="D44">
        <v>5001</v>
      </c>
      <c r="E44" t="s">
        <v>97</v>
      </c>
      <c r="F44" t="s">
        <v>14</v>
      </c>
      <c r="G44">
        <v>11</v>
      </c>
    </row>
    <row r="45" spans="1:7" x14ac:dyDescent="0.35">
      <c r="A45">
        <v>143253</v>
      </c>
      <c r="B45">
        <v>0</v>
      </c>
      <c r="C45" t="s">
        <v>22</v>
      </c>
      <c r="D45">
        <v>2101</v>
      </c>
      <c r="E45" t="s">
        <v>102</v>
      </c>
      <c r="F45" t="s">
        <v>17</v>
      </c>
      <c r="G45">
        <v>5</v>
      </c>
    </row>
    <row r="46" spans="1:7" x14ac:dyDescent="0.35">
      <c r="A46">
        <v>403</v>
      </c>
      <c r="B46">
        <v>0</v>
      </c>
      <c r="C46" t="s">
        <v>44</v>
      </c>
      <c r="D46">
        <v>3901</v>
      </c>
      <c r="E46" t="s">
        <v>97</v>
      </c>
      <c r="F46" t="s">
        <v>45</v>
      </c>
      <c r="G46">
        <v>35</v>
      </c>
    </row>
    <row r="47" spans="1:7" x14ac:dyDescent="0.35">
      <c r="A47">
        <v>189882</v>
      </c>
      <c r="B47">
        <v>0</v>
      </c>
      <c r="C47" t="s">
        <v>46</v>
      </c>
      <c r="D47">
        <v>4201</v>
      </c>
      <c r="E47" t="s">
        <v>89</v>
      </c>
      <c r="F47" t="s">
        <v>17</v>
      </c>
      <c r="G47">
        <v>10</v>
      </c>
    </row>
    <row r="48" spans="1:7" x14ac:dyDescent="0.35">
      <c r="A48">
        <v>119570</v>
      </c>
      <c r="B48">
        <v>1</v>
      </c>
      <c r="C48" t="s">
        <v>21</v>
      </c>
      <c r="D48">
        <v>5201</v>
      </c>
      <c r="E48" t="s">
        <v>94</v>
      </c>
      <c r="F48" t="s">
        <v>14</v>
      </c>
      <c r="G48">
        <v>10</v>
      </c>
    </row>
    <row r="49" spans="1:7" x14ac:dyDescent="0.35">
      <c r="A49">
        <v>144021</v>
      </c>
      <c r="B49">
        <v>0</v>
      </c>
      <c r="C49" t="s">
        <v>22</v>
      </c>
      <c r="D49">
        <v>4903</v>
      </c>
      <c r="E49" t="s">
        <v>103</v>
      </c>
      <c r="F49" t="s">
        <v>17</v>
      </c>
      <c r="G49">
        <v>15</v>
      </c>
    </row>
    <row r="50" spans="1:7" x14ac:dyDescent="0.35">
      <c r="A50">
        <v>93356</v>
      </c>
      <c r="B50">
        <v>0</v>
      </c>
      <c r="C50" t="s">
        <v>16</v>
      </c>
      <c r="D50">
        <v>3705</v>
      </c>
      <c r="E50" t="s">
        <v>104</v>
      </c>
      <c r="F50" t="s">
        <v>17</v>
      </c>
      <c r="G50">
        <v>25</v>
      </c>
    </row>
    <row r="51" spans="1:7" x14ac:dyDescent="0.35">
      <c r="A51">
        <v>24711</v>
      </c>
      <c r="B51">
        <v>0</v>
      </c>
      <c r="C51" t="s">
        <v>47</v>
      </c>
      <c r="D51">
        <v>0</v>
      </c>
      <c r="E51" t="s">
        <v>90</v>
      </c>
      <c r="F51" t="s">
        <v>17</v>
      </c>
      <c r="G51">
        <v>10</v>
      </c>
    </row>
    <row r="52" spans="1:7" x14ac:dyDescent="0.35">
      <c r="A52">
        <v>74914</v>
      </c>
      <c r="B52">
        <v>0</v>
      </c>
      <c r="C52" t="s">
        <v>48</v>
      </c>
      <c r="D52">
        <v>1501</v>
      </c>
      <c r="E52" t="s">
        <v>90</v>
      </c>
      <c r="F52" t="s">
        <v>17</v>
      </c>
      <c r="G52">
        <v>6</v>
      </c>
    </row>
    <row r="53" spans="1:7" x14ac:dyDescent="0.35">
      <c r="A53">
        <v>6909</v>
      </c>
      <c r="B53">
        <v>1</v>
      </c>
      <c r="C53" t="s">
        <v>49</v>
      </c>
      <c r="D53">
        <v>2801</v>
      </c>
      <c r="E53" t="s">
        <v>100</v>
      </c>
      <c r="F53" t="s">
        <v>14</v>
      </c>
      <c r="G53">
        <v>15</v>
      </c>
    </row>
    <row r="54" spans="1:7" x14ac:dyDescent="0.35">
      <c r="A54">
        <v>124543</v>
      </c>
      <c r="B54">
        <v>1002</v>
      </c>
      <c r="C54" t="s">
        <v>21</v>
      </c>
      <c r="D54">
        <v>5811</v>
      </c>
      <c r="E54" t="s">
        <v>95</v>
      </c>
      <c r="F54" t="s">
        <v>14</v>
      </c>
      <c r="G54">
        <v>18</v>
      </c>
    </row>
    <row r="55" spans="1:7" x14ac:dyDescent="0.35">
      <c r="A55">
        <v>163018</v>
      </c>
      <c r="B55">
        <v>1</v>
      </c>
      <c r="C55" t="s">
        <v>22</v>
      </c>
      <c r="D55">
        <v>0</v>
      </c>
      <c r="E55" t="s">
        <v>96</v>
      </c>
      <c r="F55" t="s">
        <v>14</v>
      </c>
      <c r="G55">
        <v>24</v>
      </c>
    </row>
    <row r="56" spans="1:7" x14ac:dyDescent="0.35">
      <c r="A56">
        <v>190671</v>
      </c>
      <c r="B56">
        <v>0</v>
      </c>
      <c r="C56" t="s">
        <v>22</v>
      </c>
      <c r="D56">
        <v>1901</v>
      </c>
      <c r="E56" t="s">
        <v>97</v>
      </c>
      <c r="F56" t="s">
        <v>97</v>
      </c>
      <c r="G56">
        <v>14</v>
      </c>
    </row>
    <row r="57" spans="1:7" x14ac:dyDescent="0.35">
      <c r="A57">
        <v>33356</v>
      </c>
      <c r="B57">
        <v>0</v>
      </c>
      <c r="C57" t="s">
        <v>13</v>
      </c>
      <c r="D57">
        <v>1401</v>
      </c>
      <c r="E57" t="s">
        <v>94</v>
      </c>
      <c r="F57" t="s">
        <v>17</v>
      </c>
      <c r="G57">
        <v>20</v>
      </c>
    </row>
    <row r="58" spans="1:7" x14ac:dyDescent="0.35">
      <c r="A58">
        <v>151600</v>
      </c>
      <c r="B58">
        <v>1</v>
      </c>
      <c r="C58" t="s">
        <v>22</v>
      </c>
      <c r="D58">
        <v>6601</v>
      </c>
      <c r="E58" t="s">
        <v>91</v>
      </c>
      <c r="F58" t="s">
        <v>14</v>
      </c>
      <c r="G58">
        <v>21</v>
      </c>
    </row>
    <row r="59" spans="1:7" x14ac:dyDescent="0.35">
      <c r="A59">
        <v>21259</v>
      </c>
      <c r="B59">
        <v>0</v>
      </c>
      <c r="C59" t="s">
        <v>18</v>
      </c>
      <c r="D59">
        <v>4001</v>
      </c>
      <c r="E59" t="s">
        <v>89</v>
      </c>
      <c r="F59" t="s">
        <v>17</v>
      </c>
      <c r="G59">
        <v>15</v>
      </c>
    </row>
    <row r="60" spans="1:7" x14ac:dyDescent="0.35">
      <c r="A60">
        <v>128987</v>
      </c>
      <c r="B60">
        <v>28</v>
      </c>
      <c r="C60" t="s">
        <v>21</v>
      </c>
      <c r="D60">
        <v>3912</v>
      </c>
      <c r="E60" t="s">
        <v>96</v>
      </c>
      <c r="F60" t="s">
        <v>17</v>
      </c>
      <c r="G60">
        <v>41</v>
      </c>
    </row>
    <row r="61" spans="1:7" x14ac:dyDescent="0.35">
      <c r="A61">
        <v>108926</v>
      </c>
      <c r="B61">
        <v>1</v>
      </c>
      <c r="C61" t="s">
        <v>50</v>
      </c>
      <c r="D61">
        <v>2601</v>
      </c>
      <c r="E61" t="s">
        <v>90</v>
      </c>
      <c r="F61" t="s">
        <v>14</v>
      </c>
      <c r="G61">
        <v>20</v>
      </c>
    </row>
    <row r="62" spans="1:7" x14ac:dyDescent="0.35">
      <c r="A62">
        <v>154709</v>
      </c>
      <c r="B62">
        <v>0</v>
      </c>
      <c r="C62" t="s">
        <v>22</v>
      </c>
      <c r="D62">
        <v>0</v>
      </c>
      <c r="E62" t="s">
        <v>91</v>
      </c>
      <c r="F62" t="s">
        <v>17</v>
      </c>
      <c r="G62">
        <v>5</v>
      </c>
    </row>
    <row r="63" spans="1:7" x14ac:dyDescent="0.35">
      <c r="A63">
        <v>108050</v>
      </c>
      <c r="B63">
        <v>0</v>
      </c>
      <c r="C63" t="s">
        <v>50</v>
      </c>
      <c r="D63">
        <v>1401</v>
      </c>
      <c r="E63" t="s">
        <v>95</v>
      </c>
      <c r="F63" t="s">
        <v>17</v>
      </c>
      <c r="G63">
        <v>16</v>
      </c>
    </row>
    <row r="64" spans="1:7" x14ac:dyDescent="0.35">
      <c r="A64">
        <v>187274</v>
      </c>
      <c r="B64">
        <v>0</v>
      </c>
      <c r="C64" t="s">
        <v>48</v>
      </c>
      <c r="D64">
        <v>0</v>
      </c>
      <c r="E64" t="s">
        <v>92</v>
      </c>
      <c r="F64" t="s">
        <v>17</v>
      </c>
      <c r="G64">
        <v>15</v>
      </c>
    </row>
    <row r="65" spans="1:7" x14ac:dyDescent="0.35">
      <c r="A65">
        <v>171655</v>
      </c>
      <c r="B65">
        <v>0</v>
      </c>
      <c r="C65" t="s">
        <v>22</v>
      </c>
      <c r="D65">
        <v>0</v>
      </c>
      <c r="E65" t="s">
        <v>99</v>
      </c>
      <c r="F65" t="s">
        <v>17</v>
      </c>
      <c r="G65">
        <v>12</v>
      </c>
    </row>
    <row r="66" spans="1:7" x14ac:dyDescent="0.35">
      <c r="A66">
        <v>160488</v>
      </c>
      <c r="B66">
        <v>0</v>
      </c>
      <c r="C66" t="s">
        <v>51</v>
      </c>
      <c r="D66">
        <v>0</v>
      </c>
      <c r="E66" t="s">
        <v>89</v>
      </c>
      <c r="F66" t="s">
        <v>14</v>
      </c>
      <c r="G66">
        <v>10</v>
      </c>
    </row>
    <row r="67" spans="1:7" x14ac:dyDescent="0.35">
      <c r="A67">
        <v>21305</v>
      </c>
      <c r="B67">
        <v>1</v>
      </c>
      <c r="C67" t="s">
        <v>18</v>
      </c>
      <c r="D67">
        <v>5601</v>
      </c>
      <c r="E67" t="s">
        <v>92</v>
      </c>
      <c r="F67" t="s">
        <v>14</v>
      </c>
      <c r="G67">
        <v>10</v>
      </c>
    </row>
    <row r="68" spans="1:7" x14ac:dyDescent="0.35">
      <c r="A68">
        <v>98470</v>
      </c>
      <c r="B68">
        <v>2</v>
      </c>
      <c r="C68" t="s">
        <v>16</v>
      </c>
      <c r="D68">
        <v>1108</v>
      </c>
      <c r="E68" t="s">
        <v>90</v>
      </c>
      <c r="F68" t="s">
        <v>17</v>
      </c>
      <c r="G68">
        <v>14</v>
      </c>
    </row>
    <row r="69" spans="1:7" x14ac:dyDescent="0.35">
      <c r="A69">
        <v>140586</v>
      </c>
      <c r="B69">
        <v>1</v>
      </c>
      <c r="C69" t="s">
        <v>21</v>
      </c>
      <c r="D69">
        <v>0</v>
      </c>
      <c r="E69" t="s">
        <v>95</v>
      </c>
      <c r="F69" t="s">
        <v>14</v>
      </c>
      <c r="G69">
        <v>20</v>
      </c>
    </row>
    <row r="70" spans="1:7" x14ac:dyDescent="0.35">
      <c r="A70">
        <v>158101</v>
      </c>
      <c r="B70">
        <v>1</v>
      </c>
      <c r="C70" t="s">
        <v>22</v>
      </c>
      <c r="D70">
        <v>1701</v>
      </c>
      <c r="E70" t="s">
        <v>94</v>
      </c>
      <c r="F70" t="s">
        <v>14</v>
      </c>
      <c r="G70">
        <v>15</v>
      </c>
    </row>
    <row r="71" spans="1:7" x14ac:dyDescent="0.35">
      <c r="A71">
        <v>150043</v>
      </c>
      <c r="B71">
        <v>1002</v>
      </c>
      <c r="C71" t="s">
        <v>22</v>
      </c>
      <c r="D71">
        <v>3201</v>
      </c>
      <c r="E71" t="s">
        <v>94</v>
      </c>
      <c r="F71" t="s">
        <v>14</v>
      </c>
      <c r="G71">
        <v>20</v>
      </c>
    </row>
    <row r="72" spans="1:7" x14ac:dyDescent="0.35">
      <c r="A72">
        <v>96251</v>
      </c>
      <c r="B72">
        <v>0</v>
      </c>
      <c r="C72" t="s">
        <v>16</v>
      </c>
      <c r="D72">
        <v>4401</v>
      </c>
      <c r="E72" t="s">
        <v>105</v>
      </c>
      <c r="F72" t="s">
        <v>17</v>
      </c>
      <c r="G72">
        <v>10</v>
      </c>
    </row>
    <row r="73" spans="1:7" x14ac:dyDescent="0.35">
      <c r="A73">
        <v>188547</v>
      </c>
      <c r="B73">
        <v>1</v>
      </c>
      <c r="C73" t="s">
        <v>22</v>
      </c>
      <c r="D73">
        <v>0</v>
      </c>
      <c r="E73" t="s">
        <v>103</v>
      </c>
      <c r="F73" t="s">
        <v>14</v>
      </c>
      <c r="G73">
        <v>25</v>
      </c>
    </row>
    <row r="74" spans="1:7" x14ac:dyDescent="0.35">
      <c r="A74">
        <v>180617</v>
      </c>
      <c r="B74">
        <v>1002</v>
      </c>
      <c r="C74" t="s">
        <v>41</v>
      </c>
      <c r="D74">
        <v>2101</v>
      </c>
      <c r="E74" t="s">
        <v>89</v>
      </c>
      <c r="F74" t="s">
        <v>14</v>
      </c>
      <c r="G74">
        <v>11</v>
      </c>
    </row>
    <row r="75" spans="1:7" x14ac:dyDescent="0.35">
      <c r="A75">
        <v>86000</v>
      </c>
      <c r="B75">
        <v>0</v>
      </c>
      <c r="C75" t="s">
        <v>53</v>
      </c>
      <c r="D75">
        <v>1201</v>
      </c>
      <c r="E75" t="s">
        <v>89</v>
      </c>
      <c r="F75" t="s">
        <v>17</v>
      </c>
      <c r="G75">
        <v>10</v>
      </c>
    </row>
    <row r="76" spans="1:7" x14ac:dyDescent="0.35">
      <c r="A76">
        <v>13265</v>
      </c>
      <c r="B76">
        <v>28</v>
      </c>
      <c r="C76" t="s">
        <v>44</v>
      </c>
      <c r="D76">
        <v>1901</v>
      </c>
      <c r="E76" t="s">
        <v>98</v>
      </c>
      <c r="F76" t="s">
        <v>17</v>
      </c>
      <c r="G76">
        <v>11</v>
      </c>
    </row>
    <row r="77" spans="1:7" x14ac:dyDescent="0.35">
      <c r="A77">
        <v>71</v>
      </c>
      <c r="B77">
        <v>0</v>
      </c>
      <c r="C77" t="s">
        <v>54</v>
      </c>
      <c r="D77">
        <v>3401</v>
      </c>
      <c r="E77" t="s">
        <v>92</v>
      </c>
      <c r="F77" t="s">
        <v>17</v>
      </c>
      <c r="G77">
        <v>16</v>
      </c>
    </row>
    <row r="78" spans="1:7" x14ac:dyDescent="0.35">
      <c r="A78">
        <v>148969</v>
      </c>
      <c r="B78">
        <v>0</v>
      </c>
      <c r="C78" t="s">
        <v>22</v>
      </c>
      <c r="D78">
        <v>0</v>
      </c>
      <c r="E78" t="s">
        <v>93</v>
      </c>
      <c r="F78" t="s">
        <v>17</v>
      </c>
      <c r="G78">
        <v>10</v>
      </c>
    </row>
    <row r="79" spans="1:7" x14ac:dyDescent="0.35">
      <c r="A79">
        <v>156324</v>
      </c>
      <c r="B79">
        <v>0</v>
      </c>
      <c r="C79" t="s">
        <v>22</v>
      </c>
      <c r="D79">
        <v>0</v>
      </c>
      <c r="E79" t="s">
        <v>94</v>
      </c>
      <c r="F79" t="s">
        <v>97</v>
      </c>
      <c r="G79">
        <v>15</v>
      </c>
    </row>
    <row r="80" spans="1:7" x14ac:dyDescent="0.35">
      <c r="A80">
        <v>130976</v>
      </c>
      <c r="B80">
        <v>2</v>
      </c>
      <c r="C80" t="s">
        <v>49</v>
      </c>
      <c r="D80">
        <v>1412</v>
      </c>
      <c r="E80" t="s">
        <v>89</v>
      </c>
      <c r="F80" t="s">
        <v>17</v>
      </c>
      <c r="G80">
        <v>7</v>
      </c>
    </row>
    <row r="81" spans="1:7" x14ac:dyDescent="0.35">
      <c r="A81">
        <v>140141</v>
      </c>
      <c r="B81">
        <v>0</v>
      </c>
      <c r="C81" t="s">
        <v>55</v>
      </c>
      <c r="D81">
        <v>4401</v>
      </c>
      <c r="E81" t="s">
        <v>92</v>
      </c>
      <c r="F81" t="s">
        <v>17</v>
      </c>
      <c r="G81">
        <v>14</v>
      </c>
    </row>
    <row r="82" spans="1:7" x14ac:dyDescent="0.35">
      <c r="A82">
        <v>85416</v>
      </c>
      <c r="B82">
        <v>0</v>
      </c>
      <c r="C82" t="s">
        <v>22</v>
      </c>
      <c r="D82">
        <v>0</v>
      </c>
      <c r="E82" t="s">
        <v>89</v>
      </c>
      <c r="F82" t="s">
        <v>17</v>
      </c>
      <c r="G82">
        <v>25</v>
      </c>
    </row>
    <row r="83" spans="1:7" x14ac:dyDescent="0.35">
      <c r="A83">
        <v>108150</v>
      </c>
      <c r="B83">
        <v>2</v>
      </c>
      <c r="C83" t="s">
        <v>50</v>
      </c>
      <c r="D83">
        <v>6312</v>
      </c>
      <c r="E83" t="s">
        <v>94</v>
      </c>
      <c r="F83" t="s">
        <v>17</v>
      </c>
      <c r="G83">
        <v>20</v>
      </c>
    </row>
    <row r="84" spans="1:7" x14ac:dyDescent="0.35">
      <c r="A84">
        <v>129823</v>
      </c>
      <c r="B84">
        <v>1002</v>
      </c>
      <c r="C84" t="s">
        <v>49</v>
      </c>
      <c r="D84">
        <v>5601</v>
      </c>
      <c r="E84" t="s">
        <v>94</v>
      </c>
      <c r="F84" t="s">
        <v>14</v>
      </c>
      <c r="G84">
        <v>10</v>
      </c>
    </row>
    <row r="85" spans="1:7" x14ac:dyDescent="0.35">
      <c r="A85">
        <v>104413</v>
      </c>
      <c r="B85">
        <v>1</v>
      </c>
      <c r="C85" t="s">
        <v>56</v>
      </c>
      <c r="D85">
        <v>4201</v>
      </c>
      <c r="E85" t="s">
        <v>92</v>
      </c>
      <c r="F85" t="s">
        <v>14</v>
      </c>
      <c r="G85">
        <v>6</v>
      </c>
    </row>
    <row r="86" spans="1:7" x14ac:dyDescent="0.35">
      <c r="A86">
        <v>60512</v>
      </c>
      <c r="B86">
        <v>2</v>
      </c>
      <c r="C86" t="s">
        <v>16</v>
      </c>
      <c r="D86">
        <v>2801</v>
      </c>
      <c r="E86" t="s">
        <v>91</v>
      </c>
      <c r="F86" t="s">
        <v>97</v>
      </c>
      <c r="G86">
        <v>25</v>
      </c>
    </row>
    <row r="87" spans="1:7" x14ac:dyDescent="0.35">
      <c r="A87">
        <v>90480</v>
      </c>
      <c r="B87">
        <v>0</v>
      </c>
      <c r="C87" t="s">
        <v>16</v>
      </c>
      <c r="D87">
        <v>4201</v>
      </c>
      <c r="E87" t="s">
        <v>93</v>
      </c>
      <c r="F87" t="s">
        <v>17</v>
      </c>
      <c r="G87">
        <v>11</v>
      </c>
    </row>
    <row r="88" spans="1:7" x14ac:dyDescent="0.35">
      <c r="A88">
        <v>148911</v>
      </c>
      <c r="B88">
        <v>28</v>
      </c>
      <c r="C88" t="s">
        <v>22</v>
      </c>
      <c r="D88">
        <v>7201</v>
      </c>
      <c r="E88" t="s">
        <v>89</v>
      </c>
      <c r="F88" t="s">
        <v>17</v>
      </c>
      <c r="G88">
        <v>10</v>
      </c>
    </row>
    <row r="89" spans="1:7" x14ac:dyDescent="0.35">
      <c r="A89">
        <v>52990</v>
      </c>
      <c r="B89">
        <v>1002</v>
      </c>
      <c r="C89" t="s">
        <v>54</v>
      </c>
      <c r="D89">
        <v>3801</v>
      </c>
      <c r="E89" t="s">
        <v>90</v>
      </c>
      <c r="F89" t="s">
        <v>14</v>
      </c>
      <c r="G89">
        <v>26</v>
      </c>
    </row>
    <row r="90" spans="1:7" x14ac:dyDescent="0.35">
      <c r="A90">
        <v>148022</v>
      </c>
      <c r="B90">
        <v>0</v>
      </c>
      <c r="C90" t="s">
        <v>22</v>
      </c>
      <c r="D90">
        <v>4608</v>
      </c>
      <c r="E90" t="s">
        <v>104</v>
      </c>
      <c r="F90" t="s">
        <v>17</v>
      </c>
      <c r="G90">
        <v>10</v>
      </c>
    </row>
    <row r="91" spans="1:7" x14ac:dyDescent="0.35">
      <c r="A91">
        <v>147406</v>
      </c>
      <c r="B91">
        <v>1002</v>
      </c>
      <c r="C91" t="s">
        <v>22</v>
      </c>
      <c r="D91">
        <v>2801</v>
      </c>
      <c r="E91" t="s">
        <v>96</v>
      </c>
      <c r="F91" t="s">
        <v>14</v>
      </c>
      <c r="G91">
        <v>38</v>
      </c>
    </row>
    <row r="92" spans="1:7" x14ac:dyDescent="0.35">
      <c r="A92">
        <v>103468</v>
      </c>
      <c r="B92">
        <v>0</v>
      </c>
      <c r="C92" t="s">
        <v>37</v>
      </c>
      <c r="D92">
        <v>4103</v>
      </c>
      <c r="E92" t="s">
        <v>90</v>
      </c>
      <c r="F92" t="s">
        <v>17</v>
      </c>
      <c r="G92">
        <v>15</v>
      </c>
    </row>
    <row r="93" spans="1:7" x14ac:dyDescent="0.35">
      <c r="A93">
        <v>84100</v>
      </c>
      <c r="B93">
        <v>72</v>
      </c>
      <c r="C93" t="s">
        <v>57</v>
      </c>
      <c r="D93">
        <v>3201</v>
      </c>
      <c r="E93" t="s">
        <v>94</v>
      </c>
      <c r="F93" t="s">
        <v>14</v>
      </c>
      <c r="G93">
        <v>14</v>
      </c>
    </row>
    <row r="94" spans="1:7" x14ac:dyDescent="0.35">
      <c r="A94">
        <v>137548</v>
      </c>
      <c r="B94">
        <v>0</v>
      </c>
      <c r="C94" t="s">
        <v>56</v>
      </c>
      <c r="D94">
        <v>2009</v>
      </c>
      <c r="E94" t="s">
        <v>93</v>
      </c>
      <c r="F94" t="s">
        <v>14</v>
      </c>
      <c r="G94">
        <v>9</v>
      </c>
    </row>
    <row r="95" spans="1:7" x14ac:dyDescent="0.35">
      <c r="A95">
        <v>6932</v>
      </c>
      <c r="B95">
        <v>1</v>
      </c>
      <c r="C95" t="s">
        <v>37</v>
      </c>
      <c r="D95">
        <v>1708</v>
      </c>
      <c r="E95" t="s">
        <v>94</v>
      </c>
      <c r="F95" t="s">
        <v>14</v>
      </c>
      <c r="G95">
        <v>10</v>
      </c>
    </row>
    <row r="96" spans="1:7" x14ac:dyDescent="0.35">
      <c r="A96">
        <v>37118</v>
      </c>
      <c r="B96">
        <v>0</v>
      </c>
      <c r="C96" t="s">
        <v>13</v>
      </c>
      <c r="D96">
        <v>2607</v>
      </c>
      <c r="E96" t="s">
        <v>91</v>
      </c>
      <c r="F96" t="s">
        <v>97</v>
      </c>
      <c r="G96">
        <v>15</v>
      </c>
    </row>
    <row r="97" spans="1:7" x14ac:dyDescent="0.35">
      <c r="A97">
        <v>109179</v>
      </c>
      <c r="B97">
        <v>0</v>
      </c>
      <c r="C97" t="s">
        <v>50</v>
      </c>
      <c r="D97">
        <v>4201</v>
      </c>
      <c r="E97" t="s">
        <v>92</v>
      </c>
      <c r="F97" t="s">
        <v>14</v>
      </c>
      <c r="G97">
        <v>14</v>
      </c>
    </row>
    <row r="98" spans="1:7" x14ac:dyDescent="0.35">
      <c r="A98">
        <v>140642</v>
      </c>
      <c r="B98">
        <v>2</v>
      </c>
      <c r="C98" t="s">
        <v>55</v>
      </c>
      <c r="D98">
        <v>2710</v>
      </c>
      <c r="E98" t="s">
        <v>90</v>
      </c>
      <c r="F98" t="s">
        <v>17</v>
      </c>
      <c r="G98">
        <v>5</v>
      </c>
    </row>
    <row r="99" spans="1:7" x14ac:dyDescent="0.35">
      <c r="A99">
        <v>77057</v>
      </c>
      <c r="B99">
        <v>0</v>
      </c>
      <c r="C99" t="s">
        <v>48</v>
      </c>
      <c r="D99">
        <v>3601</v>
      </c>
      <c r="E99" t="s">
        <v>91</v>
      </c>
      <c r="F99" t="s">
        <v>17</v>
      </c>
      <c r="G99">
        <v>15</v>
      </c>
    </row>
    <row r="100" spans="1:7" x14ac:dyDescent="0.35">
      <c r="A100">
        <v>83131</v>
      </c>
      <c r="B100">
        <v>1</v>
      </c>
      <c r="C100" t="s">
        <v>57</v>
      </c>
      <c r="D100">
        <v>0</v>
      </c>
      <c r="E100" t="s">
        <v>92</v>
      </c>
      <c r="F100" t="s">
        <v>14</v>
      </c>
      <c r="G100">
        <v>20</v>
      </c>
    </row>
    <row r="101" spans="1:7" x14ac:dyDescent="0.35">
      <c r="A101">
        <v>168078</v>
      </c>
      <c r="B101">
        <v>1</v>
      </c>
      <c r="C101" t="s">
        <v>22</v>
      </c>
      <c r="D101">
        <v>3501</v>
      </c>
      <c r="E101" t="s">
        <v>94</v>
      </c>
      <c r="F101" t="s">
        <v>14</v>
      </c>
      <c r="G101">
        <v>19</v>
      </c>
    </row>
    <row r="102" spans="1:7" x14ac:dyDescent="0.35">
      <c r="A102">
        <v>32975</v>
      </c>
      <c r="B102">
        <v>1</v>
      </c>
      <c r="C102" t="s">
        <v>47</v>
      </c>
      <c r="D102">
        <v>5908</v>
      </c>
      <c r="E102" t="s">
        <v>91</v>
      </c>
      <c r="F102" t="s">
        <v>14</v>
      </c>
      <c r="G102">
        <v>25</v>
      </c>
    </row>
    <row r="103" spans="1:7" x14ac:dyDescent="0.35">
      <c r="A103">
        <v>37472</v>
      </c>
      <c r="B103">
        <v>1</v>
      </c>
      <c r="C103" t="s">
        <v>13</v>
      </c>
      <c r="D103">
        <v>0</v>
      </c>
      <c r="E103" t="s">
        <v>98</v>
      </c>
      <c r="F103" t="s">
        <v>14</v>
      </c>
      <c r="G103">
        <v>20</v>
      </c>
    </row>
    <row r="104" spans="1:7" x14ac:dyDescent="0.35">
      <c r="A104">
        <v>63113</v>
      </c>
      <c r="B104">
        <v>0</v>
      </c>
      <c r="C104" t="s">
        <v>34</v>
      </c>
      <c r="D104">
        <v>2805</v>
      </c>
      <c r="E104" t="s">
        <v>90</v>
      </c>
      <c r="F104" t="s">
        <v>14</v>
      </c>
      <c r="G104">
        <v>5</v>
      </c>
    </row>
    <row r="105" spans="1:7" x14ac:dyDescent="0.35">
      <c r="A105">
        <v>57039</v>
      </c>
      <c r="B105">
        <v>0</v>
      </c>
      <c r="C105" t="s">
        <v>58</v>
      </c>
      <c r="D105">
        <v>2911</v>
      </c>
      <c r="E105" t="s">
        <v>100</v>
      </c>
      <c r="F105" t="s">
        <v>17</v>
      </c>
      <c r="G105">
        <v>5</v>
      </c>
    </row>
    <row r="106" spans="1:7" x14ac:dyDescent="0.35">
      <c r="A106">
        <v>58786</v>
      </c>
      <c r="B106">
        <v>0</v>
      </c>
      <c r="C106" t="s">
        <v>58</v>
      </c>
      <c r="D106">
        <v>2701</v>
      </c>
      <c r="E106" t="s">
        <v>92</v>
      </c>
      <c r="F106" t="s">
        <v>17</v>
      </c>
      <c r="G106">
        <v>20</v>
      </c>
    </row>
    <row r="107" spans="1:7" x14ac:dyDescent="0.35">
      <c r="A107">
        <v>164306</v>
      </c>
      <c r="B107">
        <v>0</v>
      </c>
      <c r="C107" t="s">
        <v>22</v>
      </c>
      <c r="D107">
        <v>0</v>
      </c>
      <c r="E107" t="s">
        <v>91</v>
      </c>
      <c r="F107" t="s">
        <v>17</v>
      </c>
      <c r="G107">
        <v>30</v>
      </c>
    </row>
    <row r="108" spans="1:7" x14ac:dyDescent="0.35">
      <c r="A108">
        <v>113129</v>
      </c>
      <c r="B108">
        <v>0</v>
      </c>
      <c r="C108" t="s">
        <v>32</v>
      </c>
      <c r="D108">
        <v>1501</v>
      </c>
      <c r="E108" t="s">
        <v>94</v>
      </c>
      <c r="F108" t="s">
        <v>17</v>
      </c>
      <c r="G108">
        <v>20</v>
      </c>
    </row>
    <row r="109" spans="1:7" x14ac:dyDescent="0.35">
      <c r="A109">
        <v>19094</v>
      </c>
      <c r="B109">
        <v>28</v>
      </c>
      <c r="C109" t="s">
        <v>43</v>
      </c>
      <c r="D109">
        <v>0</v>
      </c>
      <c r="E109" t="s">
        <v>95</v>
      </c>
      <c r="F109" t="s">
        <v>17</v>
      </c>
      <c r="G109">
        <v>40</v>
      </c>
    </row>
    <row r="110" spans="1:7" x14ac:dyDescent="0.35">
      <c r="A110">
        <v>102224</v>
      </c>
      <c r="B110">
        <v>1002</v>
      </c>
      <c r="C110" t="s">
        <v>59</v>
      </c>
      <c r="D110">
        <v>0</v>
      </c>
      <c r="E110" t="s">
        <v>94</v>
      </c>
      <c r="F110" t="s">
        <v>45</v>
      </c>
      <c r="G110">
        <v>6</v>
      </c>
    </row>
    <row r="111" spans="1:7" x14ac:dyDescent="0.35">
      <c r="A111">
        <v>155375</v>
      </c>
      <c r="B111">
        <v>2</v>
      </c>
      <c r="C111" t="s">
        <v>22</v>
      </c>
      <c r="D111">
        <v>2201</v>
      </c>
      <c r="E111" t="s">
        <v>91</v>
      </c>
      <c r="F111" t="s">
        <v>17</v>
      </c>
      <c r="G111">
        <v>6</v>
      </c>
    </row>
    <row r="112" spans="1:7" x14ac:dyDescent="0.35">
      <c r="A112">
        <v>185030</v>
      </c>
      <c r="B112">
        <v>0</v>
      </c>
      <c r="C112" t="s">
        <v>13</v>
      </c>
      <c r="D112">
        <v>1704</v>
      </c>
      <c r="E112" t="s">
        <v>96</v>
      </c>
      <c r="F112" t="s">
        <v>14</v>
      </c>
      <c r="G112">
        <v>10</v>
      </c>
    </row>
    <row r="113" spans="1:7" x14ac:dyDescent="0.35">
      <c r="A113">
        <v>149887</v>
      </c>
      <c r="B113">
        <v>1</v>
      </c>
      <c r="C113" t="s">
        <v>22</v>
      </c>
      <c r="D113">
        <v>0</v>
      </c>
      <c r="E113" t="s">
        <v>98</v>
      </c>
      <c r="F113" t="s">
        <v>14</v>
      </c>
      <c r="G113">
        <v>15</v>
      </c>
    </row>
    <row r="114" spans="1:7" x14ac:dyDescent="0.35">
      <c r="A114">
        <v>117216</v>
      </c>
      <c r="B114">
        <v>2</v>
      </c>
      <c r="C114" t="s">
        <v>21</v>
      </c>
      <c r="D114">
        <v>6201</v>
      </c>
      <c r="E114" t="s">
        <v>91</v>
      </c>
      <c r="F114" t="s">
        <v>17</v>
      </c>
      <c r="G114">
        <v>30</v>
      </c>
    </row>
    <row r="115" spans="1:7" x14ac:dyDescent="0.35">
      <c r="A115">
        <v>167892</v>
      </c>
      <c r="B115">
        <v>0</v>
      </c>
      <c r="C115" t="s">
        <v>22</v>
      </c>
      <c r="D115">
        <v>0</v>
      </c>
      <c r="E115" t="s">
        <v>96</v>
      </c>
      <c r="F115" t="s">
        <v>17</v>
      </c>
      <c r="G115">
        <v>10</v>
      </c>
    </row>
    <row r="116" spans="1:7" x14ac:dyDescent="0.35">
      <c r="A116">
        <v>107618</v>
      </c>
      <c r="B116">
        <v>0</v>
      </c>
      <c r="C116" t="s">
        <v>60</v>
      </c>
      <c r="D116">
        <v>1801</v>
      </c>
      <c r="E116" t="s">
        <v>100</v>
      </c>
      <c r="F116" t="s">
        <v>17</v>
      </c>
      <c r="G116">
        <v>2</v>
      </c>
    </row>
    <row r="117" spans="1:7" x14ac:dyDescent="0.35">
      <c r="A117">
        <v>72410</v>
      </c>
      <c r="B117">
        <v>0</v>
      </c>
      <c r="C117" t="s">
        <v>30</v>
      </c>
      <c r="D117">
        <v>0</v>
      </c>
      <c r="E117" t="s">
        <v>90</v>
      </c>
      <c r="F117" t="s">
        <v>14</v>
      </c>
      <c r="G117">
        <v>20</v>
      </c>
    </row>
    <row r="118" spans="1:7" x14ac:dyDescent="0.35">
      <c r="A118">
        <v>112319</v>
      </c>
      <c r="B118">
        <v>2</v>
      </c>
      <c r="C118" t="s">
        <v>33</v>
      </c>
      <c r="D118">
        <v>3201</v>
      </c>
      <c r="E118" t="s">
        <v>93</v>
      </c>
      <c r="F118" t="s">
        <v>17</v>
      </c>
      <c r="G118">
        <v>30</v>
      </c>
    </row>
    <row r="119" spans="1:7" x14ac:dyDescent="0.35">
      <c r="A119">
        <v>28061</v>
      </c>
      <c r="B119">
        <v>0</v>
      </c>
      <c r="C119" t="s">
        <v>40</v>
      </c>
      <c r="D119">
        <v>5902</v>
      </c>
      <c r="E119" t="s">
        <v>90</v>
      </c>
      <c r="F119" t="s">
        <v>17</v>
      </c>
      <c r="G119">
        <v>5</v>
      </c>
    </row>
    <row r="120" spans="1:7" x14ac:dyDescent="0.35">
      <c r="A120">
        <v>108371</v>
      </c>
      <c r="B120">
        <v>28</v>
      </c>
      <c r="C120" t="s">
        <v>50</v>
      </c>
      <c r="D120">
        <v>1401</v>
      </c>
      <c r="E120" t="s">
        <v>104</v>
      </c>
      <c r="F120" t="s">
        <v>17</v>
      </c>
      <c r="G120">
        <v>20</v>
      </c>
    </row>
    <row r="121" spans="1:7" x14ac:dyDescent="0.35">
      <c r="A121">
        <v>187807</v>
      </c>
      <c r="B121">
        <v>1</v>
      </c>
      <c r="C121" t="s">
        <v>30</v>
      </c>
      <c r="D121">
        <v>8305</v>
      </c>
      <c r="E121" t="s">
        <v>92</v>
      </c>
      <c r="F121" t="s">
        <v>14</v>
      </c>
      <c r="G121">
        <v>22</v>
      </c>
    </row>
    <row r="122" spans="1:7" x14ac:dyDescent="0.35">
      <c r="A122">
        <v>180383</v>
      </c>
      <c r="B122">
        <v>0</v>
      </c>
      <c r="C122" t="s">
        <v>41</v>
      </c>
      <c r="D122">
        <v>609</v>
      </c>
      <c r="E122" t="s">
        <v>98</v>
      </c>
      <c r="F122" t="s">
        <v>17</v>
      </c>
      <c r="G122">
        <v>11</v>
      </c>
    </row>
    <row r="123" spans="1:7" x14ac:dyDescent="0.35">
      <c r="A123">
        <v>183013</v>
      </c>
      <c r="B123">
        <v>1</v>
      </c>
      <c r="C123" t="s">
        <v>41</v>
      </c>
      <c r="D123">
        <v>3001</v>
      </c>
      <c r="E123" t="s">
        <v>91</v>
      </c>
      <c r="F123" t="s">
        <v>14</v>
      </c>
      <c r="G123">
        <v>11</v>
      </c>
    </row>
    <row r="124" spans="1:7" x14ac:dyDescent="0.35">
      <c r="A124">
        <v>187769</v>
      </c>
      <c r="B124">
        <v>1</v>
      </c>
      <c r="C124" t="s">
        <v>22</v>
      </c>
      <c r="D124">
        <v>5403</v>
      </c>
      <c r="E124" t="s">
        <v>94</v>
      </c>
      <c r="F124" t="s">
        <v>14</v>
      </c>
      <c r="G124">
        <v>25</v>
      </c>
    </row>
    <row r="125" spans="1:7" x14ac:dyDescent="0.35">
      <c r="A125">
        <v>191056</v>
      </c>
      <c r="B125">
        <v>1</v>
      </c>
      <c r="C125" t="s">
        <v>22</v>
      </c>
      <c r="D125">
        <v>801</v>
      </c>
      <c r="E125" t="s">
        <v>96</v>
      </c>
      <c r="F125" t="s">
        <v>14</v>
      </c>
      <c r="G125">
        <v>47</v>
      </c>
    </row>
    <row r="126" spans="1:7" x14ac:dyDescent="0.35">
      <c r="A126">
        <v>151891</v>
      </c>
      <c r="B126">
        <v>0</v>
      </c>
      <c r="C126" t="s">
        <v>22</v>
      </c>
      <c r="D126">
        <v>0</v>
      </c>
      <c r="E126" t="s">
        <v>91</v>
      </c>
      <c r="F126" t="s">
        <v>17</v>
      </c>
      <c r="G126">
        <v>15</v>
      </c>
    </row>
    <row r="127" spans="1:7" x14ac:dyDescent="0.35">
      <c r="A127">
        <v>5822</v>
      </c>
      <c r="B127">
        <v>2</v>
      </c>
      <c r="C127" t="s">
        <v>28</v>
      </c>
      <c r="D127">
        <v>2901</v>
      </c>
      <c r="E127" t="s">
        <v>91</v>
      </c>
      <c r="F127" t="s">
        <v>17</v>
      </c>
      <c r="G127">
        <v>11</v>
      </c>
    </row>
    <row r="128" spans="1:7" x14ac:dyDescent="0.35">
      <c r="A128">
        <v>164969</v>
      </c>
      <c r="B128">
        <v>0</v>
      </c>
      <c r="C128" t="s">
        <v>22</v>
      </c>
      <c r="D128">
        <v>6001</v>
      </c>
      <c r="E128" t="s">
        <v>94</v>
      </c>
      <c r="F128" t="s">
        <v>17</v>
      </c>
      <c r="G128">
        <v>7</v>
      </c>
    </row>
    <row r="129" spans="1:7" x14ac:dyDescent="0.35">
      <c r="A129">
        <v>172846</v>
      </c>
      <c r="B129">
        <v>0</v>
      </c>
      <c r="C129" t="s">
        <v>22</v>
      </c>
      <c r="D129">
        <v>4201</v>
      </c>
      <c r="E129" t="s">
        <v>89</v>
      </c>
      <c r="F129" t="s">
        <v>14</v>
      </c>
      <c r="G129">
        <v>10</v>
      </c>
    </row>
    <row r="130" spans="1:7" x14ac:dyDescent="0.35">
      <c r="A130">
        <v>95951</v>
      </c>
      <c r="B130">
        <v>0</v>
      </c>
      <c r="C130" t="s">
        <v>16</v>
      </c>
      <c r="D130">
        <v>4804</v>
      </c>
      <c r="E130" t="s">
        <v>98</v>
      </c>
      <c r="F130" t="s">
        <v>17</v>
      </c>
      <c r="G130">
        <v>20</v>
      </c>
    </row>
    <row r="131" spans="1:7" x14ac:dyDescent="0.35">
      <c r="A131">
        <v>18089</v>
      </c>
      <c r="B131">
        <v>2</v>
      </c>
      <c r="C131" t="s">
        <v>18</v>
      </c>
      <c r="D131">
        <v>5001</v>
      </c>
      <c r="E131" t="s">
        <v>93</v>
      </c>
      <c r="F131" t="s">
        <v>14</v>
      </c>
      <c r="G131">
        <v>25</v>
      </c>
    </row>
    <row r="132" spans="1:7" x14ac:dyDescent="0.35">
      <c r="A132">
        <v>35276</v>
      </c>
      <c r="B132">
        <v>2</v>
      </c>
      <c r="C132" t="s">
        <v>13</v>
      </c>
      <c r="D132">
        <v>1701</v>
      </c>
      <c r="E132" t="s">
        <v>93</v>
      </c>
      <c r="F132" t="s">
        <v>97</v>
      </c>
      <c r="G132">
        <v>10</v>
      </c>
    </row>
    <row r="133" spans="1:7" x14ac:dyDescent="0.35">
      <c r="A133">
        <v>18607</v>
      </c>
      <c r="B133">
        <v>1</v>
      </c>
      <c r="C133" t="s">
        <v>18</v>
      </c>
      <c r="D133">
        <v>6001</v>
      </c>
      <c r="E133" t="s">
        <v>90</v>
      </c>
      <c r="F133" t="s">
        <v>14</v>
      </c>
      <c r="G133">
        <v>23</v>
      </c>
    </row>
    <row r="134" spans="1:7" x14ac:dyDescent="0.35">
      <c r="A134">
        <v>61275</v>
      </c>
      <c r="B134">
        <v>1</v>
      </c>
      <c r="C134" t="s">
        <v>34</v>
      </c>
      <c r="D134">
        <v>4801</v>
      </c>
      <c r="E134" t="s">
        <v>90</v>
      </c>
      <c r="F134" t="s">
        <v>14</v>
      </c>
      <c r="G134">
        <v>12</v>
      </c>
    </row>
    <row r="135" spans="1:7" x14ac:dyDescent="0.35">
      <c r="A135">
        <v>36141</v>
      </c>
      <c r="B135">
        <v>28</v>
      </c>
      <c r="C135" t="s">
        <v>13</v>
      </c>
      <c r="D135">
        <v>2805</v>
      </c>
      <c r="E135" t="s">
        <v>93</v>
      </c>
      <c r="F135" t="s">
        <v>17</v>
      </c>
      <c r="G135">
        <v>10</v>
      </c>
    </row>
    <row r="136" spans="1:7" x14ac:dyDescent="0.35">
      <c r="A136">
        <v>85716</v>
      </c>
      <c r="B136">
        <v>0</v>
      </c>
      <c r="C136" t="s">
        <v>57</v>
      </c>
      <c r="D136">
        <v>2401</v>
      </c>
      <c r="E136" t="s">
        <v>100</v>
      </c>
      <c r="F136" t="s">
        <v>17</v>
      </c>
      <c r="G136">
        <v>25</v>
      </c>
    </row>
    <row r="137" spans="1:7" x14ac:dyDescent="0.35">
      <c r="A137">
        <v>154195</v>
      </c>
      <c r="B137">
        <v>0</v>
      </c>
      <c r="C137" t="s">
        <v>22</v>
      </c>
      <c r="D137">
        <v>0</v>
      </c>
      <c r="E137" t="s">
        <v>90</v>
      </c>
      <c r="F137" t="s">
        <v>17</v>
      </c>
      <c r="G137">
        <v>20</v>
      </c>
    </row>
    <row r="138" spans="1:7" x14ac:dyDescent="0.35">
      <c r="A138">
        <v>46755</v>
      </c>
      <c r="B138">
        <v>0</v>
      </c>
      <c r="C138" t="s">
        <v>44</v>
      </c>
      <c r="D138">
        <v>0</v>
      </c>
      <c r="E138" t="s">
        <v>92</v>
      </c>
      <c r="F138" t="s">
        <v>17</v>
      </c>
      <c r="G138">
        <v>5</v>
      </c>
    </row>
    <row r="139" spans="1:7" x14ac:dyDescent="0.35">
      <c r="A139">
        <v>13239</v>
      </c>
      <c r="B139">
        <v>1</v>
      </c>
      <c r="C139" t="s">
        <v>13</v>
      </c>
      <c r="D139">
        <v>2901</v>
      </c>
      <c r="E139" t="s">
        <v>93</v>
      </c>
      <c r="F139" t="s">
        <v>14</v>
      </c>
      <c r="G139">
        <v>3</v>
      </c>
    </row>
    <row r="140" spans="1:7" x14ac:dyDescent="0.35">
      <c r="A140">
        <v>86068</v>
      </c>
      <c r="B140">
        <v>0</v>
      </c>
      <c r="C140" t="s">
        <v>53</v>
      </c>
      <c r="D140">
        <v>0</v>
      </c>
      <c r="E140" t="s">
        <v>92</v>
      </c>
      <c r="F140" t="s">
        <v>17</v>
      </c>
      <c r="G140">
        <v>5</v>
      </c>
    </row>
    <row r="141" spans="1:7" x14ac:dyDescent="0.35">
      <c r="A141">
        <v>67900</v>
      </c>
      <c r="B141">
        <v>1</v>
      </c>
      <c r="C141" t="s">
        <v>30</v>
      </c>
      <c r="D141">
        <v>4801</v>
      </c>
      <c r="E141" t="s">
        <v>103</v>
      </c>
      <c r="F141" t="s">
        <v>14</v>
      </c>
      <c r="G141">
        <v>20</v>
      </c>
    </row>
    <row r="142" spans="1:7" x14ac:dyDescent="0.35">
      <c r="A142">
        <v>59610</v>
      </c>
      <c r="B142">
        <v>28</v>
      </c>
      <c r="C142" t="s">
        <v>34</v>
      </c>
      <c r="D142">
        <v>2301</v>
      </c>
      <c r="E142" t="s">
        <v>95</v>
      </c>
      <c r="F142" t="s">
        <v>17</v>
      </c>
      <c r="G142">
        <v>15</v>
      </c>
    </row>
    <row r="143" spans="1:7" x14ac:dyDescent="0.35">
      <c r="A143">
        <v>13378</v>
      </c>
      <c r="B143">
        <v>0</v>
      </c>
      <c r="C143" t="s">
        <v>22</v>
      </c>
      <c r="D143">
        <v>2401</v>
      </c>
      <c r="E143" t="s">
        <v>90</v>
      </c>
      <c r="F143" t="s">
        <v>17</v>
      </c>
      <c r="G143">
        <v>7</v>
      </c>
    </row>
    <row r="144" spans="1:7" x14ac:dyDescent="0.35">
      <c r="A144">
        <v>20752</v>
      </c>
      <c r="B144">
        <v>2</v>
      </c>
      <c r="C144" t="s">
        <v>18</v>
      </c>
      <c r="D144">
        <v>2001</v>
      </c>
      <c r="E144" t="s">
        <v>89</v>
      </c>
      <c r="F144" t="s">
        <v>14</v>
      </c>
      <c r="G144">
        <v>13</v>
      </c>
    </row>
    <row r="145" spans="1:7" x14ac:dyDescent="0.35">
      <c r="A145">
        <v>30934</v>
      </c>
      <c r="B145">
        <v>0</v>
      </c>
      <c r="C145" t="s">
        <v>40</v>
      </c>
      <c r="D145">
        <v>905</v>
      </c>
      <c r="E145" t="s">
        <v>92</v>
      </c>
      <c r="F145" t="s">
        <v>14</v>
      </c>
      <c r="G145">
        <v>15</v>
      </c>
    </row>
    <row r="146" spans="1:7" x14ac:dyDescent="0.35">
      <c r="A146">
        <v>102163</v>
      </c>
      <c r="B146">
        <v>0</v>
      </c>
      <c r="C146" t="s">
        <v>37</v>
      </c>
      <c r="D146">
        <v>4301</v>
      </c>
      <c r="E146" t="s">
        <v>93</v>
      </c>
      <c r="F146" t="s">
        <v>17</v>
      </c>
      <c r="G146">
        <v>30</v>
      </c>
    </row>
    <row r="147" spans="1:7" x14ac:dyDescent="0.35">
      <c r="A147">
        <v>128976</v>
      </c>
      <c r="B147">
        <v>0</v>
      </c>
      <c r="C147" t="s">
        <v>21</v>
      </c>
      <c r="D147">
        <v>7001</v>
      </c>
      <c r="E147" t="s">
        <v>91</v>
      </c>
      <c r="F147" t="s">
        <v>17</v>
      </c>
      <c r="G147">
        <v>10</v>
      </c>
    </row>
    <row r="148" spans="1:7" x14ac:dyDescent="0.35">
      <c r="A148">
        <v>44088</v>
      </c>
      <c r="B148">
        <v>1</v>
      </c>
      <c r="C148" t="s">
        <v>34</v>
      </c>
      <c r="D148">
        <v>3602</v>
      </c>
      <c r="E148" t="s">
        <v>93</v>
      </c>
      <c r="F148" t="s">
        <v>14</v>
      </c>
      <c r="G148">
        <v>10</v>
      </c>
    </row>
    <row r="149" spans="1:7" x14ac:dyDescent="0.35">
      <c r="A149">
        <v>154931</v>
      </c>
      <c r="B149">
        <v>28</v>
      </c>
      <c r="C149" t="s">
        <v>22</v>
      </c>
      <c r="D149">
        <v>0</v>
      </c>
      <c r="E149" t="s">
        <v>89</v>
      </c>
      <c r="F149" t="s">
        <v>17</v>
      </c>
      <c r="G149">
        <v>10</v>
      </c>
    </row>
    <row r="150" spans="1:7" x14ac:dyDescent="0.35">
      <c r="A150">
        <v>87939</v>
      </c>
      <c r="B150">
        <v>2</v>
      </c>
      <c r="C150" t="s">
        <v>16</v>
      </c>
      <c r="D150">
        <v>901</v>
      </c>
      <c r="E150" t="s">
        <v>94</v>
      </c>
      <c r="F150" t="s">
        <v>14</v>
      </c>
      <c r="G150">
        <v>30</v>
      </c>
    </row>
    <row r="151" spans="1:7" x14ac:dyDescent="0.35">
      <c r="A151">
        <v>140779</v>
      </c>
      <c r="B151">
        <v>0</v>
      </c>
      <c r="C151" t="s">
        <v>24</v>
      </c>
      <c r="D151">
        <v>4601</v>
      </c>
      <c r="E151" t="s">
        <v>94</v>
      </c>
      <c r="F151" t="s">
        <v>17</v>
      </c>
      <c r="G151">
        <v>6</v>
      </c>
    </row>
    <row r="152" spans="1:7" x14ac:dyDescent="0.35">
      <c r="A152">
        <v>113838</v>
      </c>
      <c r="B152">
        <v>2</v>
      </c>
      <c r="C152" t="s">
        <v>32</v>
      </c>
      <c r="D152">
        <v>0</v>
      </c>
      <c r="E152" t="s">
        <v>100</v>
      </c>
      <c r="F152" t="s">
        <v>17</v>
      </c>
      <c r="G152">
        <v>8</v>
      </c>
    </row>
    <row r="153" spans="1:7" x14ac:dyDescent="0.35">
      <c r="A153">
        <v>156568</v>
      </c>
      <c r="B153">
        <v>0</v>
      </c>
      <c r="C153" t="s">
        <v>22</v>
      </c>
      <c r="D153">
        <v>4812</v>
      </c>
      <c r="E153" t="s">
        <v>94</v>
      </c>
      <c r="F153" t="s">
        <v>97</v>
      </c>
      <c r="G153">
        <v>75</v>
      </c>
    </row>
    <row r="154" spans="1:7" x14ac:dyDescent="0.35">
      <c r="A154">
        <v>130485</v>
      </c>
      <c r="B154">
        <v>0</v>
      </c>
      <c r="C154" t="s">
        <v>49</v>
      </c>
      <c r="D154">
        <v>3001</v>
      </c>
      <c r="E154" t="s">
        <v>104</v>
      </c>
      <c r="F154" t="s">
        <v>17</v>
      </c>
      <c r="G154">
        <v>16</v>
      </c>
    </row>
    <row r="155" spans="1:7" x14ac:dyDescent="0.35">
      <c r="A155">
        <v>101803</v>
      </c>
      <c r="B155">
        <v>0</v>
      </c>
      <c r="C155" t="s">
        <v>37</v>
      </c>
      <c r="D155">
        <v>4701</v>
      </c>
      <c r="E155" t="s">
        <v>98</v>
      </c>
      <c r="F155" t="s">
        <v>17</v>
      </c>
      <c r="G155">
        <v>25</v>
      </c>
    </row>
    <row r="156" spans="1:7" x14ac:dyDescent="0.35">
      <c r="A156">
        <v>41899</v>
      </c>
      <c r="B156">
        <v>1002</v>
      </c>
      <c r="C156" t="s">
        <v>13</v>
      </c>
      <c r="D156">
        <v>0</v>
      </c>
      <c r="E156" t="s">
        <v>102</v>
      </c>
      <c r="F156" t="s">
        <v>14</v>
      </c>
      <c r="G156">
        <v>10</v>
      </c>
    </row>
    <row r="157" spans="1:7" x14ac:dyDescent="0.35">
      <c r="A157">
        <v>30795</v>
      </c>
      <c r="B157">
        <v>2</v>
      </c>
      <c r="C157" t="s">
        <v>40</v>
      </c>
      <c r="D157">
        <v>0</v>
      </c>
      <c r="E157" t="s">
        <v>105</v>
      </c>
      <c r="F157" t="s">
        <v>14</v>
      </c>
      <c r="G157">
        <v>10</v>
      </c>
    </row>
    <row r="158" spans="1:7" x14ac:dyDescent="0.35">
      <c r="A158">
        <v>133256</v>
      </c>
      <c r="B158">
        <v>2</v>
      </c>
      <c r="C158" t="s">
        <v>42</v>
      </c>
      <c r="D158">
        <v>2002</v>
      </c>
      <c r="E158" t="s">
        <v>93</v>
      </c>
      <c r="F158" t="s">
        <v>14</v>
      </c>
      <c r="G158">
        <v>10</v>
      </c>
    </row>
    <row r="159" spans="1:7" x14ac:dyDescent="0.35">
      <c r="A159">
        <v>151203</v>
      </c>
      <c r="B159">
        <v>0</v>
      </c>
      <c r="C159" t="s">
        <v>22</v>
      </c>
      <c r="D159">
        <v>0</v>
      </c>
      <c r="E159" t="s">
        <v>97</v>
      </c>
      <c r="F159" t="s">
        <v>31</v>
      </c>
      <c r="G159">
        <v>5</v>
      </c>
    </row>
    <row r="160" spans="1:7" x14ac:dyDescent="0.35">
      <c r="A160">
        <v>31425</v>
      </c>
      <c r="B160">
        <v>0</v>
      </c>
      <c r="C160" t="s">
        <v>40</v>
      </c>
      <c r="D160">
        <v>3901</v>
      </c>
      <c r="E160" t="s">
        <v>105</v>
      </c>
      <c r="F160" t="s">
        <v>14</v>
      </c>
      <c r="G160">
        <v>16</v>
      </c>
    </row>
    <row r="161" spans="1:7" x14ac:dyDescent="0.35">
      <c r="A161">
        <v>70524</v>
      </c>
      <c r="B161">
        <v>0</v>
      </c>
      <c r="C161" t="s">
        <v>30</v>
      </c>
      <c r="D161">
        <v>3204</v>
      </c>
      <c r="E161" t="s">
        <v>92</v>
      </c>
      <c r="F161" t="s">
        <v>17</v>
      </c>
      <c r="G161">
        <v>23</v>
      </c>
    </row>
    <row r="162" spans="1:7" x14ac:dyDescent="0.35">
      <c r="A162">
        <v>161229</v>
      </c>
      <c r="B162">
        <v>0</v>
      </c>
      <c r="C162" t="s">
        <v>22</v>
      </c>
      <c r="D162">
        <v>4201</v>
      </c>
      <c r="E162" t="s">
        <v>92</v>
      </c>
      <c r="F162" t="s">
        <v>17</v>
      </c>
      <c r="G162">
        <v>21</v>
      </c>
    </row>
    <row r="163" spans="1:7" x14ac:dyDescent="0.35">
      <c r="A163">
        <v>83181</v>
      </c>
      <c r="B163">
        <v>0</v>
      </c>
      <c r="C163" t="s">
        <v>57</v>
      </c>
      <c r="D163">
        <v>0</v>
      </c>
      <c r="E163" t="s">
        <v>92</v>
      </c>
      <c r="F163" t="s">
        <v>17</v>
      </c>
      <c r="G163">
        <v>15</v>
      </c>
    </row>
    <row r="164" spans="1:7" x14ac:dyDescent="0.35">
      <c r="A164">
        <v>143528</v>
      </c>
      <c r="B164">
        <v>0</v>
      </c>
      <c r="C164" t="s">
        <v>22</v>
      </c>
      <c r="D164">
        <v>4905</v>
      </c>
      <c r="E164" t="s">
        <v>96</v>
      </c>
      <c r="F164" t="s">
        <v>17</v>
      </c>
      <c r="G164">
        <v>10</v>
      </c>
    </row>
    <row r="165" spans="1:7" x14ac:dyDescent="0.35">
      <c r="A165">
        <v>42970</v>
      </c>
      <c r="B165">
        <v>1</v>
      </c>
      <c r="C165" t="s">
        <v>13</v>
      </c>
      <c r="D165">
        <v>0</v>
      </c>
      <c r="E165" t="s">
        <v>90</v>
      </c>
      <c r="F165" t="s">
        <v>14</v>
      </c>
      <c r="G165">
        <v>3</v>
      </c>
    </row>
    <row r="166" spans="1:7" x14ac:dyDescent="0.35">
      <c r="A166">
        <v>83708</v>
      </c>
      <c r="B166">
        <v>28</v>
      </c>
      <c r="C166" t="s">
        <v>57</v>
      </c>
      <c r="D166">
        <v>5609</v>
      </c>
      <c r="E166" t="s">
        <v>94</v>
      </c>
      <c r="F166" t="s">
        <v>17</v>
      </c>
      <c r="G166">
        <v>10</v>
      </c>
    </row>
    <row r="167" spans="1:7" x14ac:dyDescent="0.35">
      <c r="A167">
        <v>101390</v>
      </c>
      <c r="B167">
        <v>2</v>
      </c>
      <c r="C167" t="s">
        <v>37</v>
      </c>
      <c r="D167">
        <v>5701</v>
      </c>
      <c r="E167" t="s">
        <v>89</v>
      </c>
      <c r="F167" t="s">
        <v>17</v>
      </c>
      <c r="G167">
        <v>2</v>
      </c>
    </row>
    <row r="168" spans="1:7" x14ac:dyDescent="0.35">
      <c r="A168">
        <v>77898</v>
      </c>
      <c r="B168">
        <v>1</v>
      </c>
      <c r="C168" t="s">
        <v>36</v>
      </c>
      <c r="D168">
        <v>2808</v>
      </c>
      <c r="E168" t="s">
        <v>91</v>
      </c>
      <c r="F168" t="s">
        <v>14</v>
      </c>
      <c r="G168">
        <v>10</v>
      </c>
    </row>
    <row r="169" spans="1:7" x14ac:dyDescent="0.35">
      <c r="A169">
        <v>77345</v>
      </c>
      <c r="B169">
        <v>1</v>
      </c>
      <c r="C169" t="s">
        <v>36</v>
      </c>
      <c r="D169">
        <v>0</v>
      </c>
      <c r="E169" t="s">
        <v>94</v>
      </c>
      <c r="F169" t="s">
        <v>14</v>
      </c>
      <c r="G169">
        <v>16</v>
      </c>
    </row>
    <row r="170" spans="1:7" x14ac:dyDescent="0.35">
      <c r="A170">
        <v>142579</v>
      </c>
      <c r="B170">
        <v>0</v>
      </c>
      <c r="C170" t="s">
        <v>22</v>
      </c>
      <c r="D170">
        <v>201</v>
      </c>
      <c r="E170" t="s">
        <v>96</v>
      </c>
      <c r="F170" t="s">
        <v>17</v>
      </c>
      <c r="G170">
        <v>20</v>
      </c>
    </row>
    <row r="171" spans="1:7" x14ac:dyDescent="0.35">
      <c r="A171">
        <v>162209</v>
      </c>
      <c r="B171">
        <v>0</v>
      </c>
      <c r="C171" t="s">
        <v>22</v>
      </c>
      <c r="D171">
        <v>2005</v>
      </c>
      <c r="E171" t="s">
        <v>94</v>
      </c>
      <c r="F171" t="s">
        <v>17</v>
      </c>
      <c r="G171">
        <v>10</v>
      </c>
    </row>
    <row r="172" spans="1:7" x14ac:dyDescent="0.35">
      <c r="A172">
        <v>171396</v>
      </c>
      <c r="B172">
        <v>0</v>
      </c>
      <c r="C172" t="s">
        <v>22</v>
      </c>
      <c r="D172">
        <v>0</v>
      </c>
      <c r="E172" t="s">
        <v>89</v>
      </c>
      <c r="F172" t="s">
        <v>14</v>
      </c>
      <c r="G172">
        <v>6</v>
      </c>
    </row>
    <row r="173" spans="1:7" x14ac:dyDescent="0.35">
      <c r="A173">
        <v>129530</v>
      </c>
      <c r="B173">
        <v>1</v>
      </c>
      <c r="C173" t="s">
        <v>49</v>
      </c>
      <c r="D173">
        <v>5401</v>
      </c>
      <c r="E173" t="s">
        <v>91</v>
      </c>
      <c r="F173" t="s">
        <v>14</v>
      </c>
      <c r="G173">
        <v>10</v>
      </c>
    </row>
    <row r="174" spans="1:7" x14ac:dyDescent="0.35">
      <c r="A174">
        <v>33773</v>
      </c>
      <c r="B174">
        <v>0</v>
      </c>
      <c r="C174" t="s">
        <v>13</v>
      </c>
      <c r="D174">
        <v>0</v>
      </c>
      <c r="E174" t="s">
        <v>101</v>
      </c>
      <c r="F174" t="s">
        <v>17</v>
      </c>
      <c r="G174">
        <v>20</v>
      </c>
    </row>
    <row r="175" spans="1:7" x14ac:dyDescent="0.35">
      <c r="A175">
        <v>10031</v>
      </c>
      <c r="B175">
        <v>0</v>
      </c>
      <c r="C175" t="s">
        <v>60</v>
      </c>
      <c r="D175">
        <v>3001</v>
      </c>
      <c r="E175" t="s">
        <v>90</v>
      </c>
      <c r="F175" t="s">
        <v>17</v>
      </c>
      <c r="G175">
        <v>10</v>
      </c>
    </row>
    <row r="176" spans="1:7" x14ac:dyDescent="0.35">
      <c r="A176">
        <v>62056</v>
      </c>
      <c r="B176">
        <v>0</v>
      </c>
      <c r="C176" t="s">
        <v>34</v>
      </c>
      <c r="D176">
        <v>4601</v>
      </c>
      <c r="E176" t="s">
        <v>92</v>
      </c>
      <c r="F176" t="s">
        <v>14</v>
      </c>
      <c r="G176">
        <v>7</v>
      </c>
    </row>
    <row r="177" spans="1:7" x14ac:dyDescent="0.35">
      <c r="A177">
        <v>11494</v>
      </c>
      <c r="B177">
        <v>2</v>
      </c>
      <c r="C177" t="s">
        <v>13</v>
      </c>
      <c r="D177">
        <v>6501</v>
      </c>
      <c r="E177" t="s">
        <v>95</v>
      </c>
      <c r="F177" t="s">
        <v>14</v>
      </c>
      <c r="G177">
        <v>5</v>
      </c>
    </row>
    <row r="178" spans="1:7" x14ac:dyDescent="0.35">
      <c r="A178">
        <v>44847</v>
      </c>
      <c r="B178">
        <v>0</v>
      </c>
      <c r="C178" t="s">
        <v>13</v>
      </c>
      <c r="D178">
        <v>5201</v>
      </c>
      <c r="E178" t="s">
        <v>90</v>
      </c>
      <c r="F178" t="s">
        <v>14</v>
      </c>
      <c r="G178">
        <v>10</v>
      </c>
    </row>
    <row r="179" spans="1:7" x14ac:dyDescent="0.35">
      <c r="A179">
        <v>94851</v>
      </c>
      <c r="B179">
        <v>2</v>
      </c>
      <c r="C179" t="s">
        <v>16</v>
      </c>
      <c r="D179">
        <v>1601</v>
      </c>
      <c r="E179" t="s">
        <v>96</v>
      </c>
      <c r="F179" t="s">
        <v>17</v>
      </c>
      <c r="G179">
        <v>10</v>
      </c>
    </row>
    <row r="180" spans="1:7" x14ac:dyDescent="0.35">
      <c r="A180">
        <v>15668</v>
      </c>
      <c r="B180">
        <v>0</v>
      </c>
      <c r="C180" t="s">
        <v>18</v>
      </c>
      <c r="D180">
        <v>4101</v>
      </c>
      <c r="E180" t="s">
        <v>92</v>
      </c>
      <c r="F180" t="s">
        <v>14</v>
      </c>
      <c r="G180">
        <v>45</v>
      </c>
    </row>
    <row r="181" spans="1:7" x14ac:dyDescent="0.35">
      <c r="A181">
        <v>175579</v>
      </c>
      <c r="B181">
        <v>0</v>
      </c>
      <c r="C181" t="s">
        <v>51</v>
      </c>
      <c r="D181">
        <v>4806</v>
      </c>
      <c r="E181" t="s">
        <v>103</v>
      </c>
      <c r="F181" t="s">
        <v>17</v>
      </c>
      <c r="G181">
        <v>20</v>
      </c>
    </row>
    <row r="182" spans="1:7" x14ac:dyDescent="0.35">
      <c r="A182">
        <v>150534</v>
      </c>
      <c r="B182">
        <v>980</v>
      </c>
      <c r="C182" t="s">
        <v>22</v>
      </c>
      <c r="D182">
        <v>0</v>
      </c>
      <c r="E182" t="s">
        <v>102</v>
      </c>
      <c r="F182" t="s">
        <v>31</v>
      </c>
      <c r="G182">
        <v>4</v>
      </c>
    </row>
    <row r="183" spans="1:7" x14ac:dyDescent="0.35">
      <c r="A183">
        <v>68441</v>
      </c>
      <c r="B183">
        <v>0</v>
      </c>
      <c r="C183" t="s">
        <v>30</v>
      </c>
      <c r="D183">
        <v>4201</v>
      </c>
      <c r="E183" t="s">
        <v>103</v>
      </c>
      <c r="F183" t="s">
        <v>17</v>
      </c>
      <c r="G183">
        <v>30</v>
      </c>
    </row>
    <row r="184" spans="1:7" x14ac:dyDescent="0.35">
      <c r="A184">
        <v>157185</v>
      </c>
      <c r="B184">
        <v>0</v>
      </c>
      <c r="C184" t="s">
        <v>22</v>
      </c>
      <c r="D184">
        <v>0</v>
      </c>
      <c r="E184" t="s">
        <v>93</v>
      </c>
      <c r="F184" t="s">
        <v>17</v>
      </c>
      <c r="G184">
        <v>5</v>
      </c>
    </row>
    <row r="185" spans="1:7" x14ac:dyDescent="0.35">
      <c r="A185">
        <v>90816</v>
      </c>
      <c r="B185">
        <v>0</v>
      </c>
      <c r="C185" t="s">
        <v>16</v>
      </c>
      <c r="D185">
        <v>5309</v>
      </c>
      <c r="E185" t="s">
        <v>91</v>
      </c>
      <c r="F185" t="s">
        <v>17</v>
      </c>
      <c r="G185">
        <v>20</v>
      </c>
    </row>
    <row r="186" spans="1:7" x14ac:dyDescent="0.35">
      <c r="A186">
        <v>94915</v>
      </c>
      <c r="B186">
        <v>0</v>
      </c>
      <c r="C186" t="s">
        <v>16</v>
      </c>
      <c r="D186">
        <v>4309</v>
      </c>
      <c r="E186" t="s">
        <v>96</v>
      </c>
      <c r="F186" t="s">
        <v>17</v>
      </c>
      <c r="G186">
        <v>15</v>
      </c>
    </row>
    <row r="187" spans="1:7" x14ac:dyDescent="0.35">
      <c r="A187">
        <v>118392</v>
      </c>
      <c r="B187">
        <v>2</v>
      </c>
      <c r="C187" t="s">
        <v>21</v>
      </c>
      <c r="D187">
        <v>1701</v>
      </c>
      <c r="E187" t="s">
        <v>100</v>
      </c>
      <c r="F187" t="s">
        <v>14</v>
      </c>
      <c r="G187">
        <v>12</v>
      </c>
    </row>
    <row r="188" spans="1:7" x14ac:dyDescent="0.35">
      <c r="A188">
        <v>187571</v>
      </c>
      <c r="B188">
        <v>0</v>
      </c>
      <c r="C188" t="s">
        <v>34</v>
      </c>
      <c r="D188">
        <v>0</v>
      </c>
      <c r="E188" t="s">
        <v>92</v>
      </c>
      <c r="F188" t="s">
        <v>97</v>
      </c>
      <c r="G188">
        <v>26</v>
      </c>
    </row>
    <row r="189" spans="1:7" x14ac:dyDescent="0.35">
      <c r="A189">
        <v>21659</v>
      </c>
      <c r="B189">
        <v>1002</v>
      </c>
      <c r="C189" t="s">
        <v>18</v>
      </c>
      <c r="D189">
        <v>5401</v>
      </c>
      <c r="E189" t="s">
        <v>92</v>
      </c>
      <c r="F189" t="s">
        <v>14</v>
      </c>
      <c r="G189">
        <v>10</v>
      </c>
    </row>
    <row r="190" spans="1:7" x14ac:dyDescent="0.35">
      <c r="A190">
        <v>157672</v>
      </c>
      <c r="B190">
        <v>2</v>
      </c>
      <c r="C190" t="s">
        <v>22</v>
      </c>
      <c r="D190">
        <v>3101</v>
      </c>
      <c r="E190" t="s">
        <v>93</v>
      </c>
      <c r="F190" t="s">
        <v>14</v>
      </c>
      <c r="G190">
        <v>10</v>
      </c>
    </row>
    <row r="191" spans="1:7" x14ac:dyDescent="0.35">
      <c r="A191">
        <v>64166</v>
      </c>
      <c r="B191">
        <v>1</v>
      </c>
      <c r="C191" t="s">
        <v>34</v>
      </c>
      <c r="D191">
        <v>1701</v>
      </c>
      <c r="E191" t="s">
        <v>90</v>
      </c>
      <c r="F191" t="s">
        <v>14</v>
      </c>
      <c r="G191">
        <v>23</v>
      </c>
    </row>
    <row r="192" spans="1:7" x14ac:dyDescent="0.35">
      <c r="A192">
        <v>185304</v>
      </c>
      <c r="B192">
        <v>1</v>
      </c>
      <c r="C192" t="s">
        <v>49</v>
      </c>
      <c r="D192">
        <v>2505</v>
      </c>
      <c r="E192" t="s">
        <v>95</v>
      </c>
      <c r="F192" t="s">
        <v>14</v>
      </c>
      <c r="G192">
        <v>21</v>
      </c>
    </row>
    <row r="193" spans="1:7" x14ac:dyDescent="0.35">
      <c r="A193">
        <v>57963</v>
      </c>
      <c r="B193">
        <v>28</v>
      </c>
      <c r="C193" t="s">
        <v>58</v>
      </c>
      <c r="D193">
        <v>2709</v>
      </c>
      <c r="E193" t="s">
        <v>89</v>
      </c>
      <c r="F193" t="s">
        <v>17</v>
      </c>
      <c r="G193">
        <v>10</v>
      </c>
    </row>
    <row r="194" spans="1:7" x14ac:dyDescent="0.35">
      <c r="A194">
        <v>98249</v>
      </c>
      <c r="B194">
        <v>0</v>
      </c>
      <c r="C194" t="s">
        <v>16</v>
      </c>
      <c r="D194">
        <v>0</v>
      </c>
      <c r="E194" t="s">
        <v>92</v>
      </c>
      <c r="F194" t="s">
        <v>17</v>
      </c>
      <c r="G194">
        <v>10</v>
      </c>
    </row>
    <row r="195" spans="1:7" x14ac:dyDescent="0.35">
      <c r="A195">
        <v>153689</v>
      </c>
      <c r="B195">
        <v>0</v>
      </c>
      <c r="C195" t="s">
        <v>22</v>
      </c>
      <c r="D195">
        <v>3001</v>
      </c>
      <c r="E195" t="s">
        <v>94</v>
      </c>
      <c r="F195" t="s">
        <v>17</v>
      </c>
      <c r="G195">
        <v>20</v>
      </c>
    </row>
    <row r="196" spans="1:7" x14ac:dyDescent="0.35">
      <c r="A196">
        <v>157807</v>
      </c>
      <c r="B196">
        <v>1</v>
      </c>
      <c r="C196" t="s">
        <v>22</v>
      </c>
      <c r="D196">
        <v>2401</v>
      </c>
      <c r="E196" t="s">
        <v>94</v>
      </c>
      <c r="F196" t="s">
        <v>14</v>
      </c>
      <c r="G196">
        <v>16</v>
      </c>
    </row>
    <row r="197" spans="1:7" x14ac:dyDescent="0.35">
      <c r="A197">
        <v>41715</v>
      </c>
      <c r="B197">
        <v>0</v>
      </c>
      <c r="C197" t="s">
        <v>13</v>
      </c>
      <c r="D197">
        <v>0</v>
      </c>
      <c r="E197" t="s">
        <v>102</v>
      </c>
      <c r="F197" t="s">
        <v>97</v>
      </c>
      <c r="G197">
        <v>3</v>
      </c>
    </row>
    <row r="198" spans="1:7" x14ac:dyDescent="0.35">
      <c r="A198">
        <v>45356</v>
      </c>
      <c r="B198">
        <v>1</v>
      </c>
      <c r="C198" t="s">
        <v>13</v>
      </c>
      <c r="D198">
        <v>2006</v>
      </c>
      <c r="E198" t="s">
        <v>104</v>
      </c>
      <c r="F198" t="s">
        <v>14</v>
      </c>
      <c r="G198">
        <v>8</v>
      </c>
    </row>
    <row r="199" spans="1:7" x14ac:dyDescent="0.35">
      <c r="A199">
        <v>163506</v>
      </c>
      <c r="B199">
        <v>0</v>
      </c>
      <c r="C199" t="s">
        <v>22</v>
      </c>
      <c r="D199">
        <v>0</v>
      </c>
      <c r="E199" t="s">
        <v>96</v>
      </c>
      <c r="F199" t="s">
        <v>17</v>
      </c>
      <c r="G199">
        <v>15</v>
      </c>
    </row>
    <row r="200" spans="1:7" x14ac:dyDescent="0.35">
      <c r="A200">
        <v>107727</v>
      </c>
      <c r="B200">
        <v>0</v>
      </c>
      <c r="C200" t="s">
        <v>60</v>
      </c>
      <c r="D200">
        <v>4007</v>
      </c>
      <c r="E200" t="s">
        <v>90</v>
      </c>
      <c r="F200" t="s">
        <v>17</v>
      </c>
      <c r="G200">
        <v>7</v>
      </c>
    </row>
    <row r="201" spans="1:7" x14ac:dyDescent="0.35">
      <c r="A201">
        <v>64212</v>
      </c>
      <c r="B201">
        <v>0</v>
      </c>
      <c r="C201" t="s">
        <v>34</v>
      </c>
      <c r="D201">
        <v>2601</v>
      </c>
      <c r="E201" t="s">
        <v>89</v>
      </c>
      <c r="F201" t="s">
        <v>17</v>
      </c>
      <c r="G201">
        <v>20</v>
      </c>
    </row>
    <row r="202" spans="1:7" x14ac:dyDescent="0.35">
      <c r="A202">
        <v>60252</v>
      </c>
      <c r="B202">
        <v>1</v>
      </c>
      <c r="C202" t="s">
        <v>34</v>
      </c>
      <c r="D202">
        <v>0</v>
      </c>
      <c r="E202" t="s">
        <v>91</v>
      </c>
      <c r="F202" t="s">
        <v>14</v>
      </c>
      <c r="G202">
        <v>15</v>
      </c>
    </row>
    <row r="203" spans="1:7" x14ac:dyDescent="0.35">
      <c r="A203">
        <v>45101</v>
      </c>
      <c r="B203">
        <v>2</v>
      </c>
      <c r="C203" t="s">
        <v>13</v>
      </c>
      <c r="D203">
        <v>0</v>
      </c>
      <c r="E203" t="s">
        <v>93</v>
      </c>
      <c r="F203" t="s">
        <v>17</v>
      </c>
      <c r="G203">
        <v>3</v>
      </c>
    </row>
    <row r="204" spans="1:7" x14ac:dyDescent="0.35">
      <c r="A204">
        <v>36528</v>
      </c>
      <c r="B204">
        <v>0</v>
      </c>
      <c r="C204" t="s">
        <v>13</v>
      </c>
      <c r="D204">
        <v>2303</v>
      </c>
      <c r="E204" t="s">
        <v>91</v>
      </c>
      <c r="F204" t="s">
        <v>17</v>
      </c>
      <c r="G204">
        <v>25</v>
      </c>
    </row>
    <row r="205" spans="1:7" x14ac:dyDescent="0.35">
      <c r="A205">
        <v>38820</v>
      </c>
      <c r="B205">
        <v>2</v>
      </c>
      <c r="C205" t="s">
        <v>13</v>
      </c>
      <c r="D205">
        <v>1306</v>
      </c>
      <c r="E205" t="s">
        <v>93</v>
      </c>
      <c r="F205" t="s">
        <v>14</v>
      </c>
      <c r="G205">
        <v>20</v>
      </c>
    </row>
    <row r="206" spans="1:7" x14ac:dyDescent="0.35">
      <c r="A206">
        <v>133906</v>
      </c>
      <c r="B206">
        <v>0</v>
      </c>
      <c r="C206" t="s">
        <v>42</v>
      </c>
      <c r="D206">
        <v>0</v>
      </c>
      <c r="E206" t="s">
        <v>92</v>
      </c>
      <c r="F206" t="s">
        <v>17</v>
      </c>
      <c r="G206">
        <v>10</v>
      </c>
    </row>
    <row r="207" spans="1:7" x14ac:dyDescent="0.35">
      <c r="A207">
        <v>12226</v>
      </c>
      <c r="B207">
        <v>0</v>
      </c>
      <c r="C207" t="s">
        <v>49</v>
      </c>
      <c r="D207">
        <v>1301</v>
      </c>
      <c r="E207" t="s">
        <v>89</v>
      </c>
      <c r="F207" t="s">
        <v>17</v>
      </c>
      <c r="G207">
        <v>8</v>
      </c>
    </row>
    <row r="208" spans="1:7" x14ac:dyDescent="0.35">
      <c r="A208">
        <v>8696</v>
      </c>
      <c r="B208">
        <v>2</v>
      </c>
      <c r="C208" t="s">
        <v>32</v>
      </c>
      <c r="D208">
        <v>0</v>
      </c>
      <c r="E208" t="s">
        <v>90</v>
      </c>
      <c r="F208" t="s">
        <v>17</v>
      </c>
      <c r="G208">
        <v>11</v>
      </c>
    </row>
    <row r="209" spans="1:7" x14ac:dyDescent="0.35">
      <c r="A209">
        <v>119368</v>
      </c>
      <c r="B209">
        <v>28</v>
      </c>
      <c r="C209" t="s">
        <v>21</v>
      </c>
      <c r="D209">
        <v>4008</v>
      </c>
      <c r="E209" t="s">
        <v>93</v>
      </c>
      <c r="F209" t="s">
        <v>17</v>
      </c>
      <c r="G209">
        <v>25</v>
      </c>
    </row>
    <row r="210" spans="1:7" x14ac:dyDescent="0.35">
      <c r="A210">
        <v>14319</v>
      </c>
      <c r="B210">
        <v>1</v>
      </c>
      <c r="C210" t="s">
        <v>13</v>
      </c>
      <c r="D210">
        <v>2601</v>
      </c>
      <c r="E210" t="s">
        <v>99</v>
      </c>
      <c r="F210" t="s">
        <v>14</v>
      </c>
      <c r="G210">
        <v>19</v>
      </c>
    </row>
    <row r="211" spans="1:7" x14ac:dyDescent="0.35">
      <c r="A211">
        <v>118408</v>
      </c>
      <c r="B211">
        <v>1</v>
      </c>
      <c r="C211" t="s">
        <v>21</v>
      </c>
      <c r="D211">
        <v>2109</v>
      </c>
      <c r="E211" t="s">
        <v>92</v>
      </c>
      <c r="F211" t="s">
        <v>14</v>
      </c>
      <c r="G211">
        <v>15</v>
      </c>
    </row>
    <row r="212" spans="1:7" x14ac:dyDescent="0.35">
      <c r="A212">
        <v>146585</v>
      </c>
      <c r="B212">
        <v>0</v>
      </c>
      <c r="C212" t="s">
        <v>22</v>
      </c>
      <c r="D212">
        <v>0</v>
      </c>
      <c r="E212" t="s">
        <v>102</v>
      </c>
      <c r="F212" t="s">
        <v>17</v>
      </c>
      <c r="G212">
        <v>8</v>
      </c>
    </row>
    <row r="213" spans="1:7" x14ac:dyDescent="0.35">
      <c r="A213">
        <v>120115</v>
      </c>
      <c r="B213">
        <v>1</v>
      </c>
      <c r="C213" t="s">
        <v>21</v>
      </c>
      <c r="D213">
        <v>701</v>
      </c>
      <c r="E213" t="s">
        <v>100</v>
      </c>
      <c r="F213" t="s">
        <v>14</v>
      </c>
      <c r="G213">
        <v>200</v>
      </c>
    </row>
    <row r="214" spans="1:7" x14ac:dyDescent="0.35">
      <c r="A214">
        <v>57463</v>
      </c>
      <c r="B214">
        <v>0</v>
      </c>
      <c r="C214" t="s">
        <v>58</v>
      </c>
      <c r="D214">
        <v>2512</v>
      </c>
      <c r="E214" t="s">
        <v>91</v>
      </c>
      <c r="F214" t="s">
        <v>17</v>
      </c>
      <c r="G214">
        <v>10</v>
      </c>
    </row>
    <row r="215" spans="1:7" x14ac:dyDescent="0.35">
      <c r="A215">
        <v>94394</v>
      </c>
      <c r="B215">
        <v>2</v>
      </c>
      <c r="C215" t="s">
        <v>16</v>
      </c>
      <c r="D215">
        <v>3308</v>
      </c>
      <c r="E215" t="s">
        <v>102</v>
      </c>
      <c r="F215" t="s">
        <v>17</v>
      </c>
      <c r="G215">
        <v>10</v>
      </c>
    </row>
    <row r="216" spans="1:7" x14ac:dyDescent="0.35">
      <c r="A216">
        <v>155135</v>
      </c>
      <c r="B216">
        <v>1</v>
      </c>
      <c r="C216" t="s">
        <v>22</v>
      </c>
      <c r="D216">
        <v>3001</v>
      </c>
      <c r="E216" t="s">
        <v>99</v>
      </c>
      <c r="F216" t="s">
        <v>14</v>
      </c>
      <c r="G216">
        <v>7</v>
      </c>
    </row>
    <row r="217" spans="1:7" x14ac:dyDescent="0.35">
      <c r="A217">
        <v>149595</v>
      </c>
      <c r="B217">
        <v>1</v>
      </c>
      <c r="C217" t="s">
        <v>22</v>
      </c>
      <c r="D217">
        <v>6008</v>
      </c>
      <c r="E217" t="s">
        <v>91</v>
      </c>
      <c r="F217" t="s">
        <v>14</v>
      </c>
      <c r="G217">
        <v>17</v>
      </c>
    </row>
    <row r="218" spans="1:7" x14ac:dyDescent="0.35">
      <c r="A218">
        <v>166606</v>
      </c>
      <c r="B218">
        <v>0</v>
      </c>
      <c r="C218" t="s">
        <v>22</v>
      </c>
      <c r="D218">
        <v>3401</v>
      </c>
      <c r="E218" t="s">
        <v>96</v>
      </c>
      <c r="F218" t="s">
        <v>17</v>
      </c>
      <c r="G218">
        <v>50</v>
      </c>
    </row>
    <row r="219" spans="1:7" x14ac:dyDescent="0.35">
      <c r="A219">
        <v>8240</v>
      </c>
      <c r="B219">
        <v>1</v>
      </c>
      <c r="C219" t="s">
        <v>22</v>
      </c>
      <c r="D219">
        <v>0</v>
      </c>
      <c r="E219" t="s">
        <v>97</v>
      </c>
      <c r="F219" t="s">
        <v>97</v>
      </c>
      <c r="G219">
        <v>10</v>
      </c>
    </row>
    <row r="220" spans="1:7" x14ac:dyDescent="0.35">
      <c r="A220">
        <v>185904</v>
      </c>
      <c r="B220">
        <v>0</v>
      </c>
      <c r="C220" t="s">
        <v>21</v>
      </c>
      <c r="D220">
        <v>5801</v>
      </c>
      <c r="E220" t="s">
        <v>94</v>
      </c>
      <c r="F220" t="s">
        <v>17</v>
      </c>
      <c r="G220">
        <v>13</v>
      </c>
    </row>
    <row r="221" spans="1:7" x14ac:dyDescent="0.35">
      <c r="A221">
        <v>49351</v>
      </c>
      <c r="B221">
        <v>1</v>
      </c>
      <c r="C221" t="s">
        <v>44</v>
      </c>
      <c r="D221">
        <v>3401</v>
      </c>
      <c r="E221" t="s">
        <v>90</v>
      </c>
      <c r="F221" t="s">
        <v>14</v>
      </c>
      <c r="G221">
        <v>15</v>
      </c>
    </row>
    <row r="222" spans="1:7" x14ac:dyDescent="0.35">
      <c r="A222">
        <v>191779</v>
      </c>
      <c r="B222">
        <v>1</v>
      </c>
      <c r="C222" t="s">
        <v>13</v>
      </c>
      <c r="D222">
        <v>2701</v>
      </c>
      <c r="E222" t="s">
        <v>97</v>
      </c>
      <c r="F222" t="s">
        <v>14</v>
      </c>
      <c r="G222">
        <v>150</v>
      </c>
    </row>
    <row r="223" spans="1:7" x14ac:dyDescent="0.35">
      <c r="A223">
        <v>169881</v>
      </c>
      <c r="B223">
        <v>0</v>
      </c>
      <c r="C223" t="s">
        <v>22</v>
      </c>
      <c r="D223">
        <v>0</v>
      </c>
      <c r="E223" t="s">
        <v>93</v>
      </c>
      <c r="F223" t="s">
        <v>17</v>
      </c>
      <c r="G223">
        <v>15</v>
      </c>
    </row>
    <row r="224" spans="1:7" x14ac:dyDescent="0.35">
      <c r="A224">
        <v>144356</v>
      </c>
      <c r="B224">
        <v>3</v>
      </c>
      <c r="C224" t="s">
        <v>22</v>
      </c>
      <c r="D224">
        <v>0</v>
      </c>
      <c r="E224" t="s">
        <v>104</v>
      </c>
      <c r="F224" t="s">
        <v>17</v>
      </c>
      <c r="G224">
        <v>20</v>
      </c>
    </row>
    <row r="225" spans="1:7" x14ac:dyDescent="0.35">
      <c r="A225">
        <v>186528</v>
      </c>
      <c r="B225">
        <v>2</v>
      </c>
      <c r="C225" t="s">
        <v>21</v>
      </c>
      <c r="D225">
        <v>2212</v>
      </c>
      <c r="E225" t="s">
        <v>89</v>
      </c>
      <c r="F225" t="s">
        <v>17</v>
      </c>
      <c r="G225">
        <v>15</v>
      </c>
    </row>
    <row r="226" spans="1:7" x14ac:dyDescent="0.35">
      <c r="A226">
        <v>14161</v>
      </c>
      <c r="B226">
        <v>0</v>
      </c>
      <c r="C226" t="s">
        <v>41</v>
      </c>
      <c r="D226">
        <v>2805</v>
      </c>
      <c r="E226" t="s">
        <v>105</v>
      </c>
      <c r="F226" t="s">
        <v>14</v>
      </c>
      <c r="G226">
        <v>10</v>
      </c>
    </row>
    <row r="227" spans="1:7" x14ac:dyDescent="0.35">
      <c r="A227">
        <v>190839</v>
      </c>
      <c r="B227">
        <v>1</v>
      </c>
      <c r="C227" t="s">
        <v>16</v>
      </c>
      <c r="D227">
        <v>5601</v>
      </c>
      <c r="E227" t="s">
        <v>102</v>
      </c>
      <c r="F227" t="s">
        <v>14</v>
      </c>
      <c r="G227">
        <v>15</v>
      </c>
    </row>
    <row r="228" spans="1:7" x14ac:dyDescent="0.35">
      <c r="A228">
        <v>146269</v>
      </c>
      <c r="B228">
        <v>2</v>
      </c>
      <c r="C228" t="s">
        <v>22</v>
      </c>
      <c r="D228">
        <v>4601</v>
      </c>
      <c r="E228" t="s">
        <v>96</v>
      </c>
      <c r="F228" t="s">
        <v>17</v>
      </c>
      <c r="G228">
        <v>10</v>
      </c>
    </row>
    <row r="229" spans="1:7" x14ac:dyDescent="0.35">
      <c r="A229">
        <v>188507</v>
      </c>
      <c r="B229">
        <v>2</v>
      </c>
      <c r="C229" t="s">
        <v>22</v>
      </c>
      <c r="D229">
        <v>2601</v>
      </c>
      <c r="E229" t="s">
        <v>95</v>
      </c>
      <c r="F229" t="s">
        <v>17</v>
      </c>
      <c r="G229">
        <v>10</v>
      </c>
    </row>
    <row r="230" spans="1:7" x14ac:dyDescent="0.35">
      <c r="A230">
        <v>116251</v>
      </c>
      <c r="B230">
        <v>0</v>
      </c>
      <c r="C230" t="s">
        <v>21</v>
      </c>
      <c r="D230">
        <v>505</v>
      </c>
      <c r="E230" t="s">
        <v>94</v>
      </c>
      <c r="F230" t="s">
        <v>17</v>
      </c>
      <c r="G230">
        <v>10</v>
      </c>
    </row>
    <row r="231" spans="1:7" x14ac:dyDescent="0.35">
      <c r="A231">
        <v>81945</v>
      </c>
      <c r="B231">
        <v>1</v>
      </c>
      <c r="C231" t="s">
        <v>36</v>
      </c>
      <c r="D231">
        <v>6401</v>
      </c>
      <c r="E231" t="s">
        <v>94</v>
      </c>
      <c r="F231" t="s">
        <v>14</v>
      </c>
      <c r="G231">
        <v>20</v>
      </c>
    </row>
    <row r="232" spans="1:7" x14ac:dyDescent="0.35">
      <c r="A232">
        <v>8989</v>
      </c>
      <c r="B232">
        <v>2</v>
      </c>
      <c r="C232" t="s">
        <v>41</v>
      </c>
      <c r="D232">
        <v>1401</v>
      </c>
      <c r="E232" t="s">
        <v>90</v>
      </c>
      <c r="F232" t="s">
        <v>17</v>
      </c>
      <c r="G232">
        <v>32</v>
      </c>
    </row>
    <row r="233" spans="1:7" x14ac:dyDescent="0.35">
      <c r="A233">
        <v>47282</v>
      </c>
      <c r="B233">
        <v>0</v>
      </c>
      <c r="C233" t="s">
        <v>44</v>
      </c>
      <c r="D233">
        <v>5701</v>
      </c>
      <c r="E233" t="s">
        <v>91</v>
      </c>
      <c r="F233" t="s">
        <v>17</v>
      </c>
      <c r="G233">
        <v>15</v>
      </c>
    </row>
    <row r="234" spans="1:7" x14ac:dyDescent="0.35">
      <c r="A234">
        <v>2950</v>
      </c>
      <c r="B234">
        <v>0</v>
      </c>
      <c r="C234" t="s">
        <v>35</v>
      </c>
      <c r="D234">
        <v>0</v>
      </c>
      <c r="E234" t="s">
        <v>101</v>
      </c>
      <c r="F234" t="s">
        <v>14</v>
      </c>
      <c r="G234">
        <v>2</v>
      </c>
    </row>
    <row r="235" spans="1:7" x14ac:dyDescent="0.35">
      <c r="A235">
        <v>87771</v>
      </c>
      <c r="B235">
        <v>0</v>
      </c>
      <c r="C235" t="s">
        <v>16</v>
      </c>
      <c r="D235">
        <v>6401</v>
      </c>
      <c r="E235" t="s">
        <v>96</v>
      </c>
      <c r="F235" t="s">
        <v>17</v>
      </c>
      <c r="G235">
        <v>20</v>
      </c>
    </row>
    <row r="236" spans="1:7" x14ac:dyDescent="0.35">
      <c r="A236">
        <v>167934</v>
      </c>
      <c r="B236">
        <v>28</v>
      </c>
      <c r="C236" t="s">
        <v>41</v>
      </c>
      <c r="D236">
        <v>3201</v>
      </c>
      <c r="E236" t="s">
        <v>91</v>
      </c>
      <c r="F236" t="s">
        <v>17</v>
      </c>
      <c r="G236">
        <v>21</v>
      </c>
    </row>
    <row r="237" spans="1:7" x14ac:dyDescent="0.35">
      <c r="A237">
        <v>26045</v>
      </c>
      <c r="B237">
        <v>28</v>
      </c>
      <c r="C237" t="s">
        <v>40</v>
      </c>
      <c r="D237">
        <v>4801</v>
      </c>
      <c r="E237" t="s">
        <v>93</v>
      </c>
      <c r="F237" t="s">
        <v>17</v>
      </c>
      <c r="G237">
        <v>14</v>
      </c>
    </row>
    <row r="238" spans="1:7" x14ac:dyDescent="0.35">
      <c r="A238">
        <v>661</v>
      </c>
      <c r="B238">
        <v>0</v>
      </c>
      <c r="C238" t="s">
        <v>22</v>
      </c>
      <c r="D238">
        <v>6509</v>
      </c>
      <c r="E238" t="s">
        <v>104</v>
      </c>
      <c r="F238" t="s">
        <v>14</v>
      </c>
      <c r="G238">
        <v>20</v>
      </c>
    </row>
    <row r="239" spans="1:7" x14ac:dyDescent="0.35">
      <c r="A239">
        <v>47569</v>
      </c>
      <c r="B239">
        <v>0</v>
      </c>
      <c r="C239" t="s">
        <v>44</v>
      </c>
      <c r="D239">
        <v>0</v>
      </c>
      <c r="E239" t="s">
        <v>89</v>
      </c>
      <c r="F239" t="s">
        <v>17</v>
      </c>
      <c r="G239">
        <v>10</v>
      </c>
    </row>
    <row r="240" spans="1:7" x14ac:dyDescent="0.35">
      <c r="A240">
        <v>176743</v>
      </c>
      <c r="B240">
        <v>1</v>
      </c>
      <c r="C240" t="s">
        <v>51</v>
      </c>
      <c r="D240">
        <v>201</v>
      </c>
      <c r="E240" t="s">
        <v>98</v>
      </c>
      <c r="F240" t="s">
        <v>14</v>
      </c>
      <c r="G240">
        <v>7</v>
      </c>
    </row>
    <row r="241" spans="1:7" x14ac:dyDescent="0.35">
      <c r="A241">
        <v>188164</v>
      </c>
      <c r="B241">
        <v>0</v>
      </c>
      <c r="C241" t="s">
        <v>21</v>
      </c>
      <c r="D241">
        <v>0</v>
      </c>
      <c r="E241" t="s">
        <v>94</v>
      </c>
      <c r="F241" t="s">
        <v>97</v>
      </c>
      <c r="G241">
        <v>10</v>
      </c>
    </row>
    <row r="242" spans="1:7" x14ac:dyDescent="0.35">
      <c r="A242">
        <v>134364</v>
      </c>
      <c r="B242">
        <v>0</v>
      </c>
      <c r="C242" t="s">
        <v>39</v>
      </c>
      <c r="D242">
        <v>0</v>
      </c>
      <c r="E242" t="s">
        <v>104</v>
      </c>
      <c r="F242" t="s">
        <v>17</v>
      </c>
      <c r="G242">
        <v>20</v>
      </c>
    </row>
    <row r="243" spans="1:7" x14ac:dyDescent="0.35">
      <c r="A243">
        <v>93742</v>
      </c>
      <c r="B243">
        <v>2</v>
      </c>
      <c r="C243" t="s">
        <v>16</v>
      </c>
      <c r="D243">
        <v>3504</v>
      </c>
      <c r="E243" t="s">
        <v>102</v>
      </c>
      <c r="F243" t="s">
        <v>17</v>
      </c>
      <c r="G243">
        <v>30</v>
      </c>
    </row>
    <row r="244" spans="1:7" x14ac:dyDescent="0.35">
      <c r="A244">
        <v>39479</v>
      </c>
      <c r="B244">
        <v>2</v>
      </c>
      <c r="C244" t="s">
        <v>13</v>
      </c>
      <c r="D244">
        <v>3306</v>
      </c>
      <c r="E244" t="s">
        <v>89</v>
      </c>
      <c r="F244" t="s">
        <v>14</v>
      </c>
      <c r="G244">
        <v>4</v>
      </c>
    </row>
    <row r="245" spans="1:7" x14ac:dyDescent="0.35">
      <c r="A245">
        <v>54142</v>
      </c>
      <c r="B245">
        <v>2</v>
      </c>
      <c r="C245" t="s">
        <v>54</v>
      </c>
      <c r="D245">
        <v>4601</v>
      </c>
      <c r="E245" t="s">
        <v>92</v>
      </c>
      <c r="F245" t="s">
        <v>17</v>
      </c>
      <c r="G245">
        <v>21</v>
      </c>
    </row>
    <row r="246" spans="1:7" x14ac:dyDescent="0.35">
      <c r="A246">
        <v>168038</v>
      </c>
      <c r="B246">
        <v>0</v>
      </c>
      <c r="C246" t="s">
        <v>22</v>
      </c>
      <c r="D246">
        <v>4703</v>
      </c>
      <c r="E246" t="s">
        <v>94</v>
      </c>
      <c r="F246" t="s">
        <v>14</v>
      </c>
      <c r="G246">
        <v>36</v>
      </c>
    </row>
    <row r="247" spans="1:7" x14ac:dyDescent="0.35">
      <c r="A247">
        <v>48675</v>
      </c>
      <c r="B247">
        <v>0</v>
      </c>
      <c r="C247" t="s">
        <v>44</v>
      </c>
      <c r="D247">
        <v>2601</v>
      </c>
      <c r="E247" t="s">
        <v>93</v>
      </c>
      <c r="F247" t="s">
        <v>17</v>
      </c>
      <c r="G247">
        <v>5</v>
      </c>
    </row>
    <row r="248" spans="1:7" x14ac:dyDescent="0.35">
      <c r="A248">
        <v>158980</v>
      </c>
      <c r="B248">
        <v>0</v>
      </c>
      <c r="C248" t="s">
        <v>22</v>
      </c>
      <c r="D248">
        <v>6201</v>
      </c>
      <c r="E248" t="s">
        <v>91</v>
      </c>
      <c r="F248" t="s">
        <v>14</v>
      </c>
      <c r="G248">
        <v>20</v>
      </c>
    </row>
    <row r="249" spans="1:7" x14ac:dyDescent="0.35">
      <c r="A249">
        <v>153888</v>
      </c>
      <c r="B249">
        <v>0</v>
      </c>
      <c r="C249" t="s">
        <v>22</v>
      </c>
      <c r="D249">
        <v>3801</v>
      </c>
      <c r="E249" t="s">
        <v>94</v>
      </c>
      <c r="F249" t="s">
        <v>17</v>
      </c>
      <c r="G249">
        <v>10</v>
      </c>
    </row>
    <row r="250" spans="1:7" x14ac:dyDescent="0.35">
      <c r="A250">
        <v>162300</v>
      </c>
      <c r="B250">
        <v>1002</v>
      </c>
      <c r="C250" t="s">
        <v>22</v>
      </c>
      <c r="D250">
        <v>2001</v>
      </c>
      <c r="E250" t="s">
        <v>94</v>
      </c>
      <c r="F250" t="s">
        <v>14</v>
      </c>
      <c r="G250">
        <v>20</v>
      </c>
    </row>
    <row r="251" spans="1:7" x14ac:dyDescent="0.35">
      <c r="A251">
        <v>163081</v>
      </c>
      <c r="B251">
        <v>1</v>
      </c>
      <c r="C251" t="s">
        <v>22</v>
      </c>
      <c r="D251">
        <v>0</v>
      </c>
      <c r="E251" t="s">
        <v>96</v>
      </c>
      <c r="F251" t="s">
        <v>14</v>
      </c>
      <c r="G251">
        <v>7</v>
      </c>
    </row>
    <row r="252" spans="1:7" x14ac:dyDescent="0.35">
      <c r="A252">
        <v>14000</v>
      </c>
      <c r="B252">
        <v>0</v>
      </c>
      <c r="C252" t="s">
        <v>32</v>
      </c>
      <c r="D252">
        <v>2101</v>
      </c>
      <c r="E252" t="s">
        <v>94</v>
      </c>
      <c r="F252" t="s">
        <v>17</v>
      </c>
      <c r="G252">
        <v>12</v>
      </c>
    </row>
    <row r="253" spans="1:7" x14ac:dyDescent="0.35">
      <c r="A253">
        <v>6599</v>
      </c>
      <c r="B253">
        <v>0</v>
      </c>
      <c r="C253" t="s">
        <v>41</v>
      </c>
      <c r="D253">
        <v>3601</v>
      </c>
      <c r="E253" t="s">
        <v>91</v>
      </c>
      <c r="F253" t="s">
        <v>17</v>
      </c>
      <c r="G253">
        <v>11</v>
      </c>
    </row>
    <row r="254" spans="1:7" x14ac:dyDescent="0.35">
      <c r="A254">
        <v>135454</v>
      </c>
      <c r="B254">
        <v>0</v>
      </c>
      <c r="C254" t="s">
        <v>56</v>
      </c>
      <c r="D254">
        <v>0</v>
      </c>
      <c r="E254" t="s">
        <v>95</v>
      </c>
      <c r="F254" t="s">
        <v>14</v>
      </c>
      <c r="G254">
        <v>15</v>
      </c>
    </row>
    <row r="255" spans="1:7" x14ac:dyDescent="0.35">
      <c r="A255">
        <v>128643</v>
      </c>
      <c r="B255">
        <v>1</v>
      </c>
      <c r="C255" t="s">
        <v>21</v>
      </c>
      <c r="D255">
        <v>2809</v>
      </c>
      <c r="E255" t="s">
        <v>98</v>
      </c>
      <c r="F255" t="s">
        <v>14</v>
      </c>
      <c r="G255">
        <v>4</v>
      </c>
    </row>
    <row r="256" spans="1:7" x14ac:dyDescent="0.35">
      <c r="A256">
        <v>116420</v>
      </c>
      <c r="B256">
        <v>0</v>
      </c>
      <c r="C256" t="s">
        <v>21</v>
      </c>
      <c r="D256">
        <v>0</v>
      </c>
      <c r="E256" t="s">
        <v>94</v>
      </c>
      <c r="F256" t="s">
        <v>14</v>
      </c>
      <c r="G256">
        <v>20</v>
      </c>
    </row>
    <row r="257" spans="1:7" x14ac:dyDescent="0.35">
      <c r="A257">
        <v>35101</v>
      </c>
      <c r="B257">
        <v>1</v>
      </c>
      <c r="C257" t="s">
        <v>13</v>
      </c>
      <c r="D257">
        <v>1911</v>
      </c>
      <c r="E257" t="s">
        <v>94</v>
      </c>
      <c r="F257" t="s">
        <v>14</v>
      </c>
      <c r="G257">
        <v>20</v>
      </c>
    </row>
    <row r="258" spans="1:7" x14ac:dyDescent="0.35">
      <c r="A258">
        <v>75474</v>
      </c>
      <c r="B258">
        <v>0</v>
      </c>
      <c r="C258" t="s">
        <v>48</v>
      </c>
      <c r="D258">
        <v>0</v>
      </c>
      <c r="E258" t="s">
        <v>100</v>
      </c>
      <c r="F258" t="s">
        <v>14</v>
      </c>
      <c r="G258">
        <v>15</v>
      </c>
    </row>
    <row r="259" spans="1:7" x14ac:dyDescent="0.35">
      <c r="A259">
        <v>785</v>
      </c>
      <c r="B259">
        <v>0</v>
      </c>
      <c r="C259" t="s">
        <v>30</v>
      </c>
      <c r="D259">
        <v>4507</v>
      </c>
      <c r="E259" t="s">
        <v>93</v>
      </c>
      <c r="F259" t="s">
        <v>14</v>
      </c>
      <c r="G259">
        <v>18</v>
      </c>
    </row>
    <row r="260" spans="1:7" x14ac:dyDescent="0.35">
      <c r="A260">
        <v>27624</v>
      </c>
      <c r="B260">
        <v>2</v>
      </c>
      <c r="C260" t="s">
        <v>40</v>
      </c>
      <c r="D260">
        <v>3701</v>
      </c>
      <c r="E260" t="s">
        <v>95</v>
      </c>
      <c r="F260" t="s">
        <v>17</v>
      </c>
      <c r="G260">
        <v>8</v>
      </c>
    </row>
    <row r="261" spans="1:7" x14ac:dyDescent="0.35">
      <c r="A261">
        <v>73754</v>
      </c>
      <c r="B261">
        <v>0</v>
      </c>
      <c r="C261" t="s">
        <v>30</v>
      </c>
      <c r="D261">
        <v>1801</v>
      </c>
      <c r="E261" t="s">
        <v>94</v>
      </c>
      <c r="F261" t="s">
        <v>17</v>
      </c>
      <c r="G261">
        <v>25</v>
      </c>
    </row>
    <row r="262" spans="1:7" x14ac:dyDescent="0.35">
      <c r="A262">
        <v>141189</v>
      </c>
      <c r="B262">
        <v>0</v>
      </c>
      <c r="C262" t="s">
        <v>24</v>
      </c>
      <c r="D262">
        <v>0</v>
      </c>
      <c r="E262" t="s">
        <v>91</v>
      </c>
      <c r="F262" t="s">
        <v>17</v>
      </c>
      <c r="G262">
        <v>25</v>
      </c>
    </row>
    <row r="263" spans="1:7" x14ac:dyDescent="0.35">
      <c r="A263">
        <v>1544</v>
      </c>
      <c r="B263">
        <v>28</v>
      </c>
      <c r="C263" t="s">
        <v>38</v>
      </c>
      <c r="D263">
        <v>5201</v>
      </c>
      <c r="E263" t="s">
        <v>94</v>
      </c>
      <c r="F263" t="s">
        <v>17</v>
      </c>
      <c r="G263">
        <v>10</v>
      </c>
    </row>
    <row r="264" spans="1:7" x14ac:dyDescent="0.35">
      <c r="A264">
        <v>124149</v>
      </c>
      <c r="B264">
        <v>0</v>
      </c>
      <c r="C264" t="s">
        <v>21</v>
      </c>
      <c r="D264">
        <v>1801</v>
      </c>
      <c r="E264" t="s">
        <v>90</v>
      </c>
      <c r="F264" t="s">
        <v>14</v>
      </c>
      <c r="G264">
        <v>14</v>
      </c>
    </row>
    <row r="265" spans="1:7" x14ac:dyDescent="0.35">
      <c r="A265">
        <v>85890</v>
      </c>
      <c r="B265">
        <v>2</v>
      </c>
      <c r="C265" t="s">
        <v>53</v>
      </c>
      <c r="D265">
        <v>0</v>
      </c>
      <c r="E265" t="s">
        <v>100</v>
      </c>
      <c r="F265" t="s">
        <v>17</v>
      </c>
      <c r="G265">
        <v>20</v>
      </c>
    </row>
    <row r="266" spans="1:7" x14ac:dyDescent="0.35">
      <c r="A266">
        <v>37005</v>
      </c>
      <c r="B266">
        <v>0</v>
      </c>
      <c r="C266" t="s">
        <v>13</v>
      </c>
      <c r="D266">
        <v>0</v>
      </c>
      <c r="E266" t="s">
        <v>90</v>
      </c>
      <c r="F266" t="s">
        <v>17</v>
      </c>
      <c r="G266">
        <v>11</v>
      </c>
    </row>
    <row r="267" spans="1:7" x14ac:dyDescent="0.35">
      <c r="A267">
        <v>166324</v>
      </c>
      <c r="B267">
        <v>0</v>
      </c>
      <c r="C267" t="s">
        <v>22</v>
      </c>
      <c r="D267">
        <v>0</v>
      </c>
      <c r="E267" t="s">
        <v>96</v>
      </c>
      <c r="F267" t="s">
        <v>31</v>
      </c>
      <c r="G267">
        <v>19</v>
      </c>
    </row>
    <row r="268" spans="1:7" x14ac:dyDescent="0.35">
      <c r="A268">
        <v>13448</v>
      </c>
      <c r="B268">
        <v>28</v>
      </c>
      <c r="C268" t="s">
        <v>22</v>
      </c>
      <c r="D268">
        <v>3001</v>
      </c>
      <c r="E268" t="s">
        <v>103</v>
      </c>
      <c r="F268" t="s">
        <v>17</v>
      </c>
      <c r="G268">
        <v>5</v>
      </c>
    </row>
    <row r="269" spans="1:7" x14ac:dyDescent="0.35">
      <c r="A269">
        <v>180428</v>
      </c>
      <c r="B269">
        <v>1</v>
      </c>
      <c r="C269" t="s">
        <v>41</v>
      </c>
      <c r="D269">
        <v>4811</v>
      </c>
      <c r="E269" t="s">
        <v>90</v>
      </c>
      <c r="F269" t="s">
        <v>14</v>
      </c>
      <c r="G269">
        <v>20</v>
      </c>
    </row>
    <row r="270" spans="1:7" x14ac:dyDescent="0.35">
      <c r="A270">
        <v>12517</v>
      </c>
      <c r="B270">
        <v>1</v>
      </c>
      <c r="C270" t="s">
        <v>37</v>
      </c>
      <c r="D270">
        <v>3201</v>
      </c>
      <c r="E270" t="s">
        <v>94</v>
      </c>
      <c r="F270" t="s">
        <v>14</v>
      </c>
      <c r="G270">
        <v>1</v>
      </c>
    </row>
    <row r="271" spans="1:7" x14ac:dyDescent="0.35">
      <c r="A271">
        <v>99246</v>
      </c>
      <c r="B271">
        <v>0</v>
      </c>
      <c r="C271" t="s">
        <v>16</v>
      </c>
      <c r="D271">
        <v>2201</v>
      </c>
      <c r="E271" t="s">
        <v>100</v>
      </c>
      <c r="F271" t="s">
        <v>17</v>
      </c>
      <c r="G271">
        <v>20</v>
      </c>
    </row>
    <row r="272" spans="1:7" x14ac:dyDescent="0.35">
      <c r="A272">
        <v>174760</v>
      </c>
      <c r="B272">
        <v>2</v>
      </c>
      <c r="C272" t="s">
        <v>51</v>
      </c>
      <c r="D272">
        <v>2501</v>
      </c>
      <c r="E272" t="s">
        <v>90</v>
      </c>
      <c r="F272" t="s">
        <v>17</v>
      </c>
      <c r="G272">
        <v>5</v>
      </c>
    </row>
    <row r="273" spans="1:7" x14ac:dyDescent="0.35">
      <c r="A273">
        <v>124379</v>
      </c>
      <c r="B273">
        <v>1</v>
      </c>
      <c r="C273" t="s">
        <v>21</v>
      </c>
      <c r="D273">
        <v>4401</v>
      </c>
      <c r="E273" t="s">
        <v>97</v>
      </c>
      <c r="F273" t="s">
        <v>14</v>
      </c>
      <c r="G273">
        <v>5</v>
      </c>
    </row>
    <row r="274" spans="1:7" x14ac:dyDescent="0.35">
      <c r="A274">
        <v>176862</v>
      </c>
      <c r="B274">
        <v>2</v>
      </c>
      <c r="C274" t="s">
        <v>51</v>
      </c>
      <c r="D274">
        <v>0</v>
      </c>
      <c r="E274" t="s">
        <v>90</v>
      </c>
      <c r="F274" t="s">
        <v>17</v>
      </c>
      <c r="G274">
        <v>20</v>
      </c>
    </row>
    <row r="275" spans="1:7" x14ac:dyDescent="0.35">
      <c r="A275">
        <v>188986</v>
      </c>
      <c r="B275">
        <v>1</v>
      </c>
      <c r="C275" t="s">
        <v>56</v>
      </c>
      <c r="D275">
        <v>2101</v>
      </c>
      <c r="E275" t="s">
        <v>89</v>
      </c>
      <c r="F275" t="s">
        <v>14</v>
      </c>
      <c r="G275">
        <v>9</v>
      </c>
    </row>
    <row r="276" spans="1:7" x14ac:dyDescent="0.35">
      <c r="A276">
        <v>148906</v>
      </c>
      <c r="B276">
        <v>0</v>
      </c>
      <c r="C276" t="s">
        <v>22</v>
      </c>
      <c r="D276">
        <v>6201</v>
      </c>
      <c r="E276" t="s">
        <v>89</v>
      </c>
      <c r="F276" t="s">
        <v>17</v>
      </c>
      <c r="G276">
        <v>6</v>
      </c>
    </row>
    <row r="277" spans="1:7" x14ac:dyDescent="0.35">
      <c r="A277">
        <v>109646</v>
      </c>
      <c r="B277">
        <v>1</v>
      </c>
      <c r="C277" t="s">
        <v>50</v>
      </c>
      <c r="D277">
        <v>5201</v>
      </c>
      <c r="E277" t="s">
        <v>105</v>
      </c>
      <c r="F277" t="s">
        <v>14</v>
      </c>
      <c r="G277">
        <v>10</v>
      </c>
    </row>
    <row r="278" spans="1:7" x14ac:dyDescent="0.35">
      <c r="A278">
        <v>62295</v>
      </c>
      <c r="B278">
        <v>0</v>
      </c>
      <c r="C278" t="s">
        <v>34</v>
      </c>
      <c r="D278">
        <v>5601</v>
      </c>
      <c r="E278" t="s">
        <v>89</v>
      </c>
      <c r="F278" t="s">
        <v>17</v>
      </c>
      <c r="G278">
        <v>20</v>
      </c>
    </row>
    <row r="279" spans="1:7" x14ac:dyDescent="0.35">
      <c r="A279">
        <v>162650</v>
      </c>
      <c r="B279">
        <v>1</v>
      </c>
      <c r="C279" t="s">
        <v>22</v>
      </c>
      <c r="D279">
        <v>0</v>
      </c>
      <c r="E279" t="s">
        <v>94</v>
      </c>
      <c r="F279" t="s">
        <v>14</v>
      </c>
      <c r="G279">
        <v>5</v>
      </c>
    </row>
    <row r="280" spans="1:7" x14ac:dyDescent="0.35">
      <c r="A280">
        <v>99836</v>
      </c>
      <c r="B280">
        <v>1</v>
      </c>
      <c r="C280" t="s">
        <v>37</v>
      </c>
      <c r="D280">
        <v>3101</v>
      </c>
      <c r="E280" t="s">
        <v>99</v>
      </c>
      <c r="F280" t="s">
        <v>14</v>
      </c>
      <c r="G280">
        <v>21</v>
      </c>
    </row>
    <row r="281" spans="1:7" x14ac:dyDescent="0.35">
      <c r="A281">
        <v>33994</v>
      </c>
      <c r="B281">
        <v>1</v>
      </c>
      <c r="C281" t="s">
        <v>13</v>
      </c>
      <c r="D281">
        <v>5304</v>
      </c>
      <c r="E281" t="s">
        <v>90</v>
      </c>
      <c r="F281" t="s">
        <v>14</v>
      </c>
      <c r="G281">
        <v>6</v>
      </c>
    </row>
    <row r="282" spans="1:7" x14ac:dyDescent="0.35">
      <c r="A282">
        <v>93432</v>
      </c>
      <c r="B282">
        <v>28</v>
      </c>
      <c r="C282" t="s">
        <v>16</v>
      </c>
      <c r="D282">
        <v>0</v>
      </c>
      <c r="E282" t="s">
        <v>102</v>
      </c>
      <c r="F282" t="s">
        <v>17</v>
      </c>
      <c r="G282">
        <v>11</v>
      </c>
    </row>
    <row r="283" spans="1:7" x14ac:dyDescent="0.35">
      <c r="A283">
        <v>62786</v>
      </c>
      <c r="B283">
        <v>2</v>
      </c>
      <c r="C283" t="s">
        <v>34</v>
      </c>
      <c r="D283">
        <v>3501</v>
      </c>
      <c r="E283" t="s">
        <v>92</v>
      </c>
      <c r="F283" t="s">
        <v>17</v>
      </c>
      <c r="G283">
        <v>11</v>
      </c>
    </row>
    <row r="284" spans="1:7" x14ac:dyDescent="0.35">
      <c r="A284">
        <v>44634</v>
      </c>
      <c r="B284">
        <v>1</v>
      </c>
      <c r="C284" t="s">
        <v>13</v>
      </c>
      <c r="D284">
        <v>3701</v>
      </c>
      <c r="E284" t="s">
        <v>89</v>
      </c>
      <c r="F284" t="s">
        <v>14</v>
      </c>
      <c r="G284">
        <v>10</v>
      </c>
    </row>
    <row r="285" spans="1:7" x14ac:dyDescent="0.35">
      <c r="A285">
        <v>146914</v>
      </c>
      <c r="B285">
        <v>0</v>
      </c>
      <c r="C285" t="s">
        <v>22</v>
      </c>
      <c r="D285">
        <v>5401</v>
      </c>
      <c r="E285" t="s">
        <v>96</v>
      </c>
      <c r="F285" t="s">
        <v>17</v>
      </c>
      <c r="G285">
        <v>10</v>
      </c>
    </row>
    <row r="286" spans="1:7" x14ac:dyDescent="0.35">
      <c r="A286">
        <v>70079</v>
      </c>
      <c r="B286">
        <v>2</v>
      </c>
      <c r="C286" t="s">
        <v>30</v>
      </c>
      <c r="D286">
        <v>4701</v>
      </c>
      <c r="E286" t="s">
        <v>98</v>
      </c>
      <c r="F286" t="s">
        <v>17</v>
      </c>
      <c r="G286">
        <v>15</v>
      </c>
    </row>
    <row r="287" spans="1:7" x14ac:dyDescent="0.35">
      <c r="A287">
        <v>24871</v>
      </c>
      <c r="B287">
        <v>2</v>
      </c>
      <c r="C287" t="s">
        <v>47</v>
      </c>
      <c r="D287">
        <v>4401</v>
      </c>
      <c r="E287" t="s">
        <v>90</v>
      </c>
      <c r="F287" t="s">
        <v>17</v>
      </c>
      <c r="G287">
        <v>16</v>
      </c>
    </row>
    <row r="288" spans="1:7" x14ac:dyDescent="0.35">
      <c r="A288">
        <v>150660</v>
      </c>
      <c r="B288">
        <v>0</v>
      </c>
      <c r="C288" t="s">
        <v>39</v>
      </c>
      <c r="D288">
        <v>4601</v>
      </c>
      <c r="E288" t="s">
        <v>96</v>
      </c>
      <c r="F288" t="s">
        <v>17</v>
      </c>
      <c r="G288">
        <v>12</v>
      </c>
    </row>
    <row r="289" spans="1:7" x14ac:dyDescent="0.35">
      <c r="A289">
        <v>169700</v>
      </c>
      <c r="B289">
        <v>1</v>
      </c>
      <c r="C289" t="s">
        <v>22</v>
      </c>
      <c r="D289">
        <v>0</v>
      </c>
      <c r="E289" t="s">
        <v>89</v>
      </c>
      <c r="F289" t="s">
        <v>14</v>
      </c>
      <c r="G289">
        <v>25</v>
      </c>
    </row>
    <row r="290" spans="1:7" x14ac:dyDescent="0.35">
      <c r="A290">
        <v>63542</v>
      </c>
      <c r="B290">
        <v>0</v>
      </c>
      <c r="C290" t="s">
        <v>34</v>
      </c>
      <c r="D290">
        <v>4801</v>
      </c>
      <c r="E290" t="s">
        <v>90</v>
      </c>
      <c r="F290" t="s">
        <v>17</v>
      </c>
      <c r="G290">
        <v>26</v>
      </c>
    </row>
    <row r="291" spans="1:7" x14ac:dyDescent="0.35">
      <c r="A291">
        <v>125164</v>
      </c>
      <c r="B291">
        <v>2</v>
      </c>
      <c r="C291" t="s">
        <v>21</v>
      </c>
      <c r="D291">
        <v>1601</v>
      </c>
      <c r="E291" t="s">
        <v>91</v>
      </c>
      <c r="F291" t="s">
        <v>17</v>
      </c>
      <c r="G291">
        <v>50</v>
      </c>
    </row>
    <row r="292" spans="1:7" x14ac:dyDescent="0.35">
      <c r="A292">
        <v>65634</v>
      </c>
      <c r="B292">
        <v>0</v>
      </c>
      <c r="C292" t="s">
        <v>30</v>
      </c>
      <c r="D292">
        <v>801</v>
      </c>
      <c r="E292" t="s">
        <v>98</v>
      </c>
      <c r="F292" t="s">
        <v>17</v>
      </c>
      <c r="G292">
        <v>12</v>
      </c>
    </row>
    <row r="293" spans="1:7" x14ac:dyDescent="0.35">
      <c r="A293">
        <v>59285</v>
      </c>
      <c r="B293">
        <v>2</v>
      </c>
      <c r="C293" t="s">
        <v>34</v>
      </c>
      <c r="D293">
        <v>5101</v>
      </c>
      <c r="E293" t="s">
        <v>105</v>
      </c>
      <c r="F293" t="s">
        <v>17</v>
      </c>
      <c r="G293">
        <v>10</v>
      </c>
    </row>
    <row r="294" spans="1:7" x14ac:dyDescent="0.35">
      <c r="A294">
        <v>78802</v>
      </c>
      <c r="B294">
        <v>1002</v>
      </c>
      <c r="C294" t="s">
        <v>36</v>
      </c>
      <c r="D294">
        <v>1301</v>
      </c>
      <c r="E294" t="s">
        <v>91</v>
      </c>
      <c r="F294" t="s">
        <v>45</v>
      </c>
      <c r="G294">
        <v>15</v>
      </c>
    </row>
    <row r="295" spans="1:7" x14ac:dyDescent="0.35">
      <c r="A295">
        <v>186460</v>
      </c>
      <c r="B295">
        <v>2</v>
      </c>
      <c r="C295" t="s">
        <v>36</v>
      </c>
      <c r="D295">
        <v>0</v>
      </c>
      <c r="E295" t="s">
        <v>100</v>
      </c>
      <c r="F295" t="s">
        <v>17</v>
      </c>
      <c r="G295">
        <v>20</v>
      </c>
    </row>
    <row r="296" spans="1:7" x14ac:dyDescent="0.35">
      <c r="A296">
        <v>114579</v>
      </c>
      <c r="B296">
        <v>1</v>
      </c>
      <c r="C296" t="s">
        <v>32</v>
      </c>
      <c r="D296">
        <v>2112</v>
      </c>
      <c r="E296" t="s">
        <v>93</v>
      </c>
      <c r="F296" t="s">
        <v>14</v>
      </c>
      <c r="G296">
        <v>10</v>
      </c>
    </row>
    <row r="297" spans="1:7" x14ac:dyDescent="0.35">
      <c r="A297">
        <v>23184</v>
      </c>
      <c r="B297">
        <v>0</v>
      </c>
      <c r="C297" t="s">
        <v>47</v>
      </c>
      <c r="D297">
        <v>0</v>
      </c>
      <c r="E297" t="s">
        <v>98</v>
      </c>
      <c r="F297" t="s">
        <v>17</v>
      </c>
      <c r="G297">
        <v>10</v>
      </c>
    </row>
    <row r="298" spans="1:7" x14ac:dyDescent="0.35">
      <c r="A298">
        <v>125289</v>
      </c>
      <c r="B298">
        <v>0</v>
      </c>
      <c r="C298" t="s">
        <v>21</v>
      </c>
      <c r="D298">
        <v>1802</v>
      </c>
      <c r="E298" t="s">
        <v>91</v>
      </c>
      <c r="F298" t="s">
        <v>17</v>
      </c>
      <c r="G298">
        <v>7</v>
      </c>
    </row>
    <row r="299" spans="1:7" x14ac:dyDescent="0.35">
      <c r="A299">
        <v>10502</v>
      </c>
      <c r="B299">
        <v>0</v>
      </c>
      <c r="C299" t="s">
        <v>30</v>
      </c>
      <c r="D299">
        <v>0</v>
      </c>
      <c r="E299" t="s">
        <v>90</v>
      </c>
      <c r="F299" t="s">
        <v>14</v>
      </c>
      <c r="G299">
        <v>15</v>
      </c>
    </row>
    <row r="300" spans="1:7" x14ac:dyDescent="0.35">
      <c r="A300">
        <v>46844</v>
      </c>
      <c r="B300">
        <v>0</v>
      </c>
      <c r="C300" t="s">
        <v>44</v>
      </c>
      <c r="D300">
        <v>0</v>
      </c>
      <c r="E300" t="s">
        <v>100</v>
      </c>
      <c r="F300" t="s">
        <v>14</v>
      </c>
      <c r="G300">
        <v>10</v>
      </c>
    </row>
    <row r="301" spans="1:7" x14ac:dyDescent="0.35">
      <c r="A301">
        <v>162814</v>
      </c>
      <c r="B301">
        <v>1</v>
      </c>
      <c r="C301" t="s">
        <v>22</v>
      </c>
      <c r="D301">
        <v>3701</v>
      </c>
      <c r="E301" t="s">
        <v>96</v>
      </c>
      <c r="F301" t="s">
        <v>14</v>
      </c>
      <c r="G301">
        <v>10</v>
      </c>
    </row>
    <row r="302" spans="1:7" x14ac:dyDescent="0.35">
      <c r="A302">
        <v>89653</v>
      </c>
      <c r="B302">
        <v>0</v>
      </c>
      <c r="C302" t="s">
        <v>16</v>
      </c>
      <c r="D302">
        <v>1708</v>
      </c>
      <c r="E302" t="s">
        <v>89</v>
      </c>
      <c r="F302" t="s">
        <v>14</v>
      </c>
      <c r="G302">
        <v>3</v>
      </c>
    </row>
    <row r="303" spans="1:7" x14ac:dyDescent="0.35">
      <c r="A303">
        <v>170818</v>
      </c>
      <c r="B303">
        <v>2</v>
      </c>
      <c r="C303" t="s">
        <v>22</v>
      </c>
      <c r="D303">
        <v>6209</v>
      </c>
      <c r="E303" t="s">
        <v>94</v>
      </c>
      <c r="F303" t="s">
        <v>17</v>
      </c>
      <c r="G303">
        <v>10</v>
      </c>
    </row>
    <row r="304" spans="1:7" x14ac:dyDescent="0.35">
      <c r="A304">
        <v>6147</v>
      </c>
      <c r="B304">
        <v>1</v>
      </c>
      <c r="C304" t="s">
        <v>47</v>
      </c>
      <c r="D304">
        <v>2101</v>
      </c>
      <c r="E304" t="s">
        <v>90</v>
      </c>
      <c r="F304" t="s">
        <v>14</v>
      </c>
      <c r="G304">
        <v>24</v>
      </c>
    </row>
    <row r="305" spans="1:7" x14ac:dyDescent="0.35">
      <c r="A305">
        <v>14276</v>
      </c>
      <c r="B305">
        <v>0</v>
      </c>
      <c r="C305" t="s">
        <v>22</v>
      </c>
      <c r="D305">
        <v>2801</v>
      </c>
      <c r="E305" t="s">
        <v>104</v>
      </c>
      <c r="F305" t="s">
        <v>17</v>
      </c>
      <c r="G305">
        <v>15</v>
      </c>
    </row>
    <row r="306" spans="1:7" x14ac:dyDescent="0.35">
      <c r="A306">
        <v>120166</v>
      </c>
      <c r="B306">
        <v>28</v>
      </c>
      <c r="C306" t="s">
        <v>21</v>
      </c>
      <c r="D306">
        <v>2608</v>
      </c>
      <c r="E306" t="s">
        <v>100</v>
      </c>
      <c r="F306" t="s">
        <v>17</v>
      </c>
      <c r="G306">
        <v>12</v>
      </c>
    </row>
    <row r="307" spans="1:7" x14ac:dyDescent="0.35">
      <c r="A307">
        <v>156817</v>
      </c>
      <c r="B307">
        <v>0</v>
      </c>
      <c r="C307" t="s">
        <v>22</v>
      </c>
      <c r="D307">
        <v>0</v>
      </c>
      <c r="E307" t="s">
        <v>104</v>
      </c>
      <c r="F307" t="s">
        <v>17</v>
      </c>
      <c r="G307">
        <v>20</v>
      </c>
    </row>
    <row r="308" spans="1:7" x14ac:dyDescent="0.35">
      <c r="A308">
        <v>35476</v>
      </c>
      <c r="B308">
        <v>1</v>
      </c>
      <c r="C308" t="s">
        <v>13</v>
      </c>
      <c r="D308">
        <v>3609</v>
      </c>
      <c r="E308" t="s">
        <v>98</v>
      </c>
      <c r="F308" t="s">
        <v>14</v>
      </c>
      <c r="G308">
        <v>25</v>
      </c>
    </row>
    <row r="309" spans="1:7" x14ac:dyDescent="0.35">
      <c r="A309">
        <v>155382</v>
      </c>
      <c r="B309">
        <v>0</v>
      </c>
      <c r="C309" t="s">
        <v>22</v>
      </c>
      <c r="D309">
        <v>3301</v>
      </c>
      <c r="E309" t="s">
        <v>104</v>
      </c>
      <c r="F309" t="s">
        <v>17</v>
      </c>
      <c r="G309">
        <v>30</v>
      </c>
    </row>
    <row r="310" spans="1:7" x14ac:dyDescent="0.35">
      <c r="A310">
        <v>104049</v>
      </c>
      <c r="B310">
        <v>0</v>
      </c>
      <c r="C310" t="s">
        <v>37</v>
      </c>
      <c r="D310">
        <v>0</v>
      </c>
      <c r="E310" t="s">
        <v>100</v>
      </c>
      <c r="F310" t="s">
        <v>14</v>
      </c>
      <c r="G310">
        <v>3</v>
      </c>
    </row>
    <row r="311" spans="1:7" x14ac:dyDescent="0.35">
      <c r="A311">
        <v>112461</v>
      </c>
      <c r="B311">
        <v>1</v>
      </c>
      <c r="C311" t="s">
        <v>33</v>
      </c>
      <c r="D311">
        <v>2401</v>
      </c>
      <c r="E311" t="s">
        <v>100</v>
      </c>
      <c r="F311" t="s">
        <v>14</v>
      </c>
      <c r="G311">
        <v>10</v>
      </c>
    </row>
    <row r="312" spans="1:7" x14ac:dyDescent="0.35">
      <c r="A312">
        <v>79580</v>
      </c>
      <c r="B312">
        <v>2</v>
      </c>
      <c r="C312" t="s">
        <v>36</v>
      </c>
      <c r="D312">
        <v>201</v>
      </c>
      <c r="E312" t="s">
        <v>96</v>
      </c>
      <c r="F312" t="s">
        <v>17</v>
      </c>
      <c r="G312">
        <v>21</v>
      </c>
    </row>
    <row r="313" spans="1:7" x14ac:dyDescent="0.35">
      <c r="A313">
        <v>86528</v>
      </c>
      <c r="B313">
        <v>2</v>
      </c>
      <c r="C313" t="s">
        <v>46</v>
      </c>
      <c r="D313">
        <v>0</v>
      </c>
      <c r="E313" t="s">
        <v>90</v>
      </c>
      <c r="F313" t="s">
        <v>17</v>
      </c>
      <c r="G313">
        <v>3</v>
      </c>
    </row>
    <row r="314" spans="1:7" x14ac:dyDescent="0.35">
      <c r="A314">
        <v>107658</v>
      </c>
      <c r="B314">
        <v>28</v>
      </c>
      <c r="C314" t="s">
        <v>60</v>
      </c>
      <c r="D314">
        <v>0</v>
      </c>
      <c r="E314" t="s">
        <v>92</v>
      </c>
      <c r="F314" t="s">
        <v>17</v>
      </c>
      <c r="G314">
        <v>10</v>
      </c>
    </row>
    <row r="315" spans="1:7" x14ac:dyDescent="0.35">
      <c r="A315">
        <v>69537</v>
      </c>
      <c r="B315">
        <v>0</v>
      </c>
      <c r="C315" t="s">
        <v>30</v>
      </c>
      <c r="D315">
        <v>2801</v>
      </c>
      <c r="E315" t="s">
        <v>92</v>
      </c>
      <c r="F315" t="s">
        <v>17</v>
      </c>
      <c r="G315">
        <v>15</v>
      </c>
    </row>
    <row r="316" spans="1:7" x14ac:dyDescent="0.35">
      <c r="A316">
        <v>81284</v>
      </c>
      <c r="B316">
        <v>2</v>
      </c>
      <c r="C316" t="s">
        <v>36</v>
      </c>
      <c r="D316">
        <v>4308</v>
      </c>
      <c r="E316" t="s">
        <v>89</v>
      </c>
      <c r="F316" t="s">
        <v>17</v>
      </c>
      <c r="G316">
        <v>25</v>
      </c>
    </row>
    <row r="317" spans="1:7" x14ac:dyDescent="0.35">
      <c r="A317">
        <v>32475</v>
      </c>
      <c r="B317">
        <v>1</v>
      </c>
      <c r="C317" t="s">
        <v>13</v>
      </c>
      <c r="D317">
        <v>0</v>
      </c>
      <c r="E317" t="s">
        <v>90</v>
      </c>
      <c r="F317" t="s">
        <v>14</v>
      </c>
      <c r="G317">
        <v>20</v>
      </c>
    </row>
    <row r="318" spans="1:7" x14ac:dyDescent="0.35">
      <c r="A318">
        <v>104505</v>
      </c>
      <c r="B318">
        <v>2</v>
      </c>
      <c r="C318" t="s">
        <v>28</v>
      </c>
      <c r="D318">
        <v>3801</v>
      </c>
      <c r="E318" t="s">
        <v>92</v>
      </c>
      <c r="F318" t="s">
        <v>17</v>
      </c>
      <c r="G318">
        <v>25</v>
      </c>
    </row>
    <row r="319" spans="1:7" x14ac:dyDescent="0.35">
      <c r="A319">
        <v>13483</v>
      </c>
      <c r="B319">
        <v>0</v>
      </c>
      <c r="C319" t="s">
        <v>36</v>
      </c>
      <c r="D319">
        <v>0</v>
      </c>
      <c r="E319" t="s">
        <v>100</v>
      </c>
      <c r="F319" t="s">
        <v>17</v>
      </c>
      <c r="G319">
        <v>17</v>
      </c>
    </row>
    <row r="320" spans="1:7" x14ac:dyDescent="0.35">
      <c r="A320">
        <v>1042</v>
      </c>
      <c r="B320">
        <v>1</v>
      </c>
      <c r="C320" t="s">
        <v>51</v>
      </c>
      <c r="D320">
        <v>810</v>
      </c>
      <c r="E320" t="s">
        <v>95</v>
      </c>
      <c r="F320" t="s">
        <v>14</v>
      </c>
      <c r="G320">
        <v>8</v>
      </c>
    </row>
    <row r="321" spans="1:7" x14ac:dyDescent="0.35">
      <c r="A321">
        <v>28337</v>
      </c>
      <c r="B321">
        <v>1</v>
      </c>
      <c r="C321" t="s">
        <v>40</v>
      </c>
      <c r="D321">
        <v>2801</v>
      </c>
      <c r="E321" t="s">
        <v>91</v>
      </c>
      <c r="F321" t="s">
        <v>14</v>
      </c>
      <c r="G321">
        <v>20</v>
      </c>
    </row>
    <row r="322" spans="1:7" x14ac:dyDescent="0.35">
      <c r="A322">
        <v>67808</v>
      </c>
      <c r="B322">
        <v>0</v>
      </c>
      <c r="C322" t="s">
        <v>30</v>
      </c>
      <c r="D322">
        <v>2207</v>
      </c>
      <c r="E322" t="s">
        <v>103</v>
      </c>
      <c r="F322" t="s">
        <v>17</v>
      </c>
      <c r="G322">
        <v>10</v>
      </c>
    </row>
    <row r="323" spans="1:7" x14ac:dyDescent="0.35">
      <c r="A323">
        <v>35017</v>
      </c>
      <c r="B323">
        <v>2</v>
      </c>
      <c r="C323" t="s">
        <v>13</v>
      </c>
      <c r="D323">
        <v>2101</v>
      </c>
      <c r="E323" t="s">
        <v>90</v>
      </c>
      <c r="F323" t="s">
        <v>14</v>
      </c>
      <c r="G323">
        <v>10</v>
      </c>
    </row>
    <row r="324" spans="1:7" x14ac:dyDescent="0.35">
      <c r="A324">
        <v>10973</v>
      </c>
      <c r="B324">
        <v>1</v>
      </c>
      <c r="C324" t="s">
        <v>22</v>
      </c>
      <c r="D324">
        <v>2305</v>
      </c>
      <c r="E324" t="s">
        <v>95</v>
      </c>
      <c r="F324" t="s">
        <v>14</v>
      </c>
      <c r="G324">
        <v>12</v>
      </c>
    </row>
    <row r="325" spans="1:7" x14ac:dyDescent="0.35">
      <c r="A325">
        <v>67030</v>
      </c>
      <c r="B325">
        <v>1</v>
      </c>
      <c r="C325" t="s">
        <v>30</v>
      </c>
      <c r="D325">
        <v>0</v>
      </c>
      <c r="E325" t="s">
        <v>99</v>
      </c>
      <c r="F325" t="s">
        <v>14</v>
      </c>
      <c r="G325">
        <v>50</v>
      </c>
    </row>
    <row r="326" spans="1:7" x14ac:dyDescent="0.35">
      <c r="A326">
        <v>122279</v>
      </c>
      <c r="B326">
        <v>2</v>
      </c>
      <c r="C326" t="s">
        <v>21</v>
      </c>
      <c r="D326">
        <v>4903</v>
      </c>
      <c r="E326" t="s">
        <v>103</v>
      </c>
      <c r="F326" t="s">
        <v>17</v>
      </c>
      <c r="G326">
        <v>5</v>
      </c>
    </row>
    <row r="327" spans="1:7" x14ac:dyDescent="0.35">
      <c r="A327">
        <v>18802</v>
      </c>
      <c r="B327">
        <v>1</v>
      </c>
      <c r="C327" t="s">
        <v>18</v>
      </c>
      <c r="D327">
        <v>5101</v>
      </c>
      <c r="E327" t="s">
        <v>90</v>
      </c>
      <c r="F327" t="s">
        <v>14</v>
      </c>
      <c r="G327">
        <v>20</v>
      </c>
    </row>
    <row r="328" spans="1:7" x14ac:dyDescent="0.35">
      <c r="A328">
        <v>90092</v>
      </c>
      <c r="B328">
        <v>2</v>
      </c>
      <c r="C328" t="s">
        <v>16</v>
      </c>
      <c r="D328">
        <v>3905</v>
      </c>
      <c r="E328" t="s">
        <v>91</v>
      </c>
      <c r="F328" t="s">
        <v>17</v>
      </c>
      <c r="G328">
        <v>10</v>
      </c>
    </row>
    <row r="329" spans="1:7" x14ac:dyDescent="0.35">
      <c r="A329">
        <v>98821</v>
      </c>
      <c r="B329">
        <v>0</v>
      </c>
      <c r="C329" t="s">
        <v>16</v>
      </c>
      <c r="D329">
        <v>2601</v>
      </c>
      <c r="E329" t="s">
        <v>90</v>
      </c>
      <c r="F329" t="s">
        <v>17</v>
      </c>
      <c r="G329">
        <v>10</v>
      </c>
    </row>
    <row r="330" spans="1:7" x14ac:dyDescent="0.35">
      <c r="A330">
        <v>116186</v>
      </c>
      <c r="B330">
        <v>1</v>
      </c>
      <c r="C330" t="s">
        <v>21</v>
      </c>
      <c r="D330">
        <v>4212</v>
      </c>
      <c r="E330" t="s">
        <v>92</v>
      </c>
      <c r="F330" t="s">
        <v>14</v>
      </c>
      <c r="G330">
        <v>10</v>
      </c>
    </row>
    <row r="331" spans="1:7" x14ac:dyDescent="0.35">
      <c r="A331">
        <v>18359</v>
      </c>
      <c r="B331">
        <v>28</v>
      </c>
      <c r="C331" t="s">
        <v>18</v>
      </c>
      <c r="D331">
        <v>0</v>
      </c>
      <c r="E331" t="s">
        <v>100</v>
      </c>
      <c r="F331" t="s">
        <v>17</v>
      </c>
      <c r="G331">
        <v>10</v>
      </c>
    </row>
    <row r="332" spans="1:7" x14ac:dyDescent="0.35">
      <c r="A332">
        <v>128970</v>
      </c>
      <c r="B332">
        <v>28</v>
      </c>
      <c r="C332" t="s">
        <v>21</v>
      </c>
      <c r="D332">
        <v>0</v>
      </c>
      <c r="E332" t="s">
        <v>94</v>
      </c>
      <c r="F332" t="s">
        <v>17</v>
      </c>
      <c r="G332">
        <v>14</v>
      </c>
    </row>
    <row r="333" spans="1:7" x14ac:dyDescent="0.35">
      <c r="A333">
        <v>172635</v>
      </c>
      <c r="B333">
        <v>0</v>
      </c>
      <c r="C333" t="s">
        <v>22</v>
      </c>
      <c r="D333">
        <v>0</v>
      </c>
      <c r="E333" t="s">
        <v>105</v>
      </c>
      <c r="F333" t="s">
        <v>14</v>
      </c>
      <c r="G333">
        <v>16</v>
      </c>
    </row>
    <row r="334" spans="1:7" x14ac:dyDescent="0.35">
      <c r="A334">
        <v>106508</v>
      </c>
      <c r="B334">
        <v>2</v>
      </c>
      <c r="C334" t="s">
        <v>28</v>
      </c>
      <c r="D334">
        <v>1401</v>
      </c>
      <c r="E334" t="s">
        <v>95</v>
      </c>
      <c r="F334" t="s">
        <v>17</v>
      </c>
      <c r="G334">
        <v>20</v>
      </c>
    </row>
    <row r="335" spans="1:7" x14ac:dyDescent="0.35">
      <c r="A335">
        <v>81067</v>
      </c>
      <c r="B335">
        <v>0</v>
      </c>
      <c r="C335" t="s">
        <v>36</v>
      </c>
      <c r="D335">
        <v>0</v>
      </c>
      <c r="E335" t="s">
        <v>98</v>
      </c>
      <c r="F335" t="s">
        <v>17</v>
      </c>
      <c r="G335">
        <v>15</v>
      </c>
    </row>
    <row r="336" spans="1:7" x14ac:dyDescent="0.35">
      <c r="A336">
        <v>169106</v>
      </c>
      <c r="B336">
        <v>2</v>
      </c>
      <c r="C336" t="s">
        <v>22</v>
      </c>
      <c r="D336">
        <v>4501</v>
      </c>
      <c r="E336" t="s">
        <v>90</v>
      </c>
      <c r="F336" t="s">
        <v>17</v>
      </c>
      <c r="G336">
        <v>5</v>
      </c>
    </row>
    <row r="337" spans="1:7" x14ac:dyDescent="0.35">
      <c r="A337">
        <v>106898</v>
      </c>
      <c r="B337">
        <v>0</v>
      </c>
      <c r="C337" t="s">
        <v>60</v>
      </c>
      <c r="D337">
        <v>3801</v>
      </c>
      <c r="E337" t="s">
        <v>91</v>
      </c>
      <c r="F337" t="s">
        <v>17</v>
      </c>
      <c r="G337">
        <v>5</v>
      </c>
    </row>
    <row r="338" spans="1:7" x14ac:dyDescent="0.35">
      <c r="A338">
        <v>24747</v>
      </c>
      <c r="B338">
        <v>0</v>
      </c>
      <c r="C338" t="s">
        <v>47</v>
      </c>
      <c r="D338">
        <v>4405</v>
      </c>
      <c r="E338" t="s">
        <v>94</v>
      </c>
      <c r="F338" t="s">
        <v>17</v>
      </c>
      <c r="G338">
        <v>15</v>
      </c>
    </row>
    <row r="339" spans="1:7" x14ac:dyDescent="0.35">
      <c r="A339">
        <v>144906</v>
      </c>
      <c r="B339">
        <v>1</v>
      </c>
      <c r="C339" t="s">
        <v>22</v>
      </c>
      <c r="D339">
        <v>2501</v>
      </c>
      <c r="E339" t="s">
        <v>96</v>
      </c>
      <c r="F339" t="s">
        <v>31</v>
      </c>
      <c r="G339">
        <v>20</v>
      </c>
    </row>
    <row r="340" spans="1:7" x14ac:dyDescent="0.35">
      <c r="A340">
        <v>40516</v>
      </c>
      <c r="B340">
        <v>0</v>
      </c>
      <c r="C340" t="s">
        <v>13</v>
      </c>
      <c r="D340">
        <v>1509</v>
      </c>
      <c r="E340" t="s">
        <v>93</v>
      </c>
      <c r="F340" t="s">
        <v>17</v>
      </c>
      <c r="G340">
        <v>21</v>
      </c>
    </row>
    <row r="341" spans="1:7" x14ac:dyDescent="0.35">
      <c r="A341">
        <v>172530</v>
      </c>
      <c r="B341">
        <v>0</v>
      </c>
      <c r="C341" t="s">
        <v>22</v>
      </c>
      <c r="D341">
        <v>3601</v>
      </c>
      <c r="E341" t="s">
        <v>95</v>
      </c>
      <c r="F341" t="s">
        <v>17</v>
      </c>
      <c r="G341">
        <v>7</v>
      </c>
    </row>
    <row r="342" spans="1:7" x14ac:dyDescent="0.35">
      <c r="A342">
        <v>72438</v>
      </c>
      <c r="B342">
        <v>1</v>
      </c>
      <c r="C342" t="s">
        <v>30</v>
      </c>
      <c r="D342">
        <v>1701</v>
      </c>
      <c r="E342" t="s">
        <v>90</v>
      </c>
      <c r="F342" t="s">
        <v>14</v>
      </c>
      <c r="G342">
        <v>10</v>
      </c>
    </row>
    <row r="343" spans="1:7" x14ac:dyDescent="0.35">
      <c r="A343">
        <v>144076</v>
      </c>
      <c r="B343">
        <v>1</v>
      </c>
      <c r="C343" t="s">
        <v>22</v>
      </c>
      <c r="D343">
        <v>1201</v>
      </c>
      <c r="E343" t="s">
        <v>94</v>
      </c>
      <c r="F343" t="s">
        <v>14</v>
      </c>
      <c r="G343">
        <v>50</v>
      </c>
    </row>
    <row r="344" spans="1:7" x14ac:dyDescent="0.35">
      <c r="A344">
        <v>130609</v>
      </c>
      <c r="B344">
        <v>1</v>
      </c>
      <c r="C344" t="s">
        <v>49</v>
      </c>
      <c r="D344">
        <v>1404</v>
      </c>
      <c r="E344" t="s">
        <v>94</v>
      </c>
      <c r="F344" t="s">
        <v>14</v>
      </c>
      <c r="G344">
        <v>16</v>
      </c>
    </row>
    <row r="345" spans="1:7" x14ac:dyDescent="0.35">
      <c r="A345">
        <v>43974</v>
      </c>
      <c r="B345">
        <v>2</v>
      </c>
      <c r="C345" t="s">
        <v>13</v>
      </c>
      <c r="D345">
        <v>4601</v>
      </c>
      <c r="E345" t="s">
        <v>91</v>
      </c>
      <c r="F345" t="s">
        <v>14</v>
      </c>
      <c r="G345">
        <v>5</v>
      </c>
    </row>
    <row r="346" spans="1:7" x14ac:dyDescent="0.35">
      <c r="A346">
        <v>32709</v>
      </c>
      <c r="B346">
        <v>0</v>
      </c>
      <c r="C346" t="s">
        <v>13</v>
      </c>
      <c r="D346">
        <v>5601</v>
      </c>
      <c r="E346" t="s">
        <v>89</v>
      </c>
      <c r="F346" t="s">
        <v>17</v>
      </c>
      <c r="G346">
        <v>15</v>
      </c>
    </row>
    <row r="347" spans="1:7" x14ac:dyDescent="0.35">
      <c r="A347">
        <v>187298</v>
      </c>
      <c r="B347">
        <v>0</v>
      </c>
      <c r="C347" t="s">
        <v>47</v>
      </c>
      <c r="D347">
        <v>0</v>
      </c>
      <c r="E347" t="s">
        <v>94</v>
      </c>
      <c r="F347" t="s">
        <v>97</v>
      </c>
      <c r="G347">
        <v>10</v>
      </c>
    </row>
    <row r="348" spans="1:7" x14ac:dyDescent="0.35">
      <c r="A348">
        <v>50905</v>
      </c>
      <c r="B348">
        <v>28</v>
      </c>
      <c r="C348" t="s">
        <v>54</v>
      </c>
      <c r="D348">
        <v>2301</v>
      </c>
      <c r="E348" t="s">
        <v>91</v>
      </c>
      <c r="F348" t="s">
        <v>17</v>
      </c>
      <c r="G348">
        <v>16</v>
      </c>
    </row>
    <row r="349" spans="1:7" x14ac:dyDescent="0.35">
      <c r="A349">
        <v>55552</v>
      </c>
      <c r="B349">
        <v>2</v>
      </c>
      <c r="C349" t="s">
        <v>63</v>
      </c>
      <c r="D349">
        <v>3203</v>
      </c>
      <c r="E349" t="s">
        <v>100</v>
      </c>
      <c r="F349" t="s">
        <v>14</v>
      </c>
      <c r="G349">
        <v>20</v>
      </c>
    </row>
    <row r="350" spans="1:7" x14ac:dyDescent="0.35">
      <c r="A350">
        <v>28550</v>
      </c>
      <c r="B350">
        <v>28</v>
      </c>
      <c r="C350" t="s">
        <v>40</v>
      </c>
      <c r="D350">
        <v>5204</v>
      </c>
      <c r="E350" t="s">
        <v>91</v>
      </c>
      <c r="F350" t="s">
        <v>17</v>
      </c>
      <c r="G350">
        <v>15</v>
      </c>
    </row>
    <row r="351" spans="1:7" x14ac:dyDescent="0.35">
      <c r="A351">
        <v>158460</v>
      </c>
      <c r="B351">
        <v>0</v>
      </c>
      <c r="C351" t="s">
        <v>22</v>
      </c>
      <c r="D351">
        <v>2910</v>
      </c>
      <c r="E351" t="s">
        <v>102</v>
      </c>
      <c r="F351" t="s">
        <v>17</v>
      </c>
      <c r="G351">
        <v>15</v>
      </c>
    </row>
    <row r="352" spans="1:7" x14ac:dyDescent="0.35">
      <c r="A352">
        <v>56449</v>
      </c>
      <c r="B352">
        <v>0</v>
      </c>
      <c r="C352" t="s">
        <v>58</v>
      </c>
      <c r="D352">
        <v>0</v>
      </c>
      <c r="E352" t="s">
        <v>92</v>
      </c>
      <c r="F352" t="s">
        <v>17</v>
      </c>
      <c r="G352">
        <v>5</v>
      </c>
    </row>
    <row r="353" spans="1:7" x14ac:dyDescent="0.35">
      <c r="A353">
        <v>133315</v>
      </c>
      <c r="B353">
        <v>0</v>
      </c>
      <c r="C353" t="s">
        <v>41</v>
      </c>
      <c r="D353">
        <v>3603</v>
      </c>
      <c r="E353" t="s">
        <v>90</v>
      </c>
      <c r="F353" t="s">
        <v>17</v>
      </c>
      <c r="G353">
        <v>10</v>
      </c>
    </row>
    <row r="354" spans="1:7" x14ac:dyDescent="0.35">
      <c r="A354">
        <v>164251</v>
      </c>
      <c r="B354">
        <v>0</v>
      </c>
      <c r="C354" t="s">
        <v>22</v>
      </c>
      <c r="D354">
        <v>4001</v>
      </c>
      <c r="E354" t="s">
        <v>91</v>
      </c>
      <c r="F354" t="s">
        <v>17</v>
      </c>
      <c r="G354">
        <v>5</v>
      </c>
    </row>
    <row r="355" spans="1:7" x14ac:dyDescent="0.35">
      <c r="A355">
        <v>149626</v>
      </c>
      <c r="B355">
        <v>0</v>
      </c>
      <c r="C355" t="s">
        <v>24</v>
      </c>
      <c r="D355">
        <v>0</v>
      </c>
      <c r="E355" t="s">
        <v>94</v>
      </c>
      <c r="F355" t="s">
        <v>97</v>
      </c>
      <c r="G355">
        <v>10</v>
      </c>
    </row>
    <row r="356" spans="1:7" x14ac:dyDescent="0.35">
      <c r="A356">
        <v>123805</v>
      </c>
      <c r="B356">
        <v>2</v>
      </c>
      <c r="C356" t="s">
        <v>21</v>
      </c>
      <c r="D356">
        <v>2801</v>
      </c>
      <c r="E356" t="s">
        <v>92</v>
      </c>
      <c r="F356" t="s">
        <v>17</v>
      </c>
      <c r="G356">
        <v>7</v>
      </c>
    </row>
    <row r="357" spans="1:7" x14ac:dyDescent="0.35">
      <c r="A357">
        <v>156077</v>
      </c>
      <c r="B357">
        <v>0</v>
      </c>
      <c r="C357" t="s">
        <v>22</v>
      </c>
      <c r="D357">
        <v>5601</v>
      </c>
      <c r="E357" t="s">
        <v>90</v>
      </c>
      <c r="F357" t="s">
        <v>17</v>
      </c>
      <c r="G357">
        <v>15</v>
      </c>
    </row>
    <row r="358" spans="1:7" x14ac:dyDescent="0.35">
      <c r="A358">
        <v>183858</v>
      </c>
      <c r="B358">
        <v>1</v>
      </c>
      <c r="C358" t="s">
        <v>41</v>
      </c>
      <c r="D358">
        <v>4801</v>
      </c>
      <c r="E358" t="s">
        <v>92</v>
      </c>
      <c r="F358" t="s">
        <v>14</v>
      </c>
      <c r="G358">
        <v>25</v>
      </c>
    </row>
    <row r="359" spans="1:7" x14ac:dyDescent="0.35">
      <c r="A359">
        <v>164217</v>
      </c>
      <c r="B359">
        <v>0</v>
      </c>
      <c r="C359" t="s">
        <v>22</v>
      </c>
      <c r="D359">
        <v>4011</v>
      </c>
      <c r="E359" t="s">
        <v>95</v>
      </c>
      <c r="F359" t="s">
        <v>14</v>
      </c>
      <c r="G359">
        <v>25</v>
      </c>
    </row>
    <row r="360" spans="1:7" x14ac:dyDescent="0.35">
      <c r="A360">
        <v>169973</v>
      </c>
      <c r="B360">
        <v>2</v>
      </c>
      <c r="C360" t="s">
        <v>22</v>
      </c>
      <c r="D360">
        <v>4001</v>
      </c>
      <c r="E360" t="s">
        <v>101</v>
      </c>
      <c r="F360" t="s">
        <v>17</v>
      </c>
      <c r="G360">
        <v>15</v>
      </c>
    </row>
    <row r="361" spans="1:7" x14ac:dyDescent="0.35">
      <c r="A361">
        <v>15066</v>
      </c>
      <c r="B361">
        <v>2</v>
      </c>
      <c r="C361" t="s">
        <v>18</v>
      </c>
      <c r="D361">
        <v>4601</v>
      </c>
      <c r="E361" t="s">
        <v>100</v>
      </c>
      <c r="F361" t="s">
        <v>17</v>
      </c>
      <c r="G361">
        <v>10</v>
      </c>
    </row>
    <row r="362" spans="1:7" x14ac:dyDescent="0.35">
      <c r="A362">
        <v>64467</v>
      </c>
      <c r="B362">
        <v>0</v>
      </c>
      <c r="C362" t="s">
        <v>34</v>
      </c>
      <c r="D362">
        <v>4801</v>
      </c>
      <c r="E362" t="s">
        <v>92</v>
      </c>
      <c r="F362" t="s">
        <v>17</v>
      </c>
      <c r="G362">
        <v>12</v>
      </c>
    </row>
    <row r="363" spans="1:7" x14ac:dyDescent="0.35">
      <c r="A363">
        <v>133814</v>
      </c>
      <c r="B363">
        <v>2</v>
      </c>
      <c r="C363" t="s">
        <v>42</v>
      </c>
      <c r="D363">
        <v>2412</v>
      </c>
      <c r="E363" t="s">
        <v>90</v>
      </c>
      <c r="F363" t="s">
        <v>14</v>
      </c>
      <c r="G363">
        <v>25</v>
      </c>
    </row>
    <row r="364" spans="1:7" x14ac:dyDescent="0.35">
      <c r="A364">
        <v>31852</v>
      </c>
      <c r="B364">
        <v>0</v>
      </c>
      <c r="C364" t="s">
        <v>13</v>
      </c>
      <c r="D364">
        <v>4802</v>
      </c>
      <c r="E364" t="s">
        <v>94</v>
      </c>
      <c r="F364" t="s">
        <v>17</v>
      </c>
      <c r="G364">
        <v>26</v>
      </c>
    </row>
    <row r="365" spans="1:7" x14ac:dyDescent="0.35">
      <c r="A365">
        <v>82610</v>
      </c>
      <c r="B365">
        <v>0</v>
      </c>
      <c r="C365" t="s">
        <v>57</v>
      </c>
      <c r="D365">
        <v>2308</v>
      </c>
      <c r="E365" t="s">
        <v>91</v>
      </c>
      <c r="F365" t="s">
        <v>45</v>
      </c>
      <c r="G365">
        <v>5</v>
      </c>
    </row>
    <row r="366" spans="1:7" x14ac:dyDescent="0.35">
      <c r="A366">
        <v>34319</v>
      </c>
      <c r="B366">
        <v>0</v>
      </c>
      <c r="C366" t="s">
        <v>13</v>
      </c>
      <c r="D366">
        <v>3001</v>
      </c>
      <c r="E366" t="s">
        <v>93</v>
      </c>
      <c r="F366" t="s">
        <v>14</v>
      </c>
      <c r="G366">
        <v>25</v>
      </c>
    </row>
    <row r="367" spans="1:7" x14ac:dyDescent="0.35">
      <c r="A367">
        <v>152527</v>
      </c>
      <c r="B367">
        <v>28</v>
      </c>
      <c r="C367" t="s">
        <v>22</v>
      </c>
      <c r="D367">
        <v>4501</v>
      </c>
      <c r="E367" t="s">
        <v>89</v>
      </c>
      <c r="F367" t="s">
        <v>17</v>
      </c>
      <c r="G367">
        <v>23</v>
      </c>
    </row>
    <row r="368" spans="1:7" x14ac:dyDescent="0.35">
      <c r="A368">
        <v>178290</v>
      </c>
      <c r="B368">
        <v>1</v>
      </c>
      <c r="C368" t="s">
        <v>41</v>
      </c>
      <c r="D368">
        <v>0</v>
      </c>
      <c r="E368" t="s">
        <v>94</v>
      </c>
      <c r="F368" t="s">
        <v>14</v>
      </c>
      <c r="G368">
        <v>6</v>
      </c>
    </row>
    <row r="369" spans="1:7" x14ac:dyDescent="0.35">
      <c r="A369">
        <v>153818</v>
      </c>
      <c r="B369">
        <v>0</v>
      </c>
      <c r="C369" t="s">
        <v>22</v>
      </c>
      <c r="D369">
        <v>0</v>
      </c>
      <c r="E369" t="s">
        <v>94</v>
      </c>
      <c r="F369" t="s">
        <v>17</v>
      </c>
      <c r="G369">
        <v>10</v>
      </c>
    </row>
    <row r="370" spans="1:7" x14ac:dyDescent="0.35">
      <c r="A370">
        <v>152641</v>
      </c>
      <c r="B370">
        <v>0</v>
      </c>
      <c r="C370" t="s">
        <v>22</v>
      </c>
      <c r="D370">
        <v>0</v>
      </c>
      <c r="E370" t="s">
        <v>99</v>
      </c>
      <c r="F370" t="s">
        <v>17</v>
      </c>
      <c r="G370">
        <v>50</v>
      </c>
    </row>
    <row r="371" spans="1:7" x14ac:dyDescent="0.35">
      <c r="A371">
        <v>161691</v>
      </c>
      <c r="B371">
        <v>0</v>
      </c>
      <c r="C371" t="s">
        <v>22</v>
      </c>
      <c r="D371">
        <v>3401</v>
      </c>
      <c r="E371" t="s">
        <v>89</v>
      </c>
      <c r="F371" t="s">
        <v>17</v>
      </c>
      <c r="G371">
        <v>25</v>
      </c>
    </row>
    <row r="372" spans="1:7" x14ac:dyDescent="0.35">
      <c r="A372">
        <v>8404</v>
      </c>
      <c r="B372">
        <v>0</v>
      </c>
      <c r="C372" t="s">
        <v>21</v>
      </c>
      <c r="D372">
        <v>1501</v>
      </c>
      <c r="E372" t="s">
        <v>92</v>
      </c>
      <c r="F372" t="s">
        <v>31</v>
      </c>
      <c r="G372">
        <v>10</v>
      </c>
    </row>
    <row r="373" spans="1:7" x14ac:dyDescent="0.35">
      <c r="A373">
        <v>88119</v>
      </c>
      <c r="B373">
        <v>28</v>
      </c>
      <c r="C373" t="s">
        <v>16</v>
      </c>
      <c r="D373">
        <v>3001</v>
      </c>
      <c r="E373" t="s">
        <v>94</v>
      </c>
      <c r="F373" t="s">
        <v>17</v>
      </c>
      <c r="G373">
        <v>10</v>
      </c>
    </row>
    <row r="374" spans="1:7" x14ac:dyDescent="0.35">
      <c r="A374">
        <v>122167</v>
      </c>
      <c r="B374">
        <v>0</v>
      </c>
      <c r="C374" t="s">
        <v>21</v>
      </c>
      <c r="D374">
        <v>0</v>
      </c>
      <c r="E374" t="s">
        <v>89</v>
      </c>
      <c r="F374" t="s">
        <v>17</v>
      </c>
      <c r="G374">
        <v>10</v>
      </c>
    </row>
    <row r="375" spans="1:7" x14ac:dyDescent="0.35">
      <c r="A375">
        <v>106639</v>
      </c>
      <c r="B375">
        <v>0</v>
      </c>
      <c r="C375" t="s">
        <v>60</v>
      </c>
      <c r="D375">
        <v>2001</v>
      </c>
      <c r="E375" t="s">
        <v>94</v>
      </c>
      <c r="F375" t="s">
        <v>17</v>
      </c>
      <c r="G375">
        <v>15</v>
      </c>
    </row>
    <row r="376" spans="1:7" x14ac:dyDescent="0.35">
      <c r="A376">
        <v>153450</v>
      </c>
      <c r="B376">
        <v>0</v>
      </c>
      <c r="C376" t="s">
        <v>22</v>
      </c>
      <c r="D376">
        <v>0</v>
      </c>
      <c r="E376" t="s">
        <v>102</v>
      </c>
      <c r="F376" t="s">
        <v>97</v>
      </c>
      <c r="G376">
        <v>47</v>
      </c>
    </row>
    <row r="377" spans="1:7" x14ac:dyDescent="0.35">
      <c r="A377">
        <v>120107</v>
      </c>
      <c r="B377">
        <v>1</v>
      </c>
      <c r="C377" t="s">
        <v>21</v>
      </c>
      <c r="D377">
        <v>1803</v>
      </c>
      <c r="E377" t="s">
        <v>100</v>
      </c>
      <c r="F377" t="s">
        <v>14</v>
      </c>
      <c r="G377">
        <v>26</v>
      </c>
    </row>
    <row r="378" spans="1:7" x14ac:dyDescent="0.35">
      <c r="A378">
        <v>72617</v>
      </c>
      <c r="B378">
        <v>2</v>
      </c>
      <c r="C378" t="s">
        <v>30</v>
      </c>
      <c r="D378">
        <v>0</v>
      </c>
      <c r="E378" t="s">
        <v>100</v>
      </c>
      <c r="F378" t="s">
        <v>14</v>
      </c>
      <c r="G378">
        <v>9</v>
      </c>
    </row>
    <row r="379" spans="1:7" x14ac:dyDescent="0.35">
      <c r="A379">
        <v>155541</v>
      </c>
      <c r="B379">
        <v>0</v>
      </c>
      <c r="C379" t="s">
        <v>22</v>
      </c>
      <c r="D379">
        <v>3410</v>
      </c>
      <c r="E379" t="s">
        <v>95</v>
      </c>
      <c r="F379" t="s">
        <v>14</v>
      </c>
      <c r="G379">
        <v>10</v>
      </c>
    </row>
    <row r="380" spans="1:7" x14ac:dyDescent="0.35">
      <c r="A380">
        <v>77107</v>
      </c>
      <c r="B380">
        <v>0</v>
      </c>
      <c r="C380" t="s">
        <v>36</v>
      </c>
      <c r="D380">
        <v>4306</v>
      </c>
      <c r="E380" t="s">
        <v>94</v>
      </c>
      <c r="F380" t="s">
        <v>14</v>
      </c>
      <c r="G380">
        <v>14</v>
      </c>
    </row>
    <row r="381" spans="1:7" x14ac:dyDescent="0.35">
      <c r="A381">
        <v>186016</v>
      </c>
      <c r="B381">
        <v>1</v>
      </c>
      <c r="C381" t="s">
        <v>54</v>
      </c>
      <c r="D381">
        <v>0</v>
      </c>
      <c r="E381" t="s">
        <v>92</v>
      </c>
      <c r="F381" t="s">
        <v>14</v>
      </c>
      <c r="G381">
        <v>10</v>
      </c>
    </row>
    <row r="382" spans="1:7" x14ac:dyDescent="0.35">
      <c r="A382">
        <v>152053</v>
      </c>
      <c r="B382">
        <v>2</v>
      </c>
      <c r="C382" t="s">
        <v>22</v>
      </c>
      <c r="D382">
        <v>5305</v>
      </c>
      <c r="E382" t="s">
        <v>94</v>
      </c>
      <c r="F382" t="s">
        <v>17</v>
      </c>
      <c r="G382">
        <v>25</v>
      </c>
    </row>
    <row r="383" spans="1:7" x14ac:dyDescent="0.35">
      <c r="A383">
        <v>12880</v>
      </c>
      <c r="B383">
        <v>1</v>
      </c>
      <c r="C383" t="s">
        <v>13</v>
      </c>
      <c r="D383">
        <v>1401</v>
      </c>
      <c r="E383" t="s">
        <v>93</v>
      </c>
      <c r="F383" t="s">
        <v>14</v>
      </c>
      <c r="G383">
        <v>10</v>
      </c>
    </row>
    <row r="384" spans="1:7" x14ac:dyDescent="0.35">
      <c r="A384">
        <v>16099</v>
      </c>
      <c r="B384">
        <v>0</v>
      </c>
      <c r="C384" t="s">
        <v>18</v>
      </c>
      <c r="D384">
        <v>2701</v>
      </c>
      <c r="E384" t="s">
        <v>92</v>
      </c>
      <c r="F384" t="s">
        <v>17</v>
      </c>
      <c r="G384">
        <v>12</v>
      </c>
    </row>
    <row r="385" spans="1:7" x14ac:dyDescent="0.35">
      <c r="A385">
        <v>166337</v>
      </c>
      <c r="B385">
        <v>1002</v>
      </c>
      <c r="C385" t="s">
        <v>22</v>
      </c>
      <c r="D385">
        <v>5401</v>
      </c>
      <c r="E385" t="s">
        <v>94</v>
      </c>
      <c r="F385" t="s">
        <v>14</v>
      </c>
      <c r="G385">
        <v>15</v>
      </c>
    </row>
    <row r="386" spans="1:7" x14ac:dyDescent="0.35">
      <c r="A386">
        <v>142495</v>
      </c>
      <c r="B386">
        <v>28</v>
      </c>
      <c r="C386" t="s">
        <v>22</v>
      </c>
      <c r="D386">
        <v>0</v>
      </c>
      <c r="E386" t="s">
        <v>96</v>
      </c>
      <c r="F386" t="s">
        <v>17</v>
      </c>
      <c r="G386">
        <v>21</v>
      </c>
    </row>
    <row r="387" spans="1:7" x14ac:dyDescent="0.35">
      <c r="A387">
        <v>66891</v>
      </c>
      <c r="B387">
        <v>0</v>
      </c>
      <c r="C387" t="s">
        <v>30</v>
      </c>
      <c r="D387">
        <v>0</v>
      </c>
      <c r="E387" t="s">
        <v>94</v>
      </c>
      <c r="F387" t="s">
        <v>31</v>
      </c>
      <c r="G387">
        <v>5</v>
      </c>
    </row>
    <row r="388" spans="1:7" x14ac:dyDescent="0.35">
      <c r="A388">
        <v>118673</v>
      </c>
      <c r="B388">
        <v>0</v>
      </c>
      <c r="C388" t="s">
        <v>21</v>
      </c>
      <c r="D388">
        <v>0</v>
      </c>
      <c r="E388" t="s">
        <v>92</v>
      </c>
      <c r="F388" t="s">
        <v>17</v>
      </c>
      <c r="G388">
        <v>10</v>
      </c>
    </row>
    <row r="389" spans="1:7" x14ac:dyDescent="0.35">
      <c r="A389">
        <v>168389</v>
      </c>
      <c r="B389">
        <v>28</v>
      </c>
      <c r="C389" t="s">
        <v>22</v>
      </c>
      <c r="D389">
        <v>0</v>
      </c>
      <c r="E389" t="s">
        <v>96</v>
      </c>
      <c r="F389" t="s">
        <v>17</v>
      </c>
      <c r="G389">
        <v>20</v>
      </c>
    </row>
    <row r="390" spans="1:7" x14ac:dyDescent="0.35">
      <c r="A390">
        <v>14982</v>
      </c>
      <c r="B390">
        <v>0</v>
      </c>
      <c r="C390" t="s">
        <v>22</v>
      </c>
      <c r="D390">
        <v>0</v>
      </c>
      <c r="E390" t="s">
        <v>96</v>
      </c>
      <c r="F390" t="s">
        <v>17</v>
      </c>
      <c r="G390">
        <v>15</v>
      </c>
    </row>
    <row r="391" spans="1:7" x14ac:dyDescent="0.35">
      <c r="A391">
        <v>185925</v>
      </c>
      <c r="B391">
        <v>1</v>
      </c>
      <c r="C391" t="s">
        <v>57</v>
      </c>
      <c r="D391">
        <v>4701</v>
      </c>
      <c r="E391" t="s">
        <v>93</v>
      </c>
      <c r="F391" t="s">
        <v>14</v>
      </c>
      <c r="G391">
        <v>10</v>
      </c>
    </row>
    <row r="392" spans="1:7" x14ac:dyDescent="0.35">
      <c r="A392">
        <v>144393</v>
      </c>
      <c r="B392">
        <v>0</v>
      </c>
      <c r="C392" t="s">
        <v>22</v>
      </c>
      <c r="D392">
        <v>1909</v>
      </c>
      <c r="E392" t="s">
        <v>104</v>
      </c>
      <c r="F392" t="s">
        <v>17</v>
      </c>
      <c r="G392">
        <v>15</v>
      </c>
    </row>
    <row r="393" spans="1:7" x14ac:dyDescent="0.35">
      <c r="A393">
        <v>4907</v>
      </c>
      <c r="B393">
        <v>2</v>
      </c>
      <c r="C393" t="s">
        <v>35</v>
      </c>
      <c r="D393">
        <v>0</v>
      </c>
      <c r="E393" t="s">
        <v>89</v>
      </c>
      <c r="F393" t="s">
        <v>17</v>
      </c>
      <c r="G393">
        <v>22</v>
      </c>
    </row>
    <row r="394" spans="1:7" x14ac:dyDescent="0.35">
      <c r="A394">
        <v>99298</v>
      </c>
      <c r="B394">
        <v>1</v>
      </c>
      <c r="C394" t="s">
        <v>37</v>
      </c>
      <c r="D394">
        <v>4001</v>
      </c>
      <c r="E394" t="s">
        <v>91</v>
      </c>
      <c r="F394" t="s">
        <v>14</v>
      </c>
      <c r="G394">
        <v>32</v>
      </c>
    </row>
    <row r="395" spans="1:7" x14ac:dyDescent="0.35">
      <c r="A395">
        <v>187532</v>
      </c>
      <c r="B395">
        <v>1</v>
      </c>
      <c r="C395" t="s">
        <v>13</v>
      </c>
      <c r="D395">
        <v>0</v>
      </c>
      <c r="E395" t="s">
        <v>95</v>
      </c>
      <c r="F395" t="s">
        <v>14</v>
      </c>
      <c r="G395">
        <v>15</v>
      </c>
    </row>
    <row r="396" spans="1:7" x14ac:dyDescent="0.35">
      <c r="A396">
        <v>119496</v>
      </c>
      <c r="B396">
        <v>0</v>
      </c>
      <c r="C396" t="s">
        <v>21</v>
      </c>
      <c r="D396">
        <v>0</v>
      </c>
      <c r="E396" t="s">
        <v>94</v>
      </c>
      <c r="F396" t="s">
        <v>17</v>
      </c>
      <c r="G396">
        <v>5</v>
      </c>
    </row>
    <row r="397" spans="1:7" x14ac:dyDescent="0.35">
      <c r="A397">
        <v>169919</v>
      </c>
      <c r="B397">
        <v>0</v>
      </c>
      <c r="C397" t="s">
        <v>22</v>
      </c>
      <c r="D397">
        <v>4801</v>
      </c>
      <c r="E397" t="s">
        <v>90</v>
      </c>
      <c r="F397" t="s">
        <v>17</v>
      </c>
      <c r="G397">
        <v>20</v>
      </c>
    </row>
    <row r="398" spans="1:7" x14ac:dyDescent="0.35">
      <c r="A398">
        <v>106963</v>
      </c>
      <c r="B398">
        <v>1</v>
      </c>
      <c r="C398" t="s">
        <v>60</v>
      </c>
      <c r="D398">
        <v>6102</v>
      </c>
      <c r="E398" t="s">
        <v>91</v>
      </c>
      <c r="F398" t="s">
        <v>14</v>
      </c>
      <c r="G398">
        <v>15</v>
      </c>
    </row>
    <row r="399" spans="1:7" x14ac:dyDescent="0.35">
      <c r="A399">
        <v>145838</v>
      </c>
      <c r="B399">
        <v>0</v>
      </c>
      <c r="C399" t="s">
        <v>22</v>
      </c>
      <c r="D399">
        <v>0</v>
      </c>
      <c r="E399" t="s">
        <v>94</v>
      </c>
      <c r="F399" t="s">
        <v>31</v>
      </c>
      <c r="G399">
        <v>8</v>
      </c>
    </row>
    <row r="400" spans="1:7" x14ac:dyDescent="0.35">
      <c r="A400">
        <v>150624</v>
      </c>
      <c r="B400">
        <v>1</v>
      </c>
      <c r="C400" t="s">
        <v>22</v>
      </c>
      <c r="D400">
        <v>0</v>
      </c>
      <c r="E400" t="s">
        <v>91</v>
      </c>
      <c r="F400" t="s">
        <v>14</v>
      </c>
      <c r="G400">
        <v>8</v>
      </c>
    </row>
    <row r="401" spans="1:7" x14ac:dyDescent="0.35">
      <c r="A401">
        <v>182144</v>
      </c>
      <c r="B401">
        <v>0</v>
      </c>
      <c r="C401" t="s">
        <v>13</v>
      </c>
      <c r="D401">
        <v>5208</v>
      </c>
      <c r="E401" t="s">
        <v>91</v>
      </c>
      <c r="F401" t="s">
        <v>17</v>
      </c>
      <c r="G401">
        <v>7</v>
      </c>
    </row>
    <row r="402" spans="1:7" x14ac:dyDescent="0.35">
      <c r="A402">
        <v>135449</v>
      </c>
      <c r="B402">
        <v>1</v>
      </c>
      <c r="C402" t="s">
        <v>56</v>
      </c>
      <c r="D402">
        <v>4801</v>
      </c>
      <c r="E402" t="s">
        <v>91</v>
      </c>
      <c r="F402" t="s">
        <v>14</v>
      </c>
      <c r="G402">
        <v>10</v>
      </c>
    </row>
    <row r="403" spans="1:7" x14ac:dyDescent="0.35">
      <c r="A403">
        <v>49743</v>
      </c>
      <c r="B403">
        <v>1</v>
      </c>
      <c r="C403" t="s">
        <v>44</v>
      </c>
      <c r="D403">
        <v>1901</v>
      </c>
      <c r="E403" t="s">
        <v>90</v>
      </c>
      <c r="F403" t="s">
        <v>14</v>
      </c>
      <c r="G403">
        <v>22</v>
      </c>
    </row>
    <row r="404" spans="1:7" x14ac:dyDescent="0.35">
      <c r="A404">
        <v>65500</v>
      </c>
      <c r="B404">
        <v>1</v>
      </c>
      <c r="C404" t="s">
        <v>30</v>
      </c>
      <c r="D404">
        <v>7001</v>
      </c>
      <c r="E404" t="s">
        <v>94</v>
      </c>
      <c r="F404" t="s">
        <v>14</v>
      </c>
      <c r="G404">
        <v>15</v>
      </c>
    </row>
    <row r="405" spans="1:7" x14ac:dyDescent="0.35">
      <c r="A405">
        <v>172420</v>
      </c>
      <c r="B405">
        <v>0</v>
      </c>
      <c r="C405" t="s">
        <v>22</v>
      </c>
      <c r="D405">
        <v>6601</v>
      </c>
      <c r="E405" t="s">
        <v>89</v>
      </c>
      <c r="F405" t="s">
        <v>17</v>
      </c>
      <c r="G405">
        <v>6</v>
      </c>
    </row>
    <row r="406" spans="1:7" x14ac:dyDescent="0.35">
      <c r="A406">
        <v>7494</v>
      </c>
      <c r="B406">
        <v>0</v>
      </c>
      <c r="C406" t="s">
        <v>22</v>
      </c>
      <c r="D406">
        <v>2301</v>
      </c>
      <c r="E406" t="s">
        <v>89</v>
      </c>
      <c r="F406" t="s">
        <v>17</v>
      </c>
      <c r="G406">
        <v>6</v>
      </c>
    </row>
    <row r="407" spans="1:7" x14ac:dyDescent="0.35">
      <c r="A407">
        <v>149498</v>
      </c>
      <c r="B407">
        <v>4002</v>
      </c>
      <c r="C407" t="s">
        <v>22</v>
      </c>
      <c r="D407">
        <v>3803</v>
      </c>
      <c r="E407" t="s">
        <v>94</v>
      </c>
      <c r="F407" t="s">
        <v>45</v>
      </c>
      <c r="G407">
        <v>20</v>
      </c>
    </row>
    <row r="408" spans="1:7" x14ac:dyDescent="0.35">
      <c r="A408">
        <v>169780</v>
      </c>
      <c r="B408">
        <v>0</v>
      </c>
      <c r="C408" t="s">
        <v>22</v>
      </c>
      <c r="D408">
        <v>0</v>
      </c>
      <c r="E408" t="s">
        <v>89</v>
      </c>
      <c r="F408" t="s">
        <v>97</v>
      </c>
      <c r="G408">
        <v>10</v>
      </c>
    </row>
    <row r="409" spans="1:7" x14ac:dyDescent="0.35">
      <c r="A409">
        <v>70944</v>
      </c>
      <c r="B409">
        <v>0</v>
      </c>
      <c r="C409" t="s">
        <v>30</v>
      </c>
      <c r="D409">
        <v>7501</v>
      </c>
      <c r="E409" t="s">
        <v>90</v>
      </c>
      <c r="F409" t="s">
        <v>17</v>
      </c>
      <c r="G409">
        <v>20</v>
      </c>
    </row>
    <row r="410" spans="1:7" x14ac:dyDescent="0.35">
      <c r="A410">
        <v>117230</v>
      </c>
      <c r="B410">
        <v>1</v>
      </c>
      <c r="C410" t="s">
        <v>21</v>
      </c>
      <c r="D410">
        <v>801</v>
      </c>
      <c r="E410" t="s">
        <v>98</v>
      </c>
      <c r="F410" t="s">
        <v>14</v>
      </c>
      <c r="G410">
        <v>11</v>
      </c>
    </row>
    <row r="411" spans="1:7" x14ac:dyDescent="0.35">
      <c r="A411">
        <v>50427</v>
      </c>
      <c r="B411">
        <v>28</v>
      </c>
      <c r="C411" t="s">
        <v>54</v>
      </c>
      <c r="D411">
        <v>5406</v>
      </c>
      <c r="E411" t="s">
        <v>90</v>
      </c>
      <c r="F411" t="s">
        <v>17</v>
      </c>
      <c r="G411">
        <v>15</v>
      </c>
    </row>
    <row r="412" spans="1:7" x14ac:dyDescent="0.35">
      <c r="A412">
        <v>43998</v>
      </c>
      <c r="B412">
        <v>1</v>
      </c>
      <c r="C412" t="s">
        <v>13</v>
      </c>
      <c r="D412">
        <v>2108</v>
      </c>
      <c r="E412" t="s">
        <v>89</v>
      </c>
      <c r="F412" t="s">
        <v>14</v>
      </c>
      <c r="G412">
        <v>22</v>
      </c>
    </row>
    <row r="413" spans="1:7" x14ac:dyDescent="0.35">
      <c r="A413">
        <v>71255</v>
      </c>
      <c r="B413">
        <v>2</v>
      </c>
      <c r="C413" t="s">
        <v>30</v>
      </c>
      <c r="D413">
        <v>1511</v>
      </c>
      <c r="E413" t="s">
        <v>95</v>
      </c>
      <c r="F413" t="s">
        <v>14</v>
      </c>
      <c r="G413">
        <v>13</v>
      </c>
    </row>
    <row r="414" spans="1:7" x14ac:dyDescent="0.35">
      <c r="A414">
        <v>63308</v>
      </c>
      <c r="B414">
        <v>1</v>
      </c>
      <c r="C414" t="s">
        <v>34</v>
      </c>
      <c r="D414">
        <v>2301</v>
      </c>
      <c r="E414" t="s">
        <v>89</v>
      </c>
      <c r="F414" t="s">
        <v>14</v>
      </c>
      <c r="G414">
        <v>10</v>
      </c>
    </row>
    <row r="415" spans="1:7" x14ac:dyDescent="0.35">
      <c r="A415">
        <v>82196</v>
      </c>
      <c r="B415">
        <v>0</v>
      </c>
      <c r="C415" t="s">
        <v>57</v>
      </c>
      <c r="D415">
        <v>2001</v>
      </c>
      <c r="E415" t="s">
        <v>92</v>
      </c>
      <c r="F415" t="s">
        <v>17</v>
      </c>
      <c r="G415">
        <v>5</v>
      </c>
    </row>
    <row r="416" spans="1:7" x14ac:dyDescent="0.35">
      <c r="A416">
        <v>114820</v>
      </c>
      <c r="B416">
        <v>28</v>
      </c>
      <c r="C416" t="s">
        <v>37</v>
      </c>
      <c r="D416">
        <v>0</v>
      </c>
      <c r="E416" t="s">
        <v>90</v>
      </c>
      <c r="F416" t="s">
        <v>17</v>
      </c>
      <c r="G416">
        <v>10</v>
      </c>
    </row>
    <row r="417" spans="1:7" x14ac:dyDescent="0.35">
      <c r="A417">
        <v>176781</v>
      </c>
      <c r="B417">
        <v>0</v>
      </c>
      <c r="C417" t="s">
        <v>51</v>
      </c>
      <c r="D417">
        <v>3101</v>
      </c>
      <c r="E417" t="s">
        <v>93</v>
      </c>
      <c r="F417" t="s">
        <v>14</v>
      </c>
      <c r="G417">
        <v>10</v>
      </c>
    </row>
    <row r="418" spans="1:7" x14ac:dyDescent="0.35">
      <c r="A418">
        <v>20438</v>
      </c>
      <c r="B418">
        <v>1</v>
      </c>
      <c r="C418" t="s">
        <v>18</v>
      </c>
      <c r="D418">
        <v>2601</v>
      </c>
      <c r="E418" t="s">
        <v>90</v>
      </c>
      <c r="F418" t="s">
        <v>14</v>
      </c>
      <c r="G418">
        <v>10</v>
      </c>
    </row>
    <row r="419" spans="1:7" x14ac:dyDescent="0.35">
      <c r="A419">
        <v>91879</v>
      </c>
      <c r="B419">
        <v>0</v>
      </c>
      <c r="C419" t="s">
        <v>16</v>
      </c>
      <c r="D419">
        <v>0</v>
      </c>
      <c r="E419" t="s">
        <v>91</v>
      </c>
      <c r="F419" t="s">
        <v>17</v>
      </c>
      <c r="G419">
        <v>20</v>
      </c>
    </row>
    <row r="420" spans="1:7" x14ac:dyDescent="0.35">
      <c r="A420">
        <v>92443</v>
      </c>
      <c r="B420">
        <v>2</v>
      </c>
      <c r="C420" t="s">
        <v>16</v>
      </c>
      <c r="D420">
        <v>0</v>
      </c>
      <c r="E420" t="s">
        <v>91</v>
      </c>
      <c r="F420" t="s">
        <v>17</v>
      </c>
      <c r="G420">
        <v>10</v>
      </c>
    </row>
    <row r="421" spans="1:7" x14ac:dyDescent="0.35">
      <c r="A421">
        <v>168189</v>
      </c>
      <c r="B421">
        <v>1</v>
      </c>
      <c r="C421" t="s">
        <v>22</v>
      </c>
      <c r="D421">
        <v>5001</v>
      </c>
      <c r="E421" t="s">
        <v>96</v>
      </c>
      <c r="F421" t="s">
        <v>14</v>
      </c>
      <c r="G421">
        <v>15</v>
      </c>
    </row>
    <row r="422" spans="1:7" x14ac:dyDescent="0.35">
      <c r="A422">
        <v>148998</v>
      </c>
      <c r="B422">
        <v>1</v>
      </c>
      <c r="C422" t="s">
        <v>22</v>
      </c>
      <c r="D422">
        <v>4709</v>
      </c>
      <c r="E422" t="s">
        <v>93</v>
      </c>
      <c r="F422" t="s">
        <v>97</v>
      </c>
      <c r="G422">
        <v>25</v>
      </c>
    </row>
    <row r="423" spans="1:7" x14ac:dyDescent="0.35">
      <c r="A423">
        <v>186292</v>
      </c>
      <c r="B423">
        <v>1</v>
      </c>
      <c r="C423" t="s">
        <v>22</v>
      </c>
      <c r="D423">
        <v>509</v>
      </c>
      <c r="E423" t="s">
        <v>89</v>
      </c>
      <c r="F423" t="s">
        <v>14</v>
      </c>
      <c r="G423">
        <v>10</v>
      </c>
    </row>
    <row r="424" spans="1:7" x14ac:dyDescent="0.35">
      <c r="A424">
        <v>75180</v>
      </c>
      <c r="B424">
        <v>28</v>
      </c>
      <c r="C424" t="s">
        <v>48</v>
      </c>
      <c r="D424">
        <v>4409</v>
      </c>
      <c r="E424" t="s">
        <v>89</v>
      </c>
      <c r="F424" t="s">
        <v>17</v>
      </c>
      <c r="G424">
        <v>15</v>
      </c>
    </row>
    <row r="425" spans="1:7" x14ac:dyDescent="0.35">
      <c r="A425">
        <v>88596</v>
      </c>
      <c r="B425">
        <v>28</v>
      </c>
      <c r="C425" t="s">
        <v>16</v>
      </c>
      <c r="D425">
        <v>912</v>
      </c>
      <c r="E425" t="s">
        <v>96</v>
      </c>
      <c r="F425" t="s">
        <v>17</v>
      </c>
      <c r="G425">
        <v>14</v>
      </c>
    </row>
    <row r="426" spans="1:7" x14ac:dyDescent="0.35">
      <c r="A426">
        <v>155266</v>
      </c>
      <c r="B426">
        <v>0</v>
      </c>
      <c r="C426" t="s">
        <v>22</v>
      </c>
      <c r="D426">
        <v>0</v>
      </c>
      <c r="E426" t="s">
        <v>98</v>
      </c>
      <c r="F426" t="s">
        <v>17</v>
      </c>
      <c r="G426">
        <v>11</v>
      </c>
    </row>
    <row r="427" spans="1:7" x14ac:dyDescent="0.35">
      <c r="A427">
        <v>13622</v>
      </c>
      <c r="B427">
        <v>0</v>
      </c>
      <c r="C427" t="s">
        <v>13</v>
      </c>
      <c r="D427">
        <v>3201</v>
      </c>
      <c r="E427" t="s">
        <v>91</v>
      </c>
      <c r="F427" t="s">
        <v>14</v>
      </c>
      <c r="G427">
        <v>10</v>
      </c>
    </row>
    <row r="428" spans="1:7" x14ac:dyDescent="0.35">
      <c r="A428">
        <v>189853</v>
      </c>
      <c r="B428">
        <v>1002</v>
      </c>
      <c r="C428" t="s">
        <v>63</v>
      </c>
      <c r="D428">
        <v>4306</v>
      </c>
      <c r="E428" t="s">
        <v>97</v>
      </c>
      <c r="F428" t="s">
        <v>17</v>
      </c>
      <c r="G428">
        <v>8</v>
      </c>
    </row>
    <row r="429" spans="1:7" x14ac:dyDescent="0.35">
      <c r="A429">
        <v>175708</v>
      </c>
      <c r="B429">
        <v>1</v>
      </c>
      <c r="C429" t="s">
        <v>51</v>
      </c>
      <c r="D429">
        <v>4201</v>
      </c>
      <c r="E429" t="s">
        <v>91</v>
      </c>
      <c r="F429" t="s">
        <v>14</v>
      </c>
      <c r="G429">
        <v>30</v>
      </c>
    </row>
    <row r="430" spans="1:7" x14ac:dyDescent="0.35">
      <c r="A430">
        <v>182243</v>
      </c>
      <c r="B430">
        <v>0</v>
      </c>
      <c r="C430" t="s">
        <v>41</v>
      </c>
      <c r="D430">
        <v>3605</v>
      </c>
      <c r="E430" t="s">
        <v>91</v>
      </c>
      <c r="F430" t="s">
        <v>17</v>
      </c>
      <c r="G430">
        <v>10</v>
      </c>
    </row>
    <row r="431" spans="1:7" x14ac:dyDescent="0.35">
      <c r="A431">
        <v>171566</v>
      </c>
      <c r="B431">
        <v>1</v>
      </c>
      <c r="C431" t="s">
        <v>22</v>
      </c>
      <c r="D431">
        <v>2201</v>
      </c>
      <c r="E431" t="s">
        <v>90</v>
      </c>
      <c r="F431" t="s">
        <v>14</v>
      </c>
      <c r="G431">
        <v>15</v>
      </c>
    </row>
    <row r="432" spans="1:7" x14ac:dyDescent="0.35">
      <c r="A432">
        <v>156266</v>
      </c>
      <c r="B432">
        <v>0</v>
      </c>
      <c r="C432" t="s">
        <v>22</v>
      </c>
      <c r="D432">
        <v>3701</v>
      </c>
      <c r="E432" t="s">
        <v>101</v>
      </c>
      <c r="F432" t="s">
        <v>17</v>
      </c>
      <c r="G432">
        <v>20</v>
      </c>
    </row>
    <row r="433" spans="1:7" x14ac:dyDescent="0.35">
      <c r="A433">
        <v>41604</v>
      </c>
      <c r="B433">
        <v>0</v>
      </c>
      <c r="C433" t="s">
        <v>13</v>
      </c>
      <c r="D433">
        <v>2401</v>
      </c>
      <c r="E433" t="s">
        <v>94</v>
      </c>
      <c r="F433" t="s">
        <v>17</v>
      </c>
      <c r="G433">
        <v>10</v>
      </c>
    </row>
    <row r="434" spans="1:7" x14ac:dyDescent="0.35">
      <c r="A434">
        <v>187678</v>
      </c>
      <c r="B434">
        <v>0</v>
      </c>
      <c r="C434" t="s">
        <v>64</v>
      </c>
      <c r="D434">
        <v>0</v>
      </c>
      <c r="E434" t="s">
        <v>91</v>
      </c>
      <c r="F434" t="s">
        <v>17</v>
      </c>
      <c r="G434">
        <v>5</v>
      </c>
    </row>
    <row r="435" spans="1:7" x14ac:dyDescent="0.35">
      <c r="A435">
        <v>42165</v>
      </c>
      <c r="B435">
        <v>0</v>
      </c>
      <c r="C435" t="s">
        <v>13</v>
      </c>
      <c r="D435">
        <v>0</v>
      </c>
      <c r="E435" t="s">
        <v>90</v>
      </c>
      <c r="F435" t="s">
        <v>14</v>
      </c>
      <c r="G435">
        <v>10</v>
      </c>
    </row>
    <row r="436" spans="1:7" x14ac:dyDescent="0.35">
      <c r="A436">
        <v>24507</v>
      </c>
      <c r="B436">
        <v>1</v>
      </c>
      <c r="C436" t="s">
        <v>47</v>
      </c>
      <c r="D436">
        <v>3411</v>
      </c>
      <c r="E436" t="s">
        <v>92</v>
      </c>
      <c r="F436" t="s">
        <v>14</v>
      </c>
      <c r="G436">
        <v>25</v>
      </c>
    </row>
    <row r="437" spans="1:7" x14ac:dyDescent="0.35">
      <c r="A437">
        <v>44657</v>
      </c>
      <c r="B437">
        <v>1002</v>
      </c>
      <c r="C437" t="s">
        <v>13</v>
      </c>
      <c r="D437">
        <v>4201</v>
      </c>
      <c r="E437" t="s">
        <v>90</v>
      </c>
      <c r="F437" t="s">
        <v>14</v>
      </c>
      <c r="G437">
        <v>5</v>
      </c>
    </row>
    <row r="438" spans="1:7" x14ac:dyDescent="0.35">
      <c r="A438">
        <v>10554</v>
      </c>
      <c r="B438">
        <v>2</v>
      </c>
      <c r="C438" t="s">
        <v>16</v>
      </c>
      <c r="D438">
        <v>0</v>
      </c>
      <c r="E438" t="s">
        <v>100</v>
      </c>
      <c r="F438" t="s">
        <v>14</v>
      </c>
      <c r="G438">
        <v>20</v>
      </c>
    </row>
    <row r="439" spans="1:7" x14ac:dyDescent="0.35">
      <c r="A439">
        <v>33192</v>
      </c>
      <c r="B439">
        <v>0</v>
      </c>
      <c r="C439" t="s">
        <v>13</v>
      </c>
      <c r="D439">
        <v>3501</v>
      </c>
      <c r="E439" t="s">
        <v>89</v>
      </c>
      <c r="F439" t="s">
        <v>17</v>
      </c>
      <c r="G439">
        <v>10</v>
      </c>
    </row>
    <row r="440" spans="1:7" x14ac:dyDescent="0.35">
      <c r="A440">
        <v>76470</v>
      </c>
      <c r="B440">
        <v>1002</v>
      </c>
      <c r="C440" t="s">
        <v>48</v>
      </c>
      <c r="D440">
        <v>3307</v>
      </c>
      <c r="E440" t="s">
        <v>90</v>
      </c>
      <c r="F440" t="s">
        <v>14</v>
      </c>
      <c r="G440">
        <v>10</v>
      </c>
    </row>
    <row r="441" spans="1:7" x14ac:dyDescent="0.35">
      <c r="A441">
        <v>67075</v>
      </c>
      <c r="B441">
        <v>2</v>
      </c>
      <c r="C441" t="s">
        <v>30</v>
      </c>
      <c r="D441">
        <v>4601</v>
      </c>
      <c r="E441" t="s">
        <v>91</v>
      </c>
      <c r="F441" t="s">
        <v>17</v>
      </c>
      <c r="G441">
        <v>18</v>
      </c>
    </row>
    <row r="442" spans="1:7" x14ac:dyDescent="0.35">
      <c r="A442">
        <v>169827</v>
      </c>
      <c r="B442">
        <v>0</v>
      </c>
      <c r="C442" t="s">
        <v>22</v>
      </c>
      <c r="D442">
        <v>4801</v>
      </c>
      <c r="E442" t="s">
        <v>91</v>
      </c>
      <c r="F442" t="s">
        <v>17</v>
      </c>
      <c r="G442">
        <v>21</v>
      </c>
    </row>
    <row r="443" spans="1:7" x14ac:dyDescent="0.35">
      <c r="A443">
        <v>38734</v>
      </c>
      <c r="B443">
        <v>0</v>
      </c>
      <c r="C443" t="s">
        <v>13</v>
      </c>
      <c r="D443">
        <v>709</v>
      </c>
      <c r="E443" t="s">
        <v>93</v>
      </c>
      <c r="F443" t="s">
        <v>17</v>
      </c>
      <c r="G443">
        <v>26</v>
      </c>
    </row>
    <row r="444" spans="1:7" x14ac:dyDescent="0.35">
      <c r="A444">
        <v>65245</v>
      </c>
      <c r="B444">
        <v>2</v>
      </c>
      <c r="C444" t="s">
        <v>30</v>
      </c>
      <c r="D444">
        <v>3101</v>
      </c>
      <c r="E444" t="s">
        <v>102</v>
      </c>
      <c r="F444" t="s">
        <v>17</v>
      </c>
      <c r="G444">
        <v>10</v>
      </c>
    </row>
    <row r="445" spans="1:7" x14ac:dyDescent="0.35">
      <c r="A445">
        <v>186396</v>
      </c>
      <c r="B445">
        <v>0</v>
      </c>
      <c r="C445" t="s">
        <v>44</v>
      </c>
      <c r="D445">
        <v>4311</v>
      </c>
      <c r="E445" t="s">
        <v>90</v>
      </c>
      <c r="F445" t="s">
        <v>14</v>
      </c>
      <c r="G445">
        <v>20</v>
      </c>
    </row>
    <row r="446" spans="1:7" x14ac:dyDescent="0.35">
      <c r="A446">
        <v>54160</v>
      </c>
      <c r="B446">
        <v>0</v>
      </c>
      <c r="C446" t="s">
        <v>54</v>
      </c>
      <c r="D446">
        <v>2801</v>
      </c>
      <c r="E446" t="s">
        <v>100</v>
      </c>
      <c r="F446" t="s">
        <v>17</v>
      </c>
      <c r="G446">
        <v>10</v>
      </c>
    </row>
    <row r="447" spans="1:7" x14ac:dyDescent="0.35">
      <c r="A447">
        <v>178826</v>
      </c>
      <c r="B447">
        <v>0</v>
      </c>
      <c r="C447" t="s">
        <v>49</v>
      </c>
      <c r="D447">
        <v>5102</v>
      </c>
      <c r="E447" t="s">
        <v>94</v>
      </c>
      <c r="F447" t="s">
        <v>97</v>
      </c>
      <c r="G447">
        <v>20</v>
      </c>
    </row>
    <row r="448" spans="1:7" x14ac:dyDescent="0.35">
      <c r="A448">
        <v>7507</v>
      </c>
      <c r="B448">
        <v>1</v>
      </c>
      <c r="C448" t="s">
        <v>16</v>
      </c>
      <c r="D448">
        <v>2504</v>
      </c>
      <c r="E448" t="s">
        <v>91</v>
      </c>
      <c r="F448" t="s">
        <v>14</v>
      </c>
      <c r="G448">
        <v>10</v>
      </c>
    </row>
    <row r="449" spans="1:7" x14ac:dyDescent="0.35">
      <c r="A449">
        <v>4150</v>
      </c>
      <c r="B449">
        <v>0</v>
      </c>
      <c r="C449" t="s">
        <v>37</v>
      </c>
      <c r="D449">
        <v>4412</v>
      </c>
      <c r="E449" t="s">
        <v>89</v>
      </c>
      <c r="F449" t="s">
        <v>17</v>
      </c>
      <c r="G449">
        <v>14</v>
      </c>
    </row>
    <row r="450" spans="1:7" x14ac:dyDescent="0.35">
      <c r="A450">
        <v>120041</v>
      </c>
      <c r="B450">
        <v>2</v>
      </c>
      <c r="C450" t="s">
        <v>21</v>
      </c>
      <c r="D450">
        <v>5901</v>
      </c>
      <c r="E450" t="s">
        <v>90</v>
      </c>
      <c r="F450" t="s">
        <v>17</v>
      </c>
      <c r="G450">
        <v>8</v>
      </c>
    </row>
    <row r="451" spans="1:7" x14ac:dyDescent="0.35">
      <c r="A451">
        <v>51486</v>
      </c>
      <c r="B451">
        <v>2</v>
      </c>
      <c r="C451" t="s">
        <v>54</v>
      </c>
      <c r="D451">
        <v>2805</v>
      </c>
      <c r="E451" t="s">
        <v>98</v>
      </c>
      <c r="F451" t="s">
        <v>14</v>
      </c>
      <c r="G451">
        <v>6</v>
      </c>
    </row>
    <row r="452" spans="1:7" x14ac:dyDescent="0.35">
      <c r="A452">
        <v>173348</v>
      </c>
      <c r="B452">
        <v>28</v>
      </c>
      <c r="C452" t="s">
        <v>22</v>
      </c>
      <c r="D452">
        <v>2701</v>
      </c>
      <c r="E452" t="s">
        <v>90</v>
      </c>
      <c r="F452" t="s">
        <v>14</v>
      </c>
      <c r="G452">
        <v>8</v>
      </c>
    </row>
    <row r="453" spans="1:7" x14ac:dyDescent="0.35">
      <c r="A453">
        <v>74669</v>
      </c>
      <c r="B453">
        <v>0</v>
      </c>
      <c r="C453" t="s">
        <v>30</v>
      </c>
      <c r="D453">
        <v>0</v>
      </c>
      <c r="E453" t="s">
        <v>92</v>
      </c>
      <c r="F453" t="s">
        <v>17</v>
      </c>
      <c r="G453">
        <v>20</v>
      </c>
    </row>
    <row r="454" spans="1:7" x14ac:dyDescent="0.35">
      <c r="A454">
        <v>64430</v>
      </c>
      <c r="B454">
        <v>0</v>
      </c>
      <c r="C454" t="s">
        <v>34</v>
      </c>
      <c r="D454">
        <v>0</v>
      </c>
      <c r="E454" t="s">
        <v>92</v>
      </c>
      <c r="F454" t="s">
        <v>17</v>
      </c>
      <c r="G454">
        <v>13</v>
      </c>
    </row>
    <row r="455" spans="1:7" x14ac:dyDescent="0.35">
      <c r="A455">
        <v>156485</v>
      </c>
      <c r="B455">
        <v>0</v>
      </c>
      <c r="C455" t="s">
        <v>22</v>
      </c>
      <c r="D455">
        <v>4101</v>
      </c>
      <c r="E455" t="s">
        <v>96</v>
      </c>
      <c r="F455" t="s">
        <v>17</v>
      </c>
      <c r="G455">
        <v>10</v>
      </c>
    </row>
    <row r="456" spans="1:7" x14ac:dyDescent="0.35">
      <c r="A456">
        <v>39935</v>
      </c>
      <c r="B456">
        <v>0</v>
      </c>
      <c r="C456" t="s">
        <v>13</v>
      </c>
      <c r="D456">
        <v>6001</v>
      </c>
      <c r="E456" t="s">
        <v>98</v>
      </c>
      <c r="F456" t="s">
        <v>14</v>
      </c>
      <c r="G456">
        <v>4</v>
      </c>
    </row>
    <row r="457" spans="1:7" x14ac:dyDescent="0.35">
      <c r="A457">
        <v>50187</v>
      </c>
      <c r="B457">
        <v>0</v>
      </c>
      <c r="C457" t="s">
        <v>54</v>
      </c>
      <c r="D457">
        <v>0</v>
      </c>
      <c r="E457" t="s">
        <v>93</v>
      </c>
      <c r="F457" t="s">
        <v>31</v>
      </c>
      <c r="G457">
        <v>20</v>
      </c>
    </row>
    <row r="458" spans="1:7" x14ac:dyDescent="0.35">
      <c r="A458">
        <v>26254</v>
      </c>
      <c r="B458">
        <v>0</v>
      </c>
      <c r="C458" t="s">
        <v>40</v>
      </c>
      <c r="D458">
        <v>6801</v>
      </c>
      <c r="E458" t="s">
        <v>93</v>
      </c>
      <c r="F458" t="s">
        <v>17</v>
      </c>
      <c r="G458">
        <v>10</v>
      </c>
    </row>
    <row r="459" spans="1:7" x14ac:dyDescent="0.35">
      <c r="A459">
        <v>30433</v>
      </c>
      <c r="B459">
        <v>28</v>
      </c>
      <c r="C459" t="s">
        <v>40</v>
      </c>
      <c r="D459">
        <v>2201</v>
      </c>
      <c r="E459" t="s">
        <v>93</v>
      </c>
      <c r="F459" t="s">
        <v>17</v>
      </c>
      <c r="G459">
        <v>15</v>
      </c>
    </row>
    <row r="460" spans="1:7" x14ac:dyDescent="0.35">
      <c r="A460">
        <v>189373</v>
      </c>
      <c r="B460">
        <v>0</v>
      </c>
      <c r="C460" t="s">
        <v>22</v>
      </c>
      <c r="D460">
        <v>1804</v>
      </c>
      <c r="E460" t="s">
        <v>104</v>
      </c>
      <c r="F460" t="s">
        <v>17</v>
      </c>
      <c r="G460">
        <v>15</v>
      </c>
    </row>
    <row r="461" spans="1:7" x14ac:dyDescent="0.35">
      <c r="A461">
        <v>91756</v>
      </c>
      <c r="B461">
        <v>2</v>
      </c>
      <c r="C461" t="s">
        <v>16</v>
      </c>
      <c r="D461">
        <v>5810</v>
      </c>
      <c r="E461" t="s">
        <v>95</v>
      </c>
      <c r="F461" t="s">
        <v>14</v>
      </c>
      <c r="G461">
        <v>7</v>
      </c>
    </row>
    <row r="462" spans="1:7" x14ac:dyDescent="0.35">
      <c r="A462">
        <v>182279</v>
      </c>
      <c r="B462">
        <v>0</v>
      </c>
      <c r="C462" t="s">
        <v>41</v>
      </c>
      <c r="D462">
        <v>6201</v>
      </c>
      <c r="E462" t="s">
        <v>98</v>
      </c>
      <c r="F462" t="s">
        <v>17</v>
      </c>
      <c r="G462">
        <v>20</v>
      </c>
    </row>
    <row r="463" spans="1:7" x14ac:dyDescent="0.35">
      <c r="A463">
        <v>122465</v>
      </c>
      <c r="B463">
        <v>0</v>
      </c>
      <c r="C463" t="s">
        <v>21</v>
      </c>
      <c r="D463">
        <v>4501</v>
      </c>
      <c r="E463" t="s">
        <v>93</v>
      </c>
      <c r="F463" t="s">
        <v>17</v>
      </c>
      <c r="G463">
        <v>8</v>
      </c>
    </row>
    <row r="464" spans="1:7" x14ac:dyDescent="0.35">
      <c r="A464">
        <v>24666</v>
      </c>
      <c r="B464">
        <v>1</v>
      </c>
      <c r="C464" t="s">
        <v>47</v>
      </c>
      <c r="D464">
        <v>5201</v>
      </c>
      <c r="E464" t="s">
        <v>90</v>
      </c>
      <c r="F464" t="s">
        <v>14</v>
      </c>
      <c r="G464">
        <v>15</v>
      </c>
    </row>
    <row r="465" spans="1:7" x14ac:dyDescent="0.35">
      <c r="A465">
        <v>19664</v>
      </c>
      <c r="B465">
        <v>1</v>
      </c>
      <c r="C465" t="s">
        <v>18</v>
      </c>
      <c r="D465">
        <v>2301</v>
      </c>
      <c r="E465" t="s">
        <v>94</v>
      </c>
      <c r="F465" t="s">
        <v>14</v>
      </c>
      <c r="G465">
        <v>10</v>
      </c>
    </row>
    <row r="466" spans="1:7" x14ac:dyDescent="0.35">
      <c r="A466">
        <v>162228</v>
      </c>
      <c r="B466">
        <v>0</v>
      </c>
      <c r="C466" t="s">
        <v>22</v>
      </c>
      <c r="D466">
        <v>0</v>
      </c>
      <c r="E466" t="s">
        <v>96</v>
      </c>
      <c r="F466" t="s">
        <v>17</v>
      </c>
      <c r="G466">
        <v>25</v>
      </c>
    </row>
    <row r="467" spans="1:7" x14ac:dyDescent="0.35">
      <c r="A467">
        <v>76578</v>
      </c>
      <c r="B467">
        <v>1</v>
      </c>
      <c r="C467" t="s">
        <v>48</v>
      </c>
      <c r="D467">
        <v>5602</v>
      </c>
      <c r="E467" t="s">
        <v>89</v>
      </c>
      <c r="F467" t="s">
        <v>14</v>
      </c>
      <c r="G467">
        <v>9</v>
      </c>
    </row>
    <row r="468" spans="1:7" x14ac:dyDescent="0.35">
      <c r="A468">
        <v>52740</v>
      </c>
      <c r="B468">
        <v>0</v>
      </c>
      <c r="C468" t="s">
        <v>54</v>
      </c>
      <c r="D468">
        <v>1604</v>
      </c>
      <c r="E468" t="s">
        <v>98</v>
      </c>
      <c r="F468" t="s">
        <v>17</v>
      </c>
      <c r="G468">
        <v>8</v>
      </c>
    </row>
    <row r="469" spans="1:7" x14ac:dyDescent="0.35">
      <c r="A469">
        <v>159174</v>
      </c>
      <c r="B469">
        <v>0</v>
      </c>
      <c r="C469" t="s">
        <v>22</v>
      </c>
      <c r="D469">
        <v>1504</v>
      </c>
      <c r="E469" t="s">
        <v>89</v>
      </c>
      <c r="F469" t="s">
        <v>17</v>
      </c>
      <c r="G469">
        <v>10</v>
      </c>
    </row>
    <row r="470" spans="1:7" x14ac:dyDescent="0.35">
      <c r="A470">
        <v>156903</v>
      </c>
      <c r="B470">
        <v>1</v>
      </c>
      <c r="C470" t="s">
        <v>22</v>
      </c>
      <c r="D470">
        <v>3901</v>
      </c>
      <c r="E470" t="s">
        <v>104</v>
      </c>
      <c r="F470" t="s">
        <v>14</v>
      </c>
      <c r="G470">
        <v>3</v>
      </c>
    </row>
    <row r="471" spans="1:7" x14ac:dyDescent="0.35">
      <c r="A471">
        <v>177926</v>
      </c>
      <c r="B471">
        <v>1</v>
      </c>
      <c r="C471" t="s">
        <v>51</v>
      </c>
      <c r="D471">
        <v>2604</v>
      </c>
      <c r="E471" t="s">
        <v>92</v>
      </c>
      <c r="F471" t="s">
        <v>14</v>
      </c>
      <c r="G471">
        <v>15</v>
      </c>
    </row>
    <row r="472" spans="1:7" x14ac:dyDescent="0.35">
      <c r="A472">
        <v>142057</v>
      </c>
      <c r="B472">
        <v>0</v>
      </c>
      <c r="C472" t="s">
        <v>24</v>
      </c>
      <c r="D472">
        <v>904</v>
      </c>
      <c r="E472" t="s">
        <v>95</v>
      </c>
      <c r="F472" t="s">
        <v>97</v>
      </c>
      <c r="G472">
        <v>15</v>
      </c>
    </row>
    <row r="473" spans="1:7" x14ac:dyDescent="0.35">
      <c r="A473">
        <v>175637</v>
      </c>
      <c r="B473">
        <v>1</v>
      </c>
      <c r="C473" t="s">
        <v>51</v>
      </c>
      <c r="D473">
        <v>4501</v>
      </c>
      <c r="E473" t="s">
        <v>94</v>
      </c>
      <c r="F473" t="s">
        <v>14</v>
      </c>
      <c r="G473">
        <v>20</v>
      </c>
    </row>
    <row r="474" spans="1:7" x14ac:dyDescent="0.35">
      <c r="A474">
        <v>32096</v>
      </c>
      <c r="B474">
        <v>1</v>
      </c>
      <c r="C474" t="s">
        <v>13</v>
      </c>
      <c r="D474">
        <v>4501</v>
      </c>
      <c r="E474" t="s">
        <v>100</v>
      </c>
      <c r="F474" t="s">
        <v>14</v>
      </c>
      <c r="G474">
        <v>16</v>
      </c>
    </row>
    <row r="475" spans="1:7" x14ac:dyDescent="0.35">
      <c r="A475">
        <v>26946</v>
      </c>
      <c r="B475">
        <v>0</v>
      </c>
      <c r="C475" t="s">
        <v>40</v>
      </c>
      <c r="D475">
        <v>7001</v>
      </c>
      <c r="E475" t="s">
        <v>97</v>
      </c>
      <c r="F475" t="s">
        <v>17</v>
      </c>
      <c r="G475">
        <v>30</v>
      </c>
    </row>
    <row r="476" spans="1:7" x14ac:dyDescent="0.35">
      <c r="A476">
        <v>160863</v>
      </c>
      <c r="B476">
        <v>1002</v>
      </c>
      <c r="C476" t="s">
        <v>22</v>
      </c>
      <c r="D476">
        <v>0</v>
      </c>
      <c r="E476" t="s">
        <v>89</v>
      </c>
      <c r="F476" t="s">
        <v>45</v>
      </c>
      <c r="G476">
        <v>10</v>
      </c>
    </row>
    <row r="477" spans="1:7" x14ac:dyDescent="0.35">
      <c r="A477">
        <v>57162</v>
      </c>
      <c r="B477">
        <v>0</v>
      </c>
      <c r="C477" t="s">
        <v>58</v>
      </c>
      <c r="D477">
        <v>5501</v>
      </c>
      <c r="E477" t="s">
        <v>90</v>
      </c>
      <c r="F477" t="s">
        <v>17</v>
      </c>
      <c r="G477">
        <v>20</v>
      </c>
    </row>
    <row r="478" spans="1:7" x14ac:dyDescent="0.35">
      <c r="A478">
        <v>12220</v>
      </c>
      <c r="B478">
        <v>0</v>
      </c>
      <c r="C478" t="s">
        <v>54</v>
      </c>
      <c r="D478">
        <v>5301</v>
      </c>
      <c r="E478" t="s">
        <v>90</v>
      </c>
      <c r="F478" t="s">
        <v>14</v>
      </c>
      <c r="G478">
        <v>5</v>
      </c>
    </row>
    <row r="479" spans="1:7" x14ac:dyDescent="0.35">
      <c r="A479">
        <v>170563</v>
      </c>
      <c r="B479">
        <v>0</v>
      </c>
      <c r="C479" t="s">
        <v>22</v>
      </c>
      <c r="D479">
        <v>3201</v>
      </c>
      <c r="E479" t="s">
        <v>102</v>
      </c>
      <c r="F479" t="s">
        <v>17</v>
      </c>
      <c r="G479">
        <v>5</v>
      </c>
    </row>
    <row r="480" spans="1:7" x14ac:dyDescent="0.35">
      <c r="A480">
        <v>79389</v>
      </c>
      <c r="B480">
        <v>0</v>
      </c>
      <c r="C480" t="s">
        <v>36</v>
      </c>
      <c r="D480">
        <v>3101</v>
      </c>
      <c r="E480" t="s">
        <v>90</v>
      </c>
      <c r="F480" t="s">
        <v>14</v>
      </c>
      <c r="G480">
        <v>11</v>
      </c>
    </row>
    <row r="481" spans="1:7" x14ac:dyDescent="0.35">
      <c r="A481">
        <v>180752</v>
      </c>
      <c r="B481">
        <v>1</v>
      </c>
      <c r="C481" t="s">
        <v>41</v>
      </c>
      <c r="D481">
        <v>3901</v>
      </c>
      <c r="E481" t="s">
        <v>93</v>
      </c>
      <c r="F481" t="s">
        <v>14</v>
      </c>
      <c r="G481">
        <v>8</v>
      </c>
    </row>
    <row r="482" spans="1:7" x14ac:dyDescent="0.35">
      <c r="A482">
        <v>82701</v>
      </c>
      <c r="B482">
        <v>2</v>
      </c>
      <c r="C482" t="s">
        <v>57</v>
      </c>
      <c r="D482">
        <v>6001</v>
      </c>
      <c r="E482" t="s">
        <v>94</v>
      </c>
      <c r="F482" t="s">
        <v>17</v>
      </c>
      <c r="G482">
        <v>25</v>
      </c>
    </row>
    <row r="483" spans="1:7" x14ac:dyDescent="0.35">
      <c r="A483">
        <v>158506</v>
      </c>
      <c r="B483">
        <v>28</v>
      </c>
      <c r="C483" t="s">
        <v>22</v>
      </c>
      <c r="D483">
        <v>5201</v>
      </c>
      <c r="E483" t="s">
        <v>102</v>
      </c>
      <c r="F483" t="s">
        <v>17</v>
      </c>
      <c r="G483">
        <v>15</v>
      </c>
    </row>
    <row r="484" spans="1:7" x14ac:dyDescent="0.35">
      <c r="A484">
        <v>84708</v>
      </c>
      <c r="B484">
        <v>28</v>
      </c>
      <c r="C484" t="s">
        <v>57</v>
      </c>
      <c r="D484">
        <v>3801</v>
      </c>
      <c r="E484" t="s">
        <v>90</v>
      </c>
      <c r="F484" t="s">
        <v>17</v>
      </c>
      <c r="G484">
        <v>25</v>
      </c>
    </row>
    <row r="485" spans="1:7" x14ac:dyDescent="0.35">
      <c r="A485">
        <v>103543</v>
      </c>
      <c r="B485">
        <v>1</v>
      </c>
      <c r="C485" t="s">
        <v>37</v>
      </c>
      <c r="D485">
        <v>1908</v>
      </c>
      <c r="E485" t="s">
        <v>100</v>
      </c>
      <c r="F485" t="s">
        <v>14</v>
      </c>
      <c r="G485">
        <v>11</v>
      </c>
    </row>
    <row r="486" spans="1:7" x14ac:dyDescent="0.35">
      <c r="A486">
        <v>164175</v>
      </c>
      <c r="B486">
        <v>2</v>
      </c>
      <c r="C486" t="s">
        <v>22</v>
      </c>
      <c r="D486">
        <v>0</v>
      </c>
      <c r="E486" t="s">
        <v>92</v>
      </c>
      <c r="F486" t="s">
        <v>17</v>
      </c>
      <c r="G486">
        <v>15</v>
      </c>
    </row>
    <row r="487" spans="1:7" x14ac:dyDescent="0.35">
      <c r="A487">
        <v>145120</v>
      </c>
      <c r="B487">
        <v>28</v>
      </c>
      <c r="C487" t="s">
        <v>22</v>
      </c>
      <c r="D487">
        <v>3707</v>
      </c>
      <c r="E487" t="s">
        <v>96</v>
      </c>
      <c r="F487" t="s">
        <v>17</v>
      </c>
      <c r="G487">
        <v>10</v>
      </c>
    </row>
    <row r="488" spans="1:7" x14ac:dyDescent="0.35">
      <c r="A488">
        <v>55358</v>
      </c>
      <c r="B488">
        <v>0</v>
      </c>
      <c r="C488" t="s">
        <v>63</v>
      </c>
      <c r="D488">
        <v>4808</v>
      </c>
      <c r="E488" t="s">
        <v>98</v>
      </c>
      <c r="F488" t="s">
        <v>17</v>
      </c>
      <c r="G488">
        <v>30</v>
      </c>
    </row>
    <row r="489" spans="1:7" x14ac:dyDescent="0.35">
      <c r="A489">
        <v>26665</v>
      </c>
      <c r="B489">
        <v>1</v>
      </c>
      <c r="C489" t="s">
        <v>40</v>
      </c>
      <c r="D489">
        <v>0</v>
      </c>
      <c r="E489" t="s">
        <v>105</v>
      </c>
      <c r="F489" t="s">
        <v>14</v>
      </c>
      <c r="G489">
        <v>30</v>
      </c>
    </row>
    <row r="490" spans="1:7" x14ac:dyDescent="0.35">
      <c r="A490">
        <v>42279</v>
      </c>
      <c r="B490">
        <v>28</v>
      </c>
      <c r="C490" t="s">
        <v>13</v>
      </c>
      <c r="D490">
        <v>3301</v>
      </c>
      <c r="E490" t="s">
        <v>105</v>
      </c>
      <c r="F490" t="s">
        <v>17</v>
      </c>
      <c r="G490">
        <v>5</v>
      </c>
    </row>
    <row r="491" spans="1:7" x14ac:dyDescent="0.35">
      <c r="A491">
        <v>148354</v>
      </c>
      <c r="B491">
        <v>0</v>
      </c>
      <c r="C491" t="s">
        <v>22</v>
      </c>
      <c r="D491">
        <v>0</v>
      </c>
      <c r="E491" t="s">
        <v>94</v>
      </c>
      <c r="F491" t="s">
        <v>97</v>
      </c>
      <c r="G491">
        <v>8</v>
      </c>
    </row>
    <row r="492" spans="1:7" x14ac:dyDescent="0.35">
      <c r="A492">
        <v>123822</v>
      </c>
      <c r="B492">
        <v>0</v>
      </c>
      <c r="C492" t="s">
        <v>54</v>
      </c>
      <c r="D492">
        <v>0</v>
      </c>
      <c r="E492" t="s">
        <v>94</v>
      </c>
      <c r="F492" t="s">
        <v>17</v>
      </c>
      <c r="G492">
        <v>10</v>
      </c>
    </row>
    <row r="493" spans="1:7" x14ac:dyDescent="0.35">
      <c r="A493">
        <v>22038</v>
      </c>
      <c r="B493">
        <v>1</v>
      </c>
      <c r="C493" t="s">
        <v>18</v>
      </c>
      <c r="D493">
        <v>4401</v>
      </c>
      <c r="E493" t="s">
        <v>100</v>
      </c>
      <c r="F493" t="s">
        <v>14</v>
      </c>
      <c r="G493">
        <v>10</v>
      </c>
    </row>
    <row r="494" spans="1:7" x14ac:dyDescent="0.35">
      <c r="A494">
        <v>185024</v>
      </c>
      <c r="B494">
        <v>0</v>
      </c>
      <c r="C494" t="s">
        <v>57</v>
      </c>
      <c r="D494">
        <v>605</v>
      </c>
      <c r="E494" t="s">
        <v>92</v>
      </c>
      <c r="F494" t="s">
        <v>17</v>
      </c>
      <c r="G494">
        <v>8</v>
      </c>
    </row>
    <row r="495" spans="1:7" x14ac:dyDescent="0.35">
      <c r="A495">
        <v>129600</v>
      </c>
      <c r="B495">
        <v>0</v>
      </c>
      <c r="C495" t="s">
        <v>49</v>
      </c>
      <c r="D495">
        <v>3705</v>
      </c>
      <c r="E495" t="s">
        <v>103</v>
      </c>
      <c r="F495" t="s">
        <v>17</v>
      </c>
      <c r="G495">
        <v>20</v>
      </c>
    </row>
    <row r="496" spans="1:7" x14ac:dyDescent="0.35">
      <c r="A496">
        <v>107613</v>
      </c>
      <c r="B496">
        <v>0</v>
      </c>
      <c r="C496" t="s">
        <v>22</v>
      </c>
      <c r="D496">
        <v>0</v>
      </c>
      <c r="E496" t="s">
        <v>92</v>
      </c>
      <c r="F496" t="s">
        <v>14</v>
      </c>
      <c r="G496">
        <v>7</v>
      </c>
    </row>
    <row r="497" spans="1:7" x14ac:dyDescent="0.35">
      <c r="A497">
        <v>165302</v>
      </c>
      <c r="B497">
        <v>0</v>
      </c>
      <c r="C497" t="s">
        <v>22</v>
      </c>
      <c r="D497">
        <v>2207</v>
      </c>
      <c r="E497" t="s">
        <v>93</v>
      </c>
      <c r="F497" t="s">
        <v>97</v>
      </c>
      <c r="G497">
        <v>20</v>
      </c>
    </row>
    <row r="498" spans="1:7" x14ac:dyDescent="0.35">
      <c r="A498">
        <v>152990</v>
      </c>
      <c r="B498">
        <v>0</v>
      </c>
      <c r="C498" t="s">
        <v>22</v>
      </c>
      <c r="D498">
        <v>6101</v>
      </c>
      <c r="E498" t="s">
        <v>89</v>
      </c>
      <c r="F498" t="s">
        <v>17</v>
      </c>
      <c r="G498">
        <v>20</v>
      </c>
    </row>
    <row r="499" spans="1:7" x14ac:dyDescent="0.35">
      <c r="A499">
        <v>88766</v>
      </c>
      <c r="B499">
        <v>1</v>
      </c>
      <c r="C499" t="s">
        <v>16</v>
      </c>
      <c r="D499">
        <v>4709</v>
      </c>
      <c r="E499" t="s">
        <v>94</v>
      </c>
      <c r="F499" t="s">
        <v>14</v>
      </c>
      <c r="G499">
        <v>15</v>
      </c>
    </row>
    <row r="500" spans="1:7" x14ac:dyDescent="0.35">
      <c r="A500">
        <v>4522</v>
      </c>
      <c r="B500">
        <v>1</v>
      </c>
      <c r="C500" t="s">
        <v>22</v>
      </c>
      <c r="D500">
        <v>1402</v>
      </c>
      <c r="E500" t="s">
        <v>94</v>
      </c>
      <c r="F500" t="s">
        <v>14</v>
      </c>
      <c r="G500">
        <v>20</v>
      </c>
    </row>
    <row r="501" spans="1:7" x14ac:dyDescent="0.35">
      <c r="A501">
        <v>32350</v>
      </c>
      <c r="B501">
        <v>0</v>
      </c>
      <c r="C501" t="s">
        <v>13</v>
      </c>
      <c r="D501">
        <v>1809</v>
      </c>
      <c r="E501" t="s">
        <v>101</v>
      </c>
      <c r="F501" t="s">
        <v>14</v>
      </c>
      <c r="G501">
        <v>20</v>
      </c>
    </row>
    <row r="502" spans="1:7" x14ac:dyDescent="0.35">
      <c r="A502">
        <v>74774</v>
      </c>
      <c r="B502">
        <v>0</v>
      </c>
      <c r="C502" t="s">
        <v>33</v>
      </c>
      <c r="D502">
        <v>0</v>
      </c>
      <c r="E502" t="s">
        <v>93</v>
      </c>
      <c r="F502" t="s">
        <v>14</v>
      </c>
      <c r="G502">
        <v>21</v>
      </c>
    </row>
    <row r="503" spans="1:7" x14ac:dyDescent="0.35">
      <c r="A503">
        <v>67475</v>
      </c>
      <c r="B503">
        <v>28</v>
      </c>
      <c r="C503" t="s">
        <v>30</v>
      </c>
      <c r="D503">
        <v>6201</v>
      </c>
      <c r="E503" t="s">
        <v>98</v>
      </c>
      <c r="F503" t="s">
        <v>17</v>
      </c>
      <c r="G503">
        <v>5</v>
      </c>
    </row>
    <row r="504" spans="1:7" x14ac:dyDescent="0.35">
      <c r="A504">
        <v>104267</v>
      </c>
      <c r="B504">
        <v>0</v>
      </c>
      <c r="C504" t="s">
        <v>28</v>
      </c>
      <c r="D504">
        <v>0</v>
      </c>
      <c r="E504" t="s">
        <v>92</v>
      </c>
      <c r="F504" t="s">
        <v>14</v>
      </c>
      <c r="G504">
        <v>5</v>
      </c>
    </row>
    <row r="505" spans="1:7" x14ac:dyDescent="0.35">
      <c r="A505">
        <v>131031</v>
      </c>
      <c r="B505">
        <v>2</v>
      </c>
      <c r="C505" t="s">
        <v>49</v>
      </c>
      <c r="D505">
        <v>604</v>
      </c>
      <c r="E505" t="s">
        <v>89</v>
      </c>
      <c r="F505" t="s">
        <v>17</v>
      </c>
      <c r="G505">
        <v>18</v>
      </c>
    </row>
    <row r="506" spans="1:7" x14ac:dyDescent="0.35">
      <c r="A506">
        <v>158058</v>
      </c>
      <c r="B506">
        <v>0</v>
      </c>
      <c r="C506" t="s">
        <v>22</v>
      </c>
      <c r="D506">
        <v>4307</v>
      </c>
      <c r="E506" t="s">
        <v>102</v>
      </c>
      <c r="F506" t="s">
        <v>14</v>
      </c>
      <c r="G506">
        <v>5</v>
      </c>
    </row>
    <row r="507" spans="1:7" x14ac:dyDescent="0.35">
      <c r="A507">
        <v>181755</v>
      </c>
      <c r="B507">
        <v>2</v>
      </c>
      <c r="C507" t="s">
        <v>41</v>
      </c>
      <c r="D507">
        <v>0</v>
      </c>
      <c r="E507" t="s">
        <v>93</v>
      </c>
      <c r="F507" t="s">
        <v>17</v>
      </c>
      <c r="G507">
        <v>5</v>
      </c>
    </row>
    <row r="508" spans="1:7" x14ac:dyDescent="0.35">
      <c r="A508">
        <v>181412</v>
      </c>
      <c r="B508">
        <v>1</v>
      </c>
      <c r="C508" t="s">
        <v>41</v>
      </c>
      <c r="D508">
        <v>3301</v>
      </c>
      <c r="E508" t="s">
        <v>92</v>
      </c>
      <c r="F508" t="s">
        <v>14</v>
      </c>
      <c r="G508">
        <v>5</v>
      </c>
    </row>
    <row r="509" spans="1:7" x14ac:dyDescent="0.35">
      <c r="A509">
        <v>185602</v>
      </c>
      <c r="B509">
        <v>28</v>
      </c>
      <c r="C509" t="s">
        <v>36</v>
      </c>
      <c r="D509">
        <v>0</v>
      </c>
      <c r="E509" t="s">
        <v>92</v>
      </c>
      <c r="F509" t="s">
        <v>17</v>
      </c>
      <c r="G509">
        <v>10</v>
      </c>
    </row>
    <row r="510" spans="1:7" x14ac:dyDescent="0.35">
      <c r="A510">
        <v>23603</v>
      </c>
      <c r="B510">
        <v>1</v>
      </c>
      <c r="C510" t="s">
        <v>47</v>
      </c>
      <c r="D510">
        <v>5801</v>
      </c>
      <c r="E510" t="s">
        <v>91</v>
      </c>
      <c r="F510" t="s">
        <v>14</v>
      </c>
      <c r="G510">
        <v>25</v>
      </c>
    </row>
    <row r="511" spans="1:7" x14ac:dyDescent="0.35">
      <c r="A511">
        <v>112943</v>
      </c>
      <c r="B511">
        <v>2</v>
      </c>
      <c r="C511" t="s">
        <v>32</v>
      </c>
      <c r="D511">
        <v>3601</v>
      </c>
      <c r="E511" t="s">
        <v>95</v>
      </c>
      <c r="F511" t="s">
        <v>17</v>
      </c>
      <c r="G511">
        <v>12</v>
      </c>
    </row>
    <row r="512" spans="1:7" x14ac:dyDescent="0.35">
      <c r="A512">
        <v>44853</v>
      </c>
      <c r="B512">
        <v>1</v>
      </c>
      <c r="C512" t="s">
        <v>13</v>
      </c>
      <c r="D512">
        <v>2912</v>
      </c>
      <c r="E512" t="s">
        <v>98</v>
      </c>
      <c r="F512" t="s">
        <v>14</v>
      </c>
      <c r="G512">
        <v>12</v>
      </c>
    </row>
    <row r="513" spans="1:7" x14ac:dyDescent="0.35">
      <c r="A513">
        <v>83094</v>
      </c>
      <c r="B513">
        <v>0</v>
      </c>
      <c r="C513" t="s">
        <v>57</v>
      </c>
      <c r="D513">
        <v>1211</v>
      </c>
      <c r="E513" t="s">
        <v>90</v>
      </c>
      <c r="F513" t="s">
        <v>17</v>
      </c>
      <c r="G513">
        <v>20</v>
      </c>
    </row>
    <row r="514" spans="1:7" x14ac:dyDescent="0.35">
      <c r="A514">
        <v>148166</v>
      </c>
      <c r="B514">
        <v>0</v>
      </c>
      <c r="C514" t="s">
        <v>22</v>
      </c>
      <c r="D514">
        <v>0</v>
      </c>
      <c r="E514" t="s">
        <v>94</v>
      </c>
      <c r="F514" t="s">
        <v>17</v>
      </c>
      <c r="G514">
        <v>20</v>
      </c>
    </row>
    <row r="515" spans="1:7" x14ac:dyDescent="0.35">
      <c r="A515">
        <v>101113</v>
      </c>
      <c r="B515">
        <v>0</v>
      </c>
      <c r="C515" t="s">
        <v>37</v>
      </c>
      <c r="D515">
        <v>5801</v>
      </c>
      <c r="E515" t="s">
        <v>89</v>
      </c>
      <c r="F515" t="s">
        <v>17</v>
      </c>
      <c r="G515">
        <v>10</v>
      </c>
    </row>
    <row r="516" spans="1:7" x14ac:dyDescent="0.35">
      <c r="A516">
        <v>101889</v>
      </c>
      <c r="B516">
        <v>0</v>
      </c>
      <c r="C516" t="s">
        <v>37</v>
      </c>
      <c r="D516">
        <v>5111</v>
      </c>
      <c r="E516" t="s">
        <v>91</v>
      </c>
      <c r="F516" t="s">
        <v>17</v>
      </c>
      <c r="G516">
        <v>16</v>
      </c>
    </row>
    <row r="517" spans="1:7" x14ac:dyDescent="0.35">
      <c r="A517">
        <v>58808</v>
      </c>
      <c r="B517">
        <v>0</v>
      </c>
      <c r="C517" t="s">
        <v>58</v>
      </c>
      <c r="D517">
        <v>1401</v>
      </c>
      <c r="E517" t="s">
        <v>90</v>
      </c>
      <c r="F517" t="s">
        <v>17</v>
      </c>
      <c r="G517">
        <v>10</v>
      </c>
    </row>
    <row r="518" spans="1:7" x14ac:dyDescent="0.35">
      <c r="A518">
        <v>85498</v>
      </c>
      <c r="B518">
        <v>0</v>
      </c>
      <c r="C518" t="s">
        <v>57</v>
      </c>
      <c r="D518">
        <v>0</v>
      </c>
      <c r="E518" t="s">
        <v>100</v>
      </c>
      <c r="F518" t="s">
        <v>17</v>
      </c>
      <c r="G518">
        <v>10</v>
      </c>
    </row>
    <row r="519" spans="1:7" x14ac:dyDescent="0.35">
      <c r="A519">
        <v>153864</v>
      </c>
      <c r="B519">
        <v>0</v>
      </c>
      <c r="C519" t="s">
        <v>22</v>
      </c>
      <c r="D519">
        <v>5201</v>
      </c>
      <c r="E519" t="s">
        <v>94</v>
      </c>
      <c r="F519" t="s">
        <v>17</v>
      </c>
      <c r="G519">
        <v>20</v>
      </c>
    </row>
    <row r="520" spans="1:7" x14ac:dyDescent="0.35">
      <c r="A520">
        <v>145496</v>
      </c>
      <c r="B520">
        <v>1</v>
      </c>
      <c r="C520" t="s">
        <v>22</v>
      </c>
      <c r="D520">
        <v>5111</v>
      </c>
      <c r="E520" t="s">
        <v>96</v>
      </c>
      <c r="F520" t="s">
        <v>14</v>
      </c>
      <c r="G520">
        <v>22</v>
      </c>
    </row>
    <row r="521" spans="1:7" x14ac:dyDescent="0.35">
      <c r="A521">
        <v>27566</v>
      </c>
      <c r="B521">
        <v>0</v>
      </c>
      <c r="C521" t="s">
        <v>40</v>
      </c>
      <c r="D521">
        <v>0</v>
      </c>
      <c r="E521" t="s">
        <v>98</v>
      </c>
      <c r="F521" t="s">
        <v>14</v>
      </c>
      <c r="G521">
        <v>30</v>
      </c>
    </row>
    <row r="522" spans="1:7" x14ac:dyDescent="0.35">
      <c r="A522">
        <v>38031</v>
      </c>
      <c r="B522">
        <v>1</v>
      </c>
      <c r="C522" t="s">
        <v>13</v>
      </c>
      <c r="D522">
        <v>5801</v>
      </c>
      <c r="E522" t="s">
        <v>91</v>
      </c>
      <c r="F522" t="s">
        <v>14</v>
      </c>
      <c r="G522">
        <v>10</v>
      </c>
    </row>
    <row r="523" spans="1:7" x14ac:dyDescent="0.35">
      <c r="A523">
        <v>130756</v>
      </c>
      <c r="B523">
        <v>0</v>
      </c>
      <c r="C523" t="s">
        <v>49</v>
      </c>
      <c r="D523">
        <v>4701</v>
      </c>
      <c r="E523" t="s">
        <v>95</v>
      </c>
      <c r="F523" t="s">
        <v>97</v>
      </c>
      <c r="G523">
        <v>20</v>
      </c>
    </row>
    <row r="524" spans="1:7" x14ac:dyDescent="0.35">
      <c r="A524">
        <v>87281</v>
      </c>
      <c r="B524">
        <v>0</v>
      </c>
      <c r="C524" t="s">
        <v>35</v>
      </c>
      <c r="D524">
        <v>0</v>
      </c>
      <c r="E524" t="s">
        <v>92</v>
      </c>
      <c r="F524" t="s">
        <v>97</v>
      </c>
      <c r="G524">
        <v>8</v>
      </c>
    </row>
    <row r="525" spans="1:7" x14ac:dyDescent="0.35">
      <c r="A525">
        <v>16863</v>
      </c>
      <c r="B525">
        <v>2</v>
      </c>
      <c r="C525" t="s">
        <v>18</v>
      </c>
      <c r="D525">
        <v>3301</v>
      </c>
      <c r="E525" t="s">
        <v>93</v>
      </c>
      <c r="F525" t="s">
        <v>17</v>
      </c>
      <c r="G525">
        <v>50</v>
      </c>
    </row>
    <row r="526" spans="1:7" x14ac:dyDescent="0.35">
      <c r="A526">
        <v>20065</v>
      </c>
      <c r="B526">
        <v>28</v>
      </c>
      <c r="C526" t="s">
        <v>18</v>
      </c>
      <c r="D526">
        <v>5301</v>
      </c>
      <c r="E526" t="s">
        <v>90</v>
      </c>
      <c r="F526" t="s">
        <v>97</v>
      </c>
      <c r="G526">
        <v>40</v>
      </c>
    </row>
    <row r="527" spans="1:7" x14ac:dyDescent="0.35">
      <c r="A527">
        <v>142554</v>
      </c>
      <c r="B527">
        <v>0</v>
      </c>
      <c r="C527" t="s">
        <v>22</v>
      </c>
      <c r="D527">
        <v>1601</v>
      </c>
      <c r="E527" t="s">
        <v>104</v>
      </c>
      <c r="F527" t="s">
        <v>14</v>
      </c>
      <c r="G527">
        <v>15</v>
      </c>
    </row>
    <row r="528" spans="1:7" x14ac:dyDescent="0.35">
      <c r="A528">
        <v>10789</v>
      </c>
      <c r="B528">
        <v>2</v>
      </c>
      <c r="C528" t="s">
        <v>57</v>
      </c>
      <c r="D528">
        <v>2309</v>
      </c>
      <c r="E528" t="s">
        <v>92</v>
      </c>
      <c r="F528" t="s">
        <v>17</v>
      </c>
      <c r="G528">
        <v>3</v>
      </c>
    </row>
    <row r="529" spans="1:7" x14ac:dyDescent="0.35">
      <c r="A529">
        <v>64224</v>
      </c>
      <c r="B529">
        <v>0</v>
      </c>
      <c r="C529" t="s">
        <v>34</v>
      </c>
      <c r="D529">
        <v>3811</v>
      </c>
      <c r="E529" t="s">
        <v>95</v>
      </c>
      <c r="F529" t="s">
        <v>17</v>
      </c>
      <c r="G529">
        <v>20</v>
      </c>
    </row>
    <row r="530" spans="1:7" x14ac:dyDescent="0.35">
      <c r="A530">
        <v>6695</v>
      </c>
      <c r="B530">
        <v>0</v>
      </c>
      <c r="C530" t="s">
        <v>16</v>
      </c>
      <c r="D530">
        <v>6609</v>
      </c>
      <c r="E530" t="s">
        <v>89</v>
      </c>
      <c r="F530" t="s">
        <v>14</v>
      </c>
      <c r="G530">
        <v>6</v>
      </c>
    </row>
    <row r="531" spans="1:7" x14ac:dyDescent="0.35">
      <c r="A531">
        <v>139799</v>
      </c>
      <c r="B531">
        <v>0</v>
      </c>
      <c r="C531" t="s">
        <v>55</v>
      </c>
      <c r="D531">
        <v>5301</v>
      </c>
      <c r="E531" t="s">
        <v>95</v>
      </c>
      <c r="F531" t="s">
        <v>17</v>
      </c>
      <c r="G531">
        <v>25</v>
      </c>
    </row>
    <row r="532" spans="1:7" x14ac:dyDescent="0.35">
      <c r="A532">
        <v>1254</v>
      </c>
      <c r="B532">
        <v>1</v>
      </c>
      <c r="C532" t="s">
        <v>21</v>
      </c>
      <c r="D532">
        <v>4801</v>
      </c>
      <c r="E532" t="s">
        <v>94</v>
      </c>
      <c r="F532" t="s">
        <v>14</v>
      </c>
      <c r="G532">
        <v>30</v>
      </c>
    </row>
    <row r="533" spans="1:7" x14ac:dyDescent="0.35">
      <c r="A533">
        <v>1549</v>
      </c>
      <c r="B533">
        <v>0</v>
      </c>
      <c r="C533" t="s">
        <v>22</v>
      </c>
      <c r="D533">
        <v>1604</v>
      </c>
      <c r="E533" t="s">
        <v>94</v>
      </c>
      <c r="F533" t="s">
        <v>14</v>
      </c>
      <c r="G533">
        <v>50</v>
      </c>
    </row>
    <row r="534" spans="1:7" x14ac:dyDescent="0.35">
      <c r="A534">
        <v>2159</v>
      </c>
      <c r="B534">
        <v>2</v>
      </c>
      <c r="C534" t="s">
        <v>53</v>
      </c>
      <c r="D534">
        <v>1901</v>
      </c>
      <c r="E534" t="s">
        <v>92</v>
      </c>
      <c r="F534" t="s">
        <v>17</v>
      </c>
      <c r="G534">
        <v>9</v>
      </c>
    </row>
    <row r="535" spans="1:7" x14ac:dyDescent="0.35">
      <c r="A535">
        <v>80903</v>
      </c>
      <c r="B535">
        <v>1002</v>
      </c>
      <c r="C535" t="s">
        <v>36</v>
      </c>
      <c r="D535">
        <v>6206</v>
      </c>
      <c r="E535" t="s">
        <v>95</v>
      </c>
      <c r="F535" t="s">
        <v>14</v>
      </c>
      <c r="G535">
        <v>15</v>
      </c>
    </row>
    <row r="536" spans="1:7" x14ac:dyDescent="0.35">
      <c r="A536">
        <v>186731</v>
      </c>
      <c r="B536">
        <v>28</v>
      </c>
      <c r="C536" t="s">
        <v>13</v>
      </c>
      <c r="D536">
        <v>3407</v>
      </c>
      <c r="E536" t="s">
        <v>97</v>
      </c>
      <c r="F536" t="s">
        <v>17</v>
      </c>
      <c r="G536">
        <v>15</v>
      </c>
    </row>
    <row r="537" spans="1:7" x14ac:dyDescent="0.35">
      <c r="A537">
        <v>67342</v>
      </c>
      <c r="B537">
        <v>1</v>
      </c>
      <c r="C537" t="s">
        <v>30</v>
      </c>
      <c r="D537">
        <v>1312</v>
      </c>
      <c r="E537" t="s">
        <v>91</v>
      </c>
      <c r="F537" t="s">
        <v>14</v>
      </c>
      <c r="G537">
        <v>30</v>
      </c>
    </row>
    <row r="538" spans="1:7" x14ac:dyDescent="0.35">
      <c r="A538">
        <v>30366</v>
      </c>
      <c r="B538">
        <v>2</v>
      </c>
      <c r="C538" t="s">
        <v>32</v>
      </c>
      <c r="D538">
        <v>3601</v>
      </c>
      <c r="E538" t="s">
        <v>93</v>
      </c>
      <c r="F538" t="s">
        <v>14</v>
      </c>
      <c r="G538">
        <v>6</v>
      </c>
    </row>
    <row r="539" spans="1:7" x14ac:dyDescent="0.35">
      <c r="A539">
        <v>64441</v>
      </c>
      <c r="B539">
        <v>1</v>
      </c>
      <c r="C539" t="s">
        <v>34</v>
      </c>
      <c r="D539">
        <v>5401</v>
      </c>
      <c r="E539" t="s">
        <v>100</v>
      </c>
      <c r="F539" t="s">
        <v>14</v>
      </c>
      <c r="G539">
        <v>10</v>
      </c>
    </row>
    <row r="540" spans="1:7" x14ac:dyDescent="0.35">
      <c r="A540">
        <v>175155</v>
      </c>
      <c r="B540">
        <v>28</v>
      </c>
      <c r="C540" t="s">
        <v>51</v>
      </c>
      <c r="D540">
        <v>4801</v>
      </c>
      <c r="E540" t="s">
        <v>92</v>
      </c>
      <c r="F540" t="s">
        <v>17</v>
      </c>
      <c r="G540">
        <v>21</v>
      </c>
    </row>
    <row r="541" spans="1:7" x14ac:dyDescent="0.35">
      <c r="A541">
        <v>82015</v>
      </c>
      <c r="B541">
        <v>2</v>
      </c>
      <c r="C541" t="s">
        <v>36</v>
      </c>
      <c r="D541">
        <v>2812</v>
      </c>
      <c r="E541" t="s">
        <v>92</v>
      </c>
      <c r="F541" t="s">
        <v>17</v>
      </c>
      <c r="G541">
        <v>18</v>
      </c>
    </row>
    <row r="542" spans="1:7" x14ac:dyDescent="0.35">
      <c r="A542">
        <v>170912</v>
      </c>
      <c r="B542">
        <v>0</v>
      </c>
      <c r="C542" t="s">
        <v>22</v>
      </c>
      <c r="D542">
        <v>4401</v>
      </c>
      <c r="E542" t="s">
        <v>94</v>
      </c>
      <c r="F542" t="s">
        <v>14</v>
      </c>
      <c r="G542">
        <v>20</v>
      </c>
    </row>
    <row r="543" spans="1:7" x14ac:dyDescent="0.35">
      <c r="A543">
        <v>183055</v>
      </c>
      <c r="B543">
        <v>2</v>
      </c>
      <c r="C543" t="s">
        <v>41</v>
      </c>
      <c r="D543">
        <v>3704</v>
      </c>
      <c r="E543" t="s">
        <v>91</v>
      </c>
      <c r="F543" t="s">
        <v>17</v>
      </c>
      <c r="G543">
        <v>10</v>
      </c>
    </row>
    <row r="544" spans="1:7" x14ac:dyDescent="0.35">
      <c r="A544">
        <v>134032</v>
      </c>
      <c r="B544">
        <v>2</v>
      </c>
      <c r="C544" t="s">
        <v>39</v>
      </c>
      <c r="D544">
        <v>0</v>
      </c>
      <c r="E544" t="s">
        <v>92</v>
      </c>
      <c r="F544" t="s">
        <v>17</v>
      </c>
      <c r="G544">
        <v>10</v>
      </c>
    </row>
    <row r="545" spans="1:7" x14ac:dyDescent="0.35">
      <c r="A545">
        <v>186573</v>
      </c>
      <c r="B545">
        <v>0</v>
      </c>
      <c r="C545" t="s">
        <v>36</v>
      </c>
      <c r="D545">
        <v>0</v>
      </c>
      <c r="E545" t="s">
        <v>90</v>
      </c>
      <c r="F545" t="s">
        <v>17</v>
      </c>
      <c r="G545">
        <v>3</v>
      </c>
    </row>
    <row r="546" spans="1:7" x14ac:dyDescent="0.35">
      <c r="A546">
        <v>37299</v>
      </c>
      <c r="B546">
        <v>2</v>
      </c>
      <c r="C546" t="s">
        <v>13</v>
      </c>
      <c r="D546">
        <v>5502</v>
      </c>
      <c r="E546" t="s">
        <v>89</v>
      </c>
      <c r="F546" t="s">
        <v>17</v>
      </c>
      <c r="G546">
        <v>15</v>
      </c>
    </row>
    <row r="547" spans="1:7" x14ac:dyDescent="0.35">
      <c r="A547">
        <v>165746</v>
      </c>
      <c r="B547">
        <v>0</v>
      </c>
      <c r="C547" t="s">
        <v>22</v>
      </c>
      <c r="D547">
        <v>703</v>
      </c>
      <c r="E547" t="s">
        <v>89</v>
      </c>
      <c r="F547" t="s">
        <v>14</v>
      </c>
      <c r="G547">
        <v>10</v>
      </c>
    </row>
    <row r="548" spans="1:7" x14ac:dyDescent="0.35">
      <c r="A548">
        <v>189520</v>
      </c>
      <c r="B548">
        <v>1</v>
      </c>
      <c r="C548" t="s">
        <v>22</v>
      </c>
      <c r="D548">
        <v>1902</v>
      </c>
      <c r="E548" t="s">
        <v>94</v>
      </c>
      <c r="F548" t="s">
        <v>14</v>
      </c>
      <c r="G548">
        <v>20</v>
      </c>
    </row>
    <row r="549" spans="1:7" x14ac:dyDescent="0.35">
      <c r="A549">
        <v>26579</v>
      </c>
      <c r="B549">
        <v>0</v>
      </c>
      <c r="C549" t="s">
        <v>40</v>
      </c>
      <c r="D549">
        <v>4301</v>
      </c>
      <c r="E549" t="s">
        <v>90</v>
      </c>
      <c r="F549" t="s">
        <v>17</v>
      </c>
      <c r="G549">
        <v>10</v>
      </c>
    </row>
    <row r="550" spans="1:7" x14ac:dyDescent="0.35">
      <c r="A550">
        <v>109583</v>
      </c>
      <c r="B550">
        <v>0</v>
      </c>
      <c r="C550" t="s">
        <v>50</v>
      </c>
      <c r="D550">
        <v>4501</v>
      </c>
      <c r="E550" t="s">
        <v>90</v>
      </c>
      <c r="F550" t="s">
        <v>17</v>
      </c>
      <c r="G550">
        <v>5</v>
      </c>
    </row>
    <row r="551" spans="1:7" x14ac:dyDescent="0.35">
      <c r="A551">
        <v>40341</v>
      </c>
      <c r="B551">
        <v>2</v>
      </c>
      <c r="C551" t="s">
        <v>13</v>
      </c>
      <c r="D551">
        <v>2401</v>
      </c>
      <c r="E551" t="s">
        <v>91</v>
      </c>
      <c r="F551" t="s">
        <v>17</v>
      </c>
      <c r="G551">
        <v>15</v>
      </c>
    </row>
    <row r="552" spans="1:7" x14ac:dyDescent="0.35">
      <c r="A552">
        <v>111615</v>
      </c>
      <c r="B552">
        <v>0</v>
      </c>
      <c r="C552" t="s">
        <v>33</v>
      </c>
      <c r="D552">
        <v>5306</v>
      </c>
      <c r="E552" t="s">
        <v>98</v>
      </c>
      <c r="F552" t="s">
        <v>17</v>
      </c>
      <c r="G552">
        <v>25</v>
      </c>
    </row>
    <row r="553" spans="1:7" x14ac:dyDescent="0.35">
      <c r="A553">
        <v>93397</v>
      </c>
      <c r="B553">
        <v>0</v>
      </c>
      <c r="C553" t="s">
        <v>16</v>
      </c>
      <c r="D553">
        <v>0</v>
      </c>
      <c r="E553" t="s">
        <v>102</v>
      </c>
      <c r="F553" t="s">
        <v>17</v>
      </c>
      <c r="G553">
        <v>20</v>
      </c>
    </row>
    <row r="554" spans="1:7" x14ac:dyDescent="0.35">
      <c r="A554">
        <v>5881</v>
      </c>
      <c r="B554">
        <v>1</v>
      </c>
      <c r="C554" t="s">
        <v>22</v>
      </c>
      <c r="D554">
        <v>1701</v>
      </c>
      <c r="E554" t="s">
        <v>96</v>
      </c>
      <c r="F554" t="s">
        <v>14</v>
      </c>
      <c r="G554">
        <v>12</v>
      </c>
    </row>
    <row r="555" spans="1:7" x14ac:dyDescent="0.35">
      <c r="A555">
        <v>93184</v>
      </c>
      <c r="B555">
        <v>0</v>
      </c>
      <c r="C555" t="s">
        <v>16</v>
      </c>
      <c r="D555">
        <v>1708</v>
      </c>
      <c r="E555" t="s">
        <v>96</v>
      </c>
      <c r="F555" t="s">
        <v>17</v>
      </c>
      <c r="G555">
        <v>10</v>
      </c>
    </row>
    <row r="556" spans="1:7" x14ac:dyDescent="0.35">
      <c r="A556">
        <v>9946</v>
      </c>
      <c r="B556">
        <v>2</v>
      </c>
      <c r="C556" t="s">
        <v>16</v>
      </c>
      <c r="D556">
        <v>2605</v>
      </c>
      <c r="E556" t="s">
        <v>104</v>
      </c>
      <c r="F556" t="s">
        <v>17</v>
      </c>
      <c r="G556">
        <v>5</v>
      </c>
    </row>
    <row r="557" spans="1:7" x14ac:dyDescent="0.35">
      <c r="A557">
        <v>46671</v>
      </c>
      <c r="B557">
        <v>0</v>
      </c>
      <c r="C557" t="s">
        <v>44</v>
      </c>
      <c r="D557">
        <v>5701</v>
      </c>
      <c r="E557" t="s">
        <v>95</v>
      </c>
      <c r="F557" t="s">
        <v>14</v>
      </c>
      <c r="G557">
        <v>10</v>
      </c>
    </row>
    <row r="558" spans="1:7" x14ac:dyDescent="0.35">
      <c r="A558">
        <v>172750</v>
      </c>
      <c r="B558">
        <v>1</v>
      </c>
      <c r="C558" t="s">
        <v>22</v>
      </c>
      <c r="D558">
        <v>5401</v>
      </c>
      <c r="E558" t="s">
        <v>89</v>
      </c>
      <c r="F558" t="s">
        <v>14</v>
      </c>
      <c r="G558">
        <v>25</v>
      </c>
    </row>
    <row r="559" spans="1:7" x14ac:dyDescent="0.35">
      <c r="A559">
        <v>22264</v>
      </c>
      <c r="B559">
        <v>1</v>
      </c>
      <c r="C559" t="s">
        <v>18</v>
      </c>
      <c r="D559">
        <v>3001</v>
      </c>
      <c r="E559" t="s">
        <v>93</v>
      </c>
      <c r="F559" t="s">
        <v>14</v>
      </c>
      <c r="G559">
        <v>10</v>
      </c>
    </row>
    <row r="560" spans="1:7" x14ac:dyDescent="0.35">
      <c r="A560">
        <v>56479</v>
      </c>
      <c r="B560">
        <v>2</v>
      </c>
      <c r="C560" t="s">
        <v>58</v>
      </c>
      <c r="D560">
        <v>2601</v>
      </c>
      <c r="E560" t="s">
        <v>103</v>
      </c>
      <c r="F560" t="s">
        <v>17</v>
      </c>
      <c r="G560">
        <v>4</v>
      </c>
    </row>
    <row r="561" spans="1:7" x14ac:dyDescent="0.35">
      <c r="A561">
        <v>164372</v>
      </c>
      <c r="B561">
        <v>1</v>
      </c>
      <c r="C561" t="s">
        <v>22</v>
      </c>
      <c r="D561">
        <v>5501</v>
      </c>
      <c r="E561" t="s">
        <v>94</v>
      </c>
      <c r="F561" t="s">
        <v>14</v>
      </c>
      <c r="G561">
        <v>25</v>
      </c>
    </row>
    <row r="562" spans="1:7" x14ac:dyDescent="0.35">
      <c r="A562">
        <v>5140</v>
      </c>
      <c r="B562">
        <v>1</v>
      </c>
      <c r="C562" t="s">
        <v>22</v>
      </c>
      <c r="D562">
        <v>2201</v>
      </c>
      <c r="E562" t="s">
        <v>94</v>
      </c>
      <c r="F562" t="s">
        <v>14</v>
      </c>
      <c r="G562">
        <v>7</v>
      </c>
    </row>
    <row r="563" spans="1:7" x14ac:dyDescent="0.35">
      <c r="A563">
        <v>32198</v>
      </c>
      <c r="B563">
        <v>0</v>
      </c>
      <c r="C563" t="s">
        <v>13</v>
      </c>
      <c r="D563">
        <v>4401</v>
      </c>
      <c r="E563" t="s">
        <v>93</v>
      </c>
      <c r="F563" t="s">
        <v>17</v>
      </c>
      <c r="G563">
        <v>9</v>
      </c>
    </row>
    <row r="564" spans="1:7" x14ac:dyDescent="0.35">
      <c r="A564">
        <v>113607</v>
      </c>
      <c r="B564">
        <v>0</v>
      </c>
      <c r="C564" t="s">
        <v>32</v>
      </c>
      <c r="D564">
        <v>0</v>
      </c>
      <c r="E564" t="s">
        <v>90</v>
      </c>
      <c r="F564" t="s">
        <v>17</v>
      </c>
      <c r="G564">
        <v>15</v>
      </c>
    </row>
    <row r="565" spans="1:7" x14ac:dyDescent="0.35">
      <c r="A565">
        <v>19499</v>
      </c>
      <c r="B565">
        <v>0</v>
      </c>
      <c r="C565" t="s">
        <v>18</v>
      </c>
      <c r="D565">
        <v>0</v>
      </c>
      <c r="E565" t="s">
        <v>93</v>
      </c>
      <c r="F565" t="s">
        <v>17</v>
      </c>
      <c r="G565">
        <v>20</v>
      </c>
    </row>
    <row r="566" spans="1:7" x14ac:dyDescent="0.35">
      <c r="A566">
        <v>73028</v>
      </c>
      <c r="B566">
        <v>1</v>
      </c>
      <c r="C566" t="s">
        <v>30</v>
      </c>
      <c r="D566">
        <v>4704</v>
      </c>
      <c r="E566" t="s">
        <v>92</v>
      </c>
      <c r="F566" t="s">
        <v>14</v>
      </c>
      <c r="G566">
        <v>9</v>
      </c>
    </row>
    <row r="567" spans="1:7" x14ac:dyDescent="0.35">
      <c r="A567">
        <v>35553</v>
      </c>
      <c r="B567">
        <v>2</v>
      </c>
      <c r="C567" t="s">
        <v>13</v>
      </c>
      <c r="D567">
        <v>0</v>
      </c>
      <c r="E567" t="s">
        <v>91</v>
      </c>
      <c r="F567" t="s">
        <v>17</v>
      </c>
      <c r="G567">
        <v>20</v>
      </c>
    </row>
    <row r="568" spans="1:7" x14ac:dyDescent="0.35">
      <c r="A568">
        <v>35463</v>
      </c>
      <c r="B568">
        <v>0</v>
      </c>
      <c r="C568" t="s">
        <v>13</v>
      </c>
      <c r="D568">
        <v>3701</v>
      </c>
      <c r="E568" t="s">
        <v>93</v>
      </c>
      <c r="F568" t="s">
        <v>14</v>
      </c>
      <c r="G568">
        <v>30</v>
      </c>
    </row>
    <row r="569" spans="1:7" x14ac:dyDescent="0.35">
      <c r="A569">
        <v>91591</v>
      </c>
      <c r="B569">
        <v>1</v>
      </c>
      <c r="C569" t="s">
        <v>16</v>
      </c>
      <c r="D569">
        <v>0</v>
      </c>
      <c r="E569" t="s">
        <v>93</v>
      </c>
      <c r="F569" t="s">
        <v>14</v>
      </c>
      <c r="G569">
        <v>10</v>
      </c>
    </row>
    <row r="570" spans="1:7" x14ac:dyDescent="0.35">
      <c r="A570">
        <v>109099</v>
      </c>
      <c r="B570">
        <v>0</v>
      </c>
      <c r="C570" t="s">
        <v>50</v>
      </c>
      <c r="D570">
        <v>5701</v>
      </c>
      <c r="E570" t="s">
        <v>90</v>
      </c>
      <c r="F570" t="s">
        <v>17</v>
      </c>
      <c r="G570">
        <v>6</v>
      </c>
    </row>
    <row r="571" spans="1:7" x14ac:dyDescent="0.35">
      <c r="A571">
        <v>174182</v>
      </c>
      <c r="B571">
        <v>0</v>
      </c>
      <c r="C571" t="s">
        <v>38</v>
      </c>
      <c r="D571">
        <v>3201</v>
      </c>
      <c r="E571" t="s">
        <v>96</v>
      </c>
      <c r="F571" t="s">
        <v>17</v>
      </c>
      <c r="G571">
        <v>20</v>
      </c>
    </row>
    <row r="572" spans="1:7" x14ac:dyDescent="0.35">
      <c r="A572">
        <v>183722</v>
      </c>
      <c r="B572">
        <v>0</v>
      </c>
      <c r="C572" t="s">
        <v>41</v>
      </c>
      <c r="D572">
        <v>4808</v>
      </c>
      <c r="E572" t="s">
        <v>92</v>
      </c>
      <c r="F572" t="s">
        <v>17</v>
      </c>
      <c r="G572">
        <v>20</v>
      </c>
    </row>
    <row r="573" spans="1:7" x14ac:dyDescent="0.35">
      <c r="A573">
        <v>98374</v>
      </c>
      <c r="B573">
        <v>0</v>
      </c>
      <c r="C573" t="s">
        <v>16</v>
      </c>
      <c r="D573">
        <v>2008</v>
      </c>
      <c r="E573" t="s">
        <v>89</v>
      </c>
      <c r="F573" t="s">
        <v>17</v>
      </c>
      <c r="G573">
        <v>15</v>
      </c>
    </row>
    <row r="574" spans="1:7" x14ac:dyDescent="0.35">
      <c r="A574">
        <v>126681</v>
      </c>
      <c r="B574">
        <v>28</v>
      </c>
      <c r="C574" t="s">
        <v>21</v>
      </c>
      <c r="D574">
        <v>3911</v>
      </c>
      <c r="E574" t="s">
        <v>92</v>
      </c>
      <c r="F574" t="s">
        <v>17</v>
      </c>
      <c r="G574">
        <v>15</v>
      </c>
    </row>
    <row r="575" spans="1:7" x14ac:dyDescent="0.35">
      <c r="A575">
        <v>147936</v>
      </c>
      <c r="B575">
        <v>1</v>
      </c>
      <c r="C575" t="s">
        <v>22</v>
      </c>
      <c r="D575">
        <v>901</v>
      </c>
      <c r="E575" t="s">
        <v>96</v>
      </c>
      <c r="F575" t="s">
        <v>14</v>
      </c>
      <c r="G575">
        <v>5</v>
      </c>
    </row>
    <row r="576" spans="1:7" x14ac:dyDescent="0.35">
      <c r="A576">
        <v>152133</v>
      </c>
      <c r="B576">
        <v>28</v>
      </c>
      <c r="C576" t="s">
        <v>22</v>
      </c>
      <c r="D576">
        <v>0</v>
      </c>
      <c r="E576" t="s">
        <v>99</v>
      </c>
      <c r="F576" t="s">
        <v>17</v>
      </c>
      <c r="G576">
        <v>5</v>
      </c>
    </row>
    <row r="577" spans="1:7" x14ac:dyDescent="0.35">
      <c r="A577">
        <v>57929</v>
      </c>
      <c r="B577">
        <v>2</v>
      </c>
      <c r="C577" t="s">
        <v>58</v>
      </c>
      <c r="D577">
        <v>3503</v>
      </c>
      <c r="E577" t="s">
        <v>100</v>
      </c>
      <c r="F577" t="s">
        <v>17</v>
      </c>
      <c r="G577">
        <v>10</v>
      </c>
    </row>
    <row r="578" spans="1:7" x14ac:dyDescent="0.35">
      <c r="A578">
        <v>15697</v>
      </c>
      <c r="B578">
        <v>0</v>
      </c>
      <c r="C578" t="s">
        <v>18</v>
      </c>
      <c r="D578">
        <v>0</v>
      </c>
      <c r="E578" t="s">
        <v>92</v>
      </c>
      <c r="F578" t="s">
        <v>31</v>
      </c>
      <c r="G578">
        <v>20</v>
      </c>
    </row>
    <row r="579" spans="1:7" x14ac:dyDescent="0.35">
      <c r="A579">
        <v>92814</v>
      </c>
      <c r="B579">
        <v>0</v>
      </c>
      <c r="C579" t="s">
        <v>16</v>
      </c>
      <c r="D579">
        <v>6401</v>
      </c>
      <c r="E579" t="s">
        <v>96</v>
      </c>
      <c r="F579" t="s">
        <v>17</v>
      </c>
      <c r="G579">
        <v>25</v>
      </c>
    </row>
    <row r="580" spans="1:7" x14ac:dyDescent="0.35">
      <c r="A580">
        <v>98282</v>
      </c>
      <c r="B580">
        <v>0</v>
      </c>
      <c r="C580" t="s">
        <v>16</v>
      </c>
      <c r="D580">
        <v>3505</v>
      </c>
      <c r="E580" t="s">
        <v>92</v>
      </c>
      <c r="F580" t="s">
        <v>14</v>
      </c>
      <c r="G580">
        <v>15</v>
      </c>
    </row>
    <row r="581" spans="1:7" x14ac:dyDescent="0.35">
      <c r="A581">
        <v>27798</v>
      </c>
      <c r="B581">
        <v>0</v>
      </c>
      <c r="C581" t="s">
        <v>40</v>
      </c>
      <c r="D581">
        <v>4301</v>
      </c>
      <c r="E581" t="s">
        <v>90</v>
      </c>
      <c r="F581" t="s">
        <v>17</v>
      </c>
      <c r="G581">
        <v>10</v>
      </c>
    </row>
    <row r="582" spans="1:7" x14ac:dyDescent="0.35">
      <c r="A582">
        <v>45503</v>
      </c>
      <c r="B582">
        <v>1</v>
      </c>
      <c r="C582" t="s">
        <v>13</v>
      </c>
      <c r="D582">
        <v>3709</v>
      </c>
      <c r="E582" t="s">
        <v>98</v>
      </c>
      <c r="F582" t="s">
        <v>14</v>
      </c>
      <c r="G582">
        <v>5</v>
      </c>
    </row>
    <row r="583" spans="1:7" x14ac:dyDescent="0.35">
      <c r="A583">
        <v>6006</v>
      </c>
      <c r="B583">
        <v>0</v>
      </c>
      <c r="C583" t="s">
        <v>49</v>
      </c>
      <c r="D583">
        <v>1602</v>
      </c>
      <c r="E583" t="s">
        <v>93</v>
      </c>
      <c r="F583" t="s">
        <v>17</v>
      </c>
      <c r="G583">
        <v>100</v>
      </c>
    </row>
    <row r="584" spans="1:7" x14ac:dyDescent="0.35">
      <c r="A584">
        <v>138182</v>
      </c>
      <c r="B584">
        <v>28</v>
      </c>
      <c r="C584" t="s">
        <v>56</v>
      </c>
      <c r="D584">
        <v>2911</v>
      </c>
      <c r="E584" t="s">
        <v>89</v>
      </c>
      <c r="F584" t="s">
        <v>17</v>
      </c>
      <c r="G584">
        <v>5</v>
      </c>
    </row>
    <row r="585" spans="1:7" x14ac:dyDescent="0.35">
      <c r="A585">
        <v>144714</v>
      </c>
      <c r="B585">
        <v>0</v>
      </c>
      <c r="C585" t="s">
        <v>22</v>
      </c>
      <c r="D585">
        <v>0</v>
      </c>
      <c r="E585" t="s">
        <v>94</v>
      </c>
      <c r="F585" t="s">
        <v>17</v>
      </c>
      <c r="G585">
        <v>16</v>
      </c>
    </row>
    <row r="586" spans="1:7" x14ac:dyDescent="0.35">
      <c r="A586">
        <v>10001</v>
      </c>
      <c r="B586">
        <v>1</v>
      </c>
      <c r="C586" t="s">
        <v>16</v>
      </c>
      <c r="D586">
        <v>5508</v>
      </c>
      <c r="E586" t="s">
        <v>93</v>
      </c>
      <c r="F586" t="s">
        <v>14</v>
      </c>
      <c r="G586">
        <v>16</v>
      </c>
    </row>
    <row r="587" spans="1:7" x14ac:dyDescent="0.35">
      <c r="A587">
        <v>157860</v>
      </c>
      <c r="B587">
        <v>1002</v>
      </c>
      <c r="C587" t="s">
        <v>22</v>
      </c>
      <c r="D587">
        <v>5701</v>
      </c>
      <c r="E587" t="s">
        <v>94</v>
      </c>
      <c r="F587" t="s">
        <v>14</v>
      </c>
      <c r="G587">
        <v>4</v>
      </c>
    </row>
    <row r="588" spans="1:7" x14ac:dyDescent="0.35">
      <c r="A588">
        <v>58351</v>
      </c>
      <c r="B588">
        <v>1</v>
      </c>
      <c r="C588" t="s">
        <v>58</v>
      </c>
      <c r="D588">
        <v>2801</v>
      </c>
      <c r="E588" t="s">
        <v>100</v>
      </c>
      <c r="F588" t="s">
        <v>14</v>
      </c>
      <c r="G588">
        <v>9</v>
      </c>
    </row>
    <row r="589" spans="1:7" x14ac:dyDescent="0.35">
      <c r="A589">
        <v>97552</v>
      </c>
      <c r="B589">
        <v>0</v>
      </c>
      <c r="C589" t="s">
        <v>16</v>
      </c>
      <c r="D589">
        <v>2801</v>
      </c>
      <c r="E589" t="s">
        <v>98</v>
      </c>
      <c r="F589" t="s">
        <v>17</v>
      </c>
      <c r="G589">
        <v>50</v>
      </c>
    </row>
    <row r="590" spans="1:7" x14ac:dyDescent="0.35">
      <c r="A590">
        <v>85920</v>
      </c>
      <c r="B590">
        <v>1</v>
      </c>
      <c r="C590" t="s">
        <v>53</v>
      </c>
      <c r="D590">
        <v>0</v>
      </c>
      <c r="E590" t="s">
        <v>97</v>
      </c>
      <c r="F590" t="s">
        <v>14</v>
      </c>
      <c r="G590">
        <v>20</v>
      </c>
    </row>
    <row r="591" spans="1:7" x14ac:dyDescent="0.35">
      <c r="A591">
        <v>29401</v>
      </c>
      <c r="B591">
        <v>1</v>
      </c>
      <c r="C591" t="s">
        <v>40</v>
      </c>
      <c r="D591">
        <v>3410</v>
      </c>
      <c r="E591" t="s">
        <v>90</v>
      </c>
      <c r="F591" t="s">
        <v>14</v>
      </c>
      <c r="G591">
        <v>15</v>
      </c>
    </row>
    <row r="592" spans="1:7" x14ac:dyDescent="0.35">
      <c r="A592">
        <v>12715</v>
      </c>
      <c r="B592">
        <v>1</v>
      </c>
      <c r="C592" t="s">
        <v>44</v>
      </c>
      <c r="D592">
        <v>1201</v>
      </c>
      <c r="E592" t="s">
        <v>93</v>
      </c>
      <c r="F592" t="s">
        <v>14</v>
      </c>
      <c r="G592">
        <v>15</v>
      </c>
    </row>
    <row r="593" spans="1:7" x14ac:dyDescent="0.35">
      <c r="A593">
        <v>90031</v>
      </c>
      <c r="B593">
        <v>2</v>
      </c>
      <c r="C593" t="s">
        <v>16</v>
      </c>
      <c r="D593">
        <v>1601</v>
      </c>
      <c r="E593" t="s">
        <v>93</v>
      </c>
      <c r="F593" t="s">
        <v>17</v>
      </c>
      <c r="G593">
        <v>3</v>
      </c>
    </row>
    <row r="594" spans="1:7" x14ac:dyDescent="0.35">
      <c r="A594">
        <v>55442</v>
      </c>
      <c r="B594">
        <v>0</v>
      </c>
      <c r="C594" t="s">
        <v>63</v>
      </c>
      <c r="D594">
        <v>2504</v>
      </c>
      <c r="E594" t="s">
        <v>100</v>
      </c>
      <c r="F594" t="s">
        <v>14</v>
      </c>
      <c r="G594">
        <v>25</v>
      </c>
    </row>
    <row r="595" spans="1:7" x14ac:dyDescent="0.35">
      <c r="A595">
        <v>105984</v>
      </c>
      <c r="B595">
        <v>0</v>
      </c>
      <c r="C595" t="s">
        <v>28</v>
      </c>
      <c r="D595">
        <v>5711</v>
      </c>
      <c r="E595" t="s">
        <v>94</v>
      </c>
      <c r="F595" t="s">
        <v>17</v>
      </c>
      <c r="G595">
        <v>10</v>
      </c>
    </row>
    <row r="596" spans="1:7" x14ac:dyDescent="0.35">
      <c r="A596">
        <v>188035</v>
      </c>
      <c r="B596">
        <v>1</v>
      </c>
      <c r="C596" t="s">
        <v>56</v>
      </c>
      <c r="D596">
        <v>0</v>
      </c>
      <c r="E596" t="s">
        <v>94</v>
      </c>
      <c r="F596" t="s">
        <v>97</v>
      </c>
      <c r="G596">
        <v>23</v>
      </c>
    </row>
    <row r="597" spans="1:7" x14ac:dyDescent="0.35">
      <c r="A597">
        <v>101665</v>
      </c>
      <c r="B597">
        <v>0</v>
      </c>
      <c r="C597" t="s">
        <v>37</v>
      </c>
      <c r="D597">
        <v>7308</v>
      </c>
      <c r="E597" t="s">
        <v>90</v>
      </c>
      <c r="F597" t="s">
        <v>17</v>
      </c>
      <c r="G597">
        <v>5</v>
      </c>
    </row>
    <row r="598" spans="1:7" x14ac:dyDescent="0.35">
      <c r="A598">
        <v>70774</v>
      </c>
      <c r="B598">
        <v>2</v>
      </c>
      <c r="C598" t="s">
        <v>30</v>
      </c>
      <c r="D598">
        <v>5601</v>
      </c>
      <c r="E598" t="s">
        <v>92</v>
      </c>
      <c r="F598" t="s">
        <v>17</v>
      </c>
      <c r="G598">
        <v>4</v>
      </c>
    </row>
    <row r="599" spans="1:7" x14ac:dyDescent="0.35">
      <c r="A599">
        <v>23263</v>
      </c>
      <c r="B599">
        <v>0</v>
      </c>
      <c r="C599" t="s">
        <v>47</v>
      </c>
      <c r="D599">
        <v>3304</v>
      </c>
      <c r="E599" t="s">
        <v>92</v>
      </c>
      <c r="F599" t="s">
        <v>17</v>
      </c>
      <c r="G599">
        <v>30</v>
      </c>
    </row>
    <row r="600" spans="1:7" x14ac:dyDescent="0.35">
      <c r="A600">
        <v>166475</v>
      </c>
      <c r="B600">
        <v>0</v>
      </c>
      <c r="C600" t="s">
        <v>22</v>
      </c>
      <c r="D600">
        <v>4201</v>
      </c>
      <c r="E600" t="s">
        <v>93</v>
      </c>
      <c r="F600" t="s">
        <v>31</v>
      </c>
      <c r="G600">
        <v>10</v>
      </c>
    </row>
    <row r="601" spans="1:7" x14ac:dyDescent="0.35">
      <c r="A601">
        <v>83042</v>
      </c>
      <c r="B601">
        <v>1</v>
      </c>
      <c r="C601" t="s">
        <v>57</v>
      </c>
      <c r="D601">
        <v>4005</v>
      </c>
      <c r="E601" t="s">
        <v>90</v>
      </c>
      <c r="F601" t="s">
        <v>14</v>
      </c>
      <c r="G601">
        <v>10</v>
      </c>
    </row>
    <row r="602" spans="1:7" x14ac:dyDescent="0.35">
      <c r="A602">
        <v>149970</v>
      </c>
      <c r="B602">
        <v>0</v>
      </c>
      <c r="C602" t="s">
        <v>22</v>
      </c>
      <c r="D602">
        <v>0</v>
      </c>
      <c r="E602" t="s">
        <v>91</v>
      </c>
      <c r="F602" t="s">
        <v>17</v>
      </c>
      <c r="G602">
        <v>15</v>
      </c>
    </row>
    <row r="603" spans="1:7" x14ac:dyDescent="0.35">
      <c r="A603">
        <v>13863</v>
      </c>
      <c r="B603">
        <v>0</v>
      </c>
      <c r="C603" t="s">
        <v>21</v>
      </c>
      <c r="D603">
        <v>3001</v>
      </c>
      <c r="E603" t="s">
        <v>92</v>
      </c>
      <c r="F603" t="s">
        <v>17</v>
      </c>
      <c r="G603">
        <v>6</v>
      </c>
    </row>
    <row r="604" spans="1:7" x14ac:dyDescent="0.35">
      <c r="A604">
        <v>64074</v>
      </c>
      <c r="B604">
        <v>0</v>
      </c>
      <c r="C604" t="s">
        <v>34</v>
      </c>
      <c r="D604">
        <v>0</v>
      </c>
      <c r="E604" t="s">
        <v>98</v>
      </c>
      <c r="F604" t="s">
        <v>17</v>
      </c>
      <c r="G604">
        <v>10</v>
      </c>
    </row>
    <row r="605" spans="1:7" x14ac:dyDescent="0.35">
      <c r="A605">
        <v>42096</v>
      </c>
      <c r="B605">
        <v>0</v>
      </c>
      <c r="C605" t="s">
        <v>13</v>
      </c>
      <c r="D605">
        <v>0</v>
      </c>
      <c r="E605" t="s">
        <v>98</v>
      </c>
      <c r="F605" t="s">
        <v>17</v>
      </c>
      <c r="G605">
        <v>20</v>
      </c>
    </row>
    <row r="606" spans="1:7" x14ac:dyDescent="0.35">
      <c r="A606">
        <v>169188</v>
      </c>
      <c r="B606">
        <v>2</v>
      </c>
      <c r="C606" t="s">
        <v>22</v>
      </c>
      <c r="D606">
        <v>0</v>
      </c>
      <c r="E606" t="s">
        <v>92</v>
      </c>
      <c r="F606" t="s">
        <v>17</v>
      </c>
      <c r="G606">
        <v>10</v>
      </c>
    </row>
    <row r="607" spans="1:7" x14ac:dyDescent="0.35">
      <c r="A607">
        <v>18609</v>
      </c>
      <c r="B607">
        <v>0</v>
      </c>
      <c r="C607" t="s">
        <v>18</v>
      </c>
      <c r="D607">
        <v>4901</v>
      </c>
      <c r="E607" t="s">
        <v>95</v>
      </c>
      <c r="F607" t="s">
        <v>17</v>
      </c>
      <c r="G607">
        <v>10</v>
      </c>
    </row>
    <row r="608" spans="1:7" x14ac:dyDescent="0.35">
      <c r="A608">
        <v>109536</v>
      </c>
      <c r="B608">
        <v>1</v>
      </c>
      <c r="C608" t="s">
        <v>50</v>
      </c>
      <c r="D608">
        <v>3401</v>
      </c>
      <c r="E608" t="s">
        <v>90</v>
      </c>
      <c r="F608" t="s">
        <v>14</v>
      </c>
      <c r="G608">
        <v>7</v>
      </c>
    </row>
    <row r="609" spans="1:7" x14ac:dyDescent="0.35">
      <c r="A609">
        <v>9348</v>
      </c>
      <c r="B609">
        <v>0</v>
      </c>
      <c r="C609" t="s">
        <v>32</v>
      </c>
      <c r="D609">
        <v>1401</v>
      </c>
      <c r="E609" t="s">
        <v>95</v>
      </c>
      <c r="F609" t="s">
        <v>14</v>
      </c>
      <c r="G609">
        <v>10</v>
      </c>
    </row>
    <row r="610" spans="1:7" x14ac:dyDescent="0.35">
      <c r="A610">
        <v>136790</v>
      </c>
      <c r="B610">
        <v>0</v>
      </c>
      <c r="C610" t="s">
        <v>56</v>
      </c>
      <c r="D610">
        <v>2001</v>
      </c>
      <c r="E610" t="s">
        <v>94</v>
      </c>
      <c r="F610" t="s">
        <v>14</v>
      </c>
      <c r="G610">
        <v>5</v>
      </c>
    </row>
    <row r="611" spans="1:7" x14ac:dyDescent="0.35">
      <c r="A611">
        <v>71332</v>
      </c>
      <c r="B611">
        <v>2</v>
      </c>
      <c r="C611" t="s">
        <v>30</v>
      </c>
      <c r="D611">
        <v>3601</v>
      </c>
      <c r="E611" t="s">
        <v>92</v>
      </c>
      <c r="F611" t="s">
        <v>14</v>
      </c>
      <c r="G611">
        <v>7</v>
      </c>
    </row>
    <row r="612" spans="1:7" x14ac:dyDescent="0.35">
      <c r="A612">
        <v>135430</v>
      </c>
      <c r="B612">
        <v>2</v>
      </c>
      <c r="C612" t="s">
        <v>56</v>
      </c>
      <c r="D612">
        <v>3408</v>
      </c>
      <c r="E612" t="s">
        <v>94</v>
      </c>
      <c r="F612" t="s">
        <v>17</v>
      </c>
      <c r="G612">
        <v>25</v>
      </c>
    </row>
    <row r="613" spans="1:7" x14ac:dyDescent="0.35">
      <c r="A613">
        <v>124484</v>
      </c>
      <c r="B613">
        <v>0</v>
      </c>
      <c r="C613" t="s">
        <v>21</v>
      </c>
      <c r="D613">
        <v>0</v>
      </c>
      <c r="E613" t="s">
        <v>95</v>
      </c>
      <c r="F613" t="s">
        <v>17</v>
      </c>
      <c r="G613">
        <v>8</v>
      </c>
    </row>
    <row r="614" spans="1:7" x14ac:dyDescent="0.35">
      <c r="A614">
        <v>184098</v>
      </c>
      <c r="B614">
        <v>0</v>
      </c>
      <c r="C614" t="s">
        <v>41</v>
      </c>
      <c r="D614">
        <v>0</v>
      </c>
      <c r="E614" t="s">
        <v>98</v>
      </c>
      <c r="F614" t="s">
        <v>17</v>
      </c>
      <c r="G614">
        <v>9</v>
      </c>
    </row>
    <row r="615" spans="1:7" x14ac:dyDescent="0.35">
      <c r="A615">
        <v>144850</v>
      </c>
      <c r="B615">
        <v>0</v>
      </c>
      <c r="C615" t="s">
        <v>22</v>
      </c>
      <c r="D615">
        <v>4301</v>
      </c>
      <c r="E615" t="s">
        <v>97</v>
      </c>
      <c r="F615" t="s">
        <v>17</v>
      </c>
      <c r="G615">
        <v>5</v>
      </c>
    </row>
    <row r="616" spans="1:7" x14ac:dyDescent="0.35">
      <c r="A616">
        <v>188519</v>
      </c>
      <c r="B616">
        <v>28</v>
      </c>
      <c r="C616" t="s">
        <v>34</v>
      </c>
      <c r="D616">
        <v>2401</v>
      </c>
      <c r="E616" t="s">
        <v>94</v>
      </c>
      <c r="F616" t="s">
        <v>17</v>
      </c>
      <c r="G616">
        <v>5</v>
      </c>
    </row>
    <row r="617" spans="1:7" x14ac:dyDescent="0.35">
      <c r="A617">
        <v>164367</v>
      </c>
      <c r="B617">
        <v>28</v>
      </c>
      <c r="C617" t="s">
        <v>22</v>
      </c>
      <c r="D617">
        <v>0</v>
      </c>
      <c r="E617" t="s">
        <v>94</v>
      </c>
      <c r="F617" t="s">
        <v>17</v>
      </c>
      <c r="G617">
        <v>20</v>
      </c>
    </row>
    <row r="618" spans="1:7" x14ac:dyDescent="0.35">
      <c r="A618">
        <v>75992</v>
      </c>
      <c r="B618">
        <v>28</v>
      </c>
      <c r="C618" t="s">
        <v>48</v>
      </c>
      <c r="D618">
        <v>5601</v>
      </c>
      <c r="E618" t="s">
        <v>99</v>
      </c>
      <c r="F618" t="s">
        <v>17</v>
      </c>
      <c r="G618">
        <v>8</v>
      </c>
    </row>
    <row r="619" spans="1:7" x14ac:dyDescent="0.35">
      <c r="A619">
        <v>34957</v>
      </c>
      <c r="B619">
        <v>28</v>
      </c>
      <c r="C619" t="s">
        <v>13</v>
      </c>
      <c r="D619">
        <v>2401</v>
      </c>
      <c r="E619" t="s">
        <v>93</v>
      </c>
      <c r="F619" t="s">
        <v>17</v>
      </c>
      <c r="G619">
        <v>10</v>
      </c>
    </row>
    <row r="620" spans="1:7" x14ac:dyDescent="0.35">
      <c r="A620">
        <v>110094</v>
      </c>
      <c r="B620">
        <v>2</v>
      </c>
      <c r="C620" t="s">
        <v>50</v>
      </c>
      <c r="D620">
        <v>5305</v>
      </c>
      <c r="E620" t="s">
        <v>98</v>
      </c>
      <c r="F620" t="s">
        <v>17</v>
      </c>
      <c r="G620">
        <v>18</v>
      </c>
    </row>
    <row r="621" spans="1:7" x14ac:dyDescent="0.35">
      <c r="A621">
        <v>121590</v>
      </c>
      <c r="B621">
        <v>0</v>
      </c>
      <c r="C621" t="s">
        <v>21</v>
      </c>
      <c r="D621">
        <v>6410</v>
      </c>
      <c r="E621" t="s">
        <v>96</v>
      </c>
      <c r="F621" t="s">
        <v>17</v>
      </c>
      <c r="G621">
        <v>10</v>
      </c>
    </row>
    <row r="622" spans="1:7" x14ac:dyDescent="0.35">
      <c r="A622">
        <v>140652</v>
      </c>
      <c r="B622">
        <v>0</v>
      </c>
      <c r="C622" t="s">
        <v>55</v>
      </c>
      <c r="D622">
        <v>3101</v>
      </c>
      <c r="E622" t="s">
        <v>92</v>
      </c>
      <c r="F622" t="s">
        <v>17</v>
      </c>
      <c r="G622">
        <v>20</v>
      </c>
    </row>
    <row r="623" spans="1:7" x14ac:dyDescent="0.35">
      <c r="A623">
        <v>134319</v>
      </c>
      <c r="B623">
        <v>0</v>
      </c>
      <c r="C623" t="s">
        <v>39</v>
      </c>
      <c r="D623">
        <v>0</v>
      </c>
      <c r="E623" t="s">
        <v>94</v>
      </c>
      <c r="F623" t="s">
        <v>17</v>
      </c>
      <c r="G623">
        <v>13</v>
      </c>
    </row>
    <row r="624" spans="1:7" x14ac:dyDescent="0.35">
      <c r="A624">
        <v>27921</v>
      </c>
      <c r="B624">
        <v>0</v>
      </c>
      <c r="C624" t="s">
        <v>40</v>
      </c>
      <c r="D624">
        <v>0</v>
      </c>
      <c r="E624" t="s">
        <v>95</v>
      </c>
      <c r="F624" t="s">
        <v>17</v>
      </c>
      <c r="G624">
        <v>14</v>
      </c>
    </row>
    <row r="625" spans="1:7" x14ac:dyDescent="0.35">
      <c r="A625">
        <v>29373</v>
      </c>
      <c r="B625">
        <v>0</v>
      </c>
      <c r="C625" t="s">
        <v>40</v>
      </c>
      <c r="D625">
        <v>5401</v>
      </c>
      <c r="E625" t="s">
        <v>95</v>
      </c>
      <c r="F625" t="s">
        <v>17</v>
      </c>
      <c r="G625">
        <v>20</v>
      </c>
    </row>
    <row r="626" spans="1:7" x14ac:dyDescent="0.35">
      <c r="A626">
        <v>130684</v>
      </c>
      <c r="B626">
        <v>980</v>
      </c>
      <c r="C626" t="s">
        <v>44</v>
      </c>
      <c r="D626">
        <v>0</v>
      </c>
      <c r="E626" t="s">
        <v>95</v>
      </c>
      <c r="F626" t="s">
        <v>97</v>
      </c>
      <c r="G626">
        <v>6</v>
      </c>
    </row>
    <row r="627" spans="1:7" x14ac:dyDescent="0.35">
      <c r="A627">
        <v>190920</v>
      </c>
      <c r="B627">
        <v>1</v>
      </c>
      <c r="C627" t="s">
        <v>22</v>
      </c>
      <c r="D627">
        <v>0</v>
      </c>
      <c r="E627" t="s">
        <v>91</v>
      </c>
      <c r="F627" t="s">
        <v>14</v>
      </c>
      <c r="G627">
        <v>20</v>
      </c>
    </row>
    <row r="628" spans="1:7" x14ac:dyDescent="0.35">
      <c r="A628">
        <v>187259</v>
      </c>
      <c r="B628">
        <v>0</v>
      </c>
      <c r="C628" t="s">
        <v>22</v>
      </c>
      <c r="D628">
        <v>0</v>
      </c>
      <c r="E628" t="s">
        <v>94</v>
      </c>
      <c r="F628" t="s">
        <v>17</v>
      </c>
      <c r="G628">
        <v>15</v>
      </c>
    </row>
    <row r="629" spans="1:7" x14ac:dyDescent="0.35">
      <c r="A629">
        <v>45666</v>
      </c>
      <c r="B629">
        <v>28</v>
      </c>
      <c r="C629" t="s">
        <v>13</v>
      </c>
      <c r="D629">
        <v>4001</v>
      </c>
      <c r="E629" t="s">
        <v>98</v>
      </c>
      <c r="F629" t="s">
        <v>17</v>
      </c>
      <c r="G629">
        <v>5</v>
      </c>
    </row>
    <row r="630" spans="1:7" x14ac:dyDescent="0.35">
      <c r="A630">
        <v>21335</v>
      </c>
      <c r="B630">
        <v>2</v>
      </c>
      <c r="C630" t="s">
        <v>18</v>
      </c>
      <c r="D630">
        <v>0</v>
      </c>
      <c r="E630" t="s">
        <v>90</v>
      </c>
      <c r="F630" t="s">
        <v>14</v>
      </c>
      <c r="G630">
        <v>10</v>
      </c>
    </row>
    <row r="631" spans="1:7" x14ac:dyDescent="0.35">
      <c r="A631">
        <v>160424</v>
      </c>
      <c r="B631">
        <v>1</v>
      </c>
      <c r="C631" t="s">
        <v>22</v>
      </c>
      <c r="D631">
        <v>3201</v>
      </c>
      <c r="E631" t="s">
        <v>90</v>
      </c>
      <c r="F631" t="s">
        <v>14</v>
      </c>
      <c r="G631">
        <v>20</v>
      </c>
    </row>
    <row r="632" spans="1:7" x14ac:dyDescent="0.35">
      <c r="A632">
        <v>2194</v>
      </c>
      <c r="B632">
        <v>0</v>
      </c>
      <c r="C632" t="s">
        <v>13</v>
      </c>
      <c r="D632">
        <v>6008</v>
      </c>
      <c r="E632" t="s">
        <v>97</v>
      </c>
      <c r="F632" t="s">
        <v>14</v>
      </c>
      <c r="G632">
        <v>4</v>
      </c>
    </row>
    <row r="633" spans="1:7" x14ac:dyDescent="0.35">
      <c r="A633">
        <v>53151</v>
      </c>
      <c r="B633">
        <v>0</v>
      </c>
      <c r="C633" t="s">
        <v>54</v>
      </c>
      <c r="D633">
        <v>0</v>
      </c>
      <c r="E633" t="s">
        <v>100</v>
      </c>
      <c r="F633" t="s">
        <v>14</v>
      </c>
      <c r="G633">
        <v>40</v>
      </c>
    </row>
    <row r="634" spans="1:7" x14ac:dyDescent="0.35">
      <c r="A634">
        <v>126069</v>
      </c>
      <c r="B634">
        <v>2</v>
      </c>
      <c r="C634" t="s">
        <v>21</v>
      </c>
      <c r="D634">
        <v>903</v>
      </c>
      <c r="E634" t="s">
        <v>92</v>
      </c>
      <c r="F634" t="s">
        <v>17</v>
      </c>
      <c r="G634">
        <v>5</v>
      </c>
    </row>
    <row r="635" spans="1:7" x14ac:dyDescent="0.35">
      <c r="A635">
        <v>176292</v>
      </c>
      <c r="B635">
        <v>1</v>
      </c>
      <c r="C635" t="s">
        <v>51</v>
      </c>
      <c r="D635">
        <v>0</v>
      </c>
      <c r="E635" t="s">
        <v>98</v>
      </c>
      <c r="F635" t="s">
        <v>14</v>
      </c>
      <c r="G635">
        <v>25</v>
      </c>
    </row>
    <row r="636" spans="1:7" x14ac:dyDescent="0.35">
      <c r="A636">
        <v>151518</v>
      </c>
      <c r="B636">
        <v>0</v>
      </c>
      <c r="C636" t="s">
        <v>22</v>
      </c>
      <c r="D636">
        <v>4401</v>
      </c>
      <c r="E636" t="s">
        <v>90</v>
      </c>
      <c r="F636" t="s">
        <v>17</v>
      </c>
      <c r="G636">
        <v>15</v>
      </c>
    </row>
    <row r="637" spans="1:7" x14ac:dyDescent="0.35">
      <c r="A637">
        <v>173872</v>
      </c>
      <c r="B637">
        <v>28</v>
      </c>
      <c r="C637" t="s">
        <v>38</v>
      </c>
      <c r="D637">
        <v>0</v>
      </c>
      <c r="E637" t="s">
        <v>94</v>
      </c>
      <c r="F637" t="s">
        <v>17</v>
      </c>
      <c r="G637">
        <v>15</v>
      </c>
    </row>
    <row r="638" spans="1:7" x14ac:dyDescent="0.35">
      <c r="A638">
        <v>117726</v>
      </c>
      <c r="B638">
        <v>0</v>
      </c>
      <c r="C638" t="s">
        <v>21</v>
      </c>
      <c r="D638">
        <v>0</v>
      </c>
      <c r="E638" t="s">
        <v>100</v>
      </c>
      <c r="F638" t="s">
        <v>17</v>
      </c>
      <c r="G638">
        <v>10</v>
      </c>
    </row>
    <row r="639" spans="1:7" x14ac:dyDescent="0.35">
      <c r="A639">
        <v>18948</v>
      </c>
      <c r="B639">
        <v>0</v>
      </c>
      <c r="C639" t="s">
        <v>18</v>
      </c>
      <c r="D639">
        <v>5601</v>
      </c>
      <c r="E639" t="s">
        <v>94</v>
      </c>
      <c r="F639" t="s">
        <v>45</v>
      </c>
      <c r="G639">
        <v>17</v>
      </c>
    </row>
    <row r="640" spans="1:7" x14ac:dyDescent="0.35">
      <c r="A640">
        <v>7330</v>
      </c>
      <c r="B640">
        <v>2</v>
      </c>
      <c r="C640" t="s">
        <v>16</v>
      </c>
      <c r="D640">
        <v>2007</v>
      </c>
      <c r="E640" t="s">
        <v>90</v>
      </c>
      <c r="F640" t="s">
        <v>17</v>
      </c>
      <c r="G640">
        <v>6</v>
      </c>
    </row>
    <row r="641" spans="1:7" x14ac:dyDescent="0.35">
      <c r="A641">
        <v>160576</v>
      </c>
      <c r="B641">
        <v>1002</v>
      </c>
      <c r="C641" t="s">
        <v>22</v>
      </c>
      <c r="D641">
        <v>4012</v>
      </c>
      <c r="E641" t="s">
        <v>95</v>
      </c>
      <c r="F641" t="s">
        <v>14</v>
      </c>
      <c r="G641">
        <v>15</v>
      </c>
    </row>
    <row r="642" spans="1:7" x14ac:dyDescent="0.35">
      <c r="A642">
        <v>72190</v>
      </c>
      <c r="B642">
        <v>2</v>
      </c>
      <c r="C642" t="s">
        <v>30</v>
      </c>
      <c r="D642">
        <v>1312</v>
      </c>
      <c r="E642" t="s">
        <v>95</v>
      </c>
      <c r="F642" t="s">
        <v>14</v>
      </c>
      <c r="G642">
        <v>13</v>
      </c>
    </row>
    <row r="643" spans="1:7" x14ac:dyDescent="0.35">
      <c r="A643">
        <v>13292</v>
      </c>
      <c r="B643">
        <v>0</v>
      </c>
      <c r="C643" t="s">
        <v>58</v>
      </c>
      <c r="D643">
        <v>0</v>
      </c>
      <c r="E643" t="s">
        <v>90</v>
      </c>
      <c r="F643" t="s">
        <v>17</v>
      </c>
      <c r="G643">
        <v>10</v>
      </c>
    </row>
    <row r="644" spans="1:7" x14ac:dyDescent="0.35">
      <c r="A644">
        <v>13551</v>
      </c>
      <c r="B644">
        <v>0</v>
      </c>
      <c r="C644" t="s">
        <v>22</v>
      </c>
      <c r="D644">
        <v>6201</v>
      </c>
      <c r="E644" t="s">
        <v>97</v>
      </c>
      <c r="F644" t="s">
        <v>17</v>
      </c>
      <c r="G644">
        <v>10</v>
      </c>
    </row>
    <row r="645" spans="1:7" x14ac:dyDescent="0.35">
      <c r="A645">
        <v>170935</v>
      </c>
      <c r="B645">
        <v>0</v>
      </c>
      <c r="C645" t="s">
        <v>22</v>
      </c>
      <c r="D645">
        <v>0</v>
      </c>
      <c r="E645" t="s">
        <v>92</v>
      </c>
      <c r="F645" t="s">
        <v>17</v>
      </c>
      <c r="G645">
        <v>10</v>
      </c>
    </row>
    <row r="646" spans="1:7" x14ac:dyDescent="0.35">
      <c r="A646">
        <v>126888</v>
      </c>
      <c r="B646">
        <v>1</v>
      </c>
      <c r="C646" t="s">
        <v>21</v>
      </c>
      <c r="D646">
        <v>5601</v>
      </c>
      <c r="E646" t="s">
        <v>90</v>
      </c>
      <c r="F646" t="s">
        <v>14</v>
      </c>
      <c r="G646">
        <v>20</v>
      </c>
    </row>
    <row r="647" spans="1:7" x14ac:dyDescent="0.35">
      <c r="A647">
        <v>170215</v>
      </c>
      <c r="B647">
        <v>0</v>
      </c>
      <c r="C647" t="s">
        <v>22</v>
      </c>
      <c r="D647">
        <v>2001</v>
      </c>
      <c r="E647" t="s">
        <v>90</v>
      </c>
      <c r="F647" t="s">
        <v>17</v>
      </c>
      <c r="G647">
        <v>8</v>
      </c>
    </row>
    <row r="648" spans="1:7" x14ac:dyDescent="0.35">
      <c r="A648">
        <v>168574</v>
      </c>
      <c r="B648">
        <v>1</v>
      </c>
      <c r="C648" t="s">
        <v>22</v>
      </c>
      <c r="D648">
        <v>0</v>
      </c>
      <c r="E648" t="s">
        <v>102</v>
      </c>
      <c r="F648" t="s">
        <v>14</v>
      </c>
      <c r="G648">
        <v>100</v>
      </c>
    </row>
    <row r="649" spans="1:7" x14ac:dyDescent="0.35">
      <c r="A649">
        <v>90482</v>
      </c>
      <c r="B649">
        <v>1</v>
      </c>
      <c r="C649" t="s">
        <v>16</v>
      </c>
      <c r="D649">
        <v>5003</v>
      </c>
      <c r="E649" t="s">
        <v>93</v>
      </c>
      <c r="F649" t="s">
        <v>14</v>
      </c>
      <c r="G649">
        <v>20</v>
      </c>
    </row>
    <row r="650" spans="1:7" x14ac:dyDescent="0.35">
      <c r="A650">
        <v>18896</v>
      </c>
      <c r="B650">
        <v>1002</v>
      </c>
      <c r="C650" t="s">
        <v>18</v>
      </c>
      <c r="D650">
        <v>3501</v>
      </c>
      <c r="E650" t="s">
        <v>90</v>
      </c>
      <c r="F650" t="s">
        <v>14</v>
      </c>
      <c r="G650">
        <v>20</v>
      </c>
    </row>
    <row r="651" spans="1:7" x14ac:dyDescent="0.35">
      <c r="A651">
        <v>161335</v>
      </c>
      <c r="B651">
        <v>0</v>
      </c>
      <c r="C651" t="s">
        <v>22</v>
      </c>
      <c r="D651">
        <v>2601</v>
      </c>
      <c r="E651" t="s">
        <v>92</v>
      </c>
      <c r="F651" t="s">
        <v>17</v>
      </c>
      <c r="G651">
        <v>1392</v>
      </c>
    </row>
    <row r="652" spans="1:7" x14ac:dyDescent="0.35">
      <c r="A652">
        <v>82141</v>
      </c>
      <c r="B652">
        <v>2</v>
      </c>
      <c r="C652" t="s">
        <v>57</v>
      </c>
      <c r="D652">
        <v>3801</v>
      </c>
      <c r="E652" t="s">
        <v>91</v>
      </c>
      <c r="F652" t="s">
        <v>17</v>
      </c>
      <c r="G652">
        <v>10</v>
      </c>
    </row>
    <row r="653" spans="1:7" x14ac:dyDescent="0.35">
      <c r="A653">
        <v>187659</v>
      </c>
      <c r="B653">
        <v>0</v>
      </c>
      <c r="C653" t="s">
        <v>54</v>
      </c>
      <c r="D653">
        <v>0</v>
      </c>
      <c r="E653" t="s">
        <v>90</v>
      </c>
      <c r="F653" t="s">
        <v>17</v>
      </c>
      <c r="G653">
        <v>15</v>
      </c>
    </row>
    <row r="654" spans="1:7" x14ac:dyDescent="0.35">
      <c r="A654">
        <v>143523</v>
      </c>
      <c r="B654">
        <v>0</v>
      </c>
      <c r="C654" t="s">
        <v>22</v>
      </c>
      <c r="D654">
        <v>1901</v>
      </c>
      <c r="E654" t="s">
        <v>104</v>
      </c>
      <c r="F654" t="s">
        <v>17</v>
      </c>
      <c r="G654">
        <v>3</v>
      </c>
    </row>
    <row r="655" spans="1:7" x14ac:dyDescent="0.35">
      <c r="A655">
        <v>64442</v>
      </c>
      <c r="B655">
        <v>1</v>
      </c>
      <c r="C655" t="s">
        <v>34</v>
      </c>
      <c r="D655">
        <v>5201</v>
      </c>
      <c r="E655" t="s">
        <v>92</v>
      </c>
      <c r="F655" t="s">
        <v>14</v>
      </c>
      <c r="G655">
        <v>8</v>
      </c>
    </row>
    <row r="656" spans="1:7" x14ac:dyDescent="0.35">
      <c r="A656">
        <v>151902</v>
      </c>
      <c r="B656">
        <v>1</v>
      </c>
      <c r="C656" t="s">
        <v>22</v>
      </c>
      <c r="D656">
        <v>5001</v>
      </c>
      <c r="E656" t="s">
        <v>89</v>
      </c>
      <c r="F656" t="s">
        <v>14</v>
      </c>
      <c r="G656">
        <v>10</v>
      </c>
    </row>
    <row r="657" spans="1:7" x14ac:dyDescent="0.35">
      <c r="A657">
        <v>140027</v>
      </c>
      <c r="B657">
        <v>0</v>
      </c>
      <c r="C657" t="s">
        <v>55</v>
      </c>
      <c r="D657">
        <v>0</v>
      </c>
      <c r="E657" t="s">
        <v>90</v>
      </c>
      <c r="F657" t="s">
        <v>17</v>
      </c>
      <c r="G657">
        <v>25</v>
      </c>
    </row>
    <row r="658" spans="1:7" x14ac:dyDescent="0.35">
      <c r="A658">
        <v>147636</v>
      </c>
      <c r="B658">
        <v>1</v>
      </c>
      <c r="C658" t="s">
        <v>22</v>
      </c>
      <c r="D658">
        <v>1601</v>
      </c>
      <c r="E658" t="s">
        <v>91</v>
      </c>
      <c r="F658" t="s">
        <v>14</v>
      </c>
      <c r="G658">
        <v>11</v>
      </c>
    </row>
    <row r="659" spans="1:7" x14ac:dyDescent="0.35">
      <c r="A659">
        <v>85010</v>
      </c>
      <c r="B659">
        <v>1</v>
      </c>
      <c r="C659" t="s">
        <v>57</v>
      </c>
      <c r="D659">
        <v>4406</v>
      </c>
      <c r="E659" t="s">
        <v>90</v>
      </c>
      <c r="F659" t="s">
        <v>14</v>
      </c>
      <c r="G659">
        <v>9</v>
      </c>
    </row>
    <row r="660" spans="1:7" x14ac:dyDescent="0.35">
      <c r="A660">
        <v>12454</v>
      </c>
      <c r="B660">
        <v>1</v>
      </c>
      <c r="C660" t="s">
        <v>16</v>
      </c>
      <c r="D660">
        <v>0</v>
      </c>
      <c r="E660" t="s">
        <v>94</v>
      </c>
      <c r="F660" t="s">
        <v>14</v>
      </c>
      <c r="G660">
        <v>15</v>
      </c>
    </row>
    <row r="661" spans="1:7" x14ac:dyDescent="0.35">
      <c r="A661">
        <v>118166</v>
      </c>
      <c r="B661">
        <v>0</v>
      </c>
      <c r="C661" t="s">
        <v>21</v>
      </c>
      <c r="D661">
        <v>0</v>
      </c>
      <c r="E661" t="s">
        <v>92</v>
      </c>
      <c r="F661" t="s">
        <v>17</v>
      </c>
      <c r="G661">
        <v>10</v>
      </c>
    </row>
    <row r="662" spans="1:7" x14ac:dyDescent="0.35">
      <c r="A662">
        <v>64165</v>
      </c>
      <c r="B662">
        <v>0</v>
      </c>
      <c r="C662" t="s">
        <v>56</v>
      </c>
      <c r="D662">
        <v>6401</v>
      </c>
      <c r="E662" t="s">
        <v>90</v>
      </c>
      <c r="F662" t="s">
        <v>17</v>
      </c>
      <c r="G662">
        <v>20</v>
      </c>
    </row>
    <row r="663" spans="1:7" x14ac:dyDescent="0.35">
      <c r="A663">
        <v>191663</v>
      </c>
      <c r="B663">
        <v>2</v>
      </c>
      <c r="C663" t="s">
        <v>51</v>
      </c>
      <c r="D663">
        <v>2708</v>
      </c>
      <c r="E663" t="s">
        <v>94</v>
      </c>
      <c r="F663" t="s">
        <v>14</v>
      </c>
      <c r="G663">
        <v>10</v>
      </c>
    </row>
    <row r="664" spans="1:7" x14ac:dyDescent="0.35">
      <c r="A664">
        <v>111021</v>
      </c>
      <c r="B664">
        <v>0</v>
      </c>
      <c r="C664" t="s">
        <v>33</v>
      </c>
      <c r="D664">
        <v>0</v>
      </c>
      <c r="E664" t="s">
        <v>100</v>
      </c>
      <c r="F664" t="s">
        <v>17</v>
      </c>
      <c r="G664">
        <v>10</v>
      </c>
    </row>
    <row r="665" spans="1:7" x14ac:dyDescent="0.35">
      <c r="A665">
        <v>169280</v>
      </c>
      <c r="B665">
        <v>0</v>
      </c>
      <c r="C665" t="s">
        <v>22</v>
      </c>
      <c r="D665">
        <v>7001</v>
      </c>
      <c r="E665" t="s">
        <v>91</v>
      </c>
      <c r="F665" t="s">
        <v>17</v>
      </c>
      <c r="G665">
        <v>10</v>
      </c>
    </row>
    <row r="666" spans="1:7" x14ac:dyDescent="0.35">
      <c r="A666">
        <v>138590</v>
      </c>
      <c r="B666">
        <v>0</v>
      </c>
      <c r="C666" t="s">
        <v>56</v>
      </c>
      <c r="D666">
        <v>5307</v>
      </c>
      <c r="E666" t="s">
        <v>94</v>
      </c>
      <c r="F666" t="s">
        <v>17</v>
      </c>
      <c r="G666">
        <v>30</v>
      </c>
    </row>
    <row r="667" spans="1:7" x14ac:dyDescent="0.35">
      <c r="A667">
        <v>123386</v>
      </c>
      <c r="B667">
        <v>1</v>
      </c>
      <c r="C667" t="s">
        <v>21</v>
      </c>
      <c r="D667">
        <v>4201</v>
      </c>
      <c r="E667" t="s">
        <v>92</v>
      </c>
      <c r="F667" t="s">
        <v>14</v>
      </c>
      <c r="G667">
        <v>22</v>
      </c>
    </row>
    <row r="668" spans="1:7" x14ac:dyDescent="0.35">
      <c r="A668">
        <v>121759</v>
      </c>
      <c r="B668">
        <v>1</v>
      </c>
      <c r="C668" t="s">
        <v>21</v>
      </c>
      <c r="D668">
        <v>5601</v>
      </c>
      <c r="E668" t="s">
        <v>93</v>
      </c>
      <c r="F668" t="s">
        <v>14</v>
      </c>
      <c r="G668">
        <v>20</v>
      </c>
    </row>
    <row r="669" spans="1:7" x14ac:dyDescent="0.35">
      <c r="A669">
        <v>73534</v>
      </c>
      <c r="B669">
        <v>1</v>
      </c>
      <c r="C669" t="s">
        <v>30</v>
      </c>
      <c r="D669">
        <v>3301</v>
      </c>
      <c r="E669" t="s">
        <v>100</v>
      </c>
      <c r="F669" t="s">
        <v>14</v>
      </c>
      <c r="G669">
        <v>6</v>
      </c>
    </row>
    <row r="670" spans="1:7" x14ac:dyDescent="0.35">
      <c r="A670">
        <v>168423</v>
      </c>
      <c r="B670">
        <v>0</v>
      </c>
      <c r="C670" t="s">
        <v>22</v>
      </c>
      <c r="D670">
        <v>0</v>
      </c>
      <c r="E670" t="s">
        <v>96</v>
      </c>
      <c r="F670" t="s">
        <v>17</v>
      </c>
      <c r="G670">
        <v>25</v>
      </c>
    </row>
    <row r="671" spans="1:7" x14ac:dyDescent="0.35">
      <c r="A671">
        <v>169605</v>
      </c>
      <c r="B671">
        <v>0</v>
      </c>
      <c r="C671" t="s">
        <v>22</v>
      </c>
      <c r="D671">
        <v>0</v>
      </c>
      <c r="E671" t="s">
        <v>98</v>
      </c>
      <c r="F671" t="s">
        <v>97</v>
      </c>
      <c r="G671">
        <v>7</v>
      </c>
    </row>
    <row r="672" spans="1:7" x14ac:dyDescent="0.35">
      <c r="A672">
        <v>157573</v>
      </c>
      <c r="B672">
        <v>0</v>
      </c>
      <c r="C672" t="s">
        <v>22</v>
      </c>
      <c r="D672">
        <v>0</v>
      </c>
      <c r="E672" t="s">
        <v>94</v>
      </c>
      <c r="F672" t="s">
        <v>97</v>
      </c>
      <c r="G672">
        <v>47</v>
      </c>
    </row>
    <row r="673" spans="1:7" x14ac:dyDescent="0.35">
      <c r="A673">
        <v>23706</v>
      </c>
      <c r="B673">
        <v>0</v>
      </c>
      <c r="C673" t="s">
        <v>47</v>
      </c>
      <c r="D673">
        <v>0</v>
      </c>
      <c r="E673" t="s">
        <v>92</v>
      </c>
      <c r="F673" t="s">
        <v>14</v>
      </c>
      <c r="G673">
        <v>15</v>
      </c>
    </row>
    <row r="674" spans="1:7" x14ac:dyDescent="0.35">
      <c r="A674">
        <v>21855</v>
      </c>
      <c r="B674">
        <v>0</v>
      </c>
      <c r="C674" t="s">
        <v>18</v>
      </c>
      <c r="D674">
        <v>0</v>
      </c>
      <c r="E674" t="s">
        <v>92</v>
      </c>
      <c r="F674" t="s">
        <v>17</v>
      </c>
      <c r="G674">
        <v>20</v>
      </c>
    </row>
    <row r="675" spans="1:7" x14ac:dyDescent="0.35">
      <c r="A675">
        <v>148511</v>
      </c>
      <c r="B675">
        <v>0</v>
      </c>
      <c r="C675" t="s">
        <v>22</v>
      </c>
      <c r="D675">
        <v>0</v>
      </c>
      <c r="E675" t="s">
        <v>94</v>
      </c>
      <c r="F675" t="s">
        <v>17</v>
      </c>
      <c r="G675">
        <v>20</v>
      </c>
    </row>
    <row r="676" spans="1:7" x14ac:dyDescent="0.35">
      <c r="A676">
        <v>3579</v>
      </c>
      <c r="B676">
        <v>9</v>
      </c>
      <c r="C676" t="s">
        <v>22</v>
      </c>
      <c r="D676">
        <v>6001</v>
      </c>
      <c r="E676" t="s">
        <v>95</v>
      </c>
      <c r="F676" t="s">
        <v>14</v>
      </c>
      <c r="G676">
        <v>18</v>
      </c>
    </row>
    <row r="677" spans="1:7" x14ac:dyDescent="0.35">
      <c r="A677">
        <v>542</v>
      </c>
      <c r="B677">
        <v>0</v>
      </c>
      <c r="C677" t="s">
        <v>36</v>
      </c>
      <c r="D677">
        <v>0</v>
      </c>
      <c r="E677" t="s">
        <v>90</v>
      </c>
      <c r="F677" t="s">
        <v>14</v>
      </c>
      <c r="G677">
        <v>10</v>
      </c>
    </row>
    <row r="678" spans="1:7" x14ac:dyDescent="0.35">
      <c r="A678">
        <v>92079</v>
      </c>
      <c r="B678">
        <v>2</v>
      </c>
      <c r="C678" t="s">
        <v>16</v>
      </c>
      <c r="D678">
        <v>1503</v>
      </c>
      <c r="E678" t="s">
        <v>94</v>
      </c>
      <c r="F678" t="s">
        <v>14</v>
      </c>
      <c r="G678">
        <v>15</v>
      </c>
    </row>
    <row r="679" spans="1:7" x14ac:dyDescent="0.35">
      <c r="A679">
        <v>50967</v>
      </c>
      <c r="B679">
        <v>28</v>
      </c>
      <c r="C679" t="s">
        <v>54</v>
      </c>
      <c r="D679">
        <v>2401</v>
      </c>
      <c r="E679" t="s">
        <v>94</v>
      </c>
      <c r="F679" t="s">
        <v>17</v>
      </c>
      <c r="G679">
        <v>15</v>
      </c>
    </row>
    <row r="680" spans="1:7" x14ac:dyDescent="0.35">
      <c r="A680">
        <v>160997</v>
      </c>
      <c r="B680">
        <v>1</v>
      </c>
      <c r="C680" t="s">
        <v>22</v>
      </c>
      <c r="D680">
        <v>0</v>
      </c>
      <c r="E680" t="s">
        <v>92</v>
      </c>
      <c r="F680" t="s">
        <v>14</v>
      </c>
      <c r="G680">
        <v>10</v>
      </c>
    </row>
    <row r="681" spans="1:7" x14ac:dyDescent="0.35">
      <c r="A681">
        <v>121718</v>
      </c>
      <c r="B681">
        <v>1</v>
      </c>
      <c r="C681" t="s">
        <v>21</v>
      </c>
      <c r="D681">
        <v>2101</v>
      </c>
      <c r="E681" t="s">
        <v>93</v>
      </c>
      <c r="F681" t="s">
        <v>14</v>
      </c>
      <c r="G681">
        <v>30</v>
      </c>
    </row>
    <row r="682" spans="1:7" x14ac:dyDescent="0.35">
      <c r="A682">
        <v>68807</v>
      </c>
      <c r="B682">
        <v>28</v>
      </c>
      <c r="C682" t="s">
        <v>21</v>
      </c>
      <c r="D682">
        <v>0</v>
      </c>
      <c r="E682" t="s">
        <v>94</v>
      </c>
      <c r="F682" t="s">
        <v>17</v>
      </c>
      <c r="G682">
        <v>15</v>
      </c>
    </row>
    <row r="683" spans="1:7" x14ac:dyDescent="0.35">
      <c r="A683">
        <v>155045</v>
      </c>
      <c r="B683">
        <v>1</v>
      </c>
      <c r="C683" t="s">
        <v>21</v>
      </c>
      <c r="D683">
        <v>0</v>
      </c>
      <c r="E683" t="s">
        <v>100</v>
      </c>
      <c r="F683" t="s">
        <v>14</v>
      </c>
      <c r="G683">
        <v>10</v>
      </c>
    </row>
    <row r="684" spans="1:7" x14ac:dyDescent="0.35">
      <c r="A684">
        <v>146703</v>
      </c>
      <c r="B684">
        <v>1</v>
      </c>
      <c r="C684" t="s">
        <v>22</v>
      </c>
      <c r="D684">
        <v>0</v>
      </c>
      <c r="E684" t="s">
        <v>98</v>
      </c>
      <c r="F684" t="s">
        <v>97</v>
      </c>
      <c r="G684">
        <v>15</v>
      </c>
    </row>
    <row r="685" spans="1:7" x14ac:dyDescent="0.35">
      <c r="A685">
        <v>81298</v>
      </c>
      <c r="B685">
        <v>1002</v>
      </c>
      <c r="C685" t="s">
        <v>36</v>
      </c>
      <c r="D685">
        <v>4612</v>
      </c>
      <c r="E685" t="s">
        <v>89</v>
      </c>
      <c r="F685" t="s">
        <v>45</v>
      </c>
      <c r="G685">
        <v>10</v>
      </c>
    </row>
    <row r="686" spans="1:7" x14ac:dyDescent="0.35">
      <c r="A686">
        <v>172301</v>
      </c>
      <c r="B686">
        <v>2</v>
      </c>
      <c r="C686" t="s">
        <v>22</v>
      </c>
      <c r="D686">
        <v>2301</v>
      </c>
      <c r="E686" t="s">
        <v>96</v>
      </c>
      <c r="F686" t="s">
        <v>14</v>
      </c>
      <c r="G686">
        <v>23</v>
      </c>
    </row>
    <row r="687" spans="1:7" x14ac:dyDescent="0.35">
      <c r="A687">
        <v>92241</v>
      </c>
      <c r="B687">
        <v>0</v>
      </c>
      <c r="C687" t="s">
        <v>16</v>
      </c>
      <c r="D687">
        <v>3312</v>
      </c>
      <c r="E687" t="s">
        <v>93</v>
      </c>
      <c r="F687" t="s">
        <v>14</v>
      </c>
      <c r="G687">
        <v>20</v>
      </c>
    </row>
    <row r="688" spans="1:7" x14ac:dyDescent="0.35">
      <c r="A688">
        <v>116930</v>
      </c>
      <c r="B688">
        <v>0</v>
      </c>
      <c r="C688" t="s">
        <v>21</v>
      </c>
      <c r="D688">
        <v>2207</v>
      </c>
      <c r="E688" t="s">
        <v>96</v>
      </c>
      <c r="F688" t="s">
        <v>17</v>
      </c>
      <c r="G688">
        <v>20</v>
      </c>
    </row>
    <row r="689" spans="1:7" x14ac:dyDescent="0.35">
      <c r="A689">
        <v>20338</v>
      </c>
      <c r="B689">
        <v>0</v>
      </c>
      <c r="C689" t="s">
        <v>18</v>
      </c>
      <c r="D689">
        <v>2301</v>
      </c>
      <c r="E689" t="s">
        <v>93</v>
      </c>
      <c r="F689" t="s">
        <v>14</v>
      </c>
      <c r="G689">
        <v>125</v>
      </c>
    </row>
    <row r="690" spans="1:7" x14ac:dyDescent="0.35">
      <c r="A690">
        <v>177113</v>
      </c>
      <c r="B690">
        <v>2</v>
      </c>
      <c r="C690" t="s">
        <v>51</v>
      </c>
      <c r="D690">
        <v>0</v>
      </c>
      <c r="E690" t="s">
        <v>100</v>
      </c>
      <c r="F690" t="s">
        <v>17</v>
      </c>
      <c r="G690">
        <v>14</v>
      </c>
    </row>
    <row r="691" spans="1:7" x14ac:dyDescent="0.35">
      <c r="A691">
        <v>46687</v>
      </c>
      <c r="B691">
        <v>0</v>
      </c>
      <c r="C691" t="s">
        <v>44</v>
      </c>
      <c r="D691">
        <v>0</v>
      </c>
      <c r="E691" t="s">
        <v>90</v>
      </c>
      <c r="F691" t="s">
        <v>17</v>
      </c>
      <c r="G691">
        <v>10</v>
      </c>
    </row>
    <row r="692" spans="1:7" x14ac:dyDescent="0.35">
      <c r="A692">
        <v>171137</v>
      </c>
      <c r="B692">
        <v>1</v>
      </c>
      <c r="C692" t="s">
        <v>22</v>
      </c>
      <c r="D692">
        <v>2607</v>
      </c>
      <c r="E692" t="s">
        <v>95</v>
      </c>
      <c r="F692" t="s">
        <v>14</v>
      </c>
      <c r="G692">
        <v>14</v>
      </c>
    </row>
    <row r="693" spans="1:7" x14ac:dyDescent="0.35">
      <c r="A693">
        <v>2499</v>
      </c>
      <c r="B693">
        <v>0</v>
      </c>
      <c r="C693" t="s">
        <v>34</v>
      </c>
      <c r="D693">
        <v>0</v>
      </c>
      <c r="E693" t="s">
        <v>90</v>
      </c>
      <c r="F693" t="s">
        <v>17</v>
      </c>
      <c r="G693">
        <v>5</v>
      </c>
    </row>
    <row r="694" spans="1:7" x14ac:dyDescent="0.35">
      <c r="A694">
        <v>149644</v>
      </c>
      <c r="B694">
        <v>0</v>
      </c>
      <c r="C694" t="s">
        <v>22</v>
      </c>
      <c r="D694">
        <v>0</v>
      </c>
      <c r="E694" t="s">
        <v>96</v>
      </c>
      <c r="F694" t="s">
        <v>17</v>
      </c>
      <c r="G694">
        <v>20</v>
      </c>
    </row>
    <row r="695" spans="1:7" x14ac:dyDescent="0.35">
      <c r="A695">
        <v>18584</v>
      </c>
      <c r="B695">
        <v>0</v>
      </c>
      <c r="C695" t="s">
        <v>18</v>
      </c>
      <c r="D695">
        <v>2211</v>
      </c>
      <c r="E695" t="s">
        <v>89</v>
      </c>
      <c r="F695" t="s">
        <v>17</v>
      </c>
      <c r="G695">
        <v>12</v>
      </c>
    </row>
    <row r="696" spans="1:7" x14ac:dyDescent="0.35">
      <c r="A696">
        <v>186486</v>
      </c>
      <c r="B696">
        <v>0</v>
      </c>
      <c r="C696" t="s">
        <v>22</v>
      </c>
      <c r="D696">
        <v>0</v>
      </c>
      <c r="E696" t="s">
        <v>96</v>
      </c>
      <c r="F696" t="s">
        <v>17</v>
      </c>
      <c r="G696">
        <v>3</v>
      </c>
    </row>
    <row r="697" spans="1:7" x14ac:dyDescent="0.35">
      <c r="A697">
        <v>148544</v>
      </c>
      <c r="B697">
        <v>2</v>
      </c>
      <c r="C697" t="s">
        <v>22</v>
      </c>
      <c r="D697">
        <v>3908</v>
      </c>
      <c r="E697" t="s">
        <v>94</v>
      </c>
      <c r="F697" t="s">
        <v>17</v>
      </c>
      <c r="G697">
        <v>10</v>
      </c>
    </row>
    <row r="698" spans="1:7" x14ac:dyDescent="0.35">
      <c r="A698">
        <v>17217</v>
      </c>
      <c r="B698">
        <v>0</v>
      </c>
      <c r="C698" t="s">
        <v>18</v>
      </c>
      <c r="D698">
        <v>3001</v>
      </c>
      <c r="E698" t="s">
        <v>92</v>
      </c>
      <c r="F698" t="s">
        <v>14</v>
      </c>
      <c r="G698">
        <v>10</v>
      </c>
    </row>
    <row r="699" spans="1:7" x14ac:dyDescent="0.35">
      <c r="A699">
        <v>111833</v>
      </c>
      <c r="B699">
        <v>2</v>
      </c>
      <c r="C699" t="s">
        <v>33</v>
      </c>
      <c r="D699">
        <v>0</v>
      </c>
      <c r="E699" t="s">
        <v>105</v>
      </c>
      <c r="F699" t="s">
        <v>17</v>
      </c>
      <c r="G699">
        <v>5</v>
      </c>
    </row>
    <row r="700" spans="1:7" x14ac:dyDescent="0.35">
      <c r="A700">
        <v>158245</v>
      </c>
      <c r="B700">
        <v>0</v>
      </c>
      <c r="C700" t="s">
        <v>22</v>
      </c>
      <c r="D700">
        <v>0</v>
      </c>
      <c r="E700" t="s">
        <v>99</v>
      </c>
      <c r="F700" t="s">
        <v>14</v>
      </c>
      <c r="G700">
        <v>5</v>
      </c>
    </row>
    <row r="701" spans="1:7" x14ac:dyDescent="0.35">
      <c r="A701">
        <v>179776</v>
      </c>
      <c r="B701">
        <v>2</v>
      </c>
      <c r="C701" t="s">
        <v>41</v>
      </c>
      <c r="D701">
        <v>3102</v>
      </c>
      <c r="E701" t="s">
        <v>94</v>
      </c>
      <c r="F701" t="s">
        <v>17</v>
      </c>
      <c r="G701">
        <v>10</v>
      </c>
    </row>
    <row r="702" spans="1:7" x14ac:dyDescent="0.35">
      <c r="A702">
        <v>165102</v>
      </c>
      <c r="B702">
        <v>1</v>
      </c>
      <c r="C702" t="s">
        <v>22</v>
      </c>
      <c r="D702">
        <v>2201</v>
      </c>
      <c r="E702" t="s">
        <v>94</v>
      </c>
      <c r="F702" t="s">
        <v>14</v>
      </c>
      <c r="G702">
        <v>25</v>
      </c>
    </row>
    <row r="703" spans="1:7" x14ac:dyDescent="0.35">
      <c r="A703">
        <v>95341</v>
      </c>
      <c r="B703">
        <v>28</v>
      </c>
      <c r="C703" t="s">
        <v>16</v>
      </c>
      <c r="D703">
        <v>0</v>
      </c>
      <c r="E703" t="s">
        <v>90</v>
      </c>
      <c r="F703" t="s">
        <v>17</v>
      </c>
      <c r="G703">
        <v>10</v>
      </c>
    </row>
    <row r="704" spans="1:7" x14ac:dyDescent="0.35">
      <c r="A704">
        <v>166375</v>
      </c>
      <c r="B704">
        <v>0</v>
      </c>
      <c r="C704" t="s">
        <v>22</v>
      </c>
      <c r="D704">
        <v>2901</v>
      </c>
      <c r="E704" t="s">
        <v>94</v>
      </c>
      <c r="F704" t="s">
        <v>17</v>
      </c>
      <c r="G704">
        <v>11</v>
      </c>
    </row>
    <row r="705" spans="1:7" x14ac:dyDescent="0.35">
      <c r="A705">
        <v>69577</v>
      </c>
      <c r="B705">
        <v>1</v>
      </c>
      <c r="C705" t="s">
        <v>30</v>
      </c>
      <c r="D705">
        <v>6001</v>
      </c>
      <c r="E705" t="s">
        <v>92</v>
      </c>
      <c r="F705" t="s">
        <v>14</v>
      </c>
      <c r="G705">
        <v>8</v>
      </c>
    </row>
    <row r="706" spans="1:7" x14ac:dyDescent="0.35">
      <c r="A706">
        <v>29785</v>
      </c>
      <c r="B706">
        <v>0</v>
      </c>
      <c r="C706" t="s">
        <v>40</v>
      </c>
      <c r="D706">
        <v>2501</v>
      </c>
      <c r="E706" t="s">
        <v>89</v>
      </c>
      <c r="F706" t="s">
        <v>17</v>
      </c>
      <c r="G706">
        <v>15</v>
      </c>
    </row>
    <row r="707" spans="1:7" x14ac:dyDescent="0.35">
      <c r="A707">
        <v>188279</v>
      </c>
      <c r="B707">
        <v>1</v>
      </c>
      <c r="C707" t="s">
        <v>30</v>
      </c>
      <c r="D707">
        <v>3501</v>
      </c>
      <c r="E707" t="s">
        <v>91</v>
      </c>
      <c r="F707" t="s">
        <v>14</v>
      </c>
      <c r="G707">
        <v>10</v>
      </c>
    </row>
    <row r="708" spans="1:7" x14ac:dyDescent="0.35">
      <c r="A708">
        <v>150970</v>
      </c>
      <c r="B708">
        <v>2</v>
      </c>
      <c r="C708" t="s">
        <v>22</v>
      </c>
      <c r="D708">
        <v>4601</v>
      </c>
      <c r="E708" t="s">
        <v>104</v>
      </c>
      <c r="F708" t="s">
        <v>17</v>
      </c>
      <c r="G708">
        <v>20</v>
      </c>
    </row>
    <row r="709" spans="1:7" x14ac:dyDescent="0.35">
      <c r="A709">
        <v>77799</v>
      </c>
      <c r="B709">
        <v>0</v>
      </c>
      <c r="C709" t="s">
        <v>36</v>
      </c>
      <c r="D709">
        <v>3703</v>
      </c>
      <c r="E709" t="s">
        <v>94</v>
      </c>
      <c r="F709" t="s">
        <v>14</v>
      </c>
      <c r="G709">
        <v>10</v>
      </c>
    </row>
    <row r="710" spans="1:7" x14ac:dyDescent="0.35">
      <c r="A710">
        <v>90694</v>
      </c>
      <c r="B710">
        <v>28</v>
      </c>
      <c r="C710" t="s">
        <v>16</v>
      </c>
      <c r="D710">
        <v>1501</v>
      </c>
      <c r="E710" t="s">
        <v>96</v>
      </c>
      <c r="F710" t="s">
        <v>17</v>
      </c>
      <c r="G710">
        <v>30</v>
      </c>
    </row>
    <row r="711" spans="1:7" x14ac:dyDescent="0.35">
      <c r="A711">
        <v>173508</v>
      </c>
      <c r="B711">
        <v>1</v>
      </c>
      <c r="C711" t="s">
        <v>38</v>
      </c>
      <c r="D711">
        <v>0</v>
      </c>
      <c r="E711" t="s">
        <v>94</v>
      </c>
      <c r="F711" t="s">
        <v>14</v>
      </c>
      <c r="G711">
        <v>25</v>
      </c>
    </row>
    <row r="712" spans="1:7" x14ac:dyDescent="0.35">
      <c r="A712">
        <v>102775</v>
      </c>
      <c r="B712">
        <v>0</v>
      </c>
      <c r="C712" t="s">
        <v>42</v>
      </c>
      <c r="D712">
        <v>0</v>
      </c>
      <c r="E712" t="s">
        <v>92</v>
      </c>
      <c r="F712" t="s">
        <v>17</v>
      </c>
      <c r="G712">
        <v>20</v>
      </c>
    </row>
    <row r="713" spans="1:7" x14ac:dyDescent="0.35">
      <c r="A713">
        <v>117255</v>
      </c>
      <c r="B713">
        <v>2</v>
      </c>
      <c r="C713" t="s">
        <v>21</v>
      </c>
      <c r="D713">
        <v>1701</v>
      </c>
      <c r="E713" t="s">
        <v>96</v>
      </c>
      <c r="F713" t="s">
        <v>17</v>
      </c>
      <c r="G713">
        <v>10</v>
      </c>
    </row>
    <row r="714" spans="1:7" x14ac:dyDescent="0.35">
      <c r="A714">
        <v>145392</v>
      </c>
      <c r="B714">
        <v>2</v>
      </c>
      <c r="C714" t="s">
        <v>22</v>
      </c>
      <c r="D714">
        <v>3102</v>
      </c>
      <c r="E714" t="s">
        <v>94</v>
      </c>
      <c r="F714" t="s">
        <v>31</v>
      </c>
      <c r="G714">
        <v>15</v>
      </c>
    </row>
    <row r="715" spans="1:7" x14ac:dyDescent="0.35">
      <c r="A715">
        <v>185052</v>
      </c>
      <c r="B715">
        <v>1</v>
      </c>
      <c r="C715" t="s">
        <v>21</v>
      </c>
      <c r="D715">
        <v>5001</v>
      </c>
      <c r="E715" t="s">
        <v>96</v>
      </c>
      <c r="F715" t="s">
        <v>14</v>
      </c>
      <c r="G715">
        <v>100</v>
      </c>
    </row>
    <row r="716" spans="1:7" x14ac:dyDescent="0.35">
      <c r="A716">
        <v>179423</v>
      </c>
      <c r="B716">
        <v>0</v>
      </c>
      <c r="C716" t="s">
        <v>41</v>
      </c>
      <c r="D716">
        <v>1501</v>
      </c>
      <c r="E716" t="s">
        <v>96</v>
      </c>
      <c r="F716" t="s">
        <v>17</v>
      </c>
      <c r="G716">
        <v>20</v>
      </c>
    </row>
    <row r="717" spans="1:7" x14ac:dyDescent="0.35">
      <c r="A717">
        <v>6304</v>
      </c>
      <c r="B717">
        <v>1</v>
      </c>
      <c r="C717" t="s">
        <v>28</v>
      </c>
      <c r="D717">
        <v>1202</v>
      </c>
      <c r="E717" t="s">
        <v>92</v>
      </c>
      <c r="F717" t="s">
        <v>14</v>
      </c>
      <c r="G717">
        <v>20</v>
      </c>
    </row>
    <row r="718" spans="1:7" x14ac:dyDescent="0.35">
      <c r="A718">
        <v>3631</v>
      </c>
      <c r="B718">
        <v>1</v>
      </c>
      <c r="C718" t="s">
        <v>51</v>
      </c>
      <c r="D718">
        <v>0</v>
      </c>
      <c r="E718" t="s">
        <v>91</v>
      </c>
      <c r="F718" t="s">
        <v>14</v>
      </c>
      <c r="G718">
        <v>13</v>
      </c>
    </row>
    <row r="719" spans="1:7" x14ac:dyDescent="0.35">
      <c r="A719">
        <v>78199</v>
      </c>
      <c r="B719">
        <v>1</v>
      </c>
      <c r="C719" t="s">
        <v>36</v>
      </c>
      <c r="D719">
        <v>4610</v>
      </c>
      <c r="E719" t="s">
        <v>93</v>
      </c>
      <c r="F719" t="s">
        <v>14</v>
      </c>
      <c r="G719">
        <v>15</v>
      </c>
    </row>
    <row r="720" spans="1:7" x14ac:dyDescent="0.35">
      <c r="A720">
        <v>128496</v>
      </c>
      <c r="B720">
        <v>2</v>
      </c>
      <c r="C720" t="s">
        <v>21</v>
      </c>
      <c r="D720">
        <v>0</v>
      </c>
      <c r="E720" t="s">
        <v>105</v>
      </c>
      <c r="F720" t="s">
        <v>14</v>
      </c>
      <c r="G720">
        <v>6</v>
      </c>
    </row>
    <row r="721" spans="1:7" x14ac:dyDescent="0.35">
      <c r="A721">
        <v>1292</v>
      </c>
      <c r="B721">
        <v>1</v>
      </c>
      <c r="C721" t="s">
        <v>13</v>
      </c>
      <c r="D721">
        <v>5001</v>
      </c>
      <c r="E721" t="s">
        <v>89</v>
      </c>
      <c r="F721" t="s">
        <v>14</v>
      </c>
      <c r="G721">
        <v>15</v>
      </c>
    </row>
    <row r="722" spans="1:7" x14ac:dyDescent="0.35">
      <c r="A722">
        <v>114676</v>
      </c>
      <c r="B722">
        <v>0</v>
      </c>
      <c r="C722" t="s">
        <v>32</v>
      </c>
      <c r="D722">
        <v>5201</v>
      </c>
      <c r="E722" t="s">
        <v>95</v>
      </c>
      <c r="F722" t="s">
        <v>97</v>
      </c>
      <c r="G722">
        <v>20</v>
      </c>
    </row>
    <row r="723" spans="1:7" x14ac:dyDescent="0.35">
      <c r="A723">
        <v>93065</v>
      </c>
      <c r="B723">
        <v>1</v>
      </c>
      <c r="C723" t="s">
        <v>16</v>
      </c>
      <c r="D723">
        <v>0</v>
      </c>
      <c r="E723" t="s">
        <v>96</v>
      </c>
      <c r="F723" t="s">
        <v>14</v>
      </c>
      <c r="G723">
        <v>10</v>
      </c>
    </row>
    <row r="724" spans="1:7" x14ac:dyDescent="0.35">
      <c r="A724">
        <v>125181</v>
      </c>
      <c r="B724">
        <v>1</v>
      </c>
      <c r="C724" t="s">
        <v>21</v>
      </c>
      <c r="D724">
        <v>1201</v>
      </c>
      <c r="E724" t="s">
        <v>94</v>
      </c>
      <c r="F724" t="s">
        <v>17</v>
      </c>
      <c r="G724">
        <v>8</v>
      </c>
    </row>
    <row r="725" spans="1:7" x14ac:dyDescent="0.35">
      <c r="A725">
        <v>157204</v>
      </c>
      <c r="B725">
        <v>0</v>
      </c>
      <c r="C725" t="s">
        <v>22</v>
      </c>
      <c r="D725">
        <v>4204</v>
      </c>
      <c r="E725" t="s">
        <v>96</v>
      </c>
      <c r="F725" t="s">
        <v>17</v>
      </c>
      <c r="G725">
        <v>20</v>
      </c>
    </row>
    <row r="726" spans="1:7" x14ac:dyDescent="0.35">
      <c r="A726">
        <v>69445</v>
      </c>
      <c r="B726">
        <v>1</v>
      </c>
      <c r="C726" t="s">
        <v>30</v>
      </c>
      <c r="D726">
        <v>5701</v>
      </c>
      <c r="E726" t="s">
        <v>95</v>
      </c>
      <c r="F726" t="s">
        <v>14</v>
      </c>
      <c r="G726">
        <v>10</v>
      </c>
    </row>
    <row r="727" spans="1:7" x14ac:dyDescent="0.35">
      <c r="A727">
        <v>14370</v>
      </c>
      <c r="B727">
        <v>2</v>
      </c>
      <c r="C727" t="s">
        <v>13</v>
      </c>
      <c r="D727">
        <v>4306</v>
      </c>
      <c r="E727" t="s">
        <v>91</v>
      </c>
      <c r="F727" t="s">
        <v>17</v>
      </c>
      <c r="G727">
        <v>5</v>
      </c>
    </row>
    <row r="728" spans="1:7" x14ac:dyDescent="0.35">
      <c r="A728">
        <v>10092</v>
      </c>
      <c r="B728">
        <v>1</v>
      </c>
      <c r="C728" t="s">
        <v>24</v>
      </c>
      <c r="D728">
        <v>3106</v>
      </c>
      <c r="E728" t="s">
        <v>90</v>
      </c>
      <c r="F728" t="s">
        <v>14</v>
      </c>
      <c r="G728">
        <v>10</v>
      </c>
    </row>
    <row r="729" spans="1:7" x14ac:dyDescent="0.35">
      <c r="A729">
        <v>58883</v>
      </c>
      <c r="B729">
        <v>0</v>
      </c>
      <c r="C729" t="s">
        <v>21</v>
      </c>
      <c r="D729">
        <v>0</v>
      </c>
      <c r="E729" t="s">
        <v>100</v>
      </c>
      <c r="F729" t="s">
        <v>17</v>
      </c>
      <c r="G729">
        <v>5</v>
      </c>
    </row>
    <row r="730" spans="1:7" x14ac:dyDescent="0.35">
      <c r="A730">
        <v>99136</v>
      </c>
      <c r="B730">
        <v>1</v>
      </c>
      <c r="C730" t="s">
        <v>16</v>
      </c>
      <c r="D730">
        <v>1701</v>
      </c>
      <c r="E730" t="s">
        <v>90</v>
      </c>
      <c r="F730" t="s">
        <v>14</v>
      </c>
      <c r="G730">
        <v>12</v>
      </c>
    </row>
    <row r="731" spans="1:7" x14ac:dyDescent="0.35">
      <c r="A731">
        <v>187142</v>
      </c>
      <c r="B731">
        <v>1</v>
      </c>
      <c r="C731" t="s">
        <v>22</v>
      </c>
      <c r="D731">
        <v>1307</v>
      </c>
      <c r="E731" t="s">
        <v>98</v>
      </c>
      <c r="F731" t="s">
        <v>14</v>
      </c>
      <c r="G731">
        <v>24</v>
      </c>
    </row>
    <row r="732" spans="1:7" x14ac:dyDescent="0.35">
      <c r="A732">
        <v>53893</v>
      </c>
      <c r="B732">
        <v>1</v>
      </c>
      <c r="C732" t="s">
        <v>54</v>
      </c>
      <c r="D732">
        <v>3201</v>
      </c>
      <c r="E732" t="s">
        <v>90</v>
      </c>
      <c r="F732" t="s">
        <v>14</v>
      </c>
      <c r="G732">
        <v>25</v>
      </c>
    </row>
    <row r="733" spans="1:7" x14ac:dyDescent="0.35">
      <c r="A733">
        <v>161980</v>
      </c>
      <c r="B733">
        <v>0</v>
      </c>
      <c r="C733" t="s">
        <v>22</v>
      </c>
      <c r="D733">
        <v>0</v>
      </c>
      <c r="E733" t="s">
        <v>94</v>
      </c>
      <c r="F733" t="s">
        <v>14</v>
      </c>
      <c r="G733">
        <v>4</v>
      </c>
    </row>
    <row r="734" spans="1:7" x14ac:dyDescent="0.35">
      <c r="A734">
        <v>23027</v>
      </c>
      <c r="B734">
        <v>1</v>
      </c>
      <c r="C734" t="s">
        <v>47</v>
      </c>
      <c r="D734">
        <v>3108</v>
      </c>
      <c r="E734" t="s">
        <v>94</v>
      </c>
      <c r="F734" t="s">
        <v>14</v>
      </c>
      <c r="G734">
        <v>15</v>
      </c>
    </row>
    <row r="735" spans="1:7" x14ac:dyDescent="0.35">
      <c r="A735">
        <v>128963</v>
      </c>
      <c r="B735">
        <v>1</v>
      </c>
      <c r="C735" t="s">
        <v>21</v>
      </c>
      <c r="D735">
        <v>2601</v>
      </c>
      <c r="E735" t="s">
        <v>98</v>
      </c>
      <c r="F735" t="s">
        <v>14</v>
      </c>
      <c r="G735">
        <v>10</v>
      </c>
    </row>
    <row r="736" spans="1:7" x14ac:dyDescent="0.35">
      <c r="A736">
        <v>7917</v>
      </c>
      <c r="B736">
        <v>1</v>
      </c>
      <c r="C736" t="s">
        <v>22</v>
      </c>
      <c r="D736">
        <v>6001</v>
      </c>
      <c r="E736" t="s">
        <v>96</v>
      </c>
      <c r="F736" t="s">
        <v>14</v>
      </c>
      <c r="G736">
        <v>3</v>
      </c>
    </row>
    <row r="737" spans="1:7" x14ac:dyDescent="0.35">
      <c r="A737">
        <v>190562</v>
      </c>
      <c r="B737">
        <v>0</v>
      </c>
      <c r="C737" t="s">
        <v>13</v>
      </c>
      <c r="D737">
        <v>1801</v>
      </c>
      <c r="E737" t="s">
        <v>97</v>
      </c>
      <c r="F737" t="s">
        <v>17</v>
      </c>
      <c r="G737">
        <v>10</v>
      </c>
    </row>
    <row r="738" spans="1:7" x14ac:dyDescent="0.35">
      <c r="A738">
        <v>168234</v>
      </c>
      <c r="B738">
        <v>0</v>
      </c>
      <c r="C738" t="s">
        <v>22</v>
      </c>
      <c r="D738">
        <v>0</v>
      </c>
      <c r="E738" t="s">
        <v>96</v>
      </c>
      <c r="F738" t="s">
        <v>17</v>
      </c>
      <c r="G738">
        <v>23</v>
      </c>
    </row>
    <row r="739" spans="1:7" x14ac:dyDescent="0.35">
      <c r="A739">
        <v>41089</v>
      </c>
      <c r="B739">
        <v>0</v>
      </c>
      <c r="C739" t="s">
        <v>13</v>
      </c>
      <c r="D739">
        <v>2112</v>
      </c>
      <c r="E739" t="s">
        <v>89</v>
      </c>
      <c r="F739" t="s">
        <v>17</v>
      </c>
      <c r="G739">
        <v>5</v>
      </c>
    </row>
    <row r="740" spans="1:7" x14ac:dyDescent="0.35">
      <c r="A740">
        <v>174803</v>
      </c>
      <c r="B740">
        <v>1</v>
      </c>
      <c r="C740" t="s">
        <v>51</v>
      </c>
      <c r="D740">
        <v>4307</v>
      </c>
      <c r="E740" t="s">
        <v>95</v>
      </c>
      <c r="F740" t="s">
        <v>14</v>
      </c>
      <c r="G740">
        <v>10</v>
      </c>
    </row>
    <row r="741" spans="1:7" x14ac:dyDescent="0.35">
      <c r="A741">
        <v>162208</v>
      </c>
      <c r="B741">
        <v>1</v>
      </c>
      <c r="C741" t="s">
        <v>22</v>
      </c>
      <c r="D741">
        <v>2001</v>
      </c>
      <c r="E741" t="s">
        <v>94</v>
      </c>
      <c r="F741" t="s">
        <v>14</v>
      </c>
      <c r="G741">
        <v>10</v>
      </c>
    </row>
    <row r="742" spans="1:7" x14ac:dyDescent="0.35">
      <c r="A742">
        <v>113045</v>
      </c>
      <c r="B742">
        <v>0</v>
      </c>
      <c r="C742" t="s">
        <v>32</v>
      </c>
      <c r="D742">
        <v>0</v>
      </c>
      <c r="E742" t="s">
        <v>90</v>
      </c>
      <c r="F742" t="s">
        <v>97</v>
      </c>
      <c r="G742">
        <v>25</v>
      </c>
    </row>
    <row r="743" spans="1:7" x14ac:dyDescent="0.35">
      <c r="A743">
        <v>182105</v>
      </c>
      <c r="B743">
        <v>2</v>
      </c>
      <c r="C743" t="s">
        <v>41</v>
      </c>
      <c r="D743">
        <v>3104</v>
      </c>
      <c r="E743" t="s">
        <v>91</v>
      </c>
      <c r="F743" t="s">
        <v>17</v>
      </c>
      <c r="G743">
        <v>10</v>
      </c>
    </row>
    <row r="744" spans="1:7" x14ac:dyDescent="0.35">
      <c r="A744">
        <v>19323</v>
      </c>
      <c r="B744">
        <v>0</v>
      </c>
      <c r="C744" t="s">
        <v>18</v>
      </c>
      <c r="D744">
        <v>2401</v>
      </c>
      <c r="E744" t="s">
        <v>101</v>
      </c>
      <c r="F744" t="s">
        <v>14</v>
      </c>
      <c r="G744">
        <v>1687</v>
      </c>
    </row>
    <row r="745" spans="1:7" x14ac:dyDescent="0.35">
      <c r="A745">
        <v>124683</v>
      </c>
      <c r="B745">
        <v>0</v>
      </c>
      <c r="C745" t="s">
        <v>21</v>
      </c>
      <c r="D745">
        <v>2401</v>
      </c>
      <c r="E745" t="s">
        <v>95</v>
      </c>
      <c r="F745" t="s">
        <v>14</v>
      </c>
      <c r="G745">
        <v>12</v>
      </c>
    </row>
    <row r="746" spans="1:7" x14ac:dyDescent="0.35">
      <c r="A746">
        <v>25641</v>
      </c>
      <c r="B746">
        <v>1</v>
      </c>
      <c r="C746" t="s">
        <v>40</v>
      </c>
      <c r="D746">
        <v>2410</v>
      </c>
      <c r="E746" t="s">
        <v>91</v>
      </c>
      <c r="F746" t="s">
        <v>14</v>
      </c>
      <c r="G746">
        <v>10</v>
      </c>
    </row>
    <row r="747" spans="1:7" x14ac:dyDescent="0.35">
      <c r="A747">
        <v>165440</v>
      </c>
      <c r="B747">
        <v>28</v>
      </c>
      <c r="C747" t="s">
        <v>22</v>
      </c>
      <c r="D747">
        <v>6209</v>
      </c>
      <c r="E747" t="s">
        <v>89</v>
      </c>
      <c r="F747" t="s">
        <v>17</v>
      </c>
      <c r="G747">
        <v>20</v>
      </c>
    </row>
    <row r="748" spans="1:7" x14ac:dyDescent="0.35">
      <c r="A748">
        <v>124395</v>
      </c>
      <c r="B748">
        <v>1</v>
      </c>
      <c r="C748" t="s">
        <v>21</v>
      </c>
      <c r="D748">
        <v>1907</v>
      </c>
      <c r="E748" t="s">
        <v>90</v>
      </c>
      <c r="F748" t="s">
        <v>14</v>
      </c>
      <c r="G748">
        <v>20</v>
      </c>
    </row>
    <row r="749" spans="1:7" x14ac:dyDescent="0.35">
      <c r="A749">
        <v>73504</v>
      </c>
      <c r="B749">
        <v>0</v>
      </c>
      <c r="C749" t="s">
        <v>30</v>
      </c>
      <c r="D749">
        <v>3902</v>
      </c>
      <c r="E749" t="s">
        <v>92</v>
      </c>
      <c r="F749" t="s">
        <v>17</v>
      </c>
      <c r="G749">
        <v>20</v>
      </c>
    </row>
    <row r="750" spans="1:7" x14ac:dyDescent="0.35">
      <c r="A750">
        <v>188439</v>
      </c>
      <c r="B750">
        <v>0</v>
      </c>
      <c r="C750" t="s">
        <v>22</v>
      </c>
      <c r="D750">
        <v>0</v>
      </c>
      <c r="E750" t="s">
        <v>97</v>
      </c>
      <c r="F750" t="s">
        <v>17</v>
      </c>
      <c r="G750">
        <v>14</v>
      </c>
    </row>
    <row r="751" spans="1:7" x14ac:dyDescent="0.35">
      <c r="A751">
        <v>187518</v>
      </c>
      <c r="B751">
        <v>2</v>
      </c>
      <c r="C751" t="s">
        <v>21</v>
      </c>
      <c r="D751">
        <v>0</v>
      </c>
      <c r="E751" t="s">
        <v>94</v>
      </c>
      <c r="F751" t="s">
        <v>17</v>
      </c>
      <c r="G751">
        <v>16</v>
      </c>
    </row>
    <row r="752" spans="1:7" x14ac:dyDescent="0.35">
      <c r="A752">
        <v>24212</v>
      </c>
      <c r="B752">
        <v>1</v>
      </c>
      <c r="C752" t="s">
        <v>47</v>
      </c>
      <c r="D752">
        <v>4401</v>
      </c>
      <c r="E752" t="s">
        <v>90</v>
      </c>
      <c r="F752" t="s">
        <v>14</v>
      </c>
      <c r="G752">
        <v>6</v>
      </c>
    </row>
    <row r="753" spans="1:7" x14ac:dyDescent="0.35">
      <c r="A753">
        <v>21386</v>
      </c>
      <c r="B753">
        <v>28</v>
      </c>
      <c r="C753" t="s">
        <v>18</v>
      </c>
      <c r="D753">
        <v>5701</v>
      </c>
      <c r="E753" t="s">
        <v>90</v>
      </c>
      <c r="F753" t="s">
        <v>17</v>
      </c>
      <c r="G753">
        <v>10</v>
      </c>
    </row>
    <row r="754" spans="1:7" x14ac:dyDescent="0.35">
      <c r="A754">
        <v>110291</v>
      </c>
      <c r="B754">
        <v>1</v>
      </c>
      <c r="C754" t="s">
        <v>50</v>
      </c>
      <c r="D754">
        <v>0</v>
      </c>
      <c r="E754" t="s">
        <v>98</v>
      </c>
      <c r="F754" t="s">
        <v>14</v>
      </c>
      <c r="G754">
        <v>12</v>
      </c>
    </row>
    <row r="755" spans="1:7" x14ac:dyDescent="0.35">
      <c r="A755">
        <v>44828</v>
      </c>
      <c r="B755">
        <v>1</v>
      </c>
      <c r="C755" t="s">
        <v>30</v>
      </c>
      <c r="D755">
        <v>2401</v>
      </c>
      <c r="E755" t="s">
        <v>100</v>
      </c>
      <c r="F755" t="s">
        <v>14</v>
      </c>
      <c r="G755">
        <v>6</v>
      </c>
    </row>
    <row r="756" spans="1:7" x14ac:dyDescent="0.35">
      <c r="A756">
        <v>45008</v>
      </c>
      <c r="B756">
        <v>0</v>
      </c>
      <c r="C756" t="s">
        <v>13</v>
      </c>
      <c r="D756">
        <v>4605</v>
      </c>
      <c r="E756" t="s">
        <v>102</v>
      </c>
      <c r="F756" t="s">
        <v>17</v>
      </c>
      <c r="G756">
        <v>10</v>
      </c>
    </row>
    <row r="757" spans="1:7" x14ac:dyDescent="0.35">
      <c r="A757">
        <v>55484</v>
      </c>
      <c r="B757">
        <v>0</v>
      </c>
      <c r="C757" t="s">
        <v>63</v>
      </c>
      <c r="D757">
        <v>0</v>
      </c>
      <c r="E757" t="s">
        <v>100</v>
      </c>
      <c r="F757" t="s">
        <v>14</v>
      </c>
      <c r="G757">
        <v>25</v>
      </c>
    </row>
    <row r="758" spans="1:7" x14ac:dyDescent="0.35">
      <c r="A758">
        <v>149429</v>
      </c>
      <c r="B758">
        <v>2</v>
      </c>
      <c r="C758" t="s">
        <v>22</v>
      </c>
      <c r="D758">
        <v>1212</v>
      </c>
      <c r="E758" t="s">
        <v>102</v>
      </c>
      <c r="F758" t="s">
        <v>17</v>
      </c>
      <c r="G758">
        <v>10</v>
      </c>
    </row>
    <row r="759" spans="1:7" x14ac:dyDescent="0.35">
      <c r="A759">
        <v>48455</v>
      </c>
      <c r="B759">
        <v>1002</v>
      </c>
      <c r="C759" t="s">
        <v>44</v>
      </c>
      <c r="D759">
        <v>0</v>
      </c>
      <c r="E759" t="s">
        <v>100</v>
      </c>
      <c r="F759" t="s">
        <v>14</v>
      </c>
      <c r="G759">
        <v>8</v>
      </c>
    </row>
    <row r="760" spans="1:7" x14ac:dyDescent="0.35">
      <c r="A760">
        <v>28621</v>
      </c>
      <c r="B760">
        <v>0</v>
      </c>
      <c r="C760" t="s">
        <v>40</v>
      </c>
      <c r="D760">
        <v>1401</v>
      </c>
      <c r="E760" t="s">
        <v>94</v>
      </c>
      <c r="F760" t="s">
        <v>17</v>
      </c>
      <c r="G760">
        <v>25</v>
      </c>
    </row>
    <row r="761" spans="1:7" x14ac:dyDescent="0.35">
      <c r="A761">
        <v>131467</v>
      </c>
      <c r="B761">
        <v>0</v>
      </c>
      <c r="C761" t="s">
        <v>49</v>
      </c>
      <c r="D761">
        <v>0</v>
      </c>
      <c r="E761" t="s">
        <v>89</v>
      </c>
      <c r="F761" t="s">
        <v>17</v>
      </c>
      <c r="G761">
        <v>2</v>
      </c>
    </row>
    <row r="762" spans="1:7" x14ac:dyDescent="0.35">
      <c r="A762">
        <v>160579</v>
      </c>
      <c r="B762">
        <v>2</v>
      </c>
      <c r="C762" t="s">
        <v>22</v>
      </c>
      <c r="D762">
        <v>0</v>
      </c>
      <c r="E762" t="s">
        <v>95</v>
      </c>
      <c r="F762" t="s">
        <v>17</v>
      </c>
      <c r="G762">
        <v>9</v>
      </c>
    </row>
    <row r="763" spans="1:7" x14ac:dyDescent="0.35">
      <c r="A763">
        <v>20533</v>
      </c>
      <c r="B763">
        <v>0</v>
      </c>
      <c r="C763" t="s">
        <v>18</v>
      </c>
      <c r="D763">
        <v>4801</v>
      </c>
      <c r="E763" t="s">
        <v>95</v>
      </c>
      <c r="F763" t="s">
        <v>14</v>
      </c>
      <c r="G763">
        <v>25</v>
      </c>
    </row>
    <row r="764" spans="1:7" x14ac:dyDescent="0.35">
      <c r="A764">
        <v>29103</v>
      </c>
      <c r="B764">
        <v>0</v>
      </c>
      <c r="C764" t="s">
        <v>40</v>
      </c>
      <c r="D764">
        <v>2801</v>
      </c>
      <c r="E764" t="s">
        <v>92</v>
      </c>
      <c r="F764" t="s">
        <v>17</v>
      </c>
      <c r="G764">
        <v>11</v>
      </c>
    </row>
    <row r="765" spans="1:7" x14ac:dyDescent="0.35">
      <c r="A765">
        <v>122350</v>
      </c>
      <c r="B765">
        <v>1</v>
      </c>
      <c r="C765" t="s">
        <v>21</v>
      </c>
      <c r="D765">
        <v>0</v>
      </c>
      <c r="E765" t="s">
        <v>97</v>
      </c>
      <c r="F765" t="s">
        <v>14</v>
      </c>
      <c r="G765">
        <v>25</v>
      </c>
    </row>
    <row r="766" spans="1:7" x14ac:dyDescent="0.35">
      <c r="A766">
        <v>191547</v>
      </c>
      <c r="B766">
        <v>28</v>
      </c>
      <c r="C766" t="s">
        <v>60</v>
      </c>
      <c r="D766">
        <v>1701</v>
      </c>
      <c r="E766" t="s">
        <v>97</v>
      </c>
      <c r="F766" t="s">
        <v>17</v>
      </c>
      <c r="G766">
        <v>15</v>
      </c>
    </row>
    <row r="767" spans="1:7" x14ac:dyDescent="0.35">
      <c r="A767">
        <v>4544</v>
      </c>
      <c r="B767">
        <v>1</v>
      </c>
      <c r="C767" t="s">
        <v>22</v>
      </c>
      <c r="D767">
        <v>0</v>
      </c>
      <c r="E767" t="s">
        <v>96</v>
      </c>
      <c r="F767" t="s">
        <v>14</v>
      </c>
      <c r="G767">
        <v>20</v>
      </c>
    </row>
    <row r="768" spans="1:7" x14ac:dyDescent="0.35">
      <c r="A768">
        <v>140808</v>
      </c>
      <c r="B768">
        <v>28</v>
      </c>
      <c r="C768" t="s">
        <v>24</v>
      </c>
      <c r="D768">
        <v>0</v>
      </c>
      <c r="E768" t="s">
        <v>94</v>
      </c>
      <c r="F768" t="s">
        <v>17</v>
      </c>
      <c r="G768">
        <v>25</v>
      </c>
    </row>
    <row r="769" spans="1:7" x14ac:dyDescent="0.35">
      <c r="A769">
        <v>76625</v>
      </c>
      <c r="B769">
        <v>0</v>
      </c>
      <c r="C769" t="s">
        <v>48</v>
      </c>
      <c r="D769">
        <v>1001</v>
      </c>
      <c r="E769" t="s">
        <v>98</v>
      </c>
      <c r="F769" t="s">
        <v>14</v>
      </c>
      <c r="G769">
        <v>6</v>
      </c>
    </row>
    <row r="770" spans="1:7" x14ac:dyDescent="0.35">
      <c r="A770">
        <v>57349</v>
      </c>
      <c r="B770">
        <v>28</v>
      </c>
      <c r="C770" t="s">
        <v>58</v>
      </c>
      <c r="D770">
        <v>6601</v>
      </c>
      <c r="E770" t="s">
        <v>89</v>
      </c>
      <c r="F770" t="s">
        <v>17</v>
      </c>
      <c r="G770">
        <v>7</v>
      </c>
    </row>
    <row r="771" spans="1:7" x14ac:dyDescent="0.35">
      <c r="A771">
        <v>27366</v>
      </c>
      <c r="B771">
        <v>2</v>
      </c>
      <c r="C771" t="s">
        <v>40</v>
      </c>
      <c r="D771">
        <v>1705</v>
      </c>
      <c r="E771" t="s">
        <v>92</v>
      </c>
      <c r="F771" t="s">
        <v>14</v>
      </c>
      <c r="G771">
        <v>16</v>
      </c>
    </row>
    <row r="772" spans="1:7" x14ac:dyDescent="0.35">
      <c r="A772">
        <v>100146</v>
      </c>
      <c r="B772">
        <v>1</v>
      </c>
      <c r="C772" t="s">
        <v>37</v>
      </c>
      <c r="D772">
        <v>2308</v>
      </c>
      <c r="E772" t="s">
        <v>99</v>
      </c>
      <c r="F772" t="s">
        <v>14</v>
      </c>
      <c r="G772">
        <v>25</v>
      </c>
    </row>
    <row r="773" spans="1:7" x14ac:dyDescent="0.35">
      <c r="A773">
        <v>11991</v>
      </c>
      <c r="B773">
        <v>1</v>
      </c>
      <c r="C773" t="s">
        <v>50</v>
      </c>
      <c r="D773">
        <v>0</v>
      </c>
      <c r="E773" t="s">
        <v>98</v>
      </c>
      <c r="F773" t="s">
        <v>14</v>
      </c>
      <c r="G773">
        <v>25</v>
      </c>
    </row>
    <row r="774" spans="1:7" x14ac:dyDescent="0.35">
      <c r="A774">
        <v>27736</v>
      </c>
      <c r="B774">
        <v>0</v>
      </c>
      <c r="C774" t="s">
        <v>40</v>
      </c>
      <c r="D774">
        <v>5101</v>
      </c>
      <c r="E774" t="s">
        <v>93</v>
      </c>
      <c r="F774" t="s">
        <v>17</v>
      </c>
      <c r="G774">
        <v>8</v>
      </c>
    </row>
    <row r="775" spans="1:7" x14ac:dyDescent="0.35">
      <c r="A775">
        <v>114873</v>
      </c>
      <c r="B775">
        <v>0</v>
      </c>
      <c r="C775" t="s">
        <v>32</v>
      </c>
      <c r="D775">
        <v>0</v>
      </c>
      <c r="E775" t="s">
        <v>92</v>
      </c>
      <c r="F775" t="s">
        <v>31</v>
      </c>
      <c r="G775">
        <v>10</v>
      </c>
    </row>
    <row r="776" spans="1:7" x14ac:dyDescent="0.35">
      <c r="A776">
        <v>156997</v>
      </c>
      <c r="B776">
        <v>28</v>
      </c>
      <c r="C776" t="s">
        <v>22</v>
      </c>
      <c r="D776">
        <v>0</v>
      </c>
      <c r="E776" t="s">
        <v>104</v>
      </c>
      <c r="F776" t="s">
        <v>17</v>
      </c>
      <c r="G776">
        <v>25</v>
      </c>
    </row>
    <row r="777" spans="1:7" x14ac:dyDescent="0.35">
      <c r="A777">
        <v>80646</v>
      </c>
      <c r="B777">
        <v>0</v>
      </c>
      <c r="C777" t="s">
        <v>36</v>
      </c>
      <c r="D777">
        <v>2410</v>
      </c>
      <c r="E777" t="s">
        <v>100</v>
      </c>
      <c r="F777" t="s">
        <v>14</v>
      </c>
      <c r="G777">
        <v>4</v>
      </c>
    </row>
    <row r="778" spans="1:7" x14ac:dyDescent="0.35">
      <c r="A778">
        <v>190837</v>
      </c>
      <c r="B778">
        <v>28</v>
      </c>
      <c r="C778" t="s">
        <v>36</v>
      </c>
      <c r="D778">
        <v>901</v>
      </c>
      <c r="E778" t="s">
        <v>98</v>
      </c>
      <c r="F778" t="s">
        <v>17</v>
      </c>
      <c r="G778">
        <v>11</v>
      </c>
    </row>
    <row r="779" spans="1:7" x14ac:dyDescent="0.35">
      <c r="A779">
        <v>18322</v>
      </c>
      <c r="B779">
        <v>1</v>
      </c>
      <c r="C779" t="s">
        <v>18</v>
      </c>
      <c r="D779">
        <v>2401</v>
      </c>
      <c r="E779" t="s">
        <v>101</v>
      </c>
      <c r="F779" t="s">
        <v>14</v>
      </c>
      <c r="G779">
        <v>10</v>
      </c>
    </row>
    <row r="780" spans="1:7" x14ac:dyDescent="0.35">
      <c r="A780">
        <v>118819</v>
      </c>
      <c r="B780">
        <v>0</v>
      </c>
      <c r="C780" t="s">
        <v>21</v>
      </c>
      <c r="D780">
        <v>0</v>
      </c>
      <c r="E780" t="s">
        <v>93</v>
      </c>
      <c r="F780" t="s">
        <v>17</v>
      </c>
      <c r="G780">
        <v>20</v>
      </c>
    </row>
    <row r="781" spans="1:7" x14ac:dyDescent="0.35">
      <c r="A781">
        <v>14233</v>
      </c>
      <c r="B781">
        <v>1</v>
      </c>
      <c r="C781" t="s">
        <v>67</v>
      </c>
      <c r="D781">
        <v>5301</v>
      </c>
      <c r="E781" t="s">
        <v>89</v>
      </c>
      <c r="F781" t="s">
        <v>14</v>
      </c>
      <c r="G781">
        <v>25</v>
      </c>
    </row>
    <row r="782" spans="1:7" x14ac:dyDescent="0.35">
      <c r="A782">
        <v>142163</v>
      </c>
      <c r="B782">
        <v>1</v>
      </c>
      <c r="C782" t="s">
        <v>24</v>
      </c>
      <c r="D782">
        <v>0</v>
      </c>
      <c r="E782" t="s">
        <v>90</v>
      </c>
      <c r="F782" t="s">
        <v>14</v>
      </c>
      <c r="G782">
        <v>12</v>
      </c>
    </row>
    <row r="783" spans="1:7" x14ac:dyDescent="0.35">
      <c r="A783">
        <v>149757</v>
      </c>
      <c r="B783">
        <v>0</v>
      </c>
      <c r="C783" t="s">
        <v>22</v>
      </c>
      <c r="D783">
        <v>0</v>
      </c>
      <c r="E783" t="s">
        <v>104</v>
      </c>
      <c r="F783" t="s">
        <v>17</v>
      </c>
      <c r="G783">
        <v>22</v>
      </c>
    </row>
    <row r="784" spans="1:7" x14ac:dyDescent="0.35">
      <c r="A784">
        <v>49650</v>
      </c>
      <c r="B784">
        <v>1</v>
      </c>
      <c r="C784" t="s">
        <v>44</v>
      </c>
      <c r="D784">
        <v>5201</v>
      </c>
      <c r="E784" t="s">
        <v>92</v>
      </c>
      <c r="F784" t="s">
        <v>14</v>
      </c>
      <c r="G784">
        <v>10</v>
      </c>
    </row>
    <row r="785" spans="1:7" x14ac:dyDescent="0.35">
      <c r="A785">
        <v>61191</v>
      </c>
      <c r="B785">
        <v>0</v>
      </c>
      <c r="C785" t="s">
        <v>34</v>
      </c>
      <c r="D785">
        <v>1901</v>
      </c>
      <c r="E785" t="s">
        <v>98</v>
      </c>
      <c r="F785" t="s">
        <v>17</v>
      </c>
      <c r="G785">
        <v>10</v>
      </c>
    </row>
    <row r="786" spans="1:7" x14ac:dyDescent="0.35">
      <c r="A786">
        <v>23491</v>
      </c>
      <c r="B786">
        <v>1</v>
      </c>
      <c r="C786" t="s">
        <v>47</v>
      </c>
      <c r="D786">
        <v>4001</v>
      </c>
      <c r="E786" t="s">
        <v>91</v>
      </c>
      <c r="F786" t="s">
        <v>14</v>
      </c>
      <c r="G786">
        <v>10</v>
      </c>
    </row>
    <row r="787" spans="1:7" x14ac:dyDescent="0.35">
      <c r="A787">
        <v>87127</v>
      </c>
      <c r="B787">
        <v>0</v>
      </c>
      <c r="C787" t="s">
        <v>35</v>
      </c>
      <c r="D787">
        <v>2101</v>
      </c>
      <c r="E787" t="s">
        <v>89</v>
      </c>
      <c r="F787" t="s">
        <v>17</v>
      </c>
      <c r="G787">
        <v>10</v>
      </c>
    </row>
    <row r="788" spans="1:7" x14ac:dyDescent="0.35">
      <c r="A788">
        <v>263</v>
      </c>
      <c r="B788">
        <v>2</v>
      </c>
      <c r="C788" t="s">
        <v>47</v>
      </c>
      <c r="D788">
        <v>2001</v>
      </c>
      <c r="E788" t="s">
        <v>95</v>
      </c>
      <c r="F788" t="s">
        <v>97</v>
      </c>
      <c r="G788">
        <v>10</v>
      </c>
    </row>
    <row r="789" spans="1:7" x14ac:dyDescent="0.35">
      <c r="A789">
        <v>137962</v>
      </c>
      <c r="B789">
        <v>1</v>
      </c>
      <c r="C789" t="s">
        <v>56</v>
      </c>
      <c r="D789">
        <v>3510</v>
      </c>
      <c r="E789" t="s">
        <v>94</v>
      </c>
      <c r="F789" t="s">
        <v>14</v>
      </c>
      <c r="G789">
        <v>10</v>
      </c>
    </row>
    <row r="790" spans="1:7" x14ac:dyDescent="0.35">
      <c r="A790">
        <v>21746</v>
      </c>
      <c r="B790">
        <v>2</v>
      </c>
      <c r="C790" t="s">
        <v>18</v>
      </c>
      <c r="D790">
        <v>4801</v>
      </c>
      <c r="E790" t="s">
        <v>100</v>
      </c>
      <c r="F790" t="s">
        <v>17</v>
      </c>
      <c r="G790">
        <v>10</v>
      </c>
    </row>
    <row r="791" spans="1:7" x14ac:dyDescent="0.35">
      <c r="A791">
        <v>140632</v>
      </c>
      <c r="B791">
        <v>28</v>
      </c>
      <c r="C791" t="s">
        <v>55</v>
      </c>
      <c r="D791">
        <v>2901</v>
      </c>
      <c r="E791" t="s">
        <v>90</v>
      </c>
      <c r="F791" t="s">
        <v>17</v>
      </c>
      <c r="G791">
        <v>20</v>
      </c>
    </row>
    <row r="792" spans="1:7" x14ac:dyDescent="0.35">
      <c r="A792">
        <v>20773</v>
      </c>
      <c r="B792">
        <v>0</v>
      </c>
      <c r="C792" t="s">
        <v>18</v>
      </c>
      <c r="D792">
        <v>0</v>
      </c>
      <c r="E792" t="s">
        <v>92</v>
      </c>
      <c r="F792" t="s">
        <v>14</v>
      </c>
      <c r="G792">
        <v>5</v>
      </c>
    </row>
    <row r="793" spans="1:7" x14ac:dyDescent="0.35">
      <c r="A793">
        <v>81006</v>
      </c>
      <c r="B793">
        <v>2</v>
      </c>
      <c r="C793" t="s">
        <v>36</v>
      </c>
      <c r="D793">
        <v>2307</v>
      </c>
      <c r="E793" t="s">
        <v>92</v>
      </c>
      <c r="F793" t="s">
        <v>17</v>
      </c>
      <c r="G793">
        <v>6</v>
      </c>
    </row>
    <row r="794" spans="1:7" x14ac:dyDescent="0.35">
      <c r="A794">
        <v>135060</v>
      </c>
      <c r="B794">
        <v>2</v>
      </c>
      <c r="C794" t="s">
        <v>56</v>
      </c>
      <c r="D794">
        <v>0</v>
      </c>
      <c r="E794" t="s">
        <v>96</v>
      </c>
      <c r="F794" t="s">
        <v>17</v>
      </c>
      <c r="G794">
        <v>20</v>
      </c>
    </row>
    <row r="795" spans="1:7" x14ac:dyDescent="0.35">
      <c r="A795">
        <v>86626</v>
      </c>
      <c r="B795">
        <v>1</v>
      </c>
      <c r="C795" t="s">
        <v>46</v>
      </c>
      <c r="D795">
        <v>4901</v>
      </c>
      <c r="E795" t="s">
        <v>93</v>
      </c>
      <c r="F795" t="s">
        <v>14</v>
      </c>
      <c r="G795">
        <v>6</v>
      </c>
    </row>
    <row r="796" spans="1:7" x14ac:dyDescent="0.35">
      <c r="A796">
        <v>173039</v>
      </c>
      <c r="B796">
        <v>0</v>
      </c>
      <c r="C796" t="s">
        <v>22</v>
      </c>
      <c r="D796">
        <v>0</v>
      </c>
      <c r="E796" t="s">
        <v>100</v>
      </c>
      <c r="F796" t="s">
        <v>17</v>
      </c>
      <c r="G796">
        <v>50</v>
      </c>
    </row>
    <row r="797" spans="1:7" x14ac:dyDescent="0.35">
      <c r="A797">
        <v>105660</v>
      </c>
      <c r="B797">
        <v>1</v>
      </c>
      <c r="C797" t="s">
        <v>28</v>
      </c>
      <c r="D797">
        <v>0</v>
      </c>
      <c r="E797" t="s">
        <v>92</v>
      </c>
      <c r="F797" t="s">
        <v>14</v>
      </c>
      <c r="G797">
        <v>5</v>
      </c>
    </row>
    <row r="798" spans="1:7" x14ac:dyDescent="0.35">
      <c r="A798">
        <v>35935</v>
      </c>
      <c r="B798">
        <v>1</v>
      </c>
      <c r="C798" t="s">
        <v>13</v>
      </c>
      <c r="D798">
        <v>1101</v>
      </c>
      <c r="E798" t="s">
        <v>91</v>
      </c>
      <c r="F798" t="s">
        <v>14</v>
      </c>
      <c r="G798">
        <v>21</v>
      </c>
    </row>
    <row r="799" spans="1:7" x14ac:dyDescent="0.35">
      <c r="A799">
        <v>31746</v>
      </c>
      <c r="B799">
        <v>1</v>
      </c>
      <c r="C799" t="s">
        <v>13</v>
      </c>
      <c r="D799">
        <v>2802</v>
      </c>
      <c r="E799" t="s">
        <v>90</v>
      </c>
      <c r="F799" t="s">
        <v>14</v>
      </c>
      <c r="G799">
        <v>6</v>
      </c>
    </row>
    <row r="800" spans="1:7" x14ac:dyDescent="0.35">
      <c r="A800">
        <v>71491</v>
      </c>
      <c r="B800">
        <v>0</v>
      </c>
      <c r="C800" t="s">
        <v>30</v>
      </c>
      <c r="D800">
        <v>0</v>
      </c>
      <c r="E800" t="s">
        <v>89</v>
      </c>
      <c r="F800" t="s">
        <v>17</v>
      </c>
      <c r="G800">
        <v>25</v>
      </c>
    </row>
    <row r="801" spans="1:7" x14ac:dyDescent="0.35">
      <c r="A801">
        <v>188666</v>
      </c>
      <c r="B801">
        <v>1</v>
      </c>
      <c r="C801" t="s">
        <v>13</v>
      </c>
      <c r="D801">
        <v>0</v>
      </c>
      <c r="E801" t="s">
        <v>94</v>
      </c>
      <c r="F801" t="s">
        <v>14</v>
      </c>
      <c r="G801">
        <v>25</v>
      </c>
    </row>
    <row r="802" spans="1:7" x14ac:dyDescent="0.35">
      <c r="A802">
        <v>135016</v>
      </c>
      <c r="B802">
        <v>0</v>
      </c>
      <c r="C802" t="s">
        <v>56</v>
      </c>
      <c r="D802">
        <v>5212</v>
      </c>
      <c r="E802" t="s">
        <v>98</v>
      </c>
      <c r="F802" t="s">
        <v>17</v>
      </c>
      <c r="G802">
        <v>14</v>
      </c>
    </row>
    <row r="803" spans="1:7" x14ac:dyDescent="0.35">
      <c r="A803">
        <v>175283</v>
      </c>
      <c r="B803">
        <v>0</v>
      </c>
      <c r="C803" t="s">
        <v>51</v>
      </c>
      <c r="D803">
        <v>4501</v>
      </c>
      <c r="E803" t="s">
        <v>94</v>
      </c>
      <c r="F803" t="s">
        <v>17</v>
      </c>
      <c r="G803">
        <v>50</v>
      </c>
    </row>
    <row r="804" spans="1:7" x14ac:dyDescent="0.35">
      <c r="A804">
        <v>69983</v>
      </c>
      <c r="B804">
        <v>1</v>
      </c>
      <c r="C804" t="s">
        <v>30</v>
      </c>
      <c r="D804">
        <v>1305</v>
      </c>
      <c r="E804" t="s">
        <v>92</v>
      </c>
      <c r="F804" t="s">
        <v>14</v>
      </c>
      <c r="G804">
        <v>11</v>
      </c>
    </row>
    <row r="805" spans="1:7" x14ac:dyDescent="0.35">
      <c r="A805">
        <v>42291</v>
      </c>
      <c r="B805">
        <v>0</v>
      </c>
      <c r="C805" t="s">
        <v>13</v>
      </c>
      <c r="D805">
        <v>0</v>
      </c>
      <c r="E805" t="s">
        <v>92</v>
      </c>
      <c r="F805" t="s">
        <v>14</v>
      </c>
      <c r="G805">
        <v>15</v>
      </c>
    </row>
    <row r="806" spans="1:7" x14ac:dyDescent="0.35">
      <c r="A806">
        <v>160869</v>
      </c>
      <c r="B806">
        <v>1</v>
      </c>
      <c r="C806" t="s">
        <v>22</v>
      </c>
      <c r="D806">
        <v>1502</v>
      </c>
      <c r="E806" t="s">
        <v>89</v>
      </c>
      <c r="F806" t="s">
        <v>14</v>
      </c>
      <c r="G806">
        <v>4</v>
      </c>
    </row>
    <row r="807" spans="1:7" x14ac:dyDescent="0.35">
      <c r="A807">
        <v>28003</v>
      </c>
      <c r="B807">
        <v>0</v>
      </c>
      <c r="C807" t="s">
        <v>16</v>
      </c>
      <c r="D807">
        <v>0</v>
      </c>
      <c r="E807" t="s">
        <v>93</v>
      </c>
      <c r="F807" t="s">
        <v>17</v>
      </c>
      <c r="G807">
        <v>15</v>
      </c>
    </row>
    <row r="808" spans="1:7" x14ac:dyDescent="0.35">
      <c r="A808">
        <v>104732</v>
      </c>
      <c r="B808">
        <v>0</v>
      </c>
      <c r="C808" t="s">
        <v>28</v>
      </c>
      <c r="D808">
        <v>1403</v>
      </c>
      <c r="E808" t="s">
        <v>91</v>
      </c>
      <c r="F808" t="s">
        <v>17</v>
      </c>
      <c r="G808">
        <v>10</v>
      </c>
    </row>
    <row r="809" spans="1:7" x14ac:dyDescent="0.35">
      <c r="A809">
        <v>126035</v>
      </c>
      <c r="B809">
        <v>0</v>
      </c>
      <c r="C809" t="s">
        <v>21</v>
      </c>
      <c r="D809">
        <v>1308</v>
      </c>
      <c r="E809" t="s">
        <v>100</v>
      </c>
      <c r="F809" t="s">
        <v>31</v>
      </c>
      <c r="G809">
        <v>21</v>
      </c>
    </row>
    <row r="810" spans="1:7" x14ac:dyDescent="0.35">
      <c r="A810">
        <v>29852</v>
      </c>
      <c r="B810">
        <v>1</v>
      </c>
      <c r="C810" t="s">
        <v>40</v>
      </c>
      <c r="D810">
        <v>5712</v>
      </c>
      <c r="E810" t="s">
        <v>90</v>
      </c>
      <c r="F810" t="s">
        <v>14</v>
      </c>
      <c r="G810">
        <v>17</v>
      </c>
    </row>
    <row r="811" spans="1:7" x14ac:dyDescent="0.35">
      <c r="A811">
        <v>118091</v>
      </c>
      <c r="B811">
        <v>1</v>
      </c>
      <c r="C811" t="s">
        <v>21</v>
      </c>
      <c r="D811">
        <v>4612</v>
      </c>
      <c r="E811" t="s">
        <v>90</v>
      </c>
      <c r="F811" t="s">
        <v>14</v>
      </c>
      <c r="G811">
        <v>20</v>
      </c>
    </row>
    <row r="812" spans="1:7" x14ac:dyDescent="0.35">
      <c r="A812">
        <v>8204</v>
      </c>
      <c r="B812">
        <v>0</v>
      </c>
      <c r="C812" t="s">
        <v>30</v>
      </c>
      <c r="D812">
        <v>1503</v>
      </c>
      <c r="E812" t="s">
        <v>100</v>
      </c>
      <c r="F812" t="s">
        <v>17</v>
      </c>
      <c r="G812">
        <v>10</v>
      </c>
    </row>
    <row r="813" spans="1:7" x14ac:dyDescent="0.35">
      <c r="A813">
        <v>90947</v>
      </c>
      <c r="B813">
        <v>28</v>
      </c>
      <c r="C813" t="s">
        <v>16</v>
      </c>
      <c r="D813">
        <v>5001</v>
      </c>
      <c r="E813" t="s">
        <v>99</v>
      </c>
      <c r="F813" t="s">
        <v>17</v>
      </c>
      <c r="G813">
        <v>25</v>
      </c>
    </row>
    <row r="814" spans="1:7" x14ac:dyDescent="0.35">
      <c r="A814">
        <v>144769</v>
      </c>
      <c r="B814">
        <v>1</v>
      </c>
      <c r="C814" t="s">
        <v>22</v>
      </c>
      <c r="D814">
        <v>0</v>
      </c>
      <c r="E814" t="s">
        <v>94</v>
      </c>
      <c r="F814" t="s">
        <v>31</v>
      </c>
      <c r="G814">
        <v>6</v>
      </c>
    </row>
    <row r="815" spans="1:7" x14ac:dyDescent="0.35">
      <c r="A815">
        <v>6912</v>
      </c>
      <c r="B815">
        <v>2</v>
      </c>
      <c r="C815" t="s">
        <v>24</v>
      </c>
      <c r="D815">
        <v>2609</v>
      </c>
      <c r="E815" t="s">
        <v>89</v>
      </c>
      <c r="F815" t="s">
        <v>17</v>
      </c>
      <c r="G815">
        <v>15</v>
      </c>
    </row>
    <row r="816" spans="1:7" x14ac:dyDescent="0.35">
      <c r="A816">
        <v>2464</v>
      </c>
      <c r="B816">
        <v>1</v>
      </c>
      <c r="C816" t="s">
        <v>21</v>
      </c>
      <c r="D816">
        <v>4104</v>
      </c>
      <c r="E816" t="s">
        <v>97</v>
      </c>
      <c r="F816" t="s">
        <v>14</v>
      </c>
      <c r="G816">
        <v>7</v>
      </c>
    </row>
    <row r="817" spans="1:7" x14ac:dyDescent="0.35">
      <c r="A817">
        <v>71400</v>
      </c>
      <c r="B817">
        <v>2</v>
      </c>
      <c r="C817" t="s">
        <v>30</v>
      </c>
      <c r="D817">
        <v>0</v>
      </c>
      <c r="E817" t="s">
        <v>92</v>
      </c>
      <c r="F817" t="s">
        <v>14</v>
      </c>
      <c r="G817">
        <v>15</v>
      </c>
    </row>
    <row r="818" spans="1:7" x14ac:dyDescent="0.35">
      <c r="A818">
        <v>250</v>
      </c>
      <c r="B818">
        <v>3</v>
      </c>
      <c r="C818" t="s">
        <v>16</v>
      </c>
      <c r="D818">
        <v>1001</v>
      </c>
      <c r="E818" t="s">
        <v>91</v>
      </c>
      <c r="F818" t="s">
        <v>17</v>
      </c>
      <c r="G818">
        <v>15</v>
      </c>
    </row>
    <row r="819" spans="1:7" x14ac:dyDescent="0.35">
      <c r="A819">
        <v>99325</v>
      </c>
      <c r="B819">
        <v>1</v>
      </c>
      <c r="C819" t="s">
        <v>37</v>
      </c>
      <c r="D819">
        <v>1701</v>
      </c>
      <c r="E819" t="s">
        <v>93</v>
      </c>
      <c r="F819" t="s">
        <v>14</v>
      </c>
      <c r="G819">
        <v>10</v>
      </c>
    </row>
    <row r="820" spans="1:7" x14ac:dyDescent="0.35">
      <c r="A820">
        <v>120461</v>
      </c>
      <c r="B820">
        <v>0</v>
      </c>
      <c r="C820" t="s">
        <v>21</v>
      </c>
      <c r="D820">
        <v>4401</v>
      </c>
      <c r="E820" t="s">
        <v>92</v>
      </c>
      <c r="F820" t="s">
        <v>17</v>
      </c>
      <c r="G820">
        <v>20</v>
      </c>
    </row>
    <row r="821" spans="1:7" x14ac:dyDescent="0.35">
      <c r="A821">
        <v>185760</v>
      </c>
      <c r="B821">
        <v>0</v>
      </c>
      <c r="C821" t="s">
        <v>40</v>
      </c>
      <c r="D821">
        <v>0</v>
      </c>
      <c r="E821" t="s">
        <v>89</v>
      </c>
      <c r="F821" t="s">
        <v>97</v>
      </c>
      <c r="G821">
        <v>10</v>
      </c>
    </row>
    <row r="822" spans="1:7" x14ac:dyDescent="0.35">
      <c r="A822">
        <v>133285</v>
      </c>
      <c r="B822">
        <v>0</v>
      </c>
      <c r="C822" t="s">
        <v>42</v>
      </c>
      <c r="D822">
        <v>0</v>
      </c>
      <c r="E822" t="s">
        <v>92</v>
      </c>
      <c r="F822" t="s">
        <v>17</v>
      </c>
      <c r="G822">
        <v>30</v>
      </c>
    </row>
    <row r="823" spans="1:7" x14ac:dyDescent="0.35">
      <c r="A823">
        <v>60526</v>
      </c>
      <c r="B823">
        <v>1</v>
      </c>
      <c r="C823" t="s">
        <v>34</v>
      </c>
      <c r="D823">
        <v>4510</v>
      </c>
      <c r="E823" t="s">
        <v>98</v>
      </c>
      <c r="F823" t="s">
        <v>14</v>
      </c>
      <c r="G823">
        <v>6</v>
      </c>
    </row>
    <row r="824" spans="1:7" x14ac:dyDescent="0.35">
      <c r="A824">
        <v>26858</v>
      </c>
      <c r="B824">
        <v>2</v>
      </c>
      <c r="C824" t="s">
        <v>40</v>
      </c>
      <c r="D824">
        <v>4212</v>
      </c>
      <c r="E824" t="s">
        <v>91</v>
      </c>
      <c r="F824" t="s">
        <v>14</v>
      </c>
      <c r="G824">
        <v>15</v>
      </c>
    </row>
    <row r="825" spans="1:7" x14ac:dyDescent="0.35">
      <c r="A825">
        <v>61488</v>
      </c>
      <c r="B825">
        <v>2</v>
      </c>
      <c r="C825" t="s">
        <v>34</v>
      </c>
      <c r="D825">
        <v>2101</v>
      </c>
      <c r="E825" t="s">
        <v>92</v>
      </c>
      <c r="F825" t="s">
        <v>14</v>
      </c>
      <c r="G825">
        <v>7</v>
      </c>
    </row>
    <row r="826" spans="1:7" x14ac:dyDescent="0.35">
      <c r="A826">
        <v>182156</v>
      </c>
      <c r="B826">
        <v>0</v>
      </c>
      <c r="C826" t="s">
        <v>41</v>
      </c>
      <c r="D826">
        <v>3001</v>
      </c>
      <c r="E826" t="s">
        <v>91</v>
      </c>
      <c r="F826" t="s">
        <v>17</v>
      </c>
      <c r="G826">
        <v>27</v>
      </c>
    </row>
    <row r="827" spans="1:7" x14ac:dyDescent="0.35">
      <c r="A827">
        <v>133925</v>
      </c>
      <c r="B827">
        <v>4</v>
      </c>
      <c r="C827" t="s">
        <v>42</v>
      </c>
      <c r="D827">
        <v>1906</v>
      </c>
      <c r="E827" t="s">
        <v>101</v>
      </c>
      <c r="F827" t="s">
        <v>14</v>
      </c>
      <c r="G827">
        <v>25</v>
      </c>
    </row>
    <row r="828" spans="1:7" x14ac:dyDescent="0.35">
      <c r="A828">
        <v>115431</v>
      </c>
      <c r="B828">
        <v>0</v>
      </c>
      <c r="C828" t="s">
        <v>32</v>
      </c>
      <c r="D828">
        <v>2801</v>
      </c>
      <c r="E828" t="s">
        <v>90</v>
      </c>
      <c r="F828" t="s">
        <v>14</v>
      </c>
      <c r="G828">
        <v>5</v>
      </c>
    </row>
    <row r="829" spans="1:7" x14ac:dyDescent="0.35">
      <c r="A829">
        <v>72366</v>
      </c>
      <c r="B829">
        <v>1</v>
      </c>
      <c r="C829" t="s">
        <v>30</v>
      </c>
      <c r="D829">
        <v>4701</v>
      </c>
      <c r="E829" t="s">
        <v>92</v>
      </c>
      <c r="F829" t="s">
        <v>14</v>
      </c>
      <c r="G829">
        <v>20</v>
      </c>
    </row>
    <row r="830" spans="1:7" x14ac:dyDescent="0.35">
      <c r="A830">
        <v>32527</v>
      </c>
      <c r="B830">
        <v>28</v>
      </c>
      <c r="C830" t="s">
        <v>13</v>
      </c>
      <c r="D830">
        <v>3801</v>
      </c>
      <c r="E830" t="s">
        <v>91</v>
      </c>
      <c r="F830" t="s">
        <v>17</v>
      </c>
      <c r="G830">
        <v>3</v>
      </c>
    </row>
    <row r="831" spans="1:7" x14ac:dyDescent="0.35">
      <c r="A831">
        <v>175974</v>
      </c>
      <c r="B831">
        <v>1</v>
      </c>
      <c r="C831" t="s">
        <v>51</v>
      </c>
      <c r="D831">
        <v>1701</v>
      </c>
      <c r="E831" t="s">
        <v>98</v>
      </c>
      <c r="F831" t="s">
        <v>14</v>
      </c>
      <c r="G831">
        <v>11</v>
      </c>
    </row>
    <row r="832" spans="1:7" x14ac:dyDescent="0.35">
      <c r="A832">
        <v>96008</v>
      </c>
      <c r="B832">
        <v>0</v>
      </c>
      <c r="C832" t="s">
        <v>16</v>
      </c>
      <c r="D832">
        <v>0</v>
      </c>
      <c r="E832" t="s">
        <v>105</v>
      </c>
      <c r="F832" t="s">
        <v>17</v>
      </c>
      <c r="G832">
        <v>5</v>
      </c>
    </row>
    <row r="833" spans="1:7" x14ac:dyDescent="0.35">
      <c r="A833">
        <v>106610</v>
      </c>
      <c r="B833">
        <v>1</v>
      </c>
      <c r="C833" t="s">
        <v>60</v>
      </c>
      <c r="D833">
        <v>2812</v>
      </c>
      <c r="E833" t="s">
        <v>90</v>
      </c>
      <c r="F833" t="s">
        <v>14</v>
      </c>
      <c r="G833">
        <v>15</v>
      </c>
    </row>
    <row r="834" spans="1:7" x14ac:dyDescent="0.35">
      <c r="A834">
        <v>80395</v>
      </c>
      <c r="B834">
        <v>0</v>
      </c>
      <c r="C834" t="s">
        <v>36</v>
      </c>
      <c r="D834">
        <v>0</v>
      </c>
      <c r="E834" t="s">
        <v>93</v>
      </c>
      <c r="F834" t="s">
        <v>17</v>
      </c>
      <c r="G834">
        <v>50</v>
      </c>
    </row>
    <row r="835" spans="1:7" x14ac:dyDescent="0.35">
      <c r="A835">
        <v>86225</v>
      </c>
      <c r="B835">
        <v>2</v>
      </c>
      <c r="C835" t="s">
        <v>53</v>
      </c>
      <c r="D835">
        <v>3611</v>
      </c>
      <c r="E835" t="s">
        <v>92</v>
      </c>
      <c r="F835" t="s">
        <v>14</v>
      </c>
      <c r="G835">
        <v>10</v>
      </c>
    </row>
    <row r="836" spans="1:7" x14ac:dyDescent="0.35">
      <c r="A836">
        <v>43595</v>
      </c>
      <c r="B836">
        <v>1</v>
      </c>
      <c r="C836" t="s">
        <v>30</v>
      </c>
      <c r="D836">
        <v>0</v>
      </c>
      <c r="E836" t="s">
        <v>90</v>
      </c>
      <c r="F836" t="s">
        <v>14</v>
      </c>
      <c r="G836">
        <v>6</v>
      </c>
    </row>
    <row r="837" spans="1:7" x14ac:dyDescent="0.35">
      <c r="A837">
        <v>144812</v>
      </c>
      <c r="B837">
        <v>1</v>
      </c>
      <c r="C837" t="s">
        <v>22</v>
      </c>
      <c r="D837">
        <v>2801</v>
      </c>
      <c r="E837" t="s">
        <v>94</v>
      </c>
      <c r="F837" t="s">
        <v>14</v>
      </c>
      <c r="G837">
        <v>50</v>
      </c>
    </row>
    <row r="838" spans="1:7" x14ac:dyDescent="0.35">
      <c r="A838">
        <v>182480</v>
      </c>
      <c r="B838">
        <v>0</v>
      </c>
      <c r="C838" t="s">
        <v>41</v>
      </c>
      <c r="D838">
        <v>0</v>
      </c>
      <c r="E838" t="s">
        <v>93</v>
      </c>
      <c r="F838" t="s">
        <v>17</v>
      </c>
      <c r="G838">
        <v>50</v>
      </c>
    </row>
    <row r="839" spans="1:7" x14ac:dyDescent="0.35">
      <c r="A839">
        <v>135265</v>
      </c>
      <c r="B839">
        <v>0</v>
      </c>
      <c r="C839" t="s">
        <v>56</v>
      </c>
      <c r="D839">
        <v>0</v>
      </c>
      <c r="E839" t="s">
        <v>91</v>
      </c>
      <c r="F839" t="s">
        <v>17</v>
      </c>
      <c r="G839">
        <v>14</v>
      </c>
    </row>
    <row r="840" spans="1:7" x14ac:dyDescent="0.35">
      <c r="A840">
        <v>84610</v>
      </c>
      <c r="B840">
        <v>0</v>
      </c>
      <c r="C840" t="s">
        <v>57</v>
      </c>
      <c r="D840">
        <v>1111</v>
      </c>
      <c r="E840" t="s">
        <v>93</v>
      </c>
      <c r="F840" t="s">
        <v>17</v>
      </c>
      <c r="G840">
        <v>4</v>
      </c>
    </row>
    <row r="841" spans="1:7" x14ac:dyDescent="0.35">
      <c r="A841">
        <v>116533</v>
      </c>
      <c r="B841">
        <v>0</v>
      </c>
      <c r="C841" t="s">
        <v>21</v>
      </c>
      <c r="D841">
        <v>0</v>
      </c>
      <c r="E841" t="s">
        <v>90</v>
      </c>
      <c r="F841" t="s">
        <v>17</v>
      </c>
      <c r="G841">
        <v>10</v>
      </c>
    </row>
    <row r="842" spans="1:7" x14ac:dyDescent="0.35">
      <c r="A842">
        <v>29501</v>
      </c>
      <c r="B842">
        <v>2</v>
      </c>
      <c r="C842" t="s">
        <v>40</v>
      </c>
      <c r="D842">
        <v>2710</v>
      </c>
      <c r="E842" t="s">
        <v>90</v>
      </c>
      <c r="F842" t="s">
        <v>31</v>
      </c>
      <c r="G842">
        <v>21</v>
      </c>
    </row>
    <row r="843" spans="1:7" x14ac:dyDescent="0.35">
      <c r="A843">
        <v>102351</v>
      </c>
      <c r="B843">
        <v>0</v>
      </c>
      <c r="C843" t="s">
        <v>37</v>
      </c>
      <c r="D843">
        <v>3301</v>
      </c>
      <c r="E843" t="s">
        <v>102</v>
      </c>
      <c r="F843" t="s">
        <v>17</v>
      </c>
      <c r="G843">
        <v>23</v>
      </c>
    </row>
    <row r="844" spans="1:7" x14ac:dyDescent="0.35">
      <c r="A844">
        <v>136935</v>
      </c>
      <c r="B844">
        <v>0</v>
      </c>
      <c r="C844" t="s">
        <v>32</v>
      </c>
      <c r="D844">
        <v>0</v>
      </c>
      <c r="E844" t="s">
        <v>90</v>
      </c>
      <c r="F844" t="s">
        <v>17</v>
      </c>
      <c r="G844">
        <v>15</v>
      </c>
    </row>
    <row r="845" spans="1:7" x14ac:dyDescent="0.35">
      <c r="A845">
        <v>137833</v>
      </c>
      <c r="B845">
        <v>1</v>
      </c>
      <c r="C845" t="s">
        <v>56</v>
      </c>
      <c r="D845">
        <v>0</v>
      </c>
      <c r="E845" t="s">
        <v>90</v>
      </c>
      <c r="F845" t="s">
        <v>14</v>
      </c>
      <c r="G845">
        <v>25</v>
      </c>
    </row>
    <row r="846" spans="1:7" x14ac:dyDescent="0.35">
      <c r="A846">
        <v>162392</v>
      </c>
      <c r="B846">
        <v>1</v>
      </c>
      <c r="C846" t="s">
        <v>22</v>
      </c>
      <c r="D846">
        <v>2301</v>
      </c>
      <c r="E846" t="s">
        <v>94</v>
      </c>
      <c r="F846" t="s">
        <v>14</v>
      </c>
      <c r="G846">
        <v>20</v>
      </c>
    </row>
    <row r="847" spans="1:7" x14ac:dyDescent="0.35">
      <c r="A847">
        <v>186713</v>
      </c>
      <c r="B847">
        <v>0</v>
      </c>
      <c r="C847" t="s">
        <v>22</v>
      </c>
      <c r="D847">
        <v>3408</v>
      </c>
      <c r="E847" t="s">
        <v>89</v>
      </c>
      <c r="F847" t="s">
        <v>17</v>
      </c>
      <c r="G847">
        <v>15</v>
      </c>
    </row>
    <row r="848" spans="1:7" x14ac:dyDescent="0.35">
      <c r="A848">
        <v>12573</v>
      </c>
      <c r="B848">
        <v>0</v>
      </c>
      <c r="C848" t="s">
        <v>41</v>
      </c>
      <c r="D848">
        <v>803</v>
      </c>
      <c r="E848" t="s">
        <v>97</v>
      </c>
      <c r="F848" t="s">
        <v>17</v>
      </c>
      <c r="G848">
        <v>102</v>
      </c>
    </row>
    <row r="849" spans="1:7" x14ac:dyDescent="0.35">
      <c r="A849">
        <v>112594</v>
      </c>
      <c r="B849">
        <v>1</v>
      </c>
      <c r="C849" t="s">
        <v>33</v>
      </c>
      <c r="D849">
        <v>0</v>
      </c>
      <c r="E849" t="s">
        <v>90</v>
      </c>
      <c r="F849" t="s">
        <v>14</v>
      </c>
      <c r="G849">
        <v>15</v>
      </c>
    </row>
    <row r="850" spans="1:7" x14ac:dyDescent="0.35">
      <c r="A850">
        <v>145123</v>
      </c>
      <c r="B850">
        <v>2</v>
      </c>
      <c r="C850" t="s">
        <v>22</v>
      </c>
      <c r="D850">
        <v>1801</v>
      </c>
      <c r="E850" t="s">
        <v>94</v>
      </c>
      <c r="F850" t="s">
        <v>17</v>
      </c>
      <c r="G850">
        <v>5</v>
      </c>
    </row>
    <row r="851" spans="1:7" x14ac:dyDescent="0.35">
      <c r="A851">
        <v>58374</v>
      </c>
      <c r="B851">
        <v>0</v>
      </c>
      <c r="C851" t="s">
        <v>58</v>
      </c>
      <c r="D851">
        <v>1712</v>
      </c>
      <c r="E851" t="s">
        <v>90</v>
      </c>
      <c r="F851" t="s">
        <v>17</v>
      </c>
      <c r="G851">
        <v>10</v>
      </c>
    </row>
    <row r="852" spans="1:7" x14ac:dyDescent="0.35">
      <c r="A852">
        <v>108316</v>
      </c>
      <c r="B852">
        <v>1</v>
      </c>
      <c r="C852" t="s">
        <v>50</v>
      </c>
      <c r="D852">
        <v>3909</v>
      </c>
      <c r="E852" t="s">
        <v>96</v>
      </c>
      <c r="F852" t="s">
        <v>14</v>
      </c>
      <c r="G852">
        <v>24</v>
      </c>
    </row>
    <row r="853" spans="1:7" x14ac:dyDescent="0.35">
      <c r="A853">
        <v>71312</v>
      </c>
      <c r="B853">
        <v>2</v>
      </c>
      <c r="C853" t="s">
        <v>30</v>
      </c>
      <c r="D853">
        <v>3811</v>
      </c>
      <c r="E853" t="s">
        <v>92</v>
      </c>
      <c r="F853" t="s">
        <v>17</v>
      </c>
      <c r="G853">
        <v>3</v>
      </c>
    </row>
    <row r="854" spans="1:7" x14ac:dyDescent="0.35">
      <c r="A854">
        <v>142241</v>
      </c>
      <c r="B854">
        <v>3</v>
      </c>
      <c r="C854" t="s">
        <v>24</v>
      </c>
      <c r="D854">
        <v>3505</v>
      </c>
      <c r="E854" t="s">
        <v>95</v>
      </c>
      <c r="F854" t="s">
        <v>17</v>
      </c>
      <c r="G854">
        <v>30</v>
      </c>
    </row>
    <row r="855" spans="1:7" x14ac:dyDescent="0.35">
      <c r="A855">
        <v>7238</v>
      </c>
      <c r="B855">
        <v>0</v>
      </c>
      <c r="C855" t="s">
        <v>48</v>
      </c>
      <c r="D855">
        <v>0</v>
      </c>
      <c r="E855" t="s">
        <v>90</v>
      </c>
      <c r="F855" t="s">
        <v>17</v>
      </c>
      <c r="G855">
        <v>12</v>
      </c>
    </row>
    <row r="856" spans="1:7" x14ac:dyDescent="0.35">
      <c r="A856">
        <v>132003</v>
      </c>
      <c r="B856">
        <v>28</v>
      </c>
      <c r="C856" t="s">
        <v>49</v>
      </c>
      <c r="D856">
        <v>0</v>
      </c>
      <c r="E856" t="s">
        <v>92</v>
      </c>
      <c r="F856" t="s">
        <v>17</v>
      </c>
      <c r="G856">
        <v>8</v>
      </c>
    </row>
    <row r="857" spans="1:7" x14ac:dyDescent="0.35">
      <c r="A857">
        <v>172220</v>
      </c>
      <c r="B857">
        <v>1</v>
      </c>
      <c r="C857" t="s">
        <v>22</v>
      </c>
      <c r="D857">
        <v>4011</v>
      </c>
      <c r="E857" t="s">
        <v>98</v>
      </c>
      <c r="F857" t="s">
        <v>14</v>
      </c>
      <c r="G857">
        <v>19</v>
      </c>
    </row>
    <row r="858" spans="1:7" x14ac:dyDescent="0.35">
      <c r="A858">
        <v>189916</v>
      </c>
      <c r="B858">
        <v>0</v>
      </c>
      <c r="C858" t="s">
        <v>30</v>
      </c>
      <c r="D858">
        <v>1004</v>
      </c>
      <c r="E858" t="s">
        <v>97</v>
      </c>
      <c r="F858" t="s">
        <v>14</v>
      </c>
      <c r="G858">
        <v>5</v>
      </c>
    </row>
    <row r="859" spans="1:7" x14ac:dyDescent="0.35">
      <c r="A859">
        <v>89358</v>
      </c>
      <c r="B859">
        <v>1</v>
      </c>
      <c r="C859" t="s">
        <v>16</v>
      </c>
      <c r="D859">
        <v>3801</v>
      </c>
      <c r="E859" t="s">
        <v>89</v>
      </c>
      <c r="F859" t="s">
        <v>14</v>
      </c>
      <c r="G859">
        <v>20</v>
      </c>
    </row>
    <row r="860" spans="1:7" x14ac:dyDescent="0.35">
      <c r="A860">
        <v>82843</v>
      </c>
      <c r="B860">
        <v>28</v>
      </c>
      <c r="C860" t="s">
        <v>57</v>
      </c>
      <c r="D860">
        <v>0</v>
      </c>
      <c r="E860" t="s">
        <v>91</v>
      </c>
      <c r="F860" t="s">
        <v>17</v>
      </c>
      <c r="G860">
        <v>5</v>
      </c>
    </row>
    <row r="861" spans="1:7" x14ac:dyDescent="0.35">
      <c r="A861">
        <v>56124</v>
      </c>
      <c r="B861">
        <v>0</v>
      </c>
      <c r="C861" t="s">
        <v>63</v>
      </c>
      <c r="D861">
        <v>5106</v>
      </c>
      <c r="E861" t="s">
        <v>97</v>
      </c>
      <c r="F861" t="s">
        <v>14</v>
      </c>
      <c r="G861">
        <v>20</v>
      </c>
    </row>
    <row r="862" spans="1:7" x14ac:dyDescent="0.35">
      <c r="A862">
        <v>75840</v>
      </c>
      <c r="B862">
        <v>0</v>
      </c>
      <c r="C862" t="s">
        <v>48</v>
      </c>
      <c r="D862">
        <v>1501</v>
      </c>
      <c r="E862" t="s">
        <v>93</v>
      </c>
      <c r="F862" t="s">
        <v>14</v>
      </c>
      <c r="G862">
        <v>20</v>
      </c>
    </row>
    <row r="863" spans="1:7" x14ac:dyDescent="0.35">
      <c r="A863">
        <v>163220</v>
      </c>
      <c r="B863">
        <v>28</v>
      </c>
      <c r="C863" t="s">
        <v>22</v>
      </c>
      <c r="D863">
        <v>4701</v>
      </c>
      <c r="E863" t="s">
        <v>96</v>
      </c>
      <c r="F863" t="s">
        <v>31</v>
      </c>
      <c r="G863">
        <v>26</v>
      </c>
    </row>
    <row r="864" spans="1:7" x14ac:dyDescent="0.35">
      <c r="A864">
        <v>74615</v>
      </c>
      <c r="B864">
        <v>0</v>
      </c>
      <c r="C864" t="s">
        <v>30</v>
      </c>
      <c r="D864">
        <v>1101</v>
      </c>
      <c r="E864" t="s">
        <v>89</v>
      </c>
      <c r="F864" t="s">
        <v>14</v>
      </c>
      <c r="G864">
        <v>9</v>
      </c>
    </row>
    <row r="865" spans="1:7" x14ac:dyDescent="0.35">
      <c r="A865">
        <v>45808</v>
      </c>
      <c r="B865">
        <v>0</v>
      </c>
      <c r="C865" t="s">
        <v>13</v>
      </c>
      <c r="D865">
        <v>1809</v>
      </c>
      <c r="E865" t="s">
        <v>91</v>
      </c>
      <c r="F865" t="s">
        <v>17</v>
      </c>
      <c r="G865">
        <v>10</v>
      </c>
    </row>
    <row r="866" spans="1:7" x14ac:dyDescent="0.35">
      <c r="A866">
        <v>162593</v>
      </c>
      <c r="B866">
        <v>1</v>
      </c>
      <c r="C866" t="s">
        <v>22</v>
      </c>
      <c r="D866">
        <v>5010</v>
      </c>
      <c r="E866" t="s">
        <v>94</v>
      </c>
      <c r="F866" t="s">
        <v>14</v>
      </c>
      <c r="G866">
        <v>14</v>
      </c>
    </row>
    <row r="867" spans="1:7" x14ac:dyDescent="0.35">
      <c r="A867">
        <v>20237</v>
      </c>
      <c r="B867">
        <v>2</v>
      </c>
      <c r="C867" t="s">
        <v>18</v>
      </c>
      <c r="D867">
        <v>5201</v>
      </c>
      <c r="E867" t="s">
        <v>90</v>
      </c>
      <c r="F867" t="s">
        <v>17</v>
      </c>
      <c r="G867">
        <v>13</v>
      </c>
    </row>
    <row r="868" spans="1:7" x14ac:dyDescent="0.35">
      <c r="A868">
        <v>54828</v>
      </c>
      <c r="B868">
        <v>2</v>
      </c>
      <c r="C868" t="s">
        <v>63</v>
      </c>
      <c r="D868">
        <v>2606</v>
      </c>
      <c r="E868" t="s">
        <v>100</v>
      </c>
      <c r="F868" t="s">
        <v>17</v>
      </c>
      <c r="G868">
        <v>5</v>
      </c>
    </row>
    <row r="869" spans="1:7" x14ac:dyDescent="0.35">
      <c r="A869">
        <v>168589</v>
      </c>
      <c r="B869">
        <v>0</v>
      </c>
      <c r="C869" t="s">
        <v>51</v>
      </c>
      <c r="D869">
        <v>0</v>
      </c>
      <c r="E869" t="s">
        <v>102</v>
      </c>
      <c r="F869" t="s">
        <v>17</v>
      </c>
      <c r="G869">
        <v>10</v>
      </c>
    </row>
    <row r="870" spans="1:7" x14ac:dyDescent="0.35">
      <c r="A870">
        <v>168275</v>
      </c>
      <c r="B870">
        <v>0</v>
      </c>
      <c r="C870" t="s">
        <v>22</v>
      </c>
      <c r="D870">
        <v>2001</v>
      </c>
      <c r="E870" t="s">
        <v>96</v>
      </c>
      <c r="F870" t="s">
        <v>31</v>
      </c>
      <c r="G870">
        <v>36</v>
      </c>
    </row>
    <row r="871" spans="1:7" x14ac:dyDescent="0.35">
      <c r="A871">
        <v>175438</v>
      </c>
      <c r="B871">
        <v>3</v>
      </c>
      <c r="C871" t="s">
        <v>51</v>
      </c>
      <c r="D871">
        <v>2001</v>
      </c>
      <c r="E871" t="s">
        <v>104</v>
      </c>
      <c r="F871" t="s">
        <v>97</v>
      </c>
      <c r="G871">
        <v>25</v>
      </c>
    </row>
    <row r="872" spans="1:7" x14ac:dyDescent="0.35">
      <c r="A872">
        <v>68427</v>
      </c>
      <c r="B872">
        <v>0</v>
      </c>
      <c r="C872" t="s">
        <v>30</v>
      </c>
      <c r="D872">
        <v>0</v>
      </c>
      <c r="E872" t="s">
        <v>104</v>
      </c>
      <c r="F872" t="s">
        <v>97</v>
      </c>
      <c r="G872">
        <v>25</v>
      </c>
    </row>
    <row r="873" spans="1:7" x14ac:dyDescent="0.35">
      <c r="A873">
        <v>89680</v>
      </c>
      <c r="B873">
        <v>2</v>
      </c>
      <c r="C873" t="s">
        <v>16</v>
      </c>
      <c r="D873">
        <v>4201</v>
      </c>
      <c r="E873" t="s">
        <v>94</v>
      </c>
      <c r="F873" t="s">
        <v>17</v>
      </c>
      <c r="G873">
        <v>15</v>
      </c>
    </row>
    <row r="874" spans="1:7" x14ac:dyDescent="0.35">
      <c r="A874">
        <v>132131</v>
      </c>
      <c r="B874">
        <v>0</v>
      </c>
      <c r="C874" t="s">
        <v>49</v>
      </c>
      <c r="D874">
        <v>5901</v>
      </c>
      <c r="E874" t="s">
        <v>101</v>
      </c>
      <c r="F874" t="s">
        <v>17</v>
      </c>
      <c r="G874">
        <v>25</v>
      </c>
    </row>
    <row r="875" spans="1:7" x14ac:dyDescent="0.35">
      <c r="A875">
        <v>180175</v>
      </c>
      <c r="B875">
        <v>0</v>
      </c>
      <c r="C875" t="s">
        <v>41</v>
      </c>
      <c r="D875">
        <v>2612</v>
      </c>
      <c r="E875" t="s">
        <v>91</v>
      </c>
      <c r="F875" t="s">
        <v>17</v>
      </c>
      <c r="G875">
        <v>20</v>
      </c>
    </row>
    <row r="876" spans="1:7" x14ac:dyDescent="0.35">
      <c r="A876">
        <v>85931</v>
      </c>
      <c r="B876">
        <v>0</v>
      </c>
      <c r="C876" t="s">
        <v>53</v>
      </c>
      <c r="D876">
        <v>0</v>
      </c>
      <c r="E876" t="s">
        <v>92</v>
      </c>
      <c r="F876" t="s">
        <v>31</v>
      </c>
      <c r="G876">
        <v>6</v>
      </c>
    </row>
    <row r="877" spans="1:7" x14ac:dyDescent="0.35">
      <c r="A877">
        <v>147305</v>
      </c>
      <c r="B877">
        <v>1</v>
      </c>
      <c r="C877" t="s">
        <v>22</v>
      </c>
      <c r="D877">
        <v>5201</v>
      </c>
      <c r="E877" t="s">
        <v>94</v>
      </c>
      <c r="F877" t="s">
        <v>14</v>
      </c>
      <c r="G877">
        <v>15</v>
      </c>
    </row>
    <row r="878" spans="1:7" x14ac:dyDescent="0.35">
      <c r="A878">
        <v>122404</v>
      </c>
      <c r="B878">
        <v>28</v>
      </c>
      <c r="C878" t="s">
        <v>21</v>
      </c>
      <c r="D878">
        <v>3401</v>
      </c>
      <c r="E878" t="s">
        <v>90</v>
      </c>
      <c r="F878" t="s">
        <v>17</v>
      </c>
      <c r="G878">
        <v>25</v>
      </c>
    </row>
    <row r="879" spans="1:7" x14ac:dyDescent="0.35">
      <c r="A879">
        <v>27670</v>
      </c>
      <c r="B879">
        <v>0</v>
      </c>
      <c r="C879" t="s">
        <v>40</v>
      </c>
      <c r="D879">
        <v>0</v>
      </c>
      <c r="E879" t="s">
        <v>94</v>
      </c>
      <c r="F879" t="s">
        <v>14</v>
      </c>
      <c r="G879">
        <v>25</v>
      </c>
    </row>
    <row r="880" spans="1:7" x14ac:dyDescent="0.35">
      <c r="A880">
        <v>17791</v>
      </c>
      <c r="B880">
        <v>3</v>
      </c>
      <c r="C880" t="s">
        <v>18</v>
      </c>
      <c r="D880">
        <v>3901</v>
      </c>
      <c r="E880" t="s">
        <v>93</v>
      </c>
      <c r="F880" t="s">
        <v>17</v>
      </c>
      <c r="G880">
        <v>25</v>
      </c>
    </row>
    <row r="881" spans="1:7" x14ac:dyDescent="0.35">
      <c r="A881">
        <v>113728</v>
      </c>
      <c r="B881">
        <v>1</v>
      </c>
      <c r="C881" t="s">
        <v>32</v>
      </c>
      <c r="D881">
        <v>1901</v>
      </c>
      <c r="E881" t="s">
        <v>89</v>
      </c>
      <c r="F881" t="s">
        <v>14</v>
      </c>
      <c r="G881">
        <v>15</v>
      </c>
    </row>
    <row r="882" spans="1:7" x14ac:dyDescent="0.35">
      <c r="A882">
        <v>51846</v>
      </c>
      <c r="B882">
        <v>0</v>
      </c>
      <c r="C882" t="s">
        <v>54</v>
      </c>
      <c r="D882">
        <v>5501</v>
      </c>
      <c r="E882" t="s">
        <v>100</v>
      </c>
      <c r="F882" t="s">
        <v>17</v>
      </c>
      <c r="G882">
        <v>25</v>
      </c>
    </row>
    <row r="883" spans="1:7" x14ac:dyDescent="0.35">
      <c r="A883">
        <v>51528</v>
      </c>
      <c r="B883">
        <v>0</v>
      </c>
      <c r="C883" t="s">
        <v>54</v>
      </c>
      <c r="D883">
        <v>3701</v>
      </c>
      <c r="E883" t="s">
        <v>89</v>
      </c>
      <c r="F883" t="s">
        <v>17</v>
      </c>
      <c r="G883">
        <v>5</v>
      </c>
    </row>
    <row r="884" spans="1:7" x14ac:dyDescent="0.35">
      <c r="A884">
        <v>155642</v>
      </c>
      <c r="B884">
        <v>2</v>
      </c>
      <c r="C884" t="s">
        <v>22</v>
      </c>
      <c r="D884">
        <v>0</v>
      </c>
      <c r="E884" t="s">
        <v>89</v>
      </c>
      <c r="F884" t="s">
        <v>31</v>
      </c>
      <c r="G884">
        <v>12</v>
      </c>
    </row>
    <row r="885" spans="1:7" x14ac:dyDescent="0.35">
      <c r="A885">
        <v>99497</v>
      </c>
      <c r="B885">
        <v>1</v>
      </c>
      <c r="C885" t="s">
        <v>37</v>
      </c>
      <c r="D885">
        <v>6201</v>
      </c>
      <c r="E885" t="s">
        <v>90</v>
      </c>
      <c r="F885" t="s">
        <v>14</v>
      </c>
      <c r="G885">
        <v>5</v>
      </c>
    </row>
    <row r="886" spans="1:7" x14ac:dyDescent="0.35">
      <c r="A886">
        <v>95240</v>
      </c>
      <c r="B886">
        <v>1</v>
      </c>
      <c r="C886" t="s">
        <v>16</v>
      </c>
      <c r="D886">
        <v>5209</v>
      </c>
      <c r="E886" t="s">
        <v>90</v>
      </c>
      <c r="F886" t="s">
        <v>14</v>
      </c>
      <c r="G886">
        <v>11</v>
      </c>
    </row>
    <row r="887" spans="1:7" x14ac:dyDescent="0.35">
      <c r="A887">
        <v>126639</v>
      </c>
      <c r="B887">
        <v>0</v>
      </c>
      <c r="C887" t="s">
        <v>21</v>
      </c>
      <c r="D887">
        <v>709</v>
      </c>
      <c r="E887" t="s">
        <v>92</v>
      </c>
      <c r="F887" t="s">
        <v>14</v>
      </c>
      <c r="G887">
        <v>8</v>
      </c>
    </row>
    <row r="888" spans="1:7" x14ac:dyDescent="0.35">
      <c r="A888">
        <v>15965</v>
      </c>
      <c r="B888">
        <v>1</v>
      </c>
      <c r="C888" t="s">
        <v>18</v>
      </c>
      <c r="D888">
        <v>2701</v>
      </c>
      <c r="E888" t="s">
        <v>105</v>
      </c>
      <c r="F888" t="s">
        <v>14</v>
      </c>
      <c r="G888">
        <v>5</v>
      </c>
    </row>
    <row r="889" spans="1:7" x14ac:dyDescent="0.35">
      <c r="A889">
        <v>114321</v>
      </c>
      <c r="B889">
        <v>1002</v>
      </c>
      <c r="C889" t="s">
        <v>32</v>
      </c>
      <c r="D889">
        <v>0</v>
      </c>
      <c r="E889" t="s">
        <v>90</v>
      </c>
      <c r="F889" t="s">
        <v>14</v>
      </c>
      <c r="G889">
        <v>25</v>
      </c>
    </row>
    <row r="890" spans="1:7" x14ac:dyDescent="0.35">
      <c r="A890">
        <v>132567</v>
      </c>
      <c r="B890">
        <v>0</v>
      </c>
      <c r="C890" t="s">
        <v>67</v>
      </c>
      <c r="D890">
        <v>3401</v>
      </c>
      <c r="E890" t="s">
        <v>101</v>
      </c>
      <c r="F890" t="s">
        <v>17</v>
      </c>
      <c r="G890">
        <v>20</v>
      </c>
    </row>
    <row r="891" spans="1:7" x14ac:dyDescent="0.35">
      <c r="A891">
        <v>78312</v>
      </c>
      <c r="B891">
        <v>1</v>
      </c>
      <c r="C891" t="s">
        <v>36</v>
      </c>
      <c r="D891">
        <v>3307</v>
      </c>
      <c r="E891" t="s">
        <v>91</v>
      </c>
      <c r="F891" t="s">
        <v>14</v>
      </c>
      <c r="G891">
        <v>15</v>
      </c>
    </row>
    <row r="892" spans="1:7" x14ac:dyDescent="0.35">
      <c r="A892">
        <v>188078</v>
      </c>
      <c r="B892">
        <v>0</v>
      </c>
      <c r="C892" t="s">
        <v>47</v>
      </c>
      <c r="D892">
        <v>0</v>
      </c>
      <c r="E892" t="s">
        <v>95</v>
      </c>
      <c r="F892" t="s">
        <v>14</v>
      </c>
      <c r="G892">
        <v>10</v>
      </c>
    </row>
    <row r="893" spans="1:7" x14ac:dyDescent="0.35">
      <c r="A893">
        <v>102398</v>
      </c>
      <c r="B893">
        <v>0</v>
      </c>
      <c r="C893" t="s">
        <v>37</v>
      </c>
      <c r="D893">
        <v>2810</v>
      </c>
      <c r="E893" t="s">
        <v>89</v>
      </c>
      <c r="F893" t="s">
        <v>17</v>
      </c>
      <c r="G893">
        <v>12</v>
      </c>
    </row>
    <row r="894" spans="1:7" x14ac:dyDescent="0.35">
      <c r="A894">
        <v>45116</v>
      </c>
      <c r="B894">
        <v>0</v>
      </c>
      <c r="C894" t="s">
        <v>13</v>
      </c>
      <c r="D894">
        <v>1308</v>
      </c>
      <c r="E894" t="s">
        <v>94</v>
      </c>
      <c r="F894" t="s">
        <v>14</v>
      </c>
      <c r="G894">
        <v>5</v>
      </c>
    </row>
    <row r="895" spans="1:7" x14ac:dyDescent="0.35">
      <c r="A895">
        <v>155921</v>
      </c>
      <c r="B895">
        <v>2</v>
      </c>
      <c r="C895" t="s">
        <v>22</v>
      </c>
      <c r="D895">
        <v>2001</v>
      </c>
      <c r="E895" t="s">
        <v>101</v>
      </c>
      <c r="F895" t="s">
        <v>14</v>
      </c>
      <c r="G895">
        <v>25</v>
      </c>
    </row>
    <row r="896" spans="1:7" x14ac:dyDescent="0.35">
      <c r="A896">
        <v>77196</v>
      </c>
      <c r="B896">
        <v>0</v>
      </c>
      <c r="C896" t="s">
        <v>36</v>
      </c>
      <c r="D896">
        <v>6501</v>
      </c>
      <c r="E896" t="s">
        <v>90</v>
      </c>
      <c r="F896" t="s">
        <v>17</v>
      </c>
      <c r="G896">
        <v>25</v>
      </c>
    </row>
    <row r="897" spans="1:7" x14ac:dyDescent="0.35">
      <c r="A897">
        <v>10893</v>
      </c>
      <c r="B897">
        <v>0</v>
      </c>
      <c r="C897" t="s">
        <v>22</v>
      </c>
      <c r="D897">
        <v>0</v>
      </c>
      <c r="E897" t="s">
        <v>101</v>
      </c>
      <c r="F897" t="s">
        <v>97</v>
      </c>
      <c r="G897">
        <v>20</v>
      </c>
    </row>
    <row r="898" spans="1:7" x14ac:dyDescent="0.35">
      <c r="A898">
        <v>19621</v>
      </c>
      <c r="B898">
        <v>0</v>
      </c>
      <c r="C898" t="s">
        <v>18</v>
      </c>
      <c r="D898">
        <v>2707</v>
      </c>
      <c r="E898" t="s">
        <v>98</v>
      </c>
      <c r="F898" t="s">
        <v>17</v>
      </c>
      <c r="G898">
        <v>21</v>
      </c>
    </row>
    <row r="899" spans="1:7" x14ac:dyDescent="0.35">
      <c r="A899">
        <v>149653</v>
      </c>
      <c r="B899">
        <v>0</v>
      </c>
      <c r="C899" t="s">
        <v>22</v>
      </c>
      <c r="D899">
        <v>4908</v>
      </c>
      <c r="E899" t="s">
        <v>104</v>
      </c>
      <c r="F899" t="s">
        <v>17</v>
      </c>
      <c r="G899">
        <v>10</v>
      </c>
    </row>
    <row r="900" spans="1:7" x14ac:dyDescent="0.35">
      <c r="A900">
        <v>159750</v>
      </c>
      <c r="B900">
        <v>0</v>
      </c>
      <c r="C900" t="s">
        <v>22</v>
      </c>
      <c r="D900">
        <v>1801</v>
      </c>
      <c r="E900" t="s">
        <v>89</v>
      </c>
      <c r="F900" t="s">
        <v>14</v>
      </c>
      <c r="G900">
        <v>9</v>
      </c>
    </row>
    <row r="901" spans="1:7" x14ac:dyDescent="0.35">
      <c r="A901">
        <v>136269</v>
      </c>
      <c r="B901">
        <v>0</v>
      </c>
      <c r="C901" t="s">
        <v>56</v>
      </c>
      <c r="D901">
        <v>3401</v>
      </c>
      <c r="E901" t="s">
        <v>94</v>
      </c>
      <c r="F901" t="s">
        <v>17</v>
      </c>
      <c r="G901">
        <v>15</v>
      </c>
    </row>
    <row r="902" spans="1:7" x14ac:dyDescent="0.35">
      <c r="A902">
        <v>108029</v>
      </c>
      <c r="B902">
        <v>0</v>
      </c>
      <c r="C902" t="s">
        <v>50</v>
      </c>
      <c r="D902">
        <v>4909</v>
      </c>
      <c r="E902" t="s">
        <v>91</v>
      </c>
      <c r="F902" t="s">
        <v>14</v>
      </c>
      <c r="G902">
        <v>5</v>
      </c>
    </row>
    <row r="903" spans="1:7" x14ac:dyDescent="0.35">
      <c r="A903">
        <v>10719</v>
      </c>
      <c r="B903">
        <v>2</v>
      </c>
      <c r="C903" t="s">
        <v>41</v>
      </c>
      <c r="D903">
        <v>1401</v>
      </c>
      <c r="E903" t="s">
        <v>97</v>
      </c>
      <c r="F903" t="s">
        <v>17</v>
      </c>
      <c r="G903">
        <v>19</v>
      </c>
    </row>
    <row r="904" spans="1:7" x14ac:dyDescent="0.35">
      <c r="A904">
        <v>156572</v>
      </c>
      <c r="B904">
        <v>0</v>
      </c>
      <c r="C904" t="s">
        <v>22</v>
      </c>
      <c r="D904">
        <v>0</v>
      </c>
      <c r="E904" t="s">
        <v>94</v>
      </c>
      <c r="F904" t="s">
        <v>14</v>
      </c>
      <c r="G904">
        <v>25</v>
      </c>
    </row>
    <row r="905" spans="1:7" x14ac:dyDescent="0.35">
      <c r="A905">
        <v>152737</v>
      </c>
      <c r="B905">
        <v>0</v>
      </c>
      <c r="C905" t="s">
        <v>22</v>
      </c>
      <c r="D905">
        <v>0</v>
      </c>
      <c r="E905" t="s">
        <v>94</v>
      </c>
      <c r="F905" t="s">
        <v>14</v>
      </c>
      <c r="G905">
        <v>7</v>
      </c>
    </row>
    <row r="906" spans="1:7" x14ac:dyDescent="0.35">
      <c r="A906">
        <v>94307</v>
      </c>
      <c r="B906">
        <v>0</v>
      </c>
      <c r="C906" t="s">
        <v>16</v>
      </c>
      <c r="D906">
        <v>2001</v>
      </c>
      <c r="E906" t="s">
        <v>104</v>
      </c>
      <c r="F906" t="s">
        <v>17</v>
      </c>
      <c r="G906">
        <v>15</v>
      </c>
    </row>
    <row r="907" spans="1:7" x14ac:dyDescent="0.35">
      <c r="A907">
        <v>129947</v>
      </c>
      <c r="B907">
        <v>28</v>
      </c>
      <c r="C907" t="s">
        <v>49</v>
      </c>
      <c r="D907">
        <v>4401</v>
      </c>
      <c r="E907" t="s">
        <v>98</v>
      </c>
      <c r="F907" t="s">
        <v>17</v>
      </c>
      <c r="G907">
        <v>20</v>
      </c>
    </row>
    <row r="908" spans="1:7" x14ac:dyDescent="0.35">
      <c r="A908">
        <v>108919</v>
      </c>
      <c r="B908">
        <v>28</v>
      </c>
      <c r="C908" t="s">
        <v>50</v>
      </c>
      <c r="D908">
        <v>0</v>
      </c>
      <c r="E908" t="s">
        <v>89</v>
      </c>
      <c r="F908" t="s">
        <v>17</v>
      </c>
      <c r="G908">
        <v>15</v>
      </c>
    </row>
    <row r="909" spans="1:7" x14ac:dyDescent="0.35">
      <c r="A909">
        <v>4055</v>
      </c>
      <c r="B909">
        <v>1</v>
      </c>
      <c r="C909" t="s">
        <v>21</v>
      </c>
      <c r="D909">
        <v>5101</v>
      </c>
      <c r="E909" t="s">
        <v>93</v>
      </c>
      <c r="F909" t="s">
        <v>14</v>
      </c>
      <c r="G909">
        <v>10</v>
      </c>
    </row>
    <row r="910" spans="1:7" x14ac:dyDescent="0.35">
      <c r="A910">
        <v>175907</v>
      </c>
      <c r="B910">
        <v>2</v>
      </c>
      <c r="C910" t="s">
        <v>51</v>
      </c>
      <c r="D910">
        <v>1508</v>
      </c>
      <c r="E910" t="s">
        <v>89</v>
      </c>
      <c r="F910" t="s">
        <v>17</v>
      </c>
      <c r="G910">
        <v>15</v>
      </c>
    </row>
    <row r="911" spans="1:7" x14ac:dyDescent="0.35">
      <c r="A911">
        <v>13188</v>
      </c>
      <c r="B911">
        <v>0</v>
      </c>
      <c r="C911" t="s">
        <v>34</v>
      </c>
      <c r="D911">
        <v>5001</v>
      </c>
      <c r="E911" t="s">
        <v>100</v>
      </c>
      <c r="F911" t="s">
        <v>17</v>
      </c>
      <c r="G911">
        <v>100</v>
      </c>
    </row>
    <row r="912" spans="1:7" x14ac:dyDescent="0.35">
      <c r="A912">
        <v>35181</v>
      </c>
      <c r="B912">
        <v>2</v>
      </c>
      <c r="C912" t="s">
        <v>13</v>
      </c>
      <c r="D912">
        <v>3208</v>
      </c>
      <c r="E912" t="s">
        <v>94</v>
      </c>
      <c r="F912" t="s">
        <v>14</v>
      </c>
      <c r="G912">
        <v>25</v>
      </c>
    </row>
    <row r="913" spans="1:7" x14ac:dyDescent="0.35">
      <c r="A913">
        <v>53127</v>
      </c>
      <c r="B913">
        <v>2</v>
      </c>
      <c r="C913" t="s">
        <v>54</v>
      </c>
      <c r="D913">
        <v>0</v>
      </c>
      <c r="E913" t="s">
        <v>90</v>
      </c>
      <c r="F913" t="s">
        <v>14</v>
      </c>
      <c r="G913">
        <v>30</v>
      </c>
    </row>
    <row r="914" spans="1:7" x14ac:dyDescent="0.35">
      <c r="A914">
        <v>88056</v>
      </c>
      <c r="B914">
        <v>0</v>
      </c>
      <c r="C914" t="s">
        <v>16</v>
      </c>
      <c r="D914">
        <v>2901</v>
      </c>
      <c r="E914" t="s">
        <v>94</v>
      </c>
      <c r="F914" t="s">
        <v>17</v>
      </c>
      <c r="G914">
        <v>5</v>
      </c>
    </row>
    <row r="915" spans="1:7" x14ac:dyDescent="0.35">
      <c r="A915">
        <v>145944</v>
      </c>
      <c r="B915">
        <v>0</v>
      </c>
      <c r="C915" t="s">
        <v>22</v>
      </c>
      <c r="D915">
        <v>2703</v>
      </c>
      <c r="E915" t="s">
        <v>94</v>
      </c>
      <c r="F915" t="s">
        <v>17</v>
      </c>
      <c r="G915">
        <v>13</v>
      </c>
    </row>
    <row r="916" spans="1:7" x14ac:dyDescent="0.35">
      <c r="A916">
        <v>86640</v>
      </c>
      <c r="B916">
        <v>0</v>
      </c>
      <c r="C916" t="s">
        <v>46</v>
      </c>
      <c r="D916">
        <v>0</v>
      </c>
      <c r="E916" t="s">
        <v>92</v>
      </c>
      <c r="F916" t="s">
        <v>17</v>
      </c>
      <c r="G916">
        <v>13</v>
      </c>
    </row>
    <row r="917" spans="1:7" x14ac:dyDescent="0.35">
      <c r="A917">
        <v>99673</v>
      </c>
      <c r="B917">
        <v>0</v>
      </c>
      <c r="C917" t="s">
        <v>37</v>
      </c>
      <c r="D917">
        <v>5807</v>
      </c>
      <c r="E917" t="s">
        <v>91</v>
      </c>
      <c r="F917" t="s">
        <v>17</v>
      </c>
      <c r="G917">
        <v>22</v>
      </c>
    </row>
    <row r="918" spans="1:7" x14ac:dyDescent="0.35">
      <c r="A918">
        <v>96000</v>
      </c>
      <c r="B918">
        <v>2</v>
      </c>
      <c r="C918" t="s">
        <v>16</v>
      </c>
      <c r="D918">
        <v>1401</v>
      </c>
      <c r="E918" t="s">
        <v>98</v>
      </c>
      <c r="F918" t="s">
        <v>14</v>
      </c>
      <c r="G918">
        <v>10</v>
      </c>
    </row>
    <row r="919" spans="1:7" x14ac:dyDescent="0.35">
      <c r="A919">
        <v>170256</v>
      </c>
      <c r="B919">
        <v>2</v>
      </c>
      <c r="C919" t="s">
        <v>22</v>
      </c>
      <c r="D919">
        <v>0</v>
      </c>
      <c r="E919" t="s">
        <v>101</v>
      </c>
      <c r="F919" t="s">
        <v>17</v>
      </c>
      <c r="G919">
        <v>10</v>
      </c>
    </row>
    <row r="920" spans="1:7" x14ac:dyDescent="0.35">
      <c r="A920">
        <v>20821</v>
      </c>
      <c r="B920">
        <v>1</v>
      </c>
      <c r="C920" t="s">
        <v>18</v>
      </c>
      <c r="D920">
        <v>5201</v>
      </c>
      <c r="E920" t="s">
        <v>90</v>
      </c>
      <c r="F920" t="s">
        <v>14</v>
      </c>
      <c r="G920">
        <v>10</v>
      </c>
    </row>
    <row r="921" spans="1:7" x14ac:dyDescent="0.35">
      <c r="A921">
        <v>189715</v>
      </c>
      <c r="B921">
        <v>28</v>
      </c>
      <c r="C921" t="s">
        <v>22</v>
      </c>
      <c r="D921">
        <v>0</v>
      </c>
      <c r="E921" t="s">
        <v>96</v>
      </c>
      <c r="F921" t="s">
        <v>17</v>
      </c>
      <c r="G921">
        <v>25</v>
      </c>
    </row>
    <row r="922" spans="1:7" x14ac:dyDescent="0.35">
      <c r="A922">
        <v>183898</v>
      </c>
      <c r="B922">
        <v>980</v>
      </c>
      <c r="C922" t="s">
        <v>41</v>
      </c>
      <c r="D922">
        <v>1008</v>
      </c>
      <c r="E922" t="s">
        <v>92</v>
      </c>
      <c r="F922" t="s">
        <v>45</v>
      </c>
      <c r="G922">
        <v>3</v>
      </c>
    </row>
    <row r="923" spans="1:7" x14ac:dyDescent="0.35">
      <c r="A923">
        <v>155157</v>
      </c>
      <c r="B923">
        <v>2</v>
      </c>
      <c r="C923" t="s">
        <v>22</v>
      </c>
      <c r="D923">
        <v>0</v>
      </c>
      <c r="E923" t="s">
        <v>102</v>
      </c>
      <c r="F923" t="s">
        <v>17</v>
      </c>
      <c r="G923">
        <v>12</v>
      </c>
    </row>
    <row r="924" spans="1:7" x14ac:dyDescent="0.35">
      <c r="A924">
        <v>137134</v>
      </c>
      <c r="B924">
        <v>0</v>
      </c>
      <c r="C924" t="s">
        <v>56</v>
      </c>
      <c r="D924">
        <v>2512</v>
      </c>
      <c r="E924" t="s">
        <v>89</v>
      </c>
      <c r="F924" t="s">
        <v>14</v>
      </c>
      <c r="G924">
        <v>10</v>
      </c>
    </row>
    <row r="925" spans="1:7" x14ac:dyDescent="0.35">
      <c r="A925">
        <v>129602</v>
      </c>
      <c r="B925">
        <v>2</v>
      </c>
      <c r="C925" t="s">
        <v>49</v>
      </c>
      <c r="D925">
        <v>2401</v>
      </c>
      <c r="E925" t="s">
        <v>89</v>
      </c>
      <c r="F925" t="s">
        <v>17</v>
      </c>
      <c r="G925">
        <v>13</v>
      </c>
    </row>
    <row r="926" spans="1:7" x14ac:dyDescent="0.35">
      <c r="A926">
        <v>182286</v>
      </c>
      <c r="B926">
        <v>28</v>
      </c>
      <c r="C926" t="s">
        <v>41</v>
      </c>
      <c r="D926">
        <v>4001</v>
      </c>
      <c r="E926" t="s">
        <v>89</v>
      </c>
      <c r="F926" t="s">
        <v>14</v>
      </c>
      <c r="G926">
        <v>20</v>
      </c>
    </row>
    <row r="927" spans="1:7" x14ac:dyDescent="0.35">
      <c r="A927">
        <v>138804</v>
      </c>
      <c r="B927">
        <v>0</v>
      </c>
      <c r="C927" t="s">
        <v>56</v>
      </c>
      <c r="D927">
        <v>0</v>
      </c>
      <c r="E927" t="s">
        <v>92</v>
      </c>
      <c r="F927" t="s">
        <v>17</v>
      </c>
      <c r="G927">
        <v>10</v>
      </c>
    </row>
    <row r="928" spans="1:7" x14ac:dyDescent="0.35">
      <c r="A928">
        <v>100569</v>
      </c>
      <c r="B928">
        <v>1</v>
      </c>
      <c r="C928" t="s">
        <v>37</v>
      </c>
      <c r="D928">
        <v>501</v>
      </c>
      <c r="E928" t="s">
        <v>96</v>
      </c>
      <c r="F928" t="s">
        <v>14</v>
      </c>
      <c r="G928">
        <v>15</v>
      </c>
    </row>
    <row r="929" spans="1:7" x14ac:dyDescent="0.35">
      <c r="A929">
        <v>9287</v>
      </c>
      <c r="B929">
        <v>0</v>
      </c>
      <c r="C929" t="s">
        <v>22</v>
      </c>
      <c r="D929">
        <v>3901</v>
      </c>
      <c r="E929" t="s">
        <v>91</v>
      </c>
      <c r="F929" t="s">
        <v>14</v>
      </c>
      <c r="G929">
        <v>8</v>
      </c>
    </row>
    <row r="930" spans="1:7" x14ac:dyDescent="0.35">
      <c r="A930">
        <v>104108</v>
      </c>
      <c r="B930">
        <v>2</v>
      </c>
      <c r="C930" t="s">
        <v>37</v>
      </c>
      <c r="D930">
        <v>2712</v>
      </c>
      <c r="E930" t="s">
        <v>93</v>
      </c>
      <c r="F930" t="s">
        <v>17</v>
      </c>
      <c r="G930">
        <v>11</v>
      </c>
    </row>
    <row r="931" spans="1:7" x14ac:dyDescent="0.35">
      <c r="A931">
        <v>1357</v>
      </c>
      <c r="B931">
        <v>0</v>
      </c>
      <c r="C931" t="s">
        <v>30</v>
      </c>
      <c r="D931">
        <v>5612</v>
      </c>
      <c r="E931" t="s">
        <v>91</v>
      </c>
      <c r="F931" t="s">
        <v>17</v>
      </c>
      <c r="G931">
        <v>15</v>
      </c>
    </row>
    <row r="932" spans="1:7" x14ac:dyDescent="0.35">
      <c r="A932">
        <v>10784</v>
      </c>
      <c r="B932">
        <v>0</v>
      </c>
      <c r="C932" t="s">
        <v>41</v>
      </c>
      <c r="D932">
        <v>0</v>
      </c>
      <c r="E932" t="s">
        <v>93</v>
      </c>
      <c r="F932" t="s">
        <v>14</v>
      </c>
      <c r="G932">
        <v>10</v>
      </c>
    </row>
    <row r="933" spans="1:7" x14ac:dyDescent="0.35">
      <c r="A933">
        <v>140049</v>
      </c>
      <c r="B933">
        <v>0</v>
      </c>
      <c r="C933" t="s">
        <v>55</v>
      </c>
      <c r="D933">
        <v>4501</v>
      </c>
      <c r="E933" t="s">
        <v>92</v>
      </c>
      <c r="F933" t="s">
        <v>17</v>
      </c>
      <c r="G933">
        <v>20</v>
      </c>
    </row>
    <row r="934" spans="1:7" x14ac:dyDescent="0.35">
      <c r="A934">
        <v>170489</v>
      </c>
      <c r="B934">
        <v>0</v>
      </c>
      <c r="C934" t="s">
        <v>22</v>
      </c>
      <c r="D934">
        <v>0</v>
      </c>
      <c r="E934" t="s">
        <v>95</v>
      </c>
      <c r="F934" t="s">
        <v>17</v>
      </c>
      <c r="G934">
        <v>20</v>
      </c>
    </row>
    <row r="935" spans="1:7" x14ac:dyDescent="0.35">
      <c r="A935">
        <v>184289</v>
      </c>
      <c r="B935">
        <v>2</v>
      </c>
      <c r="C935" t="s">
        <v>41</v>
      </c>
      <c r="D935">
        <v>4411</v>
      </c>
      <c r="E935" t="s">
        <v>92</v>
      </c>
      <c r="F935" t="s">
        <v>17</v>
      </c>
      <c r="G935">
        <v>10</v>
      </c>
    </row>
    <row r="936" spans="1:7" x14ac:dyDescent="0.35">
      <c r="A936">
        <v>36353</v>
      </c>
      <c r="B936">
        <v>0</v>
      </c>
      <c r="C936" t="s">
        <v>13</v>
      </c>
      <c r="D936">
        <v>2101</v>
      </c>
      <c r="E936" t="s">
        <v>89</v>
      </c>
      <c r="F936" t="s">
        <v>17</v>
      </c>
      <c r="G936">
        <v>17</v>
      </c>
    </row>
    <row r="937" spans="1:7" x14ac:dyDescent="0.35">
      <c r="A937">
        <v>97689</v>
      </c>
      <c r="B937">
        <v>1</v>
      </c>
      <c r="C937" t="s">
        <v>16</v>
      </c>
      <c r="D937">
        <v>3601</v>
      </c>
      <c r="E937" t="s">
        <v>90</v>
      </c>
      <c r="F937" t="s">
        <v>14</v>
      </c>
      <c r="G937">
        <v>10</v>
      </c>
    </row>
    <row r="938" spans="1:7" x14ac:dyDescent="0.35">
      <c r="A938">
        <v>133229</v>
      </c>
      <c r="B938">
        <v>1</v>
      </c>
      <c r="C938" t="s">
        <v>42</v>
      </c>
      <c r="D938">
        <v>5001</v>
      </c>
      <c r="E938" t="s">
        <v>95</v>
      </c>
      <c r="F938" t="s">
        <v>14</v>
      </c>
      <c r="G938">
        <v>25</v>
      </c>
    </row>
    <row r="939" spans="1:7" x14ac:dyDescent="0.35">
      <c r="A939">
        <v>51845</v>
      </c>
      <c r="B939">
        <v>2</v>
      </c>
      <c r="C939" t="s">
        <v>54</v>
      </c>
      <c r="D939">
        <v>0</v>
      </c>
      <c r="E939" t="s">
        <v>100</v>
      </c>
      <c r="F939" t="s">
        <v>17</v>
      </c>
      <c r="G939">
        <v>18</v>
      </c>
    </row>
    <row r="940" spans="1:7" x14ac:dyDescent="0.35">
      <c r="A940">
        <v>111485</v>
      </c>
      <c r="B940">
        <v>1</v>
      </c>
      <c r="C940" t="s">
        <v>33</v>
      </c>
      <c r="D940">
        <v>810</v>
      </c>
      <c r="E940" t="s">
        <v>89</v>
      </c>
      <c r="F940" t="s">
        <v>14</v>
      </c>
      <c r="G940">
        <v>30</v>
      </c>
    </row>
    <row r="941" spans="1:7" x14ac:dyDescent="0.35">
      <c r="A941">
        <v>75331</v>
      </c>
      <c r="B941">
        <v>0</v>
      </c>
      <c r="C941" t="s">
        <v>48</v>
      </c>
      <c r="D941">
        <v>4401</v>
      </c>
      <c r="E941" t="s">
        <v>90</v>
      </c>
      <c r="F941" t="s">
        <v>17</v>
      </c>
      <c r="G941">
        <v>25</v>
      </c>
    </row>
    <row r="942" spans="1:7" x14ac:dyDescent="0.35">
      <c r="A942">
        <v>96448</v>
      </c>
      <c r="B942">
        <v>0</v>
      </c>
      <c r="C942" t="s">
        <v>16</v>
      </c>
      <c r="D942">
        <v>2101</v>
      </c>
      <c r="E942" t="s">
        <v>95</v>
      </c>
      <c r="F942" t="s">
        <v>17</v>
      </c>
      <c r="G942">
        <v>8</v>
      </c>
    </row>
    <row r="943" spans="1:7" x14ac:dyDescent="0.35">
      <c r="A943">
        <v>88802</v>
      </c>
      <c r="B943">
        <v>1002</v>
      </c>
      <c r="C943" t="s">
        <v>16</v>
      </c>
      <c r="D943">
        <v>3101</v>
      </c>
      <c r="E943" t="s">
        <v>94</v>
      </c>
      <c r="F943" t="s">
        <v>14</v>
      </c>
      <c r="G943">
        <v>25</v>
      </c>
    </row>
    <row r="944" spans="1:7" x14ac:dyDescent="0.35">
      <c r="A944">
        <v>183702</v>
      </c>
      <c r="B944">
        <v>28</v>
      </c>
      <c r="C944" t="s">
        <v>41</v>
      </c>
      <c r="D944">
        <v>4801</v>
      </c>
      <c r="E944" t="s">
        <v>95</v>
      </c>
      <c r="F944" t="s">
        <v>17</v>
      </c>
      <c r="G944">
        <v>10</v>
      </c>
    </row>
    <row r="945" spans="1:7" x14ac:dyDescent="0.35">
      <c r="A945">
        <v>175535</v>
      </c>
      <c r="B945">
        <v>1</v>
      </c>
      <c r="C945" t="s">
        <v>51</v>
      </c>
      <c r="D945">
        <v>6101</v>
      </c>
      <c r="E945" t="s">
        <v>96</v>
      </c>
      <c r="F945" t="s">
        <v>14</v>
      </c>
      <c r="G945">
        <v>20</v>
      </c>
    </row>
    <row r="946" spans="1:7" x14ac:dyDescent="0.35">
      <c r="A946">
        <v>35325</v>
      </c>
      <c r="B946">
        <v>0</v>
      </c>
      <c r="C946" t="s">
        <v>13</v>
      </c>
      <c r="D946">
        <v>1801</v>
      </c>
      <c r="E946" t="s">
        <v>89</v>
      </c>
      <c r="F946" t="s">
        <v>14</v>
      </c>
      <c r="G946">
        <v>30</v>
      </c>
    </row>
    <row r="947" spans="1:7" x14ac:dyDescent="0.35">
      <c r="A947">
        <v>181655</v>
      </c>
      <c r="B947">
        <v>2</v>
      </c>
      <c r="C947" t="s">
        <v>41</v>
      </c>
      <c r="D947">
        <v>4212</v>
      </c>
      <c r="E947" t="s">
        <v>89</v>
      </c>
      <c r="F947" t="s">
        <v>14</v>
      </c>
      <c r="G947">
        <v>50</v>
      </c>
    </row>
    <row r="948" spans="1:7" x14ac:dyDescent="0.35">
      <c r="A948">
        <v>95582</v>
      </c>
      <c r="B948">
        <v>0</v>
      </c>
      <c r="C948" t="s">
        <v>16</v>
      </c>
      <c r="D948">
        <v>0</v>
      </c>
      <c r="E948" t="s">
        <v>89</v>
      </c>
      <c r="F948" t="s">
        <v>17</v>
      </c>
      <c r="G948">
        <v>21</v>
      </c>
    </row>
    <row r="949" spans="1:7" x14ac:dyDescent="0.35">
      <c r="A949">
        <v>14394</v>
      </c>
      <c r="B949">
        <v>1</v>
      </c>
      <c r="C949" t="s">
        <v>21</v>
      </c>
      <c r="D949">
        <v>6901</v>
      </c>
      <c r="E949" t="s">
        <v>90</v>
      </c>
      <c r="F949" t="s">
        <v>14</v>
      </c>
      <c r="G949">
        <v>10</v>
      </c>
    </row>
    <row r="950" spans="1:7" x14ac:dyDescent="0.35">
      <c r="A950">
        <v>81823</v>
      </c>
      <c r="B950">
        <v>1</v>
      </c>
      <c r="C950" t="s">
        <v>36</v>
      </c>
      <c r="D950">
        <v>4001</v>
      </c>
      <c r="E950" t="s">
        <v>92</v>
      </c>
      <c r="F950" t="s">
        <v>14</v>
      </c>
      <c r="G950">
        <v>45</v>
      </c>
    </row>
    <row r="951" spans="1:7" x14ac:dyDescent="0.35">
      <c r="A951">
        <v>143470</v>
      </c>
      <c r="B951">
        <v>1</v>
      </c>
      <c r="C951" t="s">
        <v>22</v>
      </c>
      <c r="D951">
        <v>5201</v>
      </c>
      <c r="E951" t="s">
        <v>96</v>
      </c>
      <c r="F951" t="s">
        <v>14</v>
      </c>
      <c r="G951">
        <v>17</v>
      </c>
    </row>
    <row r="952" spans="1:7" x14ac:dyDescent="0.35">
      <c r="A952">
        <v>77048</v>
      </c>
      <c r="B952">
        <v>0</v>
      </c>
      <c r="C952" t="s">
        <v>48</v>
      </c>
      <c r="D952">
        <v>3601</v>
      </c>
      <c r="E952" t="s">
        <v>98</v>
      </c>
      <c r="F952" t="s">
        <v>17</v>
      </c>
      <c r="G952">
        <v>7</v>
      </c>
    </row>
    <row r="953" spans="1:7" x14ac:dyDescent="0.35">
      <c r="A953">
        <v>20962</v>
      </c>
      <c r="B953">
        <v>1</v>
      </c>
      <c r="C953" t="s">
        <v>18</v>
      </c>
      <c r="D953">
        <v>3801</v>
      </c>
      <c r="E953" t="s">
        <v>90</v>
      </c>
      <c r="F953" t="s">
        <v>14</v>
      </c>
      <c r="G953">
        <v>15</v>
      </c>
    </row>
    <row r="954" spans="1:7" x14ac:dyDescent="0.35">
      <c r="A954">
        <v>58725</v>
      </c>
      <c r="B954">
        <v>1</v>
      </c>
      <c r="C954" t="s">
        <v>58</v>
      </c>
      <c r="D954">
        <v>1811</v>
      </c>
      <c r="E954" t="s">
        <v>92</v>
      </c>
      <c r="F954" t="s">
        <v>14</v>
      </c>
      <c r="G954">
        <v>15</v>
      </c>
    </row>
    <row r="955" spans="1:7" x14ac:dyDescent="0.35">
      <c r="A955">
        <v>124104</v>
      </c>
      <c r="B955">
        <v>1</v>
      </c>
      <c r="C955" t="s">
        <v>21</v>
      </c>
      <c r="D955">
        <v>5002</v>
      </c>
      <c r="E955" t="s">
        <v>89</v>
      </c>
      <c r="F955" t="s">
        <v>14</v>
      </c>
      <c r="G955">
        <v>23</v>
      </c>
    </row>
    <row r="956" spans="1:7" x14ac:dyDescent="0.35">
      <c r="A956">
        <v>65136</v>
      </c>
      <c r="B956">
        <v>0</v>
      </c>
      <c r="C956" t="s">
        <v>30</v>
      </c>
      <c r="D956">
        <v>3501</v>
      </c>
      <c r="E956" t="s">
        <v>95</v>
      </c>
      <c r="F956" t="s">
        <v>17</v>
      </c>
      <c r="G956">
        <v>20</v>
      </c>
    </row>
    <row r="957" spans="1:7" x14ac:dyDescent="0.35">
      <c r="A957">
        <v>132558</v>
      </c>
      <c r="B957">
        <v>1</v>
      </c>
      <c r="C957" t="s">
        <v>67</v>
      </c>
      <c r="D957">
        <v>4201</v>
      </c>
      <c r="E957" t="s">
        <v>95</v>
      </c>
      <c r="F957" t="s">
        <v>14</v>
      </c>
      <c r="G957">
        <v>15</v>
      </c>
    </row>
    <row r="958" spans="1:7" x14ac:dyDescent="0.35">
      <c r="A958">
        <v>82248</v>
      </c>
      <c r="B958">
        <v>0</v>
      </c>
      <c r="C958" t="s">
        <v>57</v>
      </c>
      <c r="D958">
        <v>2205</v>
      </c>
      <c r="E958" t="s">
        <v>92</v>
      </c>
      <c r="F958" t="s">
        <v>14</v>
      </c>
      <c r="G958">
        <v>8</v>
      </c>
    </row>
    <row r="959" spans="1:7" x14ac:dyDescent="0.35">
      <c r="A959">
        <v>38944</v>
      </c>
      <c r="B959">
        <v>2</v>
      </c>
      <c r="C959" t="s">
        <v>13</v>
      </c>
      <c r="D959">
        <v>5701</v>
      </c>
      <c r="E959" t="s">
        <v>102</v>
      </c>
      <c r="F959" t="s">
        <v>14</v>
      </c>
      <c r="G959">
        <v>25</v>
      </c>
    </row>
    <row r="960" spans="1:7" x14ac:dyDescent="0.35">
      <c r="A960">
        <v>47111</v>
      </c>
      <c r="B960">
        <v>0</v>
      </c>
      <c r="C960" t="s">
        <v>44</v>
      </c>
      <c r="D960">
        <v>2401</v>
      </c>
      <c r="E960" t="s">
        <v>100</v>
      </c>
      <c r="F960" t="s">
        <v>14</v>
      </c>
      <c r="G960">
        <v>5</v>
      </c>
    </row>
    <row r="961" spans="1:7" x14ac:dyDescent="0.35">
      <c r="A961">
        <v>165620</v>
      </c>
      <c r="B961">
        <v>0</v>
      </c>
      <c r="C961" t="s">
        <v>22</v>
      </c>
      <c r="D961">
        <v>2801</v>
      </c>
      <c r="E961" t="s">
        <v>102</v>
      </c>
      <c r="F961" t="s">
        <v>31</v>
      </c>
      <c r="G961">
        <v>4</v>
      </c>
    </row>
    <row r="962" spans="1:7" x14ac:dyDescent="0.35">
      <c r="A962">
        <v>59561</v>
      </c>
      <c r="B962">
        <v>0</v>
      </c>
      <c r="C962" t="s">
        <v>34</v>
      </c>
      <c r="D962">
        <v>6101</v>
      </c>
      <c r="E962" t="s">
        <v>100</v>
      </c>
      <c r="F962" t="s">
        <v>14</v>
      </c>
      <c r="G962">
        <v>9</v>
      </c>
    </row>
    <row r="963" spans="1:7" x14ac:dyDescent="0.35">
      <c r="A963">
        <v>27423</v>
      </c>
      <c r="B963">
        <v>2</v>
      </c>
      <c r="C963" t="s">
        <v>40</v>
      </c>
      <c r="D963">
        <v>0</v>
      </c>
      <c r="E963" t="s">
        <v>100</v>
      </c>
      <c r="F963" t="s">
        <v>17</v>
      </c>
      <c r="G963">
        <v>5</v>
      </c>
    </row>
    <row r="964" spans="1:7" x14ac:dyDescent="0.35">
      <c r="A964">
        <v>13484</v>
      </c>
      <c r="B964">
        <v>1</v>
      </c>
      <c r="C964" t="s">
        <v>13</v>
      </c>
      <c r="D964">
        <v>0</v>
      </c>
      <c r="E964" t="s">
        <v>93</v>
      </c>
      <c r="F964" t="s">
        <v>14</v>
      </c>
      <c r="G964">
        <v>11</v>
      </c>
    </row>
    <row r="965" spans="1:7" x14ac:dyDescent="0.35">
      <c r="A965">
        <v>133491</v>
      </c>
      <c r="B965">
        <v>1002</v>
      </c>
      <c r="C965" t="s">
        <v>42</v>
      </c>
      <c r="D965">
        <v>0</v>
      </c>
      <c r="E965" t="s">
        <v>90</v>
      </c>
      <c r="F965" t="s">
        <v>14</v>
      </c>
      <c r="G965">
        <v>100</v>
      </c>
    </row>
    <row r="966" spans="1:7" x14ac:dyDescent="0.35">
      <c r="A966">
        <v>63000</v>
      </c>
      <c r="B966">
        <v>0</v>
      </c>
      <c r="C966" t="s">
        <v>34</v>
      </c>
      <c r="D966">
        <v>0</v>
      </c>
      <c r="E966" t="s">
        <v>105</v>
      </c>
      <c r="F966" t="s">
        <v>97</v>
      </c>
      <c r="G966">
        <v>25</v>
      </c>
    </row>
    <row r="967" spans="1:7" x14ac:dyDescent="0.35">
      <c r="A967">
        <v>187284</v>
      </c>
      <c r="B967">
        <v>0</v>
      </c>
      <c r="C967" t="s">
        <v>48</v>
      </c>
      <c r="D967">
        <v>0</v>
      </c>
      <c r="E967" t="s">
        <v>89</v>
      </c>
      <c r="F967" t="s">
        <v>17</v>
      </c>
      <c r="G967">
        <v>10</v>
      </c>
    </row>
    <row r="968" spans="1:7" x14ac:dyDescent="0.35">
      <c r="A968">
        <v>131423</v>
      </c>
      <c r="B968">
        <v>1</v>
      </c>
      <c r="C968" t="s">
        <v>49</v>
      </c>
      <c r="D968">
        <v>4812</v>
      </c>
      <c r="E968" t="s">
        <v>92</v>
      </c>
      <c r="F968" t="s">
        <v>14</v>
      </c>
      <c r="G968">
        <v>25</v>
      </c>
    </row>
    <row r="969" spans="1:7" x14ac:dyDescent="0.35">
      <c r="A969">
        <v>22942</v>
      </c>
      <c r="B969">
        <v>0</v>
      </c>
      <c r="C969" t="s">
        <v>47</v>
      </c>
      <c r="D969">
        <v>2901</v>
      </c>
      <c r="E969" t="s">
        <v>89</v>
      </c>
      <c r="F969" t="s">
        <v>17</v>
      </c>
      <c r="G969">
        <v>9</v>
      </c>
    </row>
    <row r="970" spans="1:7" x14ac:dyDescent="0.35">
      <c r="A970">
        <v>85579</v>
      </c>
      <c r="B970">
        <v>0</v>
      </c>
      <c r="C970" t="s">
        <v>57</v>
      </c>
      <c r="D970">
        <v>2001</v>
      </c>
      <c r="E970" t="s">
        <v>90</v>
      </c>
      <c r="F970" t="s">
        <v>17</v>
      </c>
      <c r="G970">
        <v>20</v>
      </c>
    </row>
    <row r="971" spans="1:7" x14ac:dyDescent="0.35">
      <c r="A971">
        <v>3009</v>
      </c>
      <c r="B971">
        <v>2</v>
      </c>
      <c r="C971" t="s">
        <v>22</v>
      </c>
      <c r="D971">
        <v>4801</v>
      </c>
      <c r="E971" t="s">
        <v>102</v>
      </c>
      <c r="F971" t="s">
        <v>17</v>
      </c>
      <c r="G971">
        <v>20</v>
      </c>
    </row>
    <row r="972" spans="1:7" x14ac:dyDescent="0.35">
      <c r="A972">
        <v>105923</v>
      </c>
      <c r="B972">
        <v>0</v>
      </c>
      <c r="C972" t="s">
        <v>28</v>
      </c>
      <c r="D972">
        <v>1501</v>
      </c>
      <c r="E972" t="s">
        <v>91</v>
      </c>
      <c r="F972" t="s">
        <v>17</v>
      </c>
      <c r="G972">
        <v>7</v>
      </c>
    </row>
    <row r="973" spans="1:7" x14ac:dyDescent="0.35">
      <c r="A973">
        <v>187722</v>
      </c>
      <c r="B973">
        <v>1002</v>
      </c>
      <c r="C973" t="s">
        <v>30</v>
      </c>
      <c r="D973">
        <v>0</v>
      </c>
      <c r="E973" t="s">
        <v>95</v>
      </c>
      <c r="F973" t="s">
        <v>14</v>
      </c>
      <c r="G973">
        <v>7</v>
      </c>
    </row>
    <row r="974" spans="1:7" x14ac:dyDescent="0.35">
      <c r="A974">
        <v>15566</v>
      </c>
      <c r="B974">
        <v>2</v>
      </c>
      <c r="C974" t="s">
        <v>18</v>
      </c>
      <c r="D974">
        <v>0</v>
      </c>
      <c r="E974" t="s">
        <v>92</v>
      </c>
      <c r="F974" t="s">
        <v>17</v>
      </c>
      <c r="G974">
        <v>10</v>
      </c>
    </row>
    <row r="975" spans="1:7" x14ac:dyDescent="0.35">
      <c r="A975">
        <v>84745</v>
      </c>
      <c r="B975">
        <v>0</v>
      </c>
      <c r="C975" t="s">
        <v>57</v>
      </c>
      <c r="D975">
        <v>1601</v>
      </c>
      <c r="E975" t="s">
        <v>92</v>
      </c>
      <c r="F975" t="s">
        <v>17</v>
      </c>
      <c r="G975">
        <v>7</v>
      </c>
    </row>
    <row r="976" spans="1:7" x14ac:dyDescent="0.35">
      <c r="A976">
        <v>78172</v>
      </c>
      <c r="B976">
        <v>2</v>
      </c>
      <c r="C976" t="s">
        <v>36</v>
      </c>
      <c r="D976">
        <v>4401</v>
      </c>
      <c r="E976" t="s">
        <v>93</v>
      </c>
      <c r="F976" t="s">
        <v>17</v>
      </c>
      <c r="G976">
        <v>25</v>
      </c>
    </row>
    <row r="977" spans="1:7" x14ac:dyDescent="0.35">
      <c r="A977">
        <v>186334</v>
      </c>
      <c r="B977">
        <v>1</v>
      </c>
      <c r="C977" t="s">
        <v>34</v>
      </c>
      <c r="D977">
        <v>1908</v>
      </c>
      <c r="E977" t="s">
        <v>98</v>
      </c>
      <c r="F977" t="s">
        <v>14</v>
      </c>
      <c r="G977">
        <v>10</v>
      </c>
    </row>
    <row r="978" spans="1:7" x14ac:dyDescent="0.35">
      <c r="A978">
        <v>170767</v>
      </c>
      <c r="B978">
        <v>0</v>
      </c>
      <c r="C978" t="s">
        <v>22</v>
      </c>
      <c r="D978">
        <v>2001</v>
      </c>
      <c r="E978" t="s">
        <v>93</v>
      </c>
      <c r="F978" t="s">
        <v>17</v>
      </c>
      <c r="G978">
        <v>15</v>
      </c>
    </row>
    <row r="979" spans="1:7" x14ac:dyDescent="0.35">
      <c r="A979">
        <v>149152</v>
      </c>
      <c r="B979">
        <v>1</v>
      </c>
      <c r="C979" t="s">
        <v>22</v>
      </c>
      <c r="D979">
        <v>4401</v>
      </c>
      <c r="E979" t="s">
        <v>94</v>
      </c>
      <c r="F979" t="s">
        <v>14</v>
      </c>
      <c r="G979">
        <v>20</v>
      </c>
    </row>
    <row r="980" spans="1:7" x14ac:dyDescent="0.35">
      <c r="A980">
        <v>959</v>
      </c>
      <c r="B980">
        <v>0</v>
      </c>
      <c r="C980" t="s">
        <v>48</v>
      </c>
      <c r="D980">
        <v>4404</v>
      </c>
      <c r="E980" t="s">
        <v>89</v>
      </c>
      <c r="F980" t="s">
        <v>17</v>
      </c>
      <c r="G980">
        <v>10</v>
      </c>
    </row>
    <row r="981" spans="1:7" x14ac:dyDescent="0.35">
      <c r="A981">
        <v>179563</v>
      </c>
      <c r="B981">
        <v>1</v>
      </c>
      <c r="C981" t="s">
        <v>41</v>
      </c>
      <c r="D981">
        <v>5001</v>
      </c>
      <c r="E981" t="s">
        <v>91</v>
      </c>
      <c r="F981" t="s">
        <v>14</v>
      </c>
      <c r="G981">
        <v>23</v>
      </c>
    </row>
    <row r="982" spans="1:7" x14ac:dyDescent="0.35">
      <c r="A982">
        <v>41243</v>
      </c>
      <c r="B982">
        <v>2</v>
      </c>
      <c r="C982" t="s">
        <v>13</v>
      </c>
      <c r="D982">
        <v>2201</v>
      </c>
      <c r="E982" t="s">
        <v>91</v>
      </c>
      <c r="F982" t="s">
        <v>17</v>
      </c>
      <c r="G982">
        <v>12</v>
      </c>
    </row>
    <row r="983" spans="1:7" x14ac:dyDescent="0.35">
      <c r="A983">
        <v>160500</v>
      </c>
      <c r="B983">
        <v>0</v>
      </c>
      <c r="C983" t="s">
        <v>22</v>
      </c>
      <c r="D983">
        <v>1406</v>
      </c>
      <c r="E983" t="s">
        <v>89</v>
      </c>
      <c r="F983" t="s">
        <v>14</v>
      </c>
      <c r="G983">
        <v>5</v>
      </c>
    </row>
    <row r="984" spans="1:7" x14ac:dyDescent="0.35">
      <c r="A984">
        <v>77605</v>
      </c>
      <c r="B984">
        <v>1</v>
      </c>
      <c r="C984" t="s">
        <v>36</v>
      </c>
      <c r="D984">
        <v>5001</v>
      </c>
      <c r="E984" t="s">
        <v>97</v>
      </c>
      <c r="F984" t="s">
        <v>14</v>
      </c>
      <c r="G984">
        <v>15</v>
      </c>
    </row>
    <row r="985" spans="1:7" x14ac:dyDescent="0.35">
      <c r="A985">
        <v>190064</v>
      </c>
      <c r="B985">
        <v>0</v>
      </c>
      <c r="C985" t="s">
        <v>54</v>
      </c>
      <c r="D985">
        <v>0</v>
      </c>
      <c r="E985" t="s">
        <v>103</v>
      </c>
      <c r="F985" t="s">
        <v>17</v>
      </c>
      <c r="G985">
        <v>20</v>
      </c>
    </row>
    <row r="986" spans="1:7" x14ac:dyDescent="0.35">
      <c r="A986">
        <v>138758</v>
      </c>
      <c r="B986">
        <v>0</v>
      </c>
      <c r="C986" t="s">
        <v>56</v>
      </c>
      <c r="D986">
        <v>0</v>
      </c>
      <c r="E986" t="s">
        <v>90</v>
      </c>
      <c r="F986" t="s">
        <v>17</v>
      </c>
      <c r="G986">
        <v>20</v>
      </c>
    </row>
    <row r="987" spans="1:7" x14ac:dyDescent="0.35">
      <c r="A987">
        <v>8531</v>
      </c>
      <c r="B987">
        <v>1</v>
      </c>
      <c r="C987" t="s">
        <v>30</v>
      </c>
      <c r="D987">
        <v>6001</v>
      </c>
      <c r="E987" t="s">
        <v>92</v>
      </c>
      <c r="F987" t="s">
        <v>14</v>
      </c>
      <c r="G987">
        <v>10</v>
      </c>
    </row>
    <row r="988" spans="1:7" x14ac:dyDescent="0.35">
      <c r="A988">
        <v>27846</v>
      </c>
      <c r="B988">
        <v>0</v>
      </c>
      <c r="C988" t="s">
        <v>40</v>
      </c>
      <c r="D988">
        <v>0</v>
      </c>
      <c r="E988" t="s">
        <v>89</v>
      </c>
      <c r="F988" t="s">
        <v>97</v>
      </c>
      <c r="G988">
        <v>200</v>
      </c>
    </row>
    <row r="989" spans="1:7" x14ac:dyDescent="0.35">
      <c r="A989">
        <v>22782</v>
      </c>
      <c r="B989">
        <v>1</v>
      </c>
      <c r="C989" t="s">
        <v>47</v>
      </c>
      <c r="D989">
        <v>0</v>
      </c>
      <c r="E989" t="s">
        <v>105</v>
      </c>
      <c r="F989" t="s">
        <v>14</v>
      </c>
      <c r="G989">
        <v>10</v>
      </c>
    </row>
    <row r="990" spans="1:7" x14ac:dyDescent="0.35">
      <c r="A990">
        <v>66223</v>
      </c>
      <c r="B990">
        <v>0</v>
      </c>
      <c r="C990" t="s">
        <v>30</v>
      </c>
      <c r="D990">
        <v>5801</v>
      </c>
      <c r="E990" t="s">
        <v>91</v>
      </c>
      <c r="F990" t="s">
        <v>14</v>
      </c>
      <c r="G990">
        <v>10</v>
      </c>
    </row>
    <row r="991" spans="1:7" x14ac:dyDescent="0.35">
      <c r="A991">
        <v>189616</v>
      </c>
      <c r="B991">
        <v>1</v>
      </c>
      <c r="C991" t="s">
        <v>22</v>
      </c>
      <c r="D991">
        <v>0</v>
      </c>
      <c r="E991" t="s">
        <v>97</v>
      </c>
      <c r="F991" t="s">
        <v>14</v>
      </c>
      <c r="G991">
        <v>35</v>
      </c>
    </row>
    <row r="992" spans="1:7" x14ac:dyDescent="0.35">
      <c r="A992">
        <v>79649</v>
      </c>
      <c r="B992">
        <v>0</v>
      </c>
      <c r="C992" t="s">
        <v>36</v>
      </c>
      <c r="D992">
        <v>0</v>
      </c>
      <c r="E992" t="s">
        <v>91</v>
      </c>
      <c r="F992" t="s">
        <v>17</v>
      </c>
      <c r="G992">
        <v>15</v>
      </c>
    </row>
    <row r="993" spans="1:7" x14ac:dyDescent="0.35">
      <c r="A993">
        <v>138999</v>
      </c>
      <c r="B993">
        <v>28</v>
      </c>
      <c r="C993" t="s">
        <v>56</v>
      </c>
      <c r="D993">
        <v>1603</v>
      </c>
      <c r="E993" t="s">
        <v>105</v>
      </c>
      <c r="F993" t="s">
        <v>17</v>
      </c>
      <c r="G993">
        <v>10</v>
      </c>
    </row>
    <row r="994" spans="1:7" x14ac:dyDescent="0.35">
      <c r="A994">
        <v>8232</v>
      </c>
      <c r="B994">
        <v>0</v>
      </c>
      <c r="C994" t="s">
        <v>37</v>
      </c>
      <c r="D994">
        <v>3702</v>
      </c>
      <c r="E994" t="s">
        <v>92</v>
      </c>
      <c r="F994" t="s">
        <v>17</v>
      </c>
      <c r="G994">
        <v>10</v>
      </c>
    </row>
    <row r="995" spans="1:7" x14ac:dyDescent="0.35">
      <c r="A995">
        <v>43020</v>
      </c>
      <c r="B995">
        <v>2</v>
      </c>
      <c r="C995" t="s">
        <v>13</v>
      </c>
      <c r="D995">
        <v>0</v>
      </c>
      <c r="E995" t="s">
        <v>89</v>
      </c>
      <c r="F995" t="s">
        <v>17</v>
      </c>
      <c r="G995">
        <v>15</v>
      </c>
    </row>
    <row r="996" spans="1:7" x14ac:dyDescent="0.35">
      <c r="A996">
        <v>118862</v>
      </c>
      <c r="B996">
        <v>1</v>
      </c>
      <c r="C996" t="s">
        <v>21</v>
      </c>
      <c r="D996">
        <v>4208</v>
      </c>
      <c r="E996" t="s">
        <v>94</v>
      </c>
      <c r="F996" t="s">
        <v>14</v>
      </c>
      <c r="G996">
        <v>12</v>
      </c>
    </row>
    <row r="997" spans="1:7" x14ac:dyDescent="0.35">
      <c r="A997">
        <v>30104</v>
      </c>
      <c r="B997">
        <v>1</v>
      </c>
      <c r="C997" t="s">
        <v>40</v>
      </c>
      <c r="D997">
        <v>5201</v>
      </c>
      <c r="E997" t="s">
        <v>92</v>
      </c>
      <c r="F997" t="s">
        <v>14</v>
      </c>
      <c r="G997">
        <v>15</v>
      </c>
    </row>
    <row r="998" spans="1:7" x14ac:dyDescent="0.35">
      <c r="A998">
        <v>154614</v>
      </c>
      <c r="B998">
        <v>0</v>
      </c>
      <c r="C998" t="s">
        <v>22</v>
      </c>
      <c r="D998">
        <v>0</v>
      </c>
      <c r="E998" t="s">
        <v>95</v>
      </c>
      <c r="F998" t="s">
        <v>17</v>
      </c>
      <c r="G998">
        <v>20</v>
      </c>
    </row>
    <row r="999" spans="1:7" x14ac:dyDescent="0.35">
      <c r="A999">
        <v>57151</v>
      </c>
      <c r="B999">
        <v>0</v>
      </c>
      <c r="C999" t="s">
        <v>58</v>
      </c>
      <c r="D999">
        <v>3601</v>
      </c>
      <c r="E999" t="s">
        <v>101</v>
      </c>
      <c r="F999" t="s">
        <v>17</v>
      </c>
      <c r="G999">
        <v>26</v>
      </c>
    </row>
    <row r="1000" spans="1:7" x14ac:dyDescent="0.35">
      <c r="A1000">
        <v>71425</v>
      </c>
      <c r="B1000">
        <v>1</v>
      </c>
      <c r="C1000" t="s">
        <v>30</v>
      </c>
      <c r="D1000">
        <v>4401</v>
      </c>
      <c r="E1000" t="s">
        <v>90</v>
      </c>
      <c r="F1000" t="s">
        <v>14</v>
      </c>
      <c r="G1000">
        <v>7</v>
      </c>
    </row>
    <row r="1001" spans="1:7" x14ac:dyDescent="0.35">
      <c r="A1001">
        <v>190579</v>
      </c>
      <c r="B1001">
        <v>1</v>
      </c>
      <c r="C1001" t="s">
        <v>22</v>
      </c>
      <c r="D1001">
        <v>0</v>
      </c>
      <c r="E1001" t="s">
        <v>96</v>
      </c>
      <c r="F1001" t="s">
        <v>14</v>
      </c>
      <c r="G1001">
        <v>4</v>
      </c>
    </row>
    <row r="1002" spans="1:7" x14ac:dyDescent="0.35">
      <c r="A1002">
        <v>42997</v>
      </c>
      <c r="B1002">
        <v>2</v>
      </c>
      <c r="C1002" t="s">
        <v>13</v>
      </c>
      <c r="D1002">
        <v>1808</v>
      </c>
      <c r="E1002" t="s">
        <v>93</v>
      </c>
      <c r="F1002" t="s">
        <v>17</v>
      </c>
      <c r="G1002">
        <v>7</v>
      </c>
    </row>
    <row r="1003" spans="1:7" x14ac:dyDescent="0.35">
      <c r="A1003">
        <v>132896</v>
      </c>
      <c r="B1003">
        <v>2</v>
      </c>
      <c r="C1003" t="s">
        <v>51</v>
      </c>
      <c r="D1003">
        <v>4410</v>
      </c>
      <c r="E1003" t="s">
        <v>95</v>
      </c>
      <c r="F1003" t="s">
        <v>17</v>
      </c>
      <c r="G1003">
        <v>25</v>
      </c>
    </row>
    <row r="1004" spans="1:7" x14ac:dyDescent="0.35">
      <c r="A1004">
        <v>120189</v>
      </c>
      <c r="B1004">
        <v>0</v>
      </c>
      <c r="C1004" t="s">
        <v>21</v>
      </c>
      <c r="D1004">
        <v>0</v>
      </c>
      <c r="E1004" t="s">
        <v>90</v>
      </c>
      <c r="F1004" t="s">
        <v>14</v>
      </c>
      <c r="G1004">
        <v>25</v>
      </c>
    </row>
    <row r="1005" spans="1:7" x14ac:dyDescent="0.35">
      <c r="A1005">
        <v>138829</v>
      </c>
      <c r="B1005">
        <v>28</v>
      </c>
      <c r="C1005" t="s">
        <v>56</v>
      </c>
      <c r="D1005">
        <v>3601</v>
      </c>
      <c r="E1005" t="s">
        <v>90</v>
      </c>
      <c r="F1005" t="s">
        <v>17</v>
      </c>
      <c r="G1005">
        <v>25</v>
      </c>
    </row>
    <row r="1006" spans="1:7" x14ac:dyDescent="0.35">
      <c r="A1006">
        <v>167462</v>
      </c>
      <c r="B1006">
        <v>0</v>
      </c>
      <c r="C1006" t="s">
        <v>22</v>
      </c>
      <c r="D1006">
        <v>3601</v>
      </c>
      <c r="E1006" t="s">
        <v>94</v>
      </c>
      <c r="F1006" t="s">
        <v>14</v>
      </c>
      <c r="G1006">
        <v>15</v>
      </c>
    </row>
    <row r="1007" spans="1:7" x14ac:dyDescent="0.35">
      <c r="A1007">
        <v>160401</v>
      </c>
      <c r="B1007">
        <v>28</v>
      </c>
      <c r="C1007" t="s">
        <v>22</v>
      </c>
      <c r="D1007">
        <v>3101</v>
      </c>
      <c r="E1007" t="s">
        <v>90</v>
      </c>
      <c r="F1007" t="s">
        <v>17</v>
      </c>
      <c r="G1007">
        <v>13</v>
      </c>
    </row>
    <row r="1008" spans="1:7" x14ac:dyDescent="0.35">
      <c r="A1008">
        <v>174934</v>
      </c>
      <c r="B1008">
        <v>28</v>
      </c>
      <c r="C1008" t="s">
        <v>51</v>
      </c>
      <c r="D1008">
        <v>0</v>
      </c>
      <c r="E1008" t="s">
        <v>91</v>
      </c>
      <c r="F1008" t="s">
        <v>17</v>
      </c>
      <c r="G1008">
        <v>5</v>
      </c>
    </row>
    <row r="1009" spans="1:7" x14ac:dyDescent="0.35">
      <c r="A1009">
        <v>2020</v>
      </c>
      <c r="B1009">
        <v>2</v>
      </c>
      <c r="C1009" t="s">
        <v>22</v>
      </c>
      <c r="D1009">
        <v>2401</v>
      </c>
      <c r="E1009" t="s">
        <v>94</v>
      </c>
      <c r="F1009" t="s">
        <v>17</v>
      </c>
      <c r="G1009">
        <v>7</v>
      </c>
    </row>
    <row r="1010" spans="1:7" x14ac:dyDescent="0.35">
      <c r="A1010">
        <v>74235</v>
      </c>
      <c r="B1010">
        <v>4</v>
      </c>
      <c r="C1010" t="s">
        <v>30</v>
      </c>
      <c r="D1010">
        <v>4912</v>
      </c>
      <c r="E1010" t="s">
        <v>90</v>
      </c>
      <c r="F1010" t="s">
        <v>14</v>
      </c>
      <c r="G1010">
        <v>26</v>
      </c>
    </row>
    <row r="1011" spans="1:7" x14ac:dyDescent="0.35">
      <c r="A1011">
        <v>167039</v>
      </c>
      <c r="B1011">
        <v>0</v>
      </c>
      <c r="C1011" t="s">
        <v>22</v>
      </c>
      <c r="D1011">
        <v>0</v>
      </c>
      <c r="E1011" t="s">
        <v>94</v>
      </c>
      <c r="F1011" t="s">
        <v>97</v>
      </c>
      <c r="G1011">
        <v>5</v>
      </c>
    </row>
    <row r="1012" spans="1:7" x14ac:dyDescent="0.35">
      <c r="A1012">
        <v>165509</v>
      </c>
      <c r="B1012">
        <v>0</v>
      </c>
      <c r="C1012" t="s">
        <v>22</v>
      </c>
      <c r="D1012">
        <v>0</v>
      </c>
      <c r="E1012" t="s">
        <v>93</v>
      </c>
      <c r="F1012" t="s">
        <v>14</v>
      </c>
      <c r="G1012">
        <v>10</v>
      </c>
    </row>
    <row r="1013" spans="1:7" x14ac:dyDescent="0.35">
      <c r="A1013">
        <v>151653</v>
      </c>
      <c r="B1013">
        <v>0</v>
      </c>
      <c r="C1013" t="s">
        <v>22</v>
      </c>
      <c r="D1013">
        <v>2401</v>
      </c>
      <c r="E1013" t="s">
        <v>102</v>
      </c>
      <c r="F1013" t="s">
        <v>97</v>
      </c>
      <c r="G1013">
        <v>10</v>
      </c>
    </row>
    <row r="1014" spans="1:7" x14ac:dyDescent="0.35">
      <c r="A1014">
        <v>100132</v>
      </c>
      <c r="B1014">
        <v>0</v>
      </c>
      <c r="C1014" t="s">
        <v>37</v>
      </c>
      <c r="D1014">
        <v>2401</v>
      </c>
      <c r="E1014" t="s">
        <v>91</v>
      </c>
      <c r="F1014" t="s">
        <v>17</v>
      </c>
      <c r="G1014">
        <v>15</v>
      </c>
    </row>
    <row r="1015" spans="1:7" x14ac:dyDescent="0.35">
      <c r="A1015">
        <v>161726</v>
      </c>
      <c r="B1015">
        <v>0</v>
      </c>
      <c r="C1015" t="s">
        <v>22</v>
      </c>
      <c r="D1015">
        <v>4601</v>
      </c>
      <c r="E1015" t="s">
        <v>95</v>
      </c>
      <c r="F1015" t="s">
        <v>17</v>
      </c>
      <c r="G1015">
        <v>7</v>
      </c>
    </row>
    <row r="1016" spans="1:7" x14ac:dyDescent="0.35">
      <c r="A1016">
        <v>125986</v>
      </c>
      <c r="B1016">
        <v>0</v>
      </c>
      <c r="C1016" t="s">
        <v>21</v>
      </c>
      <c r="D1016">
        <v>4610</v>
      </c>
      <c r="E1016" t="s">
        <v>90</v>
      </c>
      <c r="F1016" t="s">
        <v>14</v>
      </c>
      <c r="G1016">
        <v>17</v>
      </c>
    </row>
    <row r="1017" spans="1:7" x14ac:dyDescent="0.35">
      <c r="A1017">
        <v>185394</v>
      </c>
      <c r="B1017">
        <v>2</v>
      </c>
      <c r="C1017" t="s">
        <v>30</v>
      </c>
      <c r="D1017">
        <v>2702</v>
      </c>
      <c r="E1017" t="s">
        <v>91</v>
      </c>
      <c r="F1017" t="s">
        <v>17</v>
      </c>
      <c r="G1017">
        <v>5</v>
      </c>
    </row>
    <row r="1018" spans="1:7" x14ac:dyDescent="0.35">
      <c r="A1018">
        <v>43799</v>
      </c>
      <c r="B1018">
        <v>2</v>
      </c>
      <c r="C1018" t="s">
        <v>13</v>
      </c>
      <c r="D1018">
        <v>5801</v>
      </c>
      <c r="E1018" t="s">
        <v>90</v>
      </c>
      <c r="F1018" t="s">
        <v>17</v>
      </c>
      <c r="G1018">
        <v>20</v>
      </c>
    </row>
    <row r="1019" spans="1:7" x14ac:dyDescent="0.35">
      <c r="A1019">
        <v>185464</v>
      </c>
      <c r="B1019">
        <v>1</v>
      </c>
      <c r="C1019" t="s">
        <v>58</v>
      </c>
      <c r="D1019">
        <v>3910</v>
      </c>
      <c r="E1019" t="s">
        <v>90</v>
      </c>
      <c r="F1019" t="s">
        <v>14</v>
      </c>
      <c r="G1019">
        <v>15</v>
      </c>
    </row>
    <row r="1020" spans="1:7" x14ac:dyDescent="0.35">
      <c r="A1020">
        <v>125325</v>
      </c>
      <c r="B1020">
        <v>13</v>
      </c>
      <c r="C1020" t="s">
        <v>21</v>
      </c>
      <c r="D1020">
        <v>1709</v>
      </c>
      <c r="E1020" t="s">
        <v>94</v>
      </c>
      <c r="F1020" t="s">
        <v>14</v>
      </c>
      <c r="G1020">
        <v>20</v>
      </c>
    </row>
    <row r="1021" spans="1:7" x14ac:dyDescent="0.35">
      <c r="A1021">
        <v>112679</v>
      </c>
      <c r="B1021">
        <v>1</v>
      </c>
      <c r="C1021" t="s">
        <v>32</v>
      </c>
      <c r="D1021">
        <v>4801</v>
      </c>
      <c r="E1021" t="s">
        <v>94</v>
      </c>
      <c r="F1021" t="s">
        <v>14</v>
      </c>
      <c r="G1021">
        <v>20</v>
      </c>
    </row>
    <row r="1022" spans="1:7" x14ac:dyDescent="0.35">
      <c r="A1022">
        <v>2415</v>
      </c>
      <c r="B1022">
        <v>28</v>
      </c>
      <c r="C1022" t="s">
        <v>22</v>
      </c>
      <c r="D1022">
        <v>5501</v>
      </c>
      <c r="E1022" t="s">
        <v>94</v>
      </c>
      <c r="F1022" t="s">
        <v>17</v>
      </c>
      <c r="G1022">
        <v>25</v>
      </c>
    </row>
    <row r="1023" spans="1:7" x14ac:dyDescent="0.35">
      <c r="A1023">
        <v>166866</v>
      </c>
      <c r="B1023">
        <v>0</v>
      </c>
      <c r="C1023" t="s">
        <v>22</v>
      </c>
      <c r="D1023">
        <v>0</v>
      </c>
      <c r="E1023" t="s">
        <v>94</v>
      </c>
      <c r="F1023" t="s">
        <v>17</v>
      </c>
      <c r="G1023">
        <v>125</v>
      </c>
    </row>
    <row r="1024" spans="1:7" x14ac:dyDescent="0.35">
      <c r="A1024">
        <v>4211</v>
      </c>
      <c r="B1024">
        <v>2</v>
      </c>
      <c r="C1024" t="s">
        <v>21</v>
      </c>
      <c r="D1024">
        <v>402</v>
      </c>
      <c r="E1024" t="s">
        <v>93</v>
      </c>
      <c r="F1024" t="s">
        <v>17</v>
      </c>
      <c r="G1024">
        <v>25</v>
      </c>
    </row>
    <row r="1025" spans="1:7" x14ac:dyDescent="0.35">
      <c r="A1025">
        <v>182395</v>
      </c>
      <c r="B1025">
        <v>28</v>
      </c>
      <c r="C1025" t="s">
        <v>41</v>
      </c>
      <c r="D1025">
        <v>2601</v>
      </c>
      <c r="E1025" t="s">
        <v>89</v>
      </c>
      <c r="F1025" t="s">
        <v>17</v>
      </c>
      <c r="G1025">
        <v>10</v>
      </c>
    </row>
    <row r="1026" spans="1:7" x14ac:dyDescent="0.35">
      <c r="A1026">
        <v>188178</v>
      </c>
      <c r="B1026">
        <v>28</v>
      </c>
      <c r="C1026" t="s">
        <v>24</v>
      </c>
      <c r="D1026">
        <v>0</v>
      </c>
      <c r="E1026" t="s">
        <v>91</v>
      </c>
      <c r="F1026" t="s">
        <v>17</v>
      </c>
      <c r="G1026">
        <v>8</v>
      </c>
    </row>
    <row r="1027" spans="1:7" x14ac:dyDescent="0.35">
      <c r="A1027">
        <v>147835</v>
      </c>
      <c r="B1027">
        <v>0</v>
      </c>
      <c r="C1027" t="s">
        <v>22</v>
      </c>
      <c r="D1027">
        <v>0</v>
      </c>
      <c r="E1027" t="s">
        <v>93</v>
      </c>
      <c r="F1027" t="s">
        <v>17</v>
      </c>
      <c r="G1027">
        <v>20</v>
      </c>
    </row>
    <row r="1028" spans="1:7" x14ac:dyDescent="0.35">
      <c r="A1028">
        <v>5532</v>
      </c>
      <c r="B1028">
        <v>0</v>
      </c>
      <c r="C1028" t="s">
        <v>70</v>
      </c>
      <c r="D1028">
        <v>2104</v>
      </c>
      <c r="E1028" t="s">
        <v>90</v>
      </c>
      <c r="F1028" t="s">
        <v>14</v>
      </c>
      <c r="G1028">
        <v>15</v>
      </c>
    </row>
    <row r="1029" spans="1:7" x14ac:dyDescent="0.35">
      <c r="A1029">
        <v>128857</v>
      </c>
      <c r="B1029">
        <v>1</v>
      </c>
      <c r="C1029" t="s">
        <v>21</v>
      </c>
      <c r="D1029">
        <v>4801</v>
      </c>
      <c r="E1029" t="s">
        <v>98</v>
      </c>
      <c r="F1029" t="s">
        <v>14</v>
      </c>
      <c r="G1029">
        <v>15</v>
      </c>
    </row>
    <row r="1030" spans="1:7" x14ac:dyDescent="0.35">
      <c r="A1030">
        <v>40058</v>
      </c>
      <c r="B1030">
        <v>2</v>
      </c>
      <c r="C1030" t="s">
        <v>13</v>
      </c>
      <c r="D1030">
        <v>1007</v>
      </c>
      <c r="E1030" t="s">
        <v>89</v>
      </c>
      <c r="F1030" t="s">
        <v>17</v>
      </c>
      <c r="G1030">
        <v>25</v>
      </c>
    </row>
    <row r="1031" spans="1:7" x14ac:dyDescent="0.35">
      <c r="A1031">
        <v>179377</v>
      </c>
      <c r="B1031">
        <v>0</v>
      </c>
      <c r="C1031" t="s">
        <v>41</v>
      </c>
      <c r="D1031">
        <v>0</v>
      </c>
      <c r="E1031" t="s">
        <v>97</v>
      </c>
      <c r="F1031" t="s">
        <v>97</v>
      </c>
      <c r="G1031">
        <v>10</v>
      </c>
    </row>
    <row r="1032" spans="1:7" x14ac:dyDescent="0.35">
      <c r="A1032">
        <v>166207</v>
      </c>
      <c r="B1032">
        <v>1</v>
      </c>
      <c r="C1032" t="s">
        <v>22</v>
      </c>
      <c r="D1032">
        <v>0</v>
      </c>
      <c r="E1032" t="s">
        <v>104</v>
      </c>
      <c r="F1032" t="s">
        <v>14</v>
      </c>
      <c r="G1032">
        <v>9</v>
      </c>
    </row>
    <row r="1033" spans="1:7" x14ac:dyDescent="0.35">
      <c r="A1033">
        <v>124227</v>
      </c>
      <c r="B1033">
        <v>0</v>
      </c>
      <c r="C1033" t="s">
        <v>21</v>
      </c>
      <c r="D1033">
        <v>0</v>
      </c>
      <c r="E1033" t="s">
        <v>98</v>
      </c>
      <c r="F1033" t="s">
        <v>31</v>
      </c>
      <c r="G1033">
        <v>25</v>
      </c>
    </row>
    <row r="1034" spans="1:7" x14ac:dyDescent="0.35">
      <c r="A1034">
        <v>7173</v>
      </c>
      <c r="B1034">
        <v>2</v>
      </c>
      <c r="C1034" t="s">
        <v>54</v>
      </c>
      <c r="D1034">
        <v>3008</v>
      </c>
      <c r="E1034" t="s">
        <v>94</v>
      </c>
      <c r="F1034" t="s">
        <v>17</v>
      </c>
      <c r="G1034">
        <v>32</v>
      </c>
    </row>
    <row r="1035" spans="1:7" x14ac:dyDescent="0.35">
      <c r="A1035">
        <v>85152</v>
      </c>
      <c r="B1035">
        <v>2</v>
      </c>
      <c r="C1035" t="s">
        <v>57</v>
      </c>
      <c r="D1035">
        <v>0</v>
      </c>
      <c r="E1035" t="s">
        <v>100</v>
      </c>
      <c r="F1035" t="s">
        <v>14</v>
      </c>
      <c r="G1035">
        <v>10</v>
      </c>
    </row>
    <row r="1036" spans="1:7" x14ac:dyDescent="0.35">
      <c r="A1036">
        <v>32807</v>
      </c>
      <c r="B1036">
        <v>1002</v>
      </c>
      <c r="C1036" t="s">
        <v>13</v>
      </c>
      <c r="D1036">
        <v>3301</v>
      </c>
      <c r="E1036" t="s">
        <v>91</v>
      </c>
      <c r="F1036" t="s">
        <v>14</v>
      </c>
      <c r="G1036">
        <v>5</v>
      </c>
    </row>
    <row r="1037" spans="1:7" x14ac:dyDescent="0.35">
      <c r="A1037">
        <v>268</v>
      </c>
      <c r="B1037">
        <v>0</v>
      </c>
      <c r="C1037" t="s">
        <v>13</v>
      </c>
      <c r="D1037">
        <v>607</v>
      </c>
      <c r="E1037" t="s">
        <v>93</v>
      </c>
      <c r="F1037" t="s">
        <v>17</v>
      </c>
      <c r="G1037">
        <v>33</v>
      </c>
    </row>
    <row r="1038" spans="1:7" x14ac:dyDescent="0.35">
      <c r="A1038">
        <v>109514</v>
      </c>
      <c r="B1038">
        <v>0</v>
      </c>
      <c r="C1038" t="s">
        <v>50</v>
      </c>
      <c r="D1038">
        <v>3601</v>
      </c>
      <c r="E1038" t="s">
        <v>90</v>
      </c>
      <c r="F1038" t="s">
        <v>14</v>
      </c>
      <c r="G1038">
        <v>6</v>
      </c>
    </row>
    <row r="1039" spans="1:7" x14ac:dyDescent="0.35">
      <c r="A1039">
        <v>181644</v>
      </c>
      <c r="B1039">
        <v>0</v>
      </c>
      <c r="C1039" t="s">
        <v>41</v>
      </c>
      <c r="D1039">
        <v>5707</v>
      </c>
      <c r="E1039" t="s">
        <v>98</v>
      </c>
      <c r="F1039" t="s">
        <v>17</v>
      </c>
      <c r="G1039">
        <v>12</v>
      </c>
    </row>
    <row r="1040" spans="1:7" x14ac:dyDescent="0.35">
      <c r="A1040">
        <v>62585</v>
      </c>
      <c r="B1040">
        <v>0</v>
      </c>
      <c r="C1040" t="s">
        <v>18</v>
      </c>
      <c r="D1040">
        <v>5001</v>
      </c>
      <c r="E1040" t="s">
        <v>98</v>
      </c>
      <c r="F1040" t="s">
        <v>17</v>
      </c>
      <c r="G1040">
        <v>25</v>
      </c>
    </row>
    <row r="1041" spans="1:7" x14ac:dyDescent="0.35">
      <c r="A1041">
        <v>163354</v>
      </c>
      <c r="B1041">
        <v>0</v>
      </c>
      <c r="C1041" t="s">
        <v>22</v>
      </c>
      <c r="D1041">
        <v>604</v>
      </c>
      <c r="E1041" t="s">
        <v>96</v>
      </c>
      <c r="F1041" t="s">
        <v>17</v>
      </c>
      <c r="G1041">
        <v>10</v>
      </c>
    </row>
    <row r="1042" spans="1:7" x14ac:dyDescent="0.35">
      <c r="A1042">
        <v>98672</v>
      </c>
      <c r="B1042">
        <v>0</v>
      </c>
      <c r="C1042" t="s">
        <v>16</v>
      </c>
      <c r="D1042">
        <v>6506</v>
      </c>
      <c r="E1042" t="s">
        <v>98</v>
      </c>
      <c r="F1042" t="s">
        <v>14</v>
      </c>
      <c r="G1042">
        <v>5</v>
      </c>
    </row>
    <row r="1043" spans="1:7" x14ac:dyDescent="0.35">
      <c r="A1043">
        <v>190614</v>
      </c>
      <c r="B1043">
        <v>0</v>
      </c>
      <c r="C1043" t="s">
        <v>49</v>
      </c>
      <c r="D1043">
        <v>0</v>
      </c>
      <c r="E1043" t="s">
        <v>94</v>
      </c>
      <c r="F1043" t="s">
        <v>17</v>
      </c>
      <c r="G1043">
        <v>3</v>
      </c>
    </row>
    <row r="1044" spans="1:7" x14ac:dyDescent="0.35">
      <c r="A1044">
        <v>155607</v>
      </c>
      <c r="B1044">
        <v>0</v>
      </c>
      <c r="C1044" t="s">
        <v>22</v>
      </c>
      <c r="D1044">
        <v>5401</v>
      </c>
      <c r="E1044" t="s">
        <v>94</v>
      </c>
      <c r="F1044" t="s">
        <v>17</v>
      </c>
      <c r="G1044">
        <v>38</v>
      </c>
    </row>
    <row r="1045" spans="1:7" x14ac:dyDescent="0.35">
      <c r="A1045">
        <v>161804</v>
      </c>
      <c r="B1045">
        <v>1</v>
      </c>
      <c r="C1045" t="s">
        <v>22</v>
      </c>
      <c r="D1045">
        <v>3906</v>
      </c>
      <c r="E1045" t="s">
        <v>92</v>
      </c>
      <c r="F1045" t="s">
        <v>14</v>
      </c>
      <c r="G1045">
        <v>5</v>
      </c>
    </row>
    <row r="1046" spans="1:7" x14ac:dyDescent="0.35">
      <c r="A1046">
        <v>11348</v>
      </c>
      <c r="B1046">
        <v>0</v>
      </c>
      <c r="C1046" t="s">
        <v>13</v>
      </c>
      <c r="D1046">
        <v>0</v>
      </c>
      <c r="E1046" t="s">
        <v>89</v>
      </c>
      <c r="F1046" t="s">
        <v>14</v>
      </c>
      <c r="G1046">
        <v>5</v>
      </c>
    </row>
    <row r="1047" spans="1:7" x14ac:dyDescent="0.35">
      <c r="A1047">
        <v>111380</v>
      </c>
      <c r="B1047">
        <v>1</v>
      </c>
      <c r="C1047" t="s">
        <v>33</v>
      </c>
      <c r="D1047">
        <v>2801</v>
      </c>
      <c r="E1047" t="s">
        <v>100</v>
      </c>
      <c r="F1047" t="s">
        <v>14</v>
      </c>
      <c r="G1047">
        <v>10</v>
      </c>
    </row>
    <row r="1048" spans="1:7" x14ac:dyDescent="0.35">
      <c r="A1048">
        <v>86578</v>
      </c>
      <c r="B1048">
        <v>2</v>
      </c>
      <c r="C1048" t="s">
        <v>46</v>
      </c>
      <c r="D1048">
        <v>1201</v>
      </c>
      <c r="E1048" t="s">
        <v>100</v>
      </c>
      <c r="F1048" t="s">
        <v>14</v>
      </c>
      <c r="G1048">
        <v>15</v>
      </c>
    </row>
    <row r="1049" spans="1:7" x14ac:dyDescent="0.35">
      <c r="A1049">
        <v>157904</v>
      </c>
      <c r="B1049">
        <v>0</v>
      </c>
      <c r="C1049" t="s">
        <v>22</v>
      </c>
      <c r="D1049">
        <v>4401</v>
      </c>
      <c r="E1049" t="s">
        <v>94</v>
      </c>
      <c r="F1049" t="s">
        <v>17</v>
      </c>
      <c r="G1049">
        <v>6</v>
      </c>
    </row>
    <row r="1050" spans="1:7" x14ac:dyDescent="0.35">
      <c r="A1050">
        <v>140924</v>
      </c>
      <c r="B1050">
        <v>1002</v>
      </c>
      <c r="C1050" t="s">
        <v>24</v>
      </c>
      <c r="D1050">
        <v>0</v>
      </c>
      <c r="E1050" t="s">
        <v>91</v>
      </c>
      <c r="F1050" t="s">
        <v>14</v>
      </c>
      <c r="G1050">
        <v>7</v>
      </c>
    </row>
    <row r="1051" spans="1:7" x14ac:dyDescent="0.35">
      <c r="A1051">
        <v>32972</v>
      </c>
      <c r="B1051">
        <v>0</v>
      </c>
      <c r="C1051" t="s">
        <v>13</v>
      </c>
      <c r="D1051">
        <v>5511</v>
      </c>
      <c r="E1051" t="s">
        <v>91</v>
      </c>
      <c r="F1051" t="s">
        <v>17</v>
      </c>
      <c r="G1051">
        <v>12</v>
      </c>
    </row>
    <row r="1052" spans="1:7" x14ac:dyDescent="0.35">
      <c r="A1052">
        <v>149541</v>
      </c>
      <c r="B1052">
        <v>2</v>
      </c>
      <c r="C1052" t="s">
        <v>22</v>
      </c>
      <c r="D1052">
        <v>3601</v>
      </c>
      <c r="E1052" t="s">
        <v>91</v>
      </c>
      <c r="F1052" t="s">
        <v>17</v>
      </c>
      <c r="G1052">
        <v>10</v>
      </c>
    </row>
    <row r="1053" spans="1:7" x14ac:dyDescent="0.35">
      <c r="A1053">
        <v>182604</v>
      </c>
      <c r="B1053">
        <v>0</v>
      </c>
      <c r="C1053" t="s">
        <v>41</v>
      </c>
      <c r="D1053">
        <v>2801</v>
      </c>
      <c r="E1053" t="s">
        <v>90</v>
      </c>
      <c r="F1053" t="s">
        <v>17</v>
      </c>
      <c r="G1053">
        <v>15</v>
      </c>
    </row>
    <row r="1054" spans="1:7" x14ac:dyDescent="0.35">
      <c r="A1054">
        <v>103876</v>
      </c>
      <c r="B1054">
        <v>28</v>
      </c>
      <c r="C1054" t="s">
        <v>37</v>
      </c>
      <c r="D1054">
        <v>3001</v>
      </c>
      <c r="E1054" t="s">
        <v>89</v>
      </c>
      <c r="F1054" t="s">
        <v>17</v>
      </c>
      <c r="G1054">
        <v>20</v>
      </c>
    </row>
    <row r="1055" spans="1:7" x14ac:dyDescent="0.35">
      <c r="A1055">
        <v>65999</v>
      </c>
      <c r="B1055">
        <v>2</v>
      </c>
      <c r="C1055" t="s">
        <v>30</v>
      </c>
      <c r="D1055">
        <v>1909</v>
      </c>
      <c r="E1055" t="s">
        <v>93</v>
      </c>
      <c r="F1055" t="s">
        <v>14</v>
      </c>
      <c r="G1055">
        <v>25</v>
      </c>
    </row>
    <row r="1056" spans="1:7" x14ac:dyDescent="0.35">
      <c r="A1056">
        <v>104394</v>
      </c>
      <c r="B1056">
        <v>28</v>
      </c>
      <c r="C1056" t="s">
        <v>28</v>
      </c>
      <c r="D1056">
        <v>3501</v>
      </c>
      <c r="E1056" t="s">
        <v>93</v>
      </c>
      <c r="F1056" t="s">
        <v>17</v>
      </c>
      <c r="G1056">
        <v>10</v>
      </c>
    </row>
    <row r="1057" spans="1:7" x14ac:dyDescent="0.35">
      <c r="A1057">
        <v>117524</v>
      </c>
      <c r="B1057">
        <v>28</v>
      </c>
      <c r="C1057" t="s">
        <v>54</v>
      </c>
      <c r="D1057">
        <v>4402</v>
      </c>
      <c r="E1057" t="s">
        <v>94</v>
      </c>
      <c r="F1057" t="s">
        <v>17</v>
      </c>
      <c r="G1057">
        <v>25</v>
      </c>
    </row>
    <row r="1058" spans="1:7" x14ac:dyDescent="0.35">
      <c r="A1058">
        <v>147904</v>
      </c>
      <c r="B1058">
        <v>0</v>
      </c>
      <c r="C1058" t="s">
        <v>22</v>
      </c>
      <c r="D1058">
        <v>1501</v>
      </c>
      <c r="E1058" t="s">
        <v>94</v>
      </c>
      <c r="F1058" t="s">
        <v>17</v>
      </c>
      <c r="G1058">
        <v>50</v>
      </c>
    </row>
    <row r="1059" spans="1:7" x14ac:dyDescent="0.35">
      <c r="A1059">
        <v>105815</v>
      </c>
      <c r="B1059">
        <v>1002</v>
      </c>
      <c r="C1059" t="s">
        <v>28</v>
      </c>
      <c r="D1059">
        <v>5001</v>
      </c>
      <c r="E1059" t="s">
        <v>98</v>
      </c>
      <c r="F1059" t="s">
        <v>14</v>
      </c>
      <c r="G1059">
        <v>20</v>
      </c>
    </row>
    <row r="1060" spans="1:7" x14ac:dyDescent="0.35">
      <c r="A1060">
        <v>31778</v>
      </c>
      <c r="B1060">
        <v>1</v>
      </c>
      <c r="C1060" t="s">
        <v>13</v>
      </c>
      <c r="D1060">
        <v>4308</v>
      </c>
      <c r="E1060" t="s">
        <v>95</v>
      </c>
      <c r="F1060" t="s">
        <v>14</v>
      </c>
      <c r="G1060">
        <v>25</v>
      </c>
    </row>
    <row r="1061" spans="1:7" x14ac:dyDescent="0.35">
      <c r="A1061">
        <v>112084</v>
      </c>
      <c r="B1061">
        <v>1</v>
      </c>
      <c r="C1061" t="s">
        <v>33</v>
      </c>
      <c r="D1061">
        <v>2410</v>
      </c>
      <c r="E1061" t="s">
        <v>92</v>
      </c>
      <c r="F1061" t="s">
        <v>14</v>
      </c>
      <c r="G1061">
        <v>14</v>
      </c>
    </row>
    <row r="1062" spans="1:7" x14ac:dyDescent="0.35">
      <c r="A1062">
        <v>58850</v>
      </c>
      <c r="B1062">
        <v>1</v>
      </c>
      <c r="C1062" t="s">
        <v>58</v>
      </c>
      <c r="D1062">
        <v>2201</v>
      </c>
      <c r="E1062" t="s">
        <v>90</v>
      </c>
      <c r="F1062" t="s">
        <v>14</v>
      </c>
      <c r="G1062">
        <v>6</v>
      </c>
    </row>
    <row r="1063" spans="1:7" x14ac:dyDescent="0.35">
      <c r="A1063">
        <v>185901</v>
      </c>
      <c r="B1063">
        <v>2</v>
      </c>
      <c r="C1063" t="s">
        <v>21</v>
      </c>
      <c r="D1063">
        <v>801</v>
      </c>
      <c r="E1063" t="s">
        <v>97</v>
      </c>
      <c r="F1063" t="s">
        <v>14</v>
      </c>
      <c r="G1063">
        <v>10</v>
      </c>
    </row>
    <row r="1064" spans="1:7" x14ac:dyDescent="0.35">
      <c r="A1064">
        <v>134566</v>
      </c>
      <c r="B1064">
        <v>0</v>
      </c>
      <c r="C1064" t="s">
        <v>39</v>
      </c>
      <c r="D1064">
        <v>0</v>
      </c>
      <c r="E1064" t="s">
        <v>91</v>
      </c>
      <c r="F1064" t="s">
        <v>17</v>
      </c>
      <c r="G1064">
        <v>10</v>
      </c>
    </row>
    <row r="1065" spans="1:7" x14ac:dyDescent="0.35">
      <c r="A1065">
        <v>185819</v>
      </c>
      <c r="B1065">
        <v>2</v>
      </c>
      <c r="C1065" t="s">
        <v>22</v>
      </c>
      <c r="D1065">
        <v>1601</v>
      </c>
      <c r="E1065" t="s">
        <v>94</v>
      </c>
      <c r="F1065" t="s">
        <v>14</v>
      </c>
      <c r="G1065">
        <v>13</v>
      </c>
    </row>
    <row r="1066" spans="1:7" x14ac:dyDescent="0.35">
      <c r="A1066">
        <v>3985</v>
      </c>
      <c r="B1066">
        <v>0</v>
      </c>
      <c r="C1066" t="s">
        <v>21</v>
      </c>
      <c r="D1066">
        <v>2612</v>
      </c>
      <c r="E1066" t="s">
        <v>100</v>
      </c>
      <c r="F1066" t="s">
        <v>17</v>
      </c>
      <c r="G1066">
        <v>12</v>
      </c>
    </row>
    <row r="1067" spans="1:7" x14ac:dyDescent="0.35">
      <c r="A1067">
        <v>23321</v>
      </c>
      <c r="B1067">
        <v>0</v>
      </c>
      <c r="C1067" t="s">
        <v>47</v>
      </c>
      <c r="D1067">
        <v>3011</v>
      </c>
      <c r="E1067" t="s">
        <v>95</v>
      </c>
      <c r="F1067" t="s">
        <v>17</v>
      </c>
      <c r="G1067">
        <v>10</v>
      </c>
    </row>
    <row r="1068" spans="1:7" x14ac:dyDescent="0.35">
      <c r="A1068">
        <v>158978</v>
      </c>
      <c r="B1068">
        <v>0</v>
      </c>
      <c r="C1068" t="s">
        <v>22</v>
      </c>
      <c r="D1068">
        <v>5009</v>
      </c>
      <c r="E1068" t="s">
        <v>91</v>
      </c>
      <c r="F1068" t="s">
        <v>14</v>
      </c>
      <c r="G1068">
        <v>15</v>
      </c>
    </row>
    <row r="1069" spans="1:7" x14ac:dyDescent="0.35">
      <c r="A1069">
        <v>14388</v>
      </c>
      <c r="B1069">
        <v>1002</v>
      </c>
      <c r="C1069" t="s">
        <v>13</v>
      </c>
      <c r="D1069">
        <v>6206</v>
      </c>
      <c r="E1069" t="s">
        <v>91</v>
      </c>
      <c r="F1069" t="s">
        <v>14</v>
      </c>
      <c r="G1069">
        <v>10</v>
      </c>
    </row>
    <row r="1070" spans="1:7" x14ac:dyDescent="0.35">
      <c r="A1070">
        <v>12779</v>
      </c>
      <c r="B1070">
        <v>1</v>
      </c>
      <c r="C1070" t="s">
        <v>22</v>
      </c>
      <c r="D1070">
        <v>1407</v>
      </c>
      <c r="E1070" t="s">
        <v>100</v>
      </c>
      <c r="F1070" t="s">
        <v>14</v>
      </c>
      <c r="G1070">
        <v>10</v>
      </c>
    </row>
    <row r="1071" spans="1:7" x14ac:dyDescent="0.35">
      <c r="A1071">
        <v>39667</v>
      </c>
      <c r="B1071">
        <v>0</v>
      </c>
      <c r="C1071" t="s">
        <v>13</v>
      </c>
      <c r="D1071">
        <v>2209</v>
      </c>
      <c r="E1071" t="s">
        <v>91</v>
      </c>
      <c r="F1071" t="s">
        <v>14</v>
      </c>
      <c r="G1071">
        <v>15</v>
      </c>
    </row>
    <row r="1072" spans="1:7" x14ac:dyDescent="0.35">
      <c r="A1072">
        <v>163731</v>
      </c>
      <c r="B1072">
        <v>1</v>
      </c>
      <c r="C1072" t="s">
        <v>22</v>
      </c>
      <c r="D1072">
        <v>5401</v>
      </c>
      <c r="E1072" t="s">
        <v>94</v>
      </c>
      <c r="F1072" t="s">
        <v>14</v>
      </c>
      <c r="G1072">
        <v>11</v>
      </c>
    </row>
    <row r="1073" spans="1:7" x14ac:dyDescent="0.35">
      <c r="A1073">
        <v>156457</v>
      </c>
      <c r="B1073">
        <v>0</v>
      </c>
      <c r="C1073" t="s">
        <v>22</v>
      </c>
      <c r="D1073">
        <v>5308</v>
      </c>
      <c r="E1073" t="s">
        <v>104</v>
      </c>
      <c r="F1073" t="s">
        <v>17</v>
      </c>
      <c r="G1073">
        <v>25</v>
      </c>
    </row>
    <row r="1074" spans="1:7" x14ac:dyDescent="0.35">
      <c r="A1074">
        <v>100369</v>
      </c>
      <c r="B1074">
        <v>2</v>
      </c>
      <c r="C1074" t="s">
        <v>37</v>
      </c>
      <c r="D1074">
        <v>7201</v>
      </c>
      <c r="E1074" t="s">
        <v>91</v>
      </c>
      <c r="F1074" t="s">
        <v>17</v>
      </c>
      <c r="G1074">
        <v>28</v>
      </c>
    </row>
    <row r="1075" spans="1:7" x14ac:dyDescent="0.35">
      <c r="A1075">
        <v>46201</v>
      </c>
      <c r="B1075">
        <v>1</v>
      </c>
      <c r="C1075" t="s">
        <v>13</v>
      </c>
      <c r="D1075">
        <v>3001</v>
      </c>
      <c r="E1075" t="s">
        <v>94</v>
      </c>
      <c r="F1075" t="s">
        <v>14</v>
      </c>
      <c r="G1075">
        <v>15</v>
      </c>
    </row>
    <row r="1076" spans="1:7" x14ac:dyDescent="0.35">
      <c r="A1076">
        <v>118182</v>
      </c>
      <c r="B1076">
        <v>0</v>
      </c>
      <c r="C1076" t="s">
        <v>21</v>
      </c>
      <c r="D1076">
        <v>2301</v>
      </c>
      <c r="E1076" t="s">
        <v>92</v>
      </c>
      <c r="F1076" t="s">
        <v>14</v>
      </c>
      <c r="G1076">
        <v>5</v>
      </c>
    </row>
    <row r="1077" spans="1:7" x14ac:dyDescent="0.35">
      <c r="A1077">
        <v>67</v>
      </c>
      <c r="B1077">
        <v>0</v>
      </c>
      <c r="C1077" t="s">
        <v>55</v>
      </c>
      <c r="D1077">
        <v>1801</v>
      </c>
      <c r="E1077" t="s">
        <v>89</v>
      </c>
      <c r="F1077" t="s">
        <v>17</v>
      </c>
      <c r="G1077">
        <v>5</v>
      </c>
    </row>
    <row r="1078" spans="1:7" x14ac:dyDescent="0.35">
      <c r="A1078">
        <v>116951</v>
      </c>
      <c r="B1078">
        <v>0</v>
      </c>
      <c r="C1078" t="s">
        <v>21</v>
      </c>
      <c r="D1078">
        <v>1404</v>
      </c>
      <c r="E1078" t="s">
        <v>102</v>
      </c>
      <c r="F1078" t="s">
        <v>17</v>
      </c>
      <c r="G1078">
        <v>6</v>
      </c>
    </row>
    <row r="1079" spans="1:7" x14ac:dyDescent="0.35">
      <c r="A1079">
        <v>160032</v>
      </c>
      <c r="B1079">
        <v>0</v>
      </c>
      <c r="C1079" t="s">
        <v>22</v>
      </c>
      <c r="D1079">
        <v>0</v>
      </c>
      <c r="E1079" t="s">
        <v>89</v>
      </c>
      <c r="F1079" t="s">
        <v>17</v>
      </c>
      <c r="G1079">
        <v>25</v>
      </c>
    </row>
    <row r="1080" spans="1:7" x14ac:dyDescent="0.35">
      <c r="A1080">
        <v>60694</v>
      </c>
      <c r="B1080">
        <v>0</v>
      </c>
      <c r="C1080" t="s">
        <v>34</v>
      </c>
      <c r="D1080">
        <v>0</v>
      </c>
      <c r="E1080" t="s">
        <v>101</v>
      </c>
      <c r="F1080" t="s">
        <v>17</v>
      </c>
      <c r="G1080">
        <v>25</v>
      </c>
    </row>
    <row r="1081" spans="1:7" x14ac:dyDescent="0.35">
      <c r="A1081">
        <v>80387</v>
      </c>
      <c r="B1081">
        <v>0</v>
      </c>
      <c r="C1081" t="s">
        <v>36</v>
      </c>
      <c r="D1081">
        <v>1401</v>
      </c>
      <c r="E1081" t="s">
        <v>105</v>
      </c>
      <c r="F1081" t="s">
        <v>17</v>
      </c>
      <c r="G1081">
        <v>5</v>
      </c>
    </row>
    <row r="1082" spans="1:7" x14ac:dyDescent="0.35">
      <c r="A1082">
        <v>158143</v>
      </c>
      <c r="B1082">
        <v>1</v>
      </c>
      <c r="C1082" t="s">
        <v>22</v>
      </c>
      <c r="D1082">
        <v>4007</v>
      </c>
      <c r="E1082" t="s">
        <v>94</v>
      </c>
      <c r="F1082" t="s">
        <v>14</v>
      </c>
      <c r="G1082">
        <v>16</v>
      </c>
    </row>
    <row r="1083" spans="1:7" x14ac:dyDescent="0.35">
      <c r="A1083">
        <v>25277</v>
      </c>
      <c r="B1083">
        <v>1</v>
      </c>
      <c r="C1083" t="s">
        <v>47</v>
      </c>
      <c r="D1083">
        <v>2101</v>
      </c>
      <c r="E1083" t="s">
        <v>95</v>
      </c>
      <c r="F1083" t="s">
        <v>14</v>
      </c>
      <c r="G1083">
        <v>17</v>
      </c>
    </row>
    <row r="1084" spans="1:7" x14ac:dyDescent="0.35">
      <c r="A1084">
        <v>179454</v>
      </c>
      <c r="B1084">
        <v>28</v>
      </c>
      <c r="C1084" t="s">
        <v>41</v>
      </c>
      <c r="D1084">
        <v>2501</v>
      </c>
      <c r="E1084" t="s">
        <v>102</v>
      </c>
      <c r="F1084" t="s">
        <v>17</v>
      </c>
      <c r="G1084">
        <v>20</v>
      </c>
    </row>
    <row r="1085" spans="1:7" x14ac:dyDescent="0.35">
      <c r="A1085">
        <v>145899</v>
      </c>
      <c r="B1085">
        <v>0</v>
      </c>
      <c r="C1085" t="s">
        <v>18</v>
      </c>
      <c r="D1085">
        <v>0</v>
      </c>
      <c r="E1085" t="s">
        <v>91</v>
      </c>
      <c r="F1085" t="s">
        <v>17</v>
      </c>
      <c r="G1085">
        <v>20</v>
      </c>
    </row>
    <row r="1086" spans="1:7" x14ac:dyDescent="0.35">
      <c r="A1086">
        <v>183790</v>
      </c>
      <c r="B1086">
        <v>0</v>
      </c>
      <c r="C1086" t="s">
        <v>41</v>
      </c>
      <c r="D1086">
        <v>0</v>
      </c>
      <c r="E1086" t="s">
        <v>92</v>
      </c>
      <c r="F1086" t="s">
        <v>17</v>
      </c>
      <c r="G1086">
        <v>14</v>
      </c>
    </row>
    <row r="1087" spans="1:7" x14ac:dyDescent="0.35">
      <c r="A1087">
        <v>119538</v>
      </c>
      <c r="B1087">
        <v>0</v>
      </c>
      <c r="C1087" t="s">
        <v>21</v>
      </c>
      <c r="D1087">
        <v>3602</v>
      </c>
      <c r="E1087" t="s">
        <v>98</v>
      </c>
      <c r="F1087" t="s">
        <v>17</v>
      </c>
      <c r="G1087">
        <v>16</v>
      </c>
    </row>
    <row r="1088" spans="1:7" x14ac:dyDescent="0.35">
      <c r="A1088">
        <v>24991</v>
      </c>
      <c r="B1088">
        <v>1</v>
      </c>
      <c r="C1088" t="s">
        <v>47</v>
      </c>
      <c r="D1088">
        <v>5201</v>
      </c>
      <c r="E1088" t="s">
        <v>90</v>
      </c>
      <c r="F1088" t="s">
        <v>14</v>
      </c>
      <c r="G1088">
        <v>11</v>
      </c>
    </row>
    <row r="1089" spans="1:7" x14ac:dyDescent="0.35">
      <c r="A1089">
        <v>113501</v>
      </c>
      <c r="B1089">
        <v>0</v>
      </c>
      <c r="C1089" t="s">
        <v>32</v>
      </c>
      <c r="D1089">
        <v>6201</v>
      </c>
      <c r="E1089" t="s">
        <v>89</v>
      </c>
      <c r="F1089" t="s">
        <v>17</v>
      </c>
      <c r="G1089">
        <v>5</v>
      </c>
    </row>
    <row r="1090" spans="1:7" x14ac:dyDescent="0.35">
      <c r="A1090">
        <v>185353</v>
      </c>
      <c r="B1090">
        <v>28</v>
      </c>
      <c r="C1090" t="s">
        <v>22</v>
      </c>
      <c r="D1090">
        <v>1801</v>
      </c>
      <c r="E1090" t="s">
        <v>103</v>
      </c>
      <c r="F1090" t="s">
        <v>17</v>
      </c>
      <c r="G1090">
        <v>3</v>
      </c>
    </row>
    <row r="1091" spans="1:7" x14ac:dyDescent="0.35">
      <c r="A1091">
        <v>72308</v>
      </c>
      <c r="B1091">
        <v>0</v>
      </c>
      <c r="C1091" t="s">
        <v>30</v>
      </c>
      <c r="D1091">
        <v>2002</v>
      </c>
      <c r="E1091" t="s">
        <v>90</v>
      </c>
      <c r="F1091" t="s">
        <v>17</v>
      </c>
      <c r="G1091">
        <v>46</v>
      </c>
    </row>
    <row r="1092" spans="1:7" x14ac:dyDescent="0.35">
      <c r="A1092">
        <v>110519</v>
      </c>
      <c r="B1092">
        <v>2</v>
      </c>
      <c r="C1092" t="s">
        <v>50</v>
      </c>
      <c r="D1092">
        <v>3801</v>
      </c>
      <c r="E1092" t="s">
        <v>101</v>
      </c>
      <c r="F1092" t="s">
        <v>14</v>
      </c>
      <c r="G1092">
        <v>17</v>
      </c>
    </row>
    <row r="1093" spans="1:7" x14ac:dyDescent="0.35">
      <c r="A1093">
        <v>124193</v>
      </c>
      <c r="B1093">
        <v>0</v>
      </c>
      <c r="C1093" t="s">
        <v>21</v>
      </c>
      <c r="D1093">
        <v>0</v>
      </c>
      <c r="E1093" t="s">
        <v>92</v>
      </c>
      <c r="F1093" t="s">
        <v>31</v>
      </c>
      <c r="G1093">
        <v>6</v>
      </c>
    </row>
    <row r="1094" spans="1:7" x14ac:dyDescent="0.35">
      <c r="A1094">
        <v>181526</v>
      </c>
      <c r="B1094">
        <v>0</v>
      </c>
      <c r="C1094" t="s">
        <v>41</v>
      </c>
      <c r="D1094">
        <v>0</v>
      </c>
      <c r="E1094" t="s">
        <v>90</v>
      </c>
      <c r="F1094" t="s">
        <v>17</v>
      </c>
      <c r="G1094">
        <v>13</v>
      </c>
    </row>
    <row r="1095" spans="1:7" x14ac:dyDescent="0.35">
      <c r="A1095">
        <v>2796</v>
      </c>
      <c r="B1095">
        <v>0</v>
      </c>
      <c r="C1095" t="s">
        <v>71</v>
      </c>
      <c r="D1095">
        <v>0</v>
      </c>
      <c r="E1095" t="s">
        <v>92</v>
      </c>
      <c r="F1095" t="s">
        <v>14</v>
      </c>
      <c r="G1095">
        <v>25</v>
      </c>
    </row>
    <row r="1096" spans="1:7" x14ac:dyDescent="0.35">
      <c r="A1096">
        <v>67954</v>
      </c>
      <c r="B1096">
        <v>0</v>
      </c>
      <c r="C1096" t="s">
        <v>30</v>
      </c>
      <c r="D1096">
        <v>3101</v>
      </c>
      <c r="E1096" t="s">
        <v>103</v>
      </c>
      <c r="F1096" t="s">
        <v>17</v>
      </c>
      <c r="G1096">
        <v>35</v>
      </c>
    </row>
    <row r="1097" spans="1:7" x14ac:dyDescent="0.35">
      <c r="A1097">
        <v>93809</v>
      </c>
      <c r="B1097">
        <v>1</v>
      </c>
      <c r="C1097" t="s">
        <v>16</v>
      </c>
      <c r="D1097">
        <v>2003</v>
      </c>
      <c r="E1097" t="s">
        <v>104</v>
      </c>
      <c r="F1097" t="s">
        <v>14</v>
      </c>
      <c r="G1097">
        <v>10</v>
      </c>
    </row>
    <row r="1098" spans="1:7" x14ac:dyDescent="0.35">
      <c r="A1098">
        <v>109520</v>
      </c>
      <c r="B1098">
        <v>1</v>
      </c>
      <c r="C1098" t="s">
        <v>50</v>
      </c>
      <c r="D1098">
        <v>4501</v>
      </c>
      <c r="E1098" t="s">
        <v>90</v>
      </c>
      <c r="F1098" t="s">
        <v>14</v>
      </c>
      <c r="G1098">
        <v>15</v>
      </c>
    </row>
    <row r="1099" spans="1:7" x14ac:dyDescent="0.35">
      <c r="A1099">
        <v>76051</v>
      </c>
      <c r="B1099">
        <v>1</v>
      </c>
      <c r="C1099" t="s">
        <v>48</v>
      </c>
      <c r="D1099">
        <v>4207</v>
      </c>
      <c r="E1099" t="s">
        <v>99</v>
      </c>
      <c r="F1099" t="s">
        <v>14</v>
      </c>
      <c r="G1099">
        <v>20</v>
      </c>
    </row>
    <row r="1100" spans="1:7" x14ac:dyDescent="0.35">
      <c r="A1100">
        <v>145521</v>
      </c>
      <c r="B1100">
        <v>0</v>
      </c>
      <c r="C1100" t="s">
        <v>22</v>
      </c>
      <c r="D1100">
        <v>0</v>
      </c>
      <c r="E1100" t="s">
        <v>96</v>
      </c>
      <c r="F1100" t="s">
        <v>17</v>
      </c>
      <c r="G1100">
        <v>16</v>
      </c>
    </row>
    <row r="1101" spans="1:7" x14ac:dyDescent="0.35">
      <c r="A1101">
        <v>87533</v>
      </c>
      <c r="B1101">
        <v>0</v>
      </c>
      <c r="C1101" t="s">
        <v>35</v>
      </c>
      <c r="D1101">
        <v>2401</v>
      </c>
      <c r="E1101" t="s">
        <v>101</v>
      </c>
      <c r="F1101" t="s">
        <v>17</v>
      </c>
      <c r="G1101">
        <v>5</v>
      </c>
    </row>
    <row r="1102" spans="1:7" x14ac:dyDescent="0.35">
      <c r="A1102">
        <v>82026</v>
      </c>
      <c r="B1102">
        <v>0</v>
      </c>
      <c r="C1102" t="s">
        <v>36</v>
      </c>
      <c r="D1102">
        <v>2201</v>
      </c>
      <c r="E1102" t="s">
        <v>90</v>
      </c>
      <c r="F1102" t="s">
        <v>17</v>
      </c>
      <c r="G1102">
        <v>12</v>
      </c>
    </row>
    <row r="1103" spans="1:7" x14ac:dyDescent="0.35">
      <c r="A1103">
        <v>97055</v>
      </c>
      <c r="B1103">
        <v>0</v>
      </c>
      <c r="C1103" t="s">
        <v>16</v>
      </c>
      <c r="D1103">
        <v>3001</v>
      </c>
      <c r="E1103" t="s">
        <v>92</v>
      </c>
      <c r="F1103" t="s">
        <v>17</v>
      </c>
      <c r="G1103">
        <v>22</v>
      </c>
    </row>
    <row r="1104" spans="1:7" x14ac:dyDescent="0.35">
      <c r="A1104">
        <v>74701</v>
      </c>
      <c r="B1104">
        <v>1</v>
      </c>
      <c r="C1104" t="s">
        <v>30</v>
      </c>
      <c r="D1104">
        <v>1901</v>
      </c>
      <c r="E1104" t="s">
        <v>100</v>
      </c>
      <c r="F1104" t="s">
        <v>97</v>
      </c>
      <c r="G1104">
        <v>20</v>
      </c>
    </row>
    <row r="1105" spans="1:7" x14ac:dyDescent="0.35">
      <c r="A1105">
        <v>183374</v>
      </c>
      <c r="B1105">
        <v>1</v>
      </c>
      <c r="C1105" t="s">
        <v>41</v>
      </c>
      <c r="D1105">
        <v>0</v>
      </c>
      <c r="E1105" t="s">
        <v>100</v>
      </c>
      <c r="F1105" t="s">
        <v>14</v>
      </c>
      <c r="G1105">
        <v>10</v>
      </c>
    </row>
    <row r="1106" spans="1:7" x14ac:dyDescent="0.35">
      <c r="A1106">
        <v>28565</v>
      </c>
      <c r="B1106">
        <v>2</v>
      </c>
      <c r="C1106" t="s">
        <v>40</v>
      </c>
      <c r="D1106">
        <v>0</v>
      </c>
      <c r="E1106" t="s">
        <v>98</v>
      </c>
      <c r="F1106" t="s">
        <v>17</v>
      </c>
      <c r="G1106">
        <v>7</v>
      </c>
    </row>
    <row r="1107" spans="1:7" x14ac:dyDescent="0.35">
      <c r="A1107">
        <v>139628</v>
      </c>
      <c r="B1107">
        <v>2</v>
      </c>
      <c r="C1107" t="s">
        <v>55</v>
      </c>
      <c r="D1107">
        <v>3801</v>
      </c>
      <c r="E1107" t="s">
        <v>104</v>
      </c>
      <c r="F1107" t="s">
        <v>14</v>
      </c>
      <c r="G1107">
        <v>20</v>
      </c>
    </row>
    <row r="1108" spans="1:7" x14ac:dyDescent="0.35">
      <c r="A1108">
        <v>113686</v>
      </c>
      <c r="B1108">
        <v>1002</v>
      </c>
      <c r="C1108" t="s">
        <v>32</v>
      </c>
      <c r="D1108">
        <v>5701</v>
      </c>
      <c r="E1108" t="s">
        <v>89</v>
      </c>
      <c r="F1108" t="s">
        <v>45</v>
      </c>
      <c r="G1108">
        <v>15</v>
      </c>
    </row>
    <row r="1109" spans="1:7" x14ac:dyDescent="0.35">
      <c r="A1109">
        <v>123862</v>
      </c>
      <c r="B1109">
        <v>0</v>
      </c>
      <c r="C1109" t="s">
        <v>21</v>
      </c>
      <c r="D1109">
        <v>7001</v>
      </c>
      <c r="E1109" t="s">
        <v>93</v>
      </c>
      <c r="F1109" t="s">
        <v>17</v>
      </c>
      <c r="G1109">
        <v>3</v>
      </c>
    </row>
    <row r="1110" spans="1:7" x14ac:dyDescent="0.35">
      <c r="A1110">
        <v>151629</v>
      </c>
      <c r="B1110">
        <v>0</v>
      </c>
      <c r="C1110" t="s">
        <v>22</v>
      </c>
      <c r="D1110">
        <v>3601</v>
      </c>
      <c r="E1110" t="s">
        <v>102</v>
      </c>
      <c r="F1110" t="s">
        <v>17</v>
      </c>
      <c r="G1110">
        <v>15</v>
      </c>
    </row>
    <row r="1111" spans="1:7" x14ac:dyDescent="0.35">
      <c r="A1111">
        <v>5404</v>
      </c>
      <c r="B1111">
        <v>0</v>
      </c>
      <c r="C1111" t="s">
        <v>50</v>
      </c>
      <c r="D1111">
        <v>3611</v>
      </c>
      <c r="E1111" t="s">
        <v>90</v>
      </c>
      <c r="F1111" t="s">
        <v>31</v>
      </c>
      <c r="G1111">
        <v>10</v>
      </c>
    </row>
    <row r="1112" spans="1:7" x14ac:dyDescent="0.35">
      <c r="A1112">
        <v>150516</v>
      </c>
      <c r="B1112">
        <v>28</v>
      </c>
      <c r="C1112" t="s">
        <v>22</v>
      </c>
      <c r="D1112">
        <v>1501</v>
      </c>
      <c r="E1112" t="s">
        <v>94</v>
      </c>
      <c r="F1112" t="s">
        <v>17</v>
      </c>
      <c r="G1112">
        <v>25</v>
      </c>
    </row>
    <row r="1113" spans="1:7" x14ac:dyDescent="0.35">
      <c r="A1113">
        <v>31911</v>
      </c>
      <c r="B1113">
        <v>0</v>
      </c>
      <c r="C1113" t="s">
        <v>72</v>
      </c>
      <c r="D1113">
        <v>0</v>
      </c>
      <c r="E1113" t="s">
        <v>94</v>
      </c>
      <c r="F1113" t="s">
        <v>17</v>
      </c>
      <c r="G1113">
        <v>5</v>
      </c>
    </row>
    <row r="1114" spans="1:7" x14ac:dyDescent="0.35">
      <c r="A1114">
        <v>2379</v>
      </c>
      <c r="B1114">
        <v>1</v>
      </c>
      <c r="C1114" t="s">
        <v>30</v>
      </c>
      <c r="D1114">
        <v>4809</v>
      </c>
      <c r="E1114" t="s">
        <v>95</v>
      </c>
      <c r="F1114" t="s">
        <v>14</v>
      </c>
      <c r="G1114">
        <v>10</v>
      </c>
    </row>
    <row r="1115" spans="1:7" x14ac:dyDescent="0.35">
      <c r="A1115">
        <v>151455</v>
      </c>
      <c r="B1115">
        <v>0</v>
      </c>
      <c r="C1115" t="s">
        <v>22</v>
      </c>
      <c r="D1115">
        <v>0</v>
      </c>
      <c r="E1115" t="s">
        <v>103</v>
      </c>
      <c r="F1115" t="s">
        <v>97</v>
      </c>
      <c r="G1115">
        <v>20</v>
      </c>
    </row>
    <row r="1116" spans="1:7" x14ac:dyDescent="0.35">
      <c r="A1116">
        <v>90499</v>
      </c>
      <c r="B1116">
        <v>0</v>
      </c>
      <c r="C1116" t="s">
        <v>16</v>
      </c>
      <c r="D1116">
        <v>5208</v>
      </c>
      <c r="E1116" t="s">
        <v>93</v>
      </c>
      <c r="F1116" t="s">
        <v>17</v>
      </c>
      <c r="G1116">
        <v>10</v>
      </c>
    </row>
    <row r="1117" spans="1:7" x14ac:dyDescent="0.35">
      <c r="A1117">
        <v>177307</v>
      </c>
      <c r="B1117">
        <v>28</v>
      </c>
      <c r="C1117" t="s">
        <v>51</v>
      </c>
      <c r="D1117">
        <v>0</v>
      </c>
      <c r="E1117" t="s">
        <v>98</v>
      </c>
      <c r="F1117" t="s">
        <v>17</v>
      </c>
      <c r="G1117">
        <v>10</v>
      </c>
    </row>
    <row r="1118" spans="1:7" x14ac:dyDescent="0.35">
      <c r="A1118">
        <v>65423</v>
      </c>
      <c r="B1118">
        <v>3</v>
      </c>
      <c r="C1118" t="s">
        <v>30</v>
      </c>
      <c r="D1118">
        <v>3401</v>
      </c>
      <c r="E1118" t="s">
        <v>94</v>
      </c>
      <c r="F1118" t="s">
        <v>17</v>
      </c>
      <c r="G1118">
        <v>10</v>
      </c>
    </row>
    <row r="1119" spans="1:7" x14ac:dyDescent="0.35">
      <c r="A1119">
        <v>95800</v>
      </c>
      <c r="B1119">
        <v>1</v>
      </c>
      <c r="C1119" t="s">
        <v>16</v>
      </c>
      <c r="D1119">
        <v>1004</v>
      </c>
      <c r="E1119" t="s">
        <v>99</v>
      </c>
      <c r="F1119" t="s">
        <v>14</v>
      </c>
      <c r="G1119">
        <v>20</v>
      </c>
    </row>
    <row r="1120" spans="1:7" x14ac:dyDescent="0.35">
      <c r="A1120">
        <v>91965</v>
      </c>
      <c r="B1120">
        <v>2</v>
      </c>
      <c r="C1120" t="s">
        <v>16</v>
      </c>
      <c r="D1120">
        <v>4505</v>
      </c>
      <c r="E1120" t="s">
        <v>91</v>
      </c>
      <c r="F1120" t="s">
        <v>97</v>
      </c>
      <c r="G1120">
        <v>16</v>
      </c>
    </row>
    <row r="1121" spans="1:7" x14ac:dyDescent="0.35">
      <c r="A1121">
        <v>104721</v>
      </c>
      <c r="B1121">
        <v>0</v>
      </c>
      <c r="C1121" t="s">
        <v>28</v>
      </c>
      <c r="D1121">
        <v>6701</v>
      </c>
      <c r="E1121" t="s">
        <v>91</v>
      </c>
      <c r="F1121" t="s">
        <v>17</v>
      </c>
      <c r="G1121">
        <v>10</v>
      </c>
    </row>
    <row r="1122" spans="1:7" x14ac:dyDescent="0.35">
      <c r="A1122">
        <v>165177</v>
      </c>
      <c r="B1122">
        <v>0</v>
      </c>
      <c r="C1122" t="s">
        <v>22</v>
      </c>
      <c r="D1122">
        <v>0</v>
      </c>
      <c r="E1122" t="s">
        <v>96</v>
      </c>
      <c r="F1122" t="s">
        <v>17</v>
      </c>
      <c r="G1122">
        <v>5</v>
      </c>
    </row>
    <row r="1123" spans="1:7" x14ac:dyDescent="0.35">
      <c r="A1123">
        <v>156929</v>
      </c>
      <c r="B1123">
        <v>0</v>
      </c>
      <c r="C1123" t="s">
        <v>22</v>
      </c>
      <c r="D1123">
        <v>0</v>
      </c>
      <c r="E1123" t="s">
        <v>104</v>
      </c>
      <c r="F1123" t="s">
        <v>31</v>
      </c>
      <c r="G1123">
        <v>15</v>
      </c>
    </row>
    <row r="1124" spans="1:7" x14ac:dyDescent="0.35">
      <c r="A1124">
        <v>52549</v>
      </c>
      <c r="B1124">
        <v>1</v>
      </c>
      <c r="C1124" t="s">
        <v>54</v>
      </c>
      <c r="D1124">
        <v>5501</v>
      </c>
      <c r="E1124" t="s">
        <v>92</v>
      </c>
      <c r="F1124" t="s">
        <v>14</v>
      </c>
      <c r="G1124">
        <v>30</v>
      </c>
    </row>
    <row r="1125" spans="1:7" x14ac:dyDescent="0.35">
      <c r="A1125">
        <v>51706</v>
      </c>
      <c r="B1125">
        <v>0</v>
      </c>
      <c r="C1125" t="s">
        <v>54</v>
      </c>
      <c r="D1125">
        <v>4808</v>
      </c>
      <c r="E1125" t="s">
        <v>90</v>
      </c>
      <c r="F1125" t="s">
        <v>14</v>
      </c>
      <c r="G1125">
        <v>15</v>
      </c>
    </row>
    <row r="1126" spans="1:7" x14ac:dyDescent="0.35">
      <c r="A1126">
        <v>117969</v>
      </c>
      <c r="B1126">
        <v>28</v>
      </c>
      <c r="C1126" t="s">
        <v>21</v>
      </c>
      <c r="D1126">
        <v>3001</v>
      </c>
      <c r="E1126" t="s">
        <v>93</v>
      </c>
      <c r="F1126" t="s">
        <v>17</v>
      </c>
      <c r="G1126">
        <v>9</v>
      </c>
    </row>
    <row r="1127" spans="1:7" x14ac:dyDescent="0.35">
      <c r="A1127">
        <v>2235</v>
      </c>
      <c r="B1127">
        <v>1</v>
      </c>
      <c r="C1127" t="s">
        <v>13</v>
      </c>
      <c r="D1127">
        <v>3204</v>
      </c>
      <c r="E1127" t="s">
        <v>89</v>
      </c>
      <c r="F1127" t="s">
        <v>14</v>
      </c>
      <c r="G1127">
        <v>12</v>
      </c>
    </row>
    <row r="1128" spans="1:7" x14ac:dyDescent="0.35">
      <c r="A1128">
        <v>161023</v>
      </c>
      <c r="B1128">
        <v>2</v>
      </c>
      <c r="C1128" t="s">
        <v>22</v>
      </c>
      <c r="D1128">
        <v>2801</v>
      </c>
      <c r="E1128" t="s">
        <v>101</v>
      </c>
      <c r="F1128" t="s">
        <v>14</v>
      </c>
      <c r="G1128">
        <v>20</v>
      </c>
    </row>
    <row r="1129" spans="1:7" x14ac:dyDescent="0.35">
      <c r="A1129">
        <v>139887</v>
      </c>
      <c r="B1129">
        <v>28</v>
      </c>
      <c r="C1129" t="s">
        <v>55</v>
      </c>
      <c r="D1129">
        <v>0</v>
      </c>
      <c r="E1129" t="s">
        <v>92</v>
      </c>
      <c r="F1129" t="s">
        <v>17</v>
      </c>
      <c r="G1129">
        <v>20</v>
      </c>
    </row>
    <row r="1130" spans="1:7" x14ac:dyDescent="0.35">
      <c r="A1130">
        <v>186212</v>
      </c>
      <c r="B1130">
        <v>1002</v>
      </c>
      <c r="C1130" t="s">
        <v>55</v>
      </c>
      <c r="D1130">
        <v>1008</v>
      </c>
      <c r="E1130" t="s">
        <v>93</v>
      </c>
      <c r="F1130" t="s">
        <v>14</v>
      </c>
      <c r="G1130">
        <v>7</v>
      </c>
    </row>
    <row r="1131" spans="1:7" x14ac:dyDescent="0.35">
      <c r="A1131">
        <v>162759</v>
      </c>
      <c r="B1131">
        <v>0</v>
      </c>
      <c r="C1131" t="s">
        <v>22</v>
      </c>
      <c r="D1131">
        <v>4001</v>
      </c>
      <c r="E1131" t="s">
        <v>94</v>
      </c>
      <c r="F1131" t="s">
        <v>17</v>
      </c>
      <c r="G1131">
        <v>18</v>
      </c>
    </row>
    <row r="1132" spans="1:7" x14ac:dyDescent="0.35">
      <c r="A1132">
        <v>95654</v>
      </c>
      <c r="B1132">
        <v>1</v>
      </c>
      <c r="C1132" t="s">
        <v>16</v>
      </c>
      <c r="D1132">
        <v>3308</v>
      </c>
      <c r="E1132" t="s">
        <v>91</v>
      </c>
      <c r="F1132" t="s">
        <v>14</v>
      </c>
      <c r="G1132">
        <v>20</v>
      </c>
    </row>
    <row r="1133" spans="1:7" x14ac:dyDescent="0.35">
      <c r="A1133">
        <v>101774</v>
      </c>
      <c r="B1133">
        <v>0</v>
      </c>
      <c r="C1133" t="s">
        <v>37</v>
      </c>
      <c r="D1133">
        <v>6201</v>
      </c>
      <c r="E1133" t="s">
        <v>98</v>
      </c>
      <c r="F1133" t="s">
        <v>17</v>
      </c>
      <c r="G1133">
        <v>8</v>
      </c>
    </row>
    <row r="1134" spans="1:7" x14ac:dyDescent="0.35">
      <c r="A1134">
        <v>21710</v>
      </c>
      <c r="B1134">
        <v>2</v>
      </c>
      <c r="C1134" t="s">
        <v>18</v>
      </c>
      <c r="D1134">
        <v>0</v>
      </c>
      <c r="E1134" t="s">
        <v>90</v>
      </c>
      <c r="F1134" t="s">
        <v>14</v>
      </c>
      <c r="G1134">
        <v>10</v>
      </c>
    </row>
    <row r="1135" spans="1:7" x14ac:dyDescent="0.35">
      <c r="A1135">
        <v>65565</v>
      </c>
      <c r="B1135">
        <v>2</v>
      </c>
      <c r="C1135" t="s">
        <v>30</v>
      </c>
      <c r="D1135">
        <v>701</v>
      </c>
      <c r="E1135" t="s">
        <v>104</v>
      </c>
      <c r="F1135" t="s">
        <v>17</v>
      </c>
      <c r="G1135">
        <v>10</v>
      </c>
    </row>
    <row r="1136" spans="1:7" x14ac:dyDescent="0.35">
      <c r="A1136">
        <v>171631</v>
      </c>
      <c r="B1136">
        <v>4</v>
      </c>
      <c r="C1136" t="s">
        <v>22</v>
      </c>
      <c r="D1136">
        <v>5302</v>
      </c>
      <c r="E1136" t="s">
        <v>94</v>
      </c>
      <c r="F1136" t="s">
        <v>17</v>
      </c>
      <c r="G1136">
        <v>10</v>
      </c>
    </row>
    <row r="1137" spans="1:7" x14ac:dyDescent="0.35">
      <c r="A1137">
        <v>24869</v>
      </c>
      <c r="B1137">
        <v>0</v>
      </c>
      <c r="C1137" t="s">
        <v>47</v>
      </c>
      <c r="D1137">
        <v>6001</v>
      </c>
      <c r="E1137" t="s">
        <v>90</v>
      </c>
      <c r="F1137" t="s">
        <v>17</v>
      </c>
      <c r="G1137">
        <v>8</v>
      </c>
    </row>
    <row r="1138" spans="1:7" x14ac:dyDescent="0.35">
      <c r="A1138">
        <v>129846</v>
      </c>
      <c r="B1138">
        <v>1</v>
      </c>
      <c r="C1138" t="s">
        <v>53</v>
      </c>
      <c r="D1138">
        <v>4201</v>
      </c>
      <c r="E1138" t="s">
        <v>95</v>
      </c>
      <c r="F1138" t="s">
        <v>14</v>
      </c>
      <c r="G1138">
        <v>11</v>
      </c>
    </row>
    <row r="1139" spans="1:7" x14ac:dyDescent="0.35">
      <c r="A1139">
        <v>150379</v>
      </c>
      <c r="B1139">
        <v>0</v>
      </c>
      <c r="C1139" t="s">
        <v>22</v>
      </c>
      <c r="D1139">
        <v>0</v>
      </c>
      <c r="E1139" t="s">
        <v>91</v>
      </c>
      <c r="F1139" t="s">
        <v>17</v>
      </c>
      <c r="G1139">
        <v>20</v>
      </c>
    </row>
    <row r="1140" spans="1:7" x14ac:dyDescent="0.35">
      <c r="A1140">
        <v>36590</v>
      </c>
      <c r="B1140">
        <v>1</v>
      </c>
      <c r="C1140" t="s">
        <v>13</v>
      </c>
      <c r="D1140">
        <v>4801</v>
      </c>
      <c r="E1140" t="s">
        <v>94</v>
      </c>
      <c r="F1140" t="s">
        <v>14</v>
      </c>
      <c r="G1140">
        <v>10</v>
      </c>
    </row>
    <row r="1141" spans="1:7" x14ac:dyDescent="0.35">
      <c r="A1141">
        <v>59744</v>
      </c>
      <c r="B1141">
        <v>28</v>
      </c>
      <c r="C1141" t="s">
        <v>34</v>
      </c>
      <c r="D1141">
        <v>5408</v>
      </c>
      <c r="E1141" t="s">
        <v>90</v>
      </c>
      <c r="F1141" t="s">
        <v>17</v>
      </c>
      <c r="G1141">
        <v>16</v>
      </c>
    </row>
    <row r="1142" spans="1:7" x14ac:dyDescent="0.35">
      <c r="A1142">
        <v>31893</v>
      </c>
      <c r="B1142">
        <v>0</v>
      </c>
      <c r="C1142" t="s">
        <v>16</v>
      </c>
      <c r="D1142">
        <v>0</v>
      </c>
      <c r="E1142" t="s">
        <v>90</v>
      </c>
      <c r="F1142" t="s">
        <v>17</v>
      </c>
      <c r="G1142">
        <v>20</v>
      </c>
    </row>
    <row r="1143" spans="1:7" x14ac:dyDescent="0.35">
      <c r="A1143">
        <v>46884</v>
      </c>
      <c r="B1143">
        <v>0</v>
      </c>
      <c r="C1143" t="s">
        <v>44</v>
      </c>
      <c r="D1143">
        <v>0</v>
      </c>
      <c r="E1143" t="s">
        <v>100</v>
      </c>
      <c r="F1143" t="s">
        <v>17</v>
      </c>
      <c r="G1143">
        <v>15</v>
      </c>
    </row>
    <row r="1144" spans="1:7" x14ac:dyDescent="0.35">
      <c r="A1144">
        <v>66745</v>
      </c>
      <c r="B1144">
        <v>28</v>
      </c>
      <c r="C1144" t="s">
        <v>30</v>
      </c>
      <c r="D1144">
        <v>7201</v>
      </c>
      <c r="E1144" t="s">
        <v>97</v>
      </c>
      <c r="F1144" t="s">
        <v>17</v>
      </c>
      <c r="G1144">
        <v>5</v>
      </c>
    </row>
    <row r="1145" spans="1:7" x14ac:dyDescent="0.35">
      <c r="A1145">
        <v>10709</v>
      </c>
      <c r="B1145">
        <v>0</v>
      </c>
      <c r="C1145" t="s">
        <v>41</v>
      </c>
      <c r="D1145">
        <v>0</v>
      </c>
      <c r="E1145" t="s">
        <v>97</v>
      </c>
      <c r="F1145" t="s">
        <v>97</v>
      </c>
      <c r="G1145">
        <v>23</v>
      </c>
    </row>
    <row r="1146" spans="1:7" x14ac:dyDescent="0.35">
      <c r="A1146">
        <v>73984</v>
      </c>
      <c r="B1146">
        <v>0</v>
      </c>
      <c r="C1146" t="s">
        <v>30</v>
      </c>
      <c r="D1146">
        <v>3305</v>
      </c>
      <c r="E1146" t="s">
        <v>100</v>
      </c>
      <c r="F1146" t="s">
        <v>14</v>
      </c>
      <c r="G1146">
        <v>10</v>
      </c>
    </row>
    <row r="1147" spans="1:7" x14ac:dyDescent="0.35">
      <c r="A1147">
        <v>27597</v>
      </c>
      <c r="B1147">
        <v>1</v>
      </c>
      <c r="C1147" t="s">
        <v>40</v>
      </c>
      <c r="D1147">
        <v>5801</v>
      </c>
      <c r="E1147" t="s">
        <v>95</v>
      </c>
      <c r="F1147" t="s">
        <v>14</v>
      </c>
      <c r="G1147">
        <v>9</v>
      </c>
    </row>
    <row r="1148" spans="1:7" x14ac:dyDescent="0.35">
      <c r="A1148">
        <v>150587</v>
      </c>
      <c r="B1148">
        <v>0</v>
      </c>
      <c r="C1148" t="s">
        <v>22</v>
      </c>
      <c r="D1148">
        <v>0</v>
      </c>
      <c r="E1148" t="s">
        <v>91</v>
      </c>
      <c r="F1148" t="s">
        <v>31</v>
      </c>
      <c r="G1148">
        <v>20</v>
      </c>
    </row>
    <row r="1149" spans="1:7" x14ac:dyDescent="0.35">
      <c r="A1149">
        <v>187191</v>
      </c>
      <c r="B1149">
        <v>0</v>
      </c>
      <c r="C1149" t="s">
        <v>40</v>
      </c>
      <c r="D1149">
        <v>0</v>
      </c>
      <c r="E1149" t="s">
        <v>93</v>
      </c>
      <c r="F1149" t="s">
        <v>97</v>
      </c>
      <c r="G1149">
        <v>25</v>
      </c>
    </row>
    <row r="1150" spans="1:7" x14ac:dyDescent="0.35">
      <c r="A1150">
        <v>85357</v>
      </c>
      <c r="B1150">
        <v>2</v>
      </c>
      <c r="C1150" t="s">
        <v>57</v>
      </c>
      <c r="D1150">
        <v>2908</v>
      </c>
      <c r="E1150" t="s">
        <v>92</v>
      </c>
      <c r="F1150" t="s">
        <v>17</v>
      </c>
      <c r="G1150">
        <v>15</v>
      </c>
    </row>
    <row r="1151" spans="1:7" x14ac:dyDescent="0.35">
      <c r="A1151">
        <v>156866</v>
      </c>
      <c r="B1151">
        <v>14</v>
      </c>
      <c r="C1151" t="s">
        <v>22</v>
      </c>
      <c r="D1151">
        <v>2201</v>
      </c>
      <c r="E1151" t="s">
        <v>96</v>
      </c>
      <c r="F1151" t="s">
        <v>14</v>
      </c>
      <c r="G1151">
        <v>25</v>
      </c>
    </row>
    <row r="1152" spans="1:7" x14ac:dyDescent="0.35">
      <c r="A1152">
        <v>164513</v>
      </c>
      <c r="B1152">
        <v>0</v>
      </c>
      <c r="C1152" t="s">
        <v>73</v>
      </c>
      <c r="D1152">
        <v>4701</v>
      </c>
      <c r="E1152" t="s">
        <v>93</v>
      </c>
      <c r="F1152" t="s">
        <v>17</v>
      </c>
      <c r="G1152">
        <v>50</v>
      </c>
    </row>
    <row r="1153" spans="1:7" x14ac:dyDescent="0.35">
      <c r="A1153">
        <v>163369</v>
      </c>
      <c r="B1153">
        <v>0</v>
      </c>
      <c r="C1153" t="s">
        <v>22</v>
      </c>
      <c r="D1153">
        <v>0</v>
      </c>
      <c r="E1153" t="s">
        <v>104</v>
      </c>
      <c r="F1153" t="s">
        <v>97</v>
      </c>
      <c r="G1153">
        <v>6</v>
      </c>
    </row>
    <row r="1154" spans="1:7" x14ac:dyDescent="0.35">
      <c r="A1154">
        <v>551</v>
      </c>
      <c r="B1154">
        <v>2</v>
      </c>
      <c r="C1154" t="s">
        <v>21</v>
      </c>
      <c r="D1154">
        <v>1201</v>
      </c>
      <c r="E1154" t="s">
        <v>90</v>
      </c>
      <c r="F1154" t="s">
        <v>17</v>
      </c>
      <c r="G1154">
        <v>20</v>
      </c>
    </row>
    <row r="1155" spans="1:7" x14ac:dyDescent="0.35">
      <c r="A1155">
        <v>18750</v>
      </c>
      <c r="B1155">
        <v>0</v>
      </c>
      <c r="C1155" t="s">
        <v>18</v>
      </c>
      <c r="D1155">
        <v>5201</v>
      </c>
      <c r="E1155" t="s">
        <v>90</v>
      </c>
      <c r="F1155" t="s">
        <v>17</v>
      </c>
      <c r="G1155">
        <v>20</v>
      </c>
    </row>
    <row r="1156" spans="1:7" x14ac:dyDescent="0.35">
      <c r="A1156">
        <v>81277</v>
      </c>
      <c r="B1156">
        <v>2</v>
      </c>
      <c r="C1156" t="s">
        <v>36</v>
      </c>
      <c r="D1156">
        <v>4401</v>
      </c>
      <c r="E1156" t="s">
        <v>101</v>
      </c>
      <c r="F1156" t="s">
        <v>17</v>
      </c>
      <c r="G1156">
        <v>25</v>
      </c>
    </row>
    <row r="1157" spans="1:7" x14ac:dyDescent="0.35">
      <c r="A1157">
        <v>128121</v>
      </c>
      <c r="B1157">
        <v>0</v>
      </c>
      <c r="C1157" t="s">
        <v>21</v>
      </c>
      <c r="D1157">
        <v>0</v>
      </c>
      <c r="E1157" t="s">
        <v>94</v>
      </c>
      <c r="F1157" t="s">
        <v>17</v>
      </c>
      <c r="G1157">
        <v>10</v>
      </c>
    </row>
    <row r="1158" spans="1:7" x14ac:dyDescent="0.35">
      <c r="A1158">
        <v>84199</v>
      </c>
      <c r="B1158">
        <v>0</v>
      </c>
      <c r="C1158" t="s">
        <v>57</v>
      </c>
      <c r="D1158">
        <v>2501</v>
      </c>
      <c r="E1158" t="s">
        <v>91</v>
      </c>
      <c r="F1158" t="s">
        <v>17</v>
      </c>
      <c r="G1158">
        <v>5</v>
      </c>
    </row>
    <row r="1159" spans="1:7" x14ac:dyDescent="0.35">
      <c r="A1159">
        <v>183476</v>
      </c>
      <c r="B1159">
        <v>2</v>
      </c>
      <c r="C1159" t="s">
        <v>41</v>
      </c>
      <c r="D1159">
        <v>5008</v>
      </c>
      <c r="E1159" t="s">
        <v>90</v>
      </c>
      <c r="F1159" t="s">
        <v>17</v>
      </c>
      <c r="G1159">
        <v>25</v>
      </c>
    </row>
    <row r="1160" spans="1:7" x14ac:dyDescent="0.35">
      <c r="A1160">
        <v>162994</v>
      </c>
      <c r="B1160">
        <v>1</v>
      </c>
      <c r="C1160" t="s">
        <v>22</v>
      </c>
      <c r="D1160">
        <v>0</v>
      </c>
      <c r="E1160" t="s">
        <v>96</v>
      </c>
      <c r="F1160" t="s">
        <v>14</v>
      </c>
      <c r="G1160">
        <v>10</v>
      </c>
    </row>
    <row r="1161" spans="1:7" x14ac:dyDescent="0.35">
      <c r="A1161">
        <v>32040</v>
      </c>
      <c r="B1161">
        <v>4</v>
      </c>
      <c r="C1161" t="s">
        <v>40</v>
      </c>
      <c r="D1161">
        <v>2801</v>
      </c>
      <c r="E1161" t="s">
        <v>93</v>
      </c>
      <c r="F1161" t="s">
        <v>14</v>
      </c>
      <c r="G1161">
        <v>20</v>
      </c>
    </row>
    <row r="1162" spans="1:7" x14ac:dyDescent="0.35">
      <c r="A1162">
        <v>65968</v>
      </c>
      <c r="B1162">
        <v>1</v>
      </c>
      <c r="C1162" t="s">
        <v>30</v>
      </c>
      <c r="D1162">
        <v>6105</v>
      </c>
      <c r="E1162" t="s">
        <v>93</v>
      </c>
      <c r="F1162" t="s">
        <v>14</v>
      </c>
      <c r="G1162">
        <v>9</v>
      </c>
    </row>
    <row r="1163" spans="1:7" x14ac:dyDescent="0.35">
      <c r="A1163">
        <v>135896</v>
      </c>
      <c r="B1163">
        <v>0</v>
      </c>
      <c r="C1163" t="s">
        <v>56</v>
      </c>
      <c r="D1163">
        <v>2501</v>
      </c>
      <c r="E1163" t="s">
        <v>98</v>
      </c>
      <c r="F1163" t="s">
        <v>14</v>
      </c>
      <c r="G1163">
        <v>2</v>
      </c>
    </row>
    <row r="1164" spans="1:7" x14ac:dyDescent="0.35">
      <c r="A1164">
        <v>46461</v>
      </c>
      <c r="B1164">
        <v>1</v>
      </c>
      <c r="C1164" t="s">
        <v>13</v>
      </c>
      <c r="D1164">
        <v>1801</v>
      </c>
      <c r="E1164" t="s">
        <v>89</v>
      </c>
      <c r="F1164" t="s">
        <v>14</v>
      </c>
      <c r="G1164">
        <v>12</v>
      </c>
    </row>
    <row r="1165" spans="1:7" x14ac:dyDescent="0.35">
      <c r="A1165">
        <v>2396</v>
      </c>
      <c r="B1165">
        <v>0</v>
      </c>
      <c r="C1165" t="s">
        <v>13</v>
      </c>
      <c r="D1165">
        <v>0</v>
      </c>
      <c r="E1165" t="s">
        <v>90</v>
      </c>
      <c r="F1165" t="s">
        <v>97</v>
      </c>
      <c r="G1165">
        <v>5</v>
      </c>
    </row>
    <row r="1166" spans="1:7" x14ac:dyDescent="0.35">
      <c r="A1166">
        <v>93500</v>
      </c>
      <c r="B1166">
        <v>0</v>
      </c>
      <c r="C1166" t="s">
        <v>16</v>
      </c>
      <c r="D1166">
        <v>3705</v>
      </c>
      <c r="E1166" t="s">
        <v>103</v>
      </c>
      <c r="F1166" t="s">
        <v>17</v>
      </c>
      <c r="G1166">
        <v>10</v>
      </c>
    </row>
    <row r="1167" spans="1:7" x14ac:dyDescent="0.35">
      <c r="A1167">
        <v>90899</v>
      </c>
      <c r="B1167">
        <v>28</v>
      </c>
      <c r="C1167" t="s">
        <v>16</v>
      </c>
      <c r="D1167">
        <v>3912</v>
      </c>
      <c r="E1167" t="s">
        <v>99</v>
      </c>
      <c r="F1167" t="s">
        <v>17</v>
      </c>
      <c r="G1167">
        <v>17</v>
      </c>
    </row>
    <row r="1168" spans="1:7" x14ac:dyDescent="0.35">
      <c r="A1168">
        <v>116542</v>
      </c>
      <c r="B1168">
        <v>0</v>
      </c>
      <c r="C1168" t="s">
        <v>21</v>
      </c>
      <c r="D1168">
        <v>0</v>
      </c>
      <c r="E1168" t="s">
        <v>100</v>
      </c>
      <c r="F1168" t="s">
        <v>31</v>
      </c>
      <c r="G1168">
        <v>20</v>
      </c>
    </row>
    <row r="1169" spans="1:7" x14ac:dyDescent="0.35">
      <c r="A1169">
        <v>29868</v>
      </c>
      <c r="B1169">
        <v>0</v>
      </c>
      <c r="C1169" t="s">
        <v>40</v>
      </c>
      <c r="D1169">
        <v>5901</v>
      </c>
      <c r="E1169" t="s">
        <v>90</v>
      </c>
      <c r="F1169" t="s">
        <v>17</v>
      </c>
      <c r="G1169">
        <v>25</v>
      </c>
    </row>
    <row r="1170" spans="1:7" x14ac:dyDescent="0.35">
      <c r="A1170">
        <v>171521</v>
      </c>
      <c r="B1170">
        <v>0</v>
      </c>
      <c r="C1170" t="s">
        <v>22</v>
      </c>
      <c r="D1170">
        <v>0</v>
      </c>
      <c r="E1170" t="s">
        <v>92</v>
      </c>
      <c r="F1170" t="s">
        <v>17</v>
      </c>
      <c r="G1170">
        <v>6</v>
      </c>
    </row>
    <row r="1171" spans="1:7" x14ac:dyDescent="0.35">
      <c r="A1171">
        <v>18953</v>
      </c>
      <c r="B1171">
        <v>0</v>
      </c>
      <c r="C1171" t="s">
        <v>18</v>
      </c>
      <c r="D1171">
        <v>4303</v>
      </c>
      <c r="E1171" t="s">
        <v>94</v>
      </c>
      <c r="F1171" t="s">
        <v>17</v>
      </c>
      <c r="G1171">
        <v>11</v>
      </c>
    </row>
    <row r="1172" spans="1:7" x14ac:dyDescent="0.35">
      <c r="A1172">
        <v>102780</v>
      </c>
      <c r="B1172">
        <v>0</v>
      </c>
      <c r="C1172" t="s">
        <v>37</v>
      </c>
      <c r="D1172">
        <v>1208</v>
      </c>
      <c r="E1172" t="s">
        <v>92</v>
      </c>
      <c r="F1172" t="s">
        <v>17</v>
      </c>
      <c r="G1172">
        <v>16</v>
      </c>
    </row>
    <row r="1173" spans="1:7" x14ac:dyDescent="0.35">
      <c r="A1173">
        <v>136372</v>
      </c>
      <c r="B1173">
        <v>1</v>
      </c>
      <c r="C1173" t="s">
        <v>56</v>
      </c>
      <c r="D1173">
        <v>1901</v>
      </c>
      <c r="E1173" t="s">
        <v>93</v>
      </c>
      <c r="F1173" t="s">
        <v>14</v>
      </c>
      <c r="G1173">
        <v>10</v>
      </c>
    </row>
    <row r="1174" spans="1:7" x14ac:dyDescent="0.35">
      <c r="A1174">
        <v>19581</v>
      </c>
      <c r="B1174">
        <v>2</v>
      </c>
      <c r="C1174" t="s">
        <v>18</v>
      </c>
      <c r="D1174">
        <v>3703</v>
      </c>
      <c r="E1174" t="s">
        <v>91</v>
      </c>
      <c r="F1174" t="s">
        <v>17</v>
      </c>
      <c r="G1174">
        <v>25</v>
      </c>
    </row>
    <row r="1175" spans="1:7" x14ac:dyDescent="0.35">
      <c r="A1175">
        <v>121410</v>
      </c>
      <c r="B1175">
        <v>1</v>
      </c>
      <c r="C1175" t="s">
        <v>21</v>
      </c>
      <c r="D1175">
        <v>3101</v>
      </c>
      <c r="E1175" t="s">
        <v>96</v>
      </c>
      <c r="F1175" t="s">
        <v>14</v>
      </c>
      <c r="G1175">
        <v>15</v>
      </c>
    </row>
    <row r="1176" spans="1:7" x14ac:dyDescent="0.35">
      <c r="A1176">
        <v>99736</v>
      </c>
      <c r="B1176">
        <v>0</v>
      </c>
      <c r="C1176" t="s">
        <v>37</v>
      </c>
      <c r="D1176">
        <v>5101</v>
      </c>
      <c r="E1176" t="s">
        <v>90</v>
      </c>
      <c r="F1176" t="s">
        <v>17</v>
      </c>
      <c r="G1176">
        <v>20</v>
      </c>
    </row>
    <row r="1177" spans="1:7" x14ac:dyDescent="0.35">
      <c r="A1177">
        <v>54441</v>
      </c>
      <c r="B1177">
        <v>2</v>
      </c>
      <c r="C1177" t="s">
        <v>63</v>
      </c>
      <c r="D1177">
        <v>4107</v>
      </c>
      <c r="E1177" t="s">
        <v>100</v>
      </c>
      <c r="F1177" t="s">
        <v>17</v>
      </c>
      <c r="G1177">
        <v>30</v>
      </c>
    </row>
    <row r="1178" spans="1:7" x14ac:dyDescent="0.35">
      <c r="A1178">
        <v>144735</v>
      </c>
      <c r="B1178">
        <v>0</v>
      </c>
      <c r="C1178" t="s">
        <v>22</v>
      </c>
      <c r="D1178">
        <v>2709</v>
      </c>
      <c r="E1178" t="s">
        <v>96</v>
      </c>
      <c r="F1178" t="s">
        <v>17</v>
      </c>
      <c r="G1178">
        <v>10</v>
      </c>
    </row>
    <row r="1179" spans="1:7" x14ac:dyDescent="0.35">
      <c r="A1179">
        <v>39257</v>
      </c>
      <c r="B1179">
        <v>1002</v>
      </c>
      <c r="C1179" t="s">
        <v>13</v>
      </c>
      <c r="D1179">
        <v>7001</v>
      </c>
      <c r="E1179" t="s">
        <v>91</v>
      </c>
      <c r="F1179" t="s">
        <v>45</v>
      </c>
      <c r="G1179">
        <v>25</v>
      </c>
    </row>
    <row r="1180" spans="1:7" x14ac:dyDescent="0.35">
      <c r="A1180">
        <v>136716</v>
      </c>
      <c r="B1180">
        <v>1</v>
      </c>
      <c r="C1180" t="s">
        <v>56</v>
      </c>
      <c r="D1180">
        <v>0</v>
      </c>
      <c r="E1180" t="s">
        <v>93</v>
      </c>
      <c r="F1180" t="s">
        <v>14</v>
      </c>
      <c r="G1180">
        <v>25</v>
      </c>
    </row>
    <row r="1181" spans="1:7" x14ac:dyDescent="0.35">
      <c r="A1181">
        <v>145310</v>
      </c>
      <c r="B1181">
        <v>0</v>
      </c>
      <c r="C1181" t="s">
        <v>22</v>
      </c>
      <c r="D1181">
        <v>4911</v>
      </c>
      <c r="E1181" t="s">
        <v>96</v>
      </c>
      <c r="F1181" t="s">
        <v>17</v>
      </c>
      <c r="G1181">
        <v>20</v>
      </c>
    </row>
    <row r="1182" spans="1:7" x14ac:dyDescent="0.35">
      <c r="A1182">
        <v>40351</v>
      </c>
      <c r="B1182">
        <v>0</v>
      </c>
      <c r="C1182" t="s">
        <v>13</v>
      </c>
      <c r="D1182">
        <v>0</v>
      </c>
      <c r="E1182" t="s">
        <v>91</v>
      </c>
      <c r="F1182" t="s">
        <v>97</v>
      </c>
      <c r="G1182">
        <v>30</v>
      </c>
    </row>
    <row r="1183" spans="1:7" x14ac:dyDescent="0.35">
      <c r="A1183">
        <v>43321</v>
      </c>
      <c r="B1183">
        <v>0</v>
      </c>
      <c r="C1183" t="s">
        <v>13</v>
      </c>
      <c r="D1183">
        <v>2301</v>
      </c>
      <c r="E1183" t="s">
        <v>93</v>
      </c>
      <c r="F1183" t="s">
        <v>97</v>
      </c>
      <c r="G1183">
        <v>25</v>
      </c>
    </row>
    <row r="1184" spans="1:7" x14ac:dyDescent="0.35">
      <c r="A1184">
        <v>14009</v>
      </c>
      <c r="B1184">
        <v>0</v>
      </c>
      <c r="C1184" t="s">
        <v>30</v>
      </c>
      <c r="D1184">
        <v>3401</v>
      </c>
      <c r="E1184" t="s">
        <v>97</v>
      </c>
      <c r="F1184" t="s">
        <v>17</v>
      </c>
      <c r="G1184">
        <v>3</v>
      </c>
    </row>
    <row r="1185" spans="1:7" x14ac:dyDescent="0.35">
      <c r="A1185">
        <v>187517</v>
      </c>
      <c r="B1185">
        <v>1</v>
      </c>
      <c r="C1185" t="s">
        <v>21</v>
      </c>
      <c r="D1185">
        <v>0</v>
      </c>
      <c r="E1185" t="s">
        <v>92</v>
      </c>
      <c r="F1185" t="s">
        <v>14</v>
      </c>
      <c r="G1185">
        <v>25</v>
      </c>
    </row>
    <row r="1186" spans="1:7" x14ac:dyDescent="0.35">
      <c r="A1186">
        <v>22924</v>
      </c>
      <c r="B1186">
        <v>2</v>
      </c>
      <c r="C1186" t="s">
        <v>47</v>
      </c>
      <c r="D1186">
        <v>2101</v>
      </c>
      <c r="E1186" t="s">
        <v>98</v>
      </c>
      <c r="F1186" t="s">
        <v>17</v>
      </c>
      <c r="G1186">
        <v>10</v>
      </c>
    </row>
    <row r="1187" spans="1:7" x14ac:dyDescent="0.35">
      <c r="A1187">
        <v>65124</v>
      </c>
      <c r="B1187">
        <v>0</v>
      </c>
      <c r="C1187" t="s">
        <v>30</v>
      </c>
      <c r="D1187">
        <v>0</v>
      </c>
      <c r="E1187" t="s">
        <v>90</v>
      </c>
      <c r="F1187" t="s">
        <v>17</v>
      </c>
      <c r="G1187">
        <v>5</v>
      </c>
    </row>
    <row r="1188" spans="1:7" x14ac:dyDescent="0.35">
      <c r="A1188">
        <v>98437</v>
      </c>
      <c r="B1188">
        <v>0</v>
      </c>
      <c r="C1188" t="s">
        <v>16</v>
      </c>
      <c r="D1188">
        <v>201</v>
      </c>
      <c r="E1188" t="s">
        <v>92</v>
      </c>
      <c r="F1188" t="s">
        <v>17</v>
      </c>
      <c r="G1188">
        <v>10</v>
      </c>
    </row>
    <row r="1189" spans="1:7" x14ac:dyDescent="0.35">
      <c r="A1189">
        <v>54369</v>
      </c>
      <c r="B1189">
        <v>1</v>
      </c>
      <c r="C1189" t="s">
        <v>63</v>
      </c>
      <c r="D1189">
        <v>0</v>
      </c>
      <c r="E1189" t="s">
        <v>92</v>
      </c>
      <c r="F1189" t="s">
        <v>14</v>
      </c>
      <c r="G1189">
        <v>6</v>
      </c>
    </row>
    <row r="1190" spans="1:7" x14ac:dyDescent="0.35">
      <c r="A1190">
        <v>155856</v>
      </c>
      <c r="B1190">
        <v>0</v>
      </c>
      <c r="C1190" t="s">
        <v>22</v>
      </c>
      <c r="D1190">
        <v>1501</v>
      </c>
      <c r="E1190" t="s">
        <v>89</v>
      </c>
      <c r="F1190" t="s">
        <v>17</v>
      </c>
      <c r="G1190">
        <v>10</v>
      </c>
    </row>
    <row r="1191" spans="1:7" x14ac:dyDescent="0.35">
      <c r="A1191">
        <v>107321</v>
      </c>
      <c r="B1191">
        <v>1</v>
      </c>
      <c r="C1191" t="s">
        <v>60</v>
      </c>
      <c r="D1191">
        <v>5201</v>
      </c>
      <c r="E1191" t="s">
        <v>90</v>
      </c>
      <c r="F1191" t="s">
        <v>14</v>
      </c>
      <c r="G1191">
        <v>20</v>
      </c>
    </row>
    <row r="1192" spans="1:7" x14ac:dyDescent="0.35">
      <c r="A1192">
        <v>139500</v>
      </c>
      <c r="B1192">
        <v>0</v>
      </c>
      <c r="C1192" t="s">
        <v>55</v>
      </c>
      <c r="D1192">
        <v>1610</v>
      </c>
      <c r="E1192" t="s">
        <v>104</v>
      </c>
      <c r="F1192" t="s">
        <v>17</v>
      </c>
      <c r="G1192">
        <v>20</v>
      </c>
    </row>
    <row r="1193" spans="1:7" x14ac:dyDescent="0.35">
      <c r="A1193">
        <v>108381</v>
      </c>
      <c r="B1193">
        <v>1</v>
      </c>
      <c r="C1193" t="s">
        <v>50</v>
      </c>
      <c r="D1193">
        <v>0</v>
      </c>
      <c r="E1193" t="s">
        <v>104</v>
      </c>
      <c r="F1193" t="s">
        <v>14</v>
      </c>
      <c r="G1193">
        <v>20</v>
      </c>
    </row>
    <row r="1194" spans="1:7" x14ac:dyDescent="0.35">
      <c r="A1194">
        <v>129653</v>
      </c>
      <c r="B1194">
        <v>1</v>
      </c>
      <c r="C1194" t="s">
        <v>49</v>
      </c>
      <c r="D1194">
        <v>5201</v>
      </c>
      <c r="E1194" t="s">
        <v>94</v>
      </c>
      <c r="F1194" t="s">
        <v>14</v>
      </c>
      <c r="G1194">
        <v>15</v>
      </c>
    </row>
    <row r="1195" spans="1:7" x14ac:dyDescent="0.35">
      <c r="A1195">
        <v>102795</v>
      </c>
      <c r="B1195">
        <v>1</v>
      </c>
      <c r="C1195" t="s">
        <v>37</v>
      </c>
      <c r="D1195">
        <v>2001</v>
      </c>
      <c r="E1195" t="s">
        <v>100</v>
      </c>
      <c r="F1195" t="s">
        <v>14</v>
      </c>
      <c r="G1195">
        <v>10</v>
      </c>
    </row>
    <row r="1196" spans="1:7" x14ac:dyDescent="0.35">
      <c r="A1196">
        <v>178085</v>
      </c>
      <c r="B1196">
        <v>2</v>
      </c>
      <c r="C1196" t="s">
        <v>51</v>
      </c>
      <c r="D1196">
        <v>4403</v>
      </c>
      <c r="E1196" t="s">
        <v>90</v>
      </c>
      <c r="F1196" t="s">
        <v>14</v>
      </c>
      <c r="G1196">
        <v>20</v>
      </c>
    </row>
    <row r="1197" spans="1:7" x14ac:dyDescent="0.35">
      <c r="A1197">
        <v>12819</v>
      </c>
      <c r="B1197">
        <v>3</v>
      </c>
      <c r="C1197" t="s">
        <v>37</v>
      </c>
      <c r="D1197">
        <v>1101</v>
      </c>
      <c r="E1197" t="s">
        <v>94</v>
      </c>
      <c r="F1197" t="s">
        <v>17</v>
      </c>
      <c r="G1197">
        <v>20</v>
      </c>
    </row>
    <row r="1198" spans="1:7" x14ac:dyDescent="0.35">
      <c r="A1198">
        <v>99543</v>
      </c>
      <c r="B1198">
        <v>0</v>
      </c>
      <c r="C1198" t="s">
        <v>37</v>
      </c>
      <c r="D1198">
        <v>2301</v>
      </c>
      <c r="E1198" t="s">
        <v>92</v>
      </c>
      <c r="F1198" t="s">
        <v>14</v>
      </c>
      <c r="G1198">
        <v>15</v>
      </c>
    </row>
    <row r="1199" spans="1:7" x14ac:dyDescent="0.35">
      <c r="A1199">
        <v>65804</v>
      </c>
      <c r="B1199">
        <v>0</v>
      </c>
      <c r="C1199" t="s">
        <v>30</v>
      </c>
      <c r="D1199">
        <v>0</v>
      </c>
      <c r="E1199" t="s">
        <v>91</v>
      </c>
      <c r="F1199" t="s">
        <v>17</v>
      </c>
      <c r="G1199">
        <v>10</v>
      </c>
    </row>
    <row r="1200" spans="1:7" x14ac:dyDescent="0.35">
      <c r="A1200">
        <v>35947</v>
      </c>
      <c r="B1200">
        <v>2</v>
      </c>
      <c r="C1200" t="s">
        <v>13</v>
      </c>
      <c r="D1200">
        <v>2505</v>
      </c>
      <c r="E1200" t="s">
        <v>91</v>
      </c>
      <c r="F1200" t="s">
        <v>17</v>
      </c>
      <c r="G1200">
        <v>14</v>
      </c>
    </row>
    <row r="1201" spans="1:7" x14ac:dyDescent="0.35">
      <c r="A1201">
        <v>152961</v>
      </c>
      <c r="B1201">
        <v>0</v>
      </c>
      <c r="C1201" t="s">
        <v>22</v>
      </c>
      <c r="D1201">
        <v>3401</v>
      </c>
      <c r="E1201" t="s">
        <v>93</v>
      </c>
      <c r="F1201" t="s">
        <v>17</v>
      </c>
      <c r="G1201">
        <v>8</v>
      </c>
    </row>
    <row r="1202" spans="1:7" x14ac:dyDescent="0.35">
      <c r="A1202">
        <v>161129</v>
      </c>
      <c r="B1202">
        <v>2</v>
      </c>
      <c r="C1202" t="s">
        <v>22</v>
      </c>
      <c r="D1202">
        <v>2201</v>
      </c>
      <c r="E1202" t="s">
        <v>92</v>
      </c>
      <c r="F1202" t="s">
        <v>17</v>
      </c>
      <c r="G1202">
        <v>20</v>
      </c>
    </row>
    <row r="1203" spans="1:7" x14ac:dyDescent="0.35">
      <c r="A1203">
        <v>177315</v>
      </c>
      <c r="B1203">
        <v>0</v>
      </c>
      <c r="C1203" t="s">
        <v>51</v>
      </c>
      <c r="D1203">
        <v>3805</v>
      </c>
      <c r="E1203" t="s">
        <v>90</v>
      </c>
      <c r="F1203" t="s">
        <v>14</v>
      </c>
      <c r="G1203">
        <v>15</v>
      </c>
    </row>
    <row r="1204" spans="1:7" x14ac:dyDescent="0.35">
      <c r="A1204">
        <v>104755</v>
      </c>
      <c r="B1204">
        <v>2</v>
      </c>
      <c r="C1204" t="s">
        <v>28</v>
      </c>
      <c r="D1204">
        <v>2001</v>
      </c>
      <c r="E1204" t="s">
        <v>94</v>
      </c>
      <c r="F1204" t="s">
        <v>14</v>
      </c>
      <c r="G1204">
        <v>16</v>
      </c>
    </row>
    <row r="1205" spans="1:7" x14ac:dyDescent="0.35">
      <c r="A1205">
        <v>147838</v>
      </c>
      <c r="B1205">
        <v>0</v>
      </c>
      <c r="C1205" t="s">
        <v>22</v>
      </c>
      <c r="D1205">
        <v>3001</v>
      </c>
      <c r="E1205" t="s">
        <v>94</v>
      </c>
      <c r="F1205" t="s">
        <v>17</v>
      </c>
      <c r="G1205">
        <v>20</v>
      </c>
    </row>
    <row r="1206" spans="1:7" x14ac:dyDescent="0.35">
      <c r="A1206">
        <v>182748</v>
      </c>
      <c r="B1206">
        <v>2</v>
      </c>
      <c r="C1206" t="s">
        <v>41</v>
      </c>
      <c r="D1206">
        <v>2501</v>
      </c>
      <c r="E1206" t="s">
        <v>89</v>
      </c>
      <c r="F1206" t="s">
        <v>14</v>
      </c>
      <c r="G1206">
        <v>12</v>
      </c>
    </row>
    <row r="1207" spans="1:7" x14ac:dyDescent="0.35">
      <c r="A1207">
        <v>177238</v>
      </c>
      <c r="B1207">
        <v>0</v>
      </c>
      <c r="C1207" t="s">
        <v>51</v>
      </c>
      <c r="D1207">
        <v>3207</v>
      </c>
      <c r="E1207" t="s">
        <v>90</v>
      </c>
      <c r="F1207" t="s">
        <v>17</v>
      </c>
      <c r="G1207">
        <v>12</v>
      </c>
    </row>
    <row r="1208" spans="1:7" x14ac:dyDescent="0.35">
      <c r="A1208">
        <v>191138</v>
      </c>
      <c r="B1208">
        <v>0</v>
      </c>
      <c r="C1208" t="s">
        <v>21</v>
      </c>
      <c r="D1208">
        <v>4201</v>
      </c>
      <c r="E1208" t="s">
        <v>90</v>
      </c>
      <c r="F1208" t="s">
        <v>17</v>
      </c>
      <c r="G1208">
        <v>15</v>
      </c>
    </row>
    <row r="1209" spans="1:7" x14ac:dyDescent="0.35">
      <c r="A1209">
        <v>133932</v>
      </c>
      <c r="B1209">
        <v>0</v>
      </c>
      <c r="C1209" t="s">
        <v>41</v>
      </c>
      <c r="D1209">
        <v>0</v>
      </c>
      <c r="E1209" t="s">
        <v>100</v>
      </c>
      <c r="F1209" t="s">
        <v>14</v>
      </c>
      <c r="G1209">
        <v>5</v>
      </c>
    </row>
    <row r="1210" spans="1:7" x14ac:dyDescent="0.35">
      <c r="A1210">
        <v>120608</v>
      </c>
      <c r="B1210">
        <v>0</v>
      </c>
      <c r="C1210" t="s">
        <v>21</v>
      </c>
      <c r="D1210">
        <v>0</v>
      </c>
      <c r="E1210" t="s">
        <v>98</v>
      </c>
      <c r="F1210" t="s">
        <v>97</v>
      </c>
      <c r="G1210">
        <v>15</v>
      </c>
    </row>
    <row r="1211" spans="1:7" x14ac:dyDescent="0.35">
      <c r="A1211">
        <v>11562</v>
      </c>
      <c r="B1211">
        <v>0</v>
      </c>
      <c r="C1211" t="s">
        <v>22</v>
      </c>
      <c r="D1211">
        <v>2501</v>
      </c>
      <c r="E1211" t="s">
        <v>94</v>
      </c>
      <c r="F1211" t="s">
        <v>17</v>
      </c>
      <c r="G1211">
        <v>50</v>
      </c>
    </row>
    <row r="1212" spans="1:7" x14ac:dyDescent="0.35">
      <c r="A1212">
        <v>87541</v>
      </c>
      <c r="B1212">
        <v>0</v>
      </c>
      <c r="C1212" t="s">
        <v>41</v>
      </c>
      <c r="D1212">
        <v>4501</v>
      </c>
      <c r="E1212" t="s">
        <v>92</v>
      </c>
      <c r="F1212" t="s">
        <v>17</v>
      </c>
      <c r="G1212">
        <v>5</v>
      </c>
    </row>
    <row r="1213" spans="1:7" x14ac:dyDescent="0.35">
      <c r="A1213">
        <v>1722</v>
      </c>
      <c r="B1213">
        <v>1002</v>
      </c>
      <c r="C1213" t="s">
        <v>22</v>
      </c>
      <c r="D1213">
        <v>5207</v>
      </c>
      <c r="E1213" t="s">
        <v>93</v>
      </c>
      <c r="F1213" t="s">
        <v>14</v>
      </c>
      <c r="G1213">
        <v>10</v>
      </c>
    </row>
    <row r="1214" spans="1:7" x14ac:dyDescent="0.35">
      <c r="A1214">
        <v>32843</v>
      </c>
      <c r="B1214">
        <v>1</v>
      </c>
      <c r="C1214" t="s">
        <v>13</v>
      </c>
      <c r="D1214">
        <v>5901</v>
      </c>
      <c r="E1214" t="s">
        <v>98</v>
      </c>
      <c r="F1214" t="s">
        <v>14</v>
      </c>
      <c r="G1214">
        <v>15</v>
      </c>
    </row>
    <row r="1215" spans="1:7" x14ac:dyDescent="0.35">
      <c r="A1215">
        <v>77439</v>
      </c>
      <c r="B1215">
        <v>2</v>
      </c>
      <c r="C1215" t="s">
        <v>36</v>
      </c>
      <c r="D1215">
        <v>3101</v>
      </c>
      <c r="E1215" t="s">
        <v>92</v>
      </c>
      <c r="F1215" t="s">
        <v>14</v>
      </c>
      <c r="G1215">
        <v>17</v>
      </c>
    </row>
    <row r="1216" spans="1:7" x14ac:dyDescent="0.35">
      <c r="A1216">
        <v>140457</v>
      </c>
      <c r="B1216">
        <v>1</v>
      </c>
      <c r="C1216" t="s">
        <v>55</v>
      </c>
      <c r="D1216">
        <v>2401</v>
      </c>
      <c r="E1216" t="s">
        <v>90</v>
      </c>
      <c r="F1216" t="s">
        <v>14</v>
      </c>
      <c r="G1216">
        <v>10</v>
      </c>
    </row>
    <row r="1217" spans="1:7" x14ac:dyDescent="0.35">
      <c r="A1217">
        <v>70144</v>
      </c>
      <c r="B1217">
        <v>0</v>
      </c>
      <c r="C1217" t="s">
        <v>13</v>
      </c>
      <c r="D1217">
        <v>1711</v>
      </c>
      <c r="E1217" t="s">
        <v>99</v>
      </c>
      <c r="F1217" t="s">
        <v>17</v>
      </c>
      <c r="G1217">
        <v>15</v>
      </c>
    </row>
    <row r="1218" spans="1:7" x14ac:dyDescent="0.35">
      <c r="A1218">
        <v>157947</v>
      </c>
      <c r="B1218">
        <v>0</v>
      </c>
      <c r="C1218" t="s">
        <v>22</v>
      </c>
      <c r="D1218">
        <v>0</v>
      </c>
      <c r="E1218" t="s">
        <v>96</v>
      </c>
      <c r="F1218" t="s">
        <v>17</v>
      </c>
      <c r="G1218">
        <v>5</v>
      </c>
    </row>
    <row r="1219" spans="1:7" x14ac:dyDescent="0.35">
      <c r="A1219">
        <v>137680</v>
      </c>
      <c r="B1219">
        <v>0</v>
      </c>
      <c r="C1219" t="s">
        <v>56</v>
      </c>
      <c r="D1219">
        <v>2308</v>
      </c>
      <c r="E1219" t="s">
        <v>92</v>
      </c>
      <c r="F1219" t="s">
        <v>17</v>
      </c>
      <c r="G1219">
        <v>5</v>
      </c>
    </row>
    <row r="1220" spans="1:7" x14ac:dyDescent="0.35">
      <c r="A1220">
        <v>153708</v>
      </c>
      <c r="B1220">
        <v>28</v>
      </c>
      <c r="C1220" t="s">
        <v>22</v>
      </c>
      <c r="D1220">
        <v>0</v>
      </c>
      <c r="E1220" t="s">
        <v>104</v>
      </c>
      <c r="F1220" t="s">
        <v>17</v>
      </c>
      <c r="G1220">
        <v>21</v>
      </c>
    </row>
    <row r="1221" spans="1:7" x14ac:dyDescent="0.35">
      <c r="A1221">
        <v>27217</v>
      </c>
      <c r="B1221">
        <v>0</v>
      </c>
      <c r="C1221" t="s">
        <v>40</v>
      </c>
      <c r="D1221">
        <v>0</v>
      </c>
      <c r="E1221" t="s">
        <v>92</v>
      </c>
      <c r="F1221" t="s">
        <v>17</v>
      </c>
      <c r="G1221">
        <v>15</v>
      </c>
    </row>
    <row r="1222" spans="1:7" x14ac:dyDescent="0.35">
      <c r="A1222">
        <v>1442</v>
      </c>
      <c r="B1222">
        <v>0</v>
      </c>
      <c r="C1222" t="s">
        <v>37</v>
      </c>
      <c r="D1222">
        <v>5901</v>
      </c>
      <c r="E1222" t="s">
        <v>93</v>
      </c>
      <c r="F1222" t="s">
        <v>17</v>
      </c>
      <c r="G1222">
        <v>24</v>
      </c>
    </row>
    <row r="1223" spans="1:7" x14ac:dyDescent="0.35">
      <c r="A1223">
        <v>38327</v>
      </c>
      <c r="B1223">
        <v>1</v>
      </c>
      <c r="C1223" t="s">
        <v>13</v>
      </c>
      <c r="D1223">
        <v>1103</v>
      </c>
      <c r="E1223" t="s">
        <v>91</v>
      </c>
      <c r="F1223" t="s">
        <v>14</v>
      </c>
      <c r="G1223">
        <v>11</v>
      </c>
    </row>
    <row r="1224" spans="1:7" x14ac:dyDescent="0.35">
      <c r="A1224">
        <v>109287</v>
      </c>
      <c r="B1224">
        <v>0</v>
      </c>
      <c r="C1224" t="s">
        <v>50</v>
      </c>
      <c r="D1224">
        <v>0</v>
      </c>
      <c r="E1224" t="s">
        <v>98</v>
      </c>
      <c r="F1224" t="s">
        <v>17</v>
      </c>
      <c r="G1224">
        <v>5</v>
      </c>
    </row>
    <row r="1225" spans="1:7" x14ac:dyDescent="0.35">
      <c r="A1225">
        <v>77784</v>
      </c>
      <c r="B1225">
        <v>0</v>
      </c>
      <c r="C1225" t="s">
        <v>36</v>
      </c>
      <c r="D1225">
        <v>7102</v>
      </c>
      <c r="E1225" t="s">
        <v>94</v>
      </c>
      <c r="F1225" t="s">
        <v>17</v>
      </c>
      <c r="G1225">
        <v>16</v>
      </c>
    </row>
    <row r="1226" spans="1:7" x14ac:dyDescent="0.35">
      <c r="A1226">
        <v>22098</v>
      </c>
      <c r="B1226">
        <v>2</v>
      </c>
      <c r="C1226" t="s">
        <v>18</v>
      </c>
      <c r="D1226">
        <v>2801</v>
      </c>
      <c r="E1226" t="s">
        <v>90</v>
      </c>
      <c r="F1226" t="s">
        <v>17</v>
      </c>
      <c r="G1226">
        <v>2</v>
      </c>
    </row>
    <row r="1227" spans="1:7" x14ac:dyDescent="0.35">
      <c r="A1227">
        <v>156224</v>
      </c>
      <c r="B1227">
        <v>0</v>
      </c>
      <c r="C1227" t="s">
        <v>22</v>
      </c>
      <c r="D1227">
        <v>4701</v>
      </c>
      <c r="E1227" t="s">
        <v>95</v>
      </c>
      <c r="F1227" t="s">
        <v>14</v>
      </c>
      <c r="G1227">
        <v>30</v>
      </c>
    </row>
    <row r="1228" spans="1:7" x14ac:dyDescent="0.35">
      <c r="A1228">
        <v>169224</v>
      </c>
      <c r="B1228">
        <v>0</v>
      </c>
      <c r="C1228" t="s">
        <v>22</v>
      </c>
      <c r="D1228">
        <v>2201</v>
      </c>
      <c r="E1228" t="s">
        <v>93</v>
      </c>
      <c r="F1228" t="s">
        <v>17</v>
      </c>
      <c r="G1228">
        <v>36</v>
      </c>
    </row>
    <row r="1229" spans="1:7" x14ac:dyDescent="0.35">
      <c r="A1229">
        <v>146341</v>
      </c>
      <c r="B1229">
        <v>1</v>
      </c>
      <c r="C1229" t="s">
        <v>22</v>
      </c>
      <c r="D1229">
        <v>1701</v>
      </c>
      <c r="E1229" t="s">
        <v>104</v>
      </c>
      <c r="F1229" t="s">
        <v>14</v>
      </c>
      <c r="G1229">
        <v>20</v>
      </c>
    </row>
    <row r="1230" spans="1:7" x14ac:dyDescent="0.35">
      <c r="A1230">
        <v>102630</v>
      </c>
      <c r="B1230">
        <v>2</v>
      </c>
      <c r="C1230" t="s">
        <v>37</v>
      </c>
      <c r="D1230">
        <v>0</v>
      </c>
      <c r="E1230" t="s">
        <v>92</v>
      </c>
      <c r="F1230" t="s">
        <v>14</v>
      </c>
      <c r="G1230">
        <v>5</v>
      </c>
    </row>
    <row r="1231" spans="1:7" x14ac:dyDescent="0.35">
      <c r="A1231">
        <v>119362</v>
      </c>
      <c r="B1231">
        <v>28</v>
      </c>
      <c r="C1231" t="s">
        <v>21</v>
      </c>
      <c r="D1231">
        <v>2001</v>
      </c>
      <c r="E1231" t="s">
        <v>93</v>
      </c>
      <c r="F1231" t="s">
        <v>17</v>
      </c>
      <c r="G1231">
        <v>45</v>
      </c>
    </row>
    <row r="1232" spans="1:7" x14ac:dyDescent="0.35">
      <c r="A1232">
        <v>92962</v>
      </c>
      <c r="B1232">
        <v>1</v>
      </c>
      <c r="C1232" t="s">
        <v>22</v>
      </c>
      <c r="D1232">
        <v>0</v>
      </c>
      <c r="E1232" t="s">
        <v>96</v>
      </c>
      <c r="F1232" t="s">
        <v>14</v>
      </c>
      <c r="G1232">
        <v>20</v>
      </c>
    </row>
    <row r="1233" spans="1:7" x14ac:dyDescent="0.35">
      <c r="A1233">
        <v>14420</v>
      </c>
      <c r="B1233">
        <v>0</v>
      </c>
      <c r="C1233" t="s">
        <v>47</v>
      </c>
      <c r="D1233">
        <v>403</v>
      </c>
      <c r="E1233" t="s">
        <v>90</v>
      </c>
      <c r="F1233" t="s">
        <v>17</v>
      </c>
      <c r="G1233">
        <v>10</v>
      </c>
    </row>
    <row r="1234" spans="1:7" x14ac:dyDescent="0.35">
      <c r="A1234">
        <v>157687</v>
      </c>
      <c r="B1234">
        <v>0</v>
      </c>
      <c r="C1234" t="s">
        <v>22</v>
      </c>
      <c r="D1234">
        <v>3801</v>
      </c>
      <c r="E1234" t="s">
        <v>95</v>
      </c>
      <c r="F1234" t="s">
        <v>17</v>
      </c>
      <c r="G1234">
        <v>15</v>
      </c>
    </row>
    <row r="1235" spans="1:7" x14ac:dyDescent="0.35">
      <c r="A1235">
        <v>145436</v>
      </c>
      <c r="B1235">
        <v>1</v>
      </c>
      <c r="C1235" t="s">
        <v>21</v>
      </c>
      <c r="D1235">
        <v>0</v>
      </c>
      <c r="E1235" t="s">
        <v>96</v>
      </c>
      <c r="F1235" t="s">
        <v>14</v>
      </c>
      <c r="G1235">
        <v>10</v>
      </c>
    </row>
    <row r="1236" spans="1:7" x14ac:dyDescent="0.35">
      <c r="A1236">
        <v>62795</v>
      </c>
      <c r="B1236">
        <v>0</v>
      </c>
      <c r="C1236" t="s">
        <v>34</v>
      </c>
      <c r="D1236">
        <v>0</v>
      </c>
      <c r="E1236" t="s">
        <v>92</v>
      </c>
      <c r="F1236" t="s">
        <v>17</v>
      </c>
      <c r="G1236">
        <v>20</v>
      </c>
    </row>
    <row r="1237" spans="1:7" x14ac:dyDescent="0.35">
      <c r="A1237">
        <v>80153</v>
      </c>
      <c r="B1237">
        <v>0</v>
      </c>
      <c r="C1237" t="s">
        <v>36</v>
      </c>
      <c r="D1237">
        <v>2301</v>
      </c>
      <c r="E1237" t="s">
        <v>98</v>
      </c>
      <c r="F1237" t="s">
        <v>14</v>
      </c>
      <c r="G1237">
        <v>5</v>
      </c>
    </row>
    <row r="1238" spans="1:7" x14ac:dyDescent="0.35">
      <c r="A1238">
        <v>21107</v>
      </c>
      <c r="B1238">
        <v>1</v>
      </c>
      <c r="C1238" t="s">
        <v>18</v>
      </c>
      <c r="D1238">
        <v>1907</v>
      </c>
      <c r="E1238" t="s">
        <v>90</v>
      </c>
      <c r="F1238" t="s">
        <v>97</v>
      </c>
      <c r="G1238">
        <v>7</v>
      </c>
    </row>
    <row r="1239" spans="1:7" x14ac:dyDescent="0.35">
      <c r="A1239">
        <v>164551</v>
      </c>
      <c r="B1239">
        <v>0</v>
      </c>
      <c r="C1239" t="s">
        <v>22</v>
      </c>
      <c r="D1239">
        <v>0</v>
      </c>
      <c r="E1239" t="s">
        <v>89</v>
      </c>
      <c r="F1239" t="s">
        <v>17</v>
      </c>
      <c r="G1239">
        <v>3</v>
      </c>
    </row>
    <row r="1240" spans="1:7" x14ac:dyDescent="0.35">
      <c r="A1240">
        <v>53485</v>
      </c>
      <c r="B1240">
        <v>28</v>
      </c>
      <c r="C1240" t="s">
        <v>54</v>
      </c>
      <c r="D1240">
        <v>0</v>
      </c>
      <c r="E1240" t="s">
        <v>91</v>
      </c>
      <c r="F1240" t="s">
        <v>17</v>
      </c>
      <c r="G1240">
        <v>7</v>
      </c>
    </row>
    <row r="1241" spans="1:7" x14ac:dyDescent="0.35">
      <c r="A1241">
        <v>25331</v>
      </c>
      <c r="B1241">
        <v>0</v>
      </c>
      <c r="C1241" t="s">
        <v>47</v>
      </c>
      <c r="D1241">
        <v>0</v>
      </c>
      <c r="E1241" t="s">
        <v>92</v>
      </c>
      <c r="F1241" t="s">
        <v>17</v>
      </c>
      <c r="G1241">
        <v>22</v>
      </c>
    </row>
    <row r="1242" spans="1:7" x14ac:dyDescent="0.35">
      <c r="A1242">
        <v>189130</v>
      </c>
      <c r="B1242">
        <v>1</v>
      </c>
      <c r="C1242" t="s">
        <v>16</v>
      </c>
      <c r="D1242">
        <v>2810</v>
      </c>
      <c r="E1242" t="s">
        <v>104</v>
      </c>
      <c r="F1242" t="s">
        <v>14</v>
      </c>
      <c r="G1242">
        <v>51</v>
      </c>
    </row>
    <row r="1243" spans="1:7" x14ac:dyDescent="0.35">
      <c r="A1243">
        <v>190840</v>
      </c>
      <c r="B1243">
        <v>1</v>
      </c>
      <c r="C1243" t="s">
        <v>16</v>
      </c>
      <c r="D1243">
        <v>4912</v>
      </c>
      <c r="E1243" t="s">
        <v>98</v>
      </c>
      <c r="F1243" t="s">
        <v>14</v>
      </c>
      <c r="G1243">
        <v>25</v>
      </c>
    </row>
    <row r="1244" spans="1:7" x14ac:dyDescent="0.35">
      <c r="A1244">
        <v>341</v>
      </c>
      <c r="B1244">
        <v>0</v>
      </c>
      <c r="C1244" t="s">
        <v>40</v>
      </c>
      <c r="D1244">
        <v>3011</v>
      </c>
      <c r="E1244" t="s">
        <v>92</v>
      </c>
      <c r="F1244" t="s">
        <v>17</v>
      </c>
      <c r="G1244">
        <v>25</v>
      </c>
    </row>
    <row r="1245" spans="1:7" x14ac:dyDescent="0.35">
      <c r="A1245">
        <v>109240</v>
      </c>
      <c r="B1245">
        <v>0</v>
      </c>
      <c r="C1245" t="s">
        <v>50</v>
      </c>
      <c r="D1245">
        <v>3711</v>
      </c>
      <c r="E1245" t="s">
        <v>105</v>
      </c>
      <c r="F1245" t="s">
        <v>14</v>
      </c>
      <c r="G1245">
        <v>7</v>
      </c>
    </row>
    <row r="1246" spans="1:7" x14ac:dyDescent="0.35">
      <c r="A1246">
        <v>6028</v>
      </c>
      <c r="B1246">
        <v>4</v>
      </c>
      <c r="C1246" t="s">
        <v>60</v>
      </c>
      <c r="D1246">
        <v>4912</v>
      </c>
      <c r="E1246" t="s">
        <v>94</v>
      </c>
      <c r="F1246" t="s">
        <v>14</v>
      </c>
      <c r="G1246">
        <v>15</v>
      </c>
    </row>
    <row r="1247" spans="1:7" x14ac:dyDescent="0.35">
      <c r="A1247">
        <v>169722</v>
      </c>
      <c r="B1247">
        <v>0</v>
      </c>
      <c r="C1247" t="s">
        <v>22</v>
      </c>
      <c r="D1247">
        <v>4701</v>
      </c>
      <c r="E1247" t="s">
        <v>89</v>
      </c>
      <c r="F1247" t="s">
        <v>17</v>
      </c>
      <c r="G1247">
        <v>20</v>
      </c>
    </row>
    <row r="1248" spans="1:7" x14ac:dyDescent="0.35">
      <c r="A1248">
        <v>91467</v>
      </c>
      <c r="B1248">
        <v>28</v>
      </c>
      <c r="C1248" t="s">
        <v>16</v>
      </c>
      <c r="D1248">
        <v>4106</v>
      </c>
      <c r="E1248" t="s">
        <v>90</v>
      </c>
      <c r="F1248" t="s">
        <v>17</v>
      </c>
      <c r="G1248">
        <v>8</v>
      </c>
    </row>
    <row r="1249" spans="1:7" x14ac:dyDescent="0.35">
      <c r="A1249">
        <v>88537</v>
      </c>
      <c r="B1249">
        <v>1</v>
      </c>
      <c r="C1249" t="s">
        <v>16</v>
      </c>
      <c r="D1249">
        <v>2106</v>
      </c>
      <c r="E1249" t="s">
        <v>90</v>
      </c>
      <c r="F1249" t="s">
        <v>14</v>
      </c>
      <c r="G1249">
        <v>5</v>
      </c>
    </row>
    <row r="1250" spans="1:7" x14ac:dyDescent="0.35">
      <c r="A1250">
        <v>162740</v>
      </c>
      <c r="B1250">
        <v>0</v>
      </c>
      <c r="C1250" t="s">
        <v>22</v>
      </c>
      <c r="D1250">
        <v>2201</v>
      </c>
      <c r="E1250" t="s">
        <v>91</v>
      </c>
      <c r="F1250" t="s">
        <v>17</v>
      </c>
      <c r="G1250">
        <v>14</v>
      </c>
    </row>
    <row r="1251" spans="1:7" x14ac:dyDescent="0.35">
      <c r="A1251">
        <v>123622</v>
      </c>
      <c r="B1251">
        <v>1</v>
      </c>
      <c r="C1251" t="s">
        <v>21</v>
      </c>
      <c r="D1251">
        <v>5401</v>
      </c>
      <c r="E1251" t="s">
        <v>99</v>
      </c>
      <c r="F1251" t="s">
        <v>14</v>
      </c>
      <c r="G1251">
        <v>25</v>
      </c>
    </row>
    <row r="1252" spans="1:7" x14ac:dyDescent="0.35">
      <c r="A1252">
        <v>12370</v>
      </c>
      <c r="B1252">
        <v>0</v>
      </c>
      <c r="C1252" t="s">
        <v>22</v>
      </c>
      <c r="D1252">
        <v>0</v>
      </c>
      <c r="E1252" t="s">
        <v>93</v>
      </c>
      <c r="F1252" t="s">
        <v>17</v>
      </c>
      <c r="G1252">
        <v>20</v>
      </c>
    </row>
    <row r="1253" spans="1:7" x14ac:dyDescent="0.35">
      <c r="A1253">
        <v>91453</v>
      </c>
      <c r="B1253">
        <v>0</v>
      </c>
      <c r="C1253" t="s">
        <v>16</v>
      </c>
      <c r="D1253">
        <v>0</v>
      </c>
      <c r="E1253" t="s">
        <v>90</v>
      </c>
      <c r="F1253" t="s">
        <v>17</v>
      </c>
      <c r="G1253">
        <v>21</v>
      </c>
    </row>
    <row r="1254" spans="1:7" x14ac:dyDescent="0.35">
      <c r="A1254">
        <v>42543</v>
      </c>
      <c r="B1254">
        <v>0</v>
      </c>
      <c r="C1254" t="s">
        <v>13</v>
      </c>
      <c r="D1254">
        <v>0</v>
      </c>
      <c r="E1254" t="s">
        <v>92</v>
      </c>
      <c r="F1254" t="s">
        <v>14</v>
      </c>
      <c r="G1254">
        <v>20</v>
      </c>
    </row>
    <row r="1255" spans="1:7" x14ac:dyDescent="0.35">
      <c r="A1255">
        <v>89768</v>
      </c>
      <c r="B1255">
        <v>2</v>
      </c>
      <c r="C1255" t="s">
        <v>16</v>
      </c>
      <c r="D1255">
        <v>0</v>
      </c>
      <c r="E1255" t="s">
        <v>91</v>
      </c>
      <c r="F1255" t="s">
        <v>14</v>
      </c>
      <c r="G1255">
        <v>11</v>
      </c>
    </row>
    <row r="1256" spans="1:7" x14ac:dyDescent="0.35">
      <c r="A1256">
        <v>139175</v>
      </c>
      <c r="B1256">
        <v>0</v>
      </c>
      <c r="C1256" t="s">
        <v>55</v>
      </c>
      <c r="D1256">
        <v>0</v>
      </c>
      <c r="E1256" t="s">
        <v>92</v>
      </c>
      <c r="F1256" t="s">
        <v>17</v>
      </c>
      <c r="G1256">
        <v>10</v>
      </c>
    </row>
    <row r="1257" spans="1:7" x14ac:dyDescent="0.35">
      <c r="A1257">
        <v>83559</v>
      </c>
      <c r="B1257">
        <v>1</v>
      </c>
      <c r="C1257" t="s">
        <v>32</v>
      </c>
      <c r="D1257">
        <v>5902</v>
      </c>
      <c r="E1257" t="s">
        <v>104</v>
      </c>
      <c r="F1257" t="s">
        <v>14</v>
      </c>
      <c r="G1257">
        <v>10</v>
      </c>
    </row>
    <row r="1258" spans="1:7" x14ac:dyDescent="0.35">
      <c r="A1258">
        <v>113312</v>
      </c>
      <c r="B1258">
        <v>2</v>
      </c>
      <c r="C1258" t="s">
        <v>32</v>
      </c>
      <c r="D1258">
        <v>2301</v>
      </c>
      <c r="E1258" t="s">
        <v>93</v>
      </c>
      <c r="F1258" t="s">
        <v>17</v>
      </c>
      <c r="G1258">
        <v>5</v>
      </c>
    </row>
    <row r="1259" spans="1:7" x14ac:dyDescent="0.35">
      <c r="A1259">
        <v>117329</v>
      </c>
      <c r="B1259">
        <v>28</v>
      </c>
      <c r="C1259" t="s">
        <v>21</v>
      </c>
      <c r="D1259">
        <v>2712</v>
      </c>
      <c r="E1259" t="s">
        <v>94</v>
      </c>
      <c r="F1259" t="s">
        <v>17</v>
      </c>
      <c r="G1259">
        <v>15</v>
      </c>
    </row>
    <row r="1260" spans="1:7" x14ac:dyDescent="0.35">
      <c r="A1260">
        <v>56674</v>
      </c>
      <c r="B1260">
        <v>1</v>
      </c>
      <c r="C1260" t="s">
        <v>58</v>
      </c>
      <c r="D1260">
        <v>2101</v>
      </c>
      <c r="E1260" t="s">
        <v>103</v>
      </c>
      <c r="F1260" t="s">
        <v>14</v>
      </c>
      <c r="G1260">
        <v>15</v>
      </c>
    </row>
    <row r="1261" spans="1:7" x14ac:dyDescent="0.35">
      <c r="A1261">
        <v>40105</v>
      </c>
      <c r="B1261">
        <v>0</v>
      </c>
      <c r="C1261" t="s">
        <v>13</v>
      </c>
      <c r="D1261">
        <v>4608</v>
      </c>
      <c r="E1261" t="s">
        <v>99</v>
      </c>
      <c r="F1261" t="s">
        <v>17</v>
      </c>
      <c r="G1261">
        <v>23</v>
      </c>
    </row>
    <row r="1262" spans="1:7" x14ac:dyDescent="0.35">
      <c r="A1262">
        <v>76914</v>
      </c>
      <c r="B1262">
        <v>0</v>
      </c>
      <c r="C1262" t="s">
        <v>48</v>
      </c>
      <c r="D1262">
        <v>0</v>
      </c>
      <c r="E1262" t="s">
        <v>92</v>
      </c>
      <c r="F1262" t="s">
        <v>14</v>
      </c>
      <c r="G1262">
        <v>15</v>
      </c>
    </row>
    <row r="1263" spans="1:7" x14ac:dyDescent="0.35">
      <c r="A1263">
        <v>7947</v>
      </c>
      <c r="B1263">
        <v>1</v>
      </c>
      <c r="C1263" t="s">
        <v>30</v>
      </c>
      <c r="D1263">
        <v>1612</v>
      </c>
      <c r="E1263" t="s">
        <v>92</v>
      </c>
      <c r="F1263" t="s">
        <v>14</v>
      </c>
      <c r="G1263">
        <v>11</v>
      </c>
    </row>
    <row r="1264" spans="1:7" x14ac:dyDescent="0.35">
      <c r="A1264">
        <v>166350</v>
      </c>
      <c r="B1264">
        <v>0</v>
      </c>
      <c r="C1264" t="s">
        <v>22</v>
      </c>
      <c r="D1264">
        <v>5201</v>
      </c>
      <c r="E1264" t="s">
        <v>94</v>
      </c>
      <c r="F1264" t="s">
        <v>17</v>
      </c>
      <c r="G1264">
        <v>25</v>
      </c>
    </row>
    <row r="1265" spans="1:7" x14ac:dyDescent="0.35">
      <c r="A1265">
        <v>2151</v>
      </c>
      <c r="B1265">
        <v>1</v>
      </c>
      <c r="C1265" t="s">
        <v>22</v>
      </c>
      <c r="D1265">
        <v>5001</v>
      </c>
      <c r="E1265" t="s">
        <v>98</v>
      </c>
      <c r="F1265" t="s">
        <v>14</v>
      </c>
      <c r="G1265">
        <v>25</v>
      </c>
    </row>
    <row r="1266" spans="1:7" x14ac:dyDescent="0.35">
      <c r="A1266">
        <v>107298</v>
      </c>
      <c r="B1266">
        <v>0</v>
      </c>
      <c r="C1266" t="s">
        <v>60</v>
      </c>
      <c r="D1266">
        <v>4401</v>
      </c>
      <c r="E1266" t="s">
        <v>91</v>
      </c>
      <c r="F1266" t="s">
        <v>17</v>
      </c>
      <c r="G1266">
        <v>43</v>
      </c>
    </row>
    <row r="1267" spans="1:7" x14ac:dyDescent="0.35">
      <c r="A1267">
        <v>37762</v>
      </c>
      <c r="B1267">
        <v>1</v>
      </c>
      <c r="C1267" t="s">
        <v>13</v>
      </c>
      <c r="D1267">
        <v>3401</v>
      </c>
      <c r="E1267" t="s">
        <v>93</v>
      </c>
      <c r="F1267" t="s">
        <v>14</v>
      </c>
      <c r="G1267">
        <v>30</v>
      </c>
    </row>
    <row r="1268" spans="1:7" x14ac:dyDescent="0.35">
      <c r="A1268">
        <v>117383</v>
      </c>
      <c r="B1268">
        <v>2</v>
      </c>
      <c r="C1268" t="s">
        <v>21</v>
      </c>
      <c r="D1268">
        <v>4801</v>
      </c>
      <c r="E1268" t="s">
        <v>91</v>
      </c>
      <c r="F1268" t="s">
        <v>17</v>
      </c>
      <c r="G1268">
        <v>21</v>
      </c>
    </row>
    <row r="1269" spans="1:7" x14ac:dyDescent="0.35">
      <c r="A1269">
        <v>174375</v>
      </c>
      <c r="B1269">
        <v>28</v>
      </c>
      <c r="C1269" t="s">
        <v>51</v>
      </c>
      <c r="D1269">
        <v>5801</v>
      </c>
      <c r="E1269" t="s">
        <v>91</v>
      </c>
      <c r="F1269" t="s">
        <v>17</v>
      </c>
      <c r="G1269">
        <v>25</v>
      </c>
    </row>
    <row r="1270" spans="1:7" x14ac:dyDescent="0.35">
      <c r="A1270">
        <v>102742</v>
      </c>
      <c r="B1270">
        <v>1</v>
      </c>
      <c r="C1270" t="s">
        <v>37</v>
      </c>
      <c r="D1270">
        <v>4401</v>
      </c>
      <c r="E1270" t="s">
        <v>92</v>
      </c>
      <c r="F1270" t="s">
        <v>14</v>
      </c>
      <c r="G1270">
        <v>9</v>
      </c>
    </row>
    <row r="1271" spans="1:7" x14ac:dyDescent="0.35">
      <c r="A1271">
        <v>53793</v>
      </c>
      <c r="B1271">
        <v>28</v>
      </c>
      <c r="C1271" t="s">
        <v>54</v>
      </c>
      <c r="D1271">
        <v>4901</v>
      </c>
      <c r="E1271" t="s">
        <v>94</v>
      </c>
      <c r="F1271" t="s">
        <v>17</v>
      </c>
      <c r="G1271">
        <v>5</v>
      </c>
    </row>
    <row r="1272" spans="1:7" x14ac:dyDescent="0.35">
      <c r="A1272">
        <v>59070</v>
      </c>
      <c r="B1272">
        <v>1</v>
      </c>
      <c r="C1272" t="s">
        <v>58</v>
      </c>
      <c r="D1272">
        <v>5003</v>
      </c>
      <c r="E1272" t="s">
        <v>100</v>
      </c>
      <c r="F1272" t="s">
        <v>14</v>
      </c>
      <c r="G1272">
        <v>10</v>
      </c>
    </row>
    <row r="1273" spans="1:7" x14ac:dyDescent="0.35">
      <c r="A1273">
        <v>107279</v>
      </c>
      <c r="B1273">
        <v>0</v>
      </c>
      <c r="C1273" t="s">
        <v>60</v>
      </c>
      <c r="D1273">
        <v>4701</v>
      </c>
      <c r="E1273" t="s">
        <v>94</v>
      </c>
      <c r="F1273" t="s">
        <v>17</v>
      </c>
      <c r="G1273">
        <v>4</v>
      </c>
    </row>
    <row r="1274" spans="1:7" x14ac:dyDescent="0.35">
      <c r="A1274">
        <v>88886</v>
      </c>
      <c r="B1274">
        <v>1</v>
      </c>
      <c r="C1274" t="s">
        <v>16</v>
      </c>
      <c r="D1274">
        <v>5411</v>
      </c>
      <c r="E1274" t="s">
        <v>92</v>
      </c>
      <c r="F1274" t="s">
        <v>14</v>
      </c>
      <c r="G1274">
        <v>40</v>
      </c>
    </row>
    <row r="1275" spans="1:7" x14ac:dyDescent="0.35">
      <c r="A1275">
        <v>190552</v>
      </c>
      <c r="B1275">
        <v>1</v>
      </c>
      <c r="C1275" t="s">
        <v>55</v>
      </c>
      <c r="D1275">
        <v>3501</v>
      </c>
      <c r="E1275" t="s">
        <v>97</v>
      </c>
      <c r="F1275" t="s">
        <v>14</v>
      </c>
      <c r="G1275">
        <v>7</v>
      </c>
    </row>
    <row r="1276" spans="1:7" x14ac:dyDescent="0.35">
      <c r="A1276">
        <v>148869</v>
      </c>
      <c r="B1276">
        <v>1</v>
      </c>
      <c r="C1276" t="s">
        <v>22</v>
      </c>
      <c r="D1276">
        <v>6401</v>
      </c>
      <c r="E1276" t="s">
        <v>93</v>
      </c>
      <c r="F1276" t="s">
        <v>14</v>
      </c>
      <c r="G1276">
        <v>15</v>
      </c>
    </row>
    <row r="1277" spans="1:7" x14ac:dyDescent="0.35">
      <c r="A1277">
        <v>146463</v>
      </c>
      <c r="B1277">
        <v>0</v>
      </c>
      <c r="C1277" t="s">
        <v>22</v>
      </c>
      <c r="D1277">
        <v>2601</v>
      </c>
      <c r="E1277" t="s">
        <v>104</v>
      </c>
      <c r="F1277" t="s">
        <v>31</v>
      </c>
      <c r="G1277">
        <v>5</v>
      </c>
    </row>
    <row r="1278" spans="1:7" x14ac:dyDescent="0.35">
      <c r="A1278">
        <v>85204</v>
      </c>
      <c r="B1278">
        <v>1</v>
      </c>
      <c r="C1278" t="s">
        <v>57</v>
      </c>
      <c r="D1278">
        <v>2210</v>
      </c>
      <c r="E1278" t="s">
        <v>92</v>
      </c>
      <c r="F1278" t="s">
        <v>14</v>
      </c>
      <c r="G1278">
        <v>20</v>
      </c>
    </row>
    <row r="1279" spans="1:7" x14ac:dyDescent="0.35">
      <c r="A1279">
        <v>143782</v>
      </c>
      <c r="B1279">
        <v>1</v>
      </c>
      <c r="C1279" t="s">
        <v>22</v>
      </c>
      <c r="D1279">
        <v>4801</v>
      </c>
      <c r="E1279" t="s">
        <v>94</v>
      </c>
      <c r="F1279" t="s">
        <v>14</v>
      </c>
      <c r="G1279">
        <v>25</v>
      </c>
    </row>
    <row r="1280" spans="1:7" x14ac:dyDescent="0.35">
      <c r="A1280">
        <v>17102</v>
      </c>
      <c r="B1280">
        <v>2</v>
      </c>
      <c r="C1280" t="s">
        <v>18</v>
      </c>
      <c r="D1280">
        <v>0</v>
      </c>
      <c r="E1280" t="s">
        <v>90</v>
      </c>
      <c r="F1280" t="s">
        <v>17</v>
      </c>
      <c r="G1280">
        <v>7</v>
      </c>
    </row>
    <row r="1281" spans="1:7" x14ac:dyDescent="0.35">
      <c r="A1281">
        <v>190157</v>
      </c>
      <c r="B1281">
        <v>0</v>
      </c>
      <c r="C1281" t="s">
        <v>18</v>
      </c>
      <c r="D1281">
        <v>0</v>
      </c>
      <c r="E1281" t="s">
        <v>90</v>
      </c>
      <c r="F1281" t="s">
        <v>17</v>
      </c>
      <c r="G1281">
        <v>15</v>
      </c>
    </row>
    <row r="1282" spans="1:7" x14ac:dyDescent="0.35">
      <c r="A1282">
        <v>93681</v>
      </c>
      <c r="B1282">
        <v>1</v>
      </c>
      <c r="C1282" t="s">
        <v>16</v>
      </c>
      <c r="D1282">
        <v>2309</v>
      </c>
      <c r="E1282" t="s">
        <v>102</v>
      </c>
      <c r="F1282" t="s">
        <v>14</v>
      </c>
      <c r="G1282">
        <v>16</v>
      </c>
    </row>
    <row r="1283" spans="1:7" x14ac:dyDescent="0.35">
      <c r="A1283">
        <v>105741</v>
      </c>
      <c r="B1283">
        <v>2</v>
      </c>
      <c r="C1283" t="s">
        <v>28</v>
      </c>
      <c r="D1283">
        <v>4401</v>
      </c>
      <c r="E1283" t="s">
        <v>91</v>
      </c>
      <c r="F1283" t="s">
        <v>14</v>
      </c>
      <c r="G1283">
        <v>20</v>
      </c>
    </row>
    <row r="1284" spans="1:7" x14ac:dyDescent="0.35">
      <c r="A1284">
        <v>98962</v>
      </c>
      <c r="B1284">
        <v>0</v>
      </c>
      <c r="C1284" t="s">
        <v>16</v>
      </c>
      <c r="D1284">
        <v>2308</v>
      </c>
      <c r="E1284" t="s">
        <v>92</v>
      </c>
      <c r="F1284" t="s">
        <v>17</v>
      </c>
      <c r="G1284">
        <v>25</v>
      </c>
    </row>
    <row r="1285" spans="1:7" x14ac:dyDescent="0.35">
      <c r="A1285">
        <v>32552</v>
      </c>
      <c r="B1285">
        <v>0</v>
      </c>
      <c r="C1285" t="s">
        <v>13</v>
      </c>
      <c r="D1285">
        <v>3802</v>
      </c>
      <c r="E1285" t="s">
        <v>95</v>
      </c>
      <c r="F1285" t="s">
        <v>17</v>
      </c>
      <c r="G1285">
        <v>20</v>
      </c>
    </row>
    <row r="1286" spans="1:7" x14ac:dyDescent="0.35">
      <c r="A1286">
        <v>23465</v>
      </c>
      <c r="B1286">
        <v>1</v>
      </c>
      <c r="C1286" t="s">
        <v>47</v>
      </c>
      <c r="D1286">
        <v>2701</v>
      </c>
      <c r="E1286" t="s">
        <v>91</v>
      </c>
      <c r="F1286" t="s">
        <v>17</v>
      </c>
      <c r="G1286">
        <v>15</v>
      </c>
    </row>
    <row r="1287" spans="1:7" x14ac:dyDescent="0.35">
      <c r="A1287">
        <v>155130</v>
      </c>
      <c r="B1287">
        <v>1</v>
      </c>
      <c r="C1287" t="s">
        <v>22</v>
      </c>
      <c r="D1287">
        <v>4901</v>
      </c>
      <c r="E1287" t="s">
        <v>94</v>
      </c>
      <c r="F1287" t="s">
        <v>14</v>
      </c>
      <c r="G1287">
        <v>45</v>
      </c>
    </row>
    <row r="1288" spans="1:7" x14ac:dyDescent="0.35">
      <c r="A1288">
        <v>15017</v>
      </c>
      <c r="B1288">
        <v>0</v>
      </c>
      <c r="C1288" t="s">
        <v>13</v>
      </c>
      <c r="D1288">
        <v>0</v>
      </c>
      <c r="E1288" t="s">
        <v>97</v>
      </c>
      <c r="F1288" t="s">
        <v>17</v>
      </c>
      <c r="G1288">
        <v>18</v>
      </c>
    </row>
    <row r="1289" spans="1:7" x14ac:dyDescent="0.35">
      <c r="A1289">
        <v>123438</v>
      </c>
      <c r="B1289">
        <v>0</v>
      </c>
      <c r="C1289" t="s">
        <v>21</v>
      </c>
      <c r="D1289">
        <v>6601</v>
      </c>
      <c r="E1289" t="s">
        <v>90</v>
      </c>
      <c r="F1289" t="s">
        <v>17</v>
      </c>
      <c r="G1289">
        <v>3</v>
      </c>
    </row>
    <row r="1290" spans="1:7" x14ac:dyDescent="0.35">
      <c r="A1290">
        <v>178796</v>
      </c>
      <c r="B1290">
        <v>28</v>
      </c>
      <c r="C1290" t="s">
        <v>41</v>
      </c>
      <c r="D1290">
        <v>3503</v>
      </c>
      <c r="E1290" t="s">
        <v>94</v>
      </c>
      <c r="F1290" t="s">
        <v>17</v>
      </c>
      <c r="G1290">
        <v>9</v>
      </c>
    </row>
    <row r="1291" spans="1:7" x14ac:dyDescent="0.35">
      <c r="A1291">
        <v>143790</v>
      </c>
      <c r="B1291">
        <v>2</v>
      </c>
      <c r="C1291" t="s">
        <v>22</v>
      </c>
      <c r="D1291">
        <v>4101</v>
      </c>
      <c r="E1291" t="s">
        <v>94</v>
      </c>
      <c r="F1291" t="s">
        <v>17</v>
      </c>
      <c r="G1291">
        <v>15</v>
      </c>
    </row>
    <row r="1292" spans="1:7" x14ac:dyDescent="0.35">
      <c r="A1292">
        <v>173737</v>
      </c>
      <c r="B1292">
        <v>1</v>
      </c>
      <c r="C1292" t="s">
        <v>38</v>
      </c>
      <c r="D1292">
        <v>1801</v>
      </c>
      <c r="E1292" t="s">
        <v>90</v>
      </c>
      <c r="F1292" t="s">
        <v>14</v>
      </c>
      <c r="G1292">
        <v>20</v>
      </c>
    </row>
    <row r="1293" spans="1:7" x14ac:dyDescent="0.35">
      <c r="A1293">
        <v>57017</v>
      </c>
      <c r="B1293">
        <v>0</v>
      </c>
      <c r="C1293" t="s">
        <v>13</v>
      </c>
      <c r="D1293">
        <v>0</v>
      </c>
      <c r="E1293" t="s">
        <v>90</v>
      </c>
      <c r="F1293" t="s">
        <v>17</v>
      </c>
      <c r="G1293">
        <v>20</v>
      </c>
    </row>
    <row r="1294" spans="1:7" x14ac:dyDescent="0.35">
      <c r="A1294">
        <v>131551</v>
      </c>
      <c r="B1294">
        <v>1</v>
      </c>
      <c r="C1294" t="s">
        <v>49</v>
      </c>
      <c r="D1294">
        <v>1710</v>
      </c>
      <c r="E1294" t="s">
        <v>89</v>
      </c>
      <c r="F1294" t="s">
        <v>14</v>
      </c>
      <c r="G1294">
        <v>10</v>
      </c>
    </row>
    <row r="1295" spans="1:7" x14ac:dyDescent="0.35">
      <c r="A1295">
        <v>72796</v>
      </c>
      <c r="B1295">
        <v>0</v>
      </c>
      <c r="C1295" t="s">
        <v>30</v>
      </c>
      <c r="D1295">
        <v>4905</v>
      </c>
      <c r="E1295" t="s">
        <v>92</v>
      </c>
      <c r="F1295" t="s">
        <v>14</v>
      </c>
      <c r="G1295">
        <v>15</v>
      </c>
    </row>
    <row r="1296" spans="1:7" x14ac:dyDescent="0.35">
      <c r="A1296">
        <v>178498</v>
      </c>
      <c r="B1296">
        <v>0</v>
      </c>
      <c r="C1296" t="s">
        <v>41</v>
      </c>
      <c r="D1296">
        <v>2802</v>
      </c>
      <c r="E1296" t="s">
        <v>91</v>
      </c>
      <c r="F1296" t="s">
        <v>14</v>
      </c>
      <c r="G1296">
        <v>15</v>
      </c>
    </row>
    <row r="1297" spans="1:7" x14ac:dyDescent="0.35">
      <c r="A1297">
        <v>77742</v>
      </c>
      <c r="B1297">
        <v>0</v>
      </c>
      <c r="C1297" t="s">
        <v>21</v>
      </c>
      <c r="D1297">
        <v>0</v>
      </c>
      <c r="E1297" t="s">
        <v>92</v>
      </c>
      <c r="F1297" t="s">
        <v>97</v>
      </c>
      <c r="G1297">
        <v>5</v>
      </c>
    </row>
    <row r="1298" spans="1:7" x14ac:dyDescent="0.35">
      <c r="A1298">
        <v>21204</v>
      </c>
      <c r="B1298">
        <v>2</v>
      </c>
      <c r="C1298" t="s">
        <v>18</v>
      </c>
      <c r="D1298">
        <v>4001</v>
      </c>
      <c r="E1298" t="s">
        <v>89</v>
      </c>
      <c r="F1298" t="s">
        <v>17</v>
      </c>
      <c r="G1298">
        <v>8</v>
      </c>
    </row>
    <row r="1299" spans="1:7" x14ac:dyDescent="0.35">
      <c r="A1299">
        <v>71146</v>
      </c>
      <c r="B1299">
        <v>0</v>
      </c>
      <c r="C1299" t="s">
        <v>30</v>
      </c>
      <c r="D1299">
        <v>7401</v>
      </c>
      <c r="E1299" t="s">
        <v>90</v>
      </c>
      <c r="F1299" t="s">
        <v>17</v>
      </c>
      <c r="G1299">
        <v>10</v>
      </c>
    </row>
    <row r="1300" spans="1:7" x14ac:dyDescent="0.35">
      <c r="A1300">
        <v>161230</v>
      </c>
      <c r="B1300">
        <v>0</v>
      </c>
      <c r="C1300" t="s">
        <v>22</v>
      </c>
      <c r="D1300">
        <v>5207</v>
      </c>
      <c r="E1300" t="s">
        <v>90</v>
      </c>
      <c r="F1300" t="s">
        <v>17</v>
      </c>
      <c r="G1300">
        <v>20</v>
      </c>
    </row>
    <row r="1301" spans="1:7" x14ac:dyDescent="0.35">
      <c r="A1301">
        <v>67712</v>
      </c>
      <c r="B1301">
        <v>0</v>
      </c>
      <c r="C1301" t="s">
        <v>30</v>
      </c>
      <c r="D1301">
        <v>801</v>
      </c>
      <c r="E1301" t="s">
        <v>104</v>
      </c>
      <c r="F1301" t="s">
        <v>17</v>
      </c>
      <c r="G1301">
        <v>100</v>
      </c>
    </row>
    <row r="1302" spans="1:7" x14ac:dyDescent="0.35">
      <c r="A1302">
        <v>178540</v>
      </c>
      <c r="B1302">
        <v>0</v>
      </c>
      <c r="C1302" t="s">
        <v>41</v>
      </c>
      <c r="D1302">
        <v>1501</v>
      </c>
      <c r="E1302" t="s">
        <v>90</v>
      </c>
      <c r="F1302" t="s">
        <v>17</v>
      </c>
      <c r="G1302">
        <v>15</v>
      </c>
    </row>
    <row r="1303" spans="1:7" x14ac:dyDescent="0.35">
      <c r="A1303">
        <v>35306</v>
      </c>
      <c r="B1303">
        <v>0</v>
      </c>
      <c r="C1303" t="s">
        <v>13</v>
      </c>
      <c r="D1303">
        <v>5610</v>
      </c>
      <c r="E1303" t="s">
        <v>89</v>
      </c>
      <c r="F1303" t="s">
        <v>17</v>
      </c>
      <c r="G1303">
        <v>25</v>
      </c>
    </row>
    <row r="1304" spans="1:7" x14ac:dyDescent="0.35">
      <c r="A1304">
        <v>14984</v>
      </c>
      <c r="B1304">
        <v>1</v>
      </c>
      <c r="C1304" t="s">
        <v>57</v>
      </c>
      <c r="D1304">
        <v>5401</v>
      </c>
      <c r="E1304" t="s">
        <v>97</v>
      </c>
      <c r="F1304" t="s">
        <v>14</v>
      </c>
      <c r="G1304">
        <v>15</v>
      </c>
    </row>
    <row r="1305" spans="1:7" x14ac:dyDescent="0.35">
      <c r="A1305">
        <v>53295</v>
      </c>
      <c r="B1305">
        <v>0</v>
      </c>
      <c r="C1305" t="s">
        <v>54</v>
      </c>
      <c r="D1305">
        <v>5401</v>
      </c>
      <c r="E1305" t="s">
        <v>102</v>
      </c>
      <c r="F1305" t="s">
        <v>17</v>
      </c>
      <c r="G1305">
        <v>15</v>
      </c>
    </row>
    <row r="1306" spans="1:7" x14ac:dyDescent="0.35">
      <c r="A1306">
        <v>115398</v>
      </c>
      <c r="B1306">
        <v>0</v>
      </c>
      <c r="C1306" t="s">
        <v>32</v>
      </c>
      <c r="D1306">
        <v>2901</v>
      </c>
      <c r="E1306" t="s">
        <v>92</v>
      </c>
      <c r="F1306" t="s">
        <v>17</v>
      </c>
      <c r="G1306">
        <v>5</v>
      </c>
    </row>
    <row r="1307" spans="1:7" x14ac:dyDescent="0.35">
      <c r="A1307">
        <v>24610</v>
      </c>
      <c r="B1307">
        <v>0</v>
      </c>
      <c r="C1307" t="s">
        <v>47</v>
      </c>
      <c r="D1307">
        <v>1701</v>
      </c>
      <c r="E1307" t="s">
        <v>100</v>
      </c>
      <c r="F1307" t="s">
        <v>14</v>
      </c>
      <c r="G1307">
        <v>4</v>
      </c>
    </row>
    <row r="1308" spans="1:7" x14ac:dyDescent="0.35">
      <c r="A1308">
        <v>116993</v>
      </c>
      <c r="B1308">
        <v>1</v>
      </c>
      <c r="C1308" t="s">
        <v>21</v>
      </c>
      <c r="D1308">
        <v>1</v>
      </c>
      <c r="E1308" t="s">
        <v>96</v>
      </c>
      <c r="F1308" t="s">
        <v>14</v>
      </c>
      <c r="G1308">
        <v>10</v>
      </c>
    </row>
    <row r="1309" spans="1:7" x14ac:dyDescent="0.35">
      <c r="A1309">
        <v>80800</v>
      </c>
      <c r="B1309">
        <v>2</v>
      </c>
      <c r="C1309" t="s">
        <v>36</v>
      </c>
      <c r="D1309">
        <v>3001</v>
      </c>
      <c r="E1309" t="s">
        <v>92</v>
      </c>
      <c r="F1309" t="s">
        <v>17</v>
      </c>
      <c r="G1309">
        <v>8</v>
      </c>
    </row>
    <row r="1310" spans="1:7" x14ac:dyDescent="0.35">
      <c r="A1310">
        <v>72757</v>
      </c>
      <c r="B1310">
        <v>2</v>
      </c>
      <c r="C1310" t="s">
        <v>30</v>
      </c>
      <c r="D1310">
        <v>1105</v>
      </c>
      <c r="E1310" t="s">
        <v>92</v>
      </c>
      <c r="F1310" t="s">
        <v>17</v>
      </c>
      <c r="G1310">
        <v>21</v>
      </c>
    </row>
    <row r="1311" spans="1:7" x14ac:dyDescent="0.35">
      <c r="A1311">
        <v>38642</v>
      </c>
      <c r="B1311">
        <v>0</v>
      </c>
      <c r="C1311" t="s">
        <v>13</v>
      </c>
      <c r="D1311">
        <v>7401</v>
      </c>
      <c r="E1311" t="s">
        <v>91</v>
      </c>
      <c r="F1311" t="s">
        <v>14</v>
      </c>
      <c r="G1311">
        <v>10</v>
      </c>
    </row>
    <row r="1312" spans="1:7" x14ac:dyDescent="0.35">
      <c r="A1312">
        <v>179293</v>
      </c>
      <c r="B1312">
        <v>2</v>
      </c>
      <c r="C1312" t="s">
        <v>41</v>
      </c>
      <c r="D1312">
        <v>0</v>
      </c>
      <c r="E1312" t="s">
        <v>91</v>
      </c>
      <c r="F1312" t="s">
        <v>14</v>
      </c>
      <c r="G1312">
        <v>10</v>
      </c>
    </row>
    <row r="1313" spans="1:7" x14ac:dyDescent="0.35">
      <c r="A1313">
        <v>79427</v>
      </c>
      <c r="B1313">
        <v>2</v>
      </c>
      <c r="C1313" t="s">
        <v>36</v>
      </c>
      <c r="D1313">
        <v>3508</v>
      </c>
      <c r="E1313" t="s">
        <v>90</v>
      </c>
      <c r="F1313" t="s">
        <v>17</v>
      </c>
      <c r="G1313">
        <v>10</v>
      </c>
    </row>
    <row r="1314" spans="1:7" x14ac:dyDescent="0.35">
      <c r="A1314">
        <v>99813</v>
      </c>
      <c r="B1314">
        <v>1</v>
      </c>
      <c r="C1314" t="s">
        <v>37</v>
      </c>
      <c r="D1314">
        <v>4701</v>
      </c>
      <c r="E1314" t="s">
        <v>100</v>
      </c>
      <c r="F1314" t="s">
        <v>14</v>
      </c>
      <c r="G1314">
        <v>20</v>
      </c>
    </row>
    <row r="1315" spans="1:7" x14ac:dyDescent="0.35">
      <c r="A1315">
        <v>368</v>
      </c>
      <c r="B1315">
        <v>1</v>
      </c>
      <c r="C1315" t="s">
        <v>22</v>
      </c>
      <c r="D1315">
        <v>2205</v>
      </c>
      <c r="E1315" t="s">
        <v>96</v>
      </c>
      <c r="F1315" t="s">
        <v>14</v>
      </c>
      <c r="G1315">
        <v>10</v>
      </c>
    </row>
    <row r="1316" spans="1:7" x14ac:dyDescent="0.35">
      <c r="A1316">
        <v>129200</v>
      </c>
      <c r="B1316">
        <v>2</v>
      </c>
      <c r="C1316" t="s">
        <v>49</v>
      </c>
      <c r="D1316">
        <v>4801</v>
      </c>
      <c r="E1316" t="s">
        <v>91</v>
      </c>
      <c r="F1316" t="s">
        <v>17</v>
      </c>
      <c r="G1316">
        <v>14</v>
      </c>
    </row>
    <row r="1317" spans="1:7" x14ac:dyDescent="0.35">
      <c r="A1317">
        <v>171215</v>
      </c>
      <c r="B1317">
        <v>1</v>
      </c>
      <c r="C1317" t="s">
        <v>22</v>
      </c>
      <c r="D1317">
        <v>4701</v>
      </c>
      <c r="E1317" t="s">
        <v>94</v>
      </c>
      <c r="F1317" t="s">
        <v>14</v>
      </c>
      <c r="G1317">
        <v>17</v>
      </c>
    </row>
    <row r="1318" spans="1:7" x14ac:dyDescent="0.35">
      <c r="A1318">
        <v>41222</v>
      </c>
      <c r="B1318">
        <v>1</v>
      </c>
      <c r="C1318" t="s">
        <v>13</v>
      </c>
      <c r="D1318">
        <v>6509</v>
      </c>
      <c r="E1318" t="s">
        <v>99</v>
      </c>
      <c r="F1318" t="s">
        <v>14</v>
      </c>
      <c r="G1318">
        <v>20</v>
      </c>
    </row>
    <row r="1319" spans="1:7" x14ac:dyDescent="0.35">
      <c r="A1319">
        <v>44410</v>
      </c>
      <c r="B1319">
        <v>1</v>
      </c>
      <c r="C1319" t="s">
        <v>13</v>
      </c>
      <c r="D1319">
        <v>2506</v>
      </c>
      <c r="E1319" t="s">
        <v>90</v>
      </c>
      <c r="F1319" t="s">
        <v>14</v>
      </c>
      <c r="G1319">
        <v>8</v>
      </c>
    </row>
    <row r="1320" spans="1:7" x14ac:dyDescent="0.35">
      <c r="A1320">
        <v>175057</v>
      </c>
      <c r="B1320">
        <v>1002</v>
      </c>
      <c r="C1320" t="s">
        <v>51</v>
      </c>
      <c r="D1320">
        <v>5109</v>
      </c>
      <c r="E1320" t="s">
        <v>90</v>
      </c>
      <c r="F1320" t="s">
        <v>14</v>
      </c>
      <c r="G1320">
        <v>19</v>
      </c>
    </row>
    <row r="1321" spans="1:7" x14ac:dyDescent="0.35">
      <c r="A1321">
        <v>83959</v>
      </c>
      <c r="B1321">
        <v>2</v>
      </c>
      <c r="C1321" t="s">
        <v>57</v>
      </c>
      <c r="D1321">
        <v>3805</v>
      </c>
      <c r="E1321" t="s">
        <v>94</v>
      </c>
      <c r="F1321" t="s">
        <v>17</v>
      </c>
      <c r="G1321">
        <v>16</v>
      </c>
    </row>
    <row r="1322" spans="1:7" x14ac:dyDescent="0.35">
      <c r="A1322">
        <v>35877</v>
      </c>
      <c r="B1322">
        <v>28</v>
      </c>
      <c r="C1322" t="s">
        <v>13</v>
      </c>
      <c r="D1322">
        <v>2401</v>
      </c>
      <c r="E1322" t="s">
        <v>99</v>
      </c>
      <c r="F1322" t="s">
        <v>17</v>
      </c>
      <c r="G1322">
        <v>5</v>
      </c>
    </row>
    <row r="1323" spans="1:7" x14ac:dyDescent="0.35">
      <c r="A1323">
        <v>96763</v>
      </c>
      <c r="B1323">
        <v>2</v>
      </c>
      <c r="C1323" t="s">
        <v>16</v>
      </c>
      <c r="D1323">
        <v>1805</v>
      </c>
      <c r="E1323" t="s">
        <v>89</v>
      </c>
      <c r="F1323" t="s">
        <v>17</v>
      </c>
      <c r="G1323">
        <v>20</v>
      </c>
    </row>
    <row r="1324" spans="1:7" x14ac:dyDescent="0.35">
      <c r="A1324">
        <v>144691</v>
      </c>
      <c r="B1324">
        <v>1</v>
      </c>
      <c r="C1324" t="s">
        <v>22</v>
      </c>
      <c r="D1324">
        <v>4701</v>
      </c>
      <c r="E1324" t="s">
        <v>95</v>
      </c>
      <c r="F1324" t="s">
        <v>14</v>
      </c>
      <c r="G1324">
        <v>20</v>
      </c>
    </row>
    <row r="1325" spans="1:7" x14ac:dyDescent="0.35">
      <c r="A1325">
        <v>180805</v>
      </c>
      <c r="B1325">
        <v>2</v>
      </c>
      <c r="C1325" t="s">
        <v>41</v>
      </c>
      <c r="D1325">
        <v>2401</v>
      </c>
      <c r="E1325" t="s">
        <v>92</v>
      </c>
      <c r="F1325" t="s">
        <v>17</v>
      </c>
      <c r="G1325">
        <v>20</v>
      </c>
    </row>
    <row r="1326" spans="1:7" x14ac:dyDescent="0.35">
      <c r="A1326">
        <v>180050</v>
      </c>
      <c r="B1326">
        <v>0</v>
      </c>
      <c r="C1326" t="s">
        <v>41</v>
      </c>
      <c r="D1326">
        <v>0</v>
      </c>
      <c r="E1326" t="s">
        <v>91</v>
      </c>
      <c r="F1326" t="s">
        <v>17</v>
      </c>
      <c r="G1326">
        <v>25</v>
      </c>
    </row>
    <row r="1327" spans="1:7" x14ac:dyDescent="0.35">
      <c r="A1327">
        <v>111592</v>
      </c>
      <c r="B1327">
        <v>1</v>
      </c>
      <c r="C1327" t="s">
        <v>33</v>
      </c>
      <c r="D1327">
        <v>2109</v>
      </c>
      <c r="E1327" t="s">
        <v>98</v>
      </c>
      <c r="F1327" t="s">
        <v>14</v>
      </c>
      <c r="G1327">
        <v>16</v>
      </c>
    </row>
    <row r="1328" spans="1:7" x14ac:dyDescent="0.35">
      <c r="A1328">
        <v>66087</v>
      </c>
      <c r="B1328">
        <v>0</v>
      </c>
      <c r="C1328" t="s">
        <v>30</v>
      </c>
      <c r="D1328">
        <v>4912</v>
      </c>
      <c r="E1328" t="s">
        <v>90</v>
      </c>
      <c r="F1328" t="s">
        <v>17</v>
      </c>
      <c r="G1328">
        <v>20</v>
      </c>
    </row>
    <row r="1329" spans="1:7" x14ac:dyDescent="0.35">
      <c r="A1329">
        <v>121554</v>
      </c>
      <c r="B1329">
        <v>28</v>
      </c>
      <c r="C1329" t="s">
        <v>21</v>
      </c>
      <c r="D1329">
        <v>6301</v>
      </c>
      <c r="E1329" t="s">
        <v>96</v>
      </c>
      <c r="F1329" t="s">
        <v>17</v>
      </c>
      <c r="G1329">
        <v>6</v>
      </c>
    </row>
    <row r="1330" spans="1:7" x14ac:dyDescent="0.35">
      <c r="A1330">
        <v>137429</v>
      </c>
      <c r="B1330">
        <v>1</v>
      </c>
      <c r="C1330" t="s">
        <v>56</v>
      </c>
      <c r="D1330">
        <v>1301</v>
      </c>
      <c r="E1330" t="s">
        <v>89</v>
      </c>
      <c r="F1330" t="s">
        <v>14</v>
      </c>
      <c r="G1330">
        <v>25</v>
      </c>
    </row>
    <row r="1331" spans="1:7" x14ac:dyDescent="0.35">
      <c r="A1331">
        <v>127171</v>
      </c>
      <c r="B1331">
        <v>0</v>
      </c>
      <c r="C1331" t="s">
        <v>21</v>
      </c>
      <c r="D1331">
        <v>1601</v>
      </c>
      <c r="E1331" t="s">
        <v>101</v>
      </c>
      <c r="F1331" t="s">
        <v>17</v>
      </c>
      <c r="G1331">
        <v>15</v>
      </c>
    </row>
    <row r="1332" spans="1:7" x14ac:dyDescent="0.35">
      <c r="A1332">
        <v>167517</v>
      </c>
      <c r="B1332">
        <v>0</v>
      </c>
      <c r="C1332" t="s">
        <v>22</v>
      </c>
      <c r="D1332">
        <v>0</v>
      </c>
      <c r="E1332" t="s">
        <v>101</v>
      </c>
      <c r="F1332" t="s">
        <v>17</v>
      </c>
      <c r="G1332">
        <v>25</v>
      </c>
    </row>
    <row r="1333" spans="1:7" x14ac:dyDescent="0.35">
      <c r="A1333">
        <v>14386</v>
      </c>
      <c r="B1333">
        <v>2</v>
      </c>
      <c r="C1333" t="s">
        <v>37</v>
      </c>
      <c r="D1333">
        <v>1101</v>
      </c>
      <c r="E1333" t="s">
        <v>94</v>
      </c>
      <c r="F1333" t="s">
        <v>17</v>
      </c>
      <c r="G1333">
        <v>10</v>
      </c>
    </row>
    <row r="1334" spans="1:7" x14ac:dyDescent="0.35">
      <c r="A1334">
        <v>184011</v>
      </c>
      <c r="B1334">
        <v>28</v>
      </c>
      <c r="C1334" t="s">
        <v>41</v>
      </c>
      <c r="D1334">
        <v>1502</v>
      </c>
      <c r="E1334" t="s">
        <v>93</v>
      </c>
      <c r="F1334" t="s">
        <v>17</v>
      </c>
      <c r="G1334">
        <v>25</v>
      </c>
    </row>
    <row r="1335" spans="1:7" x14ac:dyDescent="0.35">
      <c r="A1335">
        <v>121967</v>
      </c>
      <c r="B1335">
        <v>1</v>
      </c>
      <c r="C1335" t="s">
        <v>21</v>
      </c>
      <c r="D1335">
        <v>3801</v>
      </c>
      <c r="E1335" t="s">
        <v>91</v>
      </c>
      <c r="F1335" t="s">
        <v>14</v>
      </c>
      <c r="G1335">
        <v>15</v>
      </c>
    </row>
    <row r="1336" spans="1:7" x14ac:dyDescent="0.35">
      <c r="A1336">
        <v>20194</v>
      </c>
      <c r="B1336">
        <v>28</v>
      </c>
      <c r="C1336" t="s">
        <v>18</v>
      </c>
      <c r="D1336">
        <v>3601</v>
      </c>
      <c r="E1336" t="s">
        <v>105</v>
      </c>
      <c r="F1336" t="s">
        <v>17</v>
      </c>
      <c r="G1336">
        <v>10</v>
      </c>
    </row>
    <row r="1337" spans="1:7" x14ac:dyDescent="0.35">
      <c r="A1337">
        <v>84967</v>
      </c>
      <c r="B1337">
        <v>0</v>
      </c>
      <c r="C1337" t="s">
        <v>57</v>
      </c>
      <c r="D1337">
        <v>4805</v>
      </c>
      <c r="E1337" t="s">
        <v>90</v>
      </c>
      <c r="F1337" t="s">
        <v>14</v>
      </c>
      <c r="G1337">
        <v>15</v>
      </c>
    </row>
    <row r="1338" spans="1:7" x14ac:dyDescent="0.35">
      <c r="A1338">
        <v>93684</v>
      </c>
      <c r="B1338">
        <v>1</v>
      </c>
      <c r="C1338" t="s">
        <v>16</v>
      </c>
      <c r="D1338">
        <v>4202</v>
      </c>
      <c r="E1338" t="s">
        <v>104</v>
      </c>
      <c r="F1338" t="s">
        <v>14</v>
      </c>
      <c r="G1338">
        <v>11</v>
      </c>
    </row>
    <row r="1339" spans="1:7" x14ac:dyDescent="0.35">
      <c r="A1339">
        <v>92802</v>
      </c>
      <c r="B1339">
        <v>1</v>
      </c>
      <c r="C1339" t="s">
        <v>16</v>
      </c>
      <c r="D1339">
        <v>4210</v>
      </c>
      <c r="E1339" t="s">
        <v>96</v>
      </c>
      <c r="F1339" t="s">
        <v>14</v>
      </c>
      <c r="G1339">
        <v>10</v>
      </c>
    </row>
    <row r="1340" spans="1:7" x14ac:dyDescent="0.35">
      <c r="A1340">
        <v>24900</v>
      </c>
      <c r="B1340">
        <v>0</v>
      </c>
      <c r="C1340" t="s">
        <v>47</v>
      </c>
      <c r="D1340">
        <v>5201</v>
      </c>
      <c r="E1340" t="s">
        <v>90</v>
      </c>
      <c r="F1340" t="s">
        <v>17</v>
      </c>
      <c r="G1340">
        <v>25</v>
      </c>
    </row>
    <row r="1341" spans="1:7" x14ac:dyDescent="0.35">
      <c r="A1341">
        <v>121926</v>
      </c>
      <c r="B1341">
        <v>28</v>
      </c>
      <c r="C1341" t="s">
        <v>21</v>
      </c>
      <c r="D1341">
        <v>0</v>
      </c>
      <c r="E1341" t="s">
        <v>94</v>
      </c>
      <c r="F1341" t="s">
        <v>17</v>
      </c>
      <c r="G1341">
        <v>20</v>
      </c>
    </row>
    <row r="1342" spans="1:7" x14ac:dyDescent="0.35">
      <c r="A1342">
        <v>12003</v>
      </c>
      <c r="B1342">
        <v>28</v>
      </c>
      <c r="C1342" t="s">
        <v>22</v>
      </c>
      <c r="D1342">
        <v>2901</v>
      </c>
      <c r="E1342" t="s">
        <v>104</v>
      </c>
      <c r="F1342" t="s">
        <v>17</v>
      </c>
      <c r="G1342">
        <v>20</v>
      </c>
    </row>
    <row r="1343" spans="1:7" x14ac:dyDescent="0.35">
      <c r="A1343">
        <v>7852</v>
      </c>
      <c r="B1343">
        <v>2</v>
      </c>
      <c r="C1343" t="s">
        <v>60</v>
      </c>
      <c r="D1343">
        <v>0</v>
      </c>
      <c r="E1343" t="s">
        <v>90</v>
      </c>
      <c r="F1343" t="s">
        <v>17</v>
      </c>
      <c r="G1343">
        <v>10</v>
      </c>
    </row>
    <row r="1344" spans="1:7" x14ac:dyDescent="0.35">
      <c r="A1344">
        <v>111137</v>
      </c>
      <c r="B1344">
        <v>0</v>
      </c>
      <c r="C1344" t="s">
        <v>33</v>
      </c>
      <c r="D1344">
        <v>0</v>
      </c>
      <c r="E1344" t="s">
        <v>89</v>
      </c>
      <c r="F1344" t="s">
        <v>17</v>
      </c>
      <c r="G1344">
        <v>21</v>
      </c>
    </row>
    <row r="1345" spans="1:7" x14ac:dyDescent="0.35">
      <c r="A1345">
        <v>47688</v>
      </c>
      <c r="B1345">
        <v>0</v>
      </c>
      <c r="C1345" t="s">
        <v>44</v>
      </c>
      <c r="D1345">
        <v>0</v>
      </c>
      <c r="E1345" t="s">
        <v>92</v>
      </c>
      <c r="F1345" t="s">
        <v>17</v>
      </c>
      <c r="G1345">
        <v>10</v>
      </c>
    </row>
    <row r="1346" spans="1:7" x14ac:dyDescent="0.35">
      <c r="A1346">
        <v>25576</v>
      </c>
      <c r="B1346">
        <v>0</v>
      </c>
      <c r="C1346" t="s">
        <v>40</v>
      </c>
      <c r="D1346">
        <v>1401</v>
      </c>
      <c r="E1346" t="s">
        <v>94</v>
      </c>
      <c r="F1346" t="s">
        <v>14</v>
      </c>
      <c r="G1346">
        <v>21</v>
      </c>
    </row>
    <row r="1347" spans="1:7" x14ac:dyDescent="0.35">
      <c r="A1347">
        <v>127392</v>
      </c>
      <c r="B1347">
        <v>1</v>
      </c>
      <c r="C1347" t="s">
        <v>21</v>
      </c>
      <c r="D1347">
        <v>4108</v>
      </c>
      <c r="E1347" t="s">
        <v>93</v>
      </c>
      <c r="F1347" t="s">
        <v>14</v>
      </c>
      <c r="G1347">
        <v>23</v>
      </c>
    </row>
    <row r="1348" spans="1:7" x14ac:dyDescent="0.35">
      <c r="A1348">
        <v>77495</v>
      </c>
      <c r="B1348">
        <v>0</v>
      </c>
      <c r="C1348" t="s">
        <v>36</v>
      </c>
      <c r="D1348">
        <v>0</v>
      </c>
      <c r="E1348" t="s">
        <v>90</v>
      </c>
      <c r="F1348" t="s">
        <v>17</v>
      </c>
      <c r="G1348">
        <v>10</v>
      </c>
    </row>
    <row r="1349" spans="1:7" x14ac:dyDescent="0.35">
      <c r="A1349">
        <v>87210</v>
      </c>
      <c r="B1349">
        <v>0</v>
      </c>
      <c r="C1349" t="s">
        <v>35</v>
      </c>
      <c r="D1349">
        <v>0</v>
      </c>
      <c r="E1349" t="s">
        <v>92</v>
      </c>
      <c r="F1349" t="s">
        <v>17</v>
      </c>
      <c r="G1349">
        <v>20</v>
      </c>
    </row>
    <row r="1350" spans="1:7" x14ac:dyDescent="0.35">
      <c r="A1350">
        <v>93218</v>
      </c>
      <c r="B1350">
        <v>72</v>
      </c>
      <c r="C1350" t="s">
        <v>16</v>
      </c>
      <c r="D1350">
        <v>0</v>
      </c>
      <c r="E1350" t="s">
        <v>103</v>
      </c>
      <c r="F1350" t="s">
        <v>14</v>
      </c>
      <c r="G1350">
        <v>10</v>
      </c>
    </row>
    <row r="1351" spans="1:7" x14ac:dyDescent="0.35">
      <c r="A1351">
        <v>184974</v>
      </c>
      <c r="B1351">
        <v>0</v>
      </c>
      <c r="C1351" t="s">
        <v>71</v>
      </c>
      <c r="D1351">
        <v>2601</v>
      </c>
      <c r="E1351" t="s">
        <v>90</v>
      </c>
      <c r="F1351" t="s">
        <v>17</v>
      </c>
      <c r="G1351">
        <v>10</v>
      </c>
    </row>
    <row r="1352" spans="1:7" x14ac:dyDescent="0.35">
      <c r="A1352">
        <v>136768</v>
      </c>
      <c r="B1352">
        <v>0</v>
      </c>
      <c r="C1352" t="s">
        <v>22</v>
      </c>
      <c r="D1352">
        <v>5301</v>
      </c>
      <c r="E1352" t="s">
        <v>94</v>
      </c>
      <c r="F1352" t="s">
        <v>17</v>
      </c>
      <c r="G1352">
        <v>2</v>
      </c>
    </row>
    <row r="1353" spans="1:7" x14ac:dyDescent="0.35">
      <c r="A1353">
        <v>42724</v>
      </c>
      <c r="B1353">
        <v>1</v>
      </c>
      <c r="C1353" t="s">
        <v>13</v>
      </c>
      <c r="D1353">
        <v>3601</v>
      </c>
      <c r="E1353" t="s">
        <v>98</v>
      </c>
      <c r="F1353" t="s">
        <v>14</v>
      </c>
      <c r="G1353">
        <v>25</v>
      </c>
    </row>
    <row r="1354" spans="1:7" x14ac:dyDescent="0.35">
      <c r="A1354">
        <v>82313</v>
      </c>
      <c r="B1354">
        <v>0</v>
      </c>
      <c r="C1354" t="s">
        <v>57</v>
      </c>
      <c r="D1354">
        <v>2705</v>
      </c>
      <c r="E1354" t="s">
        <v>90</v>
      </c>
      <c r="F1354" t="s">
        <v>17</v>
      </c>
      <c r="G1354">
        <v>15</v>
      </c>
    </row>
    <row r="1355" spans="1:7" x14ac:dyDescent="0.35">
      <c r="A1355">
        <v>132820</v>
      </c>
      <c r="B1355">
        <v>0</v>
      </c>
      <c r="C1355" t="s">
        <v>67</v>
      </c>
      <c r="D1355">
        <v>5201</v>
      </c>
      <c r="E1355" t="s">
        <v>101</v>
      </c>
      <c r="F1355" t="s">
        <v>17</v>
      </c>
      <c r="G1355">
        <v>15</v>
      </c>
    </row>
    <row r="1356" spans="1:7" x14ac:dyDescent="0.35">
      <c r="A1356">
        <v>51683</v>
      </c>
      <c r="B1356">
        <v>1002</v>
      </c>
      <c r="C1356" t="s">
        <v>54</v>
      </c>
      <c r="D1356">
        <v>0</v>
      </c>
      <c r="E1356" t="s">
        <v>89</v>
      </c>
      <c r="F1356" t="s">
        <v>14</v>
      </c>
      <c r="G1356">
        <v>5</v>
      </c>
    </row>
    <row r="1357" spans="1:7" x14ac:dyDescent="0.35">
      <c r="A1357">
        <v>93538</v>
      </c>
      <c r="B1357">
        <v>0</v>
      </c>
      <c r="C1357" t="s">
        <v>16</v>
      </c>
      <c r="D1357">
        <v>2503</v>
      </c>
      <c r="E1357" t="s">
        <v>103</v>
      </c>
      <c r="F1357" t="s">
        <v>17</v>
      </c>
      <c r="G1357">
        <v>36</v>
      </c>
    </row>
    <row r="1358" spans="1:7" x14ac:dyDescent="0.35">
      <c r="A1358">
        <v>145407</v>
      </c>
      <c r="B1358">
        <v>0</v>
      </c>
      <c r="C1358" t="s">
        <v>22</v>
      </c>
      <c r="D1358">
        <v>0</v>
      </c>
      <c r="E1358" t="s">
        <v>91</v>
      </c>
      <c r="F1358" t="s">
        <v>17</v>
      </c>
      <c r="G1358">
        <v>10</v>
      </c>
    </row>
    <row r="1359" spans="1:7" x14ac:dyDescent="0.35">
      <c r="A1359">
        <v>55553</v>
      </c>
      <c r="B1359">
        <v>1</v>
      </c>
      <c r="C1359" t="s">
        <v>63</v>
      </c>
      <c r="D1359">
        <v>0</v>
      </c>
      <c r="E1359" t="s">
        <v>92</v>
      </c>
      <c r="F1359" t="s">
        <v>14</v>
      </c>
      <c r="G1359">
        <v>20</v>
      </c>
    </row>
    <row r="1360" spans="1:7" x14ac:dyDescent="0.35">
      <c r="A1360">
        <v>58447</v>
      </c>
      <c r="B1360">
        <v>0</v>
      </c>
      <c r="C1360" t="s">
        <v>58</v>
      </c>
      <c r="D1360">
        <v>3001</v>
      </c>
      <c r="E1360" t="s">
        <v>90</v>
      </c>
      <c r="F1360" t="s">
        <v>17</v>
      </c>
      <c r="G1360">
        <v>10</v>
      </c>
    </row>
    <row r="1361" spans="1:7" x14ac:dyDescent="0.35">
      <c r="A1361">
        <v>159424</v>
      </c>
      <c r="B1361">
        <v>1</v>
      </c>
      <c r="C1361" t="s">
        <v>22</v>
      </c>
      <c r="D1361">
        <v>2401</v>
      </c>
      <c r="E1361" t="s">
        <v>94</v>
      </c>
      <c r="F1361" t="s">
        <v>14</v>
      </c>
      <c r="G1361">
        <v>75</v>
      </c>
    </row>
    <row r="1362" spans="1:7" x14ac:dyDescent="0.35">
      <c r="A1362">
        <v>34649</v>
      </c>
      <c r="B1362">
        <v>0</v>
      </c>
      <c r="C1362" t="s">
        <v>13</v>
      </c>
      <c r="D1362">
        <v>2901</v>
      </c>
      <c r="E1362" t="s">
        <v>94</v>
      </c>
      <c r="F1362" t="s">
        <v>17</v>
      </c>
      <c r="G1362">
        <v>7</v>
      </c>
    </row>
    <row r="1363" spans="1:7" x14ac:dyDescent="0.35">
      <c r="A1363">
        <v>50154</v>
      </c>
      <c r="B1363">
        <v>1002</v>
      </c>
      <c r="C1363" t="s">
        <v>54</v>
      </c>
      <c r="D1363">
        <v>6801</v>
      </c>
      <c r="E1363" t="s">
        <v>95</v>
      </c>
      <c r="F1363" t="s">
        <v>14</v>
      </c>
      <c r="G1363">
        <v>15</v>
      </c>
    </row>
    <row r="1364" spans="1:7" x14ac:dyDescent="0.35">
      <c r="A1364">
        <v>77432</v>
      </c>
      <c r="B1364">
        <v>2</v>
      </c>
      <c r="C1364" t="s">
        <v>36</v>
      </c>
      <c r="D1364">
        <v>5401</v>
      </c>
      <c r="E1364" t="s">
        <v>90</v>
      </c>
      <c r="F1364" t="s">
        <v>14</v>
      </c>
      <c r="G1364">
        <v>15</v>
      </c>
    </row>
    <row r="1365" spans="1:7" x14ac:dyDescent="0.35">
      <c r="A1365">
        <v>152821</v>
      </c>
      <c r="B1365">
        <v>0</v>
      </c>
      <c r="C1365" t="s">
        <v>22</v>
      </c>
      <c r="D1365">
        <v>5401</v>
      </c>
      <c r="E1365" t="s">
        <v>91</v>
      </c>
      <c r="F1365" t="s">
        <v>17</v>
      </c>
      <c r="G1365">
        <v>11</v>
      </c>
    </row>
    <row r="1366" spans="1:7" x14ac:dyDescent="0.35">
      <c r="A1366">
        <v>57964</v>
      </c>
      <c r="B1366">
        <v>1</v>
      </c>
      <c r="C1366" t="s">
        <v>58</v>
      </c>
      <c r="D1366">
        <v>2601</v>
      </c>
      <c r="E1366" t="s">
        <v>98</v>
      </c>
      <c r="F1366" t="s">
        <v>14</v>
      </c>
      <c r="G1366">
        <v>12</v>
      </c>
    </row>
    <row r="1367" spans="1:7" x14ac:dyDescent="0.35">
      <c r="A1367">
        <v>188385</v>
      </c>
      <c r="B1367">
        <v>2</v>
      </c>
      <c r="C1367" t="s">
        <v>21</v>
      </c>
      <c r="D1367">
        <v>1601</v>
      </c>
      <c r="E1367" t="s">
        <v>105</v>
      </c>
      <c r="F1367" t="s">
        <v>17</v>
      </c>
      <c r="G1367">
        <v>5</v>
      </c>
    </row>
    <row r="1368" spans="1:7" x14ac:dyDescent="0.35">
      <c r="A1368">
        <v>65899</v>
      </c>
      <c r="B1368">
        <v>28</v>
      </c>
      <c r="C1368" t="s">
        <v>30</v>
      </c>
      <c r="D1368">
        <v>4301</v>
      </c>
      <c r="E1368" t="s">
        <v>91</v>
      </c>
      <c r="F1368" t="s">
        <v>17</v>
      </c>
      <c r="G1368">
        <v>10</v>
      </c>
    </row>
    <row r="1369" spans="1:7" x14ac:dyDescent="0.35">
      <c r="A1369">
        <v>171302</v>
      </c>
      <c r="B1369">
        <v>0</v>
      </c>
      <c r="C1369" t="s">
        <v>22</v>
      </c>
      <c r="D1369">
        <v>4701</v>
      </c>
      <c r="E1369" t="s">
        <v>94</v>
      </c>
      <c r="F1369" t="s">
        <v>17</v>
      </c>
      <c r="G1369">
        <v>15</v>
      </c>
    </row>
    <row r="1370" spans="1:7" x14ac:dyDescent="0.35">
      <c r="A1370">
        <v>38106</v>
      </c>
      <c r="B1370">
        <v>0</v>
      </c>
      <c r="C1370" t="s">
        <v>13</v>
      </c>
      <c r="D1370">
        <v>804</v>
      </c>
      <c r="E1370" t="s">
        <v>104</v>
      </c>
      <c r="F1370" t="s">
        <v>17</v>
      </c>
      <c r="G1370">
        <v>3</v>
      </c>
    </row>
    <row r="1371" spans="1:7" x14ac:dyDescent="0.35">
      <c r="A1371">
        <v>35906</v>
      </c>
      <c r="B1371">
        <v>0</v>
      </c>
      <c r="C1371" t="s">
        <v>13</v>
      </c>
      <c r="D1371">
        <v>5701</v>
      </c>
      <c r="E1371" t="s">
        <v>90</v>
      </c>
      <c r="F1371" t="s">
        <v>17</v>
      </c>
      <c r="G1371">
        <v>15</v>
      </c>
    </row>
    <row r="1372" spans="1:7" x14ac:dyDescent="0.35">
      <c r="A1372">
        <v>4513</v>
      </c>
      <c r="B1372">
        <v>1</v>
      </c>
      <c r="C1372" t="s">
        <v>30</v>
      </c>
      <c r="D1372">
        <v>2804</v>
      </c>
      <c r="E1372" t="s">
        <v>89</v>
      </c>
      <c r="F1372" t="s">
        <v>14</v>
      </c>
      <c r="G1372">
        <v>20</v>
      </c>
    </row>
    <row r="1373" spans="1:7" x14ac:dyDescent="0.35">
      <c r="A1373">
        <v>14272</v>
      </c>
      <c r="B1373">
        <v>0</v>
      </c>
      <c r="C1373" t="s">
        <v>33</v>
      </c>
      <c r="D1373">
        <v>4001</v>
      </c>
      <c r="E1373" t="s">
        <v>92</v>
      </c>
      <c r="F1373" t="s">
        <v>17</v>
      </c>
      <c r="G1373">
        <v>20</v>
      </c>
    </row>
    <row r="1374" spans="1:7" x14ac:dyDescent="0.35">
      <c r="A1374">
        <v>1779</v>
      </c>
      <c r="B1374">
        <v>0</v>
      </c>
      <c r="C1374" t="s">
        <v>33</v>
      </c>
      <c r="D1374">
        <v>0</v>
      </c>
      <c r="E1374" t="s">
        <v>105</v>
      </c>
      <c r="F1374" t="s">
        <v>14</v>
      </c>
      <c r="G1374">
        <v>125</v>
      </c>
    </row>
    <row r="1375" spans="1:7" x14ac:dyDescent="0.35">
      <c r="A1375">
        <v>180512</v>
      </c>
      <c r="B1375">
        <v>2</v>
      </c>
      <c r="C1375" t="s">
        <v>41</v>
      </c>
      <c r="D1375">
        <v>1312</v>
      </c>
      <c r="E1375" t="s">
        <v>90</v>
      </c>
      <c r="F1375" t="s">
        <v>14</v>
      </c>
      <c r="G1375">
        <v>10</v>
      </c>
    </row>
    <row r="1376" spans="1:7" x14ac:dyDescent="0.35">
      <c r="A1376">
        <v>41065</v>
      </c>
      <c r="B1376">
        <v>0</v>
      </c>
      <c r="C1376" t="s">
        <v>24</v>
      </c>
      <c r="D1376">
        <v>3401</v>
      </c>
      <c r="E1376" t="s">
        <v>98</v>
      </c>
      <c r="F1376" t="s">
        <v>17</v>
      </c>
      <c r="G1376">
        <v>15</v>
      </c>
    </row>
    <row r="1377" spans="1:7" x14ac:dyDescent="0.35">
      <c r="A1377">
        <v>111949</v>
      </c>
      <c r="B1377">
        <v>0</v>
      </c>
      <c r="C1377" t="s">
        <v>33</v>
      </c>
      <c r="D1377">
        <v>0</v>
      </c>
      <c r="E1377" t="s">
        <v>100</v>
      </c>
      <c r="F1377" t="s">
        <v>17</v>
      </c>
      <c r="G1377">
        <v>5</v>
      </c>
    </row>
    <row r="1378" spans="1:7" x14ac:dyDescent="0.35">
      <c r="A1378">
        <v>35043</v>
      </c>
      <c r="B1378">
        <v>1</v>
      </c>
      <c r="C1378" t="s">
        <v>13</v>
      </c>
      <c r="D1378">
        <v>4304</v>
      </c>
      <c r="E1378" t="s">
        <v>93</v>
      </c>
      <c r="F1378" t="s">
        <v>14</v>
      </c>
      <c r="G1378">
        <v>16</v>
      </c>
    </row>
    <row r="1379" spans="1:7" x14ac:dyDescent="0.35">
      <c r="A1379">
        <v>86311</v>
      </c>
      <c r="B1379">
        <v>0</v>
      </c>
      <c r="C1379" t="s">
        <v>53</v>
      </c>
      <c r="D1379">
        <v>0</v>
      </c>
      <c r="E1379" t="s">
        <v>92</v>
      </c>
      <c r="F1379" t="s">
        <v>31</v>
      </c>
      <c r="G1379">
        <v>6</v>
      </c>
    </row>
    <row r="1380" spans="1:7" x14ac:dyDescent="0.35">
      <c r="A1380">
        <v>182293</v>
      </c>
      <c r="B1380">
        <v>1</v>
      </c>
      <c r="C1380" t="s">
        <v>41</v>
      </c>
      <c r="D1380">
        <v>0</v>
      </c>
      <c r="E1380" t="s">
        <v>89</v>
      </c>
      <c r="F1380" t="s">
        <v>14</v>
      </c>
      <c r="G1380">
        <v>19</v>
      </c>
    </row>
    <row r="1381" spans="1:7" x14ac:dyDescent="0.35">
      <c r="A1381">
        <v>179023</v>
      </c>
      <c r="B1381">
        <v>1</v>
      </c>
      <c r="C1381" t="s">
        <v>41</v>
      </c>
      <c r="D1381">
        <v>0</v>
      </c>
      <c r="E1381" t="s">
        <v>91</v>
      </c>
      <c r="F1381" t="s">
        <v>14</v>
      </c>
      <c r="G1381">
        <v>35</v>
      </c>
    </row>
    <row r="1382" spans="1:7" x14ac:dyDescent="0.35">
      <c r="A1382">
        <v>65481</v>
      </c>
      <c r="B1382">
        <v>1</v>
      </c>
      <c r="C1382" t="s">
        <v>30</v>
      </c>
      <c r="D1382">
        <v>4401</v>
      </c>
      <c r="E1382" t="s">
        <v>104</v>
      </c>
      <c r="F1382" t="s">
        <v>14</v>
      </c>
      <c r="G1382">
        <v>20</v>
      </c>
    </row>
    <row r="1383" spans="1:7" x14ac:dyDescent="0.35">
      <c r="A1383">
        <v>21144</v>
      </c>
      <c r="B1383">
        <v>2</v>
      </c>
      <c r="C1383" t="s">
        <v>18</v>
      </c>
      <c r="D1383">
        <v>0</v>
      </c>
      <c r="E1383" t="s">
        <v>92</v>
      </c>
      <c r="F1383" t="s">
        <v>14</v>
      </c>
      <c r="G1383">
        <v>6</v>
      </c>
    </row>
    <row r="1384" spans="1:7" x14ac:dyDescent="0.35">
      <c r="A1384">
        <v>9390</v>
      </c>
      <c r="B1384">
        <v>3</v>
      </c>
      <c r="C1384" t="s">
        <v>30</v>
      </c>
      <c r="D1384">
        <v>4009</v>
      </c>
      <c r="E1384" t="s">
        <v>103</v>
      </c>
      <c r="F1384" t="s">
        <v>17</v>
      </c>
      <c r="G1384">
        <v>5</v>
      </c>
    </row>
    <row r="1385" spans="1:7" x14ac:dyDescent="0.35">
      <c r="A1385">
        <v>157973</v>
      </c>
      <c r="B1385">
        <v>1</v>
      </c>
      <c r="C1385" t="s">
        <v>22</v>
      </c>
      <c r="D1385">
        <v>2001</v>
      </c>
      <c r="E1385" t="s">
        <v>93</v>
      </c>
      <c r="F1385" t="s">
        <v>14</v>
      </c>
      <c r="G1385">
        <v>12</v>
      </c>
    </row>
    <row r="1386" spans="1:7" x14ac:dyDescent="0.35">
      <c r="A1386">
        <v>176890</v>
      </c>
      <c r="B1386">
        <v>0</v>
      </c>
      <c r="C1386" t="s">
        <v>51</v>
      </c>
      <c r="D1386">
        <v>3001</v>
      </c>
      <c r="E1386" t="s">
        <v>90</v>
      </c>
      <c r="F1386" t="s">
        <v>17</v>
      </c>
      <c r="G1386">
        <v>8</v>
      </c>
    </row>
    <row r="1387" spans="1:7" x14ac:dyDescent="0.35">
      <c r="A1387">
        <v>65181</v>
      </c>
      <c r="B1387">
        <v>2</v>
      </c>
      <c r="C1387" t="s">
        <v>30</v>
      </c>
      <c r="D1387">
        <v>3603</v>
      </c>
      <c r="E1387" t="s">
        <v>89</v>
      </c>
      <c r="F1387" t="s">
        <v>14</v>
      </c>
      <c r="G1387">
        <v>11</v>
      </c>
    </row>
    <row r="1388" spans="1:7" x14ac:dyDescent="0.35">
      <c r="A1388">
        <v>181083</v>
      </c>
      <c r="B1388">
        <v>1</v>
      </c>
      <c r="C1388" t="s">
        <v>41</v>
      </c>
      <c r="D1388">
        <v>5001</v>
      </c>
      <c r="E1388" t="s">
        <v>90</v>
      </c>
      <c r="F1388" t="s">
        <v>14</v>
      </c>
      <c r="G1388">
        <v>5</v>
      </c>
    </row>
    <row r="1389" spans="1:7" x14ac:dyDescent="0.35">
      <c r="A1389">
        <v>175951</v>
      </c>
      <c r="B1389">
        <v>2</v>
      </c>
      <c r="C1389" t="s">
        <v>51</v>
      </c>
      <c r="D1389">
        <v>4501</v>
      </c>
      <c r="E1389" t="s">
        <v>91</v>
      </c>
      <c r="F1389" t="s">
        <v>17</v>
      </c>
      <c r="G1389">
        <v>15</v>
      </c>
    </row>
    <row r="1390" spans="1:7" x14ac:dyDescent="0.35">
      <c r="A1390">
        <v>20966</v>
      </c>
      <c r="B1390">
        <v>28</v>
      </c>
      <c r="C1390" t="s">
        <v>18</v>
      </c>
      <c r="D1390">
        <v>4801</v>
      </c>
      <c r="E1390" t="s">
        <v>90</v>
      </c>
      <c r="F1390" t="s">
        <v>17</v>
      </c>
      <c r="G1390">
        <v>20</v>
      </c>
    </row>
    <row r="1391" spans="1:7" x14ac:dyDescent="0.35">
      <c r="A1391">
        <v>91779</v>
      </c>
      <c r="B1391">
        <v>0</v>
      </c>
      <c r="C1391" t="s">
        <v>16</v>
      </c>
      <c r="D1391">
        <v>6001</v>
      </c>
      <c r="E1391" t="s">
        <v>89</v>
      </c>
      <c r="F1391" t="s">
        <v>17</v>
      </c>
      <c r="G1391">
        <v>20</v>
      </c>
    </row>
    <row r="1392" spans="1:7" x14ac:dyDescent="0.35">
      <c r="A1392">
        <v>98099</v>
      </c>
      <c r="B1392">
        <v>0</v>
      </c>
      <c r="C1392" t="s">
        <v>16</v>
      </c>
      <c r="D1392">
        <v>6601</v>
      </c>
      <c r="E1392" t="s">
        <v>92</v>
      </c>
      <c r="F1392" t="s">
        <v>17</v>
      </c>
      <c r="G1392">
        <v>21</v>
      </c>
    </row>
    <row r="1393" spans="1:7" x14ac:dyDescent="0.35">
      <c r="A1393">
        <v>32485</v>
      </c>
      <c r="B1393">
        <v>0</v>
      </c>
      <c r="C1393" t="s">
        <v>13</v>
      </c>
      <c r="D1393">
        <v>3601</v>
      </c>
      <c r="E1393" t="s">
        <v>90</v>
      </c>
      <c r="F1393" t="s">
        <v>17</v>
      </c>
      <c r="G1393">
        <v>37</v>
      </c>
    </row>
    <row r="1394" spans="1:7" x14ac:dyDescent="0.35">
      <c r="A1394">
        <v>111284</v>
      </c>
      <c r="B1394">
        <v>2</v>
      </c>
      <c r="C1394" t="s">
        <v>33</v>
      </c>
      <c r="D1394">
        <v>3801</v>
      </c>
      <c r="E1394" t="s">
        <v>90</v>
      </c>
      <c r="F1394" t="s">
        <v>17</v>
      </c>
      <c r="G1394">
        <v>5</v>
      </c>
    </row>
    <row r="1395" spans="1:7" x14ac:dyDescent="0.35">
      <c r="A1395">
        <v>15651</v>
      </c>
      <c r="B1395">
        <v>0</v>
      </c>
      <c r="C1395" t="s">
        <v>18</v>
      </c>
      <c r="D1395">
        <v>5501</v>
      </c>
      <c r="E1395" t="s">
        <v>93</v>
      </c>
      <c r="F1395" t="s">
        <v>17</v>
      </c>
      <c r="G1395">
        <v>10</v>
      </c>
    </row>
    <row r="1396" spans="1:7" x14ac:dyDescent="0.35">
      <c r="A1396">
        <v>96220</v>
      </c>
      <c r="B1396">
        <v>0</v>
      </c>
      <c r="C1396" t="s">
        <v>16</v>
      </c>
      <c r="D1396">
        <v>3503</v>
      </c>
      <c r="E1396" t="s">
        <v>92</v>
      </c>
      <c r="F1396" t="s">
        <v>17</v>
      </c>
      <c r="G1396">
        <v>14</v>
      </c>
    </row>
    <row r="1397" spans="1:7" x14ac:dyDescent="0.35">
      <c r="A1397">
        <v>73221</v>
      </c>
      <c r="B1397">
        <v>2</v>
      </c>
      <c r="C1397" t="s">
        <v>30</v>
      </c>
      <c r="D1397">
        <v>0</v>
      </c>
      <c r="E1397" t="s">
        <v>89</v>
      </c>
      <c r="F1397" t="s">
        <v>14</v>
      </c>
      <c r="G1397">
        <v>10</v>
      </c>
    </row>
    <row r="1398" spans="1:7" x14ac:dyDescent="0.35">
      <c r="A1398">
        <v>170143</v>
      </c>
      <c r="B1398">
        <v>2</v>
      </c>
      <c r="C1398" t="s">
        <v>22</v>
      </c>
      <c r="D1398">
        <v>905</v>
      </c>
      <c r="E1398" t="s">
        <v>90</v>
      </c>
      <c r="F1398" t="s">
        <v>17</v>
      </c>
      <c r="G1398">
        <v>5</v>
      </c>
    </row>
    <row r="1399" spans="1:7" x14ac:dyDescent="0.35">
      <c r="A1399">
        <v>43884</v>
      </c>
      <c r="B1399">
        <v>1</v>
      </c>
      <c r="C1399" t="s">
        <v>13</v>
      </c>
      <c r="D1399">
        <v>3202</v>
      </c>
      <c r="E1399" t="s">
        <v>98</v>
      </c>
      <c r="F1399" t="s">
        <v>14</v>
      </c>
      <c r="G1399">
        <v>5</v>
      </c>
    </row>
    <row r="1400" spans="1:7" x14ac:dyDescent="0.35">
      <c r="A1400">
        <v>61338</v>
      </c>
      <c r="B1400">
        <v>1</v>
      </c>
      <c r="C1400" t="s">
        <v>34</v>
      </c>
      <c r="D1400">
        <v>5701</v>
      </c>
      <c r="E1400" t="s">
        <v>91</v>
      </c>
      <c r="F1400" t="s">
        <v>14</v>
      </c>
      <c r="G1400">
        <v>5</v>
      </c>
    </row>
    <row r="1401" spans="1:7" x14ac:dyDescent="0.35">
      <c r="A1401">
        <v>82636</v>
      </c>
      <c r="B1401">
        <v>0</v>
      </c>
      <c r="C1401" t="s">
        <v>57</v>
      </c>
      <c r="D1401">
        <v>4101</v>
      </c>
      <c r="E1401" t="s">
        <v>93</v>
      </c>
      <c r="F1401" t="s">
        <v>17</v>
      </c>
      <c r="G1401">
        <v>15</v>
      </c>
    </row>
    <row r="1402" spans="1:7" x14ac:dyDescent="0.35">
      <c r="A1402">
        <v>190730</v>
      </c>
      <c r="B1402">
        <v>2</v>
      </c>
      <c r="C1402" t="s">
        <v>24</v>
      </c>
      <c r="D1402">
        <v>1407</v>
      </c>
      <c r="E1402" t="s">
        <v>97</v>
      </c>
      <c r="F1402" t="s">
        <v>14</v>
      </c>
      <c r="G1402">
        <v>14</v>
      </c>
    </row>
    <row r="1403" spans="1:7" x14ac:dyDescent="0.35">
      <c r="A1403">
        <v>121071</v>
      </c>
      <c r="B1403">
        <v>28</v>
      </c>
      <c r="C1403" t="s">
        <v>21</v>
      </c>
      <c r="D1403">
        <v>4912</v>
      </c>
      <c r="E1403" t="s">
        <v>96</v>
      </c>
      <c r="F1403" t="s">
        <v>17</v>
      </c>
      <c r="G1403">
        <v>15</v>
      </c>
    </row>
    <row r="1404" spans="1:7" x14ac:dyDescent="0.35">
      <c r="A1404">
        <v>94386</v>
      </c>
      <c r="B1404">
        <v>1</v>
      </c>
      <c r="C1404" t="s">
        <v>16</v>
      </c>
      <c r="D1404">
        <v>3301</v>
      </c>
      <c r="E1404" t="s">
        <v>96</v>
      </c>
      <c r="F1404" t="s">
        <v>14</v>
      </c>
      <c r="G1404">
        <v>6</v>
      </c>
    </row>
    <row r="1405" spans="1:7" x14ac:dyDescent="0.35">
      <c r="A1405">
        <v>31094</v>
      </c>
      <c r="B1405">
        <v>0</v>
      </c>
      <c r="C1405" t="s">
        <v>40</v>
      </c>
      <c r="D1405">
        <v>2801</v>
      </c>
      <c r="E1405" t="s">
        <v>100</v>
      </c>
      <c r="F1405" t="s">
        <v>17</v>
      </c>
      <c r="G1405">
        <v>5</v>
      </c>
    </row>
    <row r="1406" spans="1:7" x14ac:dyDescent="0.35">
      <c r="A1406">
        <v>58463</v>
      </c>
      <c r="B1406">
        <v>2</v>
      </c>
      <c r="C1406" t="s">
        <v>58</v>
      </c>
      <c r="D1406">
        <v>1605</v>
      </c>
      <c r="E1406" t="s">
        <v>100</v>
      </c>
      <c r="F1406" t="s">
        <v>14</v>
      </c>
      <c r="G1406">
        <v>10</v>
      </c>
    </row>
    <row r="1407" spans="1:7" x14ac:dyDescent="0.35">
      <c r="A1407">
        <v>160716</v>
      </c>
      <c r="B1407">
        <v>28</v>
      </c>
      <c r="C1407" t="s">
        <v>28</v>
      </c>
      <c r="D1407">
        <v>0</v>
      </c>
      <c r="E1407" t="s">
        <v>89</v>
      </c>
      <c r="F1407" t="s">
        <v>17</v>
      </c>
      <c r="G1407">
        <v>7</v>
      </c>
    </row>
    <row r="1408" spans="1:7" x14ac:dyDescent="0.35">
      <c r="A1408">
        <v>156414</v>
      </c>
      <c r="B1408">
        <v>0</v>
      </c>
      <c r="C1408" t="s">
        <v>22</v>
      </c>
      <c r="D1408">
        <v>1601</v>
      </c>
      <c r="E1408" t="s">
        <v>96</v>
      </c>
      <c r="F1408" t="s">
        <v>17</v>
      </c>
      <c r="G1408">
        <v>20</v>
      </c>
    </row>
    <row r="1409" spans="1:7" x14ac:dyDescent="0.35">
      <c r="A1409">
        <v>137592</v>
      </c>
      <c r="B1409">
        <v>1</v>
      </c>
      <c r="C1409" t="s">
        <v>56</v>
      </c>
      <c r="D1409">
        <v>1201</v>
      </c>
      <c r="E1409" t="s">
        <v>98</v>
      </c>
      <c r="F1409" t="s">
        <v>14</v>
      </c>
      <c r="G1409">
        <v>25</v>
      </c>
    </row>
    <row r="1410" spans="1:7" x14ac:dyDescent="0.35">
      <c r="A1410">
        <v>130840</v>
      </c>
      <c r="B1410">
        <v>0</v>
      </c>
      <c r="C1410" t="s">
        <v>49</v>
      </c>
      <c r="D1410">
        <v>1805</v>
      </c>
      <c r="E1410" t="s">
        <v>95</v>
      </c>
      <c r="F1410" t="s">
        <v>14</v>
      </c>
      <c r="G1410">
        <v>20</v>
      </c>
    </row>
    <row r="1411" spans="1:7" x14ac:dyDescent="0.35">
      <c r="A1411">
        <v>133176</v>
      </c>
      <c r="B1411">
        <v>2</v>
      </c>
      <c r="C1411" t="s">
        <v>42</v>
      </c>
      <c r="D1411">
        <v>3601</v>
      </c>
      <c r="E1411" t="s">
        <v>101</v>
      </c>
      <c r="F1411" t="s">
        <v>97</v>
      </c>
      <c r="G1411">
        <v>50</v>
      </c>
    </row>
    <row r="1412" spans="1:7" x14ac:dyDescent="0.35">
      <c r="A1412">
        <v>164044</v>
      </c>
      <c r="B1412">
        <v>0</v>
      </c>
      <c r="C1412" t="s">
        <v>22</v>
      </c>
      <c r="D1412">
        <v>4201</v>
      </c>
      <c r="E1412" t="s">
        <v>95</v>
      </c>
      <c r="F1412" t="s">
        <v>14</v>
      </c>
      <c r="G1412">
        <v>15</v>
      </c>
    </row>
    <row r="1413" spans="1:7" x14ac:dyDescent="0.35">
      <c r="A1413">
        <v>190746</v>
      </c>
      <c r="B1413">
        <v>1</v>
      </c>
      <c r="C1413" t="s">
        <v>44</v>
      </c>
      <c r="D1413">
        <v>3701</v>
      </c>
      <c r="E1413" t="s">
        <v>95</v>
      </c>
      <c r="F1413" t="s">
        <v>14</v>
      </c>
      <c r="G1413">
        <v>11</v>
      </c>
    </row>
    <row r="1414" spans="1:7" x14ac:dyDescent="0.35">
      <c r="A1414">
        <v>52116</v>
      </c>
      <c r="B1414">
        <v>0</v>
      </c>
      <c r="C1414" t="s">
        <v>18</v>
      </c>
      <c r="D1414">
        <v>1703</v>
      </c>
      <c r="E1414" t="s">
        <v>90</v>
      </c>
      <c r="F1414" t="s">
        <v>17</v>
      </c>
      <c r="G1414">
        <v>10</v>
      </c>
    </row>
    <row r="1415" spans="1:7" x14ac:dyDescent="0.35">
      <c r="A1415">
        <v>42913</v>
      </c>
      <c r="B1415">
        <v>0</v>
      </c>
      <c r="C1415" t="s">
        <v>13</v>
      </c>
      <c r="D1415">
        <v>4601</v>
      </c>
      <c r="E1415" t="s">
        <v>89</v>
      </c>
      <c r="F1415" t="s">
        <v>14</v>
      </c>
      <c r="G1415">
        <v>5</v>
      </c>
    </row>
    <row r="1416" spans="1:7" x14ac:dyDescent="0.35">
      <c r="A1416">
        <v>124143</v>
      </c>
      <c r="B1416">
        <v>72</v>
      </c>
      <c r="C1416" t="s">
        <v>21</v>
      </c>
      <c r="D1416">
        <v>3803</v>
      </c>
      <c r="E1416" t="s">
        <v>93</v>
      </c>
      <c r="F1416" t="s">
        <v>14</v>
      </c>
      <c r="G1416">
        <v>6</v>
      </c>
    </row>
    <row r="1417" spans="1:7" x14ac:dyDescent="0.35">
      <c r="A1417">
        <v>47385</v>
      </c>
      <c r="B1417">
        <v>1</v>
      </c>
      <c r="C1417" t="s">
        <v>44</v>
      </c>
      <c r="D1417">
        <v>6001</v>
      </c>
      <c r="E1417" t="s">
        <v>94</v>
      </c>
      <c r="F1417" t="s">
        <v>14</v>
      </c>
      <c r="G1417">
        <v>15</v>
      </c>
    </row>
    <row r="1418" spans="1:7" x14ac:dyDescent="0.35">
      <c r="A1418">
        <v>92312</v>
      </c>
      <c r="B1418">
        <v>28</v>
      </c>
      <c r="C1418" t="s">
        <v>16</v>
      </c>
      <c r="D1418">
        <v>3202</v>
      </c>
      <c r="E1418" t="s">
        <v>94</v>
      </c>
      <c r="F1418" t="s">
        <v>17</v>
      </c>
      <c r="G1418">
        <v>24</v>
      </c>
    </row>
    <row r="1419" spans="1:7" x14ac:dyDescent="0.35">
      <c r="A1419">
        <v>114208</v>
      </c>
      <c r="B1419">
        <v>0</v>
      </c>
      <c r="C1419" t="s">
        <v>32</v>
      </c>
      <c r="D1419">
        <v>3401</v>
      </c>
      <c r="E1419" t="s">
        <v>105</v>
      </c>
      <c r="F1419" t="s">
        <v>14</v>
      </c>
      <c r="G1419">
        <v>50</v>
      </c>
    </row>
    <row r="1420" spans="1:7" x14ac:dyDescent="0.35">
      <c r="A1420">
        <v>127744</v>
      </c>
      <c r="B1420">
        <v>0</v>
      </c>
      <c r="C1420" t="s">
        <v>21</v>
      </c>
      <c r="D1420">
        <v>2104</v>
      </c>
      <c r="E1420" t="s">
        <v>95</v>
      </c>
      <c r="F1420" t="s">
        <v>14</v>
      </c>
      <c r="G1420">
        <v>15</v>
      </c>
    </row>
    <row r="1421" spans="1:7" x14ac:dyDescent="0.35">
      <c r="A1421">
        <v>86696</v>
      </c>
      <c r="B1421">
        <v>0</v>
      </c>
      <c r="C1421" t="s">
        <v>46</v>
      </c>
      <c r="D1421">
        <v>2307</v>
      </c>
      <c r="E1421" t="s">
        <v>95</v>
      </c>
      <c r="F1421" t="s">
        <v>17</v>
      </c>
      <c r="G1421">
        <v>25</v>
      </c>
    </row>
    <row r="1422" spans="1:7" x14ac:dyDescent="0.35">
      <c r="A1422">
        <v>177131</v>
      </c>
      <c r="B1422">
        <v>28</v>
      </c>
      <c r="C1422" t="s">
        <v>51</v>
      </c>
      <c r="D1422">
        <v>2101</v>
      </c>
      <c r="E1422" t="s">
        <v>89</v>
      </c>
      <c r="F1422" t="s">
        <v>17</v>
      </c>
      <c r="G1422">
        <v>10</v>
      </c>
    </row>
    <row r="1423" spans="1:7" x14ac:dyDescent="0.35">
      <c r="A1423">
        <v>42689</v>
      </c>
      <c r="B1423">
        <v>2</v>
      </c>
      <c r="C1423" t="s">
        <v>13</v>
      </c>
      <c r="D1423">
        <v>0</v>
      </c>
      <c r="E1423" t="s">
        <v>89</v>
      </c>
      <c r="F1423" t="s">
        <v>17</v>
      </c>
      <c r="G1423">
        <v>4</v>
      </c>
    </row>
    <row r="1424" spans="1:7" x14ac:dyDescent="0.35">
      <c r="A1424">
        <v>7879</v>
      </c>
      <c r="B1424">
        <v>2</v>
      </c>
      <c r="C1424" t="s">
        <v>22</v>
      </c>
      <c r="D1424">
        <v>3011</v>
      </c>
      <c r="E1424" t="s">
        <v>89</v>
      </c>
      <c r="F1424" t="s">
        <v>17</v>
      </c>
      <c r="G1424">
        <v>25</v>
      </c>
    </row>
    <row r="1425" spans="1:7" x14ac:dyDescent="0.35">
      <c r="A1425">
        <v>13089</v>
      </c>
      <c r="B1425">
        <v>0</v>
      </c>
      <c r="C1425" t="s">
        <v>30</v>
      </c>
      <c r="D1425">
        <v>6112</v>
      </c>
      <c r="E1425" t="s">
        <v>90</v>
      </c>
      <c r="F1425" t="s">
        <v>17</v>
      </c>
      <c r="G1425">
        <v>34</v>
      </c>
    </row>
    <row r="1426" spans="1:7" x14ac:dyDescent="0.35">
      <c r="A1426">
        <v>98085</v>
      </c>
      <c r="B1426">
        <v>1</v>
      </c>
      <c r="C1426" t="s">
        <v>16</v>
      </c>
      <c r="D1426">
        <v>0</v>
      </c>
      <c r="E1426" t="s">
        <v>92</v>
      </c>
      <c r="F1426" t="s">
        <v>14</v>
      </c>
      <c r="G1426">
        <v>10</v>
      </c>
    </row>
    <row r="1427" spans="1:7" x14ac:dyDescent="0.35">
      <c r="A1427">
        <v>5614</v>
      </c>
      <c r="B1427">
        <v>1</v>
      </c>
      <c r="C1427" t="s">
        <v>22</v>
      </c>
      <c r="D1427">
        <v>1908</v>
      </c>
      <c r="E1427" t="s">
        <v>89</v>
      </c>
      <c r="F1427" t="s">
        <v>14</v>
      </c>
      <c r="G1427">
        <v>19</v>
      </c>
    </row>
    <row r="1428" spans="1:7" x14ac:dyDescent="0.35">
      <c r="A1428">
        <v>122198</v>
      </c>
      <c r="B1428">
        <v>2</v>
      </c>
      <c r="C1428" t="s">
        <v>21</v>
      </c>
      <c r="D1428">
        <v>5601</v>
      </c>
      <c r="E1428" t="s">
        <v>93</v>
      </c>
      <c r="F1428" t="s">
        <v>17</v>
      </c>
      <c r="G1428">
        <v>6</v>
      </c>
    </row>
    <row r="1429" spans="1:7" x14ac:dyDescent="0.35">
      <c r="A1429">
        <v>131537</v>
      </c>
      <c r="B1429">
        <v>0</v>
      </c>
      <c r="C1429" t="s">
        <v>44</v>
      </c>
      <c r="D1429">
        <v>0</v>
      </c>
      <c r="E1429" t="s">
        <v>89</v>
      </c>
      <c r="F1429" t="s">
        <v>17</v>
      </c>
      <c r="G1429">
        <v>7</v>
      </c>
    </row>
    <row r="1430" spans="1:7" x14ac:dyDescent="0.35">
      <c r="A1430">
        <v>171609</v>
      </c>
      <c r="B1430">
        <v>0</v>
      </c>
      <c r="C1430" t="s">
        <v>22</v>
      </c>
      <c r="D1430">
        <v>4201</v>
      </c>
      <c r="E1430" t="s">
        <v>94</v>
      </c>
      <c r="F1430" t="s">
        <v>17</v>
      </c>
      <c r="G1430">
        <v>20</v>
      </c>
    </row>
    <row r="1431" spans="1:7" x14ac:dyDescent="0.35">
      <c r="A1431">
        <v>47914</v>
      </c>
      <c r="B1431">
        <v>30</v>
      </c>
      <c r="C1431" t="s">
        <v>44</v>
      </c>
      <c r="D1431">
        <v>1901</v>
      </c>
      <c r="E1431" t="s">
        <v>90</v>
      </c>
      <c r="F1431" t="s">
        <v>17</v>
      </c>
      <c r="G1431">
        <v>5</v>
      </c>
    </row>
    <row r="1432" spans="1:7" x14ac:dyDescent="0.35">
      <c r="A1432">
        <v>25226</v>
      </c>
      <c r="B1432">
        <v>1</v>
      </c>
      <c r="C1432" t="s">
        <v>47</v>
      </c>
      <c r="D1432">
        <v>2703</v>
      </c>
      <c r="E1432" t="s">
        <v>90</v>
      </c>
      <c r="F1432" t="s">
        <v>14</v>
      </c>
      <c r="G1432">
        <v>125</v>
      </c>
    </row>
    <row r="1433" spans="1:7" x14ac:dyDescent="0.35">
      <c r="A1433">
        <v>158567</v>
      </c>
      <c r="B1433">
        <v>0</v>
      </c>
      <c r="C1433" t="s">
        <v>22</v>
      </c>
      <c r="D1433">
        <v>1110</v>
      </c>
      <c r="E1433" t="s">
        <v>94</v>
      </c>
      <c r="F1433" t="s">
        <v>97</v>
      </c>
      <c r="G1433">
        <v>6</v>
      </c>
    </row>
    <row r="1434" spans="1:7" x14ac:dyDescent="0.35">
      <c r="A1434">
        <v>103535</v>
      </c>
      <c r="B1434">
        <v>2</v>
      </c>
      <c r="C1434" t="s">
        <v>37</v>
      </c>
      <c r="D1434">
        <v>3801</v>
      </c>
      <c r="E1434" t="s">
        <v>100</v>
      </c>
      <c r="F1434" t="s">
        <v>17</v>
      </c>
      <c r="G1434">
        <v>15</v>
      </c>
    </row>
    <row r="1435" spans="1:7" x14ac:dyDescent="0.35">
      <c r="A1435">
        <v>13394</v>
      </c>
      <c r="B1435">
        <v>0</v>
      </c>
      <c r="C1435" t="s">
        <v>16</v>
      </c>
      <c r="D1435">
        <v>3001</v>
      </c>
      <c r="E1435" t="s">
        <v>94</v>
      </c>
      <c r="F1435" t="s">
        <v>17</v>
      </c>
      <c r="G1435">
        <v>15</v>
      </c>
    </row>
    <row r="1436" spans="1:7" x14ac:dyDescent="0.35">
      <c r="A1436">
        <v>45870</v>
      </c>
      <c r="B1436">
        <v>1</v>
      </c>
      <c r="C1436" t="s">
        <v>13</v>
      </c>
      <c r="D1436">
        <v>3001</v>
      </c>
      <c r="E1436" t="s">
        <v>98</v>
      </c>
      <c r="F1436" t="s">
        <v>14</v>
      </c>
      <c r="G1436">
        <v>20</v>
      </c>
    </row>
    <row r="1437" spans="1:7" x14ac:dyDescent="0.35">
      <c r="A1437">
        <v>169703</v>
      </c>
      <c r="B1437">
        <v>0</v>
      </c>
      <c r="C1437" t="s">
        <v>22</v>
      </c>
      <c r="D1437">
        <v>1501</v>
      </c>
      <c r="E1437" t="s">
        <v>89</v>
      </c>
      <c r="F1437" t="s">
        <v>17</v>
      </c>
      <c r="G1437">
        <v>25</v>
      </c>
    </row>
    <row r="1438" spans="1:7" x14ac:dyDescent="0.35">
      <c r="A1438">
        <v>147484</v>
      </c>
      <c r="B1438">
        <v>0</v>
      </c>
      <c r="C1438" t="s">
        <v>22</v>
      </c>
      <c r="D1438">
        <v>1601</v>
      </c>
      <c r="E1438" t="s">
        <v>94</v>
      </c>
      <c r="F1438" t="s">
        <v>14</v>
      </c>
      <c r="G1438">
        <v>12</v>
      </c>
    </row>
    <row r="1439" spans="1:7" x14ac:dyDescent="0.35">
      <c r="A1439">
        <v>151907</v>
      </c>
      <c r="B1439">
        <v>0</v>
      </c>
      <c r="C1439" t="s">
        <v>22</v>
      </c>
      <c r="D1439">
        <v>5901</v>
      </c>
      <c r="E1439" t="s">
        <v>93</v>
      </c>
      <c r="F1439" t="s">
        <v>17</v>
      </c>
      <c r="G1439">
        <v>6</v>
      </c>
    </row>
    <row r="1440" spans="1:7" x14ac:dyDescent="0.35">
      <c r="A1440">
        <v>152283</v>
      </c>
      <c r="B1440">
        <v>0</v>
      </c>
      <c r="C1440" t="s">
        <v>22</v>
      </c>
      <c r="D1440">
        <v>3604</v>
      </c>
      <c r="E1440" t="s">
        <v>89</v>
      </c>
      <c r="F1440" t="s">
        <v>17</v>
      </c>
      <c r="G1440">
        <v>10</v>
      </c>
    </row>
    <row r="1441" spans="1:7" x14ac:dyDescent="0.35">
      <c r="A1441">
        <v>146742</v>
      </c>
      <c r="B1441">
        <v>1</v>
      </c>
      <c r="C1441" t="s">
        <v>22</v>
      </c>
      <c r="D1441">
        <v>3001</v>
      </c>
      <c r="E1441" t="s">
        <v>94</v>
      </c>
      <c r="F1441" t="s">
        <v>14</v>
      </c>
      <c r="G1441">
        <v>15</v>
      </c>
    </row>
    <row r="1442" spans="1:7" x14ac:dyDescent="0.35">
      <c r="A1442">
        <v>68240</v>
      </c>
      <c r="B1442">
        <v>0</v>
      </c>
      <c r="C1442" t="s">
        <v>30</v>
      </c>
      <c r="D1442">
        <v>3001</v>
      </c>
      <c r="E1442" t="s">
        <v>103</v>
      </c>
      <c r="F1442" t="s">
        <v>14</v>
      </c>
      <c r="G1442">
        <v>25</v>
      </c>
    </row>
    <row r="1443" spans="1:7" x14ac:dyDescent="0.35">
      <c r="A1443">
        <v>24975</v>
      </c>
      <c r="B1443">
        <v>0</v>
      </c>
      <c r="C1443" t="s">
        <v>47</v>
      </c>
      <c r="D1443">
        <v>4401</v>
      </c>
      <c r="E1443" t="s">
        <v>92</v>
      </c>
      <c r="F1443" t="s">
        <v>17</v>
      </c>
      <c r="G1443">
        <v>20</v>
      </c>
    </row>
    <row r="1444" spans="1:7" x14ac:dyDescent="0.35">
      <c r="A1444">
        <v>25027</v>
      </c>
      <c r="B1444">
        <v>0</v>
      </c>
      <c r="C1444" t="s">
        <v>47</v>
      </c>
      <c r="D1444">
        <v>5502</v>
      </c>
      <c r="E1444" t="s">
        <v>92</v>
      </c>
      <c r="F1444" t="s">
        <v>14</v>
      </c>
      <c r="G1444">
        <v>5</v>
      </c>
    </row>
    <row r="1445" spans="1:7" x14ac:dyDescent="0.35">
      <c r="A1445">
        <v>184269</v>
      </c>
      <c r="B1445">
        <v>0</v>
      </c>
      <c r="C1445" t="s">
        <v>41</v>
      </c>
      <c r="D1445">
        <v>1406</v>
      </c>
      <c r="E1445" t="s">
        <v>89</v>
      </c>
      <c r="F1445" t="s">
        <v>97</v>
      </c>
      <c r="G1445">
        <v>10</v>
      </c>
    </row>
    <row r="1446" spans="1:7" x14ac:dyDescent="0.35">
      <c r="A1446">
        <v>187915</v>
      </c>
      <c r="B1446">
        <v>0</v>
      </c>
      <c r="C1446" t="s">
        <v>59</v>
      </c>
      <c r="D1446">
        <v>0</v>
      </c>
      <c r="E1446" t="s">
        <v>90</v>
      </c>
      <c r="F1446" t="s">
        <v>17</v>
      </c>
      <c r="G1446">
        <v>20</v>
      </c>
    </row>
    <row r="1447" spans="1:7" x14ac:dyDescent="0.35">
      <c r="A1447">
        <v>16972</v>
      </c>
      <c r="B1447">
        <v>1</v>
      </c>
      <c r="C1447" t="s">
        <v>18</v>
      </c>
      <c r="D1447">
        <v>5801</v>
      </c>
      <c r="E1447" t="s">
        <v>92</v>
      </c>
      <c r="F1447" t="s">
        <v>14</v>
      </c>
      <c r="G1447">
        <v>12</v>
      </c>
    </row>
    <row r="1448" spans="1:7" x14ac:dyDescent="0.35">
      <c r="A1448">
        <v>126469</v>
      </c>
      <c r="B1448">
        <v>0</v>
      </c>
      <c r="C1448" t="s">
        <v>21</v>
      </c>
      <c r="D1448">
        <v>1808</v>
      </c>
      <c r="E1448" t="s">
        <v>93</v>
      </c>
      <c r="F1448" t="s">
        <v>14</v>
      </c>
      <c r="G1448">
        <v>15</v>
      </c>
    </row>
    <row r="1449" spans="1:7" x14ac:dyDescent="0.35">
      <c r="A1449">
        <v>42548</v>
      </c>
      <c r="B1449">
        <v>0</v>
      </c>
      <c r="C1449" t="s">
        <v>13</v>
      </c>
      <c r="D1449">
        <v>2401</v>
      </c>
      <c r="E1449" t="s">
        <v>105</v>
      </c>
      <c r="F1449" t="s">
        <v>17</v>
      </c>
      <c r="G1449">
        <v>11</v>
      </c>
    </row>
    <row r="1450" spans="1:7" x14ac:dyDescent="0.35">
      <c r="A1450">
        <v>72416</v>
      </c>
      <c r="B1450">
        <v>1002</v>
      </c>
      <c r="C1450" t="s">
        <v>30</v>
      </c>
      <c r="D1450">
        <v>1606</v>
      </c>
      <c r="E1450" t="s">
        <v>92</v>
      </c>
      <c r="F1450" t="s">
        <v>14</v>
      </c>
      <c r="G1450">
        <v>5</v>
      </c>
    </row>
    <row r="1451" spans="1:7" x14ac:dyDescent="0.35">
      <c r="A1451">
        <v>118163</v>
      </c>
      <c r="B1451">
        <v>2</v>
      </c>
      <c r="C1451" t="s">
        <v>21</v>
      </c>
      <c r="D1451">
        <v>0</v>
      </c>
      <c r="E1451" t="s">
        <v>92</v>
      </c>
      <c r="F1451" t="s">
        <v>14</v>
      </c>
      <c r="G1451">
        <v>5</v>
      </c>
    </row>
    <row r="1452" spans="1:7" x14ac:dyDescent="0.35">
      <c r="A1452">
        <v>174833</v>
      </c>
      <c r="B1452">
        <v>2</v>
      </c>
      <c r="C1452" t="s">
        <v>51</v>
      </c>
      <c r="D1452">
        <v>2002</v>
      </c>
      <c r="E1452" t="s">
        <v>91</v>
      </c>
      <c r="F1452" t="s">
        <v>17</v>
      </c>
      <c r="G1452">
        <v>20</v>
      </c>
    </row>
    <row r="1453" spans="1:7" x14ac:dyDescent="0.35">
      <c r="A1453">
        <v>19623</v>
      </c>
      <c r="B1453">
        <v>0</v>
      </c>
      <c r="C1453" t="s">
        <v>18</v>
      </c>
      <c r="D1453">
        <v>6201</v>
      </c>
      <c r="E1453" t="s">
        <v>95</v>
      </c>
      <c r="F1453" t="s">
        <v>17</v>
      </c>
      <c r="G1453">
        <v>14</v>
      </c>
    </row>
    <row r="1454" spans="1:7" x14ac:dyDescent="0.35">
      <c r="A1454">
        <v>159506</v>
      </c>
      <c r="B1454">
        <v>1</v>
      </c>
      <c r="C1454" t="s">
        <v>22</v>
      </c>
      <c r="D1454">
        <v>0</v>
      </c>
      <c r="E1454" t="s">
        <v>92</v>
      </c>
      <c r="F1454" t="s">
        <v>14</v>
      </c>
      <c r="G1454">
        <v>10</v>
      </c>
    </row>
    <row r="1455" spans="1:7" x14ac:dyDescent="0.35">
      <c r="A1455">
        <v>153743</v>
      </c>
      <c r="B1455">
        <v>0</v>
      </c>
      <c r="C1455" t="s">
        <v>22</v>
      </c>
      <c r="D1455">
        <v>5901</v>
      </c>
      <c r="E1455" t="s">
        <v>94</v>
      </c>
      <c r="F1455" t="s">
        <v>14</v>
      </c>
      <c r="G1455">
        <v>26</v>
      </c>
    </row>
    <row r="1456" spans="1:7" x14ac:dyDescent="0.35">
      <c r="A1456">
        <v>100447</v>
      </c>
      <c r="B1456">
        <v>0</v>
      </c>
      <c r="C1456" t="s">
        <v>37</v>
      </c>
      <c r="D1456">
        <v>5401</v>
      </c>
      <c r="E1456" t="s">
        <v>91</v>
      </c>
      <c r="F1456" t="s">
        <v>17</v>
      </c>
      <c r="G1456">
        <v>3</v>
      </c>
    </row>
    <row r="1457" spans="1:7" x14ac:dyDescent="0.35">
      <c r="A1457">
        <v>126403</v>
      </c>
      <c r="B1457">
        <v>2</v>
      </c>
      <c r="C1457" t="s">
        <v>21</v>
      </c>
      <c r="D1457">
        <v>2403</v>
      </c>
      <c r="E1457" t="s">
        <v>98</v>
      </c>
      <c r="F1457" t="s">
        <v>17</v>
      </c>
      <c r="G1457">
        <v>10</v>
      </c>
    </row>
    <row r="1458" spans="1:7" x14ac:dyDescent="0.35">
      <c r="A1458">
        <v>77695</v>
      </c>
      <c r="B1458">
        <v>1</v>
      </c>
      <c r="C1458" t="s">
        <v>36</v>
      </c>
      <c r="D1458">
        <v>5801</v>
      </c>
      <c r="E1458" t="s">
        <v>95</v>
      </c>
      <c r="F1458" t="s">
        <v>14</v>
      </c>
      <c r="G1458">
        <v>20</v>
      </c>
    </row>
    <row r="1459" spans="1:7" x14ac:dyDescent="0.35">
      <c r="A1459">
        <v>18266</v>
      </c>
      <c r="B1459">
        <v>0</v>
      </c>
      <c r="C1459" t="s">
        <v>18</v>
      </c>
      <c r="D1459">
        <v>2505</v>
      </c>
      <c r="E1459" t="s">
        <v>98</v>
      </c>
      <c r="F1459" t="s">
        <v>14</v>
      </c>
      <c r="G1459">
        <v>5</v>
      </c>
    </row>
    <row r="1460" spans="1:7" x14ac:dyDescent="0.35">
      <c r="A1460">
        <v>80893</v>
      </c>
      <c r="B1460">
        <v>1</v>
      </c>
      <c r="C1460" t="s">
        <v>36</v>
      </c>
      <c r="D1460">
        <v>1507</v>
      </c>
      <c r="E1460" t="s">
        <v>90</v>
      </c>
      <c r="F1460" t="s">
        <v>14</v>
      </c>
      <c r="G1460">
        <v>25</v>
      </c>
    </row>
    <row r="1461" spans="1:7" x14ac:dyDescent="0.35">
      <c r="A1461">
        <v>169553</v>
      </c>
      <c r="B1461">
        <v>28</v>
      </c>
      <c r="C1461" t="s">
        <v>22</v>
      </c>
      <c r="D1461">
        <v>5901</v>
      </c>
      <c r="E1461" t="s">
        <v>92</v>
      </c>
      <c r="F1461" t="s">
        <v>17</v>
      </c>
      <c r="G1461">
        <v>10</v>
      </c>
    </row>
    <row r="1462" spans="1:7" x14ac:dyDescent="0.35">
      <c r="A1462">
        <v>30450</v>
      </c>
      <c r="B1462">
        <v>2</v>
      </c>
      <c r="C1462" t="s">
        <v>40</v>
      </c>
      <c r="D1462">
        <v>2407</v>
      </c>
      <c r="E1462" t="s">
        <v>89</v>
      </c>
      <c r="F1462" t="s">
        <v>17</v>
      </c>
      <c r="G1462">
        <v>50</v>
      </c>
    </row>
    <row r="1463" spans="1:7" x14ac:dyDescent="0.35">
      <c r="A1463">
        <v>98220</v>
      </c>
      <c r="B1463">
        <v>0</v>
      </c>
      <c r="C1463" t="s">
        <v>16</v>
      </c>
      <c r="D1463">
        <v>3601</v>
      </c>
      <c r="E1463" t="s">
        <v>100</v>
      </c>
      <c r="F1463" t="s">
        <v>14</v>
      </c>
      <c r="G1463">
        <v>10</v>
      </c>
    </row>
    <row r="1464" spans="1:7" x14ac:dyDescent="0.35">
      <c r="A1464">
        <v>134833</v>
      </c>
      <c r="B1464">
        <v>1</v>
      </c>
      <c r="C1464" t="s">
        <v>39</v>
      </c>
      <c r="D1464">
        <v>3901</v>
      </c>
      <c r="E1464" t="s">
        <v>92</v>
      </c>
      <c r="F1464" t="s">
        <v>14</v>
      </c>
      <c r="G1464">
        <v>6</v>
      </c>
    </row>
    <row r="1465" spans="1:7" x14ac:dyDescent="0.35">
      <c r="A1465">
        <v>179014</v>
      </c>
      <c r="B1465">
        <v>2</v>
      </c>
      <c r="C1465" t="s">
        <v>41</v>
      </c>
      <c r="D1465">
        <v>1001</v>
      </c>
      <c r="E1465" t="s">
        <v>95</v>
      </c>
      <c r="F1465" t="s">
        <v>17</v>
      </c>
      <c r="G1465">
        <v>23</v>
      </c>
    </row>
    <row r="1466" spans="1:7" x14ac:dyDescent="0.35">
      <c r="A1466">
        <v>77023</v>
      </c>
      <c r="B1466">
        <v>1</v>
      </c>
      <c r="C1466" t="s">
        <v>48</v>
      </c>
      <c r="D1466">
        <v>4301</v>
      </c>
      <c r="E1466" t="s">
        <v>98</v>
      </c>
      <c r="F1466" t="s">
        <v>14</v>
      </c>
      <c r="G1466">
        <v>15</v>
      </c>
    </row>
    <row r="1467" spans="1:7" x14ac:dyDescent="0.35">
      <c r="A1467">
        <v>10028</v>
      </c>
      <c r="B1467">
        <v>1</v>
      </c>
      <c r="C1467" t="s">
        <v>22</v>
      </c>
      <c r="D1467">
        <v>0</v>
      </c>
      <c r="E1467" t="s">
        <v>89</v>
      </c>
      <c r="F1467" t="s">
        <v>14</v>
      </c>
      <c r="G1467">
        <v>20</v>
      </c>
    </row>
    <row r="1468" spans="1:7" x14ac:dyDescent="0.35">
      <c r="A1468">
        <v>20522</v>
      </c>
      <c r="B1468">
        <v>1</v>
      </c>
      <c r="C1468" t="s">
        <v>18</v>
      </c>
      <c r="D1468">
        <v>5001</v>
      </c>
      <c r="E1468" t="s">
        <v>95</v>
      </c>
      <c r="F1468" t="s">
        <v>14</v>
      </c>
      <c r="G1468">
        <v>15</v>
      </c>
    </row>
    <row r="1469" spans="1:7" x14ac:dyDescent="0.35">
      <c r="A1469">
        <v>82065</v>
      </c>
      <c r="B1469">
        <v>0</v>
      </c>
      <c r="C1469" t="s">
        <v>57</v>
      </c>
      <c r="D1469">
        <v>3601</v>
      </c>
      <c r="E1469" t="s">
        <v>90</v>
      </c>
      <c r="F1469" t="s">
        <v>14</v>
      </c>
      <c r="G1469">
        <v>10</v>
      </c>
    </row>
    <row r="1470" spans="1:7" x14ac:dyDescent="0.35">
      <c r="A1470">
        <v>20769</v>
      </c>
      <c r="B1470">
        <v>2</v>
      </c>
      <c r="C1470" t="s">
        <v>18</v>
      </c>
      <c r="D1470">
        <v>4601</v>
      </c>
      <c r="E1470" t="s">
        <v>90</v>
      </c>
      <c r="F1470" t="s">
        <v>14</v>
      </c>
      <c r="G1470">
        <v>5</v>
      </c>
    </row>
    <row r="1471" spans="1:7" x14ac:dyDescent="0.35">
      <c r="A1471">
        <v>160970</v>
      </c>
      <c r="B1471">
        <v>1</v>
      </c>
      <c r="C1471" t="s">
        <v>22</v>
      </c>
      <c r="D1471">
        <v>2111</v>
      </c>
      <c r="E1471" t="s">
        <v>95</v>
      </c>
      <c r="F1471" t="s">
        <v>14</v>
      </c>
      <c r="G1471">
        <v>5</v>
      </c>
    </row>
    <row r="1472" spans="1:7" x14ac:dyDescent="0.35">
      <c r="A1472">
        <v>174609</v>
      </c>
      <c r="B1472">
        <v>0</v>
      </c>
      <c r="C1472" t="s">
        <v>51</v>
      </c>
      <c r="D1472">
        <v>0</v>
      </c>
      <c r="E1472" t="s">
        <v>90</v>
      </c>
      <c r="F1472" t="s">
        <v>17</v>
      </c>
      <c r="G1472">
        <v>10</v>
      </c>
    </row>
    <row r="1473" spans="1:7" x14ac:dyDescent="0.35">
      <c r="A1473">
        <v>127166</v>
      </c>
      <c r="B1473">
        <v>1002</v>
      </c>
      <c r="C1473" t="s">
        <v>21</v>
      </c>
      <c r="D1473">
        <v>2512</v>
      </c>
      <c r="E1473" t="s">
        <v>94</v>
      </c>
      <c r="F1473" t="s">
        <v>45</v>
      </c>
      <c r="G1473">
        <v>30</v>
      </c>
    </row>
    <row r="1474" spans="1:7" x14ac:dyDescent="0.35">
      <c r="A1474">
        <v>155967</v>
      </c>
      <c r="B1474">
        <v>0</v>
      </c>
      <c r="C1474" t="s">
        <v>22</v>
      </c>
      <c r="D1474">
        <v>2001</v>
      </c>
      <c r="E1474" t="s">
        <v>89</v>
      </c>
      <c r="F1474" t="s">
        <v>17</v>
      </c>
      <c r="G1474">
        <v>5</v>
      </c>
    </row>
    <row r="1475" spans="1:7" x14ac:dyDescent="0.35">
      <c r="A1475">
        <v>14790</v>
      </c>
      <c r="B1475">
        <v>1</v>
      </c>
      <c r="C1475" t="s">
        <v>22</v>
      </c>
      <c r="D1475">
        <v>2104</v>
      </c>
      <c r="E1475" t="s">
        <v>96</v>
      </c>
      <c r="F1475" t="s">
        <v>14</v>
      </c>
      <c r="G1475">
        <v>15</v>
      </c>
    </row>
    <row r="1476" spans="1:7" x14ac:dyDescent="0.35">
      <c r="A1476">
        <v>20583</v>
      </c>
      <c r="B1476">
        <v>28</v>
      </c>
      <c r="C1476" t="s">
        <v>18</v>
      </c>
      <c r="D1476">
        <v>2801</v>
      </c>
      <c r="E1476" t="s">
        <v>93</v>
      </c>
      <c r="F1476" t="s">
        <v>17</v>
      </c>
      <c r="G1476">
        <v>14</v>
      </c>
    </row>
    <row r="1477" spans="1:7" x14ac:dyDescent="0.35">
      <c r="A1477">
        <v>185934</v>
      </c>
      <c r="B1477">
        <v>2</v>
      </c>
      <c r="C1477" t="s">
        <v>22</v>
      </c>
      <c r="D1477">
        <v>0</v>
      </c>
      <c r="E1477" t="s">
        <v>103</v>
      </c>
      <c r="F1477" t="s">
        <v>17</v>
      </c>
      <c r="G1477">
        <v>25</v>
      </c>
    </row>
    <row r="1478" spans="1:7" x14ac:dyDescent="0.35">
      <c r="A1478">
        <v>109449</v>
      </c>
      <c r="B1478">
        <v>2</v>
      </c>
      <c r="C1478" t="s">
        <v>50</v>
      </c>
      <c r="D1478">
        <v>2211</v>
      </c>
      <c r="E1478" t="s">
        <v>90</v>
      </c>
      <c r="F1478" t="s">
        <v>17</v>
      </c>
      <c r="G1478">
        <v>12</v>
      </c>
    </row>
    <row r="1479" spans="1:7" x14ac:dyDescent="0.35">
      <c r="A1479">
        <v>64115</v>
      </c>
      <c r="B1479">
        <v>1</v>
      </c>
      <c r="C1479" t="s">
        <v>34</v>
      </c>
      <c r="D1479">
        <v>2506</v>
      </c>
      <c r="E1479" t="s">
        <v>89</v>
      </c>
      <c r="F1479" t="s">
        <v>14</v>
      </c>
      <c r="G1479">
        <v>15</v>
      </c>
    </row>
    <row r="1480" spans="1:7" x14ac:dyDescent="0.35">
      <c r="A1480">
        <v>154202</v>
      </c>
      <c r="B1480">
        <v>0</v>
      </c>
      <c r="C1480" t="s">
        <v>22</v>
      </c>
      <c r="D1480">
        <v>0</v>
      </c>
      <c r="E1480" t="s">
        <v>90</v>
      </c>
      <c r="F1480" t="s">
        <v>17</v>
      </c>
      <c r="G1480">
        <v>50</v>
      </c>
    </row>
    <row r="1481" spans="1:7" x14ac:dyDescent="0.35">
      <c r="A1481">
        <v>153001</v>
      </c>
      <c r="B1481">
        <v>1</v>
      </c>
      <c r="C1481" t="s">
        <v>22</v>
      </c>
      <c r="D1481">
        <v>5203</v>
      </c>
      <c r="E1481" t="s">
        <v>91</v>
      </c>
      <c r="F1481" t="s">
        <v>14</v>
      </c>
      <c r="G1481">
        <v>5</v>
      </c>
    </row>
    <row r="1482" spans="1:7" x14ac:dyDescent="0.35">
      <c r="A1482">
        <v>154216</v>
      </c>
      <c r="B1482">
        <v>2</v>
      </c>
      <c r="C1482" t="s">
        <v>22</v>
      </c>
      <c r="D1482">
        <v>1301</v>
      </c>
      <c r="E1482" t="s">
        <v>90</v>
      </c>
      <c r="F1482" t="s">
        <v>17</v>
      </c>
      <c r="G1482">
        <v>13</v>
      </c>
    </row>
    <row r="1483" spans="1:7" x14ac:dyDescent="0.35">
      <c r="A1483">
        <v>174976</v>
      </c>
      <c r="B1483">
        <v>0</v>
      </c>
      <c r="C1483" t="s">
        <v>51</v>
      </c>
      <c r="D1483">
        <v>5901</v>
      </c>
      <c r="E1483" t="s">
        <v>92</v>
      </c>
      <c r="F1483" t="s">
        <v>17</v>
      </c>
      <c r="G1483">
        <v>15</v>
      </c>
    </row>
    <row r="1484" spans="1:7" x14ac:dyDescent="0.35">
      <c r="A1484">
        <v>140547</v>
      </c>
      <c r="B1484">
        <v>0</v>
      </c>
      <c r="C1484" t="s">
        <v>55</v>
      </c>
      <c r="D1484">
        <v>0</v>
      </c>
      <c r="E1484" t="s">
        <v>92</v>
      </c>
      <c r="F1484" t="s">
        <v>14</v>
      </c>
      <c r="G1484">
        <v>20</v>
      </c>
    </row>
    <row r="1485" spans="1:7" x14ac:dyDescent="0.35">
      <c r="A1485">
        <v>169371</v>
      </c>
      <c r="B1485">
        <v>0</v>
      </c>
      <c r="C1485" t="s">
        <v>22</v>
      </c>
      <c r="D1485">
        <v>1601</v>
      </c>
      <c r="E1485" t="s">
        <v>90</v>
      </c>
      <c r="F1485" t="s">
        <v>17</v>
      </c>
      <c r="G1485">
        <v>20</v>
      </c>
    </row>
    <row r="1486" spans="1:7" x14ac:dyDescent="0.35">
      <c r="A1486">
        <v>167100</v>
      </c>
      <c r="B1486">
        <v>0</v>
      </c>
      <c r="C1486" t="s">
        <v>22</v>
      </c>
      <c r="D1486">
        <v>1704</v>
      </c>
      <c r="E1486" t="s">
        <v>94</v>
      </c>
      <c r="F1486" t="s">
        <v>14</v>
      </c>
      <c r="G1486">
        <v>10</v>
      </c>
    </row>
    <row r="1487" spans="1:7" x14ac:dyDescent="0.35">
      <c r="A1487">
        <v>157295</v>
      </c>
      <c r="B1487">
        <v>2</v>
      </c>
      <c r="C1487" t="s">
        <v>22</v>
      </c>
      <c r="D1487">
        <v>1501</v>
      </c>
      <c r="E1487" t="s">
        <v>94</v>
      </c>
      <c r="F1487" t="s">
        <v>31</v>
      </c>
      <c r="G1487">
        <v>35</v>
      </c>
    </row>
    <row r="1488" spans="1:7" x14ac:dyDescent="0.35">
      <c r="A1488">
        <v>19020</v>
      </c>
      <c r="B1488">
        <v>2</v>
      </c>
      <c r="C1488" t="s">
        <v>18</v>
      </c>
      <c r="D1488">
        <v>2801</v>
      </c>
      <c r="E1488" t="s">
        <v>95</v>
      </c>
      <c r="F1488" t="s">
        <v>17</v>
      </c>
      <c r="G1488">
        <v>19</v>
      </c>
    </row>
    <row r="1489" spans="1:7" x14ac:dyDescent="0.35">
      <c r="A1489">
        <v>105325</v>
      </c>
      <c r="B1489">
        <v>28</v>
      </c>
      <c r="C1489" t="s">
        <v>28</v>
      </c>
      <c r="D1489">
        <v>0</v>
      </c>
      <c r="E1489" t="s">
        <v>90</v>
      </c>
      <c r="F1489" t="s">
        <v>17</v>
      </c>
      <c r="G1489">
        <v>6</v>
      </c>
    </row>
    <row r="1490" spans="1:7" x14ac:dyDescent="0.35">
      <c r="A1490">
        <v>30117</v>
      </c>
      <c r="B1490">
        <v>1</v>
      </c>
      <c r="C1490" t="s">
        <v>40</v>
      </c>
      <c r="D1490">
        <v>7101</v>
      </c>
      <c r="E1490" t="s">
        <v>90</v>
      </c>
      <c r="F1490" t="s">
        <v>14</v>
      </c>
      <c r="G1490">
        <v>16</v>
      </c>
    </row>
    <row r="1491" spans="1:7" x14ac:dyDescent="0.35">
      <c r="A1491">
        <v>121798</v>
      </c>
      <c r="B1491">
        <v>1</v>
      </c>
      <c r="C1491" t="s">
        <v>21</v>
      </c>
      <c r="D1491">
        <v>3601</v>
      </c>
      <c r="E1491" t="s">
        <v>96</v>
      </c>
      <c r="F1491" t="s">
        <v>14</v>
      </c>
      <c r="G1491">
        <v>15</v>
      </c>
    </row>
    <row r="1492" spans="1:7" x14ac:dyDescent="0.35">
      <c r="A1492">
        <v>86322</v>
      </c>
      <c r="B1492">
        <v>0</v>
      </c>
      <c r="C1492" t="s">
        <v>53</v>
      </c>
      <c r="D1492">
        <v>6701</v>
      </c>
      <c r="E1492" t="s">
        <v>90</v>
      </c>
      <c r="F1492" t="s">
        <v>17</v>
      </c>
      <c r="G1492">
        <v>5</v>
      </c>
    </row>
    <row r="1493" spans="1:7" x14ac:dyDescent="0.35">
      <c r="A1493">
        <v>56886</v>
      </c>
      <c r="B1493">
        <v>1</v>
      </c>
      <c r="C1493" t="s">
        <v>58</v>
      </c>
      <c r="D1493">
        <v>2601</v>
      </c>
      <c r="E1493" t="s">
        <v>94</v>
      </c>
      <c r="F1493" t="s">
        <v>14</v>
      </c>
      <c r="G1493">
        <v>12</v>
      </c>
    </row>
    <row r="1494" spans="1:7" x14ac:dyDescent="0.35">
      <c r="A1494">
        <v>177613</v>
      </c>
      <c r="B1494">
        <v>0</v>
      </c>
      <c r="C1494" t="s">
        <v>51</v>
      </c>
      <c r="D1494">
        <v>0</v>
      </c>
      <c r="E1494" t="s">
        <v>92</v>
      </c>
      <c r="F1494" t="s">
        <v>14</v>
      </c>
      <c r="G1494">
        <v>20</v>
      </c>
    </row>
    <row r="1495" spans="1:7" x14ac:dyDescent="0.35">
      <c r="A1495">
        <v>43492</v>
      </c>
      <c r="B1495">
        <v>0</v>
      </c>
      <c r="C1495" t="s">
        <v>13</v>
      </c>
      <c r="D1495">
        <v>0</v>
      </c>
      <c r="E1495" t="s">
        <v>91</v>
      </c>
      <c r="F1495" t="s">
        <v>17</v>
      </c>
      <c r="G1495">
        <v>12</v>
      </c>
    </row>
    <row r="1496" spans="1:7" x14ac:dyDescent="0.35">
      <c r="A1496">
        <v>931</v>
      </c>
      <c r="B1496">
        <v>1002</v>
      </c>
      <c r="C1496" t="s">
        <v>51</v>
      </c>
      <c r="D1496">
        <v>4711</v>
      </c>
      <c r="E1496" t="s">
        <v>92</v>
      </c>
      <c r="F1496" t="s">
        <v>14</v>
      </c>
      <c r="G1496">
        <v>12</v>
      </c>
    </row>
    <row r="1497" spans="1:7" x14ac:dyDescent="0.35">
      <c r="A1497">
        <v>19510</v>
      </c>
      <c r="B1497">
        <v>0</v>
      </c>
      <c r="C1497" t="s">
        <v>18</v>
      </c>
      <c r="D1497">
        <v>2001</v>
      </c>
      <c r="E1497" t="s">
        <v>93</v>
      </c>
      <c r="F1497" t="s">
        <v>14</v>
      </c>
      <c r="G1497">
        <v>125</v>
      </c>
    </row>
    <row r="1498" spans="1:7" x14ac:dyDescent="0.35">
      <c r="A1498">
        <v>38165</v>
      </c>
      <c r="B1498">
        <v>1002</v>
      </c>
      <c r="C1498" t="s">
        <v>22</v>
      </c>
      <c r="D1498">
        <v>4607</v>
      </c>
      <c r="E1498" t="s">
        <v>104</v>
      </c>
      <c r="F1498" t="s">
        <v>17</v>
      </c>
      <c r="G1498">
        <v>14</v>
      </c>
    </row>
    <row r="1499" spans="1:7" x14ac:dyDescent="0.35">
      <c r="A1499">
        <v>171879</v>
      </c>
      <c r="B1499">
        <v>0</v>
      </c>
      <c r="C1499" t="s">
        <v>22</v>
      </c>
      <c r="D1499">
        <v>0</v>
      </c>
      <c r="E1499" t="s">
        <v>102</v>
      </c>
      <c r="F1499" t="s">
        <v>17</v>
      </c>
      <c r="G1499">
        <v>20</v>
      </c>
    </row>
    <row r="1500" spans="1:7" x14ac:dyDescent="0.35">
      <c r="A1500">
        <v>135248</v>
      </c>
      <c r="B1500">
        <v>1</v>
      </c>
      <c r="C1500" t="s">
        <v>56</v>
      </c>
      <c r="D1500">
        <v>1612</v>
      </c>
      <c r="E1500" t="s">
        <v>104</v>
      </c>
      <c r="F1500" t="s">
        <v>14</v>
      </c>
      <c r="G1500">
        <v>20</v>
      </c>
    </row>
    <row r="1501" spans="1:7" x14ac:dyDescent="0.35">
      <c r="A1501">
        <v>187171</v>
      </c>
      <c r="B1501">
        <v>1</v>
      </c>
      <c r="C1501" t="s">
        <v>56</v>
      </c>
      <c r="D1501">
        <v>0</v>
      </c>
      <c r="E1501" t="s">
        <v>89</v>
      </c>
      <c r="F1501" t="s">
        <v>14</v>
      </c>
      <c r="G1501">
        <v>15</v>
      </c>
    </row>
    <row r="1502" spans="1:7" x14ac:dyDescent="0.35">
      <c r="A1502">
        <v>77915</v>
      </c>
      <c r="B1502">
        <v>0</v>
      </c>
      <c r="C1502" t="s">
        <v>36</v>
      </c>
      <c r="D1502">
        <v>2212</v>
      </c>
      <c r="E1502" t="s">
        <v>99</v>
      </c>
      <c r="F1502" t="s">
        <v>14</v>
      </c>
      <c r="G1502">
        <v>15</v>
      </c>
    </row>
    <row r="1503" spans="1:7" x14ac:dyDescent="0.35">
      <c r="A1503">
        <v>64419</v>
      </c>
      <c r="B1503">
        <v>1</v>
      </c>
      <c r="C1503" t="s">
        <v>34</v>
      </c>
      <c r="D1503">
        <v>0</v>
      </c>
      <c r="E1503" t="s">
        <v>92</v>
      </c>
      <c r="F1503" t="s">
        <v>14</v>
      </c>
      <c r="G1503">
        <v>14</v>
      </c>
    </row>
    <row r="1504" spans="1:7" x14ac:dyDescent="0.35">
      <c r="A1504">
        <v>51185</v>
      </c>
      <c r="B1504">
        <v>1</v>
      </c>
      <c r="C1504" t="s">
        <v>54</v>
      </c>
      <c r="D1504">
        <v>0</v>
      </c>
      <c r="E1504" t="s">
        <v>92</v>
      </c>
      <c r="F1504" t="s">
        <v>14</v>
      </c>
      <c r="G1504">
        <v>10</v>
      </c>
    </row>
    <row r="1505" spans="1:7" x14ac:dyDescent="0.35">
      <c r="A1505">
        <v>79116</v>
      </c>
      <c r="B1505">
        <v>0</v>
      </c>
      <c r="C1505" t="s">
        <v>36</v>
      </c>
      <c r="D1505">
        <v>3601</v>
      </c>
      <c r="E1505" t="s">
        <v>89</v>
      </c>
      <c r="F1505" t="s">
        <v>17</v>
      </c>
      <c r="G1505">
        <v>10</v>
      </c>
    </row>
    <row r="1506" spans="1:7" x14ac:dyDescent="0.35">
      <c r="A1506">
        <v>68951</v>
      </c>
      <c r="B1506">
        <v>1</v>
      </c>
      <c r="C1506" t="s">
        <v>30</v>
      </c>
      <c r="D1506">
        <v>7107</v>
      </c>
      <c r="E1506" t="s">
        <v>94</v>
      </c>
      <c r="F1506" t="s">
        <v>14</v>
      </c>
      <c r="G1506">
        <v>25</v>
      </c>
    </row>
    <row r="1507" spans="1:7" x14ac:dyDescent="0.35">
      <c r="A1507">
        <v>50570</v>
      </c>
      <c r="B1507">
        <v>1</v>
      </c>
      <c r="C1507" t="s">
        <v>54</v>
      </c>
      <c r="D1507">
        <v>0</v>
      </c>
      <c r="E1507" t="s">
        <v>100</v>
      </c>
      <c r="F1507" t="s">
        <v>14</v>
      </c>
      <c r="G1507">
        <v>10</v>
      </c>
    </row>
    <row r="1508" spans="1:7" x14ac:dyDescent="0.35">
      <c r="A1508">
        <v>90775</v>
      </c>
      <c r="B1508">
        <v>1</v>
      </c>
      <c r="C1508" t="s">
        <v>16</v>
      </c>
      <c r="D1508">
        <v>5103</v>
      </c>
      <c r="E1508" t="s">
        <v>91</v>
      </c>
      <c r="F1508" t="s">
        <v>14</v>
      </c>
      <c r="G1508">
        <v>17</v>
      </c>
    </row>
    <row r="1509" spans="1:7" x14ac:dyDescent="0.35">
      <c r="A1509">
        <v>186375</v>
      </c>
      <c r="B1509">
        <v>0</v>
      </c>
      <c r="C1509" t="s">
        <v>51</v>
      </c>
      <c r="D1509">
        <v>0</v>
      </c>
      <c r="E1509" t="s">
        <v>93</v>
      </c>
      <c r="F1509" t="s">
        <v>14</v>
      </c>
      <c r="G1509">
        <v>10</v>
      </c>
    </row>
    <row r="1510" spans="1:7" x14ac:dyDescent="0.35">
      <c r="A1510">
        <v>90765</v>
      </c>
      <c r="B1510">
        <v>3</v>
      </c>
      <c r="C1510" t="s">
        <v>16</v>
      </c>
      <c r="D1510">
        <v>0</v>
      </c>
      <c r="E1510" t="s">
        <v>104</v>
      </c>
      <c r="F1510" t="s">
        <v>17</v>
      </c>
      <c r="G1510">
        <v>20</v>
      </c>
    </row>
    <row r="1511" spans="1:7" x14ac:dyDescent="0.35">
      <c r="A1511">
        <v>76128</v>
      </c>
      <c r="B1511">
        <v>0</v>
      </c>
      <c r="C1511" t="s">
        <v>48</v>
      </c>
      <c r="D1511">
        <v>3201</v>
      </c>
      <c r="E1511" t="s">
        <v>92</v>
      </c>
      <c r="F1511" t="s">
        <v>14</v>
      </c>
      <c r="G1511">
        <v>5</v>
      </c>
    </row>
    <row r="1512" spans="1:7" x14ac:dyDescent="0.35">
      <c r="A1512">
        <v>28082</v>
      </c>
      <c r="B1512">
        <v>0</v>
      </c>
      <c r="C1512" t="s">
        <v>40</v>
      </c>
      <c r="D1512">
        <v>0</v>
      </c>
      <c r="E1512" t="s">
        <v>90</v>
      </c>
      <c r="F1512" t="s">
        <v>97</v>
      </c>
      <c r="G1512">
        <v>20</v>
      </c>
    </row>
    <row r="1513" spans="1:7" x14ac:dyDescent="0.35">
      <c r="A1513">
        <v>47869</v>
      </c>
      <c r="B1513">
        <v>2</v>
      </c>
      <c r="C1513" t="s">
        <v>44</v>
      </c>
      <c r="D1513">
        <v>2401</v>
      </c>
      <c r="E1513" t="s">
        <v>98</v>
      </c>
      <c r="F1513" t="s">
        <v>17</v>
      </c>
      <c r="G1513">
        <v>20</v>
      </c>
    </row>
    <row r="1514" spans="1:7" x14ac:dyDescent="0.35">
      <c r="A1514">
        <v>176740</v>
      </c>
      <c r="B1514">
        <v>1</v>
      </c>
      <c r="C1514" t="s">
        <v>51</v>
      </c>
      <c r="D1514">
        <v>0</v>
      </c>
      <c r="E1514" t="s">
        <v>93</v>
      </c>
      <c r="F1514" t="s">
        <v>14</v>
      </c>
      <c r="G1514">
        <v>30</v>
      </c>
    </row>
    <row r="1515" spans="1:7" x14ac:dyDescent="0.35">
      <c r="A1515">
        <v>48487</v>
      </c>
      <c r="B1515">
        <v>0</v>
      </c>
      <c r="C1515" t="s">
        <v>44</v>
      </c>
      <c r="D1515">
        <v>4601</v>
      </c>
      <c r="E1515" t="s">
        <v>100</v>
      </c>
      <c r="F1515" t="s">
        <v>17</v>
      </c>
      <c r="G1515">
        <v>25</v>
      </c>
    </row>
    <row r="1516" spans="1:7" x14ac:dyDescent="0.35">
      <c r="A1516">
        <v>2490</v>
      </c>
      <c r="B1516">
        <v>0</v>
      </c>
      <c r="C1516" t="s">
        <v>47</v>
      </c>
      <c r="D1516">
        <v>2901</v>
      </c>
      <c r="E1516" t="s">
        <v>90</v>
      </c>
      <c r="F1516" t="s">
        <v>14</v>
      </c>
      <c r="G1516">
        <v>3</v>
      </c>
    </row>
    <row r="1517" spans="1:7" x14ac:dyDescent="0.35">
      <c r="A1517">
        <v>41312</v>
      </c>
      <c r="B1517">
        <v>2</v>
      </c>
      <c r="C1517" t="s">
        <v>13</v>
      </c>
      <c r="D1517">
        <v>2912</v>
      </c>
      <c r="E1517" t="s">
        <v>102</v>
      </c>
      <c r="F1517" t="s">
        <v>17</v>
      </c>
      <c r="G1517">
        <v>23</v>
      </c>
    </row>
    <row r="1518" spans="1:7" x14ac:dyDescent="0.35">
      <c r="A1518">
        <v>17094</v>
      </c>
      <c r="B1518">
        <v>0</v>
      </c>
      <c r="C1518" t="s">
        <v>18</v>
      </c>
      <c r="D1518">
        <v>4001</v>
      </c>
      <c r="E1518" t="s">
        <v>95</v>
      </c>
      <c r="F1518" t="s">
        <v>17</v>
      </c>
      <c r="G1518">
        <v>15</v>
      </c>
    </row>
    <row r="1519" spans="1:7" x14ac:dyDescent="0.35">
      <c r="A1519">
        <v>56787</v>
      </c>
      <c r="B1519">
        <v>1</v>
      </c>
      <c r="C1519" t="s">
        <v>58</v>
      </c>
      <c r="D1519">
        <v>6508</v>
      </c>
      <c r="E1519" t="s">
        <v>91</v>
      </c>
      <c r="F1519" t="s">
        <v>14</v>
      </c>
      <c r="G1519">
        <v>13</v>
      </c>
    </row>
    <row r="1520" spans="1:7" x14ac:dyDescent="0.35">
      <c r="A1520">
        <v>164167</v>
      </c>
      <c r="B1520">
        <v>0</v>
      </c>
      <c r="C1520" t="s">
        <v>22</v>
      </c>
      <c r="D1520">
        <v>5301</v>
      </c>
      <c r="E1520" t="s">
        <v>94</v>
      </c>
      <c r="F1520" t="s">
        <v>17</v>
      </c>
      <c r="G1520">
        <v>13</v>
      </c>
    </row>
    <row r="1521" spans="1:7" x14ac:dyDescent="0.35">
      <c r="A1521">
        <v>41785</v>
      </c>
      <c r="B1521">
        <v>0</v>
      </c>
      <c r="C1521" t="s">
        <v>13</v>
      </c>
      <c r="D1521">
        <v>2811</v>
      </c>
      <c r="E1521" t="s">
        <v>93</v>
      </c>
      <c r="F1521" t="s">
        <v>17</v>
      </c>
      <c r="G1521">
        <v>17</v>
      </c>
    </row>
    <row r="1522" spans="1:7" x14ac:dyDescent="0.35">
      <c r="A1522">
        <v>126959</v>
      </c>
      <c r="B1522">
        <v>1</v>
      </c>
      <c r="C1522" t="s">
        <v>21</v>
      </c>
      <c r="D1522">
        <v>5601</v>
      </c>
      <c r="E1522" t="s">
        <v>101</v>
      </c>
      <c r="F1522" t="s">
        <v>14</v>
      </c>
      <c r="G1522">
        <v>15</v>
      </c>
    </row>
    <row r="1523" spans="1:7" x14ac:dyDescent="0.35">
      <c r="A1523">
        <v>29526</v>
      </c>
      <c r="B1523">
        <v>28</v>
      </c>
      <c r="C1523" t="s">
        <v>40</v>
      </c>
      <c r="D1523">
        <v>4001</v>
      </c>
      <c r="E1523" t="s">
        <v>100</v>
      </c>
      <c r="F1523" t="s">
        <v>17</v>
      </c>
      <c r="G1523">
        <v>10</v>
      </c>
    </row>
    <row r="1524" spans="1:7" x14ac:dyDescent="0.35">
      <c r="A1524">
        <v>142901</v>
      </c>
      <c r="B1524">
        <v>2</v>
      </c>
      <c r="C1524" t="s">
        <v>22</v>
      </c>
      <c r="D1524">
        <v>2101</v>
      </c>
      <c r="E1524" t="s">
        <v>96</v>
      </c>
      <c r="F1524" t="s">
        <v>17</v>
      </c>
      <c r="G1524">
        <v>10</v>
      </c>
    </row>
    <row r="1525" spans="1:7" x14ac:dyDescent="0.35">
      <c r="A1525">
        <v>105827</v>
      </c>
      <c r="B1525">
        <v>0</v>
      </c>
      <c r="C1525" t="s">
        <v>28</v>
      </c>
      <c r="D1525">
        <v>5001</v>
      </c>
      <c r="E1525" t="s">
        <v>98</v>
      </c>
      <c r="F1525" t="s">
        <v>17</v>
      </c>
      <c r="G1525">
        <v>20</v>
      </c>
    </row>
    <row r="1526" spans="1:7" x14ac:dyDescent="0.35">
      <c r="A1526">
        <v>159439</v>
      </c>
      <c r="B1526">
        <v>1</v>
      </c>
      <c r="C1526" t="s">
        <v>22</v>
      </c>
      <c r="D1526">
        <v>0</v>
      </c>
      <c r="E1526" t="s">
        <v>100</v>
      </c>
      <c r="F1526" t="s">
        <v>14</v>
      </c>
      <c r="G1526">
        <v>5</v>
      </c>
    </row>
    <row r="1527" spans="1:7" x14ac:dyDescent="0.35">
      <c r="A1527">
        <v>11459</v>
      </c>
      <c r="B1527">
        <v>1</v>
      </c>
      <c r="C1527" t="s">
        <v>22</v>
      </c>
      <c r="D1527">
        <v>0</v>
      </c>
      <c r="E1527" t="s">
        <v>90</v>
      </c>
      <c r="F1527" t="s">
        <v>14</v>
      </c>
      <c r="G1527">
        <v>7</v>
      </c>
    </row>
    <row r="1528" spans="1:7" x14ac:dyDescent="0.35">
      <c r="A1528">
        <v>129268</v>
      </c>
      <c r="B1528">
        <v>2</v>
      </c>
      <c r="C1528" t="s">
        <v>49</v>
      </c>
      <c r="D1528">
        <v>3109</v>
      </c>
      <c r="E1528" t="s">
        <v>94</v>
      </c>
      <c r="F1528" t="s">
        <v>17</v>
      </c>
      <c r="G1528">
        <v>10</v>
      </c>
    </row>
    <row r="1529" spans="1:7" x14ac:dyDescent="0.35">
      <c r="A1529">
        <v>122256</v>
      </c>
      <c r="B1529">
        <v>0</v>
      </c>
      <c r="C1529" t="s">
        <v>21</v>
      </c>
      <c r="D1529">
        <v>5401</v>
      </c>
      <c r="E1529" t="s">
        <v>96</v>
      </c>
      <c r="F1529" t="s">
        <v>17</v>
      </c>
      <c r="G1529">
        <v>20</v>
      </c>
    </row>
    <row r="1530" spans="1:7" x14ac:dyDescent="0.35">
      <c r="A1530">
        <v>92355</v>
      </c>
      <c r="B1530">
        <v>1</v>
      </c>
      <c r="C1530" t="s">
        <v>16</v>
      </c>
      <c r="D1530">
        <v>2601</v>
      </c>
      <c r="E1530" t="s">
        <v>93</v>
      </c>
      <c r="F1530" t="s">
        <v>14</v>
      </c>
      <c r="G1530">
        <v>25</v>
      </c>
    </row>
    <row r="1531" spans="1:7" x14ac:dyDescent="0.35">
      <c r="A1531">
        <v>59811</v>
      </c>
      <c r="B1531">
        <v>0</v>
      </c>
      <c r="C1531" t="s">
        <v>34</v>
      </c>
      <c r="D1531">
        <v>0</v>
      </c>
      <c r="E1531" t="s">
        <v>105</v>
      </c>
      <c r="F1531" t="s">
        <v>17</v>
      </c>
      <c r="G1531">
        <v>5</v>
      </c>
    </row>
    <row r="1532" spans="1:7" x14ac:dyDescent="0.35">
      <c r="A1532">
        <v>173497</v>
      </c>
      <c r="B1532">
        <v>2</v>
      </c>
      <c r="C1532" t="s">
        <v>38</v>
      </c>
      <c r="D1532">
        <v>2801</v>
      </c>
      <c r="E1532" t="s">
        <v>94</v>
      </c>
      <c r="F1532" t="s">
        <v>17</v>
      </c>
      <c r="G1532">
        <v>5</v>
      </c>
    </row>
    <row r="1533" spans="1:7" x14ac:dyDescent="0.35">
      <c r="A1533">
        <v>177017</v>
      </c>
      <c r="B1533">
        <v>1</v>
      </c>
      <c r="C1533" t="s">
        <v>51</v>
      </c>
      <c r="D1533">
        <v>0</v>
      </c>
      <c r="E1533" t="s">
        <v>92</v>
      </c>
      <c r="F1533" t="s">
        <v>14</v>
      </c>
      <c r="G1533">
        <v>15</v>
      </c>
    </row>
    <row r="1534" spans="1:7" x14ac:dyDescent="0.35">
      <c r="A1534">
        <v>15350</v>
      </c>
      <c r="B1534">
        <v>28</v>
      </c>
      <c r="C1534" t="s">
        <v>18</v>
      </c>
      <c r="D1534">
        <v>2701</v>
      </c>
      <c r="E1534" t="s">
        <v>93</v>
      </c>
      <c r="F1534" t="s">
        <v>17</v>
      </c>
      <c r="G1534">
        <v>15</v>
      </c>
    </row>
    <row r="1535" spans="1:7" x14ac:dyDescent="0.35">
      <c r="A1535">
        <v>4629</v>
      </c>
      <c r="B1535">
        <v>1</v>
      </c>
      <c r="C1535" t="s">
        <v>49</v>
      </c>
      <c r="D1535">
        <v>2302</v>
      </c>
      <c r="E1535" t="s">
        <v>93</v>
      </c>
      <c r="F1535" t="s">
        <v>14</v>
      </c>
      <c r="G1535">
        <v>15</v>
      </c>
    </row>
    <row r="1536" spans="1:7" x14ac:dyDescent="0.35">
      <c r="A1536">
        <v>162598</v>
      </c>
      <c r="B1536">
        <v>2</v>
      </c>
      <c r="C1536" t="s">
        <v>22</v>
      </c>
      <c r="D1536">
        <v>2001</v>
      </c>
      <c r="E1536" t="s">
        <v>94</v>
      </c>
      <c r="F1536" t="s">
        <v>17</v>
      </c>
      <c r="G1536">
        <v>20</v>
      </c>
    </row>
    <row r="1537" spans="1:7" x14ac:dyDescent="0.35">
      <c r="A1537">
        <v>178949</v>
      </c>
      <c r="B1537">
        <v>1</v>
      </c>
      <c r="C1537" t="s">
        <v>41</v>
      </c>
      <c r="D1537">
        <v>3901</v>
      </c>
      <c r="E1537" t="s">
        <v>94</v>
      </c>
      <c r="F1537" t="s">
        <v>14</v>
      </c>
      <c r="G1537">
        <v>15</v>
      </c>
    </row>
    <row r="1538" spans="1:7" x14ac:dyDescent="0.35">
      <c r="A1538">
        <v>189880</v>
      </c>
      <c r="B1538">
        <v>2</v>
      </c>
      <c r="C1538" t="s">
        <v>57</v>
      </c>
      <c r="D1538">
        <v>1801</v>
      </c>
      <c r="E1538" t="s">
        <v>90</v>
      </c>
      <c r="F1538" t="s">
        <v>17</v>
      </c>
      <c r="G1538">
        <v>10</v>
      </c>
    </row>
    <row r="1539" spans="1:7" x14ac:dyDescent="0.35">
      <c r="A1539">
        <v>132031</v>
      </c>
      <c r="B1539">
        <v>1</v>
      </c>
      <c r="C1539" t="s">
        <v>55</v>
      </c>
      <c r="D1539">
        <v>2301</v>
      </c>
      <c r="E1539" t="s">
        <v>92</v>
      </c>
      <c r="F1539" t="s">
        <v>14</v>
      </c>
      <c r="G1539">
        <v>23</v>
      </c>
    </row>
    <row r="1540" spans="1:7" x14ac:dyDescent="0.35">
      <c r="A1540">
        <v>38111</v>
      </c>
      <c r="B1540">
        <v>1</v>
      </c>
      <c r="C1540" t="s">
        <v>13</v>
      </c>
      <c r="D1540">
        <v>1311</v>
      </c>
      <c r="E1540" t="s">
        <v>93</v>
      </c>
      <c r="F1540" t="s">
        <v>14</v>
      </c>
      <c r="G1540">
        <v>7</v>
      </c>
    </row>
    <row r="1541" spans="1:7" x14ac:dyDescent="0.35">
      <c r="A1541">
        <v>21375</v>
      </c>
      <c r="B1541">
        <v>0</v>
      </c>
      <c r="C1541" t="s">
        <v>18</v>
      </c>
      <c r="D1541">
        <v>5401</v>
      </c>
      <c r="E1541" t="s">
        <v>90</v>
      </c>
      <c r="F1541" t="s">
        <v>17</v>
      </c>
      <c r="G1541">
        <v>25</v>
      </c>
    </row>
    <row r="1542" spans="1:7" x14ac:dyDescent="0.35">
      <c r="A1542">
        <v>31735</v>
      </c>
      <c r="B1542">
        <v>28</v>
      </c>
      <c r="C1542" t="s">
        <v>13</v>
      </c>
      <c r="D1542">
        <v>0</v>
      </c>
      <c r="E1542" t="s">
        <v>95</v>
      </c>
      <c r="F1542" t="s">
        <v>17</v>
      </c>
      <c r="G1542">
        <v>19</v>
      </c>
    </row>
    <row r="1543" spans="1:7" x14ac:dyDescent="0.35">
      <c r="A1543">
        <v>132456</v>
      </c>
      <c r="B1543">
        <v>2</v>
      </c>
      <c r="C1543" t="s">
        <v>49</v>
      </c>
      <c r="D1543">
        <v>2201</v>
      </c>
      <c r="E1543" t="s">
        <v>101</v>
      </c>
      <c r="F1543" t="s">
        <v>17</v>
      </c>
      <c r="G1543">
        <v>7</v>
      </c>
    </row>
    <row r="1544" spans="1:7" x14ac:dyDescent="0.35">
      <c r="A1544">
        <v>121165</v>
      </c>
      <c r="B1544">
        <v>1</v>
      </c>
      <c r="C1544" t="s">
        <v>21</v>
      </c>
      <c r="D1544">
        <v>6601</v>
      </c>
      <c r="E1544" t="s">
        <v>96</v>
      </c>
      <c r="F1544" t="s">
        <v>14</v>
      </c>
      <c r="G1544">
        <v>10</v>
      </c>
    </row>
    <row r="1545" spans="1:7" x14ac:dyDescent="0.35">
      <c r="A1545">
        <v>175226</v>
      </c>
      <c r="B1545">
        <v>1</v>
      </c>
      <c r="C1545" t="s">
        <v>51</v>
      </c>
      <c r="D1545">
        <v>1809</v>
      </c>
      <c r="E1545" t="s">
        <v>92</v>
      </c>
      <c r="F1545" t="s">
        <v>14</v>
      </c>
      <c r="G1545">
        <v>11</v>
      </c>
    </row>
    <row r="1546" spans="1:7" x14ac:dyDescent="0.35">
      <c r="A1546">
        <v>190534</v>
      </c>
      <c r="B1546">
        <v>0</v>
      </c>
      <c r="C1546" t="s">
        <v>22</v>
      </c>
      <c r="D1546">
        <v>501</v>
      </c>
      <c r="E1546" t="s">
        <v>102</v>
      </c>
      <c r="F1546" t="s">
        <v>17</v>
      </c>
      <c r="G1546">
        <v>6</v>
      </c>
    </row>
    <row r="1547" spans="1:7" x14ac:dyDescent="0.35">
      <c r="A1547">
        <v>33383</v>
      </c>
      <c r="B1547">
        <v>28</v>
      </c>
      <c r="C1547" t="s">
        <v>13</v>
      </c>
      <c r="D1547">
        <v>0</v>
      </c>
      <c r="E1547" t="s">
        <v>95</v>
      </c>
      <c r="F1547" t="s">
        <v>17</v>
      </c>
      <c r="G1547">
        <v>11</v>
      </c>
    </row>
    <row r="1548" spans="1:7" x14ac:dyDescent="0.35">
      <c r="A1548">
        <v>64261</v>
      </c>
      <c r="B1548">
        <v>2</v>
      </c>
      <c r="C1548" t="s">
        <v>34</v>
      </c>
      <c r="D1548">
        <v>0</v>
      </c>
      <c r="E1548" t="s">
        <v>90</v>
      </c>
      <c r="F1548" t="s">
        <v>17</v>
      </c>
      <c r="G1548">
        <v>10</v>
      </c>
    </row>
    <row r="1549" spans="1:7" x14ac:dyDescent="0.35">
      <c r="A1549">
        <v>106854</v>
      </c>
      <c r="B1549">
        <v>2</v>
      </c>
      <c r="C1549" t="s">
        <v>49</v>
      </c>
      <c r="D1549">
        <v>0</v>
      </c>
      <c r="E1549" t="s">
        <v>95</v>
      </c>
      <c r="F1549" t="s">
        <v>17</v>
      </c>
      <c r="G1549">
        <v>8</v>
      </c>
    </row>
    <row r="1550" spans="1:7" x14ac:dyDescent="0.35">
      <c r="A1550">
        <v>115676</v>
      </c>
      <c r="B1550">
        <v>4</v>
      </c>
      <c r="C1550" t="s">
        <v>21</v>
      </c>
      <c r="D1550">
        <v>0</v>
      </c>
      <c r="E1550" t="s">
        <v>90</v>
      </c>
      <c r="F1550" t="s">
        <v>97</v>
      </c>
      <c r="G1550">
        <v>20</v>
      </c>
    </row>
    <row r="1551" spans="1:7" x14ac:dyDescent="0.35">
      <c r="A1551">
        <v>60195</v>
      </c>
      <c r="B1551">
        <v>0</v>
      </c>
      <c r="C1551" t="s">
        <v>34</v>
      </c>
      <c r="D1551">
        <v>5501</v>
      </c>
      <c r="E1551" t="s">
        <v>94</v>
      </c>
      <c r="F1551" t="s">
        <v>17</v>
      </c>
      <c r="G1551">
        <v>25</v>
      </c>
    </row>
    <row r="1552" spans="1:7" x14ac:dyDescent="0.35">
      <c r="A1552">
        <v>6308</v>
      </c>
      <c r="B1552">
        <v>0</v>
      </c>
      <c r="C1552" t="s">
        <v>47</v>
      </c>
      <c r="D1552">
        <v>1803</v>
      </c>
      <c r="E1552" t="s">
        <v>92</v>
      </c>
      <c r="F1552" t="s">
        <v>14</v>
      </c>
      <c r="G1552">
        <v>12</v>
      </c>
    </row>
    <row r="1553" spans="1:7" x14ac:dyDescent="0.35">
      <c r="A1553">
        <v>93883</v>
      </c>
      <c r="B1553">
        <v>0</v>
      </c>
      <c r="C1553" t="s">
        <v>16</v>
      </c>
      <c r="D1553">
        <v>4601</v>
      </c>
      <c r="E1553" t="s">
        <v>102</v>
      </c>
      <c r="F1553" t="s">
        <v>14</v>
      </c>
      <c r="G1553">
        <v>4</v>
      </c>
    </row>
    <row r="1554" spans="1:7" x14ac:dyDescent="0.35">
      <c r="A1554">
        <v>38812</v>
      </c>
      <c r="B1554">
        <v>2</v>
      </c>
      <c r="C1554" t="s">
        <v>13</v>
      </c>
      <c r="D1554">
        <v>2310</v>
      </c>
      <c r="E1554" t="s">
        <v>96</v>
      </c>
      <c r="F1554" t="s">
        <v>17</v>
      </c>
      <c r="G1554">
        <v>17</v>
      </c>
    </row>
    <row r="1555" spans="1:7" x14ac:dyDescent="0.35">
      <c r="A1555">
        <v>15219</v>
      </c>
      <c r="B1555">
        <v>0</v>
      </c>
      <c r="C1555" t="s">
        <v>18</v>
      </c>
      <c r="D1555">
        <v>0</v>
      </c>
      <c r="E1555" t="s">
        <v>90</v>
      </c>
      <c r="F1555" t="s">
        <v>17</v>
      </c>
      <c r="G1555">
        <v>25</v>
      </c>
    </row>
    <row r="1556" spans="1:7" x14ac:dyDescent="0.35">
      <c r="A1556">
        <v>76442</v>
      </c>
      <c r="B1556">
        <v>1</v>
      </c>
      <c r="C1556" t="s">
        <v>48</v>
      </c>
      <c r="D1556">
        <v>3801</v>
      </c>
      <c r="E1556" t="s">
        <v>92</v>
      </c>
      <c r="F1556" t="s">
        <v>14</v>
      </c>
      <c r="G1556">
        <v>5</v>
      </c>
    </row>
    <row r="1557" spans="1:7" x14ac:dyDescent="0.35">
      <c r="A1557">
        <v>175659</v>
      </c>
      <c r="B1557">
        <v>2</v>
      </c>
      <c r="C1557" t="s">
        <v>51</v>
      </c>
      <c r="D1557">
        <v>1504</v>
      </c>
      <c r="E1557" t="s">
        <v>94</v>
      </c>
      <c r="F1557" t="s">
        <v>17</v>
      </c>
      <c r="G1557">
        <v>10</v>
      </c>
    </row>
    <row r="1558" spans="1:7" x14ac:dyDescent="0.35">
      <c r="A1558">
        <v>21859</v>
      </c>
      <c r="B1558">
        <v>0</v>
      </c>
      <c r="C1558" t="s">
        <v>18</v>
      </c>
      <c r="D1558">
        <v>3901</v>
      </c>
      <c r="E1558" t="s">
        <v>92</v>
      </c>
      <c r="F1558" t="s">
        <v>17</v>
      </c>
      <c r="G1558">
        <v>10</v>
      </c>
    </row>
    <row r="1559" spans="1:7" x14ac:dyDescent="0.35">
      <c r="A1559">
        <v>32892</v>
      </c>
      <c r="B1559">
        <v>0</v>
      </c>
      <c r="C1559" t="s">
        <v>13</v>
      </c>
      <c r="D1559">
        <v>5010</v>
      </c>
      <c r="E1559" t="s">
        <v>94</v>
      </c>
      <c r="F1559" t="s">
        <v>14</v>
      </c>
      <c r="G1559">
        <v>10</v>
      </c>
    </row>
    <row r="1560" spans="1:7" x14ac:dyDescent="0.35">
      <c r="A1560">
        <v>65740</v>
      </c>
      <c r="B1560">
        <v>0</v>
      </c>
      <c r="C1560" t="s">
        <v>30</v>
      </c>
      <c r="D1560">
        <v>6901</v>
      </c>
      <c r="E1560" t="s">
        <v>91</v>
      </c>
      <c r="F1560" t="s">
        <v>17</v>
      </c>
      <c r="G1560">
        <v>12</v>
      </c>
    </row>
    <row r="1561" spans="1:7" x14ac:dyDescent="0.35">
      <c r="A1561">
        <v>117264</v>
      </c>
      <c r="B1561">
        <v>2</v>
      </c>
      <c r="C1561" t="s">
        <v>21</v>
      </c>
      <c r="D1561">
        <v>5208</v>
      </c>
      <c r="E1561" t="s">
        <v>102</v>
      </c>
      <c r="F1561" t="s">
        <v>17</v>
      </c>
      <c r="G1561">
        <v>17</v>
      </c>
    </row>
    <row r="1562" spans="1:7" x14ac:dyDescent="0.35">
      <c r="A1562">
        <v>156344</v>
      </c>
      <c r="B1562">
        <v>1</v>
      </c>
      <c r="C1562" t="s">
        <v>22</v>
      </c>
      <c r="D1562">
        <v>0</v>
      </c>
      <c r="E1562" t="s">
        <v>94</v>
      </c>
      <c r="F1562" t="s">
        <v>14</v>
      </c>
      <c r="G1562">
        <v>10</v>
      </c>
    </row>
    <row r="1563" spans="1:7" x14ac:dyDescent="0.35">
      <c r="A1563">
        <v>152816</v>
      </c>
      <c r="B1563">
        <v>2</v>
      </c>
      <c r="C1563" t="s">
        <v>22</v>
      </c>
      <c r="D1563">
        <v>3201</v>
      </c>
      <c r="E1563" t="s">
        <v>91</v>
      </c>
      <c r="F1563" t="s">
        <v>17</v>
      </c>
      <c r="G1563">
        <v>35</v>
      </c>
    </row>
    <row r="1564" spans="1:7" x14ac:dyDescent="0.35">
      <c r="A1564">
        <v>133042</v>
      </c>
      <c r="B1564">
        <v>1</v>
      </c>
      <c r="C1564" t="s">
        <v>42</v>
      </c>
      <c r="D1564">
        <v>1301</v>
      </c>
      <c r="E1564" t="s">
        <v>100</v>
      </c>
      <c r="F1564" t="s">
        <v>14</v>
      </c>
      <c r="G1564">
        <v>40</v>
      </c>
    </row>
    <row r="1565" spans="1:7" x14ac:dyDescent="0.35">
      <c r="A1565">
        <v>9063</v>
      </c>
      <c r="B1565">
        <v>1</v>
      </c>
      <c r="C1565" t="s">
        <v>56</v>
      </c>
      <c r="D1565">
        <v>1601</v>
      </c>
      <c r="E1565" t="s">
        <v>97</v>
      </c>
      <c r="F1565" t="s">
        <v>14</v>
      </c>
      <c r="G1565">
        <v>10</v>
      </c>
    </row>
    <row r="1566" spans="1:7" x14ac:dyDescent="0.35">
      <c r="A1566">
        <v>127527</v>
      </c>
      <c r="B1566">
        <v>1002</v>
      </c>
      <c r="C1566" t="s">
        <v>21</v>
      </c>
      <c r="D1566">
        <v>6002</v>
      </c>
      <c r="E1566" t="s">
        <v>101</v>
      </c>
      <c r="F1566" t="s">
        <v>14</v>
      </c>
      <c r="G1566">
        <v>12</v>
      </c>
    </row>
    <row r="1567" spans="1:7" x14ac:dyDescent="0.35">
      <c r="A1567">
        <v>24940</v>
      </c>
      <c r="B1567">
        <v>0</v>
      </c>
      <c r="C1567" t="s">
        <v>47</v>
      </c>
      <c r="D1567">
        <v>0</v>
      </c>
      <c r="E1567" t="s">
        <v>95</v>
      </c>
      <c r="F1567" t="s">
        <v>17</v>
      </c>
      <c r="G1567">
        <v>15</v>
      </c>
    </row>
    <row r="1568" spans="1:7" x14ac:dyDescent="0.35">
      <c r="A1568">
        <v>40520</v>
      </c>
      <c r="B1568">
        <v>0</v>
      </c>
      <c r="C1568" t="s">
        <v>13</v>
      </c>
      <c r="D1568">
        <v>1012</v>
      </c>
      <c r="E1568" t="s">
        <v>94</v>
      </c>
      <c r="F1568" t="s">
        <v>17</v>
      </c>
      <c r="G1568">
        <v>10</v>
      </c>
    </row>
    <row r="1569" spans="1:7" x14ac:dyDescent="0.35">
      <c r="A1569">
        <v>101263</v>
      </c>
      <c r="B1569">
        <v>28</v>
      </c>
      <c r="C1569" t="s">
        <v>37</v>
      </c>
      <c r="D1569">
        <v>1601</v>
      </c>
      <c r="E1569" t="s">
        <v>100</v>
      </c>
      <c r="F1569" t="s">
        <v>17</v>
      </c>
      <c r="G1569">
        <v>10</v>
      </c>
    </row>
    <row r="1570" spans="1:7" x14ac:dyDescent="0.35">
      <c r="A1570">
        <v>130185</v>
      </c>
      <c r="B1570">
        <v>2</v>
      </c>
      <c r="C1570" t="s">
        <v>49</v>
      </c>
      <c r="D1570">
        <v>1601</v>
      </c>
      <c r="E1570" t="s">
        <v>102</v>
      </c>
      <c r="F1570" t="s">
        <v>17</v>
      </c>
      <c r="G1570">
        <v>3</v>
      </c>
    </row>
    <row r="1571" spans="1:7" x14ac:dyDescent="0.35">
      <c r="A1571">
        <v>84599</v>
      </c>
      <c r="B1571">
        <v>28</v>
      </c>
      <c r="C1571" t="s">
        <v>57</v>
      </c>
      <c r="D1571">
        <v>5801</v>
      </c>
      <c r="E1571" t="s">
        <v>89</v>
      </c>
      <c r="F1571" t="s">
        <v>17</v>
      </c>
      <c r="G1571">
        <v>11</v>
      </c>
    </row>
    <row r="1572" spans="1:7" x14ac:dyDescent="0.35">
      <c r="A1572">
        <v>95208</v>
      </c>
      <c r="B1572">
        <v>0</v>
      </c>
      <c r="C1572" t="s">
        <v>16</v>
      </c>
      <c r="D1572">
        <v>2312</v>
      </c>
      <c r="E1572" t="s">
        <v>92</v>
      </c>
      <c r="F1572" t="s">
        <v>17</v>
      </c>
      <c r="G1572">
        <v>10</v>
      </c>
    </row>
    <row r="1573" spans="1:7" x14ac:dyDescent="0.35">
      <c r="A1573">
        <v>129822</v>
      </c>
      <c r="B1573">
        <v>28</v>
      </c>
      <c r="C1573" t="s">
        <v>49</v>
      </c>
      <c r="D1573">
        <v>4701</v>
      </c>
      <c r="E1573" t="s">
        <v>94</v>
      </c>
      <c r="F1573" t="s">
        <v>17</v>
      </c>
      <c r="G1573">
        <v>20</v>
      </c>
    </row>
    <row r="1574" spans="1:7" x14ac:dyDescent="0.35">
      <c r="A1574">
        <v>97026</v>
      </c>
      <c r="B1574">
        <v>0</v>
      </c>
      <c r="C1574" t="s">
        <v>16</v>
      </c>
      <c r="D1574">
        <v>4701</v>
      </c>
      <c r="E1574" t="s">
        <v>93</v>
      </c>
      <c r="F1574" t="s">
        <v>17</v>
      </c>
      <c r="G1574">
        <v>10</v>
      </c>
    </row>
    <row r="1575" spans="1:7" x14ac:dyDescent="0.35">
      <c r="A1575">
        <v>165378</v>
      </c>
      <c r="B1575">
        <v>0</v>
      </c>
      <c r="C1575" t="s">
        <v>22</v>
      </c>
      <c r="D1575">
        <v>6006</v>
      </c>
      <c r="E1575" t="s">
        <v>94</v>
      </c>
      <c r="F1575" t="s">
        <v>17</v>
      </c>
      <c r="G1575">
        <v>23</v>
      </c>
    </row>
    <row r="1576" spans="1:7" x14ac:dyDescent="0.35">
      <c r="A1576">
        <v>160196</v>
      </c>
      <c r="B1576">
        <v>0</v>
      </c>
      <c r="C1576" t="s">
        <v>22</v>
      </c>
      <c r="D1576">
        <v>5101</v>
      </c>
      <c r="E1576" t="s">
        <v>95</v>
      </c>
      <c r="F1576" t="s">
        <v>17</v>
      </c>
      <c r="G1576">
        <v>10</v>
      </c>
    </row>
    <row r="1577" spans="1:7" x14ac:dyDescent="0.35">
      <c r="A1577">
        <v>57052</v>
      </c>
      <c r="B1577">
        <v>0</v>
      </c>
      <c r="C1577" t="s">
        <v>58</v>
      </c>
      <c r="D1577">
        <v>4701</v>
      </c>
      <c r="E1577" t="s">
        <v>92</v>
      </c>
      <c r="F1577" t="s">
        <v>31</v>
      </c>
      <c r="G1577">
        <v>29</v>
      </c>
    </row>
    <row r="1578" spans="1:7" x14ac:dyDescent="0.35">
      <c r="A1578">
        <v>144577</v>
      </c>
      <c r="B1578">
        <v>1</v>
      </c>
      <c r="C1578" t="s">
        <v>22</v>
      </c>
      <c r="D1578">
        <v>1603</v>
      </c>
      <c r="E1578" t="s">
        <v>96</v>
      </c>
      <c r="F1578" t="s">
        <v>14</v>
      </c>
      <c r="G1578">
        <v>15</v>
      </c>
    </row>
    <row r="1579" spans="1:7" x14ac:dyDescent="0.35">
      <c r="A1579">
        <v>103591</v>
      </c>
      <c r="B1579">
        <v>39002</v>
      </c>
      <c r="C1579" t="s">
        <v>37</v>
      </c>
      <c r="D1579">
        <v>0</v>
      </c>
      <c r="E1579" t="s">
        <v>92</v>
      </c>
      <c r="F1579" t="s">
        <v>14</v>
      </c>
      <c r="G1579">
        <v>3</v>
      </c>
    </row>
    <row r="1580" spans="1:7" x14ac:dyDescent="0.35">
      <c r="A1580">
        <v>111708</v>
      </c>
      <c r="B1580">
        <v>0</v>
      </c>
      <c r="C1580" t="s">
        <v>33</v>
      </c>
      <c r="D1580">
        <v>0</v>
      </c>
      <c r="E1580" t="s">
        <v>94</v>
      </c>
      <c r="F1580" t="s">
        <v>17</v>
      </c>
      <c r="G1580">
        <v>15</v>
      </c>
    </row>
    <row r="1581" spans="1:7" x14ac:dyDescent="0.35">
      <c r="A1581">
        <v>89030</v>
      </c>
      <c r="B1581">
        <v>0</v>
      </c>
      <c r="C1581" t="s">
        <v>16</v>
      </c>
      <c r="D1581">
        <v>2501</v>
      </c>
      <c r="E1581" t="s">
        <v>102</v>
      </c>
      <c r="F1581" t="s">
        <v>17</v>
      </c>
      <c r="G1581">
        <v>11</v>
      </c>
    </row>
    <row r="1582" spans="1:7" x14ac:dyDescent="0.35">
      <c r="A1582">
        <v>169678</v>
      </c>
      <c r="B1582">
        <v>0</v>
      </c>
      <c r="C1582" t="s">
        <v>22</v>
      </c>
      <c r="D1582">
        <v>2401</v>
      </c>
      <c r="E1582" t="s">
        <v>94</v>
      </c>
      <c r="F1582" t="s">
        <v>17</v>
      </c>
      <c r="G1582">
        <v>20</v>
      </c>
    </row>
    <row r="1583" spans="1:7" x14ac:dyDescent="0.35">
      <c r="A1583">
        <v>95831</v>
      </c>
      <c r="B1583">
        <v>1</v>
      </c>
      <c r="C1583" t="s">
        <v>16</v>
      </c>
      <c r="D1583">
        <v>2701</v>
      </c>
      <c r="E1583" t="s">
        <v>92</v>
      </c>
      <c r="F1583" t="s">
        <v>14</v>
      </c>
      <c r="G1583">
        <v>10</v>
      </c>
    </row>
    <row r="1584" spans="1:7" x14ac:dyDescent="0.35">
      <c r="A1584">
        <v>48047</v>
      </c>
      <c r="B1584">
        <v>0</v>
      </c>
      <c r="C1584" t="s">
        <v>44</v>
      </c>
      <c r="D1584">
        <v>0</v>
      </c>
      <c r="E1584" t="s">
        <v>95</v>
      </c>
      <c r="F1584" t="s">
        <v>17</v>
      </c>
      <c r="G1584">
        <v>6</v>
      </c>
    </row>
    <row r="1585" spans="1:7" x14ac:dyDescent="0.35">
      <c r="A1585">
        <v>156378</v>
      </c>
      <c r="B1585">
        <v>0</v>
      </c>
      <c r="C1585" t="s">
        <v>22</v>
      </c>
      <c r="D1585">
        <v>2807</v>
      </c>
      <c r="E1585" t="s">
        <v>94</v>
      </c>
      <c r="F1585" t="s">
        <v>17</v>
      </c>
      <c r="G1585">
        <v>13</v>
      </c>
    </row>
    <row r="1586" spans="1:7" x14ac:dyDescent="0.35">
      <c r="A1586">
        <v>58130</v>
      </c>
      <c r="B1586">
        <v>0</v>
      </c>
      <c r="C1586" t="s">
        <v>58</v>
      </c>
      <c r="D1586">
        <v>0</v>
      </c>
      <c r="E1586" t="s">
        <v>100</v>
      </c>
      <c r="F1586" t="s">
        <v>17</v>
      </c>
      <c r="G1586">
        <v>7</v>
      </c>
    </row>
    <row r="1587" spans="1:7" x14ac:dyDescent="0.35">
      <c r="A1587">
        <v>111459</v>
      </c>
      <c r="B1587">
        <v>28</v>
      </c>
      <c r="C1587" t="s">
        <v>33</v>
      </c>
      <c r="D1587">
        <v>5801</v>
      </c>
      <c r="E1587" t="s">
        <v>93</v>
      </c>
      <c r="F1587" t="s">
        <v>17</v>
      </c>
      <c r="G1587">
        <v>20</v>
      </c>
    </row>
    <row r="1588" spans="1:7" x14ac:dyDescent="0.35">
      <c r="A1588">
        <v>77574</v>
      </c>
      <c r="B1588">
        <v>2</v>
      </c>
      <c r="C1588" t="s">
        <v>36</v>
      </c>
      <c r="D1588">
        <v>2301</v>
      </c>
      <c r="E1588" t="s">
        <v>89</v>
      </c>
      <c r="F1588" t="s">
        <v>17</v>
      </c>
      <c r="G1588">
        <v>5</v>
      </c>
    </row>
    <row r="1589" spans="1:7" x14ac:dyDescent="0.35">
      <c r="A1589">
        <v>157536</v>
      </c>
      <c r="B1589">
        <v>2</v>
      </c>
      <c r="C1589" t="s">
        <v>22</v>
      </c>
      <c r="D1589">
        <v>1901</v>
      </c>
      <c r="E1589" t="s">
        <v>89</v>
      </c>
      <c r="F1589" t="s">
        <v>17</v>
      </c>
      <c r="G1589">
        <v>17</v>
      </c>
    </row>
    <row r="1590" spans="1:7" x14ac:dyDescent="0.35">
      <c r="A1590">
        <v>86270</v>
      </c>
      <c r="B1590">
        <v>2</v>
      </c>
      <c r="C1590" t="s">
        <v>53</v>
      </c>
      <c r="D1590">
        <v>5501</v>
      </c>
      <c r="E1590" t="s">
        <v>89</v>
      </c>
      <c r="F1590" t="s">
        <v>14</v>
      </c>
      <c r="G1590">
        <v>16</v>
      </c>
    </row>
    <row r="1591" spans="1:7" x14ac:dyDescent="0.35">
      <c r="A1591">
        <v>71882</v>
      </c>
      <c r="B1591">
        <v>0</v>
      </c>
      <c r="C1591" t="s">
        <v>30</v>
      </c>
      <c r="D1591">
        <v>0</v>
      </c>
      <c r="E1591" t="s">
        <v>89</v>
      </c>
      <c r="F1591" t="s">
        <v>17</v>
      </c>
      <c r="G1591">
        <v>14</v>
      </c>
    </row>
    <row r="1592" spans="1:7" x14ac:dyDescent="0.35">
      <c r="A1592">
        <v>53213</v>
      </c>
      <c r="B1592">
        <v>0</v>
      </c>
      <c r="C1592" t="s">
        <v>54</v>
      </c>
      <c r="D1592">
        <v>4401</v>
      </c>
      <c r="E1592" t="s">
        <v>100</v>
      </c>
      <c r="F1592" t="s">
        <v>17</v>
      </c>
      <c r="G1592">
        <v>15</v>
      </c>
    </row>
    <row r="1593" spans="1:7" x14ac:dyDescent="0.35">
      <c r="A1593">
        <v>121292</v>
      </c>
      <c r="B1593">
        <v>3</v>
      </c>
      <c r="C1593" t="s">
        <v>21</v>
      </c>
      <c r="D1593">
        <v>0</v>
      </c>
      <c r="E1593" t="s">
        <v>102</v>
      </c>
      <c r="F1593" t="s">
        <v>17</v>
      </c>
      <c r="G1593">
        <v>16</v>
      </c>
    </row>
    <row r="1594" spans="1:7" x14ac:dyDescent="0.35">
      <c r="A1594">
        <v>101614</v>
      </c>
      <c r="B1594">
        <v>0</v>
      </c>
      <c r="C1594" t="s">
        <v>37</v>
      </c>
      <c r="D1594">
        <v>4401</v>
      </c>
      <c r="E1594" t="s">
        <v>92</v>
      </c>
      <c r="F1594" t="s">
        <v>17</v>
      </c>
      <c r="G1594">
        <v>21</v>
      </c>
    </row>
    <row r="1595" spans="1:7" x14ac:dyDescent="0.35">
      <c r="A1595">
        <v>161479</v>
      </c>
      <c r="B1595">
        <v>2</v>
      </c>
      <c r="C1595" t="s">
        <v>51</v>
      </c>
      <c r="D1595">
        <v>2101</v>
      </c>
      <c r="E1595" t="s">
        <v>91</v>
      </c>
      <c r="F1595" t="s">
        <v>17</v>
      </c>
      <c r="G1595">
        <v>11</v>
      </c>
    </row>
    <row r="1596" spans="1:7" x14ac:dyDescent="0.35">
      <c r="A1596">
        <v>74183</v>
      </c>
      <c r="B1596">
        <v>2</v>
      </c>
      <c r="C1596" t="s">
        <v>30</v>
      </c>
      <c r="D1596">
        <v>0</v>
      </c>
      <c r="E1596" t="s">
        <v>97</v>
      </c>
      <c r="F1596" t="s">
        <v>17</v>
      </c>
      <c r="G1596">
        <v>5</v>
      </c>
    </row>
    <row r="1597" spans="1:7" x14ac:dyDescent="0.35">
      <c r="A1597">
        <v>53611</v>
      </c>
      <c r="B1597">
        <v>28</v>
      </c>
      <c r="C1597" t="s">
        <v>54</v>
      </c>
      <c r="D1597">
        <v>5401</v>
      </c>
      <c r="E1597" t="s">
        <v>99</v>
      </c>
      <c r="F1597" t="s">
        <v>17</v>
      </c>
      <c r="G1597">
        <v>1825</v>
      </c>
    </row>
    <row r="1598" spans="1:7" x14ac:dyDescent="0.35">
      <c r="A1598">
        <v>143610</v>
      </c>
      <c r="B1598">
        <v>0</v>
      </c>
      <c r="C1598" t="s">
        <v>22</v>
      </c>
      <c r="D1598">
        <v>0</v>
      </c>
      <c r="E1598" t="s">
        <v>96</v>
      </c>
      <c r="F1598" t="s">
        <v>17</v>
      </c>
      <c r="G1598">
        <v>525</v>
      </c>
    </row>
    <row r="1599" spans="1:7" x14ac:dyDescent="0.35">
      <c r="A1599">
        <v>158534</v>
      </c>
      <c r="B1599">
        <v>0</v>
      </c>
      <c r="C1599" t="s">
        <v>22</v>
      </c>
      <c r="D1599">
        <v>4801</v>
      </c>
      <c r="E1599" t="s">
        <v>94</v>
      </c>
      <c r="F1599" t="s">
        <v>17</v>
      </c>
      <c r="G1599">
        <v>25</v>
      </c>
    </row>
    <row r="1600" spans="1:7" x14ac:dyDescent="0.35">
      <c r="A1600">
        <v>66265</v>
      </c>
      <c r="B1600">
        <v>1</v>
      </c>
      <c r="C1600" t="s">
        <v>30</v>
      </c>
      <c r="D1600">
        <v>4511</v>
      </c>
      <c r="E1600" t="s">
        <v>99</v>
      </c>
      <c r="F1600" t="s">
        <v>14</v>
      </c>
      <c r="G1600">
        <v>40</v>
      </c>
    </row>
    <row r="1601" spans="1:7" x14ac:dyDescent="0.35">
      <c r="A1601">
        <v>141468</v>
      </c>
      <c r="B1601">
        <v>0</v>
      </c>
      <c r="C1601" t="s">
        <v>24</v>
      </c>
      <c r="D1601">
        <v>1801</v>
      </c>
      <c r="E1601" t="s">
        <v>91</v>
      </c>
      <c r="F1601" t="s">
        <v>14</v>
      </c>
      <c r="G1601">
        <v>25</v>
      </c>
    </row>
    <row r="1602" spans="1:7" x14ac:dyDescent="0.35">
      <c r="A1602">
        <v>121683</v>
      </c>
      <c r="B1602">
        <v>1</v>
      </c>
      <c r="C1602" t="s">
        <v>21</v>
      </c>
      <c r="D1602">
        <v>5101</v>
      </c>
      <c r="E1602" t="s">
        <v>94</v>
      </c>
      <c r="F1602" t="s">
        <v>14</v>
      </c>
      <c r="G1602">
        <v>10</v>
      </c>
    </row>
    <row r="1603" spans="1:7" x14ac:dyDescent="0.35">
      <c r="A1603">
        <v>130239</v>
      </c>
      <c r="B1603">
        <v>0</v>
      </c>
      <c r="C1603" t="s">
        <v>49</v>
      </c>
      <c r="D1603">
        <v>5601</v>
      </c>
      <c r="E1603" t="s">
        <v>91</v>
      </c>
      <c r="F1603" t="s">
        <v>14</v>
      </c>
      <c r="G1603">
        <v>20</v>
      </c>
    </row>
    <row r="1604" spans="1:7" x14ac:dyDescent="0.35">
      <c r="A1604">
        <v>987</v>
      </c>
      <c r="B1604">
        <v>0</v>
      </c>
      <c r="C1604" t="s">
        <v>40</v>
      </c>
      <c r="D1604">
        <v>4301</v>
      </c>
      <c r="E1604" t="s">
        <v>94</v>
      </c>
      <c r="F1604" t="s">
        <v>17</v>
      </c>
      <c r="G1604">
        <v>3</v>
      </c>
    </row>
    <row r="1605" spans="1:7" x14ac:dyDescent="0.35">
      <c r="A1605">
        <v>76585</v>
      </c>
      <c r="B1605">
        <v>0</v>
      </c>
      <c r="C1605" t="s">
        <v>48</v>
      </c>
      <c r="D1605">
        <v>3110</v>
      </c>
      <c r="E1605" t="s">
        <v>93</v>
      </c>
      <c r="F1605" t="s">
        <v>17</v>
      </c>
      <c r="G1605">
        <v>5</v>
      </c>
    </row>
    <row r="1606" spans="1:7" x14ac:dyDescent="0.35">
      <c r="A1606">
        <v>155240</v>
      </c>
      <c r="B1606">
        <v>28</v>
      </c>
      <c r="C1606" t="s">
        <v>22</v>
      </c>
      <c r="D1606">
        <v>2201</v>
      </c>
      <c r="E1606" t="s">
        <v>89</v>
      </c>
      <c r="F1606" t="s">
        <v>17</v>
      </c>
      <c r="G1606">
        <v>15</v>
      </c>
    </row>
    <row r="1607" spans="1:7" x14ac:dyDescent="0.35">
      <c r="A1607">
        <v>147841</v>
      </c>
      <c r="B1607">
        <v>0</v>
      </c>
      <c r="C1607" t="s">
        <v>22</v>
      </c>
      <c r="D1607">
        <v>1706</v>
      </c>
      <c r="E1607" t="s">
        <v>94</v>
      </c>
      <c r="F1607" t="s">
        <v>17</v>
      </c>
      <c r="G1607">
        <v>100</v>
      </c>
    </row>
    <row r="1608" spans="1:7" x14ac:dyDescent="0.35">
      <c r="A1608">
        <v>140481</v>
      </c>
      <c r="B1608">
        <v>2</v>
      </c>
      <c r="C1608" t="s">
        <v>55</v>
      </c>
      <c r="D1608">
        <v>5201</v>
      </c>
      <c r="E1608" t="s">
        <v>105</v>
      </c>
      <c r="F1608" t="s">
        <v>17</v>
      </c>
      <c r="G1608">
        <v>20</v>
      </c>
    </row>
    <row r="1609" spans="1:7" x14ac:dyDescent="0.35">
      <c r="A1609">
        <v>159034</v>
      </c>
      <c r="B1609">
        <v>1</v>
      </c>
      <c r="C1609" t="s">
        <v>22</v>
      </c>
      <c r="D1609">
        <v>1601</v>
      </c>
      <c r="E1609" t="s">
        <v>104</v>
      </c>
      <c r="F1609" t="s">
        <v>14</v>
      </c>
      <c r="G1609">
        <v>21</v>
      </c>
    </row>
    <row r="1610" spans="1:7" x14ac:dyDescent="0.35">
      <c r="A1610">
        <v>3933</v>
      </c>
      <c r="B1610">
        <v>1</v>
      </c>
      <c r="C1610" t="s">
        <v>16</v>
      </c>
      <c r="D1610">
        <v>6606</v>
      </c>
      <c r="E1610" t="s">
        <v>104</v>
      </c>
      <c r="F1610" t="s">
        <v>14</v>
      </c>
      <c r="G1610">
        <v>20</v>
      </c>
    </row>
    <row r="1611" spans="1:7" x14ac:dyDescent="0.35">
      <c r="A1611">
        <v>167138</v>
      </c>
      <c r="B1611">
        <v>0</v>
      </c>
      <c r="C1611" t="s">
        <v>22</v>
      </c>
      <c r="D1611">
        <v>5301</v>
      </c>
      <c r="E1611" t="s">
        <v>96</v>
      </c>
      <c r="F1611" t="s">
        <v>17</v>
      </c>
      <c r="G1611">
        <v>30</v>
      </c>
    </row>
    <row r="1612" spans="1:7" x14ac:dyDescent="0.35">
      <c r="A1612">
        <v>100900</v>
      </c>
      <c r="B1612">
        <v>2</v>
      </c>
      <c r="C1612" t="s">
        <v>37</v>
      </c>
      <c r="D1612">
        <v>0</v>
      </c>
      <c r="E1612" t="s">
        <v>93</v>
      </c>
      <c r="F1612" t="s">
        <v>17</v>
      </c>
      <c r="G1612">
        <v>5</v>
      </c>
    </row>
    <row r="1613" spans="1:7" x14ac:dyDescent="0.35">
      <c r="A1613">
        <v>161634</v>
      </c>
      <c r="B1613">
        <v>28</v>
      </c>
      <c r="C1613" t="s">
        <v>22</v>
      </c>
      <c r="D1613">
        <v>6302</v>
      </c>
      <c r="E1613" t="s">
        <v>89</v>
      </c>
      <c r="F1613" t="s">
        <v>17</v>
      </c>
      <c r="G1613">
        <v>15</v>
      </c>
    </row>
    <row r="1614" spans="1:7" x14ac:dyDescent="0.35">
      <c r="A1614">
        <v>162945</v>
      </c>
      <c r="B1614">
        <v>0</v>
      </c>
      <c r="C1614" t="s">
        <v>22</v>
      </c>
      <c r="D1614">
        <v>1201</v>
      </c>
      <c r="E1614" t="s">
        <v>103</v>
      </c>
      <c r="F1614" t="s">
        <v>17</v>
      </c>
      <c r="G1614">
        <v>5</v>
      </c>
    </row>
    <row r="1615" spans="1:7" x14ac:dyDescent="0.35">
      <c r="A1615">
        <v>12626</v>
      </c>
      <c r="B1615">
        <v>2</v>
      </c>
      <c r="C1615" t="s">
        <v>40</v>
      </c>
      <c r="D1615">
        <v>0</v>
      </c>
      <c r="E1615" t="s">
        <v>92</v>
      </c>
      <c r="F1615" t="s">
        <v>17</v>
      </c>
      <c r="G1615">
        <v>9</v>
      </c>
    </row>
    <row r="1616" spans="1:7" x14ac:dyDescent="0.35">
      <c r="A1616">
        <v>134005</v>
      </c>
      <c r="B1616">
        <v>13</v>
      </c>
      <c r="C1616" t="s">
        <v>39</v>
      </c>
      <c r="D1616">
        <v>1409</v>
      </c>
      <c r="E1616" t="s">
        <v>89</v>
      </c>
      <c r="F1616" t="s">
        <v>14</v>
      </c>
      <c r="G1616">
        <v>10</v>
      </c>
    </row>
    <row r="1617" spans="1:7" x14ac:dyDescent="0.35">
      <c r="A1617">
        <v>176948</v>
      </c>
      <c r="B1617">
        <v>1</v>
      </c>
      <c r="C1617" t="s">
        <v>51</v>
      </c>
      <c r="D1617">
        <v>2401</v>
      </c>
      <c r="E1617" t="s">
        <v>90</v>
      </c>
      <c r="F1617" t="s">
        <v>14</v>
      </c>
      <c r="G1617">
        <v>20</v>
      </c>
    </row>
    <row r="1618" spans="1:7" x14ac:dyDescent="0.35">
      <c r="A1618">
        <v>123270</v>
      </c>
      <c r="B1618">
        <v>0</v>
      </c>
      <c r="C1618" t="s">
        <v>21</v>
      </c>
      <c r="D1618">
        <v>3508</v>
      </c>
      <c r="E1618" t="s">
        <v>98</v>
      </c>
      <c r="F1618" t="s">
        <v>14</v>
      </c>
      <c r="G1618">
        <v>10</v>
      </c>
    </row>
    <row r="1619" spans="1:7" x14ac:dyDescent="0.35">
      <c r="A1619">
        <v>133884</v>
      </c>
      <c r="B1619">
        <v>0</v>
      </c>
      <c r="C1619" t="s">
        <v>42</v>
      </c>
      <c r="D1619">
        <v>0</v>
      </c>
      <c r="E1619" t="s">
        <v>90</v>
      </c>
      <c r="F1619" t="s">
        <v>17</v>
      </c>
      <c r="G1619">
        <v>50</v>
      </c>
    </row>
    <row r="1620" spans="1:7" x14ac:dyDescent="0.35">
      <c r="A1620">
        <v>21815</v>
      </c>
      <c r="B1620">
        <v>0</v>
      </c>
      <c r="C1620" t="s">
        <v>18</v>
      </c>
      <c r="D1620">
        <v>7101</v>
      </c>
      <c r="E1620" t="s">
        <v>90</v>
      </c>
      <c r="F1620" t="s">
        <v>17</v>
      </c>
      <c r="G1620">
        <v>5</v>
      </c>
    </row>
    <row r="1621" spans="1:7" x14ac:dyDescent="0.35">
      <c r="A1621">
        <v>56700</v>
      </c>
      <c r="B1621">
        <v>1</v>
      </c>
      <c r="C1621" t="s">
        <v>58</v>
      </c>
      <c r="D1621">
        <v>0</v>
      </c>
      <c r="E1621" t="s">
        <v>98</v>
      </c>
      <c r="F1621" t="s">
        <v>14</v>
      </c>
      <c r="G1621">
        <v>20</v>
      </c>
    </row>
    <row r="1622" spans="1:7" x14ac:dyDescent="0.35">
      <c r="A1622">
        <v>41920</v>
      </c>
      <c r="B1622">
        <v>0</v>
      </c>
      <c r="C1622" t="s">
        <v>13</v>
      </c>
      <c r="D1622">
        <v>4201</v>
      </c>
      <c r="E1622" t="s">
        <v>103</v>
      </c>
      <c r="F1622" t="s">
        <v>14</v>
      </c>
      <c r="G1622">
        <v>15</v>
      </c>
    </row>
    <row r="1623" spans="1:7" x14ac:dyDescent="0.35">
      <c r="A1623">
        <v>68440</v>
      </c>
      <c r="B1623">
        <v>2</v>
      </c>
      <c r="C1623" t="s">
        <v>30</v>
      </c>
      <c r="D1623">
        <v>3101</v>
      </c>
      <c r="E1623" t="s">
        <v>103</v>
      </c>
      <c r="F1623" t="s">
        <v>14</v>
      </c>
      <c r="G1623">
        <v>15</v>
      </c>
    </row>
    <row r="1624" spans="1:7" x14ac:dyDescent="0.35">
      <c r="A1624">
        <v>8013</v>
      </c>
      <c r="B1624">
        <v>0</v>
      </c>
      <c r="C1624" t="s">
        <v>16</v>
      </c>
      <c r="D1624">
        <v>3701</v>
      </c>
      <c r="E1624" t="s">
        <v>94</v>
      </c>
      <c r="F1624" t="s">
        <v>17</v>
      </c>
      <c r="G1624">
        <v>10</v>
      </c>
    </row>
    <row r="1625" spans="1:7" x14ac:dyDescent="0.35">
      <c r="A1625">
        <v>12801</v>
      </c>
      <c r="B1625">
        <v>28</v>
      </c>
      <c r="C1625" t="s">
        <v>22</v>
      </c>
      <c r="D1625">
        <v>2001</v>
      </c>
      <c r="E1625" t="s">
        <v>94</v>
      </c>
      <c r="F1625" t="s">
        <v>17</v>
      </c>
      <c r="G1625">
        <v>15</v>
      </c>
    </row>
    <row r="1626" spans="1:7" x14ac:dyDescent="0.35">
      <c r="A1626">
        <v>36495</v>
      </c>
      <c r="B1626">
        <v>0</v>
      </c>
      <c r="C1626" t="s">
        <v>13</v>
      </c>
      <c r="D1626">
        <v>401</v>
      </c>
      <c r="E1626" t="s">
        <v>102</v>
      </c>
      <c r="F1626" t="s">
        <v>17</v>
      </c>
      <c r="G1626">
        <v>10</v>
      </c>
    </row>
    <row r="1627" spans="1:7" x14ac:dyDescent="0.35">
      <c r="A1627">
        <v>151730</v>
      </c>
      <c r="B1627">
        <v>0</v>
      </c>
      <c r="C1627" t="s">
        <v>22</v>
      </c>
      <c r="D1627">
        <v>0</v>
      </c>
      <c r="E1627" t="s">
        <v>104</v>
      </c>
      <c r="F1627" t="s">
        <v>17</v>
      </c>
      <c r="G1627">
        <v>5</v>
      </c>
    </row>
    <row r="1628" spans="1:7" x14ac:dyDescent="0.35">
      <c r="A1628">
        <v>89174</v>
      </c>
      <c r="B1628">
        <v>1</v>
      </c>
      <c r="C1628" t="s">
        <v>16</v>
      </c>
      <c r="D1628">
        <v>805</v>
      </c>
      <c r="E1628" t="s">
        <v>94</v>
      </c>
      <c r="F1628" t="s">
        <v>14</v>
      </c>
      <c r="G1628">
        <v>20</v>
      </c>
    </row>
    <row r="1629" spans="1:7" x14ac:dyDescent="0.35">
      <c r="A1629">
        <v>5123</v>
      </c>
      <c r="B1629">
        <v>2</v>
      </c>
      <c r="C1629" t="s">
        <v>22</v>
      </c>
      <c r="D1629">
        <v>0</v>
      </c>
      <c r="E1629" t="s">
        <v>90</v>
      </c>
      <c r="F1629" t="s">
        <v>17</v>
      </c>
      <c r="G1629">
        <v>6</v>
      </c>
    </row>
    <row r="1630" spans="1:7" x14ac:dyDescent="0.35">
      <c r="A1630">
        <v>3931</v>
      </c>
      <c r="B1630">
        <v>2</v>
      </c>
      <c r="C1630" t="s">
        <v>34</v>
      </c>
      <c r="D1630">
        <v>0</v>
      </c>
      <c r="E1630" t="s">
        <v>89</v>
      </c>
      <c r="F1630" t="s">
        <v>17</v>
      </c>
      <c r="G1630">
        <v>10</v>
      </c>
    </row>
    <row r="1631" spans="1:7" x14ac:dyDescent="0.35">
      <c r="A1631">
        <v>8330</v>
      </c>
      <c r="B1631">
        <v>28</v>
      </c>
      <c r="C1631" t="s">
        <v>13</v>
      </c>
      <c r="D1631">
        <v>2501</v>
      </c>
      <c r="E1631" t="s">
        <v>89</v>
      </c>
      <c r="F1631" t="s">
        <v>17</v>
      </c>
      <c r="G1631">
        <v>5</v>
      </c>
    </row>
    <row r="1632" spans="1:7" x14ac:dyDescent="0.35">
      <c r="A1632">
        <v>113354</v>
      </c>
      <c r="B1632">
        <v>0</v>
      </c>
      <c r="C1632" t="s">
        <v>32</v>
      </c>
      <c r="D1632">
        <v>5501</v>
      </c>
      <c r="E1632" t="s">
        <v>91</v>
      </c>
      <c r="F1632" t="s">
        <v>17</v>
      </c>
      <c r="G1632">
        <v>20</v>
      </c>
    </row>
    <row r="1633" spans="1:7" x14ac:dyDescent="0.35">
      <c r="A1633">
        <v>164296</v>
      </c>
      <c r="B1633">
        <v>2</v>
      </c>
      <c r="C1633" t="s">
        <v>22</v>
      </c>
      <c r="D1633">
        <v>3601</v>
      </c>
      <c r="E1633" t="s">
        <v>91</v>
      </c>
      <c r="F1633" t="s">
        <v>17</v>
      </c>
      <c r="G1633">
        <v>10</v>
      </c>
    </row>
    <row r="1634" spans="1:7" x14ac:dyDescent="0.35">
      <c r="A1634">
        <v>184017</v>
      </c>
      <c r="B1634">
        <v>1002</v>
      </c>
      <c r="C1634" t="s">
        <v>41</v>
      </c>
      <c r="D1634">
        <v>3501</v>
      </c>
      <c r="E1634" t="s">
        <v>101</v>
      </c>
      <c r="F1634" t="s">
        <v>14</v>
      </c>
      <c r="G1634">
        <v>20</v>
      </c>
    </row>
    <row r="1635" spans="1:7" x14ac:dyDescent="0.35">
      <c r="A1635">
        <v>37852</v>
      </c>
      <c r="B1635">
        <v>0</v>
      </c>
      <c r="C1635" t="s">
        <v>13</v>
      </c>
      <c r="D1635">
        <v>6009</v>
      </c>
      <c r="E1635" t="s">
        <v>102</v>
      </c>
      <c r="F1635" t="s">
        <v>14</v>
      </c>
      <c r="G1635">
        <v>20</v>
      </c>
    </row>
    <row r="1636" spans="1:7" x14ac:dyDescent="0.35">
      <c r="A1636">
        <v>64170</v>
      </c>
      <c r="B1636">
        <v>0</v>
      </c>
      <c r="C1636" t="s">
        <v>34</v>
      </c>
      <c r="D1636">
        <v>3001</v>
      </c>
      <c r="E1636" t="s">
        <v>90</v>
      </c>
      <c r="F1636" t="s">
        <v>17</v>
      </c>
      <c r="G1636">
        <v>15</v>
      </c>
    </row>
    <row r="1637" spans="1:7" x14ac:dyDescent="0.35">
      <c r="A1637">
        <v>152118</v>
      </c>
      <c r="B1637">
        <v>2</v>
      </c>
      <c r="C1637" t="s">
        <v>22</v>
      </c>
      <c r="D1637">
        <v>2209</v>
      </c>
      <c r="E1637" t="s">
        <v>91</v>
      </c>
      <c r="F1637" t="s">
        <v>17</v>
      </c>
      <c r="G1637">
        <v>4</v>
      </c>
    </row>
    <row r="1638" spans="1:7" x14ac:dyDescent="0.35">
      <c r="A1638">
        <v>190281</v>
      </c>
      <c r="B1638">
        <v>2</v>
      </c>
      <c r="C1638" t="s">
        <v>49</v>
      </c>
      <c r="D1638">
        <v>0</v>
      </c>
      <c r="E1638" t="s">
        <v>99</v>
      </c>
      <c r="F1638" t="s">
        <v>17</v>
      </c>
      <c r="G1638">
        <v>25</v>
      </c>
    </row>
    <row r="1639" spans="1:7" x14ac:dyDescent="0.35">
      <c r="A1639">
        <v>28786</v>
      </c>
      <c r="B1639">
        <v>0</v>
      </c>
      <c r="C1639" t="s">
        <v>40</v>
      </c>
      <c r="D1639">
        <v>0</v>
      </c>
      <c r="E1639" t="s">
        <v>100</v>
      </c>
      <c r="F1639" t="s">
        <v>17</v>
      </c>
      <c r="G1639">
        <v>10</v>
      </c>
    </row>
    <row r="1640" spans="1:7" x14ac:dyDescent="0.35">
      <c r="A1640">
        <v>45551</v>
      </c>
      <c r="B1640">
        <v>2</v>
      </c>
      <c r="C1640" t="s">
        <v>13</v>
      </c>
      <c r="D1640">
        <v>0</v>
      </c>
      <c r="E1640" t="s">
        <v>99</v>
      </c>
      <c r="F1640" t="s">
        <v>97</v>
      </c>
      <c r="G1640">
        <v>15</v>
      </c>
    </row>
    <row r="1641" spans="1:7" x14ac:dyDescent="0.35">
      <c r="A1641">
        <v>181931</v>
      </c>
      <c r="B1641">
        <v>0</v>
      </c>
      <c r="C1641" t="s">
        <v>41</v>
      </c>
      <c r="D1641">
        <v>1909</v>
      </c>
      <c r="E1641" t="s">
        <v>96</v>
      </c>
      <c r="F1641" t="s">
        <v>17</v>
      </c>
      <c r="G1641">
        <v>13</v>
      </c>
    </row>
    <row r="1642" spans="1:7" x14ac:dyDescent="0.35">
      <c r="A1642">
        <v>45431</v>
      </c>
      <c r="B1642">
        <v>1</v>
      </c>
      <c r="C1642" t="s">
        <v>13</v>
      </c>
      <c r="D1642">
        <v>2609</v>
      </c>
      <c r="E1642" t="s">
        <v>98</v>
      </c>
      <c r="F1642" t="s">
        <v>17</v>
      </c>
      <c r="G1642">
        <v>20</v>
      </c>
    </row>
    <row r="1643" spans="1:7" x14ac:dyDescent="0.35">
      <c r="A1643">
        <v>25635</v>
      </c>
      <c r="B1643">
        <v>1</v>
      </c>
      <c r="C1643" t="s">
        <v>40</v>
      </c>
      <c r="D1643">
        <v>2001</v>
      </c>
      <c r="E1643" t="s">
        <v>91</v>
      </c>
      <c r="F1643" t="s">
        <v>14</v>
      </c>
      <c r="G1643">
        <v>11</v>
      </c>
    </row>
    <row r="1644" spans="1:7" x14ac:dyDescent="0.35">
      <c r="A1644">
        <v>135112</v>
      </c>
      <c r="B1644">
        <v>0</v>
      </c>
      <c r="C1644" t="s">
        <v>56</v>
      </c>
      <c r="D1644">
        <v>3001</v>
      </c>
      <c r="E1644" t="s">
        <v>104</v>
      </c>
      <c r="F1644" t="s">
        <v>17</v>
      </c>
      <c r="G1644">
        <v>8</v>
      </c>
    </row>
    <row r="1645" spans="1:7" x14ac:dyDescent="0.35">
      <c r="A1645">
        <v>179111</v>
      </c>
      <c r="B1645">
        <v>0</v>
      </c>
      <c r="C1645" t="s">
        <v>41</v>
      </c>
      <c r="D1645">
        <v>4201</v>
      </c>
      <c r="E1645" t="s">
        <v>94</v>
      </c>
      <c r="F1645" t="s">
        <v>14</v>
      </c>
      <c r="G1645">
        <v>20</v>
      </c>
    </row>
    <row r="1646" spans="1:7" x14ac:dyDescent="0.35">
      <c r="A1646">
        <v>65596</v>
      </c>
      <c r="B1646">
        <v>1002</v>
      </c>
      <c r="C1646" t="s">
        <v>30</v>
      </c>
      <c r="D1646">
        <v>5801</v>
      </c>
      <c r="E1646" t="s">
        <v>91</v>
      </c>
      <c r="F1646" t="s">
        <v>14</v>
      </c>
      <c r="G1646">
        <v>9</v>
      </c>
    </row>
    <row r="1647" spans="1:7" x14ac:dyDescent="0.35">
      <c r="A1647">
        <v>73282</v>
      </c>
      <c r="B1647">
        <v>1</v>
      </c>
      <c r="C1647" t="s">
        <v>30</v>
      </c>
      <c r="D1647">
        <v>2201</v>
      </c>
      <c r="E1647" t="s">
        <v>91</v>
      </c>
      <c r="F1647" t="s">
        <v>14</v>
      </c>
      <c r="G1647">
        <v>25</v>
      </c>
    </row>
    <row r="1648" spans="1:7" x14ac:dyDescent="0.35">
      <c r="A1648">
        <v>146241</v>
      </c>
      <c r="B1648">
        <v>1</v>
      </c>
      <c r="C1648" t="s">
        <v>22</v>
      </c>
      <c r="D1648">
        <v>3401</v>
      </c>
      <c r="E1648" t="s">
        <v>96</v>
      </c>
      <c r="F1648" t="s">
        <v>14</v>
      </c>
      <c r="G1648">
        <v>50</v>
      </c>
    </row>
    <row r="1649" spans="1:7" x14ac:dyDescent="0.35">
      <c r="A1649">
        <v>60098</v>
      </c>
      <c r="B1649">
        <v>1</v>
      </c>
      <c r="C1649" t="s">
        <v>34</v>
      </c>
      <c r="D1649">
        <v>4106</v>
      </c>
      <c r="E1649" t="s">
        <v>91</v>
      </c>
      <c r="F1649" t="s">
        <v>14</v>
      </c>
      <c r="G1649">
        <v>25</v>
      </c>
    </row>
    <row r="1650" spans="1:7" x14ac:dyDescent="0.35">
      <c r="A1650">
        <v>74361</v>
      </c>
      <c r="B1650">
        <v>0</v>
      </c>
      <c r="C1650" t="s">
        <v>30</v>
      </c>
      <c r="D1650">
        <v>7012</v>
      </c>
      <c r="E1650" t="s">
        <v>92</v>
      </c>
      <c r="F1650" t="s">
        <v>14</v>
      </c>
      <c r="G1650">
        <v>10</v>
      </c>
    </row>
    <row r="1651" spans="1:7" x14ac:dyDescent="0.35">
      <c r="A1651">
        <v>82857</v>
      </c>
      <c r="B1651">
        <v>1</v>
      </c>
      <c r="C1651" t="s">
        <v>57</v>
      </c>
      <c r="D1651">
        <v>3804</v>
      </c>
      <c r="E1651" t="s">
        <v>94</v>
      </c>
      <c r="F1651" t="s">
        <v>14</v>
      </c>
      <c r="G1651">
        <v>10</v>
      </c>
    </row>
    <row r="1652" spans="1:7" x14ac:dyDescent="0.35">
      <c r="A1652">
        <v>38580</v>
      </c>
      <c r="B1652">
        <v>0</v>
      </c>
      <c r="C1652" t="s">
        <v>13</v>
      </c>
      <c r="D1652">
        <v>3607</v>
      </c>
      <c r="E1652" t="s">
        <v>91</v>
      </c>
      <c r="F1652" t="s">
        <v>14</v>
      </c>
      <c r="G1652">
        <v>10</v>
      </c>
    </row>
    <row r="1653" spans="1:7" x14ac:dyDescent="0.35">
      <c r="A1653">
        <v>36471</v>
      </c>
      <c r="B1653">
        <v>28</v>
      </c>
      <c r="C1653" t="s">
        <v>13</v>
      </c>
      <c r="D1653">
        <v>2710</v>
      </c>
      <c r="E1653" t="s">
        <v>102</v>
      </c>
      <c r="F1653" t="s">
        <v>17</v>
      </c>
      <c r="G1653">
        <v>20</v>
      </c>
    </row>
    <row r="1654" spans="1:7" x14ac:dyDescent="0.35">
      <c r="A1654">
        <v>140135</v>
      </c>
      <c r="B1654">
        <v>28</v>
      </c>
      <c r="C1654" t="s">
        <v>55</v>
      </c>
      <c r="D1654">
        <v>3901</v>
      </c>
      <c r="E1654" t="s">
        <v>92</v>
      </c>
      <c r="F1654" t="s">
        <v>17</v>
      </c>
      <c r="G1654">
        <v>20</v>
      </c>
    </row>
    <row r="1655" spans="1:7" x14ac:dyDescent="0.35">
      <c r="A1655">
        <v>133029</v>
      </c>
      <c r="B1655">
        <v>0</v>
      </c>
      <c r="C1655" t="s">
        <v>42</v>
      </c>
      <c r="D1655">
        <v>3801</v>
      </c>
      <c r="E1655" t="s">
        <v>89</v>
      </c>
      <c r="F1655" t="s">
        <v>17</v>
      </c>
      <c r="G1655">
        <v>5</v>
      </c>
    </row>
    <row r="1656" spans="1:7" x14ac:dyDescent="0.35">
      <c r="A1656">
        <v>161829</v>
      </c>
      <c r="B1656">
        <v>0</v>
      </c>
      <c r="C1656" t="s">
        <v>22</v>
      </c>
      <c r="D1656">
        <v>3402</v>
      </c>
      <c r="E1656" t="s">
        <v>91</v>
      </c>
      <c r="F1656" t="s">
        <v>17</v>
      </c>
      <c r="G1656">
        <v>10</v>
      </c>
    </row>
    <row r="1657" spans="1:7" x14ac:dyDescent="0.35">
      <c r="A1657">
        <v>168268</v>
      </c>
      <c r="B1657">
        <v>0</v>
      </c>
      <c r="C1657" t="s">
        <v>22</v>
      </c>
      <c r="D1657">
        <v>2207</v>
      </c>
      <c r="E1657" t="s">
        <v>104</v>
      </c>
      <c r="F1657" t="s">
        <v>17</v>
      </c>
      <c r="G1657">
        <v>15</v>
      </c>
    </row>
    <row r="1658" spans="1:7" x14ac:dyDescent="0.35">
      <c r="A1658">
        <v>19490</v>
      </c>
      <c r="B1658">
        <v>28</v>
      </c>
      <c r="C1658" t="s">
        <v>18</v>
      </c>
      <c r="D1658">
        <v>4201</v>
      </c>
      <c r="E1658" t="s">
        <v>89</v>
      </c>
      <c r="F1658" t="s">
        <v>17</v>
      </c>
      <c r="G1658">
        <v>10</v>
      </c>
    </row>
    <row r="1659" spans="1:7" x14ac:dyDescent="0.35">
      <c r="A1659">
        <v>166899</v>
      </c>
      <c r="B1659">
        <v>2</v>
      </c>
      <c r="C1659" t="s">
        <v>22</v>
      </c>
      <c r="D1659">
        <v>3601</v>
      </c>
      <c r="E1659" t="s">
        <v>91</v>
      </c>
      <c r="F1659" t="s">
        <v>17</v>
      </c>
      <c r="G1659">
        <v>35</v>
      </c>
    </row>
    <row r="1660" spans="1:7" x14ac:dyDescent="0.35">
      <c r="A1660">
        <v>145982</v>
      </c>
      <c r="B1660">
        <v>0</v>
      </c>
      <c r="C1660" t="s">
        <v>22</v>
      </c>
      <c r="D1660">
        <v>5801</v>
      </c>
      <c r="E1660" t="s">
        <v>91</v>
      </c>
      <c r="F1660" t="s">
        <v>17</v>
      </c>
      <c r="G1660">
        <v>30</v>
      </c>
    </row>
    <row r="1661" spans="1:7" x14ac:dyDescent="0.35">
      <c r="A1661">
        <v>187764</v>
      </c>
      <c r="B1661">
        <v>0</v>
      </c>
      <c r="C1661" t="s">
        <v>56</v>
      </c>
      <c r="D1661">
        <v>0</v>
      </c>
      <c r="E1661" t="s">
        <v>97</v>
      </c>
      <c r="F1661" t="s">
        <v>97</v>
      </c>
      <c r="G1661">
        <v>25</v>
      </c>
    </row>
    <row r="1662" spans="1:7" x14ac:dyDescent="0.35">
      <c r="A1662">
        <v>171227</v>
      </c>
      <c r="B1662">
        <v>1</v>
      </c>
      <c r="C1662" t="s">
        <v>22</v>
      </c>
      <c r="D1662">
        <v>0</v>
      </c>
      <c r="E1662" t="s">
        <v>91</v>
      </c>
      <c r="F1662" t="s">
        <v>14</v>
      </c>
      <c r="G1662">
        <v>7</v>
      </c>
    </row>
    <row r="1663" spans="1:7" x14ac:dyDescent="0.35">
      <c r="A1663">
        <v>27419</v>
      </c>
      <c r="B1663">
        <v>1</v>
      </c>
      <c r="C1663" t="s">
        <v>40</v>
      </c>
      <c r="D1663">
        <v>0</v>
      </c>
      <c r="E1663" t="s">
        <v>100</v>
      </c>
      <c r="F1663" t="s">
        <v>14</v>
      </c>
      <c r="G1663">
        <v>20</v>
      </c>
    </row>
    <row r="1664" spans="1:7" x14ac:dyDescent="0.35">
      <c r="A1664">
        <v>106488</v>
      </c>
      <c r="B1664">
        <v>0</v>
      </c>
      <c r="C1664" t="s">
        <v>28</v>
      </c>
      <c r="D1664">
        <v>0</v>
      </c>
      <c r="E1664" t="s">
        <v>92</v>
      </c>
      <c r="F1664" t="s">
        <v>17</v>
      </c>
      <c r="G1664">
        <v>26</v>
      </c>
    </row>
    <row r="1665" spans="1:7" x14ac:dyDescent="0.35">
      <c r="A1665">
        <v>70722</v>
      </c>
      <c r="B1665">
        <v>0</v>
      </c>
      <c r="C1665" t="s">
        <v>30</v>
      </c>
      <c r="D1665">
        <v>907</v>
      </c>
      <c r="E1665" t="s">
        <v>98</v>
      </c>
      <c r="F1665" t="s">
        <v>17</v>
      </c>
      <c r="G1665">
        <v>16</v>
      </c>
    </row>
    <row r="1666" spans="1:7" x14ac:dyDescent="0.35">
      <c r="A1666">
        <v>187495</v>
      </c>
      <c r="B1666">
        <v>1</v>
      </c>
      <c r="C1666" t="s">
        <v>32</v>
      </c>
      <c r="D1666">
        <v>0</v>
      </c>
      <c r="E1666" t="s">
        <v>95</v>
      </c>
      <c r="F1666" t="s">
        <v>14</v>
      </c>
      <c r="G1666">
        <v>17</v>
      </c>
    </row>
    <row r="1667" spans="1:7" x14ac:dyDescent="0.35">
      <c r="A1667">
        <v>18543</v>
      </c>
      <c r="B1667">
        <v>0</v>
      </c>
      <c r="C1667" t="s">
        <v>18</v>
      </c>
      <c r="D1667">
        <v>6001</v>
      </c>
      <c r="E1667" t="s">
        <v>90</v>
      </c>
      <c r="F1667" t="s">
        <v>17</v>
      </c>
      <c r="G1667">
        <v>14</v>
      </c>
    </row>
    <row r="1668" spans="1:7" x14ac:dyDescent="0.35">
      <c r="A1668">
        <v>38707</v>
      </c>
      <c r="B1668">
        <v>1</v>
      </c>
      <c r="C1668" t="s">
        <v>13</v>
      </c>
      <c r="D1668">
        <v>0</v>
      </c>
      <c r="E1668" t="s">
        <v>93</v>
      </c>
      <c r="F1668" t="s">
        <v>14</v>
      </c>
      <c r="G1668">
        <v>17</v>
      </c>
    </row>
    <row r="1669" spans="1:7" x14ac:dyDescent="0.35">
      <c r="A1669">
        <v>138528</v>
      </c>
      <c r="B1669">
        <v>1</v>
      </c>
      <c r="C1669" t="s">
        <v>56</v>
      </c>
      <c r="D1669">
        <v>2406</v>
      </c>
      <c r="E1669" t="s">
        <v>91</v>
      </c>
      <c r="F1669" t="s">
        <v>14</v>
      </c>
      <c r="G1669">
        <v>26</v>
      </c>
    </row>
    <row r="1670" spans="1:7" x14ac:dyDescent="0.35">
      <c r="A1670">
        <v>177960</v>
      </c>
      <c r="B1670">
        <v>1</v>
      </c>
      <c r="C1670" t="s">
        <v>51</v>
      </c>
      <c r="D1670">
        <v>3803</v>
      </c>
      <c r="E1670" t="s">
        <v>90</v>
      </c>
      <c r="F1670" t="s">
        <v>14</v>
      </c>
      <c r="G1670">
        <v>25</v>
      </c>
    </row>
    <row r="1671" spans="1:7" x14ac:dyDescent="0.35">
      <c r="A1671">
        <v>97221</v>
      </c>
      <c r="B1671">
        <v>0</v>
      </c>
      <c r="C1671" t="s">
        <v>16</v>
      </c>
      <c r="D1671">
        <v>3101</v>
      </c>
      <c r="E1671" t="s">
        <v>92</v>
      </c>
      <c r="F1671" t="s">
        <v>17</v>
      </c>
      <c r="G1671">
        <v>25</v>
      </c>
    </row>
    <row r="1672" spans="1:7" x14ac:dyDescent="0.35">
      <c r="A1672">
        <v>158816</v>
      </c>
      <c r="B1672">
        <v>2</v>
      </c>
      <c r="C1672" t="s">
        <v>22</v>
      </c>
      <c r="D1672">
        <v>3601</v>
      </c>
      <c r="E1672" t="s">
        <v>93</v>
      </c>
      <c r="F1672" t="s">
        <v>17</v>
      </c>
      <c r="G1672">
        <v>11</v>
      </c>
    </row>
    <row r="1673" spans="1:7" x14ac:dyDescent="0.35">
      <c r="A1673">
        <v>93713</v>
      </c>
      <c r="B1673">
        <v>0</v>
      </c>
      <c r="C1673" t="s">
        <v>16</v>
      </c>
      <c r="D1673">
        <v>3101</v>
      </c>
      <c r="E1673" t="s">
        <v>102</v>
      </c>
      <c r="F1673" t="s">
        <v>17</v>
      </c>
      <c r="G1673">
        <v>20</v>
      </c>
    </row>
    <row r="1674" spans="1:7" x14ac:dyDescent="0.35">
      <c r="A1674">
        <v>135535</v>
      </c>
      <c r="B1674">
        <v>28</v>
      </c>
      <c r="C1674" t="s">
        <v>56</v>
      </c>
      <c r="D1674">
        <v>4707</v>
      </c>
      <c r="E1674" t="s">
        <v>96</v>
      </c>
      <c r="F1674" t="s">
        <v>17</v>
      </c>
      <c r="G1674">
        <v>13</v>
      </c>
    </row>
    <row r="1675" spans="1:7" x14ac:dyDescent="0.35">
      <c r="A1675">
        <v>91194</v>
      </c>
      <c r="B1675">
        <v>0</v>
      </c>
      <c r="C1675" t="s">
        <v>16</v>
      </c>
      <c r="D1675">
        <v>5001</v>
      </c>
      <c r="E1675" t="s">
        <v>98</v>
      </c>
      <c r="F1675" t="s">
        <v>17</v>
      </c>
      <c r="G1675">
        <v>7</v>
      </c>
    </row>
    <row r="1676" spans="1:7" x14ac:dyDescent="0.35">
      <c r="A1676">
        <v>62232</v>
      </c>
      <c r="B1676">
        <v>0</v>
      </c>
      <c r="C1676" t="s">
        <v>34</v>
      </c>
      <c r="D1676">
        <v>4206</v>
      </c>
      <c r="E1676" t="s">
        <v>95</v>
      </c>
      <c r="F1676" t="s">
        <v>17</v>
      </c>
      <c r="G1676">
        <v>19</v>
      </c>
    </row>
    <row r="1677" spans="1:7" x14ac:dyDescent="0.35">
      <c r="A1677">
        <v>91507</v>
      </c>
      <c r="B1677">
        <v>0</v>
      </c>
      <c r="C1677" t="s">
        <v>16</v>
      </c>
      <c r="D1677">
        <v>3601</v>
      </c>
      <c r="E1677" t="s">
        <v>94</v>
      </c>
      <c r="F1677" t="s">
        <v>17</v>
      </c>
      <c r="G1677">
        <v>14</v>
      </c>
    </row>
    <row r="1678" spans="1:7" x14ac:dyDescent="0.35">
      <c r="A1678">
        <v>153467</v>
      </c>
      <c r="B1678">
        <v>1</v>
      </c>
      <c r="C1678" t="s">
        <v>22</v>
      </c>
      <c r="D1678">
        <v>2301</v>
      </c>
      <c r="E1678" t="s">
        <v>94</v>
      </c>
      <c r="F1678" t="s">
        <v>14</v>
      </c>
      <c r="G1678">
        <v>21</v>
      </c>
    </row>
    <row r="1679" spans="1:7" x14ac:dyDescent="0.35">
      <c r="A1679">
        <v>28718</v>
      </c>
      <c r="B1679">
        <v>1</v>
      </c>
      <c r="C1679" t="s">
        <v>40</v>
      </c>
      <c r="D1679">
        <v>2201</v>
      </c>
      <c r="E1679" t="s">
        <v>98</v>
      </c>
      <c r="F1679" t="s">
        <v>14</v>
      </c>
      <c r="G1679">
        <v>20</v>
      </c>
    </row>
    <row r="1680" spans="1:7" x14ac:dyDescent="0.35">
      <c r="A1680">
        <v>119902</v>
      </c>
      <c r="B1680">
        <v>1</v>
      </c>
      <c r="C1680" t="s">
        <v>21</v>
      </c>
      <c r="D1680">
        <v>2201</v>
      </c>
      <c r="E1680" t="s">
        <v>100</v>
      </c>
      <c r="F1680" t="s">
        <v>14</v>
      </c>
      <c r="G1680">
        <v>5</v>
      </c>
    </row>
    <row r="1681" spans="1:7" x14ac:dyDescent="0.35">
      <c r="A1681">
        <v>179339</v>
      </c>
      <c r="B1681">
        <v>0</v>
      </c>
      <c r="C1681" t="s">
        <v>41</v>
      </c>
      <c r="D1681">
        <v>9310</v>
      </c>
      <c r="E1681" t="s">
        <v>95</v>
      </c>
      <c r="F1681" t="s">
        <v>14</v>
      </c>
      <c r="G1681">
        <v>13</v>
      </c>
    </row>
    <row r="1682" spans="1:7" x14ac:dyDescent="0.35">
      <c r="A1682">
        <v>74880</v>
      </c>
      <c r="B1682">
        <v>0</v>
      </c>
      <c r="C1682" t="s">
        <v>48</v>
      </c>
      <c r="D1682">
        <v>2201</v>
      </c>
      <c r="E1682" t="s">
        <v>90</v>
      </c>
      <c r="F1682" t="s">
        <v>17</v>
      </c>
      <c r="G1682">
        <v>25</v>
      </c>
    </row>
    <row r="1683" spans="1:7" x14ac:dyDescent="0.35">
      <c r="A1683">
        <v>29988</v>
      </c>
      <c r="B1683">
        <v>1</v>
      </c>
      <c r="C1683" t="s">
        <v>40</v>
      </c>
      <c r="D1683">
        <v>0</v>
      </c>
      <c r="E1683" t="s">
        <v>101</v>
      </c>
      <c r="F1683" t="s">
        <v>14</v>
      </c>
      <c r="G1683">
        <v>25</v>
      </c>
    </row>
    <row r="1684" spans="1:7" x14ac:dyDescent="0.35">
      <c r="A1684">
        <v>132508</v>
      </c>
      <c r="B1684">
        <v>28</v>
      </c>
      <c r="C1684" t="s">
        <v>67</v>
      </c>
      <c r="D1684">
        <v>0</v>
      </c>
      <c r="E1684" t="s">
        <v>89</v>
      </c>
      <c r="F1684" t="s">
        <v>17</v>
      </c>
      <c r="G1684">
        <v>10</v>
      </c>
    </row>
    <row r="1685" spans="1:7" x14ac:dyDescent="0.35">
      <c r="A1685">
        <v>144351</v>
      </c>
      <c r="B1685">
        <v>0</v>
      </c>
      <c r="C1685" t="s">
        <v>22</v>
      </c>
      <c r="D1685">
        <v>3609</v>
      </c>
      <c r="E1685" t="s">
        <v>104</v>
      </c>
      <c r="F1685" t="s">
        <v>17</v>
      </c>
      <c r="G1685">
        <v>40</v>
      </c>
    </row>
    <row r="1686" spans="1:7" x14ac:dyDescent="0.35">
      <c r="A1686">
        <v>38388</v>
      </c>
      <c r="B1686">
        <v>2</v>
      </c>
      <c r="C1686" t="s">
        <v>13</v>
      </c>
      <c r="D1686">
        <v>4810</v>
      </c>
      <c r="E1686" t="s">
        <v>104</v>
      </c>
      <c r="F1686" t="s">
        <v>17</v>
      </c>
      <c r="G1686">
        <v>10</v>
      </c>
    </row>
    <row r="1687" spans="1:7" x14ac:dyDescent="0.35">
      <c r="A1687">
        <v>176863</v>
      </c>
      <c r="B1687">
        <v>1</v>
      </c>
      <c r="C1687" t="s">
        <v>51</v>
      </c>
      <c r="D1687">
        <v>6101</v>
      </c>
      <c r="E1687" t="s">
        <v>100</v>
      </c>
      <c r="F1687" t="s">
        <v>14</v>
      </c>
      <c r="G1687">
        <v>20</v>
      </c>
    </row>
    <row r="1688" spans="1:7" x14ac:dyDescent="0.35">
      <c r="A1688">
        <v>70696</v>
      </c>
      <c r="B1688">
        <v>0</v>
      </c>
      <c r="C1688" t="s">
        <v>30</v>
      </c>
      <c r="D1688">
        <v>4701</v>
      </c>
      <c r="E1688" t="s">
        <v>89</v>
      </c>
      <c r="F1688" t="s">
        <v>17</v>
      </c>
      <c r="G1688">
        <v>12</v>
      </c>
    </row>
    <row r="1689" spans="1:7" x14ac:dyDescent="0.35">
      <c r="A1689">
        <v>151819</v>
      </c>
      <c r="B1689">
        <v>0</v>
      </c>
      <c r="C1689" t="s">
        <v>22</v>
      </c>
      <c r="D1689">
        <v>4601</v>
      </c>
      <c r="E1689" t="s">
        <v>103</v>
      </c>
      <c r="F1689" t="s">
        <v>14</v>
      </c>
      <c r="G1689">
        <v>6</v>
      </c>
    </row>
    <row r="1690" spans="1:7" x14ac:dyDescent="0.35">
      <c r="A1690">
        <v>146500</v>
      </c>
      <c r="B1690">
        <v>28</v>
      </c>
      <c r="C1690" t="s">
        <v>22</v>
      </c>
      <c r="D1690">
        <v>2201</v>
      </c>
      <c r="E1690" t="s">
        <v>91</v>
      </c>
      <c r="F1690" t="s">
        <v>17</v>
      </c>
      <c r="G1690">
        <v>25</v>
      </c>
    </row>
    <row r="1691" spans="1:7" x14ac:dyDescent="0.35">
      <c r="A1691">
        <v>72679</v>
      </c>
      <c r="B1691">
        <v>0</v>
      </c>
      <c r="C1691" t="s">
        <v>30</v>
      </c>
      <c r="D1691">
        <v>6401</v>
      </c>
      <c r="E1691" t="s">
        <v>92</v>
      </c>
      <c r="F1691" t="s">
        <v>17</v>
      </c>
      <c r="G1691">
        <v>10</v>
      </c>
    </row>
    <row r="1692" spans="1:7" x14ac:dyDescent="0.35">
      <c r="A1692">
        <v>61805</v>
      </c>
      <c r="B1692">
        <v>0</v>
      </c>
      <c r="C1692" t="s">
        <v>34</v>
      </c>
      <c r="D1692">
        <v>0</v>
      </c>
      <c r="E1692" t="s">
        <v>92</v>
      </c>
      <c r="F1692" t="s">
        <v>17</v>
      </c>
      <c r="G1692">
        <v>5</v>
      </c>
    </row>
    <row r="1693" spans="1:7" x14ac:dyDescent="0.35">
      <c r="A1693">
        <v>142742</v>
      </c>
      <c r="B1693">
        <v>2</v>
      </c>
      <c r="C1693" t="s">
        <v>22</v>
      </c>
      <c r="D1693">
        <v>4801</v>
      </c>
      <c r="E1693" t="s">
        <v>102</v>
      </c>
      <c r="F1693" t="s">
        <v>17</v>
      </c>
      <c r="G1693">
        <v>15</v>
      </c>
    </row>
    <row r="1694" spans="1:7" x14ac:dyDescent="0.35">
      <c r="A1694">
        <v>29342</v>
      </c>
      <c r="B1694">
        <v>0</v>
      </c>
      <c r="C1694" t="s">
        <v>40</v>
      </c>
      <c r="D1694">
        <v>0</v>
      </c>
      <c r="E1694" t="s">
        <v>97</v>
      </c>
      <c r="F1694" t="s">
        <v>17</v>
      </c>
      <c r="G1694">
        <v>10</v>
      </c>
    </row>
    <row r="1695" spans="1:7" x14ac:dyDescent="0.35">
      <c r="A1695">
        <v>49712</v>
      </c>
      <c r="B1695">
        <v>1</v>
      </c>
      <c r="C1695" t="s">
        <v>44</v>
      </c>
      <c r="D1695">
        <v>0</v>
      </c>
      <c r="E1695" t="s">
        <v>100</v>
      </c>
      <c r="F1695" t="s">
        <v>14</v>
      </c>
      <c r="G1695">
        <v>17</v>
      </c>
    </row>
    <row r="1696" spans="1:7" x14ac:dyDescent="0.35">
      <c r="A1696">
        <v>53529</v>
      </c>
      <c r="B1696">
        <v>0</v>
      </c>
      <c r="C1696" t="s">
        <v>54</v>
      </c>
      <c r="D1696">
        <v>0</v>
      </c>
      <c r="E1696" t="s">
        <v>94</v>
      </c>
      <c r="F1696" t="s">
        <v>17</v>
      </c>
      <c r="G1696">
        <v>5</v>
      </c>
    </row>
    <row r="1697" spans="1:7" x14ac:dyDescent="0.35">
      <c r="A1697">
        <v>70803</v>
      </c>
      <c r="B1697">
        <v>1</v>
      </c>
      <c r="C1697" t="s">
        <v>30</v>
      </c>
      <c r="D1697">
        <v>1112</v>
      </c>
      <c r="E1697" t="s">
        <v>100</v>
      </c>
      <c r="F1697" t="s">
        <v>14</v>
      </c>
      <c r="G1697">
        <v>4</v>
      </c>
    </row>
    <row r="1698" spans="1:7" x14ac:dyDescent="0.35">
      <c r="A1698">
        <v>20721</v>
      </c>
      <c r="B1698">
        <v>0</v>
      </c>
      <c r="C1698" t="s">
        <v>18</v>
      </c>
      <c r="D1698">
        <v>5805</v>
      </c>
      <c r="E1698" t="s">
        <v>92</v>
      </c>
      <c r="F1698" t="s">
        <v>17</v>
      </c>
      <c r="G1698">
        <v>10</v>
      </c>
    </row>
    <row r="1699" spans="1:7" x14ac:dyDescent="0.35">
      <c r="A1699">
        <v>15445</v>
      </c>
      <c r="B1699">
        <v>1</v>
      </c>
      <c r="C1699" t="s">
        <v>18</v>
      </c>
      <c r="D1699">
        <v>5501</v>
      </c>
      <c r="E1699" t="s">
        <v>89</v>
      </c>
      <c r="F1699" t="s">
        <v>14</v>
      </c>
      <c r="G1699">
        <v>20</v>
      </c>
    </row>
    <row r="1700" spans="1:7" x14ac:dyDescent="0.35">
      <c r="A1700">
        <v>24030</v>
      </c>
      <c r="B1700">
        <v>0</v>
      </c>
      <c r="C1700" t="s">
        <v>47</v>
      </c>
      <c r="D1700">
        <v>3306</v>
      </c>
      <c r="E1700" t="s">
        <v>105</v>
      </c>
      <c r="F1700" t="s">
        <v>17</v>
      </c>
      <c r="G1700">
        <v>20</v>
      </c>
    </row>
    <row r="1701" spans="1:7" x14ac:dyDescent="0.35">
      <c r="A1701">
        <v>150177</v>
      </c>
      <c r="B1701">
        <v>0</v>
      </c>
      <c r="C1701" t="s">
        <v>22</v>
      </c>
      <c r="D1701">
        <v>2001</v>
      </c>
      <c r="E1701" t="s">
        <v>91</v>
      </c>
      <c r="F1701" t="s">
        <v>14</v>
      </c>
      <c r="G1701">
        <v>20</v>
      </c>
    </row>
    <row r="1702" spans="1:7" x14ac:dyDescent="0.35">
      <c r="A1702">
        <v>137540</v>
      </c>
      <c r="B1702">
        <v>2</v>
      </c>
      <c r="C1702" t="s">
        <v>56</v>
      </c>
      <c r="D1702">
        <v>4801</v>
      </c>
      <c r="E1702" t="s">
        <v>93</v>
      </c>
      <c r="F1702" t="s">
        <v>17</v>
      </c>
      <c r="G1702">
        <v>10</v>
      </c>
    </row>
    <row r="1703" spans="1:7" x14ac:dyDescent="0.35">
      <c r="A1703">
        <v>13496</v>
      </c>
      <c r="B1703">
        <v>28</v>
      </c>
      <c r="C1703" t="s">
        <v>22</v>
      </c>
      <c r="D1703">
        <v>2801</v>
      </c>
      <c r="E1703" t="s">
        <v>96</v>
      </c>
      <c r="F1703" t="s">
        <v>17</v>
      </c>
      <c r="G1703">
        <v>25</v>
      </c>
    </row>
    <row r="1704" spans="1:7" x14ac:dyDescent="0.35">
      <c r="A1704">
        <v>28040</v>
      </c>
      <c r="B1704">
        <v>1</v>
      </c>
      <c r="C1704" t="s">
        <v>40</v>
      </c>
      <c r="D1704">
        <v>2901</v>
      </c>
      <c r="E1704" t="s">
        <v>90</v>
      </c>
      <c r="F1704" t="s">
        <v>14</v>
      </c>
      <c r="G1704">
        <v>11</v>
      </c>
    </row>
    <row r="1705" spans="1:7" x14ac:dyDescent="0.35">
      <c r="A1705">
        <v>156174</v>
      </c>
      <c r="B1705">
        <v>1</v>
      </c>
      <c r="C1705" t="s">
        <v>24</v>
      </c>
      <c r="D1705">
        <v>2601</v>
      </c>
      <c r="E1705" t="s">
        <v>89</v>
      </c>
      <c r="F1705" t="s">
        <v>14</v>
      </c>
      <c r="G1705">
        <v>10</v>
      </c>
    </row>
    <row r="1706" spans="1:7" x14ac:dyDescent="0.35">
      <c r="A1706">
        <v>75461</v>
      </c>
      <c r="B1706">
        <v>2</v>
      </c>
      <c r="C1706" t="s">
        <v>48</v>
      </c>
      <c r="D1706">
        <v>1612</v>
      </c>
      <c r="E1706" t="s">
        <v>97</v>
      </c>
      <c r="F1706" t="s">
        <v>97</v>
      </c>
      <c r="G1706">
        <v>15</v>
      </c>
    </row>
    <row r="1707" spans="1:7" x14ac:dyDescent="0.35">
      <c r="A1707">
        <v>2781</v>
      </c>
      <c r="B1707">
        <v>0</v>
      </c>
      <c r="C1707" t="s">
        <v>22</v>
      </c>
      <c r="D1707">
        <v>4501</v>
      </c>
      <c r="E1707" t="s">
        <v>104</v>
      </c>
      <c r="F1707" t="s">
        <v>17</v>
      </c>
      <c r="G1707">
        <v>20</v>
      </c>
    </row>
    <row r="1708" spans="1:7" x14ac:dyDescent="0.35">
      <c r="A1708">
        <v>85476</v>
      </c>
      <c r="B1708">
        <v>2</v>
      </c>
      <c r="C1708" t="s">
        <v>57</v>
      </c>
      <c r="D1708">
        <v>3801</v>
      </c>
      <c r="E1708" t="s">
        <v>100</v>
      </c>
      <c r="F1708" t="s">
        <v>17</v>
      </c>
      <c r="G1708">
        <v>5</v>
      </c>
    </row>
    <row r="1709" spans="1:7" x14ac:dyDescent="0.35">
      <c r="A1709">
        <v>177640</v>
      </c>
      <c r="B1709">
        <v>1</v>
      </c>
      <c r="C1709" t="s">
        <v>51</v>
      </c>
      <c r="D1709">
        <v>4911</v>
      </c>
      <c r="E1709" t="s">
        <v>92</v>
      </c>
      <c r="F1709" t="s">
        <v>14</v>
      </c>
      <c r="G1709">
        <v>30</v>
      </c>
    </row>
    <row r="1710" spans="1:7" x14ac:dyDescent="0.35">
      <c r="A1710">
        <v>183052</v>
      </c>
      <c r="B1710">
        <v>1</v>
      </c>
      <c r="C1710" t="s">
        <v>41</v>
      </c>
      <c r="D1710">
        <v>3511</v>
      </c>
      <c r="E1710" t="s">
        <v>90</v>
      </c>
      <c r="F1710" t="s">
        <v>14</v>
      </c>
      <c r="G1710">
        <v>5</v>
      </c>
    </row>
    <row r="1711" spans="1:7" x14ac:dyDescent="0.35">
      <c r="A1711">
        <v>115935</v>
      </c>
      <c r="B1711">
        <v>28</v>
      </c>
      <c r="C1711" t="s">
        <v>21</v>
      </c>
      <c r="D1711">
        <v>0</v>
      </c>
      <c r="E1711" t="s">
        <v>89</v>
      </c>
      <c r="F1711" t="s">
        <v>17</v>
      </c>
      <c r="G1711">
        <v>20</v>
      </c>
    </row>
    <row r="1712" spans="1:7" x14ac:dyDescent="0.35">
      <c r="A1712">
        <v>103872</v>
      </c>
      <c r="B1712">
        <v>2</v>
      </c>
      <c r="C1712" t="s">
        <v>37</v>
      </c>
      <c r="D1712">
        <v>3401</v>
      </c>
      <c r="E1712" t="s">
        <v>100</v>
      </c>
      <c r="F1712" t="s">
        <v>17</v>
      </c>
      <c r="G1712">
        <v>20</v>
      </c>
    </row>
    <row r="1713" spans="1:7" x14ac:dyDescent="0.35">
      <c r="A1713">
        <v>10064</v>
      </c>
      <c r="B1713">
        <v>0</v>
      </c>
      <c r="C1713" t="s">
        <v>34</v>
      </c>
      <c r="D1713">
        <v>0</v>
      </c>
      <c r="E1713" t="s">
        <v>105</v>
      </c>
      <c r="F1713" t="s">
        <v>17</v>
      </c>
      <c r="G1713">
        <v>18</v>
      </c>
    </row>
    <row r="1714" spans="1:7" x14ac:dyDescent="0.35">
      <c r="A1714">
        <v>84854</v>
      </c>
      <c r="B1714">
        <v>0</v>
      </c>
      <c r="C1714" t="s">
        <v>57</v>
      </c>
      <c r="D1714">
        <v>3701</v>
      </c>
      <c r="E1714" t="s">
        <v>89</v>
      </c>
      <c r="F1714" t="s">
        <v>17</v>
      </c>
      <c r="G1714">
        <v>3</v>
      </c>
    </row>
    <row r="1715" spans="1:7" x14ac:dyDescent="0.35">
      <c r="A1715">
        <v>106430</v>
      </c>
      <c r="B1715">
        <v>3</v>
      </c>
      <c r="C1715" t="s">
        <v>28</v>
      </c>
      <c r="D1715">
        <v>5104</v>
      </c>
      <c r="E1715" t="s">
        <v>90</v>
      </c>
      <c r="F1715" t="s">
        <v>17</v>
      </c>
      <c r="G1715">
        <v>14</v>
      </c>
    </row>
    <row r="1716" spans="1:7" x14ac:dyDescent="0.35">
      <c r="A1716">
        <v>18438</v>
      </c>
      <c r="B1716">
        <v>1</v>
      </c>
      <c r="C1716" t="s">
        <v>18</v>
      </c>
      <c r="D1716">
        <v>2806</v>
      </c>
      <c r="E1716" t="s">
        <v>92</v>
      </c>
      <c r="F1716" t="s">
        <v>14</v>
      </c>
      <c r="G1716">
        <v>5</v>
      </c>
    </row>
    <row r="1717" spans="1:7" x14ac:dyDescent="0.35">
      <c r="A1717">
        <v>49519</v>
      </c>
      <c r="B1717">
        <v>2</v>
      </c>
      <c r="C1717" t="s">
        <v>44</v>
      </c>
      <c r="D1717">
        <v>4007</v>
      </c>
      <c r="E1717" t="s">
        <v>99</v>
      </c>
      <c r="F1717" t="s">
        <v>14</v>
      </c>
      <c r="G1717">
        <v>5</v>
      </c>
    </row>
    <row r="1718" spans="1:7" x14ac:dyDescent="0.35">
      <c r="A1718">
        <v>63971</v>
      </c>
      <c r="B1718">
        <v>1002</v>
      </c>
      <c r="C1718" t="s">
        <v>34</v>
      </c>
      <c r="D1718">
        <v>4201</v>
      </c>
      <c r="E1718" t="s">
        <v>92</v>
      </c>
      <c r="F1718" t="s">
        <v>14</v>
      </c>
      <c r="G1718">
        <v>4</v>
      </c>
    </row>
    <row r="1719" spans="1:7" x14ac:dyDescent="0.35">
      <c r="A1719">
        <v>34079</v>
      </c>
      <c r="B1719">
        <v>0</v>
      </c>
      <c r="C1719" t="s">
        <v>13</v>
      </c>
      <c r="D1719">
        <v>2201</v>
      </c>
      <c r="E1719" t="s">
        <v>89</v>
      </c>
      <c r="F1719" t="s">
        <v>17</v>
      </c>
      <c r="G1719">
        <v>5</v>
      </c>
    </row>
    <row r="1720" spans="1:7" x14ac:dyDescent="0.35">
      <c r="A1720">
        <v>120509</v>
      </c>
      <c r="B1720">
        <v>2</v>
      </c>
      <c r="C1720" t="s">
        <v>21</v>
      </c>
      <c r="D1720">
        <v>1502</v>
      </c>
      <c r="E1720" t="s">
        <v>100</v>
      </c>
      <c r="F1720" t="s">
        <v>17</v>
      </c>
      <c r="G1720">
        <v>10</v>
      </c>
    </row>
    <row r="1721" spans="1:7" x14ac:dyDescent="0.35">
      <c r="A1721">
        <v>66244</v>
      </c>
      <c r="B1721">
        <v>1002</v>
      </c>
      <c r="C1721" t="s">
        <v>30</v>
      </c>
      <c r="D1721">
        <v>0</v>
      </c>
      <c r="E1721" t="s">
        <v>99</v>
      </c>
      <c r="F1721" t="s">
        <v>14</v>
      </c>
      <c r="G1721">
        <v>10</v>
      </c>
    </row>
    <row r="1722" spans="1:7" x14ac:dyDescent="0.35">
      <c r="A1722">
        <v>44715</v>
      </c>
      <c r="B1722">
        <v>28</v>
      </c>
      <c r="C1722" t="s">
        <v>13</v>
      </c>
      <c r="D1722">
        <v>2601</v>
      </c>
      <c r="E1722" t="s">
        <v>89</v>
      </c>
      <c r="F1722" t="s">
        <v>17</v>
      </c>
      <c r="G1722">
        <v>12</v>
      </c>
    </row>
    <row r="1723" spans="1:7" x14ac:dyDescent="0.35">
      <c r="A1723">
        <v>104891</v>
      </c>
      <c r="B1723">
        <v>0</v>
      </c>
      <c r="C1723" t="s">
        <v>28</v>
      </c>
      <c r="D1723">
        <v>1706</v>
      </c>
      <c r="E1723" t="s">
        <v>91</v>
      </c>
      <c r="F1723" t="s">
        <v>14</v>
      </c>
      <c r="G1723">
        <v>23</v>
      </c>
    </row>
    <row r="1724" spans="1:7" x14ac:dyDescent="0.35">
      <c r="A1724">
        <v>30988</v>
      </c>
      <c r="B1724">
        <v>0</v>
      </c>
      <c r="C1724" t="s">
        <v>40</v>
      </c>
      <c r="D1724">
        <v>5401</v>
      </c>
      <c r="E1724" t="s">
        <v>92</v>
      </c>
      <c r="F1724" t="s">
        <v>17</v>
      </c>
      <c r="G1724">
        <v>10</v>
      </c>
    </row>
    <row r="1725" spans="1:7" x14ac:dyDescent="0.35">
      <c r="A1725">
        <v>158389</v>
      </c>
      <c r="B1725">
        <v>1</v>
      </c>
      <c r="C1725" t="s">
        <v>22</v>
      </c>
      <c r="D1725">
        <v>1101</v>
      </c>
      <c r="E1725" t="s">
        <v>99</v>
      </c>
      <c r="F1725" t="s">
        <v>14</v>
      </c>
      <c r="G1725">
        <v>12</v>
      </c>
    </row>
    <row r="1726" spans="1:7" x14ac:dyDescent="0.35">
      <c r="A1726">
        <v>97020</v>
      </c>
      <c r="B1726">
        <v>0</v>
      </c>
      <c r="C1726" t="s">
        <v>16</v>
      </c>
      <c r="D1726">
        <v>3901</v>
      </c>
      <c r="E1726" t="s">
        <v>93</v>
      </c>
      <c r="F1726" t="s">
        <v>17</v>
      </c>
      <c r="G1726">
        <v>17</v>
      </c>
    </row>
    <row r="1727" spans="1:7" x14ac:dyDescent="0.35">
      <c r="A1727">
        <v>92801</v>
      </c>
      <c r="B1727">
        <v>1</v>
      </c>
      <c r="C1727" t="s">
        <v>16</v>
      </c>
      <c r="D1727">
        <v>3503</v>
      </c>
      <c r="E1727" t="s">
        <v>96</v>
      </c>
      <c r="F1727" t="s">
        <v>14</v>
      </c>
      <c r="G1727">
        <v>15</v>
      </c>
    </row>
    <row r="1728" spans="1:7" x14ac:dyDescent="0.35">
      <c r="A1728">
        <v>28960</v>
      </c>
      <c r="B1728">
        <v>0</v>
      </c>
      <c r="C1728" t="s">
        <v>40</v>
      </c>
      <c r="D1728">
        <v>0</v>
      </c>
      <c r="E1728" t="s">
        <v>90</v>
      </c>
      <c r="F1728" t="s">
        <v>17</v>
      </c>
      <c r="G1728">
        <v>10</v>
      </c>
    </row>
    <row r="1729" spans="1:7" x14ac:dyDescent="0.35">
      <c r="A1729">
        <v>121969</v>
      </c>
      <c r="B1729">
        <v>0</v>
      </c>
      <c r="C1729" t="s">
        <v>21</v>
      </c>
      <c r="D1729">
        <v>5005</v>
      </c>
      <c r="E1729" t="s">
        <v>91</v>
      </c>
      <c r="F1729" t="s">
        <v>17</v>
      </c>
      <c r="G1729">
        <v>8</v>
      </c>
    </row>
    <row r="1730" spans="1:7" x14ac:dyDescent="0.35">
      <c r="A1730">
        <v>52330</v>
      </c>
      <c r="B1730">
        <v>0</v>
      </c>
      <c r="C1730" t="s">
        <v>54</v>
      </c>
      <c r="D1730">
        <v>2801</v>
      </c>
      <c r="E1730" t="s">
        <v>90</v>
      </c>
      <c r="F1730" t="s">
        <v>31</v>
      </c>
      <c r="G1730">
        <v>3</v>
      </c>
    </row>
    <row r="1731" spans="1:7" x14ac:dyDescent="0.35">
      <c r="A1731">
        <v>105709</v>
      </c>
      <c r="B1731">
        <v>1</v>
      </c>
      <c r="C1731" t="s">
        <v>28</v>
      </c>
      <c r="D1731">
        <v>3501</v>
      </c>
      <c r="E1731" t="s">
        <v>90</v>
      </c>
      <c r="F1731" t="s">
        <v>14</v>
      </c>
      <c r="G1731">
        <v>5</v>
      </c>
    </row>
    <row r="1732" spans="1:7" x14ac:dyDescent="0.35">
      <c r="A1732">
        <v>177329</v>
      </c>
      <c r="B1732">
        <v>2</v>
      </c>
      <c r="C1732" t="s">
        <v>51</v>
      </c>
      <c r="D1732">
        <v>4801</v>
      </c>
      <c r="E1732" t="s">
        <v>105</v>
      </c>
      <c r="F1732" t="s">
        <v>17</v>
      </c>
      <c r="G1732">
        <v>20</v>
      </c>
    </row>
    <row r="1733" spans="1:7" x14ac:dyDescent="0.35">
      <c r="A1733">
        <v>18196</v>
      </c>
      <c r="B1733">
        <v>2</v>
      </c>
      <c r="C1733" t="s">
        <v>18</v>
      </c>
      <c r="D1733">
        <v>0</v>
      </c>
      <c r="E1733" t="s">
        <v>90</v>
      </c>
      <c r="F1733" t="s">
        <v>14</v>
      </c>
      <c r="G1733">
        <v>12</v>
      </c>
    </row>
    <row r="1734" spans="1:7" x14ac:dyDescent="0.35">
      <c r="A1734">
        <v>185572</v>
      </c>
      <c r="B1734">
        <v>1</v>
      </c>
      <c r="C1734" t="s">
        <v>58</v>
      </c>
      <c r="D1734">
        <v>0</v>
      </c>
      <c r="E1734" t="s">
        <v>94</v>
      </c>
      <c r="F1734" t="s">
        <v>14</v>
      </c>
      <c r="G1734">
        <v>5</v>
      </c>
    </row>
    <row r="1735" spans="1:7" x14ac:dyDescent="0.35">
      <c r="A1735">
        <v>103613</v>
      </c>
      <c r="B1735">
        <v>28</v>
      </c>
      <c r="C1735" t="s">
        <v>37</v>
      </c>
      <c r="D1735">
        <v>3801</v>
      </c>
      <c r="E1735" t="s">
        <v>92</v>
      </c>
      <c r="F1735" t="s">
        <v>17</v>
      </c>
      <c r="G1735">
        <v>15</v>
      </c>
    </row>
    <row r="1736" spans="1:7" x14ac:dyDescent="0.35">
      <c r="A1736">
        <v>84144</v>
      </c>
      <c r="B1736">
        <v>0</v>
      </c>
      <c r="C1736" t="s">
        <v>57</v>
      </c>
      <c r="D1736">
        <v>6408</v>
      </c>
      <c r="E1736" t="s">
        <v>94</v>
      </c>
      <c r="F1736" t="s">
        <v>17</v>
      </c>
      <c r="G1736">
        <v>20</v>
      </c>
    </row>
    <row r="1737" spans="1:7" x14ac:dyDescent="0.35">
      <c r="A1737">
        <v>83530</v>
      </c>
      <c r="B1737">
        <v>0</v>
      </c>
      <c r="C1737" t="s">
        <v>57</v>
      </c>
      <c r="D1737">
        <v>2207</v>
      </c>
      <c r="E1737" t="s">
        <v>102</v>
      </c>
      <c r="F1737" t="s">
        <v>97</v>
      </c>
      <c r="G1737">
        <v>5</v>
      </c>
    </row>
    <row r="1738" spans="1:7" x14ac:dyDescent="0.35">
      <c r="A1738">
        <v>46495</v>
      </c>
      <c r="B1738">
        <v>0</v>
      </c>
      <c r="C1738" t="s">
        <v>13</v>
      </c>
      <c r="D1738">
        <v>3005</v>
      </c>
      <c r="E1738" t="s">
        <v>89</v>
      </c>
      <c r="F1738" t="s">
        <v>17</v>
      </c>
      <c r="G1738">
        <v>15</v>
      </c>
    </row>
    <row r="1739" spans="1:7" x14ac:dyDescent="0.35">
      <c r="A1739">
        <v>186458</v>
      </c>
      <c r="B1739">
        <v>2</v>
      </c>
      <c r="C1739" t="s">
        <v>41</v>
      </c>
      <c r="D1739">
        <v>0</v>
      </c>
      <c r="E1739" t="s">
        <v>89</v>
      </c>
      <c r="F1739" t="s">
        <v>17</v>
      </c>
      <c r="G1739">
        <v>3</v>
      </c>
    </row>
    <row r="1740" spans="1:7" x14ac:dyDescent="0.35">
      <c r="A1740">
        <v>162253</v>
      </c>
      <c r="B1740">
        <v>0</v>
      </c>
      <c r="C1740" t="s">
        <v>22</v>
      </c>
      <c r="D1740">
        <v>0</v>
      </c>
      <c r="E1740" t="s">
        <v>94</v>
      </c>
      <c r="F1740" t="s">
        <v>17</v>
      </c>
      <c r="G1740">
        <v>5</v>
      </c>
    </row>
    <row r="1741" spans="1:7" x14ac:dyDescent="0.35">
      <c r="A1741">
        <v>24915</v>
      </c>
      <c r="B1741">
        <v>0</v>
      </c>
      <c r="C1741" t="s">
        <v>44</v>
      </c>
      <c r="D1741">
        <v>5301</v>
      </c>
      <c r="E1741" t="s">
        <v>97</v>
      </c>
      <c r="F1741" t="s">
        <v>17</v>
      </c>
      <c r="G1741">
        <v>10</v>
      </c>
    </row>
    <row r="1742" spans="1:7" x14ac:dyDescent="0.35">
      <c r="A1742">
        <v>2081</v>
      </c>
      <c r="B1742">
        <v>0</v>
      </c>
      <c r="C1742" t="s">
        <v>41</v>
      </c>
      <c r="D1742">
        <v>0</v>
      </c>
      <c r="E1742" t="s">
        <v>97</v>
      </c>
      <c r="F1742" t="s">
        <v>17</v>
      </c>
      <c r="G1742">
        <v>7</v>
      </c>
    </row>
    <row r="1743" spans="1:7" x14ac:dyDescent="0.35">
      <c r="A1743">
        <v>121654</v>
      </c>
      <c r="B1743">
        <v>2</v>
      </c>
      <c r="C1743" t="s">
        <v>21</v>
      </c>
      <c r="D1743">
        <v>4710</v>
      </c>
      <c r="E1743" t="s">
        <v>93</v>
      </c>
      <c r="F1743" t="s">
        <v>14</v>
      </c>
      <c r="G1743">
        <v>21</v>
      </c>
    </row>
    <row r="1744" spans="1:7" x14ac:dyDescent="0.35">
      <c r="A1744">
        <v>132627</v>
      </c>
      <c r="B1744">
        <v>0</v>
      </c>
      <c r="C1744" t="s">
        <v>67</v>
      </c>
      <c r="D1744">
        <v>3601</v>
      </c>
      <c r="E1744" t="s">
        <v>92</v>
      </c>
      <c r="F1744" t="s">
        <v>14</v>
      </c>
      <c r="G1744">
        <v>10</v>
      </c>
    </row>
    <row r="1745" spans="1:7" x14ac:dyDescent="0.35">
      <c r="A1745">
        <v>149089</v>
      </c>
      <c r="B1745">
        <v>2</v>
      </c>
      <c r="C1745" t="s">
        <v>22</v>
      </c>
      <c r="D1745">
        <v>2601</v>
      </c>
      <c r="E1745" t="s">
        <v>95</v>
      </c>
      <c r="F1745" t="s">
        <v>17</v>
      </c>
      <c r="G1745">
        <v>20</v>
      </c>
    </row>
    <row r="1746" spans="1:7" x14ac:dyDescent="0.35">
      <c r="A1746">
        <v>150497</v>
      </c>
      <c r="B1746">
        <v>0</v>
      </c>
      <c r="C1746" t="s">
        <v>22</v>
      </c>
      <c r="D1746">
        <v>7701</v>
      </c>
      <c r="E1746" t="s">
        <v>94</v>
      </c>
      <c r="F1746" t="s">
        <v>14</v>
      </c>
      <c r="G1746">
        <v>40</v>
      </c>
    </row>
    <row r="1747" spans="1:7" x14ac:dyDescent="0.35">
      <c r="A1747">
        <v>180633</v>
      </c>
      <c r="B1747">
        <v>2</v>
      </c>
      <c r="C1747" t="s">
        <v>41</v>
      </c>
      <c r="D1747">
        <v>2102</v>
      </c>
      <c r="E1747" t="s">
        <v>90</v>
      </c>
      <c r="F1747" t="s">
        <v>17</v>
      </c>
      <c r="G1747">
        <v>15</v>
      </c>
    </row>
    <row r="1748" spans="1:7" x14ac:dyDescent="0.35">
      <c r="A1748">
        <v>50200</v>
      </c>
      <c r="B1748">
        <v>2</v>
      </c>
      <c r="C1748" t="s">
        <v>54</v>
      </c>
      <c r="D1748">
        <v>2201</v>
      </c>
      <c r="E1748" t="s">
        <v>93</v>
      </c>
      <c r="F1748" t="s">
        <v>14</v>
      </c>
      <c r="G1748">
        <v>10</v>
      </c>
    </row>
    <row r="1749" spans="1:7" x14ac:dyDescent="0.35">
      <c r="A1749">
        <v>172176</v>
      </c>
      <c r="B1749">
        <v>28</v>
      </c>
      <c r="C1749" t="s">
        <v>22</v>
      </c>
      <c r="D1749">
        <v>0</v>
      </c>
      <c r="E1749" t="s">
        <v>94</v>
      </c>
      <c r="F1749" t="s">
        <v>17</v>
      </c>
      <c r="G1749">
        <v>20</v>
      </c>
    </row>
    <row r="1750" spans="1:7" x14ac:dyDescent="0.35">
      <c r="A1750">
        <v>130884</v>
      </c>
      <c r="B1750">
        <v>0</v>
      </c>
      <c r="C1750" t="s">
        <v>49</v>
      </c>
      <c r="D1750">
        <v>2711</v>
      </c>
      <c r="E1750" t="s">
        <v>95</v>
      </c>
      <c r="F1750" t="s">
        <v>17</v>
      </c>
      <c r="G1750">
        <v>7</v>
      </c>
    </row>
    <row r="1751" spans="1:7" x14ac:dyDescent="0.35">
      <c r="A1751">
        <v>139857</v>
      </c>
      <c r="B1751">
        <v>0</v>
      </c>
      <c r="C1751" t="s">
        <v>55</v>
      </c>
      <c r="D1751">
        <v>1701</v>
      </c>
      <c r="E1751" t="s">
        <v>90</v>
      </c>
      <c r="F1751" t="s">
        <v>17</v>
      </c>
      <c r="G1751">
        <v>5</v>
      </c>
    </row>
    <row r="1752" spans="1:7" x14ac:dyDescent="0.35">
      <c r="A1752">
        <v>152325</v>
      </c>
      <c r="B1752">
        <v>1</v>
      </c>
      <c r="C1752" t="s">
        <v>22</v>
      </c>
      <c r="D1752">
        <v>4601</v>
      </c>
      <c r="E1752" t="s">
        <v>91</v>
      </c>
      <c r="F1752" t="s">
        <v>14</v>
      </c>
      <c r="G1752">
        <v>25</v>
      </c>
    </row>
    <row r="1753" spans="1:7" x14ac:dyDescent="0.35">
      <c r="A1753">
        <v>43559</v>
      </c>
      <c r="B1753">
        <v>0</v>
      </c>
      <c r="C1753" t="s">
        <v>13</v>
      </c>
      <c r="D1753">
        <v>1301</v>
      </c>
      <c r="E1753" t="s">
        <v>101</v>
      </c>
      <c r="F1753" t="s">
        <v>14</v>
      </c>
      <c r="G1753">
        <v>2</v>
      </c>
    </row>
    <row r="1754" spans="1:7" x14ac:dyDescent="0.35">
      <c r="A1754">
        <v>81527</v>
      </c>
      <c r="B1754">
        <v>2</v>
      </c>
      <c r="C1754" t="s">
        <v>36</v>
      </c>
      <c r="D1754">
        <v>1501</v>
      </c>
      <c r="E1754" t="s">
        <v>92</v>
      </c>
      <c r="F1754" t="s">
        <v>17</v>
      </c>
      <c r="G1754">
        <v>3</v>
      </c>
    </row>
    <row r="1755" spans="1:7" x14ac:dyDescent="0.35">
      <c r="A1755">
        <v>146913</v>
      </c>
      <c r="B1755">
        <v>28</v>
      </c>
      <c r="C1755" t="s">
        <v>22</v>
      </c>
      <c r="D1755">
        <v>3201</v>
      </c>
      <c r="E1755" t="s">
        <v>94</v>
      </c>
      <c r="F1755" t="s">
        <v>17</v>
      </c>
      <c r="G1755">
        <v>25</v>
      </c>
    </row>
    <row r="1756" spans="1:7" x14ac:dyDescent="0.35">
      <c r="A1756">
        <v>5968</v>
      </c>
      <c r="B1756">
        <v>0</v>
      </c>
      <c r="C1756" t="s">
        <v>36</v>
      </c>
      <c r="D1756">
        <v>0</v>
      </c>
      <c r="E1756" t="s">
        <v>96</v>
      </c>
      <c r="F1756" t="s">
        <v>17</v>
      </c>
      <c r="G1756">
        <v>12</v>
      </c>
    </row>
    <row r="1757" spans="1:7" x14ac:dyDescent="0.35">
      <c r="A1757">
        <v>3953</v>
      </c>
      <c r="B1757">
        <v>0</v>
      </c>
      <c r="C1757" t="s">
        <v>38</v>
      </c>
      <c r="D1757">
        <v>0</v>
      </c>
      <c r="E1757" t="s">
        <v>91</v>
      </c>
      <c r="F1757" t="s">
        <v>14</v>
      </c>
      <c r="G1757">
        <v>20</v>
      </c>
    </row>
    <row r="1758" spans="1:7" x14ac:dyDescent="0.35">
      <c r="A1758">
        <v>13177</v>
      </c>
      <c r="B1758">
        <v>0</v>
      </c>
      <c r="C1758" t="s">
        <v>22</v>
      </c>
      <c r="D1758">
        <v>3901</v>
      </c>
      <c r="E1758" t="s">
        <v>90</v>
      </c>
      <c r="F1758" t="s">
        <v>14</v>
      </c>
      <c r="G1758">
        <v>10</v>
      </c>
    </row>
    <row r="1759" spans="1:7" x14ac:dyDescent="0.35">
      <c r="A1759">
        <v>38632</v>
      </c>
      <c r="B1759">
        <v>0</v>
      </c>
      <c r="C1759" t="s">
        <v>13</v>
      </c>
      <c r="D1759">
        <v>5008</v>
      </c>
      <c r="E1759" t="s">
        <v>94</v>
      </c>
      <c r="F1759" t="s">
        <v>17</v>
      </c>
      <c r="G1759">
        <v>38</v>
      </c>
    </row>
    <row r="1760" spans="1:7" x14ac:dyDescent="0.35">
      <c r="A1760">
        <v>578</v>
      </c>
      <c r="B1760">
        <v>28</v>
      </c>
      <c r="C1760" t="s">
        <v>22</v>
      </c>
      <c r="D1760">
        <v>0</v>
      </c>
      <c r="E1760" t="s">
        <v>91</v>
      </c>
      <c r="F1760" t="s">
        <v>17</v>
      </c>
      <c r="G1760">
        <v>10</v>
      </c>
    </row>
    <row r="1761" spans="1:7" x14ac:dyDescent="0.35">
      <c r="A1761">
        <v>186980</v>
      </c>
      <c r="B1761">
        <v>0</v>
      </c>
      <c r="C1761" t="s">
        <v>21</v>
      </c>
      <c r="D1761">
        <v>5311</v>
      </c>
      <c r="E1761" t="s">
        <v>92</v>
      </c>
      <c r="F1761" t="s">
        <v>14</v>
      </c>
      <c r="G1761">
        <v>50</v>
      </c>
    </row>
    <row r="1762" spans="1:7" x14ac:dyDescent="0.35">
      <c r="A1762">
        <v>172475</v>
      </c>
      <c r="B1762">
        <v>0</v>
      </c>
      <c r="C1762" t="s">
        <v>22</v>
      </c>
      <c r="D1762">
        <v>4602</v>
      </c>
      <c r="E1762" t="s">
        <v>90</v>
      </c>
      <c r="F1762" t="s">
        <v>17</v>
      </c>
      <c r="G1762">
        <v>16</v>
      </c>
    </row>
    <row r="1763" spans="1:7" x14ac:dyDescent="0.35">
      <c r="A1763">
        <v>33526</v>
      </c>
      <c r="B1763">
        <v>0</v>
      </c>
      <c r="C1763" t="s">
        <v>13</v>
      </c>
      <c r="D1763">
        <v>5308</v>
      </c>
      <c r="E1763" t="s">
        <v>92</v>
      </c>
      <c r="F1763" t="s">
        <v>17</v>
      </c>
      <c r="G1763">
        <v>5</v>
      </c>
    </row>
    <row r="1764" spans="1:7" x14ac:dyDescent="0.35">
      <c r="A1764">
        <v>69465</v>
      </c>
      <c r="B1764">
        <v>1</v>
      </c>
      <c r="C1764" t="s">
        <v>30</v>
      </c>
      <c r="D1764">
        <v>4601</v>
      </c>
      <c r="E1764" t="s">
        <v>94</v>
      </c>
      <c r="F1764" t="s">
        <v>14</v>
      </c>
      <c r="G1764">
        <v>20</v>
      </c>
    </row>
    <row r="1765" spans="1:7" x14ac:dyDescent="0.35">
      <c r="A1765">
        <v>190391</v>
      </c>
      <c r="B1765">
        <v>1</v>
      </c>
      <c r="C1765" t="s">
        <v>18</v>
      </c>
      <c r="D1765">
        <v>3003</v>
      </c>
      <c r="E1765" t="s">
        <v>100</v>
      </c>
      <c r="F1765" t="s">
        <v>14</v>
      </c>
      <c r="G1765">
        <v>16</v>
      </c>
    </row>
    <row r="1766" spans="1:7" x14ac:dyDescent="0.35">
      <c r="A1766">
        <v>26378</v>
      </c>
      <c r="B1766">
        <v>0</v>
      </c>
      <c r="C1766" t="s">
        <v>40</v>
      </c>
      <c r="D1766">
        <v>3701</v>
      </c>
      <c r="E1766" t="s">
        <v>95</v>
      </c>
      <c r="F1766" t="s">
        <v>97</v>
      </c>
      <c r="G1766">
        <v>100</v>
      </c>
    </row>
    <row r="1767" spans="1:7" x14ac:dyDescent="0.35">
      <c r="A1767">
        <v>12998</v>
      </c>
      <c r="B1767">
        <v>0</v>
      </c>
      <c r="C1767" t="s">
        <v>41</v>
      </c>
      <c r="D1767">
        <v>1801</v>
      </c>
      <c r="E1767" t="s">
        <v>96</v>
      </c>
      <c r="F1767" t="s">
        <v>17</v>
      </c>
      <c r="G1767">
        <v>6</v>
      </c>
    </row>
    <row r="1768" spans="1:7" x14ac:dyDescent="0.35">
      <c r="A1768">
        <v>128035</v>
      </c>
      <c r="B1768">
        <v>1</v>
      </c>
      <c r="C1768" t="s">
        <v>21</v>
      </c>
      <c r="D1768">
        <v>2506</v>
      </c>
      <c r="E1768" t="s">
        <v>90</v>
      </c>
      <c r="F1768" t="s">
        <v>17</v>
      </c>
      <c r="G1768">
        <v>21</v>
      </c>
    </row>
    <row r="1769" spans="1:7" x14ac:dyDescent="0.35">
      <c r="A1769">
        <v>16756</v>
      </c>
      <c r="B1769">
        <v>0</v>
      </c>
      <c r="C1769" t="s">
        <v>18</v>
      </c>
      <c r="D1769">
        <v>6801</v>
      </c>
      <c r="E1769" t="s">
        <v>91</v>
      </c>
      <c r="F1769" t="s">
        <v>14</v>
      </c>
      <c r="G1769">
        <v>15</v>
      </c>
    </row>
    <row r="1770" spans="1:7" x14ac:dyDescent="0.35">
      <c r="A1770">
        <v>142313</v>
      </c>
      <c r="B1770">
        <v>28</v>
      </c>
      <c r="C1770" t="s">
        <v>24</v>
      </c>
      <c r="D1770">
        <v>3701</v>
      </c>
      <c r="E1770" t="s">
        <v>90</v>
      </c>
      <c r="F1770" t="s">
        <v>17</v>
      </c>
      <c r="G1770">
        <v>1</v>
      </c>
    </row>
    <row r="1771" spans="1:7" x14ac:dyDescent="0.35">
      <c r="A1771">
        <v>132903</v>
      </c>
      <c r="B1771">
        <v>0</v>
      </c>
      <c r="C1771" t="s">
        <v>67</v>
      </c>
      <c r="D1771">
        <v>6201</v>
      </c>
      <c r="E1771" t="s">
        <v>92</v>
      </c>
      <c r="F1771" t="s">
        <v>17</v>
      </c>
      <c r="G1771">
        <v>21</v>
      </c>
    </row>
    <row r="1772" spans="1:7" x14ac:dyDescent="0.35">
      <c r="A1772">
        <v>153957</v>
      </c>
      <c r="B1772">
        <v>28</v>
      </c>
      <c r="C1772" t="s">
        <v>22</v>
      </c>
      <c r="D1772">
        <v>5601</v>
      </c>
      <c r="E1772" t="s">
        <v>91</v>
      </c>
      <c r="F1772" t="s">
        <v>17</v>
      </c>
      <c r="G1772">
        <v>5</v>
      </c>
    </row>
    <row r="1773" spans="1:7" x14ac:dyDescent="0.35">
      <c r="A1773">
        <v>61808</v>
      </c>
      <c r="B1773">
        <v>1</v>
      </c>
      <c r="C1773" t="s">
        <v>34</v>
      </c>
      <c r="D1773">
        <v>4901</v>
      </c>
      <c r="E1773" t="s">
        <v>90</v>
      </c>
      <c r="F1773" t="s">
        <v>14</v>
      </c>
      <c r="G1773">
        <v>25</v>
      </c>
    </row>
    <row r="1774" spans="1:7" x14ac:dyDescent="0.35">
      <c r="A1774">
        <v>143707</v>
      </c>
      <c r="B1774">
        <v>0</v>
      </c>
      <c r="C1774" t="s">
        <v>22</v>
      </c>
      <c r="D1774">
        <v>5901</v>
      </c>
      <c r="E1774" t="s">
        <v>104</v>
      </c>
      <c r="F1774" t="s">
        <v>14</v>
      </c>
      <c r="G1774">
        <v>4</v>
      </c>
    </row>
    <row r="1775" spans="1:7" x14ac:dyDescent="0.35">
      <c r="A1775">
        <v>122001</v>
      </c>
      <c r="B1775">
        <v>1</v>
      </c>
      <c r="C1775" t="s">
        <v>21</v>
      </c>
      <c r="D1775">
        <v>6001</v>
      </c>
      <c r="E1775" t="s">
        <v>94</v>
      </c>
      <c r="F1775" t="s">
        <v>14</v>
      </c>
      <c r="G1775">
        <v>30</v>
      </c>
    </row>
    <row r="1776" spans="1:7" x14ac:dyDescent="0.35">
      <c r="A1776">
        <v>180786</v>
      </c>
      <c r="B1776">
        <v>1</v>
      </c>
      <c r="C1776" t="s">
        <v>41</v>
      </c>
      <c r="D1776">
        <v>2106</v>
      </c>
      <c r="E1776" t="s">
        <v>93</v>
      </c>
      <c r="F1776" t="s">
        <v>14</v>
      </c>
      <c r="G1776">
        <v>18</v>
      </c>
    </row>
    <row r="1777" spans="1:7" x14ac:dyDescent="0.35">
      <c r="A1777">
        <v>96031</v>
      </c>
      <c r="B1777">
        <v>1002</v>
      </c>
      <c r="C1777" t="s">
        <v>16</v>
      </c>
      <c r="D1777">
        <v>3601</v>
      </c>
      <c r="E1777" t="s">
        <v>92</v>
      </c>
      <c r="F1777" t="s">
        <v>14</v>
      </c>
      <c r="G1777">
        <v>5</v>
      </c>
    </row>
    <row r="1778" spans="1:7" x14ac:dyDescent="0.35">
      <c r="A1778">
        <v>60477</v>
      </c>
      <c r="B1778">
        <v>30</v>
      </c>
      <c r="C1778" t="s">
        <v>34</v>
      </c>
      <c r="D1778">
        <v>2401</v>
      </c>
      <c r="E1778" t="s">
        <v>98</v>
      </c>
      <c r="F1778" t="s">
        <v>14</v>
      </c>
      <c r="G1778">
        <v>20</v>
      </c>
    </row>
    <row r="1779" spans="1:7" x14ac:dyDescent="0.35">
      <c r="A1779">
        <v>144310</v>
      </c>
      <c r="B1779">
        <v>1</v>
      </c>
      <c r="C1779" t="s">
        <v>22</v>
      </c>
      <c r="D1779">
        <v>3801</v>
      </c>
      <c r="E1779" t="s">
        <v>104</v>
      </c>
      <c r="F1779" t="s">
        <v>14</v>
      </c>
      <c r="G1779">
        <v>6</v>
      </c>
    </row>
    <row r="1780" spans="1:7" x14ac:dyDescent="0.35">
      <c r="A1780">
        <v>2170</v>
      </c>
      <c r="B1780">
        <v>0</v>
      </c>
      <c r="C1780" t="s">
        <v>30</v>
      </c>
      <c r="D1780">
        <v>3003</v>
      </c>
      <c r="E1780" t="s">
        <v>90</v>
      </c>
      <c r="F1780" t="s">
        <v>17</v>
      </c>
      <c r="G1780">
        <v>7</v>
      </c>
    </row>
    <row r="1781" spans="1:7" x14ac:dyDescent="0.35">
      <c r="A1781">
        <v>7846</v>
      </c>
      <c r="B1781">
        <v>0</v>
      </c>
      <c r="C1781" t="s">
        <v>21</v>
      </c>
      <c r="D1781">
        <v>0</v>
      </c>
      <c r="E1781" t="s">
        <v>91</v>
      </c>
      <c r="F1781" t="s">
        <v>14</v>
      </c>
      <c r="G1781">
        <v>10</v>
      </c>
    </row>
    <row r="1782" spans="1:7" x14ac:dyDescent="0.35">
      <c r="A1782">
        <v>71904</v>
      </c>
      <c r="B1782">
        <v>1</v>
      </c>
      <c r="C1782" t="s">
        <v>30</v>
      </c>
      <c r="D1782">
        <v>1901</v>
      </c>
      <c r="E1782" t="s">
        <v>98</v>
      </c>
      <c r="F1782" t="s">
        <v>14</v>
      </c>
      <c r="G1782">
        <v>7</v>
      </c>
    </row>
    <row r="1783" spans="1:7" x14ac:dyDescent="0.35">
      <c r="A1783">
        <v>2512</v>
      </c>
      <c r="B1783">
        <v>1002</v>
      </c>
      <c r="C1783" t="s">
        <v>18</v>
      </c>
      <c r="D1783">
        <v>2601</v>
      </c>
      <c r="E1783" t="s">
        <v>97</v>
      </c>
      <c r="F1783" t="s">
        <v>14</v>
      </c>
      <c r="G1783">
        <v>25</v>
      </c>
    </row>
    <row r="1784" spans="1:7" x14ac:dyDescent="0.35">
      <c r="A1784">
        <v>71682</v>
      </c>
      <c r="B1784">
        <v>1</v>
      </c>
      <c r="C1784" t="s">
        <v>30</v>
      </c>
      <c r="D1784">
        <v>5511</v>
      </c>
      <c r="E1784" t="s">
        <v>90</v>
      </c>
      <c r="F1784" t="s">
        <v>14</v>
      </c>
      <c r="G1784">
        <v>20</v>
      </c>
    </row>
    <row r="1785" spans="1:7" x14ac:dyDescent="0.35">
      <c r="A1785">
        <v>142552</v>
      </c>
      <c r="B1785">
        <v>1</v>
      </c>
      <c r="C1785" t="s">
        <v>22</v>
      </c>
      <c r="D1785">
        <v>2801</v>
      </c>
      <c r="E1785" t="s">
        <v>104</v>
      </c>
      <c r="F1785" t="s">
        <v>14</v>
      </c>
      <c r="G1785">
        <v>5</v>
      </c>
    </row>
    <row r="1786" spans="1:7" x14ac:dyDescent="0.35">
      <c r="A1786">
        <v>109429</v>
      </c>
      <c r="B1786">
        <v>0</v>
      </c>
      <c r="C1786" t="s">
        <v>50</v>
      </c>
      <c r="D1786">
        <v>0</v>
      </c>
      <c r="E1786" t="s">
        <v>90</v>
      </c>
      <c r="F1786" t="s">
        <v>31</v>
      </c>
      <c r="G1786">
        <v>20</v>
      </c>
    </row>
    <row r="1787" spans="1:7" x14ac:dyDescent="0.35">
      <c r="A1787">
        <v>57332</v>
      </c>
      <c r="B1787">
        <v>1</v>
      </c>
      <c r="C1787" t="s">
        <v>58</v>
      </c>
      <c r="D1787">
        <v>2808</v>
      </c>
      <c r="E1787" t="s">
        <v>91</v>
      </c>
      <c r="F1787" t="s">
        <v>14</v>
      </c>
      <c r="G1787">
        <v>6</v>
      </c>
    </row>
    <row r="1788" spans="1:7" x14ac:dyDescent="0.35">
      <c r="A1788">
        <v>190778</v>
      </c>
      <c r="B1788">
        <v>4</v>
      </c>
      <c r="C1788" t="s">
        <v>18</v>
      </c>
      <c r="D1788">
        <v>0</v>
      </c>
      <c r="E1788" t="s">
        <v>92</v>
      </c>
      <c r="F1788" t="s">
        <v>14</v>
      </c>
      <c r="G1788">
        <v>20</v>
      </c>
    </row>
    <row r="1789" spans="1:7" x14ac:dyDescent="0.35">
      <c r="A1789">
        <v>128235</v>
      </c>
      <c r="B1789">
        <v>2</v>
      </c>
      <c r="C1789" t="s">
        <v>21</v>
      </c>
      <c r="D1789">
        <v>0</v>
      </c>
      <c r="E1789" t="s">
        <v>93</v>
      </c>
      <c r="F1789" t="s">
        <v>14</v>
      </c>
      <c r="G1789">
        <v>8</v>
      </c>
    </row>
    <row r="1790" spans="1:7" x14ac:dyDescent="0.35">
      <c r="A1790">
        <v>175113</v>
      </c>
      <c r="B1790">
        <v>28</v>
      </c>
      <c r="C1790" t="s">
        <v>51</v>
      </c>
      <c r="D1790">
        <v>0</v>
      </c>
      <c r="E1790" t="s">
        <v>90</v>
      </c>
      <c r="F1790" t="s">
        <v>17</v>
      </c>
      <c r="G1790">
        <v>25</v>
      </c>
    </row>
    <row r="1791" spans="1:7" x14ac:dyDescent="0.35">
      <c r="A1791">
        <v>66757</v>
      </c>
      <c r="B1791">
        <v>2</v>
      </c>
      <c r="C1791" t="s">
        <v>30</v>
      </c>
      <c r="D1791">
        <v>1209</v>
      </c>
      <c r="E1791" t="s">
        <v>97</v>
      </c>
      <c r="F1791" t="s">
        <v>17</v>
      </c>
      <c r="G1791">
        <v>4</v>
      </c>
    </row>
    <row r="1792" spans="1:7" x14ac:dyDescent="0.35">
      <c r="A1792">
        <v>154150</v>
      </c>
      <c r="B1792">
        <v>1</v>
      </c>
      <c r="C1792" t="s">
        <v>22</v>
      </c>
      <c r="D1792">
        <v>4801</v>
      </c>
      <c r="E1792" t="s">
        <v>92</v>
      </c>
      <c r="F1792" t="s">
        <v>14</v>
      </c>
      <c r="G1792">
        <v>14</v>
      </c>
    </row>
    <row r="1793" spans="1:7" x14ac:dyDescent="0.35">
      <c r="A1793">
        <v>55392</v>
      </c>
      <c r="B1793">
        <v>0</v>
      </c>
      <c r="C1793" t="s">
        <v>63</v>
      </c>
      <c r="D1793">
        <v>4601</v>
      </c>
      <c r="E1793" t="s">
        <v>92</v>
      </c>
      <c r="F1793" t="s">
        <v>14</v>
      </c>
      <c r="G1793">
        <v>6</v>
      </c>
    </row>
    <row r="1794" spans="1:7" x14ac:dyDescent="0.35">
      <c r="A1794">
        <v>162234</v>
      </c>
      <c r="B1794">
        <v>1</v>
      </c>
      <c r="C1794" t="s">
        <v>22</v>
      </c>
      <c r="D1794">
        <v>1707</v>
      </c>
      <c r="E1794" t="s">
        <v>94</v>
      </c>
      <c r="F1794" t="s">
        <v>14</v>
      </c>
      <c r="G1794">
        <v>26</v>
      </c>
    </row>
    <row r="1795" spans="1:7" x14ac:dyDescent="0.35">
      <c r="A1795">
        <v>8880</v>
      </c>
      <c r="B1795">
        <v>0</v>
      </c>
      <c r="C1795" t="s">
        <v>22</v>
      </c>
      <c r="D1795">
        <v>4401</v>
      </c>
      <c r="E1795" t="s">
        <v>94</v>
      </c>
      <c r="F1795" t="s">
        <v>17</v>
      </c>
      <c r="G1795">
        <v>25</v>
      </c>
    </row>
    <row r="1796" spans="1:7" x14ac:dyDescent="0.35">
      <c r="A1796">
        <v>6643</v>
      </c>
      <c r="B1796">
        <v>1</v>
      </c>
      <c r="C1796" t="s">
        <v>22</v>
      </c>
      <c r="D1796">
        <v>2203</v>
      </c>
      <c r="E1796" t="s">
        <v>93</v>
      </c>
      <c r="F1796" t="s">
        <v>14</v>
      </c>
      <c r="G1796">
        <v>16</v>
      </c>
    </row>
    <row r="1797" spans="1:7" x14ac:dyDescent="0.35">
      <c r="A1797">
        <v>170827</v>
      </c>
      <c r="B1797">
        <v>2</v>
      </c>
      <c r="C1797" t="s">
        <v>22</v>
      </c>
      <c r="D1797">
        <v>201</v>
      </c>
      <c r="E1797" t="s">
        <v>91</v>
      </c>
      <c r="F1797" t="s">
        <v>17</v>
      </c>
      <c r="G1797">
        <v>17</v>
      </c>
    </row>
    <row r="1798" spans="1:7" x14ac:dyDescent="0.35">
      <c r="A1798">
        <v>105459</v>
      </c>
      <c r="B1798">
        <v>0</v>
      </c>
      <c r="C1798" t="s">
        <v>28</v>
      </c>
      <c r="D1798">
        <v>0</v>
      </c>
      <c r="E1798" t="s">
        <v>100</v>
      </c>
      <c r="F1798" t="s">
        <v>17</v>
      </c>
      <c r="G1798">
        <v>5</v>
      </c>
    </row>
    <row r="1799" spans="1:7" x14ac:dyDescent="0.35">
      <c r="A1799">
        <v>26289</v>
      </c>
      <c r="B1799">
        <v>0</v>
      </c>
      <c r="C1799" t="s">
        <v>40</v>
      </c>
      <c r="D1799">
        <v>4601</v>
      </c>
      <c r="E1799" t="s">
        <v>93</v>
      </c>
      <c r="F1799" t="s">
        <v>17</v>
      </c>
      <c r="G1799">
        <v>10</v>
      </c>
    </row>
    <row r="1800" spans="1:7" x14ac:dyDescent="0.35">
      <c r="A1800">
        <v>67315</v>
      </c>
      <c r="B1800">
        <v>2</v>
      </c>
      <c r="C1800" t="s">
        <v>30</v>
      </c>
      <c r="D1800">
        <v>2005</v>
      </c>
      <c r="E1800" t="s">
        <v>91</v>
      </c>
      <c r="F1800" t="s">
        <v>17</v>
      </c>
      <c r="G1800">
        <v>27</v>
      </c>
    </row>
    <row r="1801" spans="1:7" x14ac:dyDescent="0.35">
      <c r="A1801">
        <v>75910</v>
      </c>
      <c r="B1801">
        <v>0</v>
      </c>
      <c r="C1801" t="s">
        <v>48</v>
      </c>
      <c r="D1801">
        <v>0</v>
      </c>
      <c r="E1801" t="s">
        <v>97</v>
      </c>
      <c r="F1801" t="s">
        <v>17</v>
      </c>
      <c r="G1801">
        <v>10</v>
      </c>
    </row>
    <row r="1802" spans="1:7" x14ac:dyDescent="0.35">
      <c r="A1802">
        <v>103527</v>
      </c>
      <c r="B1802">
        <v>1</v>
      </c>
      <c r="C1802" t="s">
        <v>37</v>
      </c>
      <c r="D1802">
        <v>5002</v>
      </c>
      <c r="E1802" t="s">
        <v>100</v>
      </c>
      <c r="F1802" t="s">
        <v>14</v>
      </c>
      <c r="G1802">
        <v>4</v>
      </c>
    </row>
    <row r="1803" spans="1:7" x14ac:dyDescent="0.35">
      <c r="A1803">
        <v>16247</v>
      </c>
      <c r="B1803">
        <v>2</v>
      </c>
      <c r="C1803" t="s">
        <v>18</v>
      </c>
      <c r="D1803">
        <v>0</v>
      </c>
      <c r="E1803" t="s">
        <v>92</v>
      </c>
      <c r="F1803" t="s">
        <v>97</v>
      </c>
      <c r="G1803">
        <v>10</v>
      </c>
    </row>
    <row r="1804" spans="1:7" x14ac:dyDescent="0.35">
      <c r="A1804">
        <v>166770</v>
      </c>
      <c r="B1804">
        <v>0</v>
      </c>
      <c r="C1804" t="s">
        <v>22</v>
      </c>
      <c r="D1804">
        <v>3901</v>
      </c>
      <c r="E1804" t="s">
        <v>101</v>
      </c>
      <c r="F1804" t="s">
        <v>17</v>
      </c>
      <c r="G1804">
        <v>5</v>
      </c>
    </row>
    <row r="1805" spans="1:7" x14ac:dyDescent="0.35">
      <c r="A1805">
        <v>82580</v>
      </c>
      <c r="B1805">
        <v>2</v>
      </c>
      <c r="C1805" t="s">
        <v>57</v>
      </c>
      <c r="D1805">
        <v>1001</v>
      </c>
      <c r="E1805" t="s">
        <v>98</v>
      </c>
      <c r="F1805" t="s">
        <v>17</v>
      </c>
      <c r="G1805">
        <v>5</v>
      </c>
    </row>
    <row r="1806" spans="1:7" x14ac:dyDescent="0.35">
      <c r="A1806">
        <v>34883</v>
      </c>
      <c r="B1806">
        <v>2</v>
      </c>
      <c r="C1806" t="s">
        <v>13</v>
      </c>
      <c r="D1806">
        <v>3001</v>
      </c>
      <c r="E1806" t="s">
        <v>90</v>
      </c>
      <c r="F1806" t="s">
        <v>14</v>
      </c>
      <c r="G1806">
        <v>5</v>
      </c>
    </row>
    <row r="1807" spans="1:7" x14ac:dyDescent="0.35">
      <c r="A1807">
        <v>57647</v>
      </c>
      <c r="B1807">
        <v>0</v>
      </c>
      <c r="C1807" t="s">
        <v>58</v>
      </c>
      <c r="D1807">
        <v>7309</v>
      </c>
      <c r="E1807" t="s">
        <v>92</v>
      </c>
      <c r="F1807" t="s">
        <v>14</v>
      </c>
      <c r="G1807">
        <v>20</v>
      </c>
    </row>
    <row r="1808" spans="1:7" x14ac:dyDescent="0.35">
      <c r="A1808">
        <v>82995</v>
      </c>
      <c r="B1808">
        <v>1002</v>
      </c>
      <c r="C1808" t="s">
        <v>57</v>
      </c>
      <c r="D1808">
        <v>3603</v>
      </c>
      <c r="E1808" t="s">
        <v>91</v>
      </c>
      <c r="F1808" t="s">
        <v>14</v>
      </c>
      <c r="G1808">
        <v>5</v>
      </c>
    </row>
    <row r="1809" spans="1:7" x14ac:dyDescent="0.35">
      <c r="A1809">
        <v>74043</v>
      </c>
      <c r="B1809">
        <v>0</v>
      </c>
      <c r="C1809" t="s">
        <v>30</v>
      </c>
      <c r="D1809">
        <v>2401</v>
      </c>
      <c r="E1809" t="s">
        <v>92</v>
      </c>
      <c r="F1809" t="s">
        <v>17</v>
      </c>
      <c r="G1809">
        <v>12</v>
      </c>
    </row>
    <row r="1810" spans="1:7" x14ac:dyDescent="0.35">
      <c r="A1810">
        <v>114438</v>
      </c>
      <c r="B1810">
        <v>1</v>
      </c>
      <c r="C1810" t="s">
        <v>32</v>
      </c>
      <c r="D1810">
        <v>2512</v>
      </c>
      <c r="E1810" t="s">
        <v>90</v>
      </c>
      <c r="F1810" t="s">
        <v>14</v>
      </c>
      <c r="G1810">
        <v>20</v>
      </c>
    </row>
    <row r="1811" spans="1:7" x14ac:dyDescent="0.35">
      <c r="A1811">
        <v>122046</v>
      </c>
      <c r="B1811">
        <v>0</v>
      </c>
      <c r="C1811" t="s">
        <v>21</v>
      </c>
      <c r="D1811">
        <v>3601</v>
      </c>
      <c r="E1811" t="s">
        <v>93</v>
      </c>
      <c r="F1811" t="s">
        <v>17</v>
      </c>
      <c r="G1811">
        <v>25</v>
      </c>
    </row>
    <row r="1812" spans="1:7" x14ac:dyDescent="0.35">
      <c r="A1812">
        <v>69122</v>
      </c>
      <c r="B1812">
        <v>1</v>
      </c>
      <c r="C1812" t="s">
        <v>30</v>
      </c>
      <c r="D1812">
        <v>2701</v>
      </c>
      <c r="E1812" t="s">
        <v>91</v>
      </c>
      <c r="F1812" t="s">
        <v>14</v>
      </c>
      <c r="G1812">
        <v>13</v>
      </c>
    </row>
    <row r="1813" spans="1:7" x14ac:dyDescent="0.35">
      <c r="A1813">
        <v>118739</v>
      </c>
      <c r="B1813">
        <v>0</v>
      </c>
      <c r="C1813" t="s">
        <v>21</v>
      </c>
      <c r="D1813">
        <v>4701</v>
      </c>
      <c r="E1813" t="s">
        <v>93</v>
      </c>
      <c r="F1813" t="s">
        <v>14</v>
      </c>
      <c r="G1813">
        <v>15</v>
      </c>
    </row>
    <row r="1814" spans="1:7" x14ac:dyDescent="0.35">
      <c r="A1814">
        <v>68148</v>
      </c>
      <c r="B1814">
        <v>0</v>
      </c>
      <c r="C1814" t="s">
        <v>30</v>
      </c>
      <c r="D1814">
        <v>5401</v>
      </c>
      <c r="E1814" t="s">
        <v>103</v>
      </c>
      <c r="F1814" t="s">
        <v>17</v>
      </c>
      <c r="G1814">
        <v>10</v>
      </c>
    </row>
    <row r="1815" spans="1:7" x14ac:dyDescent="0.35">
      <c r="A1815">
        <v>22644</v>
      </c>
      <c r="B1815">
        <v>2</v>
      </c>
      <c r="C1815" t="s">
        <v>47</v>
      </c>
      <c r="D1815">
        <v>4201</v>
      </c>
      <c r="E1815" t="s">
        <v>92</v>
      </c>
      <c r="F1815" t="s">
        <v>17</v>
      </c>
      <c r="G1815">
        <v>21</v>
      </c>
    </row>
    <row r="1816" spans="1:7" x14ac:dyDescent="0.35">
      <c r="A1816">
        <v>87239</v>
      </c>
      <c r="B1816">
        <v>1002</v>
      </c>
      <c r="C1816" t="s">
        <v>35</v>
      </c>
      <c r="D1816">
        <v>1601</v>
      </c>
      <c r="E1816" t="s">
        <v>90</v>
      </c>
      <c r="F1816" t="s">
        <v>14</v>
      </c>
      <c r="G1816">
        <v>7</v>
      </c>
    </row>
    <row r="1817" spans="1:7" x14ac:dyDescent="0.35">
      <c r="A1817">
        <v>108447</v>
      </c>
      <c r="B1817">
        <v>0</v>
      </c>
      <c r="C1817" t="s">
        <v>50</v>
      </c>
      <c r="D1817">
        <v>0</v>
      </c>
      <c r="E1817" t="s">
        <v>91</v>
      </c>
      <c r="F1817" t="s">
        <v>17</v>
      </c>
      <c r="G1817">
        <v>10</v>
      </c>
    </row>
    <row r="1818" spans="1:7" x14ac:dyDescent="0.35">
      <c r="A1818">
        <v>49860</v>
      </c>
      <c r="B1818">
        <v>0</v>
      </c>
      <c r="C1818" t="s">
        <v>54</v>
      </c>
      <c r="D1818">
        <v>3512</v>
      </c>
      <c r="E1818" t="s">
        <v>91</v>
      </c>
      <c r="F1818" t="s">
        <v>17</v>
      </c>
      <c r="G1818">
        <v>4</v>
      </c>
    </row>
    <row r="1819" spans="1:7" x14ac:dyDescent="0.35">
      <c r="A1819">
        <v>88662</v>
      </c>
      <c r="B1819">
        <v>0</v>
      </c>
      <c r="C1819" t="s">
        <v>16</v>
      </c>
      <c r="D1819">
        <v>3004</v>
      </c>
      <c r="E1819" t="s">
        <v>91</v>
      </c>
      <c r="F1819" t="s">
        <v>14</v>
      </c>
      <c r="G1819">
        <v>12</v>
      </c>
    </row>
    <row r="1820" spans="1:7" x14ac:dyDescent="0.35">
      <c r="A1820">
        <v>59225</v>
      </c>
      <c r="B1820">
        <v>2</v>
      </c>
      <c r="C1820" t="s">
        <v>34</v>
      </c>
      <c r="D1820">
        <v>0</v>
      </c>
      <c r="E1820" t="s">
        <v>92</v>
      </c>
      <c r="F1820" t="s">
        <v>17</v>
      </c>
      <c r="G1820">
        <v>10</v>
      </c>
    </row>
    <row r="1821" spans="1:7" x14ac:dyDescent="0.35">
      <c r="A1821">
        <v>190377</v>
      </c>
      <c r="B1821">
        <v>28</v>
      </c>
      <c r="C1821" t="s">
        <v>13</v>
      </c>
      <c r="D1821">
        <v>0</v>
      </c>
      <c r="E1821" t="s">
        <v>97</v>
      </c>
      <c r="F1821" t="s">
        <v>17</v>
      </c>
      <c r="G1821">
        <v>24</v>
      </c>
    </row>
    <row r="1822" spans="1:7" x14ac:dyDescent="0.35">
      <c r="A1822">
        <v>151695</v>
      </c>
      <c r="B1822">
        <v>1</v>
      </c>
      <c r="C1822" t="s">
        <v>22</v>
      </c>
      <c r="D1822">
        <v>0</v>
      </c>
      <c r="E1822" t="s">
        <v>95</v>
      </c>
      <c r="F1822" t="s">
        <v>14</v>
      </c>
      <c r="G1822">
        <v>35</v>
      </c>
    </row>
    <row r="1823" spans="1:7" x14ac:dyDescent="0.35">
      <c r="A1823">
        <v>146301</v>
      </c>
      <c r="B1823">
        <v>0</v>
      </c>
      <c r="C1823" t="s">
        <v>42</v>
      </c>
      <c r="D1823">
        <v>6301</v>
      </c>
      <c r="E1823" t="s">
        <v>104</v>
      </c>
      <c r="F1823" t="s">
        <v>17</v>
      </c>
      <c r="G1823">
        <v>17</v>
      </c>
    </row>
    <row r="1824" spans="1:7" x14ac:dyDescent="0.35">
      <c r="A1824">
        <v>27944</v>
      </c>
      <c r="B1824">
        <v>0</v>
      </c>
      <c r="C1824" t="s">
        <v>40</v>
      </c>
      <c r="D1824">
        <v>5011</v>
      </c>
      <c r="E1824" t="s">
        <v>89</v>
      </c>
      <c r="F1824" t="s">
        <v>17</v>
      </c>
      <c r="G1824">
        <v>33</v>
      </c>
    </row>
    <row r="1825" spans="1:7" x14ac:dyDescent="0.35">
      <c r="A1825">
        <v>172801</v>
      </c>
      <c r="B1825">
        <v>1002</v>
      </c>
      <c r="C1825" t="s">
        <v>22</v>
      </c>
      <c r="D1825">
        <v>0</v>
      </c>
      <c r="E1825" t="s">
        <v>92</v>
      </c>
      <c r="F1825" t="s">
        <v>14</v>
      </c>
      <c r="G1825">
        <v>10</v>
      </c>
    </row>
    <row r="1826" spans="1:7" x14ac:dyDescent="0.35">
      <c r="A1826">
        <v>78179</v>
      </c>
      <c r="B1826">
        <v>1</v>
      </c>
      <c r="C1826" t="s">
        <v>36</v>
      </c>
      <c r="D1826">
        <v>6401</v>
      </c>
      <c r="E1826" t="s">
        <v>98</v>
      </c>
      <c r="F1826" t="s">
        <v>14</v>
      </c>
      <c r="G1826">
        <v>10</v>
      </c>
    </row>
    <row r="1827" spans="1:7" x14ac:dyDescent="0.35">
      <c r="A1827">
        <v>121755</v>
      </c>
      <c r="B1827">
        <v>0</v>
      </c>
      <c r="C1827" t="s">
        <v>21</v>
      </c>
      <c r="D1827">
        <v>2001</v>
      </c>
      <c r="E1827" t="s">
        <v>93</v>
      </c>
      <c r="F1827" t="s">
        <v>14</v>
      </c>
      <c r="G1827">
        <v>15</v>
      </c>
    </row>
    <row r="1828" spans="1:7" x14ac:dyDescent="0.35">
      <c r="A1828">
        <v>147747</v>
      </c>
      <c r="B1828">
        <v>0</v>
      </c>
      <c r="C1828" t="s">
        <v>22</v>
      </c>
      <c r="D1828">
        <v>2008</v>
      </c>
      <c r="E1828" t="s">
        <v>94</v>
      </c>
      <c r="F1828" t="s">
        <v>17</v>
      </c>
      <c r="G1828">
        <v>13</v>
      </c>
    </row>
    <row r="1829" spans="1:7" x14ac:dyDescent="0.35">
      <c r="A1829">
        <v>3685</v>
      </c>
      <c r="B1829">
        <v>0</v>
      </c>
      <c r="C1829" t="s">
        <v>41</v>
      </c>
      <c r="D1829">
        <v>4201</v>
      </c>
      <c r="E1829" t="s">
        <v>99</v>
      </c>
      <c r="F1829" t="s">
        <v>17</v>
      </c>
      <c r="G1829">
        <v>15</v>
      </c>
    </row>
    <row r="1830" spans="1:7" x14ac:dyDescent="0.35">
      <c r="A1830">
        <v>128934</v>
      </c>
      <c r="B1830">
        <v>0</v>
      </c>
      <c r="C1830" t="s">
        <v>21</v>
      </c>
      <c r="D1830">
        <v>1</v>
      </c>
      <c r="E1830" t="s">
        <v>94</v>
      </c>
      <c r="F1830" t="s">
        <v>17</v>
      </c>
      <c r="G1830">
        <v>20</v>
      </c>
    </row>
    <row r="1831" spans="1:7" x14ac:dyDescent="0.35">
      <c r="A1831">
        <v>18038</v>
      </c>
      <c r="B1831">
        <v>0</v>
      </c>
      <c r="C1831" t="s">
        <v>18</v>
      </c>
      <c r="D1831">
        <v>0</v>
      </c>
      <c r="E1831" t="s">
        <v>92</v>
      </c>
      <c r="F1831" t="s">
        <v>97</v>
      </c>
      <c r="G1831">
        <v>16</v>
      </c>
    </row>
    <row r="1832" spans="1:7" x14ac:dyDescent="0.35">
      <c r="A1832">
        <v>180272</v>
      </c>
      <c r="B1832">
        <v>0</v>
      </c>
      <c r="C1832" t="s">
        <v>41</v>
      </c>
      <c r="D1832">
        <v>1801</v>
      </c>
      <c r="E1832" t="s">
        <v>89</v>
      </c>
      <c r="F1832" t="s">
        <v>17</v>
      </c>
      <c r="G1832">
        <v>20</v>
      </c>
    </row>
    <row r="1833" spans="1:7" x14ac:dyDescent="0.35">
      <c r="A1833">
        <v>164986</v>
      </c>
      <c r="B1833">
        <v>0</v>
      </c>
      <c r="C1833" t="s">
        <v>22</v>
      </c>
      <c r="D1833">
        <v>2901</v>
      </c>
      <c r="E1833" t="s">
        <v>94</v>
      </c>
      <c r="F1833" t="s">
        <v>17</v>
      </c>
      <c r="G1833">
        <v>15</v>
      </c>
    </row>
    <row r="1834" spans="1:7" x14ac:dyDescent="0.35">
      <c r="A1834">
        <v>65117</v>
      </c>
      <c r="B1834">
        <v>28</v>
      </c>
      <c r="C1834" t="s">
        <v>30</v>
      </c>
      <c r="D1834">
        <v>5610</v>
      </c>
      <c r="E1834" t="s">
        <v>105</v>
      </c>
      <c r="F1834" t="s">
        <v>17</v>
      </c>
      <c r="G1834">
        <v>10</v>
      </c>
    </row>
    <row r="1835" spans="1:7" x14ac:dyDescent="0.35">
      <c r="A1835">
        <v>93995</v>
      </c>
      <c r="B1835">
        <v>0</v>
      </c>
      <c r="C1835" t="s">
        <v>16</v>
      </c>
      <c r="D1835">
        <v>0</v>
      </c>
      <c r="E1835" t="s">
        <v>96</v>
      </c>
      <c r="F1835" t="s">
        <v>17</v>
      </c>
      <c r="G1835">
        <v>10</v>
      </c>
    </row>
    <row r="1836" spans="1:7" x14ac:dyDescent="0.35">
      <c r="A1836">
        <v>84097</v>
      </c>
      <c r="B1836">
        <v>2</v>
      </c>
      <c r="C1836" t="s">
        <v>57</v>
      </c>
      <c r="D1836">
        <v>1001</v>
      </c>
      <c r="E1836" t="s">
        <v>94</v>
      </c>
      <c r="F1836" t="s">
        <v>17</v>
      </c>
      <c r="G1836">
        <v>25</v>
      </c>
    </row>
    <row r="1837" spans="1:7" x14ac:dyDescent="0.35">
      <c r="A1837">
        <v>116267</v>
      </c>
      <c r="B1837">
        <v>0</v>
      </c>
      <c r="C1837" t="s">
        <v>21</v>
      </c>
      <c r="D1837">
        <v>2401</v>
      </c>
      <c r="E1837" t="s">
        <v>94</v>
      </c>
      <c r="F1837" t="s">
        <v>17</v>
      </c>
      <c r="G1837">
        <v>20</v>
      </c>
    </row>
    <row r="1838" spans="1:7" x14ac:dyDescent="0.35">
      <c r="A1838">
        <v>153898</v>
      </c>
      <c r="B1838">
        <v>0</v>
      </c>
      <c r="C1838" t="s">
        <v>22</v>
      </c>
      <c r="D1838">
        <v>0</v>
      </c>
      <c r="E1838" t="s">
        <v>104</v>
      </c>
      <c r="F1838" t="s">
        <v>17</v>
      </c>
      <c r="G1838">
        <v>10</v>
      </c>
    </row>
    <row r="1839" spans="1:7" x14ac:dyDescent="0.35">
      <c r="A1839">
        <v>161627</v>
      </c>
      <c r="B1839">
        <v>2</v>
      </c>
      <c r="C1839" t="s">
        <v>22</v>
      </c>
      <c r="D1839">
        <v>4401</v>
      </c>
      <c r="E1839" t="s">
        <v>91</v>
      </c>
      <c r="F1839" t="s">
        <v>14</v>
      </c>
      <c r="G1839">
        <v>21</v>
      </c>
    </row>
    <row r="1840" spans="1:7" x14ac:dyDescent="0.35">
      <c r="A1840">
        <v>22337</v>
      </c>
      <c r="B1840">
        <v>0</v>
      </c>
      <c r="C1840" t="s">
        <v>18</v>
      </c>
      <c r="D1840">
        <v>0</v>
      </c>
      <c r="E1840" t="s">
        <v>89</v>
      </c>
      <c r="F1840" t="s">
        <v>17</v>
      </c>
      <c r="G1840">
        <v>10</v>
      </c>
    </row>
    <row r="1841" spans="1:7" x14ac:dyDescent="0.35">
      <c r="A1841">
        <v>7590</v>
      </c>
      <c r="B1841">
        <v>2</v>
      </c>
      <c r="C1841" t="s">
        <v>21</v>
      </c>
      <c r="D1841">
        <v>606</v>
      </c>
      <c r="E1841" t="s">
        <v>92</v>
      </c>
      <c r="F1841" t="s">
        <v>17</v>
      </c>
      <c r="G1841">
        <v>30</v>
      </c>
    </row>
    <row r="1842" spans="1:7" x14ac:dyDescent="0.35">
      <c r="A1842">
        <v>108905</v>
      </c>
      <c r="B1842">
        <v>0</v>
      </c>
      <c r="C1842" t="s">
        <v>50</v>
      </c>
      <c r="D1842">
        <v>0</v>
      </c>
      <c r="E1842" t="s">
        <v>93</v>
      </c>
      <c r="F1842" t="s">
        <v>17</v>
      </c>
      <c r="G1842">
        <v>20</v>
      </c>
    </row>
    <row r="1843" spans="1:7" x14ac:dyDescent="0.35">
      <c r="A1843">
        <v>100411</v>
      </c>
      <c r="B1843">
        <v>1</v>
      </c>
      <c r="C1843" t="s">
        <v>37</v>
      </c>
      <c r="D1843">
        <v>6607</v>
      </c>
      <c r="E1843" t="s">
        <v>91</v>
      </c>
      <c r="F1843" t="s">
        <v>14</v>
      </c>
      <c r="G1843">
        <v>30</v>
      </c>
    </row>
    <row r="1844" spans="1:7" x14ac:dyDescent="0.35">
      <c r="A1844">
        <v>103488</v>
      </c>
      <c r="B1844">
        <v>0</v>
      </c>
      <c r="C1844" t="s">
        <v>37</v>
      </c>
      <c r="D1844">
        <v>3001</v>
      </c>
      <c r="E1844" t="s">
        <v>90</v>
      </c>
      <c r="F1844" t="s">
        <v>17</v>
      </c>
      <c r="G1844">
        <v>10</v>
      </c>
    </row>
    <row r="1845" spans="1:7" x14ac:dyDescent="0.35">
      <c r="A1845">
        <v>99410</v>
      </c>
      <c r="B1845">
        <v>0</v>
      </c>
      <c r="C1845" t="s">
        <v>37</v>
      </c>
      <c r="D1845">
        <v>2001</v>
      </c>
      <c r="E1845" t="s">
        <v>93</v>
      </c>
      <c r="F1845" t="s">
        <v>17</v>
      </c>
      <c r="G1845">
        <v>17</v>
      </c>
    </row>
    <row r="1846" spans="1:7" x14ac:dyDescent="0.35">
      <c r="A1846">
        <v>43949</v>
      </c>
      <c r="B1846">
        <v>0</v>
      </c>
      <c r="C1846" t="s">
        <v>13</v>
      </c>
      <c r="D1846">
        <v>1901</v>
      </c>
      <c r="E1846" t="s">
        <v>89</v>
      </c>
      <c r="F1846" t="s">
        <v>14</v>
      </c>
      <c r="G1846">
        <v>6</v>
      </c>
    </row>
    <row r="1847" spans="1:7" x14ac:dyDescent="0.35">
      <c r="A1847">
        <v>87706</v>
      </c>
      <c r="B1847">
        <v>1</v>
      </c>
      <c r="C1847" t="s">
        <v>35</v>
      </c>
      <c r="D1847">
        <v>3201</v>
      </c>
      <c r="E1847" t="s">
        <v>90</v>
      </c>
      <c r="F1847" t="s">
        <v>14</v>
      </c>
      <c r="G1847">
        <v>12</v>
      </c>
    </row>
    <row r="1848" spans="1:7" x14ac:dyDescent="0.35">
      <c r="A1848">
        <v>122217</v>
      </c>
      <c r="B1848">
        <v>0</v>
      </c>
      <c r="C1848" t="s">
        <v>21</v>
      </c>
      <c r="D1848">
        <v>3001</v>
      </c>
      <c r="E1848" t="s">
        <v>96</v>
      </c>
      <c r="F1848" t="s">
        <v>17</v>
      </c>
      <c r="G1848">
        <v>5</v>
      </c>
    </row>
    <row r="1849" spans="1:7" x14ac:dyDescent="0.35">
      <c r="A1849">
        <v>29724</v>
      </c>
      <c r="B1849">
        <v>2</v>
      </c>
      <c r="C1849" t="s">
        <v>40</v>
      </c>
      <c r="D1849">
        <v>3606</v>
      </c>
      <c r="E1849" t="s">
        <v>92</v>
      </c>
      <c r="F1849" t="s">
        <v>17</v>
      </c>
      <c r="G1849">
        <v>5</v>
      </c>
    </row>
    <row r="1850" spans="1:7" x14ac:dyDescent="0.35">
      <c r="A1850">
        <v>172214</v>
      </c>
      <c r="B1850">
        <v>0</v>
      </c>
      <c r="C1850" t="s">
        <v>22</v>
      </c>
      <c r="D1850">
        <v>4803</v>
      </c>
      <c r="E1850" t="s">
        <v>91</v>
      </c>
      <c r="F1850" t="s">
        <v>17</v>
      </c>
      <c r="G1850">
        <v>5</v>
      </c>
    </row>
    <row r="1851" spans="1:7" x14ac:dyDescent="0.35">
      <c r="A1851">
        <v>106719</v>
      </c>
      <c r="B1851">
        <v>28</v>
      </c>
      <c r="C1851" t="s">
        <v>21</v>
      </c>
      <c r="D1851">
        <v>601</v>
      </c>
      <c r="E1851" t="s">
        <v>102</v>
      </c>
      <c r="F1851" t="s">
        <v>17</v>
      </c>
      <c r="G1851">
        <v>10</v>
      </c>
    </row>
    <row r="1852" spans="1:7" x14ac:dyDescent="0.35">
      <c r="A1852">
        <v>12932</v>
      </c>
      <c r="B1852">
        <v>28</v>
      </c>
      <c r="C1852" t="s">
        <v>54</v>
      </c>
      <c r="D1852">
        <v>4704</v>
      </c>
      <c r="E1852" t="s">
        <v>89</v>
      </c>
      <c r="F1852" t="s">
        <v>17</v>
      </c>
      <c r="G1852">
        <v>21</v>
      </c>
    </row>
    <row r="1853" spans="1:7" x14ac:dyDescent="0.35">
      <c r="A1853">
        <v>190726</v>
      </c>
      <c r="B1853">
        <v>2</v>
      </c>
      <c r="C1853" t="s">
        <v>70</v>
      </c>
      <c r="D1853">
        <v>508</v>
      </c>
      <c r="E1853" t="s">
        <v>97</v>
      </c>
      <c r="F1853" t="s">
        <v>17</v>
      </c>
      <c r="G1853">
        <v>10</v>
      </c>
    </row>
    <row r="1854" spans="1:7" x14ac:dyDescent="0.35">
      <c r="A1854">
        <v>127511</v>
      </c>
      <c r="B1854">
        <v>2</v>
      </c>
      <c r="C1854" t="s">
        <v>21</v>
      </c>
      <c r="D1854">
        <v>4104</v>
      </c>
      <c r="E1854" t="s">
        <v>94</v>
      </c>
      <c r="F1854" t="s">
        <v>17</v>
      </c>
      <c r="G1854">
        <v>23</v>
      </c>
    </row>
    <row r="1855" spans="1:7" x14ac:dyDescent="0.35">
      <c r="A1855">
        <v>56337</v>
      </c>
      <c r="B1855">
        <v>0</v>
      </c>
      <c r="C1855" t="s">
        <v>58</v>
      </c>
      <c r="D1855">
        <v>3710</v>
      </c>
      <c r="E1855" t="s">
        <v>90</v>
      </c>
      <c r="F1855" t="s">
        <v>17</v>
      </c>
      <c r="G1855">
        <v>15</v>
      </c>
    </row>
    <row r="1856" spans="1:7" x14ac:dyDescent="0.35">
      <c r="A1856">
        <v>113692</v>
      </c>
      <c r="B1856">
        <v>1</v>
      </c>
      <c r="C1856" t="s">
        <v>32</v>
      </c>
      <c r="D1856">
        <v>5101</v>
      </c>
      <c r="E1856" t="s">
        <v>95</v>
      </c>
      <c r="F1856" t="s">
        <v>14</v>
      </c>
      <c r="G1856">
        <v>8</v>
      </c>
    </row>
    <row r="1857" spans="1:7" x14ac:dyDescent="0.35">
      <c r="A1857">
        <v>79850</v>
      </c>
      <c r="B1857">
        <v>2</v>
      </c>
      <c r="C1857" t="s">
        <v>36</v>
      </c>
      <c r="D1857">
        <v>1401</v>
      </c>
      <c r="E1857" t="s">
        <v>92</v>
      </c>
      <c r="F1857" t="s">
        <v>14</v>
      </c>
      <c r="G1857">
        <v>10</v>
      </c>
    </row>
    <row r="1858" spans="1:7" x14ac:dyDescent="0.35">
      <c r="A1858">
        <v>28796</v>
      </c>
      <c r="B1858">
        <v>2</v>
      </c>
      <c r="C1858" t="s">
        <v>40</v>
      </c>
      <c r="D1858">
        <v>0</v>
      </c>
      <c r="E1858" t="s">
        <v>92</v>
      </c>
      <c r="F1858" t="s">
        <v>14</v>
      </c>
      <c r="G1858">
        <v>10</v>
      </c>
    </row>
    <row r="1859" spans="1:7" x14ac:dyDescent="0.35">
      <c r="A1859">
        <v>131032</v>
      </c>
      <c r="B1859">
        <v>0</v>
      </c>
      <c r="C1859" t="s">
        <v>49</v>
      </c>
      <c r="D1859">
        <v>5801</v>
      </c>
      <c r="E1859" t="s">
        <v>90</v>
      </c>
      <c r="F1859" t="s">
        <v>17</v>
      </c>
      <c r="G1859">
        <v>25</v>
      </c>
    </row>
    <row r="1860" spans="1:7" x14ac:dyDescent="0.35">
      <c r="A1860">
        <v>86318</v>
      </c>
      <c r="B1860">
        <v>2</v>
      </c>
      <c r="C1860" t="s">
        <v>53</v>
      </c>
      <c r="D1860">
        <v>0</v>
      </c>
      <c r="E1860" t="s">
        <v>92</v>
      </c>
      <c r="F1860" t="s">
        <v>17</v>
      </c>
      <c r="G1860">
        <v>5</v>
      </c>
    </row>
    <row r="1861" spans="1:7" x14ac:dyDescent="0.35">
      <c r="A1861">
        <v>63725</v>
      </c>
      <c r="B1861">
        <v>1002</v>
      </c>
      <c r="C1861" t="s">
        <v>34</v>
      </c>
      <c r="D1861">
        <v>2301</v>
      </c>
      <c r="E1861" t="s">
        <v>92</v>
      </c>
      <c r="F1861" t="s">
        <v>14</v>
      </c>
      <c r="G1861">
        <v>25</v>
      </c>
    </row>
    <row r="1862" spans="1:7" x14ac:dyDescent="0.35">
      <c r="A1862">
        <v>63572</v>
      </c>
      <c r="B1862">
        <v>0</v>
      </c>
      <c r="C1862" t="s">
        <v>34</v>
      </c>
      <c r="D1862">
        <v>4102</v>
      </c>
      <c r="E1862" t="s">
        <v>101</v>
      </c>
      <c r="F1862" t="s">
        <v>17</v>
      </c>
      <c r="G1862">
        <v>12</v>
      </c>
    </row>
    <row r="1863" spans="1:7" x14ac:dyDescent="0.35">
      <c r="A1863">
        <v>139663</v>
      </c>
      <c r="B1863">
        <v>28</v>
      </c>
      <c r="C1863" t="s">
        <v>55</v>
      </c>
      <c r="D1863">
        <v>0</v>
      </c>
      <c r="E1863" t="s">
        <v>94</v>
      </c>
      <c r="F1863" t="s">
        <v>17</v>
      </c>
      <c r="G1863">
        <v>5</v>
      </c>
    </row>
    <row r="1864" spans="1:7" x14ac:dyDescent="0.35">
      <c r="A1864">
        <v>104848</v>
      </c>
      <c r="B1864">
        <v>0</v>
      </c>
      <c r="C1864" t="s">
        <v>28</v>
      </c>
      <c r="D1864">
        <v>1501</v>
      </c>
      <c r="E1864" t="s">
        <v>94</v>
      </c>
      <c r="F1864" t="s">
        <v>17</v>
      </c>
      <c r="G1864">
        <v>7</v>
      </c>
    </row>
    <row r="1865" spans="1:7" x14ac:dyDescent="0.35">
      <c r="A1865">
        <v>150776</v>
      </c>
      <c r="B1865">
        <v>28028</v>
      </c>
      <c r="C1865" t="s">
        <v>22</v>
      </c>
      <c r="D1865">
        <v>4112</v>
      </c>
      <c r="E1865" t="s">
        <v>102</v>
      </c>
      <c r="F1865" t="s">
        <v>17</v>
      </c>
      <c r="G1865">
        <v>8</v>
      </c>
    </row>
    <row r="1866" spans="1:7" x14ac:dyDescent="0.35">
      <c r="A1866">
        <v>43104</v>
      </c>
      <c r="B1866">
        <v>1</v>
      </c>
      <c r="C1866" t="s">
        <v>22</v>
      </c>
      <c r="D1866">
        <v>5708</v>
      </c>
      <c r="E1866" t="s">
        <v>93</v>
      </c>
      <c r="F1866" t="s">
        <v>17</v>
      </c>
      <c r="G1866">
        <v>9</v>
      </c>
    </row>
    <row r="1867" spans="1:7" x14ac:dyDescent="0.35">
      <c r="A1867">
        <v>162254</v>
      </c>
      <c r="B1867">
        <v>0</v>
      </c>
      <c r="C1867" t="s">
        <v>22</v>
      </c>
      <c r="D1867">
        <v>5801</v>
      </c>
      <c r="E1867" t="s">
        <v>94</v>
      </c>
      <c r="F1867" t="s">
        <v>17</v>
      </c>
      <c r="G1867">
        <v>35</v>
      </c>
    </row>
    <row r="1868" spans="1:7" x14ac:dyDescent="0.35">
      <c r="A1868">
        <v>52902</v>
      </c>
      <c r="B1868">
        <v>28</v>
      </c>
      <c r="C1868" t="s">
        <v>54</v>
      </c>
      <c r="D1868">
        <v>0</v>
      </c>
      <c r="E1868" t="s">
        <v>93</v>
      </c>
      <c r="F1868" t="s">
        <v>17</v>
      </c>
      <c r="G1868">
        <v>17</v>
      </c>
    </row>
    <row r="1869" spans="1:7" x14ac:dyDescent="0.35">
      <c r="A1869">
        <v>79213</v>
      </c>
      <c r="B1869">
        <v>2</v>
      </c>
      <c r="C1869" t="s">
        <v>36</v>
      </c>
      <c r="D1869">
        <v>2903</v>
      </c>
      <c r="E1869" t="s">
        <v>92</v>
      </c>
      <c r="F1869" t="s">
        <v>14</v>
      </c>
      <c r="G1869">
        <v>12</v>
      </c>
    </row>
    <row r="1870" spans="1:7" x14ac:dyDescent="0.35">
      <c r="A1870">
        <v>178432</v>
      </c>
      <c r="B1870">
        <v>2</v>
      </c>
      <c r="C1870" t="s">
        <v>41</v>
      </c>
      <c r="D1870">
        <v>2806</v>
      </c>
      <c r="E1870" t="s">
        <v>94</v>
      </c>
      <c r="F1870" t="s">
        <v>17</v>
      </c>
      <c r="G1870">
        <v>14</v>
      </c>
    </row>
    <row r="1871" spans="1:7" x14ac:dyDescent="0.35">
      <c r="A1871">
        <v>11267</v>
      </c>
      <c r="B1871">
        <v>2</v>
      </c>
      <c r="C1871" t="s">
        <v>30</v>
      </c>
      <c r="D1871">
        <v>1002</v>
      </c>
      <c r="E1871" t="s">
        <v>92</v>
      </c>
      <c r="F1871" t="s">
        <v>17</v>
      </c>
      <c r="G1871">
        <v>6</v>
      </c>
    </row>
    <row r="1872" spans="1:7" x14ac:dyDescent="0.35">
      <c r="A1872">
        <v>129468</v>
      </c>
      <c r="B1872">
        <v>0</v>
      </c>
      <c r="C1872" t="s">
        <v>49</v>
      </c>
      <c r="D1872">
        <v>5301</v>
      </c>
      <c r="E1872" t="s">
        <v>91</v>
      </c>
      <c r="F1872" t="s">
        <v>17</v>
      </c>
      <c r="G1872">
        <v>20</v>
      </c>
    </row>
    <row r="1873" spans="1:7" x14ac:dyDescent="0.35">
      <c r="A1873">
        <v>54134</v>
      </c>
      <c r="B1873">
        <v>1</v>
      </c>
      <c r="C1873" t="s">
        <v>54</v>
      </c>
      <c r="D1873">
        <v>1601</v>
      </c>
      <c r="E1873" t="s">
        <v>105</v>
      </c>
      <c r="F1873" t="s">
        <v>14</v>
      </c>
      <c r="G1873">
        <v>10</v>
      </c>
    </row>
    <row r="1874" spans="1:7" x14ac:dyDescent="0.35">
      <c r="A1874">
        <v>162492</v>
      </c>
      <c r="B1874">
        <v>0</v>
      </c>
      <c r="C1874" t="s">
        <v>22</v>
      </c>
      <c r="D1874">
        <v>3710</v>
      </c>
      <c r="E1874" t="s">
        <v>94</v>
      </c>
      <c r="F1874" t="s">
        <v>17</v>
      </c>
      <c r="G1874">
        <v>10</v>
      </c>
    </row>
    <row r="1875" spans="1:7" x14ac:dyDescent="0.35">
      <c r="A1875">
        <v>13342</v>
      </c>
      <c r="B1875">
        <v>0</v>
      </c>
      <c r="C1875" t="s">
        <v>22</v>
      </c>
      <c r="D1875">
        <v>4601</v>
      </c>
      <c r="E1875" t="s">
        <v>96</v>
      </c>
      <c r="F1875" t="s">
        <v>17</v>
      </c>
      <c r="G1875">
        <v>5</v>
      </c>
    </row>
    <row r="1876" spans="1:7" x14ac:dyDescent="0.35">
      <c r="A1876">
        <v>169323</v>
      </c>
      <c r="B1876">
        <v>0</v>
      </c>
      <c r="C1876" t="s">
        <v>22</v>
      </c>
      <c r="D1876">
        <v>2608</v>
      </c>
      <c r="E1876" t="s">
        <v>91</v>
      </c>
      <c r="F1876" t="s">
        <v>17</v>
      </c>
      <c r="G1876">
        <v>3</v>
      </c>
    </row>
    <row r="1877" spans="1:7" x14ac:dyDescent="0.35">
      <c r="A1877">
        <v>125444</v>
      </c>
      <c r="B1877">
        <v>1</v>
      </c>
      <c r="C1877" t="s">
        <v>21</v>
      </c>
      <c r="D1877">
        <v>4811</v>
      </c>
      <c r="E1877" t="s">
        <v>103</v>
      </c>
      <c r="F1877" t="s">
        <v>14</v>
      </c>
      <c r="G1877">
        <v>10</v>
      </c>
    </row>
    <row r="1878" spans="1:7" x14ac:dyDescent="0.35">
      <c r="A1878">
        <v>70076</v>
      </c>
      <c r="B1878">
        <v>1</v>
      </c>
      <c r="C1878" t="s">
        <v>30</v>
      </c>
      <c r="D1878">
        <v>3407</v>
      </c>
      <c r="E1878" t="s">
        <v>99</v>
      </c>
      <c r="F1878" t="s">
        <v>14</v>
      </c>
      <c r="G1878">
        <v>10</v>
      </c>
    </row>
    <row r="1879" spans="1:7" x14ac:dyDescent="0.35">
      <c r="A1879">
        <v>4048</v>
      </c>
      <c r="B1879">
        <v>0</v>
      </c>
      <c r="C1879" t="s">
        <v>16</v>
      </c>
      <c r="D1879">
        <v>3401</v>
      </c>
      <c r="E1879" t="s">
        <v>104</v>
      </c>
      <c r="F1879" t="s">
        <v>17</v>
      </c>
      <c r="G1879">
        <v>17</v>
      </c>
    </row>
    <row r="1880" spans="1:7" x14ac:dyDescent="0.35">
      <c r="A1880">
        <v>68669</v>
      </c>
      <c r="B1880">
        <v>0</v>
      </c>
      <c r="C1880" t="s">
        <v>30</v>
      </c>
      <c r="D1880">
        <v>1801</v>
      </c>
      <c r="E1880" t="s">
        <v>91</v>
      </c>
      <c r="F1880" t="s">
        <v>17</v>
      </c>
      <c r="G1880">
        <v>15</v>
      </c>
    </row>
    <row r="1881" spans="1:7" x14ac:dyDescent="0.35">
      <c r="A1881">
        <v>155943</v>
      </c>
      <c r="B1881">
        <v>1</v>
      </c>
      <c r="C1881" t="s">
        <v>22</v>
      </c>
      <c r="D1881">
        <v>2201</v>
      </c>
      <c r="E1881" t="s">
        <v>89</v>
      </c>
      <c r="F1881" t="s">
        <v>14</v>
      </c>
      <c r="G1881">
        <v>12</v>
      </c>
    </row>
    <row r="1882" spans="1:7" x14ac:dyDescent="0.35">
      <c r="A1882">
        <v>40968</v>
      </c>
      <c r="B1882">
        <v>0</v>
      </c>
      <c r="C1882" t="s">
        <v>13</v>
      </c>
      <c r="D1882">
        <v>0</v>
      </c>
      <c r="E1882" t="s">
        <v>90</v>
      </c>
      <c r="F1882" t="s">
        <v>17</v>
      </c>
      <c r="G1882">
        <v>17</v>
      </c>
    </row>
    <row r="1883" spans="1:7" x14ac:dyDescent="0.35">
      <c r="A1883">
        <v>101109</v>
      </c>
      <c r="B1883">
        <v>0</v>
      </c>
      <c r="C1883" t="s">
        <v>37</v>
      </c>
      <c r="D1883">
        <v>2801</v>
      </c>
      <c r="E1883" t="s">
        <v>93</v>
      </c>
      <c r="F1883" t="s">
        <v>17</v>
      </c>
      <c r="G1883">
        <v>10</v>
      </c>
    </row>
    <row r="1884" spans="1:7" x14ac:dyDescent="0.35">
      <c r="A1884">
        <v>14279</v>
      </c>
      <c r="B1884">
        <v>2</v>
      </c>
      <c r="C1884" t="s">
        <v>49</v>
      </c>
      <c r="D1884">
        <v>5701</v>
      </c>
      <c r="E1884" t="s">
        <v>95</v>
      </c>
      <c r="F1884" t="s">
        <v>14</v>
      </c>
      <c r="G1884">
        <v>11</v>
      </c>
    </row>
    <row r="1885" spans="1:7" x14ac:dyDescent="0.35">
      <c r="A1885">
        <v>83887</v>
      </c>
      <c r="B1885">
        <v>2</v>
      </c>
      <c r="C1885" t="s">
        <v>57</v>
      </c>
      <c r="D1885">
        <v>6801</v>
      </c>
      <c r="E1885" t="s">
        <v>91</v>
      </c>
      <c r="F1885" t="s">
        <v>17</v>
      </c>
      <c r="G1885">
        <v>17</v>
      </c>
    </row>
    <row r="1886" spans="1:7" x14ac:dyDescent="0.35">
      <c r="A1886">
        <v>17089</v>
      </c>
      <c r="B1886">
        <v>0</v>
      </c>
      <c r="C1886" t="s">
        <v>18</v>
      </c>
      <c r="D1886">
        <v>0</v>
      </c>
      <c r="E1886" t="s">
        <v>92</v>
      </c>
      <c r="F1886" t="s">
        <v>17</v>
      </c>
      <c r="G1886">
        <v>5</v>
      </c>
    </row>
    <row r="1887" spans="1:7" x14ac:dyDescent="0.35">
      <c r="A1887">
        <v>92183</v>
      </c>
      <c r="B1887">
        <v>28</v>
      </c>
      <c r="C1887" t="s">
        <v>16</v>
      </c>
      <c r="D1887">
        <v>1101</v>
      </c>
      <c r="E1887" t="s">
        <v>93</v>
      </c>
      <c r="F1887" t="s">
        <v>17</v>
      </c>
      <c r="G1887">
        <v>5</v>
      </c>
    </row>
    <row r="1888" spans="1:7" x14ac:dyDescent="0.35">
      <c r="A1888">
        <v>65374</v>
      </c>
      <c r="B1888">
        <v>1</v>
      </c>
      <c r="C1888" t="s">
        <v>30</v>
      </c>
      <c r="D1888">
        <v>2608</v>
      </c>
      <c r="E1888" t="s">
        <v>103</v>
      </c>
      <c r="F1888" t="s">
        <v>14</v>
      </c>
      <c r="G1888">
        <v>20</v>
      </c>
    </row>
    <row r="1889" spans="1:7" x14ac:dyDescent="0.35">
      <c r="A1889">
        <v>27082</v>
      </c>
      <c r="B1889">
        <v>1</v>
      </c>
      <c r="C1889" t="s">
        <v>21</v>
      </c>
      <c r="D1889">
        <v>4612</v>
      </c>
      <c r="E1889" t="s">
        <v>91</v>
      </c>
      <c r="F1889" t="s">
        <v>14</v>
      </c>
      <c r="G1889">
        <v>10</v>
      </c>
    </row>
    <row r="1890" spans="1:7" x14ac:dyDescent="0.35">
      <c r="A1890">
        <v>108115</v>
      </c>
      <c r="B1890">
        <v>1</v>
      </c>
      <c r="C1890" t="s">
        <v>50</v>
      </c>
      <c r="D1890">
        <v>3511</v>
      </c>
      <c r="E1890" t="s">
        <v>94</v>
      </c>
      <c r="F1890" t="s">
        <v>14</v>
      </c>
      <c r="G1890">
        <v>100</v>
      </c>
    </row>
    <row r="1891" spans="1:7" x14ac:dyDescent="0.35">
      <c r="A1891">
        <v>86278</v>
      </c>
      <c r="B1891">
        <v>1</v>
      </c>
      <c r="C1891" t="s">
        <v>53</v>
      </c>
      <c r="D1891">
        <v>3201</v>
      </c>
      <c r="E1891" t="s">
        <v>89</v>
      </c>
      <c r="F1891" t="s">
        <v>14</v>
      </c>
      <c r="G1891">
        <v>9</v>
      </c>
    </row>
    <row r="1892" spans="1:7" x14ac:dyDescent="0.35">
      <c r="A1892">
        <v>87904</v>
      </c>
      <c r="B1892">
        <v>1</v>
      </c>
      <c r="C1892" t="s">
        <v>16</v>
      </c>
      <c r="D1892">
        <v>3209</v>
      </c>
      <c r="E1892" t="s">
        <v>104</v>
      </c>
      <c r="F1892" t="s">
        <v>14</v>
      </c>
      <c r="G1892">
        <v>21</v>
      </c>
    </row>
    <row r="1893" spans="1:7" x14ac:dyDescent="0.35">
      <c r="A1893">
        <v>5798</v>
      </c>
      <c r="B1893">
        <v>0</v>
      </c>
      <c r="C1893" t="s">
        <v>21</v>
      </c>
      <c r="D1893">
        <v>6501</v>
      </c>
      <c r="E1893" t="s">
        <v>94</v>
      </c>
      <c r="F1893" t="s">
        <v>31</v>
      </c>
      <c r="G1893">
        <v>50</v>
      </c>
    </row>
    <row r="1894" spans="1:7" x14ac:dyDescent="0.35">
      <c r="A1894">
        <v>115289</v>
      </c>
      <c r="B1894">
        <v>0</v>
      </c>
      <c r="C1894" t="s">
        <v>32</v>
      </c>
      <c r="D1894">
        <v>3801</v>
      </c>
      <c r="E1894" t="s">
        <v>105</v>
      </c>
      <c r="F1894" t="s">
        <v>17</v>
      </c>
      <c r="G1894">
        <v>25</v>
      </c>
    </row>
    <row r="1895" spans="1:7" x14ac:dyDescent="0.35">
      <c r="A1895">
        <v>186185</v>
      </c>
      <c r="B1895">
        <v>1</v>
      </c>
      <c r="C1895" t="s">
        <v>49</v>
      </c>
      <c r="D1895">
        <v>2010</v>
      </c>
      <c r="E1895" t="s">
        <v>94</v>
      </c>
      <c r="F1895" t="s">
        <v>14</v>
      </c>
      <c r="G1895">
        <v>15</v>
      </c>
    </row>
    <row r="1896" spans="1:7" x14ac:dyDescent="0.35">
      <c r="A1896">
        <v>74589</v>
      </c>
      <c r="B1896">
        <v>0</v>
      </c>
      <c r="C1896" t="s">
        <v>30</v>
      </c>
      <c r="D1896">
        <v>5401</v>
      </c>
      <c r="E1896" t="s">
        <v>95</v>
      </c>
      <c r="F1896" t="s">
        <v>17</v>
      </c>
      <c r="G1896">
        <v>12</v>
      </c>
    </row>
    <row r="1897" spans="1:7" x14ac:dyDescent="0.35">
      <c r="A1897">
        <v>65558</v>
      </c>
      <c r="B1897">
        <v>0</v>
      </c>
      <c r="C1897" t="s">
        <v>30</v>
      </c>
      <c r="D1897">
        <v>5612</v>
      </c>
      <c r="E1897" t="s">
        <v>102</v>
      </c>
      <c r="F1897" t="s">
        <v>17</v>
      </c>
      <c r="G1897">
        <v>10</v>
      </c>
    </row>
    <row r="1898" spans="1:7" x14ac:dyDescent="0.35">
      <c r="A1898">
        <v>22696</v>
      </c>
      <c r="B1898">
        <v>0</v>
      </c>
      <c r="C1898" t="s">
        <v>47</v>
      </c>
      <c r="D1898">
        <v>6201</v>
      </c>
      <c r="E1898" t="s">
        <v>92</v>
      </c>
      <c r="F1898" t="s">
        <v>17</v>
      </c>
      <c r="G1898">
        <v>20</v>
      </c>
    </row>
    <row r="1899" spans="1:7" x14ac:dyDescent="0.35">
      <c r="A1899">
        <v>387</v>
      </c>
      <c r="B1899">
        <v>2</v>
      </c>
      <c r="C1899" t="s">
        <v>34</v>
      </c>
      <c r="D1899">
        <v>0</v>
      </c>
      <c r="E1899" t="s">
        <v>90</v>
      </c>
      <c r="F1899" t="s">
        <v>17</v>
      </c>
      <c r="G1899">
        <v>5</v>
      </c>
    </row>
    <row r="1900" spans="1:7" x14ac:dyDescent="0.35">
      <c r="A1900">
        <v>98033</v>
      </c>
      <c r="B1900">
        <v>2</v>
      </c>
      <c r="C1900" t="s">
        <v>16</v>
      </c>
      <c r="D1900">
        <v>1912</v>
      </c>
      <c r="E1900" t="s">
        <v>100</v>
      </c>
      <c r="F1900" t="s">
        <v>17</v>
      </c>
      <c r="G1900">
        <v>20</v>
      </c>
    </row>
    <row r="1901" spans="1:7" x14ac:dyDescent="0.35">
      <c r="A1901">
        <v>110308</v>
      </c>
      <c r="B1901">
        <v>0</v>
      </c>
      <c r="C1901" t="s">
        <v>50</v>
      </c>
      <c r="D1901">
        <v>3701</v>
      </c>
      <c r="E1901" t="s">
        <v>93</v>
      </c>
      <c r="F1901" t="s">
        <v>17</v>
      </c>
      <c r="G1901">
        <v>15</v>
      </c>
    </row>
    <row r="1902" spans="1:7" x14ac:dyDescent="0.35">
      <c r="A1902">
        <v>3496</v>
      </c>
      <c r="B1902">
        <v>1</v>
      </c>
      <c r="C1902" t="s">
        <v>21</v>
      </c>
      <c r="D1902">
        <v>6703</v>
      </c>
      <c r="E1902" t="s">
        <v>93</v>
      </c>
      <c r="F1902" t="s">
        <v>14</v>
      </c>
      <c r="G1902">
        <v>10</v>
      </c>
    </row>
    <row r="1903" spans="1:7" x14ac:dyDescent="0.35">
      <c r="A1903">
        <v>138262</v>
      </c>
      <c r="B1903">
        <v>28</v>
      </c>
      <c r="C1903" t="s">
        <v>56</v>
      </c>
      <c r="D1903">
        <v>6201</v>
      </c>
      <c r="E1903" t="s">
        <v>89</v>
      </c>
      <c r="F1903" t="s">
        <v>17</v>
      </c>
      <c r="G1903">
        <v>5</v>
      </c>
    </row>
    <row r="1904" spans="1:7" x14ac:dyDescent="0.35">
      <c r="A1904">
        <v>80437</v>
      </c>
      <c r="B1904">
        <v>1</v>
      </c>
      <c r="C1904" t="s">
        <v>36</v>
      </c>
      <c r="D1904">
        <v>6702</v>
      </c>
      <c r="E1904" t="s">
        <v>89</v>
      </c>
      <c r="F1904" t="s">
        <v>14</v>
      </c>
      <c r="G1904">
        <v>10</v>
      </c>
    </row>
    <row r="1905" spans="1:7" x14ac:dyDescent="0.35">
      <c r="A1905">
        <v>186580</v>
      </c>
      <c r="B1905">
        <v>0</v>
      </c>
      <c r="C1905" t="s">
        <v>21</v>
      </c>
      <c r="D1905">
        <v>3007</v>
      </c>
      <c r="E1905" t="s">
        <v>90</v>
      </c>
      <c r="F1905" t="s">
        <v>17</v>
      </c>
      <c r="G1905">
        <v>5</v>
      </c>
    </row>
    <row r="1906" spans="1:7" x14ac:dyDescent="0.35">
      <c r="A1906">
        <v>8863</v>
      </c>
      <c r="B1906">
        <v>1</v>
      </c>
      <c r="C1906" t="s">
        <v>13</v>
      </c>
      <c r="D1906">
        <v>5503</v>
      </c>
      <c r="E1906" t="s">
        <v>104</v>
      </c>
      <c r="F1906" t="s">
        <v>14</v>
      </c>
      <c r="G1906">
        <v>40</v>
      </c>
    </row>
    <row r="1907" spans="1:7" x14ac:dyDescent="0.35">
      <c r="A1907">
        <v>120734</v>
      </c>
      <c r="B1907">
        <v>0</v>
      </c>
      <c r="C1907" t="s">
        <v>21</v>
      </c>
      <c r="D1907">
        <v>0</v>
      </c>
      <c r="E1907" t="s">
        <v>100</v>
      </c>
      <c r="F1907" t="s">
        <v>17</v>
      </c>
      <c r="G1907">
        <v>5</v>
      </c>
    </row>
    <row r="1908" spans="1:7" x14ac:dyDescent="0.35">
      <c r="A1908">
        <v>149414</v>
      </c>
      <c r="B1908">
        <v>0</v>
      </c>
      <c r="C1908" t="s">
        <v>22</v>
      </c>
      <c r="D1908">
        <v>4606</v>
      </c>
      <c r="E1908" t="s">
        <v>104</v>
      </c>
      <c r="F1908" t="s">
        <v>17</v>
      </c>
      <c r="G1908">
        <v>9</v>
      </c>
    </row>
    <row r="1909" spans="1:7" x14ac:dyDescent="0.35">
      <c r="A1909">
        <v>79900</v>
      </c>
      <c r="B1909">
        <v>0</v>
      </c>
      <c r="C1909" t="s">
        <v>36</v>
      </c>
      <c r="D1909">
        <v>2905</v>
      </c>
      <c r="E1909" t="s">
        <v>92</v>
      </c>
      <c r="F1909" t="s">
        <v>17</v>
      </c>
      <c r="G1909">
        <v>50</v>
      </c>
    </row>
    <row r="1910" spans="1:7" x14ac:dyDescent="0.35">
      <c r="A1910">
        <v>154158</v>
      </c>
      <c r="B1910">
        <v>0</v>
      </c>
      <c r="C1910" t="s">
        <v>22</v>
      </c>
      <c r="D1910">
        <v>3601</v>
      </c>
      <c r="E1910" t="s">
        <v>92</v>
      </c>
      <c r="F1910" t="s">
        <v>17</v>
      </c>
      <c r="G1910">
        <v>7</v>
      </c>
    </row>
    <row r="1911" spans="1:7" x14ac:dyDescent="0.35">
      <c r="A1911">
        <v>23146</v>
      </c>
      <c r="B1911">
        <v>1</v>
      </c>
      <c r="C1911" t="s">
        <v>47</v>
      </c>
      <c r="D1911">
        <v>2801</v>
      </c>
      <c r="E1911" t="s">
        <v>93</v>
      </c>
      <c r="F1911" t="s">
        <v>14</v>
      </c>
      <c r="G1911">
        <v>5</v>
      </c>
    </row>
    <row r="1912" spans="1:7" x14ac:dyDescent="0.35">
      <c r="A1912">
        <v>1617</v>
      </c>
      <c r="B1912">
        <v>0</v>
      </c>
      <c r="C1912" t="s">
        <v>22</v>
      </c>
      <c r="D1912">
        <v>2201</v>
      </c>
      <c r="E1912" t="s">
        <v>94</v>
      </c>
      <c r="F1912" t="s">
        <v>17</v>
      </c>
      <c r="G1912">
        <v>15</v>
      </c>
    </row>
    <row r="1913" spans="1:7" x14ac:dyDescent="0.35">
      <c r="A1913">
        <v>68022</v>
      </c>
      <c r="B1913">
        <v>0</v>
      </c>
      <c r="C1913" t="s">
        <v>30</v>
      </c>
      <c r="D1913">
        <v>3104</v>
      </c>
      <c r="E1913" t="s">
        <v>104</v>
      </c>
      <c r="F1913" t="s">
        <v>17</v>
      </c>
      <c r="G1913">
        <v>15</v>
      </c>
    </row>
    <row r="1914" spans="1:7" x14ac:dyDescent="0.35">
      <c r="A1914">
        <v>44705</v>
      </c>
      <c r="B1914">
        <v>28</v>
      </c>
      <c r="C1914" t="s">
        <v>13</v>
      </c>
      <c r="D1914">
        <v>2601</v>
      </c>
      <c r="E1914" t="s">
        <v>89</v>
      </c>
      <c r="F1914" t="s">
        <v>17</v>
      </c>
      <c r="G1914">
        <v>15</v>
      </c>
    </row>
    <row r="1915" spans="1:7" x14ac:dyDescent="0.35">
      <c r="A1915">
        <v>49943</v>
      </c>
      <c r="B1915">
        <v>1</v>
      </c>
      <c r="C1915" t="s">
        <v>13</v>
      </c>
      <c r="D1915">
        <v>4001</v>
      </c>
      <c r="E1915" t="s">
        <v>92</v>
      </c>
      <c r="F1915" t="s">
        <v>14</v>
      </c>
      <c r="G1915">
        <v>10</v>
      </c>
    </row>
    <row r="1916" spans="1:7" x14ac:dyDescent="0.35">
      <c r="A1916">
        <v>24152</v>
      </c>
      <c r="B1916">
        <v>1</v>
      </c>
      <c r="C1916" t="s">
        <v>47</v>
      </c>
      <c r="D1916">
        <v>2406</v>
      </c>
      <c r="E1916" t="s">
        <v>90</v>
      </c>
      <c r="F1916" t="s">
        <v>14</v>
      </c>
      <c r="G1916">
        <v>8</v>
      </c>
    </row>
    <row r="1917" spans="1:7" x14ac:dyDescent="0.35">
      <c r="A1917">
        <v>136645</v>
      </c>
      <c r="B1917">
        <v>1002</v>
      </c>
      <c r="C1917" t="s">
        <v>56</v>
      </c>
      <c r="D1917">
        <v>3801</v>
      </c>
      <c r="E1917" t="s">
        <v>99</v>
      </c>
      <c r="F1917" t="s">
        <v>45</v>
      </c>
      <c r="G1917">
        <v>10</v>
      </c>
    </row>
    <row r="1918" spans="1:7" x14ac:dyDescent="0.35">
      <c r="A1918">
        <v>58597</v>
      </c>
      <c r="B1918">
        <v>1</v>
      </c>
      <c r="C1918" t="s">
        <v>58</v>
      </c>
      <c r="D1918">
        <v>1707</v>
      </c>
      <c r="E1918" t="s">
        <v>105</v>
      </c>
      <c r="F1918" t="s">
        <v>14</v>
      </c>
      <c r="G1918">
        <v>50</v>
      </c>
    </row>
    <row r="1919" spans="1:7" x14ac:dyDescent="0.35">
      <c r="A1919">
        <v>165628</v>
      </c>
      <c r="B1919">
        <v>1</v>
      </c>
      <c r="C1919" t="s">
        <v>22</v>
      </c>
      <c r="D1919">
        <v>2601</v>
      </c>
      <c r="E1919" t="s">
        <v>104</v>
      </c>
      <c r="F1919" t="s">
        <v>14</v>
      </c>
      <c r="G1919">
        <v>5</v>
      </c>
    </row>
    <row r="1920" spans="1:7" x14ac:dyDescent="0.35">
      <c r="A1920">
        <v>45201</v>
      </c>
      <c r="B1920">
        <v>1</v>
      </c>
      <c r="C1920" t="s">
        <v>13</v>
      </c>
      <c r="D1920">
        <v>0</v>
      </c>
      <c r="E1920" t="s">
        <v>104</v>
      </c>
      <c r="F1920" t="s">
        <v>14</v>
      </c>
      <c r="G1920">
        <v>11</v>
      </c>
    </row>
    <row r="1921" spans="1:7" x14ac:dyDescent="0.35">
      <c r="A1921">
        <v>34735</v>
      </c>
      <c r="B1921">
        <v>0</v>
      </c>
      <c r="C1921" t="s">
        <v>13</v>
      </c>
      <c r="D1921">
        <v>3601</v>
      </c>
      <c r="E1921" t="s">
        <v>99</v>
      </c>
      <c r="F1921" t="s">
        <v>17</v>
      </c>
      <c r="G1921">
        <v>20</v>
      </c>
    </row>
    <row r="1922" spans="1:7" x14ac:dyDescent="0.35">
      <c r="A1922">
        <v>6845</v>
      </c>
      <c r="B1922">
        <v>0</v>
      </c>
      <c r="C1922" t="s">
        <v>42</v>
      </c>
      <c r="D1922">
        <v>2004</v>
      </c>
      <c r="E1922" t="s">
        <v>90</v>
      </c>
      <c r="F1922" t="s">
        <v>17</v>
      </c>
      <c r="G1922">
        <v>20</v>
      </c>
    </row>
    <row r="1923" spans="1:7" x14ac:dyDescent="0.35">
      <c r="A1923">
        <v>181799</v>
      </c>
      <c r="B1923">
        <v>0</v>
      </c>
      <c r="C1923" t="s">
        <v>41</v>
      </c>
      <c r="D1923">
        <v>0</v>
      </c>
      <c r="E1923" t="s">
        <v>93</v>
      </c>
      <c r="F1923" t="s">
        <v>14</v>
      </c>
      <c r="G1923">
        <v>35</v>
      </c>
    </row>
    <row r="1924" spans="1:7" x14ac:dyDescent="0.35">
      <c r="A1924">
        <v>88153</v>
      </c>
      <c r="B1924">
        <v>2</v>
      </c>
      <c r="C1924" t="s">
        <v>16</v>
      </c>
      <c r="D1924">
        <v>4801</v>
      </c>
      <c r="E1924" t="s">
        <v>91</v>
      </c>
      <c r="F1924" t="s">
        <v>17</v>
      </c>
      <c r="G1924">
        <v>13</v>
      </c>
    </row>
    <row r="1925" spans="1:7" x14ac:dyDescent="0.35">
      <c r="A1925">
        <v>92514</v>
      </c>
      <c r="B1925">
        <v>0</v>
      </c>
      <c r="C1925" t="s">
        <v>16</v>
      </c>
      <c r="D1925">
        <v>6901</v>
      </c>
      <c r="E1925" t="s">
        <v>94</v>
      </c>
      <c r="F1925" t="s">
        <v>17</v>
      </c>
      <c r="G1925">
        <v>15</v>
      </c>
    </row>
    <row r="1926" spans="1:7" x14ac:dyDescent="0.35">
      <c r="A1926">
        <v>183954</v>
      </c>
      <c r="B1926">
        <v>0</v>
      </c>
      <c r="C1926" t="s">
        <v>41</v>
      </c>
      <c r="D1926">
        <v>2201</v>
      </c>
      <c r="E1926" t="s">
        <v>98</v>
      </c>
      <c r="F1926" t="s">
        <v>14</v>
      </c>
      <c r="G1926">
        <v>10</v>
      </c>
    </row>
    <row r="1927" spans="1:7" x14ac:dyDescent="0.35">
      <c r="A1927">
        <v>141134</v>
      </c>
      <c r="B1927">
        <v>1</v>
      </c>
      <c r="C1927" t="s">
        <v>24</v>
      </c>
      <c r="D1927">
        <v>2601</v>
      </c>
      <c r="E1927" t="s">
        <v>103</v>
      </c>
      <c r="F1927" t="s">
        <v>14</v>
      </c>
      <c r="G1927">
        <v>9</v>
      </c>
    </row>
    <row r="1928" spans="1:7" x14ac:dyDescent="0.35">
      <c r="A1928">
        <v>66532</v>
      </c>
      <c r="B1928">
        <v>1</v>
      </c>
      <c r="C1928" t="s">
        <v>30</v>
      </c>
      <c r="D1928">
        <v>6801</v>
      </c>
      <c r="E1928" t="s">
        <v>103</v>
      </c>
      <c r="F1928" t="s">
        <v>14</v>
      </c>
      <c r="G1928">
        <v>2</v>
      </c>
    </row>
    <row r="1929" spans="1:7" x14ac:dyDescent="0.35">
      <c r="A1929">
        <v>7924</v>
      </c>
      <c r="B1929">
        <v>0</v>
      </c>
      <c r="C1929" t="s">
        <v>21</v>
      </c>
      <c r="D1929">
        <v>1912</v>
      </c>
      <c r="E1929" t="s">
        <v>97</v>
      </c>
      <c r="F1929" t="s">
        <v>17</v>
      </c>
      <c r="G1929">
        <v>12</v>
      </c>
    </row>
    <row r="1930" spans="1:7" x14ac:dyDescent="0.35">
      <c r="A1930">
        <v>27890</v>
      </c>
      <c r="B1930">
        <v>0</v>
      </c>
      <c r="C1930" t="s">
        <v>40</v>
      </c>
      <c r="D1930">
        <v>4801</v>
      </c>
      <c r="E1930" t="s">
        <v>95</v>
      </c>
      <c r="F1930" t="s">
        <v>17</v>
      </c>
      <c r="G1930">
        <v>10</v>
      </c>
    </row>
    <row r="1931" spans="1:7" x14ac:dyDescent="0.35">
      <c r="A1931">
        <v>58649</v>
      </c>
      <c r="B1931">
        <v>0</v>
      </c>
      <c r="C1931" t="s">
        <v>58</v>
      </c>
      <c r="D1931">
        <v>2201</v>
      </c>
      <c r="E1931" t="s">
        <v>89</v>
      </c>
      <c r="F1931" t="s">
        <v>17</v>
      </c>
      <c r="G1931">
        <v>10</v>
      </c>
    </row>
    <row r="1932" spans="1:7" x14ac:dyDescent="0.35">
      <c r="A1932">
        <v>47371</v>
      </c>
      <c r="B1932">
        <v>0</v>
      </c>
      <c r="C1932" t="s">
        <v>44</v>
      </c>
      <c r="D1932">
        <v>2107</v>
      </c>
      <c r="E1932" t="s">
        <v>98</v>
      </c>
      <c r="F1932" t="s">
        <v>17</v>
      </c>
      <c r="G1932">
        <v>5</v>
      </c>
    </row>
    <row r="1933" spans="1:7" x14ac:dyDescent="0.35">
      <c r="A1933">
        <v>26887</v>
      </c>
      <c r="B1933">
        <v>28</v>
      </c>
      <c r="C1933" t="s">
        <v>40</v>
      </c>
      <c r="D1933">
        <v>4801</v>
      </c>
      <c r="E1933" t="s">
        <v>94</v>
      </c>
      <c r="F1933" t="s">
        <v>17</v>
      </c>
      <c r="G1933">
        <v>30</v>
      </c>
    </row>
    <row r="1934" spans="1:7" x14ac:dyDescent="0.35">
      <c r="A1934">
        <v>80577</v>
      </c>
      <c r="B1934">
        <v>0</v>
      </c>
      <c r="C1934" t="s">
        <v>36</v>
      </c>
      <c r="D1934">
        <v>6001</v>
      </c>
      <c r="E1934" t="s">
        <v>97</v>
      </c>
      <c r="F1934" t="s">
        <v>17</v>
      </c>
      <c r="G1934">
        <v>10</v>
      </c>
    </row>
    <row r="1935" spans="1:7" x14ac:dyDescent="0.35">
      <c r="A1935">
        <v>61933</v>
      </c>
      <c r="B1935">
        <v>0</v>
      </c>
      <c r="C1935" t="s">
        <v>34</v>
      </c>
      <c r="D1935">
        <v>0</v>
      </c>
      <c r="E1935" t="s">
        <v>89</v>
      </c>
      <c r="F1935" t="s">
        <v>14</v>
      </c>
      <c r="G1935">
        <v>20</v>
      </c>
    </row>
    <row r="1936" spans="1:7" x14ac:dyDescent="0.35">
      <c r="A1936">
        <v>174358</v>
      </c>
      <c r="B1936">
        <v>1</v>
      </c>
      <c r="C1936" t="s">
        <v>51</v>
      </c>
      <c r="D1936">
        <v>4201</v>
      </c>
      <c r="E1936" t="s">
        <v>91</v>
      </c>
      <c r="F1936" t="s">
        <v>14</v>
      </c>
      <c r="G1936">
        <v>10</v>
      </c>
    </row>
    <row r="1937" spans="1:7" x14ac:dyDescent="0.35">
      <c r="A1937">
        <v>133555</v>
      </c>
      <c r="B1937">
        <v>0</v>
      </c>
      <c r="C1937" t="s">
        <v>42</v>
      </c>
      <c r="D1937">
        <v>4701</v>
      </c>
      <c r="E1937" t="s">
        <v>90</v>
      </c>
      <c r="F1937" t="s">
        <v>17</v>
      </c>
      <c r="G1937">
        <v>21</v>
      </c>
    </row>
    <row r="1938" spans="1:7" x14ac:dyDescent="0.35">
      <c r="A1938">
        <v>82457</v>
      </c>
      <c r="B1938">
        <v>0</v>
      </c>
      <c r="C1938" t="s">
        <v>57</v>
      </c>
      <c r="D1938">
        <v>5301</v>
      </c>
      <c r="E1938" t="s">
        <v>102</v>
      </c>
      <c r="F1938" t="s">
        <v>17</v>
      </c>
      <c r="G1938">
        <v>5</v>
      </c>
    </row>
    <row r="1939" spans="1:7" x14ac:dyDescent="0.35">
      <c r="A1939">
        <v>23065</v>
      </c>
      <c r="B1939">
        <v>0</v>
      </c>
      <c r="C1939" t="s">
        <v>47</v>
      </c>
      <c r="D1939">
        <v>4809</v>
      </c>
      <c r="E1939" t="s">
        <v>94</v>
      </c>
      <c r="F1939" t="s">
        <v>17</v>
      </c>
      <c r="G1939">
        <v>20</v>
      </c>
    </row>
    <row r="1940" spans="1:7" x14ac:dyDescent="0.35">
      <c r="A1940">
        <v>88856</v>
      </c>
      <c r="B1940">
        <v>2</v>
      </c>
      <c r="C1940" t="s">
        <v>16</v>
      </c>
      <c r="D1940">
        <v>3501</v>
      </c>
      <c r="E1940" t="s">
        <v>94</v>
      </c>
      <c r="F1940" t="s">
        <v>17</v>
      </c>
      <c r="G1940">
        <v>4</v>
      </c>
    </row>
    <row r="1941" spans="1:7" x14ac:dyDescent="0.35">
      <c r="A1941">
        <v>168393</v>
      </c>
      <c r="B1941">
        <v>4</v>
      </c>
      <c r="C1941" t="s">
        <v>22</v>
      </c>
      <c r="D1941">
        <v>4001</v>
      </c>
      <c r="E1941" t="s">
        <v>104</v>
      </c>
      <c r="F1941" t="s">
        <v>14</v>
      </c>
      <c r="G1941">
        <v>25</v>
      </c>
    </row>
    <row r="1942" spans="1:7" x14ac:dyDescent="0.35">
      <c r="A1942">
        <v>143936</v>
      </c>
      <c r="B1942">
        <v>1</v>
      </c>
      <c r="C1942" t="s">
        <v>22</v>
      </c>
      <c r="D1942">
        <v>5101</v>
      </c>
      <c r="E1942" t="s">
        <v>96</v>
      </c>
      <c r="F1942" t="s">
        <v>14</v>
      </c>
      <c r="G1942">
        <v>55</v>
      </c>
    </row>
    <row r="1943" spans="1:7" x14ac:dyDescent="0.35">
      <c r="A1943">
        <v>86436</v>
      </c>
      <c r="B1943">
        <v>1</v>
      </c>
      <c r="C1943" t="s">
        <v>46</v>
      </c>
      <c r="D1943">
        <v>3011</v>
      </c>
      <c r="E1943" t="s">
        <v>91</v>
      </c>
      <c r="F1943" t="s">
        <v>14</v>
      </c>
      <c r="G1943">
        <v>5</v>
      </c>
    </row>
    <row r="1944" spans="1:7" x14ac:dyDescent="0.35">
      <c r="A1944">
        <v>138311</v>
      </c>
      <c r="B1944">
        <v>2</v>
      </c>
      <c r="C1944" t="s">
        <v>56</v>
      </c>
      <c r="D1944">
        <v>1403</v>
      </c>
      <c r="E1944" t="s">
        <v>94</v>
      </c>
      <c r="F1944" t="s">
        <v>17</v>
      </c>
      <c r="G1944">
        <v>20</v>
      </c>
    </row>
    <row r="1945" spans="1:7" x14ac:dyDescent="0.35">
      <c r="A1945">
        <v>123469</v>
      </c>
      <c r="B1945">
        <v>0</v>
      </c>
      <c r="C1945" t="s">
        <v>21</v>
      </c>
      <c r="D1945">
        <v>0</v>
      </c>
      <c r="E1945" t="s">
        <v>90</v>
      </c>
      <c r="F1945" t="s">
        <v>14</v>
      </c>
      <c r="G1945">
        <v>5</v>
      </c>
    </row>
    <row r="1946" spans="1:7" x14ac:dyDescent="0.35">
      <c r="A1946">
        <v>135341</v>
      </c>
      <c r="B1946">
        <v>0</v>
      </c>
      <c r="C1946" t="s">
        <v>56</v>
      </c>
      <c r="D1946">
        <v>0</v>
      </c>
      <c r="E1946" t="s">
        <v>89</v>
      </c>
      <c r="F1946" t="s">
        <v>17</v>
      </c>
      <c r="G1946">
        <v>12</v>
      </c>
    </row>
    <row r="1947" spans="1:7" x14ac:dyDescent="0.35">
      <c r="A1947">
        <v>33284</v>
      </c>
      <c r="B1947">
        <v>1</v>
      </c>
      <c r="C1947" t="s">
        <v>13</v>
      </c>
      <c r="D1947">
        <v>3001</v>
      </c>
      <c r="E1947" t="s">
        <v>93</v>
      </c>
      <c r="F1947" t="s">
        <v>14</v>
      </c>
      <c r="G1947">
        <v>20</v>
      </c>
    </row>
    <row r="1948" spans="1:7" x14ac:dyDescent="0.35">
      <c r="A1948">
        <v>180837</v>
      </c>
      <c r="B1948">
        <v>1</v>
      </c>
      <c r="C1948" t="s">
        <v>41</v>
      </c>
      <c r="D1948">
        <v>3101</v>
      </c>
      <c r="E1948" t="s">
        <v>89</v>
      </c>
      <c r="F1948" t="s">
        <v>14</v>
      </c>
      <c r="G1948">
        <v>50</v>
      </c>
    </row>
    <row r="1949" spans="1:7" x14ac:dyDescent="0.35">
      <c r="A1949">
        <v>37747</v>
      </c>
      <c r="B1949">
        <v>1</v>
      </c>
      <c r="C1949" t="s">
        <v>13</v>
      </c>
      <c r="D1949">
        <v>6006</v>
      </c>
      <c r="E1949" t="s">
        <v>96</v>
      </c>
      <c r="F1949" t="s">
        <v>14</v>
      </c>
      <c r="G1949">
        <v>18</v>
      </c>
    </row>
    <row r="1950" spans="1:7" x14ac:dyDescent="0.35">
      <c r="A1950">
        <v>108983</v>
      </c>
      <c r="B1950">
        <v>0</v>
      </c>
      <c r="C1950" t="s">
        <v>50</v>
      </c>
      <c r="D1950">
        <v>2412</v>
      </c>
      <c r="E1950" t="s">
        <v>89</v>
      </c>
      <c r="F1950" t="s">
        <v>14</v>
      </c>
      <c r="G1950">
        <v>17</v>
      </c>
    </row>
    <row r="1951" spans="1:7" x14ac:dyDescent="0.35">
      <c r="A1951">
        <v>34591</v>
      </c>
      <c r="B1951">
        <v>1</v>
      </c>
      <c r="C1951" t="s">
        <v>13</v>
      </c>
      <c r="D1951">
        <v>3401</v>
      </c>
      <c r="E1951" t="s">
        <v>91</v>
      </c>
      <c r="F1951" t="s">
        <v>14</v>
      </c>
      <c r="G1951">
        <v>23</v>
      </c>
    </row>
    <row r="1952" spans="1:7" x14ac:dyDescent="0.35">
      <c r="A1952">
        <v>100691</v>
      </c>
      <c r="B1952">
        <v>0</v>
      </c>
      <c r="C1952" t="s">
        <v>37</v>
      </c>
      <c r="D1952">
        <v>1305</v>
      </c>
      <c r="E1952" t="s">
        <v>98</v>
      </c>
      <c r="F1952" t="s">
        <v>14</v>
      </c>
      <c r="G1952">
        <v>5</v>
      </c>
    </row>
    <row r="1953" spans="1:7" x14ac:dyDescent="0.35">
      <c r="A1953">
        <v>95347</v>
      </c>
      <c r="B1953">
        <v>1</v>
      </c>
      <c r="C1953" t="s">
        <v>16</v>
      </c>
      <c r="D1953">
        <v>3705</v>
      </c>
      <c r="E1953" t="s">
        <v>90</v>
      </c>
      <c r="F1953" t="s">
        <v>14</v>
      </c>
      <c r="G1953">
        <v>7</v>
      </c>
    </row>
    <row r="1954" spans="1:7" x14ac:dyDescent="0.35">
      <c r="A1954">
        <v>14717</v>
      </c>
      <c r="B1954">
        <v>28</v>
      </c>
      <c r="C1954" t="s">
        <v>49</v>
      </c>
      <c r="D1954">
        <v>2610</v>
      </c>
      <c r="E1954" t="s">
        <v>104</v>
      </c>
      <c r="F1954" t="s">
        <v>17</v>
      </c>
      <c r="G1954">
        <v>15</v>
      </c>
    </row>
    <row r="1955" spans="1:7" x14ac:dyDescent="0.35">
      <c r="A1955">
        <v>63612</v>
      </c>
      <c r="B1955">
        <v>0</v>
      </c>
      <c r="C1955" t="s">
        <v>34</v>
      </c>
      <c r="D1955">
        <v>6801</v>
      </c>
      <c r="E1955" t="s">
        <v>89</v>
      </c>
      <c r="F1955" t="s">
        <v>17</v>
      </c>
      <c r="G1955">
        <v>18</v>
      </c>
    </row>
    <row r="1956" spans="1:7" x14ac:dyDescent="0.35">
      <c r="A1956">
        <v>21097</v>
      </c>
      <c r="B1956">
        <v>1</v>
      </c>
      <c r="C1956" t="s">
        <v>18</v>
      </c>
      <c r="D1956">
        <v>0</v>
      </c>
      <c r="E1956" t="s">
        <v>90</v>
      </c>
      <c r="F1956" t="s">
        <v>14</v>
      </c>
      <c r="G1956">
        <v>25</v>
      </c>
    </row>
    <row r="1957" spans="1:7" x14ac:dyDescent="0.35">
      <c r="A1957">
        <v>178598</v>
      </c>
      <c r="B1957">
        <v>0</v>
      </c>
      <c r="C1957" t="s">
        <v>41</v>
      </c>
      <c r="D1957">
        <v>4701</v>
      </c>
      <c r="E1957" t="s">
        <v>94</v>
      </c>
      <c r="F1957" t="s">
        <v>17</v>
      </c>
      <c r="G1957">
        <v>4</v>
      </c>
    </row>
    <row r="1958" spans="1:7" x14ac:dyDescent="0.35">
      <c r="A1958">
        <v>81630</v>
      </c>
      <c r="B1958">
        <v>0</v>
      </c>
      <c r="C1958" t="s">
        <v>36</v>
      </c>
      <c r="D1958">
        <v>0</v>
      </c>
      <c r="E1958" t="s">
        <v>98</v>
      </c>
      <c r="F1958" t="s">
        <v>17</v>
      </c>
      <c r="G1958">
        <v>12</v>
      </c>
    </row>
    <row r="1959" spans="1:7" x14ac:dyDescent="0.35">
      <c r="A1959">
        <v>57087</v>
      </c>
      <c r="B1959">
        <v>1</v>
      </c>
      <c r="C1959" t="s">
        <v>58</v>
      </c>
      <c r="D1959">
        <v>4601</v>
      </c>
      <c r="E1959" t="s">
        <v>92</v>
      </c>
      <c r="F1959" t="s">
        <v>14</v>
      </c>
      <c r="G1959">
        <v>15</v>
      </c>
    </row>
    <row r="1960" spans="1:7" x14ac:dyDescent="0.35">
      <c r="A1960">
        <v>81985</v>
      </c>
      <c r="B1960">
        <v>0</v>
      </c>
      <c r="C1960" t="s">
        <v>36</v>
      </c>
      <c r="D1960">
        <v>6611</v>
      </c>
      <c r="E1960" t="s">
        <v>92</v>
      </c>
      <c r="F1960" t="s">
        <v>14</v>
      </c>
      <c r="G1960">
        <v>14</v>
      </c>
    </row>
    <row r="1961" spans="1:7" x14ac:dyDescent="0.35">
      <c r="A1961">
        <v>148795</v>
      </c>
      <c r="B1961">
        <v>0</v>
      </c>
      <c r="C1961" t="s">
        <v>22</v>
      </c>
      <c r="D1961">
        <v>5401</v>
      </c>
      <c r="E1961" t="s">
        <v>94</v>
      </c>
      <c r="F1961" t="s">
        <v>14</v>
      </c>
      <c r="G1961">
        <v>10</v>
      </c>
    </row>
    <row r="1962" spans="1:7" x14ac:dyDescent="0.35">
      <c r="A1962">
        <v>78778</v>
      </c>
      <c r="B1962">
        <v>1</v>
      </c>
      <c r="C1962" t="s">
        <v>36</v>
      </c>
      <c r="D1962">
        <v>2706</v>
      </c>
      <c r="E1962" t="s">
        <v>91</v>
      </c>
      <c r="F1962" t="s">
        <v>14</v>
      </c>
      <c r="G1962">
        <v>21</v>
      </c>
    </row>
    <row r="1963" spans="1:7" x14ac:dyDescent="0.35">
      <c r="A1963">
        <v>121256</v>
      </c>
      <c r="B1963">
        <v>1</v>
      </c>
      <c r="C1963" t="s">
        <v>21</v>
      </c>
      <c r="D1963">
        <v>0</v>
      </c>
      <c r="E1963" t="s">
        <v>99</v>
      </c>
      <c r="F1963" t="s">
        <v>14</v>
      </c>
      <c r="G1963">
        <v>15</v>
      </c>
    </row>
    <row r="1964" spans="1:7" x14ac:dyDescent="0.35">
      <c r="A1964">
        <v>177041</v>
      </c>
      <c r="B1964">
        <v>2</v>
      </c>
      <c r="C1964" t="s">
        <v>51</v>
      </c>
      <c r="D1964">
        <v>0</v>
      </c>
      <c r="E1964" t="s">
        <v>92</v>
      </c>
      <c r="F1964" t="s">
        <v>17</v>
      </c>
      <c r="G1964">
        <v>15</v>
      </c>
    </row>
    <row r="1965" spans="1:7" x14ac:dyDescent="0.35">
      <c r="A1965">
        <v>141209</v>
      </c>
      <c r="B1965">
        <v>0</v>
      </c>
      <c r="C1965" t="s">
        <v>49</v>
      </c>
      <c r="D1965">
        <v>0</v>
      </c>
      <c r="E1965" t="s">
        <v>91</v>
      </c>
      <c r="F1965" t="s">
        <v>14</v>
      </c>
      <c r="G1965">
        <v>10</v>
      </c>
    </row>
    <row r="1966" spans="1:7" x14ac:dyDescent="0.35">
      <c r="A1966">
        <v>75346</v>
      </c>
      <c r="B1966">
        <v>0</v>
      </c>
      <c r="C1966" t="s">
        <v>48</v>
      </c>
      <c r="D1966">
        <v>2801</v>
      </c>
      <c r="E1966" t="s">
        <v>92</v>
      </c>
      <c r="F1966" t="s">
        <v>14</v>
      </c>
      <c r="G1966">
        <v>15</v>
      </c>
    </row>
    <row r="1967" spans="1:7" x14ac:dyDescent="0.35">
      <c r="A1967">
        <v>187318</v>
      </c>
      <c r="B1967">
        <v>0</v>
      </c>
      <c r="C1967" t="s">
        <v>18</v>
      </c>
      <c r="D1967">
        <v>0</v>
      </c>
      <c r="E1967" t="s">
        <v>90</v>
      </c>
      <c r="F1967" t="s">
        <v>17</v>
      </c>
      <c r="G1967">
        <v>18</v>
      </c>
    </row>
    <row r="1968" spans="1:7" x14ac:dyDescent="0.35">
      <c r="A1968">
        <v>22119</v>
      </c>
      <c r="B1968">
        <v>1</v>
      </c>
      <c r="C1968" t="s">
        <v>18</v>
      </c>
      <c r="D1968">
        <v>1902</v>
      </c>
      <c r="E1968" t="s">
        <v>92</v>
      </c>
      <c r="F1968" t="s">
        <v>14</v>
      </c>
      <c r="G1968">
        <v>10</v>
      </c>
    </row>
    <row r="1969" spans="1:7" x14ac:dyDescent="0.35">
      <c r="A1969">
        <v>22149</v>
      </c>
      <c r="B1969">
        <v>1</v>
      </c>
      <c r="C1969" t="s">
        <v>18</v>
      </c>
      <c r="D1969">
        <v>0</v>
      </c>
      <c r="E1969" t="s">
        <v>92</v>
      </c>
      <c r="F1969" t="s">
        <v>14</v>
      </c>
      <c r="G1969">
        <v>20</v>
      </c>
    </row>
    <row r="1970" spans="1:7" x14ac:dyDescent="0.35">
      <c r="A1970">
        <v>32622</v>
      </c>
      <c r="B1970">
        <v>1</v>
      </c>
      <c r="C1970" t="s">
        <v>13</v>
      </c>
      <c r="D1970">
        <v>805</v>
      </c>
      <c r="E1970" t="s">
        <v>92</v>
      </c>
      <c r="F1970" t="s">
        <v>14</v>
      </c>
      <c r="G1970">
        <v>47</v>
      </c>
    </row>
    <row r="1971" spans="1:7" x14ac:dyDescent="0.35">
      <c r="A1971">
        <v>76758</v>
      </c>
      <c r="B1971">
        <v>0</v>
      </c>
      <c r="C1971" t="s">
        <v>48</v>
      </c>
      <c r="D1971">
        <v>2801</v>
      </c>
      <c r="E1971" t="s">
        <v>92</v>
      </c>
      <c r="F1971" t="s">
        <v>17</v>
      </c>
      <c r="G1971">
        <v>10</v>
      </c>
    </row>
    <row r="1972" spans="1:7" x14ac:dyDescent="0.35">
      <c r="A1972">
        <v>161838</v>
      </c>
      <c r="B1972">
        <v>0</v>
      </c>
      <c r="C1972" t="s">
        <v>22</v>
      </c>
      <c r="D1972">
        <v>4212</v>
      </c>
      <c r="E1972" t="s">
        <v>89</v>
      </c>
      <c r="F1972" t="s">
        <v>17</v>
      </c>
      <c r="G1972">
        <v>14</v>
      </c>
    </row>
    <row r="1973" spans="1:7" x14ac:dyDescent="0.35">
      <c r="A1973">
        <v>70863</v>
      </c>
      <c r="B1973">
        <v>1</v>
      </c>
      <c r="C1973" t="s">
        <v>30</v>
      </c>
      <c r="D1973">
        <v>1803</v>
      </c>
      <c r="E1973" t="s">
        <v>92</v>
      </c>
      <c r="F1973" t="s">
        <v>14</v>
      </c>
      <c r="G1973">
        <v>20</v>
      </c>
    </row>
    <row r="1974" spans="1:7" x14ac:dyDescent="0.35">
      <c r="A1974">
        <v>143996</v>
      </c>
      <c r="B1974">
        <v>28</v>
      </c>
      <c r="C1974" t="s">
        <v>22</v>
      </c>
      <c r="D1974">
        <v>4912</v>
      </c>
      <c r="E1974" t="s">
        <v>94</v>
      </c>
      <c r="F1974" t="s">
        <v>17</v>
      </c>
      <c r="G1974">
        <v>10</v>
      </c>
    </row>
    <row r="1975" spans="1:7" x14ac:dyDescent="0.35">
      <c r="A1975">
        <v>4314</v>
      </c>
      <c r="B1975">
        <v>0</v>
      </c>
      <c r="C1975" t="s">
        <v>16</v>
      </c>
      <c r="D1975">
        <v>2210</v>
      </c>
      <c r="E1975" t="s">
        <v>104</v>
      </c>
      <c r="F1975" t="s">
        <v>17</v>
      </c>
      <c r="G1975">
        <v>6</v>
      </c>
    </row>
    <row r="1976" spans="1:7" x14ac:dyDescent="0.35">
      <c r="A1976">
        <v>5835</v>
      </c>
      <c r="B1976">
        <v>28</v>
      </c>
      <c r="C1976" t="s">
        <v>57</v>
      </c>
      <c r="D1976">
        <v>0</v>
      </c>
      <c r="E1976" t="s">
        <v>92</v>
      </c>
      <c r="F1976" t="s">
        <v>17</v>
      </c>
      <c r="G1976">
        <v>30</v>
      </c>
    </row>
    <row r="1977" spans="1:7" x14ac:dyDescent="0.35">
      <c r="A1977">
        <v>3891</v>
      </c>
      <c r="B1977">
        <v>2</v>
      </c>
      <c r="C1977" t="s">
        <v>21</v>
      </c>
      <c r="D1977">
        <v>1501</v>
      </c>
      <c r="E1977" t="s">
        <v>90</v>
      </c>
      <c r="F1977" t="s">
        <v>17</v>
      </c>
      <c r="G1977">
        <v>25</v>
      </c>
    </row>
    <row r="1978" spans="1:7" x14ac:dyDescent="0.35">
      <c r="A1978">
        <v>87775</v>
      </c>
      <c r="B1978">
        <v>0</v>
      </c>
      <c r="C1978" t="s">
        <v>16</v>
      </c>
      <c r="D1978">
        <v>4908</v>
      </c>
      <c r="E1978" t="s">
        <v>96</v>
      </c>
      <c r="F1978" t="s">
        <v>17</v>
      </c>
      <c r="G1978">
        <v>20</v>
      </c>
    </row>
    <row r="1979" spans="1:7" x14ac:dyDescent="0.35">
      <c r="A1979">
        <v>9727</v>
      </c>
      <c r="B1979">
        <v>0</v>
      </c>
      <c r="C1979" t="s">
        <v>22</v>
      </c>
      <c r="D1979">
        <v>4201</v>
      </c>
      <c r="E1979" t="s">
        <v>96</v>
      </c>
      <c r="F1979" t="s">
        <v>17</v>
      </c>
      <c r="G1979">
        <v>25</v>
      </c>
    </row>
    <row r="1980" spans="1:7" x14ac:dyDescent="0.35">
      <c r="A1980">
        <v>188841</v>
      </c>
      <c r="B1980">
        <v>28</v>
      </c>
      <c r="C1980" t="s">
        <v>55</v>
      </c>
      <c r="D1980">
        <v>0</v>
      </c>
      <c r="E1980" t="s">
        <v>93</v>
      </c>
      <c r="F1980" t="s">
        <v>17</v>
      </c>
      <c r="G1980">
        <v>10</v>
      </c>
    </row>
    <row r="1981" spans="1:7" x14ac:dyDescent="0.35">
      <c r="A1981">
        <v>15046</v>
      </c>
      <c r="B1981">
        <v>0</v>
      </c>
      <c r="C1981" t="s">
        <v>18</v>
      </c>
      <c r="D1981">
        <v>3801</v>
      </c>
      <c r="E1981" t="s">
        <v>92</v>
      </c>
      <c r="F1981" t="s">
        <v>17</v>
      </c>
      <c r="G1981">
        <v>10</v>
      </c>
    </row>
    <row r="1982" spans="1:7" x14ac:dyDescent="0.35">
      <c r="A1982">
        <v>43781</v>
      </c>
      <c r="B1982">
        <v>1</v>
      </c>
      <c r="C1982" t="s">
        <v>13</v>
      </c>
      <c r="D1982">
        <v>3001</v>
      </c>
      <c r="E1982" t="s">
        <v>89</v>
      </c>
      <c r="F1982" t="s">
        <v>14</v>
      </c>
      <c r="G1982">
        <v>10</v>
      </c>
    </row>
    <row r="1983" spans="1:7" x14ac:dyDescent="0.35">
      <c r="A1983">
        <v>182319</v>
      </c>
      <c r="B1983">
        <v>2</v>
      </c>
      <c r="C1983" t="s">
        <v>41</v>
      </c>
      <c r="D1983">
        <v>1406</v>
      </c>
      <c r="E1983" t="s">
        <v>89</v>
      </c>
      <c r="F1983" t="s">
        <v>14</v>
      </c>
      <c r="G1983">
        <v>10</v>
      </c>
    </row>
    <row r="1984" spans="1:7" x14ac:dyDescent="0.35">
      <c r="A1984">
        <v>130369</v>
      </c>
      <c r="B1984">
        <v>28</v>
      </c>
      <c r="C1984" t="s">
        <v>49</v>
      </c>
      <c r="D1984">
        <v>4106</v>
      </c>
      <c r="E1984" t="s">
        <v>94</v>
      </c>
      <c r="F1984" t="s">
        <v>17</v>
      </c>
      <c r="G1984">
        <v>50</v>
      </c>
    </row>
    <row r="1985" spans="1:7" x14ac:dyDescent="0.35">
      <c r="A1985">
        <v>147758</v>
      </c>
      <c r="B1985">
        <v>0</v>
      </c>
      <c r="C1985" t="s">
        <v>22</v>
      </c>
      <c r="D1985">
        <v>0</v>
      </c>
      <c r="E1985" t="s">
        <v>96</v>
      </c>
      <c r="F1985" t="s">
        <v>17</v>
      </c>
      <c r="G1985">
        <v>25</v>
      </c>
    </row>
    <row r="1986" spans="1:7" x14ac:dyDescent="0.35">
      <c r="A1986">
        <v>18761</v>
      </c>
      <c r="B1986">
        <v>0</v>
      </c>
      <c r="C1986" t="s">
        <v>18</v>
      </c>
      <c r="D1986">
        <v>4801</v>
      </c>
      <c r="E1986" t="s">
        <v>90</v>
      </c>
      <c r="F1986" t="s">
        <v>17</v>
      </c>
      <c r="G1986">
        <v>15</v>
      </c>
    </row>
    <row r="1987" spans="1:7" x14ac:dyDescent="0.35">
      <c r="A1987">
        <v>104234</v>
      </c>
      <c r="B1987">
        <v>0</v>
      </c>
      <c r="C1987" t="s">
        <v>37</v>
      </c>
      <c r="D1987">
        <v>5507</v>
      </c>
      <c r="E1987" t="s">
        <v>94</v>
      </c>
      <c r="F1987" t="s">
        <v>14</v>
      </c>
      <c r="G1987">
        <v>18</v>
      </c>
    </row>
    <row r="1988" spans="1:7" x14ac:dyDescent="0.35">
      <c r="A1988">
        <v>30185</v>
      </c>
      <c r="B1988">
        <v>0</v>
      </c>
      <c r="C1988" t="s">
        <v>40</v>
      </c>
      <c r="D1988">
        <v>6401</v>
      </c>
      <c r="E1988" t="s">
        <v>90</v>
      </c>
      <c r="F1988" t="s">
        <v>17</v>
      </c>
      <c r="G1988">
        <v>30</v>
      </c>
    </row>
    <row r="1989" spans="1:7" x14ac:dyDescent="0.35">
      <c r="A1989">
        <v>30907</v>
      </c>
      <c r="B1989">
        <v>1</v>
      </c>
      <c r="C1989" t="s">
        <v>40</v>
      </c>
      <c r="D1989">
        <v>0</v>
      </c>
      <c r="E1989" t="s">
        <v>90</v>
      </c>
      <c r="F1989" t="s">
        <v>14</v>
      </c>
      <c r="G1989">
        <v>15</v>
      </c>
    </row>
    <row r="1990" spans="1:7" x14ac:dyDescent="0.35">
      <c r="A1990">
        <v>105371</v>
      </c>
      <c r="B1990">
        <v>0</v>
      </c>
      <c r="C1990" t="s">
        <v>28</v>
      </c>
      <c r="D1990">
        <v>3204</v>
      </c>
      <c r="E1990" t="s">
        <v>100</v>
      </c>
      <c r="F1990" t="s">
        <v>97</v>
      </c>
      <c r="G1990">
        <v>20</v>
      </c>
    </row>
    <row r="1991" spans="1:7" x14ac:dyDescent="0.35">
      <c r="A1991">
        <v>57058</v>
      </c>
      <c r="B1991">
        <v>0</v>
      </c>
      <c r="C1991" t="s">
        <v>58</v>
      </c>
      <c r="D1991">
        <v>2001</v>
      </c>
      <c r="E1991" t="s">
        <v>92</v>
      </c>
      <c r="F1991" t="s">
        <v>14</v>
      </c>
      <c r="G1991">
        <v>25</v>
      </c>
    </row>
    <row r="1992" spans="1:7" x14ac:dyDescent="0.35">
      <c r="A1992">
        <v>160851</v>
      </c>
      <c r="B1992">
        <v>0</v>
      </c>
      <c r="C1992" t="s">
        <v>22</v>
      </c>
      <c r="D1992">
        <v>4004</v>
      </c>
      <c r="E1992" t="s">
        <v>89</v>
      </c>
      <c r="F1992" t="s">
        <v>14</v>
      </c>
      <c r="G1992">
        <v>16</v>
      </c>
    </row>
    <row r="1993" spans="1:7" x14ac:dyDescent="0.35">
      <c r="A1993">
        <v>163546</v>
      </c>
      <c r="B1993">
        <v>1</v>
      </c>
      <c r="C1993" t="s">
        <v>22</v>
      </c>
      <c r="D1993">
        <v>4301</v>
      </c>
      <c r="E1993" t="s">
        <v>96</v>
      </c>
      <c r="F1993" t="s">
        <v>14</v>
      </c>
      <c r="G1993">
        <v>15</v>
      </c>
    </row>
    <row r="1994" spans="1:7" x14ac:dyDescent="0.35">
      <c r="A1994">
        <v>176053</v>
      </c>
      <c r="B1994">
        <v>1</v>
      </c>
      <c r="C1994" t="s">
        <v>51</v>
      </c>
      <c r="D1994">
        <v>4210</v>
      </c>
      <c r="E1994" t="s">
        <v>102</v>
      </c>
      <c r="F1994" t="s">
        <v>14</v>
      </c>
      <c r="G1994">
        <v>12</v>
      </c>
    </row>
    <row r="1995" spans="1:7" x14ac:dyDescent="0.35">
      <c r="A1995">
        <v>149534</v>
      </c>
      <c r="B1995">
        <v>28</v>
      </c>
      <c r="C1995" t="s">
        <v>22</v>
      </c>
      <c r="D1995">
        <v>0</v>
      </c>
      <c r="E1995" t="s">
        <v>94</v>
      </c>
      <c r="F1995" t="s">
        <v>17</v>
      </c>
      <c r="G1995">
        <v>30</v>
      </c>
    </row>
    <row r="1996" spans="1:7" x14ac:dyDescent="0.35">
      <c r="A1996">
        <v>156152</v>
      </c>
      <c r="B1996">
        <v>2</v>
      </c>
      <c r="C1996" t="s">
        <v>22</v>
      </c>
      <c r="D1996">
        <v>2501</v>
      </c>
      <c r="E1996" t="s">
        <v>90</v>
      </c>
      <c r="F1996" t="s">
        <v>17</v>
      </c>
      <c r="G1996">
        <v>16</v>
      </c>
    </row>
    <row r="1997" spans="1:7" x14ac:dyDescent="0.35">
      <c r="A1997">
        <v>67177</v>
      </c>
      <c r="B1997">
        <v>0</v>
      </c>
      <c r="C1997" t="s">
        <v>30</v>
      </c>
      <c r="D1997">
        <v>2609</v>
      </c>
      <c r="E1997" t="s">
        <v>91</v>
      </c>
      <c r="F1997" t="s">
        <v>17</v>
      </c>
      <c r="G1997">
        <v>12</v>
      </c>
    </row>
    <row r="1998" spans="1:7" x14ac:dyDescent="0.35">
      <c r="A1998">
        <v>34475</v>
      </c>
      <c r="B1998">
        <v>2</v>
      </c>
      <c r="C1998" t="s">
        <v>13</v>
      </c>
      <c r="D1998">
        <v>3009</v>
      </c>
      <c r="E1998" t="s">
        <v>92</v>
      </c>
      <c r="F1998" t="s">
        <v>14</v>
      </c>
      <c r="G1998">
        <v>20</v>
      </c>
    </row>
    <row r="1999" spans="1:7" x14ac:dyDescent="0.35">
      <c r="A1999">
        <v>114803</v>
      </c>
      <c r="B1999">
        <v>28</v>
      </c>
      <c r="C1999" t="s">
        <v>32</v>
      </c>
      <c r="D1999">
        <v>0</v>
      </c>
      <c r="E1999" t="s">
        <v>93</v>
      </c>
      <c r="F1999" t="s">
        <v>17</v>
      </c>
      <c r="G1999">
        <v>20</v>
      </c>
    </row>
    <row r="2000" spans="1:7" x14ac:dyDescent="0.35">
      <c r="A2000">
        <v>15332</v>
      </c>
      <c r="B2000">
        <v>1</v>
      </c>
      <c r="C2000" t="s">
        <v>18</v>
      </c>
      <c r="D2000">
        <v>1701</v>
      </c>
      <c r="E2000" t="s">
        <v>93</v>
      </c>
      <c r="F2000" t="s">
        <v>14</v>
      </c>
      <c r="G2000">
        <v>10</v>
      </c>
    </row>
    <row r="2001" spans="1:7" x14ac:dyDescent="0.35">
      <c r="A2001">
        <v>119966</v>
      </c>
      <c r="B2001">
        <v>0</v>
      </c>
      <c r="C2001" t="s">
        <v>21</v>
      </c>
      <c r="D2001">
        <v>3212</v>
      </c>
      <c r="E2001" t="s">
        <v>105</v>
      </c>
      <c r="F2001" t="s">
        <v>17</v>
      </c>
      <c r="G2001">
        <v>11</v>
      </c>
    </row>
    <row r="2002" spans="1:7" x14ac:dyDescent="0.35">
      <c r="A2002">
        <v>152470</v>
      </c>
      <c r="B2002">
        <v>0</v>
      </c>
      <c r="C2002" t="s">
        <v>22</v>
      </c>
      <c r="D2002">
        <v>0</v>
      </c>
      <c r="E2002" t="s">
        <v>94</v>
      </c>
      <c r="F2002" t="s">
        <v>17</v>
      </c>
      <c r="G2002">
        <v>45</v>
      </c>
    </row>
    <row r="2003" spans="1:7" x14ac:dyDescent="0.35">
      <c r="A2003">
        <v>48527</v>
      </c>
      <c r="B2003">
        <v>2</v>
      </c>
      <c r="C2003" t="s">
        <v>44</v>
      </c>
      <c r="D2003">
        <v>0</v>
      </c>
      <c r="E2003" t="s">
        <v>100</v>
      </c>
      <c r="F2003" t="s">
        <v>14</v>
      </c>
      <c r="G2003">
        <v>3</v>
      </c>
    </row>
    <row r="2004" spans="1:7" x14ac:dyDescent="0.35">
      <c r="A2004">
        <v>171528</v>
      </c>
      <c r="B2004">
        <v>0</v>
      </c>
      <c r="C2004" t="s">
        <v>22</v>
      </c>
      <c r="D2004">
        <v>5501</v>
      </c>
      <c r="E2004" t="s">
        <v>92</v>
      </c>
      <c r="F2004" t="s">
        <v>17</v>
      </c>
      <c r="G2004">
        <v>5</v>
      </c>
    </row>
    <row r="2005" spans="1:7" x14ac:dyDescent="0.35">
      <c r="A2005">
        <v>50122</v>
      </c>
      <c r="B2005">
        <v>2</v>
      </c>
      <c r="C2005" t="s">
        <v>54</v>
      </c>
      <c r="D2005">
        <v>0</v>
      </c>
      <c r="E2005" t="s">
        <v>95</v>
      </c>
      <c r="F2005" t="s">
        <v>17</v>
      </c>
      <c r="G2005">
        <v>10</v>
      </c>
    </row>
    <row r="2006" spans="1:7" x14ac:dyDescent="0.35">
      <c r="A2006">
        <v>92293</v>
      </c>
      <c r="B2006">
        <v>0</v>
      </c>
      <c r="C2006" t="s">
        <v>16</v>
      </c>
      <c r="D2006">
        <v>2201</v>
      </c>
      <c r="E2006" t="s">
        <v>94</v>
      </c>
      <c r="F2006" t="s">
        <v>17</v>
      </c>
      <c r="G2006">
        <v>5</v>
      </c>
    </row>
    <row r="2007" spans="1:7" x14ac:dyDescent="0.35">
      <c r="A2007">
        <v>47191</v>
      </c>
      <c r="B2007">
        <v>2</v>
      </c>
      <c r="C2007" t="s">
        <v>44</v>
      </c>
      <c r="D2007">
        <v>2601</v>
      </c>
      <c r="E2007" t="s">
        <v>93</v>
      </c>
      <c r="F2007" t="s">
        <v>17</v>
      </c>
      <c r="G2007">
        <v>5</v>
      </c>
    </row>
    <row r="2008" spans="1:7" x14ac:dyDescent="0.35">
      <c r="A2008">
        <v>89288</v>
      </c>
      <c r="B2008">
        <v>0</v>
      </c>
      <c r="C2008" t="s">
        <v>16</v>
      </c>
      <c r="D2008">
        <v>5308</v>
      </c>
      <c r="E2008" t="s">
        <v>91</v>
      </c>
      <c r="F2008" t="s">
        <v>17</v>
      </c>
      <c r="G2008">
        <v>15</v>
      </c>
    </row>
    <row r="2009" spans="1:7" x14ac:dyDescent="0.35">
      <c r="A2009">
        <v>101676</v>
      </c>
      <c r="B2009">
        <v>1</v>
      </c>
      <c r="C2009" t="s">
        <v>37</v>
      </c>
      <c r="D2009">
        <v>3405</v>
      </c>
      <c r="E2009" t="s">
        <v>93</v>
      </c>
      <c r="F2009" t="s">
        <v>14</v>
      </c>
      <c r="G2009">
        <v>15</v>
      </c>
    </row>
    <row r="2010" spans="1:7" x14ac:dyDescent="0.35">
      <c r="A2010">
        <v>30051</v>
      </c>
      <c r="B2010">
        <v>0</v>
      </c>
      <c r="C2010" t="s">
        <v>40</v>
      </c>
      <c r="D2010">
        <v>4501</v>
      </c>
      <c r="E2010" t="s">
        <v>97</v>
      </c>
      <c r="F2010" t="s">
        <v>17</v>
      </c>
      <c r="G2010">
        <v>10</v>
      </c>
    </row>
    <row r="2011" spans="1:7" x14ac:dyDescent="0.35">
      <c r="A2011">
        <v>141500</v>
      </c>
      <c r="B2011">
        <v>0</v>
      </c>
      <c r="C2011" t="s">
        <v>24</v>
      </c>
      <c r="D2011">
        <v>7001</v>
      </c>
      <c r="E2011" t="s">
        <v>91</v>
      </c>
      <c r="F2011" t="s">
        <v>14</v>
      </c>
      <c r="G2011">
        <v>18</v>
      </c>
    </row>
    <row r="2012" spans="1:7" x14ac:dyDescent="0.35">
      <c r="A2012">
        <v>21599</v>
      </c>
      <c r="B2012">
        <v>1</v>
      </c>
      <c r="C2012" t="s">
        <v>47</v>
      </c>
      <c r="D2012">
        <v>0</v>
      </c>
      <c r="E2012" t="s">
        <v>90</v>
      </c>
      <c r="F2012" t="s">
        <v>14</v>
      </c>
      <c r="G2012">
        <v>7</v>
      </c>
    </row>
    <row r="2013" spans="1:7" x14ac:dyDescent="0.35">
      <c r="A2013">
        <v>110789</v>
      </c>
      <c r="B2013">
        <v>2</v>
      </c>
      <c r="C2013" t="s">
        <v>50</v>
      </c>
      <c r="D2013">
        <v>2912</v>
      </c>
      <c r="E2013" t="s">
        <v>92</v>
      </c>
      <c r="F2013" t="s">
        <v>17</v>
      </c>
      <c r="G2013">
        <v>15</v>
      </c>
    </row>
    <row r="2014" spans="1:7" x14ac:dyDescent="0.35">
      <c r="A2014">
        <v>139512</v>
      </c>
      <c r="B2014">
        <v>1</v>
      </c>
      <c r="C2014" t="s">
        <v>55</v>
      </c>
      <c r="D2014">
        <v>0</v>
      </c>
      <c r="E2014" t="s">
        <v>94</v>
      </c>
      <c r="F2014" t="s">
        <v>14</v>
      </c>
      <c r="G2014">
        <v>20</v>
      </c>
    </row>
    <row r="2015" spans="1:7" x14ac:dyDescent="0.35">
      <c r="A2015">
        <v>142662</v>
      </c>
      <c r="B2015">
        <v>28</v>
      </c>
      <c r="C2015" t="s">
        <v>22</v>
      </c>
      <c r="D2015">
        <v>2401</v>
      </c>
      <c r="E2015" t="s">
        <v>102</v>
      </c>
      <c r="F2015" t="s">
        <v>17</v>
      </c>
      <c r="G2015">
        <v>10</v>
      </c>
    </row>
    <row r="2016" spans="1:7" x14ac:dyDescent="0.35">
      <c r="A2016">
        <v>82920</v>
      </c>
      <c r="B2016">
        <v>3</v>
      </c>
      <c r="C2016" t="s">
        <v>57</v>
      </c>
      <c r="D2016">
        <v>5601</v>
      </c>
      <c r="E2016" t="s">
        <v>94</v>
      </c>
      <c r="F2016" t="s">
        <v>17</v>
      </c>
      <c r="G2016">
        <v>5</v>
      </c>
    </row>
    <row r="2017" spans="1:7" x14ac:dyDescent="0.35">
      <c r="A2017">
        <v>168186</v>
      </c>
      <c r="B2017">
        <v>0</v>
      </c>
      <c r="C2017" t="s">
        <v>22</v>
      </c>
      <c r="D2017">
        <v>0</v>
      </c>
      <c r="E2017" t="s">
        <v>96</v>
      </c>
      <c r="F2017" t="s">
        <v>97</v>
      </c>
      <c r="G2017">
        <v>10</v>
      </c>
    </row>
    <row r="2018" spans="1:7" x14ac:dyDescent="0.35">
      <c r="A2018">
        <v>94503</v>
      </c>
      <c r="B2018">
        <v>0</v>
      </c>
      <c r="C2018" t="s">
        <v>16</v>
      </c>
      <c r="D2018">
        <v>6201</v>
      </c>
      <c r="E2018" t="s">
        <v>103</v>
      </c>
      <c r="F2018" t="s">
        <v>17</v>
      </c>
      <c r="G2018">
        <v>10</v>
      </c>
    </row>
    <row r="2019" spans="1:7" x14ac:dyDescent="0.35">
      <c r="A2019">
        <v>167406</v>
      </c>
      <c r="B2019">
        <v>0</v>
      </c>
      <c r="C2019" t="s">
        <v>22</v>
      </c>
      <c r="D2019">
        <v>2601</v>
      </c>
      <c r="E2019" t="s">
        <v>96</v>
      </c>
      <c r="F2019" t="s">
        <v>17</v>
      </c>
      <c r="G2019">
        <v>7</v>
      </c>
    </row>
    <row r="2020" spans="1:7" x14ac:dyDescent="0.35">
      <c r="A2020">
        <v>170722</v>
      </c>
      <c r="B2020">
        <v>0</v>
      </c>
      <c r="C2020" t="s">
        <v>22</v>
      </c>
      <c r="D2020">
        <v>4001</v>
      </c>
      <c r="E2020" t="s">
        <v>93</v>
      </c>
      <c r="F2020" t="s">
        <v>17</v>
      </c>
      <c r="G2020">
        <v>20</v>
      </c>
    </row>
    <row r="2021" spans="1:7" x14ac:dyDescent="0.35">
      <c r="A2021">
        <v>101989</v>
      </c>
      <c r="B2021">
        <v>0</v>
      </c>
      <c r="C2021" t="s">
        <v>37</v>
      </c>
      <c r="D2021">
        <v>2306</v>
      </c>
      <c r="E2021" t="s">
        <v>92</v>
      </c>
      <c r="F2021" t="s">
        <v>17</v>
      </c>
      <c r="G2021">
        <v>5</v>
      </c>
    </row>
    <row r="2022" spans="1:7" x14ac:dyDescent="0.35">
      <c r="A2022">
        <v>66577</v>
      </c>
      <c r="B2022">
        <v>2</v>
      </c>
      <c r="C2022" t="s">
        <v>30</v>
      </c>
      <c r="D2022">
        <v>2001</v>
      </c>
      <c r="E2022" t="s">
        <v>91</v>
      </c>
      <c r="F2022" t="s">
        <v>17</v>
      </c>
      <c r="G2022">
        <v>10</v>
      </c>
    </row>
    <row r="2023" spans="1:7" x14ac:dyDescent="0.35">
      <c r="A2023">
        <v>33003</v>
      </c>
      <c r="B2023">
        <v>0</v>
      </c>
      <c r="C2023" t="s">
        <v>13</v>
      </c>
      <c r="D2023">
        <v>5201</v>
      </c>
      <c r="E2023" t="s">
        <v>93</v>
      </c>
      <c r="F2023" t="s">
        <v>17</v>
      </c>
      <c r="G2023">
        <v>8</v>
      </c>
    </row>
    <row r="2024" spans="1:7" x14ac:dyDescent="0.35">
      <c r="A2024">
        <v>70216</v>
      </c>
      <c r="B2024">
        <v>1</v>
      </c>
      <c r="C2024" t="s">
        <v>30</v>
      </c>
      <c r="D2024">
        <v>0</v>
      </c>
      <c r="E2024" t="s">
        <v>99</v>
      </c>
      <c r="F2024" t="s">
        <v>14</v>
      </c>
      <c r="G2024">
        <v>20</v>
      </c>
    </row>
    <row r="2025" spans="1:7" x14ac:dyDescent="0.35">
      <c r="A2025">
        <v>43086</v>
      </c>
      <c r="B2025">
        <v>28</v>
      </c>
      <c r="C2025" t="s">
        <v>13</v>
      </c>
      <c r="D2025">
        <v>2501</v>
      </c>
      <c r="E2025" t="s">
        <v>89</v>
      </c>
      <c r="F2025" t="s">
        <v>17</v>
      </c>
      <c r="G2025">
        <v>20</v>
      </c>
    </row>
    <row r="2026" spans="1:7" x14ac:dyDescent="0.35">
      <c r="A2026">
        <v>122110</v>
      </c>
      <c r="B2026">
        <v>0</v>
      </c>
      <c r="C2026" t="s">
        <v>21</v>
      </c>
      <c r="D2026">
        <v>6401</v>
      </c>
      <c r="E2026" t="s">
        <v>99</v>
      </c>
      <c r="F2026" t="s">
        <v>31</v>
      </c>
      <c r="G2026">
        <v>10</v>
      </c>
    </row>
    <row r="2027" spans="1:7" x14ac:dyDescent="0.35">
      <c r="A2027">
        <v>150684</v>
      </c>
      <c r="B2027">
        <v>1</v>
      </c>
      <c r="C2027" t="s">
        <v>22</v>
      </c>
      <c r="D2027">
        <v>0</v>
      </c>
      <c r="E2027" t="s">
        <v>97</v>
      </c>
      <c r="F2027" t="s">
        <v>14</v>
      </c>
      <c r="G2027">
        <v>34</v>
      </c>
    </row>
    <row r="2028" spans="1:7" x14ac:dyDescent="0.35">
      <c r="A2028">
        <v>162341</v>
      </c>
      <c r="B2028">
        <v>0</v>
      </c>
      <c r="C2028" t="s">
        <v>22</v>
      </c>
      <c r="D2028">
        <v>0</v>
      </c>
      <c r="E2028" t="s">
        <v>94</v>
      </c>
      <c r="F2028" t="s">
        <v>17</v>
      </c>
      <c r="G2028">
        <v>14</v>
      </c>
    </row>
    <row r="2029" spans="1:7" x14ac:dyDescent="0.35">
      <c r="A2029">
        <v>56407</v>
      </c>
      <c r="B2029">
        <v>0</v>
      </c>
      <c r="C2029" t="s">
        <v>58</v>
      </c>
      <c r="D2029">
        <v>2707</v>
      </c>
      <c r="E2029" t="s">
        <v>100</v>
      </c>
      <c r="F2029" t="s">
        <v>17</v>
      </c>
      <c r="G2029">
        <v>20</v>
      </c>
    </row>
    <row r="2030" spans="1:7" x14ac:dyDescent="0.35">
      <c r="A2030">
        <v>188988</v>
      </c>
      <c r="B2030">
        <v>28</v>
      </c>
      <c r="C2030" t="s">
        <v>34</v>
      </c>
      <c r="D2030">
        <v>0</v>
      </c>
      <c r="E2030" t="s">
        <v>97</v>
      </c>
      <c r="F2030" t="s">
        <v>97</v>
      </c>
      <c r="G2030">
        <v>7</v>
      </c>
    </row>
    <row r="2031" spans="1:7" x14ac:dyDescent="0.35">
      <c r="A2031">
        <v>35581</v>
      </c>
      <c r="B2031">
        <v>1</v>
      </c>
      <c r="C2031" t="s">
        <v>13</v>
      </c>
      <c r="D2031">
        <v>2812</v>
      </c>
      <c r="E2031" t="s">
        <v>94</v>
      </c>
      <c r="F2031" t="s">
        <v>14</v>
      </c>
      <c r="G2031">
        <v>15</v>
      </c>
    </row>
    <row r="2032" spans="1:7" x14ac:dyDescent="0.35">
      <c r="A2032">
        <v>46358</v>
      </c>
      <c r="B2032">
        <v>1</v>
      </c>
      <c r="C2032" t="s">
        <v>13</v>
      </c>
      <c r="D2032">
        <v>1801</v>
      </c>
      <c r="E2032" t="s">
        <v>90</v>
      </c>
      <c r="F2032" t="s">
        <v>14</v>
      </c>
      <c r="G2032">
        <v>9</v>
      </c>
    </row>
    <row r="2033" spans="1:7" x14ac:dyDescent="0.35">
      <c r="A2033">
        <v>109533</v>
      </c>
      <c r="B2033">
        <v>0</v>
      </c>
      <c r="C2033" t="s">
        <v>50</v>
      </c>
      <c r="D2033">
        <v>3201</v>
      </c>
      <c r="E2033" t="s">
        <v>90</v>
      </c>
      <c r="F2033" t="s">
        <v>14</v>
      </c>
      <c r="G2033">
        <v>25</v>
      </c>
    </row>
    <row r="2034" spans="1:7" x14ac:dyDescent="0.35">
      <c r="A2034">
        <v>81322</v>
      </c>
      <c r="B2034">
        <v>1</v>
      </c>
      <c r="C2034" t="s">
        <v>36</v>
      </c>
      <c r="D2034">
        <v>0</v>
      </c>
      <c r="E2034" t="s">
        <v>100</v>
      </c>
      <c r="F2034" t="s">
        <v>14</v>
      </c>
      <c r="G2034">
        <v>15</v>
      </c>
    </row>
    <row r="2035" spans="1:7" x14ac:dyDescent="0.35">
      <c r="A2035">
        <v>179275</v>
      </c>
      <c r="B2035">
        <v>0</v>
      </c>
      <c r="C2035" t="s">
        <v>41</v>
      </c>
      <c r="D2035">
        <v>4501</v>
      </c>
      <c r="E2035" t="s">
        <v>90</v>
      </c>
      <c r="F2035" t="s">
        <v>17</v>
      </c>
      <c r="G2035">
        <v>25</v>
      </c>
    </row>
    <row r="2036" spans="1:7" x14ac:dyDescent="0.35">
      <c r="A2036">
        <v>48691</v>
      </c>
      <c r="B2036">
        <v>0</v>
      </c>
      <c r="C2036" t="s">
        <v>44</v>
      </c>
      <c r="D2036">
        <v>2702</v>
      </c>
      <c r="E2036" t="s">
        <v>89</v>
      </c>
      <c r="F2036" t="s">
        <v>17</v>
      </c>
      <c r="G2036">
        <v>20</v>
      </c>
    </row>
    <row r="2037" spans="1:7" x14ac:dyDescent="0.35">
      <c r="A2037">
        <v>24420</v>
      </c>
      <c r="B2037">
        <v>4</v>
      </c>
      <c r="C2037" t="s">
        <v>47</v>
      </c>
      <c r="D2037">
        <v>4001</v>
      </c>
      <c r="E2037" t="s">
        <v>93</v>
      </c>
      <c r="F2037" t="s">
        <v>17</v>
      </c>
      <c r="G2037">
        <v>12</v>
      </c>
    </row>
    <row r="2038" spans="1:7" x14ac:dyDescent="0.35">
      <c r="A2038">
        <v>165368</v>
      </c>
      <c r="B2038">
        <v>1</v>
      </c>
      <c r="C2038" t="s">
        <v>22</v>
      </c>
      <c r="D2038">
        <v>3201</v>
      </c>
      <c r="E2038" t="s">
        <v>94</v>
      </c>
      <c r="F2038" t="s">
        <v>14</v>
      </c>
      <c r="G2038">
        <v>20</v>
      </c>
    </row>
    <row r="2039" spans="1:7" x14ac:dyDescent="0.35">
      <c r="A2039">
        <v>41545</v>
      </c>
      <c r="B2039">
        <v>1</v>
      </c>
      <c r="C2039" t="s">
        <v>13</v>
      </c>
      <c r="D2039">
        <v>0</v>
      </c>
      <c r="E2039" t="s">
        <v>91</v>
      </c>
      <c r="F2039" t="s">
        <v>14</v>
      </c>
      <c r="G2039">
        <v>5</v>
      </c>
    </row>
    <row r="2040" spans="1:7" x14ac:dyDescent="0.35">
      <c r="A2040">
        <v>106235</v>
      </c>
      <c r="B2040">
        <v>1</v>
      </c>
      <c r="C2040" t="s">
        <v>28</v>
      </c>
      <c r="D2040">
        <v>1801</v>
      </c>
      <c r="E2040" t="s">
        <v>90</v>
      </c>
      <c r="F2040" t="s">
        <v>14</v>
      </c>
      <c r="G2040">
        <v>5</v>
      </c>
    </row>
    <row r="2041" spans="1:7" x14ac:dyDescent="0.35">
      <c r="A2041">
        <v>133640</v>
      </c>
      <c r="B2041">
        <v>1</v>
      </c>
      <c r="C2041" t="s">
        <v>42</v>
      </c>
      <c r="D2041">
        <v>3210</v>
      </c>
      <c r="E2041" t="s">
        <v>89</v>
      </c>
      <c r="F2041" t="s">
        <v>14</v>
      </c>
      <c r="G2041">
        <v>10</v>
      </c>
    </row>
    <row r="2042" spans="1:7" x14ac:dyDescent="0.35">
      <c r="A2042">
        <v>176443</v>
      </c>
      <c r="B2042">
        <v>0</v>
      </c>
      <c r="C2042" t="s">
        <v>51</v>
      </c>
      <c r="D2042">
        <v>2103</v>
      </c>
      <c r="E2042" t="s">
        <v>92</v>
      </c>
      <c r="F2042" t="s">
        <v>17</v>
      </c>
      <c r="G2042">
        <v>10</v>
      </c>
    </row>
    <row r="2043" spans="1:7" x14ac:dyDescent="0.35">
      <c r="A2043">
        <v>190976</v>
      </c>
      <c r="B2043">
        <v>0</v>
      </c>
      <c r="C2043" t="s">
        <v>56</v>
      </c>
      <c r="D2043">
        <v>0</v>
      </c>
      <c r="E2043" t="s">
        <v>89</v>
      </c>
      <c r="F2043" t="s">
        <v>97</v>
      </c>
      <c r="G2043">
        <v>20</v>
      </c>
    </row>
    <row r="2044" spans="1:7" x14ac:dyDescent="0.35">
      <c r="A2044">
        <v>145911</v>
      </c>
      <c r="B2044">
        <v>0</v>
      </c>
      <c r="C2044" t="s">
        <v>22</v>
      </c>
      <c r="D2044">
        <v>0</v>
      </c>
      <c r="E2044" t="s">
        <v>94</v>
      </c>
      <c r="F2044" t="s">
        <v>17</v>
      </c>
      <c r="G2044">
        <v>10</v>
      </c>
    </row>
    <row r="2045" spans="1:7" x14ac:dyDescent="0.35">
      <c r="A2045">
        <v>32984</v>
      </c>
      <c r="B2045">
        <v>1</v>
      </c>
      <c r="C2045" t="s">
        <v>26</v>
      </c>
      <c r="D2045">
        <v>0</v>
      </c>
      <c r="E2045" t="s">
        <v>94</v>
      </c>
      <c r="F2045" t="s">
        <v>14</v>
      </c>
      <c r="G2045">
        <v>8</v>
      </c>
    </row>
    <row r="2046" spans="1:7" x14ac:dyDescent="0.35">
      <c r="A2046">
        <v>67541</v>
      </c>
      <c r="B2046">
        <v>28</v>
      </c>
      <c r="C2046" t="s">
        <v>30</v>
      </c>
      <c r="D2046">
        <v>5601</v>
      </c>
      <c r="E2046" t="s">
        <v>89</v>
      </c>
      <c r="F2046" t="s">
        <v>17</v>
      </c>
      <c r="G2046">
        <v>7</v>
      </c>
    </row>
    <row r="2047" spans="1:7" x14ac:dyDescent="0.35">
      <c r="A2047">
        <v>86803</v>
      </c>
      <c r="B2047">
        <v>2</v>
      </c>
      <c r="C2047" t="s">
        <v>35</v>
      </c>
      <c r="D2047">
        <v>0</v>
      </c>
      <c r="E2047" t="s">
        <v>92</v>
      </c>
      <c r="F2047" t="s">
        <v>17</v>
      </c>
      <c r="G2047">
        <v>10</v>
      </c>
    </row>
    <row r="2048" spans="1:7" x14ac:dyDescent="0.35">
      <c r="A2048">
        <v>100324</v>
      </c>
      <c r="B2048">
        <v>0</v>
      </c>
      <c r="C2048" t="s">
        <v>37</v>
      </c>
      <c r="D2048">
        <v>4901</v>
      </c>
      <c r="E2048" t="s">
        <v>94</v>
      </c>
      <c r="F2048" t="s">
        <v>17</v>
      </c>
      <c r="G2048">
        <v>20</v>
      </c>
    </row>
    <row r="2049" spans="1:7" x14ac:dyDescent="0.35">
      <c r="A2049">
        <v>132444</v>
      </c>
      <c r="B2049">
        <v>0</v>
      </c>
      <c r="C2049" t="s">
        <v>49</v>
      </c>
      <c r="D2049">
        <v>4804</v>
      </c>
      <c r="E2049" t="s">
        <v>90</v>
      </c>
      <c r="F2049" t="s">
        <v>17</v>
      </c>
      <c r="G2049">
        <v>20</v>
      </c>
    </row>
    <row r="2050" spans="1:7" x14ac:dyDescent="0.35">
      <c r="A2050">
        <v>107235</v>
      </c>
      <c r="B2050">
        <v>1</v>
      </c>
      <c r="C2050" t="s">
        <v>60</v>
      </c>
      <c r="D2050">
        <v>3001</v>
      </c>
      <c r="E2050" t="s">
        <v>94</v>
      </c>
      <c r="F2050" t="s">
        <v>14</v>
      </c>
      <c r="G2050">
        <v>11</v>
      </c>
    </row>
    <row r="2051" spans="1:7" x14ac:dyDescent="0.35">
      <c r="A2051">
        <v>67304</v>
      </c>
      <c r="B2051">
        <v>0</v>
      </c>
      <c r="C2051" t="s">
        <v>30</v>
      </c>
      <c r="D2051">
        <v>4802</v>
      </c>
      <c r="E2051" t="s">
        <v>95</v>
      </c>
      <c r="F2051" t="s">
        <v>17</v>
      </c>
      <c r="G2051">
        <v>20</v>
      </c>
    </row>
    <row r="2052" spans="1:7" x14ac:dyDescent="0.35">
      <c r="A2052">
        <v>82040</v>
      </c>
      <c r="B2052">
        <v>1</v>
      </c>
      <c r="C2052" t="s">
        <v>36</v>
      </c>
      <c r="D2052">
        <v>2403</v>
      </c>
      <c r="E2052" t="s">
        <v>92</v>
      </c>
      <c r="F2052" t="s">
        <v>14</v>
      </c>
      <c r="G2052">
        <v>3</v>
      </c>
    </row>
    <row r="2053" spans="1:7" x14ac:dyDescent="0.35">
      <c r="A2053">
        <v>43674</v>
      </c>
      <c r="B2053">
        <v>28</v>
      </c>
      <c r="C2053" t="s">
        <v>13</v>
      </c>
      <c r="D2053">
        <v>0</v>
      </c>
      <c r="E2053" t="s">
        <v>89</v>
      </c>
      <c r="F2053" t="s">
        <v>17</v>
      </c>
      <c r="G2053">
        <v>10</v>
      </c>
    </row>
    <row r="2054" spans="1:7" x14ac:dyDescent="0.35">
      <c r="A2054">
        <v>159171</v>
      </c>
      <c r="B2054">
        <v>0</v>
      </c>
      <c r="C2054" t="s">
        <v>22</v>
      </c>
      <c r="D2054">
        <v>3308</v>
      </c>
      <c r="E2054" t="s">
        <v>89</v>
      </c>
      <c r="F2054" t="s">
        <v>17</v>
      </c>
      <c r="G2054">
        <v>15</v>
      </c>
    </row>
    <row r="2055" spans="1:7" x14ac:dyDescent="0.35">
      <c r="A2055">
        <v>64400</v>
      </c>
      <c r="B2055">
        <v>1</v>
      </c>
      <c r="C2055" t="s">
        <v>34</v>
      </c>
      <c r="D2055">
        <v>5701</v>
      </c>
      <c r="E2055" t="s">
        <v>93</v>
      </c>
      <c r="F2055" t="s">
        <v>14</v>
      </c>
      <c r="G2055">
        <v>21</v>
      </c>
    </row>
    <row r="2056" spans="1:7" x14ac:dyDescent="0.35">
      <c r="A2056">
        <v>11284</v>
      </c>
      <c r="B2056">
        <v>0</v>
      </c>
      <c r="C2056" t="s">
        <v>13</v>
      </c>
      <c r="D2056">
        <v>3201</v>
      </c>
      <c r="E2056" t="s">
        <v>89</v>
      </c>
      <c r="F2056" t="s">
        <v>14</v>
      </c>
      <c r="G2056">
        <v>4</v>
      </c>
    </row>
    <row r="2057" spans="1:7" x14ac:dyDescent="0.35">
      <c r="A2057">
        <v>74419</v>
      </c>
      <c r="B2057">
        <v>0</v>
      </c>
      <c r="C2057" t="s">
        <v>30</v>
      </c>
      <c r="D2057">
        <v>0</v>
      </c>
      <c r="E2057" t="s">
        <v>90</v>
      </c>
      <c r="F2057" t="s">
        <v>17</v>
      </c>
      <c r="G2057">
        <v>10</v>
      </c>
    </row>
    <row r="2058" spans="1:7" x14ac:dyDescent="0.35">
      <c r="A2058">
        <v>55840</v>
      </c>
      <c r="B2058">
        <v>0</v>
      </c>
      <c r="C2058" t="s">
        <v>63</v>
      </c>
      <c r="D2058">
        <v>4701</v>
      </c>
      <c r="E2058" t="s">
        <v>90</v>
      </c>
      <c r="F2058" t="s">
        <v>14</v>
      </c>
      <c r="G2058">
        <v>16</v>
      </c>
    </row>
    <row r="2059" spans="1:7" x14ac:dyDescent="0.35">
      <c r="A2059">
        <v>22176</v>
      </c>
      <c r="B2059">
        <v>1</v>
      </c>
      <c r="C2059" t="s">
        <v>18</v>
      </c>
      <c r="D2059">
        <v>0</v>
      </c>
      <c r="E2059" t="s">
        <v>100</v>
      </c>
      <c r="F2059" t="s">
        <v>14</v>
      </c>
      <c r="G2059">
        <v>12</v>
      </c>
    </row>
    <row r="2060" spans="1:7" x14ac:dyDescent="0.35">
      <c r="A2060">
        <v>25678</v>
      </c>
      <c r="B2060">
        <v>1</v>
      </c>
      <c r="C2060" t="s">
        <v>13</v>
      </c>
      <c r="D2060">
        <v>0</v>
      </c>
      <c r="E2060" t="s">
        <v>93</v>
      </c>
      <c r="F2060" t="s">
        <v>14</v>
      </c>
      <c r="G2060">
        <v>20</v>
      </c>
    </row>
    <row r="2061" spans="1:7" x14ac:dyDescent="0.35">
      <c r="A2061">
        <v>107569</v>
      </c>
      <c r="B2061">
        <v>1</v>
      </c>
      <c r="C2061" t="s">
        <v>60</v>
      </c>
      <c r="D2061">
        <v>4601</v>
      </c>
      <c r="E2061" t="s">
        <v>92</v>
      </c>
      <c r="F2061" t="s">
        <v>14</v>
      </c>
      <c r="G2061">
        <v>50</v>
      </c>
    </row>
    <row r="2062" spans="1:7" x14ac:dyDescent="0.35">
      <c r="A2062">
        <v>70301</v>
      </c>
      <c r="B2062">
        <v>2</v>
      </c>
      <c r="C2062" t="s">
        <v>30</v>
      </c>
      <c r="D2062">
        <v>3101</v>
      </c>
      <c r="E2062" t="s">
        <v>94</v>
      </c>
      <c r="F2062" t="s">
        <v>17</v>
      </c>
      <c r="G2062">
        <v>5</v>
      </c>
    </row>
    <row r="2063" spans="1:7" x14ac:dyDescent="0.35">
      <c r="A2063">
        <v>39020</v>
      </c>
      <c r="B2063">
        <v>1002</v>
      </c>
      <c r="C2063" t="s">
        <v>13</v>
      </c>
      <c r="D2063">
        <v>4801</v>
      </c>
      <c r="E2063" t="s">
        <v>94</v>
      </c>
      <c r="F2063" t="s">
        <v>14</v>
      </c>
      <c r="G2063">
        <v>21</v>
      </c>
    </row>
    <row r="2064" spans="1:7" x14ac:dyDescent="0.35">
      <c r="A2064">
        <v>125906</v>
      </c>
      <c r="B2064">
        <v>1</v>
      </c>
      <c r="C2064" t="s">
        <v>21</v>
      </c>
      <c r="D2064">
        <v>2901</v>
      </c>
      <c r="E2064" t="s">
        <v>95</v>
      </c>
      <c r="F2064" t="s">
        <v>17</v>
      </c>
      <c r="G2064">
        <v>6</v>
      </c>
    </row>
    <row r="2065" spans="1:7" x14ac:dyDescent="0.35">
      <c r="A2065">
        <v>23934</v>
      </c>
      <c r="B2065">
        <v>2</v>
      </c>
      <c r="C2065" t="s">
        <v>47</v>
      </c>
      <c r="D2065">
        <v>5201</v>
      </c>
      <c r="E2065" t="s">
        <v>90</v>
      </c>
      <c r="F2065" t="s">
        <v>17</v>
      </c>
      <c r="G2065">
        <v>25</v>
      </c>
    </row>
    <row r="2066" spans="1:7" x14ac:dyDescent="0.35">
      <c r="A2066">
        <v>112751</v>
      </c>
      <c r="B2066">
        <v>0</v>
      </c>
      <c r="C2066" t="s">
        <v>32</v>
      </c>
      <c r="D2066">
        <v>4201</v>
      </c>
      <c r="E2066" t="s">
        <v>95</v>
      </c>
      <c r="F2066" t="s">
        <v>17</v>
      </c>
      <c r="G2066">
        <v>50</v>
      </c>
    </row>
    <row r="2067" spans="1:7" x14ac:dyDescent="0.35">
      <c r="A2067">
        <v>3651</v>
      </c>
      <c r="B2067">
        <v>2</v>
      </c>
      <c r="C2067" t="s">
        <v>30</v>
      </c>
      <c r="D2067">
        <v>3001</v>
      </c>
      <c r="E2067" t="s">
        <v>97</v>
      </c>
      <c r="F2067" t="s">
        <v>17</v>
      </c>
      <c r="G2067">
        <v>25</v>
      </c>
    </row>
    <row r="2068" spans="1:7" x14ac:dyDescent="0.35">
      <c r="A2068">
        <v>1068</v>
      </c>
      <c r="B2068">
        <v>2</v>
      </c>
      <c r="C2068" t="s">
        <v>22</v>
      </c>
      <c r="D2068">
        <v>3103</v>
      </c>
      <c r="E2068" t="s">
        <v>94</v>
      </c>
      <c r="F2068" t="s">
        <v>17</v>
      </c>
      <c r="G2068">
        <v>5</v>
      </c>
    </row>
    <row r="2069" spans="1:7" x14ac:dyDescent="0.35">
      <c r="A2069">
        <v>120128</v>
      </c>
      <c r="B2069">
        <v>0</v>
      </c>
      <c r="C2069" t="s">
        <v>21</v>
      </c>
      <c r="D2069">
        <v>3501</v>
      </c>
      <c r="E2069" t="s">
        <v>92</v>
      </c>
      <c r="F2069" t="s">
        <v>17</v>
      </c>
      <c r="G2069">
        <v>15</v>
      </c>
    </row>
    <row r="2070" spans="1:7" x14ac:dyDescent="0.35">
      <c r="A2070">
        <v>152092</v>
      </c>
      <c r="B2070">
        <v>28</v>
      </c>
      <c r="C2070" t="s">
        <v>22</v>
      </c>
      <c r="D2070">
        <v>3201</v>
      </c>
      <c r="E2070" t="s">
        <v>98</v>
      </c>
      <c r="F2070" t="s">
        <v>17</v>
      </c>
      <c r="G2070">
        <v>5</v>
      </c>
    </row>
    <row r="2071" spans="1:7" x14ac:dyDescent="0.35">
      <c r="A2071">
        <v>85913</v>
      </c>
      <c r="B2071">
        <v>1</v>
      </c>
      <c r="C2071" t="s">
        <v>53</v>
      </c>
      <c r="D2071">
        <v>3001</v>
      </c>
      <c r="E2071" t="s">
        <v>92</v>
      </c>
      <c r="F2071" t="s">
        <v>14</v>
      </c>
      <c r="G2071">
        <v>14</v>
      </c>
    </row>
    <row r="2072" spans="1:7" x14ac:dyDescent="0.35">
      <c r="A2072">
        <v>43226</v>
      </c>
      <c r="B2072">
        <v>1</v>
      </c>
      <c r="C2072" t="s">
        <v>13</v>
      </c>
      <c r="D2072">
        <v>2201</v>
      </c>
      <c r="E2072" t="s">
        <v>89</v>
      </c>
      <c r="F2072" t="s">
        <v>14</v>
      </c>
      <c r="G2072">
        <v>20</v>
      </c>
    </row>
    <row r="2073" spans="1:7" x14ac:dyDescent="0.35">
      <c r="A2073">
        <v>60738</v>
      </c>
      <c r="B2073">
        <v>2</v>
      </c>
      <c r="C2073" t="s">
        <v>34</v>
      </c>
      <c r="D2073">
        <v>4901</v>
      </c>
      <c r="E2073" t="s">
        <v>94</v>
      </c>
      <c r="F2073" t="s">
        <v>17</v>
      </c>
      <c r="G2073">
        <v>5</v>
      </c>
    </row>
    <row r="2074" spans="1:7" x14ac:dyDescent="0.35">
      <c r="A2074">
        <v>60571</v>
      </c>
      <c r="B2074">
        <v>1</v>
      </c>
      <c r="C2074" t="s">
        <v>34</v>
      </c>
      <c r="D2074">
        <v>0</v>
      </c>
      <c r="E2074" t="s">
        <v>90</v>
      </c>
      <c r="F2074" t="s">
        <v>14</v>
      </c>
      <c r="G2074">
        <v>15</v>
      </c>
    </row>
    <row r="2075" spans="1:7" x14ac:dyDescent="0.35">
      <c r="A2075">
        <v>131913</v>
      </c>
      <c r="B2075">
        <v>0</v>
      </c>
      <c r="C2075" t="s">
        <v>49</v>
      </c>
      <c r="D2075">
        <v>1607</v>
      </c>
      <c r="E2075" t="s">
        <v>94</v>
      </c>
      <c r="F2075" t="s">
        <v>17</v>
      </c>
      <c r="G2075">
        <v>19</v>
      </c>
    </row>
    <row r="2076" spans="1:7" x14ac:dyDescent="0.35">
      <c r="A2076">
        <v>172140</v>
      </c>
      <c r="B2076">
        <v>0</v>
      </c>
      <c r="C2076" t="s">
        <v>22</v>
      </c>
      <c r="D2076">
        <v>5201</v>
      </c>
      <c r="E2076" t="s">
        <v>95</v>
      </c>
      <c r="F2076" t="s">
        <v>17</v>
      </c>
      <c r="G2076">
        <v>10</v>
      </c>
    </row>
    <row r="2077" spans="1:7" x14ac:dyDescent="0.35">
      <c r="A2077">
        <v>147753</v>
      </c>
      <c r="B2077">
        <v>0</v>
      </c>
      <c r="C2077" t="s">
        <v>22</v>
      </c>
      <c r="D2077">
        <v>2701</v>
      </c>
      <c r="E2077" t="s">
        <v>94</v>
      </c>
      <c r="F2077" t="s">
        <v>17</v>
      </c>
      <c r="G2077">
        <v>25</v>
      </c>
    </row>
    <row r="2078" spans="1:7" x14ac:dyDescent="0.35">
      <c r="A2078">
        <v>161856</v>
      </c>
      <c r="B2078">
        <v>1</v>
      </c>
      <c r="C2078" t="s">
        <v>22</v>
      </c>
      <c r="D2078">
        <v>1901</v>
      </c>
      <c r="E2078" t="s">
        <v>93</v>
      </c>
      <c r="F2078" t="s">
        <v>14</v>
      </c>
      <c r="G2078">
        <v>15</v>
      </c>
    </row>
    <row r="2079" spans="1:7" x14ac:dyDescent="0.35">
      <c r="A2079">
        <v>140611</v>
      </c>
      <c r="B2079">
        <v>2</v>
      </c>
      <c r="C2079" t="s">
        <v>55</v>
      </c>
      <c r="D2079">
        <v>5101</v>
      </c>
      <c r="E2079" t="s">
        <v>90</v>
      </c>
      <c r="F2079" t="s">
        <v>17</v>
      </c>
      <c r="G2079">
        <v>4</v>
      </c>
    </row>
    <row r="2080" spans="1:7" x14ac:dyDescent="0.35">
      <c r="A2080">
        <v>30068</v>
      </c>
      <c r="B2080">
        <v>0</v>
      </c>
      <c r="C2080" t="s">
        <v>40</v>
      </c>
      <c r="D2080">
        <v>5001</v>
      </c>
      <c r="E2080" t="s">
        <v>92</v>
      </c>
      <c r="F2080" t="s">
        <v>17</v>
      </c>
      <c r="G2080">
        <v>12</v>
      </c>
    </row>
    <row r="2081" spans="1:7" x14ac:dyDescent="0.35">
      <c r="A2081">
        <v>96175</v>
      </c>
      <c r="B2081">
        <v>1</v>
      </c>
      <c r="C2081" t="s">
        <v>16</v>
      </c>
      <c r="D2081">
        <v>1501</v>
      </c>
      <c r="E2081" t="s">
        <v>105</v>
      </c>
      <c r="F2081" t="s">
        <v>14</v>
      </c>
      <c r="G2081">
        <v>5</v>
      </c>
    </row>
    <row r="2082" spans="1:7" x14ac:dyDescent="0.35">
      <c r="A2082">
        <v>727</v>
      </c>
      <c r="B2082">
        <v>0</v>
      </c>
      <c r="C2082" t="s">
        <v>48</v>
      </c>
      <c r="D2082">
        <v>2401</v>
      </c>
      <c r="E2082" t="s">
        <v>100</v>
      </c>
      <c r="F2082" t="s">
        <v>17</v>
      </c>
      <c r="G2082">
        <v>2</v>
      </c>
    </row>
    <row r="2083" spans="1:7" x14ac:dyDescent="0.35">
      <c r="A2083">
        <v>188893</v>
      </c>
      <c r="B2083">
        <v>4</v>
      </c>
      <c r="C2083" t="s">
        <v>18</v>
      </c>
      <c r="D2083">
        <v>0</v>
      </c>
      <c r="E2083" t="s">
        <v>90</v>
      </c>
      <c r="F2083" t="s">
        <v>14</v>
      </c>
      <c r="G2083">
        <v>25</v>
      </c>
    </row>
    <row r="2084" spans="1:7" x14ac:dyDescent="0.35">
      <c r="A2084">
        <v>110425</v>
      </c>
      <c r="B2084">
        <v>0</v>
      </c>
      <c r="C2084" t="s">
        <v>50</v>
      </c>
      <c r="D2084">
        <v>5201</v>
      </c>
      <c r="E2084" t="s">
        <v>100</v>
      </c>
      <c r="F2084" t="s">
        <v>17</v>
      </c>
      <c r="G2084">
        <v>20</v>
      </c>
    </row>
    <row r="2085" spans="1:7" x14ac:dyDescent="0.35">
      <c r="A2085">
        <v>54897</v>
      </c>
      <c r="B2085">
        <v>1</v>
      </c>
      <c r="C2085" t="s">
        <v>40</v>
      </c>
      <c r="D2085">
        <v>5509</v>
      </c>
      <c r="E2085" t="s">
        <v>94</v>
      </c>
      <c r="F2085" t="s">
        <v>97</v>
      </c>
      <c r="G2085">
        <v>20</v>
      </c>
    </row>
    <row r="2086" spans="1:7" x14ac:dyDescent="0.35">
      <c r="A2086">
        <v>173772</v>
      </c>
      <c r="B2086">
        <v>0</v>
      </c>
      <c r="C2086" t="s">
        <v>38</v>
      </c>
      <c r="D2086">
        <v>0</v>
      </c>
      <c r="E2086" t="s">
        <v>92</v>
      </c>
      <c r="F2086" t="s">
        <v>17</v>
      </c>
      <c r="G2086">
        <v>10</v>
      </c>
    </row>
    <row r="2087" spans="1:7" x14ac:dyDescent="0.35">
      <c r="A2087">
        <v>25560</v>
      </c>
      <c r="B2087">
        <v>2</v>
      </c>
      <c r="C2087" t="s">
        <v>40</v>
      </c>
      <c r="D2087">
        <v>4101</v>
      </c>
      <c r="E2087" t="s">
        <v>89</v>
      </c>
      <c r="F2087" t="s">
        <v>17</v>
      </c>
      <c r="G2087">
        <v>14</v>
      </c>
    </row>
    <row r="2088" spans="1:7" x14ac:dyDescent="0.35">
      <c r="A2088">
        <v>185886</v>
      </c>
      <c r="B2088">
        <v>1</v>
      </c>
      <c r="C2088" t="s">
        <v>36</v>
      </c>
      <c r="D2088">
        <v>0</v>
      </c>
      <c r="E2088" t="s">
        <v>91</v>
      </c>
      <c r="F2088" t="s">
        <v>14</v>
      </c>
      <c r="G2088">
        <v>5</v>
      </c>
    </row>
    <row r="2089" spans="1:7" x14ac:dyDescent="0.35">
      <c r="A2089">
        <v>175847</v>
      </c>
      <c r="B2089">
        <v>0</v>
      </c>
      <c r="C2089" t="s">
        <v>51</v>
      </c>
      <c r="D2089">
        <v>3001</v>
      </c>
      <c r="E2089" t="s">
        <v>94</v>
      </c>
      <c r="F2089" t="s">
        <v>17</v>
      </c>
      <c r="G2089">
        <v>10</v>
      </c>
    </row>
    <row r="2090" spans="1:7" x14ac:dyDescent="0.35">
      <c r="A2090">
        <v>29610</v>
      </c>
      <c r="B2090">
        <v>1002</v>
      </c>
      <c r="C2090" t="s">
        <v>40</v>
      </c>
      <c r="D2090">
        <v>0</v>
      </c>
      <c r="E2090" t="s">
        <v>90</v>
      </c>
      <c r="F2090" t="s">
        <v>14</v>
      </c>
      <c r="G2090">
        <v>5</v>
      </c>
    </row>
    <row r="2091" spans="1:7" x14ac:dyDescent="0.35">
      <c r="A2091">
        <v>86926</v>
      </c>
      <c r="B2091">
        <v>0</v>
      </c>
      <c r="C2091" t="s">
        <v>35</v>
      </c>
      <c r="D2091">
        <v>3001</v>
      </c>
      <c r="E2091" t="s">
        <v>92</v>
      </c>
      <c r="F2091" t="s">
        <v>17</v>
      </c>
      <c r="G2091">
        <v>15</v>
      </c>
    </row>
    <row r="2092" spans="1:7" x14ac:dyDescent="0.35">
      <c r="A2092">
        <v>179235</v>
      </c>
      <c r="B2092">
        <v>1</v>
      </c>
      <c r="C2092" t="s">
        <v>41</v>
      </c>
      <c r="D2092">
        <v>6401</v>
      </c>
      <c r="E2092" t="s">
        <v>94</v>
      </c>
      <c r="F2092" t="s">
        <v>14</v>
      </c>
      <c r="G2092">
        <v>12</v>
      </c>
    </row>
    <row r="2093" spans="1:7" x14ac:dyDescent="0.35">
      <c r="A2093">
        <v>8276</v>
      </c>
      <c r="B2093">
        <v>1</v>
      </c>
      <c r="C2093" t="s">
        <v>22</v>
      </c>
      <c r="D2093">
        <v>4409</v>
      </c>
      <c r="E2093" t="s">
        <v>94</v>
      </c>
      <c r="F2093" t="s">
        <v>14</v>
      </c>
      <c r="G2093">
        <v>15</v>
      </c>
    </row>
    <row r="2094" spans="1:7" x14ac:dyDescent="0.35">
      <c r="A2094">
        <v>27108</v>
      </c>
      <c r="B2094">
        <v>2</v>
      </c>
      <c r="C2094" t="s">
        <v>40</v>
      </c>
      <c r="D2094">
        <v>2101</v>
      </c>
      <c r="E2094" t="s">
        <v>91</v>
      </c>
      <c r="F2094" t="s">
        <v>17</v>
      </c>
      <c r="G2094">
        <v>15</v>
      </c>
    </row>
    <row r="2095" spans="1:7" x14ac:dyDescent="0.35">
      <c r="A2095">
        <v>56860</v>
      </c>
      <c r="B2095">
        <v>0</v>
      </c>
      <c r="C2095" t="s">
        <v>58</v>
      </c>
      <c r="D2095">
        <v>6601</v>
      </c>
      <c r="E2095" t="s">
        <v>90</v>
      </c>
      <c r="F2095" t="s">
        <v>17</v>
      </c>
      <c r="G2095">
        <v>24</v>
      </c>
    </row>
    <row r="2096" spans="1:7" x14ac:dyDescent="0.35">
      <c r="A2096">
        <v>157817</v>
      </c>
      <c r="B2096">
        <v>3</v>
      </c>
      <c r="C2096" t="s">
        <v>22</v>
      </c>
      <c r="D2096">
        <v>4101</v>
      </c>
      <c r="E2096" t="s">
        <v>94</v>
      </c>
      <c r="F2096" t="s">
        <v>17</v>
      </c>
      <c r="G2096">
        <v>11</v>
      </c>
    </row>
    <row r="2097" spans="1:7" x14ac:dyDescent="0.35">
      <c r="A2097">
        <v>135296</v>
      </c>
      <c r="B2097">
        <v>0</v>
      </c>
      <c r="C2097" t="s">
        <v>56</v>
      </c>
      <c r="D2097">
        <v>1501</v>
      </c>
      <c r="E2097" t="s">
        <v>89</v>
      </c>
      <c r="F2097" t="s">
        <v>17</v>
      </c>
      <c r="G2097">
        <v>11</v>
      </c>
    </row>
    <row r="2098" spans="1:7" x14ac:dyDescent="0.35">
      <c r="A2098">
        <v>80995</v>
      </c>
      <c r="B2098">
        <v>1</v>
      </c>
      <c r="C2098" t="s">
        <v>36</v>
      </c>
      <c r="D2098">
        <v>2509</v>
      </c>
      <c r="E2098" t="s">
        <v>100</v>
      </c>
      <c r="F2098" t="s">
        <v>14</v>
      </c>
      <c r="G2098">
        <v>5</v>
      </c>
    </row>
    <row r="2099" spans="1:7" x14ac:dyDescent="0.35">
      <c r="A2099">
        <v>95943</v>
      </c>
      <c r="B2099">
        <v>1</v>
      </c>
      <c r="C2099" t="s">
        <v>16</v>
      </c>
      <c r="D2099">
        <v>2901</v>
      </c>
      <c r="E2099" t="s">
        <v>89</v>
      </c>
      <c r="F2099" t="s">
        <v>14</v>
      </c>
      <c r="G2099">
        <v>13</v>
      </c>
    </row>
    <row r="2100" spans="1:7" x14ac:dyDescent="0.35">
      <c r="A2100">
        <v>188141</v>
      </c>
      <c r="B2100">
        <v>1</v>
      </c>
      <c r="C2100" t="s">
        <v>13</v>
      </c>
      <c r="D2100">
        <v>0</v>
      </c>
      <c r="E2100" t="s">
        <v>94</v>
      </c>
      <c r="F2100" t="s">
        <v>97</v>
      </c>
      <c r="G2100">
        <v>25</v>
      </c>
    </row>
    <row r="2101" spans="1:7" x14ac:dyDescent="0.35">
      <c r="A2101">
        <v>13523</v>
      </c>
      <c r="B2101">
        <v>0</v>
      </c>
      <c r="C2101" t="s">
        <v>24</v>
      </c>
      <c r="D2101">
        <v>4103</v>
      </c>
      <c r="E2101" t="s">
        <v>92</v>
      </c>
      <c r="F2101" t="s">
        <v>17</v>
      </c>
      <c r="G2101">
        <v>40</v>
      </c>
    </row>
    <row r="2102" spans="1:7" x14ac:dyDescent="0.35">
      <c r="A2102">
        <v>7518</v>
      </c>
      <c r="B2102">
        <v>1</v>
      </c>
      <c r="C2102" t="s">
        <v>36</v>
      </c>
      <c r="D2102">
        <v>0</v>
      </c>
      <c r="E2102" t="s">
        <v>97</v>
      </c>
      <c r="F2102" t="s">
        <v>14</v>
      </c>
      <c r="G2102">
        <v>5</v>
      </c>
    </row>
    <row r="2103" spans="1:7" x14ac:dyDescent="0.35">
      <c r="A2103">
        <v>7637</v>
      </c>
      <c r="B2103">
        <v>0</v>
      </c>
      <c r="C2103" t="s">
        <v>54</v>
      </c>
      <c r="D2103">
        <v>1801</v>
      </c>
      <c r="E2103" t="s">
        <v>100</v>
      </c>
      <c r="F2103" t="s">
        <v>17</v>
      </c>
      <c r="G2103">
        <v>10</v>
      </c>
    </row>
    <row r="2104" spans="1:7" x14ac:dyDescent="0.35">
      <c r="A2104">
        <v>40655</v>
      </c>
      <c r="B2104">
        <v>0</v>
      </c>
      <c r="C2104" t="s">
        <v>13</v>
      </c>
      <c r="D2104">
        <v>3601</v>
      </c>
      <c r="E2104" t="s">
        <v>89</v>
      </c>
      <c r="F2104" t="s">
        <v>14</v>
      </c>
      <c r="G2104">
        <v>20</v>
      </c>
    </row>
    <row r="2105" spans="1:7" x14ac:dyDescent="0.35">
      <c r="A2105">
        <v>87505</v>
      </c>
      <c r="B2105">
        <v>0</v>
      </c>
      <c r="C2105" t="s">
        <v>35</v>
      </c>
      <c r="D2105">
        <v>2101</v>
      </c>
      <c r="E2105" t="s">
        <v>98</v>
      </c>
      <c r="F2105" t="s">
        <v>17</v>
      </c>
      <c r="G2105">
        <v>8</v>
      </c>
    </row>
    <row r="2106" spans="1:7" x14ac:dyDescent="0.35">
      <c r="A2106">
        <v>176380</v>
      </c>
      <c r="B2106">
        <v>0</v>
      </c>
      <c r="C2106" t="s">
        <v>51</v>
      </c>
      <c r="D2106">
        <v>4901</v>
      </c>
      <c r="E2106" t="s">
        <v>93</v>
      </c>
      <c r="F2106" t="s">
        <v>14</v>
      </c>
      <c r="G2106">
        <v>15</v>
      </c>
    </row>
    <row r="2107" spans="1:7" x14ac:dyDescent="0.35">
      <c r="A2107">
        <v>45367</v>
      </c>
      <c r="B2107">
        <v>1002</v>
      </c>
      <c r="C2107" t="s">
        <v>13</v>
      </c>
      <c r="D2107">
        <v>6501</v>
      </c>
      <c r="E2107" t="s">
        <v>96</v>
      </c>
      <c r="F2107" t="s">
        <v>14</v>
      </c>
      <c r="G2107">
        <v>30</v>
      </c>
    </row>
    <row r="2108" spans="1:7" x14ac:dyDescent="0.35">
      <c r="A2108">
        <v>112496</v>
      </c>
      <c r="B2108">
        <v>0</v>
      </c>
      <c r="C2108" t="s">
        <v>33</v>
      </c>
      <c r="D2108">
        <v>0</v>
      </c>
      <c r="E2108" t="s">
        <v>93</v>
      </c>
      <c r="F2108" t="s">
        <v>17</v>
      </c>
      <c r="G2108">
        <v>10</v>
      </c>
    </row>
    <row r="2109" spans="1:7" x14ac:dyDescent="0.35">
      <c r="A2109">
        <v>119576</v>
      </c>
      <c r="B2109">
        <v>1</v>
      </c>
      <c r="C2109" t="s">
        <v>21</v>
      </c>
      <c r="D2109">
        <v>5901</v>
      </c>
      <c r="E2109" t="s">
        <v>94</v>
      </c>
      <c r="F2109" t="s">
        <v>14</v>
      </c>
      <c r="G2109">
        <v>9</v>
      </c>
    </row>
    <row r="2110" spans="1:7" x14ac:dyDescent="0.35">
      <c r="A2110">
        <v>9923</v>
      </c>
      <c r="B2110">
        <v>28</v>
      </c>
      <c r="C2110" t="s">
        <v>21</v>
      </c>
      <c r="D2110">
        <v>4501</v>
      </c>
      <c r="E2110" t="s">
        <v>97</v>
      </c>
      <c r="F2110" t="s">
        <v>17</v>
      </c>
      <c r="G2110">
        <v>14</v>
      </c>
    </row>
    <row r="2111" spans="1:7" x14ac:dyDescent="0.35">
      <c r="A2111">
        <v>69963</v>
      </c>
      <c r="B2111">
        <v>0</v>
      </c>
      <c r="C2111" t="s">
        <v>30</v>
      </c>
      <c r="D2111">
        <v>3908</v>
      </c>
      <c r="E2111" t="s">
        <v>99</v>
      </c>
      <c r="F2111" t="s">
        <v>17</v>
      </c>
      <c r="G2111">
        <v>25</v>
      </c>
    </row>
    <row r="2112" spans="1:7" x14ac:dyDescent="0.35">
      <c r="A2112">
        <v>32538</v>
      </c>
      <c r="B2112">
        <v>0</v>
      </c>
      <c r="C2112" t="s">
        <v>13</v>
      </c>
      <c r="D2112">
        <v>1509</v>
      </c>
      <c r="E2112" t="s">
        <v>91</v>
      </c>
      <c r="F2112" t="s">
        <v>17</v>
      </c>
      <c r="G2112">
        <v>6</v>
      </c>
    </row>
    <row r="2113" spans="1:7" x14ac:dyDescent="0.35">
      <c r="A2113">
        <v>175139</v>
      </c>
      <c r="B2113">
        <v>1</v>
      </c>
      <c r="C2113" t="s">
        <v>51</v>
      </c>
      <c r="D2113">
        <v>2812</v>
      </c>
      <c r="E2113" t="s">
        <v>90</v>
      </c>
      <c r="F2113" t="s">
        <v>14</v>
      </c>
      <c r="G2113">
        <v>15</v>
      </c>
    </row>
    <row r="2114" spans="1:7" x14ac:dyDescent="0.35">
      <c r="A2114">
        <v>138552</v>
      </c>
      <c r="B2114">
        <v>1</v>
      </c>
      <c r="C2114" t="s">
        <v>56</v>
      </c>
      <c r="D2114">
        <v>2103</v>
      </c>
      <c r="E2114" t="s">
        <v>91</v>
      </c>
      <c r="F2114" t="s">
        <v>14</v>
      </c>
      <c r="G2114">
        <v>10</v>
      </c>
    </row>
    <row r="2115" spans="1:7" x14ac:dyDescent="0.35">
      <c r="A2115">
        <v>160103</v>
      </c>
      <c r="B2115">
        <v>0</v>
      </c>
      <c r="C2115" t="s">
        <v>22</v>
      </c>
      <c r="D2115">
        <v>3601</v>
      </c>
      <c r="E2115" t="s">
        <v>91</v>
      </c>
      <c r="F2115" t="s">
        <v>17</v>
      </c>
      <c r="G2115">
        <v>5</v>
      </c>
    </row>
    <row r="2116" spans="1:7" x14ac:dyDescent="0.35">
      <c r="A2116">
        <v>152151</v>
      </c>
      <c r="B2116">
        <v>0</v>
      </c>
      <c r="C2116" t="s">
        <v>22</v>
      </c>
      <c r="D2116">
        <v>0</v>
      </c>
      <c r="E2116" t="s">
        <v>99</v>
      </c>
      <c r="F2116" t="s">
        <v>14</v>
      </c>
      <c r="G2116">
        <v>42</v>
      </c>
    </row>
    <row r="2117" spans="1:7" x14ac:dyDescent="0.35">
      <c r="A2117">
        <v>174271</v>
      </c>
      <c r="B2117">
        <v>1</v>
      </c>
      <c r="C2117" t="s">
        <v>38</v>
      </c>
      <c r="D2117">
        <v>0</v>
      </c>
      <c r="E2117" t="s">
        <v>96</v>
      </c>
      <c r="F2117" t="s">
        <v>14</v>
      </c>
      <c r="G2117">
        <v>18</v>
      </c>
    </row>
    <row r="2118" spans="1:7" x14ac:dyDescent="0.35">
      <c r="A2118">
        <v>41434</v>
      </c>
      <c r="B2118">
        <v>1002</v>
      </c>
      <c r="C2118" t="s">
        <v>13</v>
      </c>
      <c r="D2118">
        <v>4710</v>
      </c>
      <c r="E2118" t="s">
        <v>103</v>
      </c>
      <c r="F2118" t="s">
        <v>14</v>
      </c>
      <c r="G2118">
        <v>5</v>
      </c>
    </row>
    <row r="2119" spans="1:7" x14ac:dyDescent="0.35">
      <c r="A2119">
        <v>3312</v>
      </c>
      <c r="B2119">
        <v>1</v>
      </c>
      <c r="C2119" t="s">
        <v>36</v>
      </c>
      <c r="D2119">
        <v>5001</v>
      </c>
      <c r="E2119" t="s">
        <v>95</v>
      </c>
      <c r="F2119" t="s">
        <v>14</v>
      </c>
      <c r="G2119">
        <v>15</v>
      </c>
    </row>
    <row r="2120" spans="1:7" x14ac:dyDescent="0.35">
      <c r="A2120">
        <v>120805</v>
      </c>
      <c r="B2120">
        <v>0</v>
      </c>
      <c r="C2120" t="s">
        <v>21</v>
      </c>
      <c r="D2120">
        <v>3501</v>
      </c>
      <c r="E2120" t="s">
        <v>89</v>
      </c>
      <c r="F2120" t="s">
        <v>17</v>
      </c>
      <c r="G2120">
        <v>5</v>
      </c>
    </row>
    <row r="2121" spans="1:7" x14ac:dyDescent="0.35">
      <c r="A2121">
        <v>2889</v>
      </c>
      <c r="B2121">
        <v>2</v>
      </c>
      <c r="C2121" t="s">
        <v>32</v>
      </c>
      <c r="D2121">
        <v>1601</v>
      </c>
      <c r="E2121" t="s">
        <v>92</v>
      </c>
      <c r="F2121" t="s">
        <v>17</v>
      </c>
      <c r="G2121">
        <v>3</v>
      </c>
    </row>
    <row r="2122" spans="1:7" x14ac:dyDescent="0.35">
      <c r="A2122">
        <v>162271</v>
      </c>
      <c r="B2122">
        <v>0</v>
      </c>
      <c r="C2122" t="s">
        <v>22</v>
      </c>
      <c r="D2122">
        <v>0</v>
      </c>
      <c r="E2122" t="s">
        <v>94</v>
      </c>
      <c r="F2122" t="s">
        <v>14</v>
      </c>
      <c r="G2122">
        <v>15</v>
      </c>
    </row>
    <row r="2123" spans="1:7" x14ac:dyDescent="0.35">
      <c r="A2123">
        <v>74955</v>
      </c>
      <c r="B2123">
        <v>0</v>
      </c>
      <c r="C2123" t="s">
        <v>48</v>
      </c>
      <c r="D2123">
        <v>2411</v>
      </c>
      <c r="E2123" t="s">
        <v>105</v>
      </c>
      <c r="F2123" t="s">
        <v>17</v>
      </c>
      <c r="G2123">
        <v>10</v>
      </c>
    </row>
    <row r="2124" spans="1:7" x14ac:dyDescent="0.35">
      <c r="A2124">
        <v>151846</v>
      </c>
      <c r="B2124">
        <v>0</v>
      </c>
      <c r="C2124" t="s">
        <v>22</v>
      </c>
      <c r="D2124">
        <v>0</v>
      </c>
      <c r="E2124" t="s">
        <v>94</v>
      </c>
      <c r="F2124" t="s">
        <v>14</v>
      </c>
      <c r="G2124">
        <v>10</v>
      </c>
    </row>
    <row r="2125" spans="1:7" x14ac:dyDescent="0.35">
      <c r="A2125">
        <v>148546</v>
      </c>
      <c r="B2125">
        <v>1</v>
      </c>
      <c r="C2125" t="s">
        <v>22</v>
      </c>
      <c r="D2125">
        <v>1201</v>
      </c>
      <c r="E2125" t="s">
        <v>94</v>
      </c>
      <c r="F2125" t="s">
        <v>14</v>
      </c>
      <c r="G2125">
        <v>6</v>
      </c>
    </row>
    <row r="2126" spans="1:7" x14ac:dyDescent="0.35">
      <c r="A2126">
        <v>12837</v>
      </c>
      <c r="B2126">
        <v>28</v>
      </c>
      <c r="C2126" t="s">
        <v>16</v>
      </c>
      <c r="D2126">
        <v>5401</v>
      </c>
      <c r="E2126" t="s">
        <v>91</v>
      </c>
      <c r="F2126" t="s">
        <v>17</v>
      </c>
      <c r="G2126">
        <v>10</v>
      </c>
    </row>
    <row r="2127" spans="1:7" x14ac:dyDescent="0.35">
      <c r="A2127">
        <v>119868</v>
      </c>
      <c r="B2127">
        <v>0</v>
      </c>
      <c r="C2127" t="s">
        <v>21</v>
      </c>
      <c r="D2127">
        <v>1302</v>
      </c>
      <c r="E2127" t="s">
        <v>95</v>
      </c>
      <c r="F2127" t="s">
        <v>17</v>
      </c>
      <c r="G2127">
        <v>10</v>
      </c>
    </row>
    <row r="2128" spans="1:7" x14ac:dyDescent="0.35">
      <c r="A2128">
        <v>185517</v>
      </c>
      <c r="B2128">
        <v>1</v>
      </c>
      <c r="C2128" t="s">
        <v>22</v>
      </c>
      <c r="D2128">
        <v>3301</v>
      </c>
      <c r="E2128" t="s">
        <v>94</v>
      </c>
      <c r="F2128" t="s">
        <v>14</v>
      </c>
      <c r="G2128">
        <v>10</v>
      </c>
    </row>
    <row r="2129" spans="1:7" x14ac:dyDescent="0.35">
      <c r="A2129">
        <v>441</v>
      </c>
      <c r="B2129">
        <v>2</v>
      </c>
      <c r="C2129" t="s">
        <v>16</v>
      </c>
      <c r="D2129">
        <v>4101</v>
      </c>
      <c r="E2129" t="s">
        <v>103</v>
      </c>
      <c r="F2129" t="s">
        <v>17</v>
      </c>
      <c r="G2129">
        <v>10</v>
      </c>
    </row>
    <row r="2130" spans="1:7" x14ac:dyDescent="0.35">
      <c r="A2130">
        <v>132347</v>
      </c>
      <c r="B2130">
        <v>1</v>
      </c>
      <c r="C2130" t="s">
        <v>22</v>
      </c>
      <c r="D2130">
        <v>0</v>
      </c>
      <c r="E2130" t="s">
        <v>93</v>
      </c>
      <c r="F2130" t="s">
        <v>14</v>
      </c>
      <c r="G2130">
        <v>20</v>
      </c>
    </row>
    <row r="2131" spans="1:7" x14ac:dyDescent="0.35">
      <c r="A2131">
        <v>127444</v>
      </c>
      <c r="B2131">
        <v>1</v>
      </c>
      <c r="C2131" t="s">
        <v>49</v>
      </c>
      <c r="D2131">
        <v>5609</v>
      </c>
      <c r="E2131" t="s">
        <v>93</v>
      </c>
      <c r="F2131" t="s">
        <v>14</v>
      </c>
      <c r="G2131">
        <v>21</v>
      </c>
    </row>
    <row r="2132" spans="1:7" x14ac:dyDescent="0.35">
      <c r="A2132">
        <v>149767</v>
      </c>
      <c r="B2132">
        <v>1</v>
      </c>
      <c r="C2132" t="s">
        <v>22</v>
      </c>
      <c r="D2132">
        <v>2903</v>
      </c>
      <c r="E2132" t="s">
        <v>104</v>
      </c>
      <c r="F2132" t="s">
        <v>14</v>
      </c>
      <c r="G2132">
        <v>15</v>
      </c>
    </row>
    <row r="2133" spans="1:7" x14ac:dyDescent="0.35">
      <c r="A2133">
        <v>172315</v>
      </c>
      <c r="B2133">
        <v>2</v>
      </c>
      <c r="C2133" t="s">
        <v>22</v>
      </c>
      <c r="D2133">
        <v>1506</v>
      </c>
      <c r="E2133" t="s">
        <v>96</v>
      </c>
      <c r="F2133" t="s">
        <v>17</v>
      </c>
      <c r="G2133">
        <v>8</v>
      </c>
    </row>
    <row r="2134" spans="1:7" x14ac:dyDescent="0.35">
      <c r="A2134">
        <v>43001</v>
      </c>
      <c r="B2134">
        <v>0</v>
      </c>
      <c r="C2134" t="s">
        <v>13</v>
      </c>
      <c r="D2134">
        <v>0</v>
      </c>
      <c r="E2134" t="s">
        <v>89</v>
      </c>
      <c r="F2134" t="s">
        <v>17</v>
      </c>
      <c r="G2134">
        <v>15</v>
      </c>
    </row>
    <row r="2135" spans="1:7" x14ac:dyDescent="0.35">
      <c r="A2135">
        <v>15416</v>
      </c>
      <c r="B2135">
        <v>1</v>
      </c>
      <c r="C2135" t="s">
        <v>18</v>
      </c>
      <c r="D2135">
        <v>5001</v>
      </c>
      <c r="E2135" t="s">
        <v>89</v>
      </c>
      <c r="F2135" t="s">
        <v>14</v>
      </c>
      <c r="G2135">
        <v>30</v>
      </c>
    </row>
    <row r="2136" spans="1:7" x14ac:dyDescent="0.35">
      <c r="A2136">
        <v>141396</v>
      </c>
      <c r="B2136">
        <v>1</v>
      </c>
      <c r="C2136" t="s">
        <v>24</v>
      </c>
      <c r="D2136">
        <v>0</v>
      </c>
      <c r="E2136" t="s">
        <v>94</v>
      </c>
      <c r="F2136" t="s">
        <v>14</v>
      </c>
      <c r="G2136">
        <v>10</v>
      </c>
    </row>
    <row r="2137" spans="1:7" x14ac:dyDescent="0.35">
      <c r="A2137">
        <v>137743</v>
      </c>
      <c r="B2137">
        <v>2</v>
      </c>
      <c r="C2137" t="s">
        <v>56</v>
      </c>
      <c r="D2137">
        <v>2309</v>
      </c>
      <c r="E2137" t="s">
        <v>93</v>
      </c>
      <c r="F2137" t="s">
        <v>17</v>
      </c>
      <c r="G2137">
        <v>8</v>
      </c>
    </row>
    <row r="2138" spans="1:7" x14ac:dyDescent="0.35">
      <c r="A2138">
        <v>118487</v>
      </c>
      <c r="B2138">
        <v>0</v>
      </c>
      <c r="C2138" t="s">
        <v>21</v>
      </c>
      <c r="D2138">
        <v>6801</v>
      </c>
      <c r="E2138" t="s">
        <v>92</v>
      </c>
      <c r="F2138" t="s">
        <v>17</v>
      </c>
      <c r="G2138">
        <v>20</v>
      </c>
    </row>
    <row r="2139" spans="1:7" x14ac:dyDescent="0.35">
      <c r="A2139">
        <v>33393</v>
      </c>
      <c r="B2139">
        <v>28</v>
      </c>
      <c r="C2139" t="s">
        <v>13</v>
      </c>
      <c r="D2139">
        <v>5101</v>
      </c>
      <c r="E2139" t="s">
        <v>95</v>
      </c>
      <c r="F2139" t="s">
        <v>17</v>
      </c>
      <c r="G2139">
        <v>10</v>
      </c>
    </row>
    <row r="2140" spans="1:7" x14ac:dyDescent="0.35">
      <c r="A2140">
        <v>79622</v>
      </c>
      <c r="B2140">
        <v>202</v>
      </c>
      <c r="C2140" t="s">
        <v>36</v>
      </c>
      <c r="D2140">
        <v>1610</v>
      </c>
      <c r="E2140" t="s">
        <v>90</v>
      </c>
      <c r="F2140" t="s">
        <v>17</v>
      </c>
      <c r="G2140">
        <v>5</v>
      </c>
    </row>
    <row r="2141" spans="1:7" x14ac:dyDescent="0.35">
      <c r="A2141">
        <v>99209</v>
      </c>
      <c r="B2141">
        <v>2</v>
      </c>
      <c r="C2141" t="s">
        <v>16</v>
      </c>
      <c r="D2141">
        <v>701</v>
      </c>
      <c r="E2141" t="s">
        <v>89</v>
      </c>
      <c r="F2141" t="s">
        <v>17</v>
      </c>
      <c r="G2141">
        <v>3</v>
      </c>
    </row>
    <row r="2142" spans="1:7" x14ac:dyDescent="0.35">
      <c r="A2142">
        <v>23056</v>
      </c>
      <c r="B2142">
        <v>0</v>
      </c>
      <c r="C2142" t="s">
        <v>47</v>
      </c>
      <c r="D2142">
        <v>4601</v>
      </c>
      <c r="E2142" t="s">
        <v>94</v>
      </c>
      <c r="F2142" t="s">
        <v>17</v>
      </c>
      <c r="G2142">
        <v>125</v>
      </c>
    </row>
    <row r="2143" spans="1:7" x14ac:dyDescent="0.35">
      <c r="A2143">
        <v>105068</v>
      </c>
      <c r="B2143">
        <v>0</v>
      </c>
      <c r="C2143" t="s">
        <v>28</v>
      </c>
      <c r="D2143">
        <v>0</v>
      </c>
      <c r="E2143" t="s">
        <v>92</v>
      </c>
      <c r="F2143" t="s">
        <v>31</v>
      </c>
      <c r="G2143">
        <v>7</v>
      </c>
    </row>
    <row r="2144" spans="1:7" x14ac:dyDescent="0.35">
      <c r="A2144">
        <v>170479</v>
      </c>
      <c r="B2144">
        <v>0</v>
      </c>
      <c r="C2144" t="s">
        <v>22</v>
      </c>
      <c r="D2144">
        <v>4201</v>
      </c>
      <c r="E2144" t="s">
        <v>92</v>
      </c>
      <c r="F2144" t="s">
        <v>17</v>
      </c>
      <c r="G2144">
        <v>10</v>
      </c>
    </row>
    <row r="2145" spans="1:7" x14ac:dyDescent="0.35">
      <c r="A2145">
        <v>135174</v>
      </c>
      <c r="B2145">
        <v>28</v>
      </c>
      <c r="C2145" t="s">
        <v>56</v>
      </c>
      <c r="D2145">
        <v>3002</v>
      </c>
      <c r="E2145" t="s">
        <v>102</v>
      </c>
      <c r="F2145" t="s">
        <v>17</v>
      </c>
      <c r="G2145">
        <v>25</v>
      </c>
    </row>
    <row r="2146" spans="1:7" x14ac:dyDescent="0.35">
      <c r="A2146">
        <v>116669</v>
      </c>
      <c r="B2146">
        <v>1</v>
      </c>
      <c r="C2146" t="s">
        <v>21</v>
      </c>
      <c r="D2146">
        <v>3201</v>
      </c>
      <c r="E2146" t="s">
        <v>91</v>
      </c>
      <c r="F2146" t="s">
        <v>14</v>
      </c>
      <c r="G2146">
        <v>10</v>
      </c>
    </row>
    <row r="2147" spans="1:7" x14ac:dyDescent="0.35">
      <c r="A2147">
        <v>126415</v>
      </c>
      <c r="B2147">
        <v>1</v>
      </c>
      <c r="C2147" t="s">
        <v>21</v>
      </c>
      <c r="D2147">
        <v>3501</v>
      </c>
      <c r="E2147" t="s">
        <v>91</v>
      </c>
      <c r="F2147" t="s">
        <v>14</v>
      </c>
      <c r="G2147">
        <v>5</v>
      </c>
    </row>
    <row r="2148" spans="1:7" x14ac:dyDescent="0.35">
      <c r="A2148">
        <v>97736</v>
      </c>
      <c r="B2148">
        <v>1</v>
      </c>
      <c r="C2148" t="s">
        <v>16</v>
      </c>
      <c r="D2148">
        <v>5303</v>
      </c>
      <c r="E2148" t="s">
        <v>89</v>
      </c>
      <c r="F2148" t="s">
        <v>14</v>
      </c>
      <c r="G2148">
        <v>15</v>
      </c>
    </row>
    <row r="2149" spans="1:7" x14ac:dyDescent="0.35">
      <c r="A2149">
        <v>132437</v>
      </c>
      <c r="B2149">
        <v>2</v>
      </c>
      <c r="C2149" t="s">
        <v>49</v>
      </c>
      <c r="D2149">
        <v>3501</v>
      </c>
      <c r="E2149" t="s">
        <v>92</v>
      </c>
      <c r="F2149" t="s">
        <v>17</v>
      </c>
      <c r="G2149">
        <v>13</v>
      </c>
    </row>
    <row r="2150" spans="1:7" x14ac:dyDescent="0.35">
      <c r="A2150">
        <v>169198</v>
      </c>
      <c r="B2150">
        <v>0</v>
      </c>
      <c r="C2150" t="s">
        <v>22</v>
      </c>
      <c r="D2150">
        <v>4201</v>
      </c>
      <c r="E2150" t="s">
        <v>89</v>
      </c>
      <c r="F2150" t="s">
        <v>17</v>
      </c>
      <c r="G2150">
        <v>25</v>
      </c>
    </row>
    <row r="2151" spans="1:7" x14ac:dyDescent="0.35">
      <c r="A2151">
        <v>126949</v>
      </c>
      <c r="B2151">
        <v>0</v>
      </c>
      <c r="C2151" t="s">
        <v>21</v>
      </c>
      <c r="D2151">
        <v>4001</v>
      </c>
      <c r="E2151" t="s">
        <v>98</v>
      </c>
      <c r="F2151" t="s">
        <v>17</v>
      </c>
      <c r="G2151">
        <v>10</v>
      </c>
    </row>
    <row r="2152" spans="1:7" x14ac:dyDescent="0.35">
      <c r="A2152">
        <v>24040</v>
      </c>
      <c r="B2152">
        <v>2</v>
      </c>
      <c r="C2152" t="s">
        <v>47</v>
      </c>
      <c r="D2152">
        <v>3504</v>
      </c>
      <c r="E2152" t="s">
        <v>95</v>
      </c>
      <c r="F2152" t="s">
        <v>14</v>
      </c>
      <c r="G2152">
        <v>20</v>
      </c>
    </row>
    <row r="2153" spans="1:7" x14ac:dyDescent="0.35">
      <c r="A2153">
        <v>51692</v>
      </c>
      <c r="B2153">
        <v>0</v>
      </c>
      <c r="C2153" t="s">
        <v>54</v>
      </c>
      <c r="D2153">
        <v>2607</v>
      </c>
      <c r="E2153" t="s">
        <v>95</v>
      </c>
      <c r="F2153" t="s">
        <v>17</v>
      </c>
      <c r="G2153">
        <v>15</v>
      </c>
    </row>
    <row r="2154" spans="1:7" x14ac:dyDescent="0.35">
      <c r="A2154">
        <v>38539</v>
      </c>
      <c r="B2154">
        <v>0</v>
      </c>
      <c r="C2154" t="s">
        <v>13</v>
      </c>
      <c r="D2154">
        <v>3205</v>
      </c>
      <c r="E2154" t="s">
        <v>93</v>
      </c>
      <c r="F2154" t="s">
        <v>17</v>
      </c>
      <c r="G2154">
        <v>13</v>
      </c>
    </row>
    <row r="2155" spans="1:7" x14ac:dyDescent="0.35">
      <c r="A2155">
        <v>181462</v>
      </c>
      <c r="B2155">
        <v>2</v>
      </c>
      <c r="C2155" t="s">
        <v>41</v>
      </c>
      <c r="D2155">
        <v>2001</v>
      </c>
      <c r="E2155" t="s">
        <v>101</v>
      </c>
      <c r="F2155" t="s">
        <v>17</v>
      </c>
      <c r="G2155">
        <v>23</v>
      </c>
    </row>
    <row r="2156" spans="1:7" x14ac:dyDescent="0.35">
      <c r="A2156">
        <v>153771</v>
      </c>
      <c r="B2156">
        <v>0</v>
      </c>
      <c r="C2156" t="s">
        <v>22</v>
      </c>
      <c r="D2156">
        <v>3201</v>
      </c>
      <c r="E2156" t="s">
        <v>93</v>
      </c>
      <c r="F2156" t="s">
        <v>17</v>
      </c>
      <c r="G2156">
        <v>25</v>
      </c>
    </row>
    <row r="2157" spans="1:7" x14ac:dyDescent="0.35">
      <c r="A2157">
        <v>25558</v>
      </c>
      <c r="B2157">
        <v>1</v>
      </c>
      <c r="C2157" t="s">
        <v>40</v>
      </c>
      <c r="D2157">
        <v>4901</v>
      </c>
      <c r="E2157" t="s">
        <v>89</v>
      </c>
      <c r="F2157" t="s">
        <v>14</v>
      </c>
      <c r="G2157">
        <v>15</v>
      </c>
    </row>
    <row r="2158" spans="1:7" x14ac:dyDescent="0.35">
      <c r="A2158">
        <v>182916</v>
      </c>
      <c r="B2158">
        <v>28</v>
      </c>
      <c r="C2158" t="s">
        <v>41</v>
      </c>
      <c r="D2158">
        <v>3401</v>
      </c>
      <c r="E2158" t="s">
        <v>89</v>
      </c>
      <c r="F2158" t="s">
        <v>17</v>
      </c>
      <c r="G2158">
        <v>25</v>
      </c>
    </row>
    <row r="2159" spans="1:7" x14ac:dyDescent="0.35">
      <c r="A2159">
        <v>162213</v>
      </c>
      <c r="B2159">
        <v>1</v>
      </c>
      <c r="C2159" t="s">
        <v>22</v>
      </c>
      <c r="D2159">
        <v>2201</v>
      </c>
      <c r="E2159" t="s">
        <v>94</v>
      </c>
      <c r="F2159" t="s">
        <v>14</v>
      </c>
      <c r="G2159">
        <v>7</v>
      </c>
    </row>
    <row r="2160" spans="1:7" x14ac:dyDescent="0.35">
      <c r="A2160">
        <v>177039</v>
      </c>
      <c r="B2160">
        <v>0</v>
      </c>
      <c r="C2160" t="s">
        <v>51</v>
      </c>
      <c r="D2160">
        <v>2206</v>
      </c>
      <c r="E2160" t="s">
        <v>92</v>
      </c>
      <c r="F2160" t="s">
        <v>17</v>
      </c>
      <c r="G2160">
        <v>21</v>
      </c>
    </row>
    <row r="2161" spans="1:7" x14ac:dyDescent="0.35">
      <c r="A2161">
        <v>107264</v>
      </c>
      <c r="B2161">
        <v>2</v>
      </c>
      <c r="C2161" t="s">
        <v>60</v>
      </c>
      <c r="D2161">
        <v>5201</v>
      </c>
      <c r="E2161" t="s">
        <v>93</v>
      </c>
      <c r="F2161" t="s">
        <v>14</v>
      </c>
      <c r="G2161">
        <v>20</v>
      </c>
    </row>
    <row r="2162" spans="1:7" x14ac:dyDescent="0.35">
      <c r="A2162">
        <v>60708</v>
      </c>
      <c r="B2162">
        <v>2</v>
      </c>
      <c r="C2162" t="s">
        <v>34</v>
      </c>
      <c r="D2162">
        <v>0</v>
      </c>
      <c r="E2162" t="s">
        <v>90</v>
      </c>
      <c r="F2162" t="s">
        <v>31</v>
      </c>
      <c r="G2162">
        <v>5</v>
      </c>
    </row>
    <row r="2163" spans="1:7" x14ac:dyDescent="0.35">
      <c r="A2163">
        <v>12234</v>
      </c>
      <c r="B2163">
        <v>0</v>
      </c>
      <c r="C2163" t="s">
        <v>22</v>
      </c>
      <c r="D2163">
        <v>2201</v>
      </c>
      <c r="E2163" t="s">
        <v>89</v>
      </c>
      <c r="F2163" t="s">
        <v>17</v>
      </c>
      <c r="G2163">
        <v>10</v>
      </c>
    </row>
    <row r="2164" spans="1:7" x14ac:dyDescent="0.35">
      <c r="A2164">
        <v>59240</v>
      </c>
      <c r="B2164">
        <v>0</v>
      </c>
      <c r="C2164" t="s">
        <v>34</v>
      </c>
      <c r="D2164">
        <v>0</v>
      </c>
      <c r="E2164" t="s">
        <v>94</v>
      </c>
      <c r="F2164" t="s">
        <v>17</v>
      </c>
      <c r="G2164">
        <v>10</v>
      </c>
    </row>
    <row r="2165" spans="1:7" x14ac:dyDescent="0.35">
      <c r="A2165">
        <v>127028</v>
      </c>
      <c r="B2165">
        <v>0</v>
      </c>
      <c r="C2165" t="s">
        <v>21</v>
      </c>
      <c r="D2165">
        <v>0</v>
      </c>
      <c r="E2165" t="s">
        <v>91</v>
      </c>
      <c r="F2165" t="s">
        <v>17</v>
      </c>
      <c r="G2165">
        <v>18</v>
      </c>
    </row>
    <row r="2166" spans="1:7" x14ac:dyDescent="0.35">
      <c r="A2166">
        <v>72321</v>
      </c>
      <c r="B2166">
        <v>1</v>
      </c>
      <c r="C2166" t="s">
        <v>30</v>
      </c>
      <c r="D2166">
        <v>0</v>
      </c>
      <c r="E2166" t="s">
        <v>92</v>
      </c>
      <c r="F2166" t="s">
        <v>14</v>
      </c>
      <c r="G2166">
        <v>10</v>
      </c>
    </row>
    <row r="2167" spans="1:7" x14ac:dyDescent="0.35">
      <c r="A2167">
        <v>161309</v>
      </c>
      <c r="B2167">
        <v>1</v>
      </c>
      <c r="C2167" t="s">
        <v>22</v>
      </c>
      <c r="D2167">
        <v>5509</v>
      </c>
      <c r="E2167" t="s">
        <v>101</v>
      </c>
      <c r="F2167" t="s">
        <v>14</v>
      </c>
      <c r="G2167">
        <v>18</v>
      </c>
    </row>
    <row r="2168" spans="1:7" x14ac:dyDescent="0.35">
      <c r="A2168">
        <v>58991</v>
      </c>
      <c r="B2168">
        <v>1</v>
      </c>
      <c r="C2168" t="s">
        <v>58</v>
      </c>
      <c r="D2168">
        <v>3302</v>
      </c>
      <c r="E2168" t="s">
        <v>100</v>
      </c>
      <c r="F2168" t="s">
        <v>14</v>
      </c>
      <c r="G2168">
        <v>10</v>
      </c>
    </row>
    <row r="2169" spans="1:7" x14ac:dyDescent="0.35">
      <c r="A2169">
        <v>136772</v>
      </c>
      <c r="B2169">
        <v>980</v>
      </c>
      <c r="C2169" t="s">
        <v>56</v>
      </c>
      <c r="D2169">
        <v>5206</v>
      </c>
      <c r="E2169" t="s">
        <v>91</v>
      </c>
      <c r="F2169" t="s">
        <v>97</v>
      </c>
      <c r="G2169">
        <v>19</v>
      </c>
    </row>
    <row r="2170" spans="1:7" x14ac:dyDescent="0.35">
      <c r="A2170">
        <v>190560</v>
      </c>
      <c r="B2170">
        <v>0</v>
      </c>
      <c r="C2170" t="s">
        <v>28</v>
      </c>
      <c r="D2170">
        <v>2601</v>
      </c>
      <c r="E2170" t="s">
        <v>97</v>
      </c>
      <c r="F2170" t="s">
        <v>14</v>
      </c>
      <c r="G2170">
        <v>5</v>
      </c>
    </row>
    <row r="2171" spans="1:7" x14ac:dyDescent="0.35">
      <c r="A2171">
        <v>158022</v>
      </c>
      <c r="B2171">
        <v>0</v>
      </c>
      <c r="C2171" t="s">
        <v>22</v>
      </c>
      <c r="D2171">
        <v>1801</v>
      </c>
      <c r="E2171" t="s">
        <v>93</v>
      </c>
      <c r="F2171" t="s">
        <v>17</v>
      </c>
      <c r="G2171">
        <v>15</v>
      </c>
    </row>
    <row r="2172" spans="1:7" x14ac:dyDescent="0.35">
      <c r="A2172">
        <v>177260</v>
      </c>
      <c r="B2172">
        <v>1</v>
      </c>
      <c r="C2172" t="s">
        <v>51</v>
      </c>
      <c r="D2172">
        <v>4606</v>
      </c>
      <c r="E2172" t="s">
        <v>92</v>
      </c>
      <c r="F2172" t="s">
        <v>14</v>
      </c>
      <c r="G2172">
        <v>2</v>
      </c>
    </row>
    <row r="2173" spans="1:7" x14ac:dyDescent="0.35">
      <c r="A2173">
        <v>179257</v>
      </c>
      <c r="B2173">
        <v>1</v>
      </c>
      <c r="C2173" t="s">
        <v>41</v>
      </c>
      <c r="D2173">
        <v>6201</v>
      </c>
      <c r="E2173" t="s">
        <v>94</v>
      </c>
      <c r="F2173" t="s">
        <v>14</v>
      </c>
      <c r="G2173">
        <v>10</v>
      </c>
    </row>
    <row r="2174" spans="1:7" x14ac:dyDescent="0.35">
      <c r="A2174">
        <v>13434</v>
      </c>
      <c r="B2174">
        <v>2</v>
      </c>
      <c r="C2174" t="s">
        <v>18</v>
      </c>
      <c r="D2174">
        <v>2202</v>
      </c>
      <c r="E2174" t="s">
        <v>92</v>
      </c>
      <c r="F2174" t="s">
        <v>14</v>
      </c>
      <c r="G2174">
        <v>15</v>
      </c>
    </row>
    <row r="2175" spans="1:7" x14ac:dyDescent="0.35">
      <c r="A2175">
        <v>45351</v>
      </c>
      <c r="B2175">
        <v>2</v>
      </c>
      <c r="C2175" t="s">
        <v>13</v>
      </c>
      <c r="D2175">
        <v>2906</v>
      </c>
      <c r="E2175" t="s">
        <v>89</v>
      </c>
      <c r="F2175" t="s">
        <v>17</v>
      </c>
      <c r="G2175">
        <v>25</v>
      </c>
    </row>
    <row r="2176" spans="1:7" x14ac:dyDescent="0.35">
      <c r="A2176">
        <v>102534</v>
      </c>
      <c r="B2176">
        <v>2</v>
      </c>
      <c r="C2176" t="s">
        <v>56</v>
      </c>
      <c r="D2176">
        <v>2209</v>
      </c>
      <c r="E2176" t="s">
        <v>95</v>
      </c>
      <c r="F2176" t="s">
        <v>14</v>
      </c>
      <c r="G2176">
        <v>10</v>
      </c>
    </row>
    <row r="2177" spans="1:7" x14ac:dyDescent="0.35">
      <c r="A2177">
        <v>134159</v>
      </c>
      <c r="B2177">
        <v>0</v>
      </c>
      <c r="C2177" t="s">
        <v>39</v>
      </c>
      <c r="D2177">
        <v>0</v>
      </c>
      <c r="E2177" t="s">
        <v>90</v>
      </c>
      <c r="F2177" t="s">
        <v>17</v>
      </c>
      <c r="G2177">
        <v>15</v>
      </c>
    </row>
    <row r="2178" spans="1:7" x14ac:dyDescent="0.35">
      <c r="A2178">
        <v>59746</v>
      </c>
      <c r="B2178">
        <v>2</v>
      </c>
      <c r="C2178" t="s">
        <v>34</v>
      </c>
      <c r="D2178">
        <v>0</v>
      </c>
      <c r="E2178" t="s">
        <v>90</v>
      </c>
      <c r="F2178" t="s">
        <v>17</v>
      </c>
      <c r="G2178">
        <v>4</v>
      </c>
    </row>
    <row r="2179" spans="1:7" x14ac:dyDescent="0.35">
      <c r="A2179">
        <v>102953</v>
      </c>
      <c r="B2179">
        <v>0</v>
      </c>
      <c r="C2179" t="s">
        <v>37</v>
      </c>
      <c r="D2179">
        <v>5601</v>
      </c>
      <c r="E2179" t="s">
        <v>90</v>
      </c>
      <c r="F2179" t="s">
        <v>17</v>
      </c>
      <c r="G2179">
        <v>21</v>
      </c>
    </row>
    <row r="2180" spans="1:7" x14ac:dyDescent="0.35">
      <c r="A2180">
        <v>149598</v>
      </c>
      <c r="B2180">
        <v>2</v>
      </c>
      <c r="C2180" t="s">
        <v>22</v>
      </c>
      <c r="D2180">
        <v>710</v>
      </c>
      <c r="E2180" t="s">
        <v>96</v>
      </c>
      <c r="F2180" t="s">
        <v>17</v>
      </c>
      <c r="G2180">
        <v>10</v>
      </c>
    </row>
    <row r="2181" spans="1:7" x14ac:dyDescent="0.35">
      <c r="A2181">
        <v>45968</v>
      </c>
      <c r="B2181">
        <v>0</v>
      </c>
      <c r="C2181" t="s">
        <v>13</v>
      </c>
      <c r="D2181">
        <v>6101</v>
      </c>
      <c r="E2181" t="s">
        <v>92</v>
      </c>
      <c r="F2181" t="s">
        <v>17</v>
      </c>
      <c r="G2181">
        <v>18</v>
      </c>
    </row>
    <row r="2182" spans="1:7" x14ac:dyDescent="0.35">
      <c r="A2182">
        <v>94486</v>
      </c>
      <c r="B2182">
        <v>1</v>
      </c>
      <c r="C2182" t="s">
        <v>16</v>
      </c>
      <c r="D2182">
        <v>1501</v>
      </c>
      <c r="E2182" t="s">
        <v>96</v>
      </c>
      <c r="F2182" t="s">
        <v>14</v>
      </c>
      <c r="G2182">
        <v>6</v>
      </c>
    </row>
    <row r="2183" spans="1:7" x14ac:dyDescent="0.35">
      <c r="A2183">
        <v>165641</v>
      </c>
      <c r="B2183">
        <v>2</v>
      </c>
      <c r="C2183" t="s">
        <v>22</v>
      </c>
      <c r="D2183">
        <v>2501</v>
      </c>
      <c r="E2183" t="s">
        <v>96</v>
      </c>
      <c r="F2183" t="s">
        <v>17</v>
      </c>
      <c r="G2183">
        <v>4</v>
      </c>
    </row>
    <row r="2184" spans="1:7" x14ac:dyDescent="0.35">
      <c r="A2184">
        <v>19779</v>
      </c>
      <c r="B2184">
        <v>1</v>
      </c>
      <c r="C2184" t="s">
        <v>18</v>
      </c>
      <c r="D2184">
        <v>4301</v>
      </c>
      <c r="E2184" t="s">
        <v>94</v>
      </c>
      <c r="F2184" t="s">
        <v>14</v>
      </c>
      <c r="G2184">
        <v>15</v>
      </c>
    </row>
    <row r="2185" spans="1:7" x14ac:dyDescent="0.35">
      <c r="A2185">
        <v>1249</v>
      </c>
      <c r="B2185">
        <v>1</v>
      </c>
      <c r="C2185" t="s">
        <v>16</v>
      </c>
      <c r="D2185">
        <v>0</v>
      </c>
      <c r="E2185" t="s">
        <v>91</v>
      </c>
      <c r="F2185" t="s">
        <v>14</v>
      </c>
      <c r="G2185">
        <v>32</v>
      </c>
    </row>
    <row r="2186" spans="1:7" x14ac:dyDescent="0.35">
      <c r="A2186">
        <v>57119</v>
      </c>
      <c r="B2186">
        <v>2</v>
      </c>
      <c r="C2186" t="s">
        <v>58</v>
      </c>
      <c r="D2186">
        <v>2111</v>
      </c>
      <c r="E2186" t="s">
        <v>90</v>
      </c>
      <c r="F2186" t="s">
        <v>14</v>
      </c>
      <c r="G2186">
        <v>20</v>
      </c>
    </row>
    <row r="2187" spans="1:7" x14ac:dyDescent="0.35">
      <c r="A2187">
        <v>158615</v>
      </c>
      <c r="B2187">
        <v>0</v>
      </c>
      <c r="C2187" t="s">
        <v>22</v>
      </c>
      <c r="D2187">
        <v>2601</v>
      </c>
      <c r="E2187" t="s">
        <v>94</v>
      </c>
      <c r="F2187" t="s">
        <v>17</v>
      </c>
      <c r="G2187">
        <v>15</v>
      </c>
    </row>
    <row r="2188" spans="1:7" x14ac:dyDescent="0.35">
      <c r="A2188">
        <v>153353</v>
      </c>
      <c r="B2188">
        <v>2</v>
      </c>
      <c r="C2188" t="s">
        <v>22</v>
      </c>
      <c r="D2188">
        <v>2710</v>
      </c>
      <c r="E2188" t="s">
        <v>103</v>
      </c>
      <c r="F2188" t="s">
        <v>17</v>
      </c>
      <c r="G2188">
        <v>27</v>
      </c>
    </row>
    <row r="2189" spans="1:7" x14ac:dyDescent="0.35">
      <c r="A2189">
        <v>42686</v>
      </c>
      <c r="B2189">
        <v>0</v>
      </c>
      <c r="C2189" t="s">
        <v>13</v>
      </c>
      <c r="D2189">
        <v>0</v>
      </c>
      <c r="E2189" t="s">
        <v>89</v>
      </c>
      <c r="F2189" t="s">
        <v>17</v>
      </c>
      <c r="G2189">
        <v>20</v>
      </c>
    </row>
    <row r="2190" spans="1:7" x14ac:dyDescent="0.35">
      <c r="A2190">
        <v>71744</v>
      </c>
      <c r="B2190">
        <v>1</v>
      </c>
      <c r="C2190" t="s">
        <v>30</v>
      </c>
      <c r="D2190">
        <v>1104</v>
      </c>
      <c r="E2190" t="s">
        <v>89</v>
      </c>
      <c r="F2190" t="s">
        <v>14</v>
      </c>
      <c r="G2190">
        <v>36</v>
      </c>
    </row>
    <row r="2191" spans="1:7" x14ac:dyDescent="0.35">
      <c r="A2191">
        <v>116608</v>
      </c>
      <c r="B2191">
        <v>2</v>
      </c>
      <c r="C2191" t="s">
        <v>21</v>
      </c>
      <c r="D2191">
        <v>2201</v>
      </c>
      <c r="E2191" t="s">
        <v>92</v>
      </c>
      <c r="F2191" t="s">
        <v>17</v>
      </c>
      <c r="G2191">
        <v>25</v>
      </c>
    </row>
    <row r="2192" spans="1:7" x14ac:dyDescent="0.35">
      <c r="A2192">
        <v>176138</v>
      </c>
      <c r="B2192">
        <v>2</v>
      </c>
      <c r="C2192" t="s">
        <v>51</v>
      </c>
      <c r="D2192">
        <v>0</v>
      </c>
      <c r="E2192" t="s">
        <v>89</v>
      </c>
      <c r="F2192" t="s">
        <v>14</v>
      </c>
      <c r="G2192">
        <v>10</v>
      </c>
    </row>
    <row r="2193" spans="1:7" x14ac:dyDescent="0.35">
      <c r="A2193">
        <v>190789</v>
      </c>
      <c r="B2193">
        <v>0</v>
      </c>
      <c r="C2193" t="s">
        <v>30</v>
      </c>
      <c r="D2193">
        <v>1707</v>
      </c>
      <c r="E2193" t="s">
        <v>94</v>
      </c>
      <c r="F2193" t="s">
        <v>14</v>
      </c>
      <c r="G2193">
        <v>18</v>
      </c>
    </row>
    <row r="2194" spans="1:7" x14ac:dyDescent="0.35">
      <c r="A2194">
        <v>109450</v>
      </c>
      <c r="B2194">
        <v>2</v>
      </c>
      <c r="C2194" t="s">
        <v>50</v>
      </c>
      <c r="D2194">
        <v>2501</v>
      </c>
      <c r="E2194" t="s">
        <v>90</v>
      </c>
      <c r="F2194" t="s">
        <v>17</v>
      </c>
      <c r="G2194">
        <v>11</v>
      </c>
    </row>
    <row r="2195" spans="1:7" x14ac:dyDescent="0.35">
      <c r="A2195">
        <v>102741</v>
      </c>
      <c r="B2195">
        <v>0</v>
      </c>
      <c r="C2195" t="s">
        <v>37</v>
      </c>
      <c r="D2195">
        <v>2201</v>
      </c>
      <c r="E2195" t="s">
        <v>92</v>
      </c>
      <c r="F2195" t="s">
        <v>17</v>
      </c>
      <c r="G2195">
        <v>20</v>
      </c>
    </row>
    <row r="2196" spans="1:7" x14ac:dyDescent="0.35">
      <c r="A2196">
        <v>59598</v>
      </c>
      <c r="B2196">
        <v>2</v>
      </c>
      <c r="C2196" t="s">
        <v>34</v>
      </c>
      <c r="D2196">
        <v>0</v>
      </c>
      <c r="E2196" t="s">
        <v>90</v>
      </c>
      <c r="F2196" t="s">
        <v>14</v>
      </c>
      <c r="G2196">
        <v>15</v>
      </c>
    </row>
    <row r="2197" spans="1:7" x14ac:dyDescent="0.35">
      <c r="A2197">
        <v>157481</v>
      </c>
      <c r="B2197">
        <v>0</v>
      </c>
      <c r="C2197" t="s">
        <v>22</v>
      </c>
      <c r="D2197">
        <v>5201</v>
      </c>
      <c r="E2197" t="s">
        <v>94</v>
      </c>
      <c r="F2197" t="s">
        <v>97</v>
      </c>
      <c r="G2197">
        <v>19</v>
      </c>
    </row>
    <row r="2198" spans="1:7" x14ac:dyDescent="0.35">
      <c r="A2198">
        <v>21922</v>
      </c>
      <c r="B2198">
        <v>0</v>
      </c>
      <c r="C2198" t="s">
        <v>18</v>
      </c>
      <c r="D2198">
        <v>3001</v>
      </c>
      <c r="E2198" t="s">
        <v>100</v>
      </c>
      <c r="F2198" t="s">
        <v>17</v>
      </c>
      <c r="G2198">
        <v>20</v>
      </c>
    </row>
    <row r="2199" spans="1:7" x14ac:dyDescent="0.35">
      <c r="A2199">
        <v>35908</v>
      </c>
      <c r="B2199">
        <v>0</v>
      </c>
      <c r="C2199" t="s">
        <v>13</v>
      </c>
      <c r="D2199">
        <v>5001</v>
      </c>
      <c r="E2199" t="s">
        <v>91</v>
      </c>
      <c r="F2199" t="s">
        <v>17</v>
      </c>
      <c r="G2199">
        <v>20</v>
      </c>
    </row>
    <row r="2200" spans="1:7" x14ac:dyDescent="0.35">
      <c r="A2200">
        <v>105331</v>
      </c>
      <c r="B2200">
        <v>1</v>
      </c>
      <c r="C2200" t="s">
        <v>28</v>
      </c>
      <c r="D2200">
        <v>4801</v>
      </c>
      <c r="E2200" t="s">
        <v>92</v>
      </c>
      <c r="F2200" t="s">
        <v>14</v>
      </c>
      <c r="G2200">
        <v>20</v>
      </c>
    </row>
    <row r="2201" spans="1:7" x14ac:dyDescent="0.35">
      <c r="A2201">
        <v>157728</v>
      </c>
      <c r="B2201">
        <v>1</v>
      </c>
      <c r="C2201" t="s">
        <v>22</v>
      </c>
      <c r="D2201">
        <v>0</v>
      </c>
      <c r="E2201" t="s">
        <v>91</v>
      </c>
      <c r="F2201" t="s">
        <v>14</v>
      </c>
      <c r="G2201">
        <v>20</v>
      </c>
    </row>
    <row r="2202" spans="1:7" x14ac:dyDescent="0.35">
      <c r="A2202">
        <v>81073</v>
      </c>
      <c r="B2202">
        <v>2</v>
      </c>
      <c r="C2202" t="s">
        <v>36</v>
      </c>
      <c r="D2202">
        <v>4701</v>
      </c>
      <c r="E2202" t="s">
        <v>89</v>
      </c>
      <c r="F2202" t="s">
        <v>17</v>
      </c>
      <c r="G2202">
        <v>10</v>
      </c>
    </row>
    <row r="2203" spans="1:7" x14ac:dyDescent="0.35">
      <c r="A2203">
        <v>38471</v>
      </c>
      <c r="B2203">
        <v>2</v>
      </c>
      <c r="C2203" t="s">
        <v>13</v>
      </c>
      <c r="D2203">
        <v>5001</v>
      </c>
      <c r="E2203" t="s">
        <v>97</v>
      </c>
      <c r="F2203" t="s">
        <v>17</v>
      </c>
      <c r="G2203">
        <v>25</v>
      </c>
    </row>
    <row r="2204" spans="1:7" x14ac:dyDescent="0.35">
      <c r="A2204">
        <v>163675</v>
      </c>
      <c r="B2204">
        <v>0</v>
      </c>
      <c r="C2204" t="s">
        <v>22</v>
      </c>
      <c r="D2204">
        <v>3501</v>
      </c>
      <c r="E2204" t="s">
        <v>104</v>
      </c>
      <c r="F2204" t="s">
        <v>97</v>
      </c>
      <c r="G2204">
        <v>10</v>
      </c>
    </row>
    <row r="2205" spans="1:7" x14ac:dyDescent="0.35">
      <c r="A2205">
        <v>11195</v>
      </c>
      <c r="B2205">
        <v>2</v>
      </c>
      <c r="C2205" t="s">
        <v>35</v>
      </c>
      <c r="D2205">
        <v>1801</v>
      </c>
      <c r="E2205" t="s">
        <v>89</v>
      </c>
      <c r="F2205" t="s">
        <v>14</v>
      </c>
      <c r="G2205">
        <v>10</v>
      </c>
    </row>
    <row r="2206" spans="1:7" x14ac:dyDescent="0.35">
      <c r="A2206">
        <v>5144</v>
      </c>
      <c r="B2206">
        <v>1</v>
      </c>
      <c r="C2206" t="s">
        <v>21</v>
      </c>
      <c r="D2206">
        <v>0</v>
      </c>
      <c r="E2206" t="s">
        <v>89</v>
      </c>
      <c r="F2206" t="s">
        <v>14</v>
      </c>
      <c r="G2206">
        <v>15</v>
      </c>
    </row>
    <row r="2207" spans="1:7" x14ac:dyDescent="0.35">
      <c r="A2207">
        <v>37221</v>
      </c>
      <c r="B2207">
        <v>0</v>
      </c>
      <c r="C2207" t="s">
        <v>13</v>
      </c>
      <c r="D2207">
        <v>1107</v>
      </c>
      <c r="E2207" t="s">
        <v>102</v>
      </c>
      <c r="F2207" t="s">
        <v>14</v>
      </c>
      <c r="G2207">
        <v>6</v>
      </c>
    </row>
    <row r="2208" spans="1:7" x14ac:dyDescent="0.35">
      <c r="A2208">
        <v>187959</v>
      </c>
      <c r="B2208">
        <v>0</v>
      </c>
      <c r="C2208" t="s">
        <v>18</v>
      </c>
      <c r="D2208">
        <v>0</v>
      </c>
      <c r="E2208" t="s">
        <v>90</v>
      </c>
      <c r="F2208" t="s">
        <v>97</v>
      </c>
      <c r="G2208">
        <v>10</v>
      </c>
    </row>
    <row r="2209" spans="1:7" x14ac:dyDescent="0.35">
      <c r="A2209">
        <v>95536</v>
      </c>
      <c r="B2209">
        <v>28</v>
      </c>
      <c r="C2209" t="s">
        <v>16</v>
      </c>
      <c r="D2209">
        <v>4601</v>
      </c>
      <c r="E2209" t="s">
        <v>90</v>
      </c>
      <c r="F2209" t="s">
        <v>17</v>
      </c>
      <c r="G2209">
        <v>20</v>
      </c>
    </row>
    <row r="2210" spans="1:7" x14ac:dyDescent="0.35">
      <c r="A2210">
        <v>103330</v>
      </c>
      <c r="B2210">
        <v>0</v>
      </c>
      <c r="C2210" t="s">
        <v>37</v>
      </c>
      <c r="D2210">
        <v>4508</v>
      </c>
      <c r="E2210" t="s">
        <v>95</v>
      </c>
      <c r="F2210" t="s">
        <v>17</v>
      </c>
      <c r="G2210">
        <v>50</v>
      </c>
    </row>
    <row r="2211" spans="1:7" x14ac:dyDescent="0.35">
      <c r="A2211">
        <v>174360</v>
      </c>
      <c r="B2211">
        <v>0</v>
      </c>
      <c r="C2211" t="s">
        <v>51</v>
      </c>
      <c r="D2211">
        <v>5408</v>
      </c>
      <c r="E2211" t="s">
        <v>94</v>
      </c>
      <c r="F2211" t="s">
        <v>17</v>
      </c>
      <c r="G2211">
        <v>11</v>
      </c>
    </row>
    <row r="2212" spans="1:7" x14ac:dyDescent="0.35">
      <c r="A2212">
        <v>173805</v>
      </c>
      <c r="B2212">
        <v>28</v>
      </c>
      <c r="C2212" t="s">
        <v>38</v>
      </c>
      <c r="D2212">
        <v>1501</v>
      </c>
      <c r="E2212" t="s">
        <v>95</v>
      </c>
      <c r="F2212" t="s">
        <v>17</v>
      </c>
      <c r="G2212">
        <v>50</v>
      </c>
    </row>
    <row r="2213" spans="1:7" x14ac:dyDescent="0.35">
      <c r="A2213">
        <v>30745</v>
      </c>
      <c r="B2213">
        <v>0</v>
      </c>
      <c r="C2213" t="s">
        <v>40</v>
      </c>
      <c r="D2213">
        <v>0</v>
      </c>
      <c r="E2213" t="s">
        <v>105</v>
      </c>
      <c r="F2213" t="s">
        <v>17</v>
      </c>
      <c r="G2213">
        <v>25</v>
      </c>
    </row>
    <row r="2214" spans="1:7" x14ac:dyDescent="0.35">
      <c r="A2214">
        <v>20645</v>
      </c>
      <c r="B2214">
        <v>0</v>
      </c>
      <c r="C2214" t="s">
        <v>18</v>
      </c>
      <c r="D2214">
        <v>0</v>
      </c>
      <c r="E2214" t="s">
        <v>100</v>
      </c>
      <c r="F2214" t="s">
        <v>17</v>
      </c>
      <c r="G2214">
        <v>10</v>
      </c>
    </row>
    <row r="2215" spans="1:7" x14ac:dyDescent="0.35">
      <c r="A2215">
        <v>27928</v>
      </c>
      <c r="B2215">
        <v>1</v>
      </c>
      <c r="C2215" t="s">
        <v>40</v>
      </c>
      <c r="D2215">
        <v>1804</v>
      </c>
      <c r="E2215" t="s">
        <v>95</v>
      </c>
      <c r="F2215" t="s">
        <v>14</v>
      </c>
      <c r="G2215">
        <v>12</v>
      </c>
    </row>
    <row r="2216" spans="1:7" x14ac:dyDescent="0.35">
      <c r="A2216">
        <v>80866</v>
      </c>
      <c r="B2216">
        <v>0</v>
      </c>
      <c r="C2216" t="s">
        <v>36</v>
      </c>
      <c r="D2216">
        <v>2701</v>
      </c>
      <c r="E2216" t="s">
        <v>92</v>
      </c>
      <c r="F2216" t="s">
        <v>17</v>
      </c>
      <c r="G2216">
        <v>4</v>
      </c>
    </row>
    <row r="2217" spans="1:7" x14ac:dyDescent="0.35">
      <c r="A2217">
        <v>55408</v>
      </c>
      <c r="B2217">
        <v>28</v>
      </c>
      <c r="C2217" t="s">
        <v>63</v>
      </c>
      <c r="D2217">
        <v>4612</v>
      </c>
      <c r="E2217" t="s">
        <v>95</v>
      </c>
      <c r="F2217" t="s">
        <v>14</v>
      </c>
      <c r="G2217">
        <v>4</v>
      </c>
    </row>
    <row r="2218" spans="1:7" x14ac:dyDescent="0.35">
      <c r="A2218">
        <v>54674</v>
      </c>
      <c r="B2218">
        <v>1</v>
      </c>
      <c r="C2218" t="s">
        <v>63</v>
      </c>
      <c r="D2218">
        <v>2201</v>
      </c>
      <c r="E2218" t="s">
        <v>90</v>
      </c>
      <c r="F2218" t="s">
        <v>14</v>
      </c>
      <c r="G2218">
        <v>5</v>
      </c>
    </row>
    <row r="2219" spans="1:7" x14ac:dyDescent="0.35">
      <c r="A2219">
        <v>185287</v>
      </c>
      <c r="B2219">
        <v>2</v>
      </c>
      <c r="C2219" t="s">
        <v>22</v>
      </c>
      <c r="D2219">
        <v>6301</v>
      </c>
      <c r="E2219" t="s">
        <v>91</v>
      </c>
      <c r="F2219" t="s">
        <v>17</v>
      </c>
      <c r="G2219">
        <v>5</v>
      </c>
    </row>
    <row r="2220" spans="1:7" x14ac:dyDescent="0.35">
      <c r="A2220">
        <v>178009</v>
      </c>
      <c r="B2220">
        <v>1</v>
      </c>
      <c r="C2220" t="s">
        <v>51</v>
      </c>
      <c r="D2220">
        <v>1803</v>
      </c>
      <c r="E2220" t="s">
        <v>92</v>
      </c>
      <c r="F2220" t="s">
        <v>14</v>
      </c>
      <c r="G2220">
        <v>5</v>
      </c>
    </row>
    <row r="2221" spans="1:7" x14ac:dyDescent="0.35">
      <c r="A2221">
        <v>143069</v>
      </c>
      <c r="B2221">
        <v>1</v>
      </c>
      <c r="C2221" t="s">
        <v>22</v>
      </c>
      <c r="D2221">
        <v>2601</v>
      </c>
      <c r="E2221" t="s">
        <v>102</v>
      </c>
      <c r="F2221" t="s">
        <v>14</v>
      </c>
      <c r="G2221">
        <v>20</v>
      </c>
    </row>
    <row r="2222" spans="1:7" x14ac:dyDescent="0.35">
      <c r="A2222">
        <v>28874</v>
      </c>
      <c r="B2222">
        <v>2</v>
      </c>
      <c r="C2222" t="s">
        <v>40</v>
      </c>
      <c r="D2222">
        <v>3601</v>
      </c>
      <c r="E2222" t="s">
        <v>90</v>
      </c>
      <c r="F2222" t="s">
        <v>14</v>
      </c>
      <c r="G2222">
        <v>21</v>
      </c>
    </row>
    <row r="2223" spans="1:7" x14ac:dyDescent="0.35">
      <c r="A2223">
        <v>144110</v>
      </c>
      <c r="B2223">
        <v>0</v>
      </c>
      <c r="C2223" t="s">
        <v>22</v>
      </c>
      <c r="D2223">
        <v>3509</v>
      </c>
      <c r="E2223" t="s">
        <v>96</v>
      </c>
      <c r="F2223" t="s">
        <v>17</v>
      </c>
      <c r="G2223">
        <v>15</v>
      </c>
    </row>
    <row r="2224" spans="1:7" x14ac:dyDescent="0.35">
      <c r="A2224">
        <v>77116</v>
      </c>
      <c r="B2224">
        <v>0</v>
      </c>
      <c r="C2224" t="s">
        <v>36</v>
      </c>
      <c r="D2224">
        <v>6101</v>
      </c>
      <c r="E2224" t="s">
        <v>92</v>
      </c>
      <c r="F2224" t="s">
        <v>17</v>
      </c>
      <c r="G2224">
        <v>10</v>
      </c>
    </row>
    <row r="2225" spans="1:7" x14ac:dyDescent="0.35">
      <c r="A2225">
        <v>3553</v>
      </c>
      <c r="B2225">
        <v>1</v>
      </c>
      <c r="C2225" t="s">
        <v>41</v>
      </c>
      <c r="D2225">
        <v>1601</v>
      </c>
      <c r="E2225" t="s">
        <v>91</v>
      </c>
      <c r="F2225" t="s">
        <v>14</v>
      </c>
      <c r="G2225">
        <v>20</v>
      </c>
    </row>
    <row r="2226" spans="1:7" x14ac:dyDescent="0.35">
      <c r="A2226">
        <v>60265</v>
      </c>
      <c r="B2226">
        <v>0</v>
      </c>
      <c r="C2226" t="s">
        <v>34</v>
      </c>
      <c r="D2226">
        <v>3803</v>
      </c>
      <c r="E2226" t="s">
        <v>98</v>
      </c>
      <c r="F2226" t="s">
        <v>17</v>
      </c>
      <c r="G2226">
        <v>5</v>
      </c>
    </row>
    <row r="2227" spans="1:7" x14ac:dyDescent="0.35">
      <c r="A2227">
        <v>74552</v>
      </c>
      <c r="B2227">
        <v>0</v>
      </c>
      <c r="C2227" t="s">
        <v>30</v>
      </c>
      <c r="D2227">
        <v>0</v>
      </c>
      <c r="E2227" t="s">
        <v>90</v>
      </c>
      <c r="F2227" t="s">
        <v>17</v>
      </c>
      <c r="G2227">
        <v>3</v>
      </c>
    </row>
    <row r="2228" spans="1:7" x14ac:dyDescent="0.35">
      <c r="A2228">
        <v>29215</v>
      </c>
      <c r="B2228">
        <v>0</v>
      </c>
      <c r="C2228" t="s">
        <v>40</v>
      </c>
      <c r="D2228">
        <v>2009</v>
      </c>
      <c r="E2228" t="s">
        <v>93</v>
      </c>
      <c r="F2228" t="s">
        <v>17</v>
      </c>
      <c r="G2228">
        <v>38</v>
      </c>
    </row>
    <row r="2229" spans="1:7" x14ac:dyDescent="0.35">
      <c r="A2229">
        <v>3504</v>
      </c>
      <c r="B2229">
        <v>0</v>
      </c>
      <c r="C2229" t="s">
        <v>51</v>
      </c>
      <c r="D2229">
        <v>1901</v>
      </c>
      <c r="E2229" t="s">
        <v>91</v>
      </c>
      <c r="F2229" t="s">
        <v>17</v>
      </c>
      <c r="G2229">
        <v>17</v>
      </c>
    </row>
    <row r="2230" spans="1:7" x14ac:dyDescent="0.35">
      <c r="A2230">
        <v>65114</v>
      </c>
      <c r="B2230">
        <v>2</v>
      </c>
      <c r="C2230" t="s">
        <v>30</v>
      </c>
      <c r="D2230">
        <v>0</v>
      </c>
      <c r="E2230" t="s">
        <v>90</v>
      </c>
      <c r="F2230" t="s">
        <v>14</v>
      </c>
      <c r="G2230">
        <v>3</v>
      </c>
    </row>
    <row r="2231" spans="1:7" x14ac:dyDescent="0.35">
      <c r="A2231">
        <v>105823</v>
      </c>
      <c r="B2231">
        <v>1</v>
      </c>
      <c r="C2231" t="s">
        <v>28</v>
      </c>
      <c r="D2231">
        <v>4601</v>
      </c>
      <c r="E2231" t="s">
        <v>94</v>
      </c>
      <c r="F2231" t="s">
        <v>14</v>
      </c>
      <c r="G2231">
        <v>25</v>
      </c>
    </row>
    <row r="2232" spans="1:7" x14ac:dyDescent="0.35">
      <c r="A2232">
        <v>26410</v>
      </c>
      <c r="B2232">
        <v>28</v>
      </c>
      <c r="C2232" t="s">
        <v>40</v>
      </c>
      <c r="D2232">
        <v>2201</v>
      </c>
      <c r="E2232" t="s">
        <v>94</v>
      </c>
      <c r="F2232" t="s">
        <v>17</v>
      </c>
      <c r="G2232">
        <v>28</v>
      </c>
    </row>
    <row r="2233" spans="1:7" x14ac:dyDescent="0.35">
      <c r="A2233">
        <v>24080</v>
      </c>
      <c r="B2233">
        <v>0</v>
      </c>
      <c r="C2233" t="s">
        <v>47</v>
      </c>
      <c r="D2233">
        <v>4501</v>
      </c>
      <c r="E2233" t="s">
        <v>92</v>
      </c>
      <c r="F2233" t="s">
        <v>14</v>
      </c>
      <c r="G2233">
        <v>25</v>
      </c>
    </row>
    <row r="2234" spans="1:7" x14ac:dyDescent="0.35">
      <c r="A2234">
        <v>159696</v>
      </c>
      <c r="B2234">
        <v>28</v>
      </c>
      <c r="C2234" t="s">
        <v>22</v>
      </c>
      <c r="D2234">
        <v>5401</v>
      </c>
      <c r="E2234" t="s">
        <v>92</v>
      </c>
      <c r="F2234" t="s">
        <v>17</v>
      </c>
      <c r="G2234">
        <v>15</v>
      </c>
    </row>
    <row r="2235" spans="1:7" x14ac:dyDescent="0.35">
      <c r="A2235">
        <v>24644</v>
      </c>
      <c r="B2235">
        <v>28</v>
      </c>
      <c r="C2235" t="s">
        <v>39</v>
      </c>
      <c r="D2235">
        <v>5201</v>
      </c>
      <c r="E2235" t="s">
        <v>90</v>
      </c>
      <c r="F2235" t="s">
        <v>17</v>
      </c>
      <c r="G2235">
        <v>25</v>
      </c>
    </row>
    <row r="2236" spans="1:7" x14ac:dyDescent="0.35">
      <c r="A2236">
        <v>6457</v>
      </c>
      <c r="B2236">
        <v>2</v>
      </c>
      <c r="C2236" t="s">
        <v>22</v>
      </c>
      <c r="D2236">
        <v>0</v>
      </c>
      <c r="E2236" t="s">
        <v>90</v>
      </c>
      <c r="F2236" t="s">
        <v>17</v>
      </c>
      <c r="G2236">
        <v>15</v>
      </c>
    </row>
    <row r="2237" spans="1:7" x14ac:dyDescent="0.35">
      <c r="A2237">
        <v>168317</v>
      </c>
      <c r="B2237">
        <v>0</v>
      </c>
      <c r="C2237" t="s">
        <v>22</v>
      </c>
      <c r="D2237">
        <v>0</v>
      </c>
      <c r="E2237" t="s">
        <v>96</v>
      </c>
      <c r="F2237" t="s">
        <v>31</v>
      </c>
      <c r="G2237">
        <v>13</v>
      </c>
    </row>
    <row r="2238" spans="1:7" x14ac:dyDescent="0.35">
      <c r="A2238">
        <v>159553</v>
      </c>
      <c r="B2238">
        <v>1</v>
      </c>
      <c r="C2238" t="s">
        <v>41</v>
      </c>
      <c r="D2238">
        <v>3601</v>
      </c>
      <c r="E2238" t="s">
        <v>92</v>
      </c>
      <c r="F2238" t="s">
        <v>14</v>
      </c>
      <c r="G2238">
        <v>7</v>
      </c>
    </row>
    <row r="2239" spans="1:7" x14ac:dyDescent="0.35">
      <c r="A2239">
        <v>56049</v>
      </c>
      <c r="B2239">
        <v>0</v>
      </c>
      <c r="C2239" t="s">
        <v>63</v>
      </c>
      <c r="D2239">
        <v>2709</v>
      </c>
      <c r="E2239" t="s">
        <v>92</v>
      </c>
      <c r="F2239" t="s">
        <v>17</v>
      </c>
      <c r="G2239">
        <v>14</v>
      </c>
    </row>
    <row r="2240" spans="1:7" x14ac:dyDescent="0.35">
      <c r="A2240">
        <v>63865</v>
      </c>
      <c r="B2240">
        <v>1</v>
      </c>
      <c r="C2240" t="s">
        <v>34</v>
      </c>
      <c r="D2240">
        <v>3506</v>
      </c>
      <c r="E2240" t="s">
        <v>90</v>
      </c>
      <c r="F2240" t="s">
        <v>14</v>
      </c>
      <c r="G2240">
        <v>12</v>
      </c>
    </row>
    <row r="2241" spans="1:7" x14ac:dyDescent="0.35">
      <c r="A2241">
        <v>62084</v>
      </c>
      <c r="B2241">
        <v>1</v>
      </c>
      <c r="C2241" t="s">
        <v>34</v>
      </c>
      <c r="D2241">
        <v>0</v>
      </c>
      <c r="E2241" t="s">
        <v>92</v>
      </c>
      <c r="F2241" t="s">
        <v>14</v>
      </c>
      <c r="G2241">
        <v>20</v>
      </c>
    </row>
    <row r="2242" spans="1:7" x14ac:dyDescent="0.35">
      <c r="A2242">
        <v>165719</v>
      </c>
      <c r="B2242">
        <v>0</v>
      </c>
      <c r="C2242" t="s">
        <v>22</v>
      </c>
      <c r="D2242">
        <v>4901</v>
      </c>
      <c r="E2242" t="s">
        <v>93</v>
      </c>
      <c r="F2242" t="s">
        <v>17</v>
      </c>
      <c r="G2242">
        <v>4</v>
      </c>
    </row>
    <row r="2243" spans="1:7" x14ac:dyDescent="0.35">
      <c r="A2243">
        <v>171950</v>
      </c>
      <c r="B2243">
        <v>0</v>
      </c>
      <c r="C2243" t="s">
        <v>22</v>
      </c>
      <c r="D2243">
        <v>3001</v>
      </c>
      <c r="E2243" t="s">
        <v>91</v>
      </c>
      <c r="F2243" t="s">
        <v>17</v>
      </c>
      <c r="G2243">
        <v>10</v>
      </c>
    </row>
    <row r="2244" spans="1:7" x14ac:dyDescent="0.35">
      <c r="A2244">
        <v>118367</v>
      </c>
      <c r="B2244">
        <v>1</v>
      </c>
      <c r="C2244" t="s">
        <v>21</v>
      </c>
      <c r="D2244">
        <v>3701</v>
      </c>
      <c r="E2244" t="s">
        <v>92</v>
      </c>
      <c r="F2244" t="s">
        <v>97</v>
      </c>
      <c r="G2244">
        <v>19</v>
      </c>
    </row>
    <row r="2245" spans="1:7" x14ac:dyDescent="0.35">
      <c r="A2245">
        <v>41187</v>
      </c>
      <c r="B2245">
        <v>0</v>
      </c>
      <c r="C2245" t="s">
        <v>13</v>
      </c>
      <c r="D2245">
        <v>0</v>
      </c>
      <c r="E2245" t="s">
        <v>103</v>
      </c>
      <c r="F2245" t="s">
        <v>14</v>
      </c>
      <c r="G2245">
        <v>15</v>
      </c>
    </row>
    <row r="2246" spans="1:7" x14ac:dyDescent="0.35">
      <c r="A2246">
        <v>132304</v>
      </c>
      <c r="B2246">
        <v>0</v>
      </c>
      <c r="C2246" t="s">
        <v>49</v>
      </c>
      <c r="D2246">
        <v>2001</v>
      </c>
      <c r="E2246" t="s">
        <v>95</v>
      </c>
      <c r="F2246" t="s">
        <v>17</v>
      </c>
      <c r="G2246">
        <v>10</v>
      </c>
    </row>
    <row r="2247" spans="1:7" x14ac:dyDescent="0.35">
      <c r="A2247">
        <v>138944</v>
      </c>
      <c r="B2247">
        <v>0</v>
      </c>
      <c r="C2247" t="s">
        <v>56</v>
      </c>
      <c r="D2247">
        <v>3201</v>
      </c>
      <c r="E2247" t="s">
        <v>93</v>
      </c>
      <c r="F2247" t="s">
        <v>17</v>
      </c>
      <c r="G2247">
        <v>11</v>
      </c>
    </row>
    <row r="2248" spans="1:7" x14ac:dyDescent="0.35">
      <c r="A2248">
        <v>161204</v>
      </c>
      <c r="B2248">
        <v>1</v>
      </c>
      <c r="C2248" t="s">
        <v>22</v>
      </c>
      <c r="D2248">
        <v>0</v>
      </c>
      <c r="E2248" t="s">
        <v>92</v>
      </c>
      <c r="F2248" t="s">
        <v>14</v>
      </c>
      <c r="G2248">
        <v>20</v>
      </c>
    </row>
    <row r="2249" spans="1:7" x14ac:dyDescent="0.35">
      <c r="A2249">
        <v>186579</v>
      </c>
      <c r="B2249">
        <v>0</v>
      </c>
      <c r="C2249" t="s">
        <v>22</v>
      </c>
      <c r="D2249">
        <v>0</v>
      </c>
      <c r="E2249" t="s">
        <v>90</v>
      </c>
      <c r="F2249" t="s">
        <v>17</v>
      </c>
      <c r="G2249">
        <v>5</v>
      </c>
    </row>
    <row r="2250" spans="1:7" x14ac:dyDescent="0.35">
      <c r="A2250">
        <v>11978</v>
      </c>
      <c r="B2250">
        <v>1</v>
      </c>
      <c r="C2250" t="s">
        <v>49</v>
      </c>
      <c r="D2250">
        <v>4401</v>
      </c>
      <c r="E2250" t="s">
        <v>101</v>
      </c>
      <c r="F2250" t="s">
        <v>14</v>
      </c>
      <c r="G2250">
        <v>15</v>
      </c>
    </row>
    <row r="2251" spans="1:7" x14ac:dyDescent="0.35">
      <c r="A2251">
        <v>117711</v>
      </c>
      <c r="B2251">
        <v>0</v>
      </c>
      <c r="C2251" t="s">
        <v>21</v>
      </c>
      <c r="D2251">
        <v>3004</v>
      </c>
      <c r="E2251" t="s">
        <v>89</v>
      </c>
      <c r="F2251" t="s">
        <v>17</v>
      </c>
      <c r="G2251">
        <v>16</v>
      </c>
    </row>
    <row r="2252" spans="1:7" x14ac:dyDescent="0.35">
      <c r="A2252">
        <v>38924</v>
      </c>
      <c r="B2252">
        <v>1</v>
      </c>
      <c r="C2252" t="s">
        <v>13</v>
      </c>
      <c r="D2252">
        <v>3201</v>
      </c>
      <c r="E2252" t="s">
        <v>102</v>
      </c>
      <c r="F2252" t="s">
        <v>14</v>
      </c>
      <c r="G2252">
        <v>20</v>
      </c>
    </row>
    <row r="2253" spans="1:7" x14ac:dyDescent="0.35">
      <c r="A2253">
        <v>47448</v>
      </c>
      <c r="B2253">
        <v>1</v>
      </c>
      <c r="C2253" t="s">
        <v>44</v>
      </c>
      <c r="D2253">
        <v>0</v>
      </c>
      <c r="E2253" t="s">
        <v>91</v>
      </c>
      <c r="F2253" t="s">
        <v>14</v>
      </c>
      <c r="G2253">
        <v>5</v>
      </c>
    </row>
    <row r="2254" spans="1:7" x14ac:dyDescent="0.35">
      <c r="A2254">
        <v>182479</v>
      </c>
      <c r="B2254">
        <v>28</v>
      </c>
      <c r="C2254" t="s">
        <v>41</v>
      </c>
      <c r="D2254">
        <v>0</v>
      </c>
      <c r="E2254" t="s">
        <v>90</v>
      </c>
      <c r="F2254" t="s">
        <v>17</v>
      </c>
      <c r="G2254">
        <v>15</v>
      </c>
    </row>
    <row r="2255" spans="1:7" x14ac:dyDescent="0.35">
      <c r="A2255">
        <v>96075</v>
      </c>
      <c r="B2255">
        <v>1</v>
      </c>
      <c r="C2255" t="s">
        <v>16</v>
      </c>
      <c r="D2255">
        <v>2402</v>
      </c>
      <c r="E2255" t="s">
        <v>90</v>
      </c>
      <c r="F2255" t="s">
        <v>14</v>
      </c>
      <c r="G2255">
        <v>5</v>
      </c>
    </row>
    <row r="2256" spans="1:7" x14ac:dyDescent="0.35">
      <c r="A2256">
        <v>138997</v>
      </c>
      <c r="B2256">
        <v>1</v>
      </c>
      <c r="C2256" t="s">
        <v>56</v>
      </c>
      <c r="D2256">
        <v>2506</v>
      </c>
      <c r="E2256" t="s">
        <v>105</v>
      </c>
      <c r="F2256" t="s">
        <v>14</v>
      </c>
      <c r="G2256">
        <v>12</v>
      </c>
    </row>
    <row r="2257" spans="1:7" x14ac:dyDescent="0.35">
      <c r="A2257">
        <v>108989</v>
      </c>
      <c r="B2257">
        <v>0</v>
      </c>
      <c r="C2257" t="s">
        <v>50</v>
      </c>
      <c r="D2257">
        <v>5701</v>
      </c>
      <c r="E2257" t="s">
        <v>93</v>
      </c>
      <c r="F2257" t="s">
        <v>17</v>
      </c>
      <c r="G2257">
        <v>15</v>
      </c>
    </row>
    <row r="2258" spans="1:7" x14ac:dyDescent="0.35">
      <c r="A2258">
        <v>87016</v>
      </c>
      <c r="B2258">
        <v>2</v>
      </c>
      <c r="C2258" t="s">
        <v>35</v>
      </c>
      <c r="D2258">
        <v>0</v>
      </c>
      <c r="E2258" t="s">
        <v>92</v>
      </c>
      <c r="F2258" t="s">
        <v>17</v>
      </c>
      <c r="G2258">
        <v>23</v>
      </c>
    </row>
    <row r="2259" spans="1:7" x14ac:dyDescent="0.35">
      <c r="A2259">
        <v>12666</v>
      </c>
      <c r="B2259">
        <v>0</v>
      </c>
      <c r="C2259" t="s">
        <v>56</v>
      </c>
      <c r="D2259">
        <v>3201</v>
      </c>
      <c r="E2259" t="s">
        <v>95</v>
      </c>
      <c r="F2259" t="s">
        <v>14</v>
      </c>
      <c r="G2259">
        <v>75</v>
      </c>
    </row>
    <row r="2260" spans="1:7" x14ac:dyDescent="0.35">
      <c r="A2260">
        <v>34302</v>
      </c>
      <c r="B2260">
        <v>0</v>
      </c>
      <c r="C2260" t="s">
        <v>13</v>
      </c>
      <c r="D2260">
        <v>2403</v>
      </c>
      <c r="E2260" t="s">
        <v>90</v>
      </c>
      <c r="F2260" t="s">
        <v>17</v>
      </c>
      <c r="G2260">
        <v>14</v>
      </c>
    </row>
    <row r="2261" spans="1:7" x14ac:dyDescent="0.35">
      <c r="A2261">
        <v>3018</v>
      </c>
      <c r="B2261">
        <v>76</v>
      </c>
      <c r="C2261" t="s">
        <v>22</v>
      </c>
      <c r="D2261">
        <v>0</v>
      </c>
      <c r="E2261" t="s">
        <v>97</v>
      </c>
      <c r="F2261" t="s">
        <v>17</v>
      </c>
      <c r="G2261">
        <v>25</v>
      </c>
    </row>
    <row r="2262" spans="1:7" x14ac:dyDescent="0.35">
      <c r="A2262">
        <v>145231</v>
      </c>
      <c r="B2262">
        <v>0</v>
      </c>
      <c r="C2262" t="s">
        <v>22</v>
      </c>
      <c r="D2262">
        <v>0</v>
      </c>
      <c r="E2262" t="s">
        <v>104</v>
      </c>
      <c r="F2262" t="s">
        <v>97</v>
      </c>
      <c r="G2262">
        <v>6</v>
      </c>
    </row>
    <row r="2263" spans="1:7" x14ac:dyDescent="0.35">
      <c r="A2263">
        <v>152418</v>
      </c>
      <c r="B2263">
        <v>1</v>
      </c>
      <c r="C2263" t="s">
        <v>22</v>
      </c>
      <c r="D2263">
        <v>3101</v>
      </c>
      <c r="E2263" t="s">
        <v>92</v>
      </c>
      <c r="F2263" t="s">
        <v>14</v>
      </c>
      <c r="G2263">
        <v>12</v>
      </c>
    </row>
    <row r="2264" spans="1:7" x14ac:dyDescent="0.35">
      <c r="A2264">
        <v>65061</v>
      </c>
      <c r="B2264">
        <v>0</v>
      </c>
      <c r="C2264" t="s">
        <v>30</v>
      </c>
      <c r="D2264">
        <v>5211</v>
      </c>
      <c r="E2264" t="s">
        <v>94</v>
      </c>
      <c r="F2264" t="s">
        <v>14</v>
      </c>
      <c r="G2264">
        <v>25</v>
      </c>
    </row>
    <row r="2265" spans="1:7" x14ac:dyDescent="0.35">
      <c r="A2265">
        <v>72220</v>
      </c>
      <c r="B2265">
        <v>2</v>
      </c>
      <c r="C2265" t="s">
        <v>30</v>
      </c>
      <c r="D2265">
        <v>2307</v>
      </c>
      <c r="E2265" t="s">
        <v>93</v>
      </c>
      <c r="F2265" t="s">
        <v>17</v>
      </c>
      <c r="G2265">
        <v>15</v>
      </c>
    </row>
    <row r="2266" spans="1:7" x14ac:dyDescent="0.35">
      <c r="A2266">
        <v>112288</v>
      </c>
      <c r="B2266">
        <v>0</v>
      </c>
      <c r="C2266" t="s">
        <v>22</v>
      </c>
      <c r="D2266">
        <v>3001</v>
      </c>
      <c r="E2266" t="s">
        <v>100</v>
      </c>
      <c r="F2266" t="s">
        <v>17</v>
      </c>
      <c r="G2266">
        <v>12</v>
      </c>
    </row>
    <row r="2267" spans="1:7" x14ac:dyDescent="0.35">
      <c r="A2267">
        <v>109539</v>
      </c>
      <c r="B2267">
        <v>2</v>
      </c>
      <c r="C2267" t="s">
        <v>50</v>
      </c>
      <c r="D2267">
        <v>5212</v>
      </c>
      <c r="E2267" t="s">
        <v>90</v>
      </c>
      <c r="F2267" t="s">
        <v>17</v>
      </c>
      <c r="G2267">
        <v>20</v>
      </c>
    </row>
    <row r="2268" spans="1:7" x14ac:dyDescent="0.35">
      <c r="A2268">
        <v>7836</v>
      </c>
      <c r="B2268">
        <v>1002</v>
      </c>
      <c r="C2268" t="s">
        <v>22</v>
      </c>
      <c r="D2268">
        <v>2201</v>
      </c>
      <c r="E2268" t="s">
        <v>95</v>
      </c>
      <c r="F2268" t="s">
        <v>14</v>
      </c>
      <c r="G2268">
        <v>25</v>
      </c>
    </row>
    <row r="2269" spans="1:7" x14ac:dyDescent="0.35">
      <c r="A2269">
        <v>41448</v>
      </c>
      <c r="B2269">
        <v>0</v>
      </c>
      <c r="C2269" t="s">
        <v>13</v>
      </c>
      <c r="D2269">
        <v>4206</v>
      </c>
      <c r="E2269" t="s">
        <v>96</v>
      </c>
      <c r="F2269" t="s">
        <v>17</v>
      </c>
      <c r="G2269">
        <v>15</v>
      </c>
    </row>
    <row r="2270" spans="1:7" x14ac:dyDescent="0.35">
      <c r="A2270">
        <v>110822</v>
      </c>
      <c r="B2270">
        <v>2</v>
      </c>
      <c r="C2270" t="s">
        <v>33</v>
      </c>
      <c r="D2270">
        <v>0</v>
      </c>
      <c r="E2270" t="s">
        <v>93</v>
      </c>
      <c r="F2270" t="s">
        <v>17</v>
      </c>
      <c r="G2270">
        <v>20</v>
      </c>
    </row>
    <row r="2271" spans="1:7" x14ac:dyDescent="0.35">
      <c r="A2271">
        <v>66163</v>
      </c>
      <c r="B2271">
        <v>2</v>
      </c>
      <c r="C2271" t="s">
        <v>30</v>
      </c>
      <c r="D2271">
        <v>0</v>
      </c>
      <c r="E2271" t="s">
        <v>94</v>
      </c>
      <c r="F2271" t="s">
        <v>17</v>
      </c>
      <c r="G2271">
        <v>10</v>
      </c>
    </row>
    <row r="2272" spans="1:7" x14ac:dyDescent="0.35">
      <c r="A2272">
        <v>6183</v>
      </c>
      <c r="B2272">
        <v>1</v>
      </c>
      <c r="C2272" t="s">
        <v>41</v>
      </c>
      <c r="D2272">
        <v>2409</v>
      </c>
      <c r="E2272" t="s">
        <v>97</v>
      </c>
      <c r="F2272" t="s">
        <v>14</v>
      </c>
      <c r="G2272">
        <v>100</v>
      </c>
    </row>
    <row r="2273" spans="1:7" x14ac:dyDescent="0.35">
      <c r="A2273">
        <v>124787</v>
      </c>
      <c r="B2273">
        <v>0</v>
      </c>
      <c r="C2273" t="s">
        <v>21</v>
      </c>
      <c r="D2273">
        <v>0</v>
      </c>
      <c r="E2273" t="s">
        <v>91</v>
      </c>
      <c r="F2273" t="s">
        <v>17</v>
      </c>
      <c r="G2273">
        <v>20</v>
      </c>
    </row>
    <row r="2274" spans="1:7" x14ac:dyDescent="0.35">
      <c r="A2274">
        <v>109644</v>
      </c>
      <c r="B2274">
        <v>1002</v>
      </c>
      <c r="C2274" t="s">
        <v>13</v>
      </c>
      <c r="D2274">
        <v>2509</v>
      </c>
      <c r="E2274" t="s">
        <v>90</v>
      </c>
      <c r="F2274" t="s">
        <v>45</v>
      </c>
      <c r="G2274">
        <v>5</v>
      </c>
    </row>
    <row r="2275" spans="1:7" x14ac:dyDescent="0.35">
      <c r="A2275">
        <v>105650</v>
      </c>
      <c r="B2275">
        <v>0</v>
      </c>
      <c r="C2275" t="s">
        <v>28</v>
      </c>
      <c r="D2275">
        <v>1901</v>
      </c>
      <c r="E2275" t="s">
        <v>90</v>
      </c>
      <c r="F2275" t="s">
        <v>17</v>
      </c>
      <c r="G2275">
        <v>10</v>
      </c>
    </row>
    <row r="2276" spans="1:7" x14ac:dyDescent="0.35">
      <c r="A2276">
        <v>45982</v>
      </c>
      <c r="B2276">
        <v>0</v>
      </c>
      <c r="C2276" t="s">
        <v>13</v>
      </c>
      <c r="D2276">
        <v>0</v>
      </c>
      <c r="E2276" t="s">
        <v>90</v>
      </c>
      <c r="F2276" t="s">
        <v>17</v>
      </c>
      <c r="G2276">
        <v>15</v>
      </c>
    </row>
    <row r="2277" spans="1:7" x14ac:dyDescent="0.35">
      <c r="A2277">
        <v>14437</v>
      </c>
      <c r="B2277">
        <v>1</v>
      </c>
      <c r="C2277" t="s">
        <v>49</v>
      </c>
      <c r="D2277">
        <v>2705</v>
      </c>
      <c r="E2277" t="s">
        <v>91</v>
      </c>
      <c r="F2277" t="s">
        <v>14</v>
      </c>
      <c r="G2277">
        <v>20</v>
      </c>
    </row>
    <row r="2278" spans="1:7" x14ac:dyDescent="0.35">
      <c r="A2278">
        <v>10399</v>
      </c>
      <c r="B2278">
        <v>2</v>
      </c>
      <c r="C2278" t="s">
        <v>60</v>
      </c>
      <c r="D2278">
        <v>0</v>
      </c>
      <c r="E2278" t="s">
        <v>92</v>
      </c>
      <c r="F2278" t="s">
        <v>17</v>
      </c>
      <c r="G2278">
        <v>10</v>
      </c>
    </row>
    <row r="2279" spans="1:7" x14ac:dyDescent="0.35">
      <c r="A2279">
        <v>151828</v>
      </c>
      <c r="B2279">
        <v>1</v>
      </c>
      <c r="C2279" t="s">
        <v>22</v>
      </c>
      <c r="D2279">
        <v>2701</v>
      </c>
      <c r="E2279" t="s">
        <v>103</v>
      </c>
      <c r="F2279" t="s">
        <v>14</v>
      </c>
      <c r="G2279">
        <v>10</v>
      </c>
    </row>
    <row r="2280" spans="1:7" x14ac:dyDescent="0.35">
      <c r="A2280">
        <v>162606</v>
      </c>
      <c r="B2280">
        <v>0</v>
      </c>
      <c r="C2280" t="s">
        <v>22</v>
      </c>
      <c r="D2280">
        <v>4301</v>
      </c>
      <c r="E2280" t="s">
        <v>91</v>
      </c>
      <c r="F2280" t="s">
        <v>17</v>
      </c>
      <c r="G2280">
        <v>9</v>
      </c>
    </row>
    <row r="2281" spans="1:7" x14ac:dyDescent="0.35">
      <c r="A2281">
        <v>141809</v>
      </c>
      <c r="B2281">
        <v>2</v>
      </c>
      <c r="C2281" t="s">
        <v>22</v>
      </c>
      <c r="D2281">
        <v>0</v>
      </c>
      <c r="E2281" t="s">
        <v>105</v>
      </c>
      <c r="F2281" t="s">
        <v>17</v>
      </c>
      <c r="G2281">
        <v>8</v>
      </c>
    </row>
    <row r="2282" spans="1:7" x14ac:dyDescent="0.35">
      <c r="A2282">
        <v>178884</v>
      </c>
      <c r="B2282">
        <v>2</v>
      </c>
      <c r="C2282" t="s">
        <v>41</v>
      </c>
      <c r="D2282">
        <v>5201</v>
      </c>
      <c r="E2282" t="s">
        <v>91</v>
      </c>
      <c r="F2282" t="s">
        <v>14</v>
      </c>
      <c r="G2282">
        <v>15</v>
      </c>
    </row>
    <row r="2283" spans="1:7" x14ac:dyDescent="0.35">
      <c r="A2283">
        <v>178098</v>
      </c>
      <c r="B2283">
        <v>2</v>
      </c>
      <c r="C2283" t="s">
        <v>51</v>
      </c>
      <c r="D2283">
        <v>3103</v>
      </c>
      <c r="E2283" t="s">
        <v>92</v>
      </c>
      <c r="F2283" t="s">
        <v>17</v>
      </c>
      <c r="G2283">
        <v>6</v>
      </c>
    </row>
    <row r="2284" spans="1:7" x14ac:dyDescent="0.35">
      <c r="A2284">
        <v>116082</v>
      </c>
      <c r="B2284">
        <v>1</v>
      </c>
      <c r="C2284" t="s">
        <v>21</v>
      </c>
      <c r="D2284">
        <v>3301</v>
      </c>
      <c r="E2284" t="s">
        <v>89</v>
      </c>
      <c r="F2284" t="s">
        <v>14</v>
      </c>
      <c r="G2284">
        <v>10</v>
      </c>
    </row>
    <row r="2285" spans="1:7" x14ac:dyDescent="0.35">
      <c r="A2285">
        <v>190769</v>
      </c>
      <c r="B2285">
        <v>0</v>
      </c>
      <c r="C2285" t="s">
        <v>33</v>
      </c>
      <c r="D2285">
        <v>0</v>
      </c>
      <c r="E2285" t="s">
        <v>91</v>
      </c>
      <c r="F2285" t="s">
        <v>14</v>
      </c>
      <c r="G2285">
        <v>10</v>
      </c>
    </row>
    <row r="2286" spans="1:7" x14ac:dyDescent="0.35">
      <c r="A2286">
        <v>177087</v>
      </c>
      <c r="B2286">
        <v>0</v>
      </c>
      <c r="C2286" t="s">
        <v>51</v>
      </c>
      <c r="D2286">
        <v>6401</v>
      </c>
      <c r="E2286" t="s">
        <v>89</v>
      </c>
      <c r="F2286" t="s">
        <v>14</v>
      </c>
      <c r="G2286">
        <v>12</v>
      </c>
    </row>
    <row r="2287" spans="1:7" x14ac:dyDescent="0.35">
      <c r="A2287">
        <v>101654</v>
      </c>
      <c r="B2287">
        <v>0</v>
      </c>
      <c r="C2287" t="s">
        <v>37</v>
      </c>
      <c r="D2287">
        <v>4201</v>
      </c>
      <c r="E2287" t="s">
        <v>89</v>
      </c>
      <c r="F2287" t="s">
        <v>17</v>
      </c>
      <c r="G2287">
        <v>18</v>
      </c>
    </row>
    <row r="2288" spans="1:7" x14ac:dyDescent="0.35">
      <c r="A2288">
        <v>62760</v>
      </c>
      <c r="B2288">
        <v>0</v>
      </c>
      <c r="C2288" t="s">
        <v>34</v>
      </c>
      <c r="D2288">
        <v>0</v>
      </c>
      <c r="E2288" t="s">
        <v>92</v>
      </c>
      <c r="F2288" t="s">
        <v>14</v>
      </c>
      <c r="G2288">
        <v>5</v>
      </c>
    </row>
    <row r="2289" spans="1:7" x14ac:dyDescent="0.35">
      <c r="A2289">
        <v>135406</v>
      </c>
      <c r="B2289">
        <v>1</v>
      </c>
      <c r="C2289" t="s">
        <v>56</v>
      </c>
      <c r="D2289">
        <v>4106</v>
      </c>
      <c r="E2289" t="s">
        <v>91</v>
      </c>
      <c r="F2289" t="s">
        <v>14</v>
      </c>
      <c r="G2289">
        <v>25</v>
      </c>
    </row>
    <row r="2290" spans="1:7" x14ac:dyDescent="0.35">
      <c r="A2290">
        <v>142409</v>
      </c>
      <c r="B2290">
        <v>1</v>
      </c>
      <c r="C2290" t="s">
        <v>24</v>
      </c>
      <c r="D2290">
        <v>2201</v>
      </c>
      <c r="E2290" t="s">
        <v>92</v>
      </c>
      <c r="F2290" t="s">
        <v>14</v>
      </c>
      <c r="G2290">
        <v>10</v>
      </c>
    </row>
    <row r="2291" spans="1:7" x14ac:dyDescent="0.35">
      <c r="A2291">
        <v>79627</v>
      </c>
      <c r="B2291">
        <v>1</v>
      </c>
      <c r="C2291" t="s">
        <v>36</v>
      </c>
      <c r="D2291">
        <v>2408</v>
      </c>
      <c r="E2291" t="s">
        <v>94</v>
      </c>
      <c r="F2291" t="s">
        <v>14</v>
      </c>
      <c r="G2291">
        <v>10</v>
      </c>
    </row>
    <row r="2292" spans="1:7" x14ac:dyDescent="0.35">
      <c r="A2292">
        <v>27310</v>
      </c>
      <c r="B2292">
        <v>1</v>
      </c>
      <c r="C2292" t="s">
        <v>40</v>
      </c>
      <c r="D2292">
        <v>2101</v>
      </c>
      <c r="E2292" t="s">
        <v>90</v>
      </c>
      <c r="F2292" t="s">
        <v>14</v>
      </c>
      <c r="G2292">
        <v>15</v>
      </c>
    </row>
    <row r="2293" spans="1:7" x14ac:dyDescent="0.35">
      <c r="A2293">
        <v>122131</v>
      </c>
      <c r="B2293">
        <v>0</v>
      </c>
      <c r="C2293" t="s">
        <v>21</v>
      </c>
      <c r="D2293">
        <v>4601</v>
      </c>
      <c r="E2293" t="s">
        <v>94</v>
      </c>
      <c r="F2293" t="s">
        <v>17</v>
      </c>
      <c r="G2293">
        <v>15</v>
      </c>
    </row>
    <row r="2294" spans="1:7" x14ac:dyDescent="0.35">
      <c r="A2294">
        <v>131169</v>
      </c>
      <c r="B2294">
        <v>2</v>
      </c>
      <c r="C2294" t="s">
        <v>49</v>
      </c>
      <c r="D2294">
        <v>2612</v>
      </c>
      <c r="E2294" t="s">
        <v>89</v>
      </c>
      <c r="F2294" t="s">
        <v>17</v>
      </c>
      <c r="G2294">
        <v>25</v>
      </c>
    </row>
    <row r="2295" spans="1:7" x14ac:dyDescent="0.35">
      <c r="A2295">
        <v>78009</v>
      </c>
      <c r="B2295">
        <v>0</v>
      </c>
      <c r="C2295" t="s">
        <v>36</v>
      </c>
      <c r="D2295">
        <v>0</v>
      </c>
      <c r="E2295" t="s">
        <v>90</v>
      </c>
      <c r="F2295" t="s">
        <v>17</v>
      </c>
      <c r="G2295">
        <v>20</v>
      </c>
    </row>
    <row r="2296" spans="1:7" x14ac:dyDescent="0.35">
      <c r="A2296">
        <v>86445</v>
      </c>
      <c r="B2296">
        <v>0</v>
      </c>
      <c r="C2296" t="s">
        <v>46</v>
      </c>
      <c r="D2296">
        <v>4506</v>
      </c>
      <c r="E2296" t="s">
        <v>93</v>
      </c>
      <c r="F2296" t="s">
        <v>17</v>
      </c>
      <c r="G2296">
        <v>15</v>
      </c>
    </row>
    <row r="2297" spans="1:7" x14ac:dyDescent="0.35">
      <c r="A2297">
        <v>162343</v>
      </c>
      <c r="B2297">
        <v>0</v>
      </c>
      <c r="C2297" t="s">
        <v>22</v>
      </c>
      <c r="D2297">
        <v>4701</v>
      </c>
      <c r="E2297" t="s">
        <v>94</v>
      </c>
      <c r="F2297" t="s">
        <v>14</v>
      </c>
      <c r="G2297">
        <v>20</v>
      </c>
    </row>
    <row r="2298" spans="1:7" x14ac:dyDescent="0.35">
      <c r="A2298">
        <v>35316</v>
      </c>
      <c r="B2298">
        <v>28</v>
      </c>
      <c r="C2298" t="s">
        <v>13</v>
      </c>
      <c r="D2298">
        <v>2403</v>
      </c>
      <c r="E2298" t="s">
        <v>89</v>
      </c>
      <c r="F2298" t="s">
        <v>17</v>
      </c>
      <c r="G2298">
        <v>14</v>
      </c>
    </row>
    <row r="2299" spans="1:7" x14ac:dyDescent="0.35">
      <c r="A2299">
        <v>148946</v>
      </c>
      <c r="B2299">
        <v>0</v>
      </c>
      <c r="C2299" t="s">
        <v>22</v>
      </c>
      <c r="D2299">
        <v>0</v>
      </c>
      <c r="E2299" t="s">
        <v>102</v>
      </c>
      <c r="F2299" t="s">
        <v>17</v>
      </c>
      <c r="G2299">
        <v>10</v>
      </c>
    </row>
    <row r="2300" spans="1:7" x14ac:dyDescent="0.35">
      <c r="A2300">
        <v>5524</v>
      </c>
      <c r="B2300">
        <v>2</v>
      </c>
      <c r="C2300" t="s">
        <v>56</v>
      </c>
      <c r="D2300">
        <v>2301</v>
      </c>
      <c r="E2300" t="s">
        <v>95</v>
      </c>
      <c r="F2300" t="s">
        <v>17</v>
      </c>
      <c r="G2300">
        <v>15</v>
      </c>
    </row>
    <row r="2301" spans="1:7" x14ac:dyDescent="0.35">
      <c r="A2301">
        <v>57593</v>
      </c>
      <c r="B2301">
        <v>1</v>
      </c>
      <c r="C2301" t="s">
        <v>58</v>
      </c>
      <c r="D2301">
        <v>0</v>
      </c>
      <c r="E2301" t="s">
        <v>100</v>
      </c>
      <c r="F2301" t="s">
        <v>14</v>
      </c>
      <c r="G2301">
        <v>5</v>
      </c>
    </row>
    <row r="2302" spans="1:7" x14ac:dyDescent="0.35">
      <c r="A2302">
        <v>144339</v>
      </c>
      <c r="B2302">
        <v>980</v>
      </c>
      <c r="C2302" t="s">
        <v>22</v>
      </c>
      <c r="D2302">
        <v>6601</v>
      </c>
      <c r="E2302" t="s">
        <v>96</v>
      </c>
      <c r="F2302" t="s">
        <v>31</v>
      </c>
      <c r="G2302">
        <v>10</v>
      </c>
    </row>
    <row r="2303" spans="1:7" x14ac:dyDescent="0.35">
      <c r="A2303">
        <v>158355</v>
      </c>
      <c r="B2303">
        <v>1</v>
      </c>
      <c r="C2303" t="s">
        <v>22</v>
      </c>
      <c r="D2303">
        <v>4801</v>
      </c>
      <c r="E2303" t="s">
        <v>96</v>
      </c>
      <c r="F2303" t="s">
        <v>14</v>
      </c>
      <c r="G2303">
        <v>15</v>
      </c>
    </row>
    <row r="2304" spans="1:7" x14ac:dyDescent="0.35">
      <c r="A2304">
        <v>24311</v>
      </c>
      <c r="B2304">
        <v>28</v>
      </c>
      <c r="C2304" t="s">
        <v>18</v>
      </c>
      <c r="D2304">
        <v>0</v>
      </c>
      <c r="E2304" t="s">
        <v>101</v>
      </c>
      <c r="F2304" t="s">
        <v>17</v>
      </c>
      <c r="G2304">
        <v>3</v>
      </c>
    </row>
    <row r="2305" spans="1:7" x14ac:dyDescent="0.35">
      <c r="A2305">
        <v>44009</v>
      </c>
      <c r="B2305">
        <v>0</v>
      </c>
      <c r="C2305" t="s">
        <v>13</v>
      </c>
      <c r="D2305">
        <v>1103</v>
      </c>
      <c r="E2305" t="s">
        <v>91</v>
      </c>
      <c r="F2305" t="s">
        <v>17</v>
      </c>
      <c r="G2305">
        <v>20</v>
      </c>
    </row>
    <row r="2306" spans="1:7" x14ac:dyDescent="0.35">
      <c r="A2306">
        <v>7059</v>
      </c>
      <c r="B2306">
        <v>2</v>
      </c>
      <c r="C2306" t="s">
        <v>47</v>
      </c>
      <c r="D2306">
        <v>2007</v>
      </c>
      <c r="E2306" t="s">
        <v>94</v>
      </c>
      <c r="F2306" t="s">
        <v>17</v>
      </c>
      <c r="G2306">
        <v>10</v>
      </c>
    </row>
    <row r="2307" spans="1:7" x14ac:dyDescent="0.35">
      <c r="A2307">
        <v>11399</v>
      </c>
      <c r="B2307">
        <v>2</v>
      </c>
      <c r="C2307" t="s">
        <v>22</v>
      </c>
      <c r="D2307">
        <v>1102</v>
      </c>
      <c r="E2307" t="s">
        <v>93</v>
      </c>
      <c r="F2307" t="s">
        <v>17</v>
      </c>
      <c r="G2307">
        <v>8</v>
      </c>
    </row>
    <row r="2308" spans="1:7" x14ac:dyDescent="0.35">
      <c r="A2308">
        <v>50262</v>
      </c>
      <c r="B2308">
        <v>1</v>
      </c>
      <c r="C2308" t="s">
        <v>54</v>
      </c>
      <c r="D2308">
        <v>4801</v>
      </c>
      <c r="E2308" t="s">
        <v>92</v>
      </c>
      <c r="F2308" t="s">
        <v>14</v>
      </c>
      <c r="G2308">
        <v>10</v>
      </c>
    </row>
    <row r="2309" spans="1:7" x14ac:dyDescent="0.35">
      <c r="A2309">
        <v>40338</v>
      </c>
      <c r="B2309">
        <v>0</v>
      </c>
      <c r="C2309" t="s">
        <v>13</v>
      </c>
      <c r="D2309">
        <v>6901</v>
      </c>
      <c r="E2309" t="s">
        <v>91</v>
      </c>
      <c r="F2309" t="s">
        <v>17</v>
      </c>
      <c r="G2309">
        <v>21</v>
      </c>
    </row>
    <row r="2310" spans="1:7" x14ac:dyDescent="0.35">
      <c r="A2310">
        <v>91101</v>
      </c>
      <c r="B2310">
        <v>0</v>
      </c>
      <c r="C2310" t="s">
        <v>16</v>
      </c>
      <c r="D2310">
        <v>4507</v>
      </c>
      <c r="E2310" t="s">
        <v>91</v>
      </c>
      <c r="F2310" t="s">
        <v>14</v>
      </c>
      <c r="G2310">
        <v>25</v>
      </c>
    </row>
    <row r="2311" spans="1:7" x14ac:dyDescent="0.35">
      <c r="A2311">
        <v>130969</v>
      </c>
      <c r="B2311">
        <v>2</v>
      </c>
      <c r="C2311" t="s">
        <v>49</v>
      </c>
      <c r="D2311">
        <v>301</v>
      </c>
      <c r="E2311" t="s">
        <v>93</v>
      </c>
      <c r="F2311" t="s">
        <v>17</v>
      </c>
      <c r="G2311">
        <v>20</v>
      </c>
    </row>
    <row r="2312" spans="1:7" x14ac:dyDescent="0.35">
      <c r="A2312">
        <v>128122</v>
      </c>
      <c r="B2312">
        <v>0</v>
      </c>
      <c r="C2312" t="s">
        <v>21</v>
      </c>
      <c r="D2312">
        <v>0</v>
      </c>
      <c r="E2312" t="s">
        <v>90</v>
      </c>
      <c r="F2312" t="s">
        <v>14</v>
      </c>
      <c r="G2312">
        <v>5</v>
      </c>
    </row>
    <row r="2313" spans="1:7" x14ac:dyDescent="0.35">
      <c r="A2313">
        <v>167149</v>
      </c>
      <c r="B2313">
        <v>1</v>
      </c>
      <c r="C2313" t="s">
        <v>22</v>
      </c>
      <c r="D2313">
        <v>4501</v>
      </c>
      <c r="E2313" t="s">
        <v>96</v>
      </c>
      <c r="F2313" t="s">
        <v>14</v>
      </c>
      <c r="G2313">
        <v>20</v>
      </c>
    </row>
    <row r="2314" spans="1:7" x14ac:dyDescent="0.35">
      <c r="A2314">
        <v>67742</v>
      </c>
      <c r="B2314">
        <v>0</v>
      </c>
      <c r="C2314" t="s">
        <v>30</v>
      </c>
      <c r="D2314">
        <v>2309</v>
      </c>
      <c r="E2314" t="s">
        <v>95</v>
      </c>
      <c r="F2314" t="s">
        <v>17</v>
      </c>
      <c r="G2314">
        <v>5</v>
      </c>
    </row>
    <row r="2315" spans="1:7" x14ac:dyDescent="0.35">
      <c r="A2315">
        <v>66303</v>
      </c>
      <c r="B2315">
        <v>0</v>
      </c>
      <c r="C2315" t="s">
        <v>30</v>
      </c>
      <c r="D2315">
        <v>1401</v>
      </c>
      <c r="E2315" t="s">
        <v>104</v>
      </c>
      <c r="F2315" t="s">
        <v>17</v>
      </c>
      <c r="G2315">
        <v>2</v>
      </c>
    </row>
    <row r="2316" spans="1:7" x14ac:dyDescent="0.35">
      <c r="A2316">
        <v>86205</v>
      </c>
      <c r="B2316">
        <v>3</v>
      </c>
      <c r="C2316" t="s">
        <v>53</v>
      </c>
      <c r="D2316">
        <v>5007</v>
      </c>
      <c r="E2316" t="s">
        <v>90</v>
      </c>
      <c r="F2316" t="s">
        <v>17</v>
      </c>
      <c r="G2316">
        <v>25</v>
      </c>
    </row>
    <row r="2317" spans="1:7" x14ac:dyDescent="0.35">
      <c r="A2317">
        <v>1899</v>
      </c>
      <c r="B2317">
        <v>1</v>
      </c>
      <c r="C2317" t="s">
        <v>22</v>
      </c>
      <c r="D2317">
        <v>4801</v>
      </c>
      <c r="E2317" t="s">
        <v>91</v>
      </c>
      <c r="F2317" t="s">
        <v>14</v>
      </c>
      <c r="G2317">
        <v>125</v>
      </c>
    </row>
    <row r="2318" spans="1:7" x14ac:dyDescent="0.35">
      <c r="A2318">
        <v>184690</v>
      </c>
      <c r="B2318">
        <v>0</v>
      </c>
      <c r="C2318" t="s">
        <v>71</v>
      </c>
      <c r="D2318">
        <v>0</v>
      </c>
      <c r="E2318" t="s">
        <v>89</v>
      </c>
      <c r="F2318" t="s">
        <v>14</v>
      </c>
      <c r="G2318">
        <v>20</v>
      </c>
    </row>
    <row r="2319" spans="1:7" x14ac:dyDescent="0.35">
      <c r="A2319">
        <v>7265</v>
      </c>
      <c r="B2319">
        <v>0</v>
      </c>
      <c r="C2319" t="s">
        <v>22</v>
      </c>
      <c r="D2319">
        <v>0</v>
      </c>
      <c r="E2319" t="s">
        <v>97</v>
      </c>
      <c r="F2319" t="s">
        <v>17</v>
      </c>
      <c r="G2319">
        <v>10</v>
      </c>
    </row>
    <row r="2320" spans="1:7" x14ac:dyDescent="0.35">
      <c r="A2320">
        <v>159178</v>
      </c>
      <c r="B2320">
        <v>1</v>
      </c>
      <c r="C2320" t="s">
        <v>22</v>
      </c>
      <c r="D2320">
        <v>0</v>
      </c>
      <c r="E2320" t="s">
        <v>93</v>
      </c>
      <c r="F2320" t="s">
        <v>14</v>
      </c>
      <c r="G2320">
        <v>10</v>
      </c>
    </row>
    <row r="2321" spans="1:7" x14ac:dyDescent="0.35">
      <c r="A2321">
        <v>49812</v>
      </c>
      <c r="B2321">
        <v>2</v>
      </c>
      <c r="C2321" t="s">
        <v>44</v>
      </c>
      <c r="D2321">
        <v>3701</v>
      </c>
      <c r="E2321" t="s">
        <v>100</v>
      </c>
      <c r="F2321" t="s">
        <v>17</v>
      </c>
      <c r="G2321">
        <v>3</v>
      </c>
    </row>
    <row r="2322" spans="1:7" x14ac:dyDescent="0.35">
      <c r="A2322">
        <v>33135</v>
      </c>
      <c r="B2322">
        <v>0</v>
      </c>
      <c r="C2322" t="s">
        <v>13</v>
      </c>
      <c r="D2322">
        <v>3410</v>
      </c>
      <c r="E2322" t="s">
        <v>99</v>
      </c>
      <c r="F2322" t="s">
        <v>17</v>
      </c>
      <c r="G2322">
        <v>10</v>
      </c>
    </row>
    <row r="2323" spans="1:7" x14ac:dyDescent="0.35">
      <c r="A2323">
        <v>23459</v>
      </c>
      <c r="B2323">
        <v>28</v>
      </c>
      <c r="C2323" t="s">
        <v>47</v>
      </c>
      <c r="D2323">
        <v>0</v>
      </c>
      <c r="E2323" t="s">
        <v>91</v>
      </c>
      <c r="F2323" t="s">
        <v>17</v>
      </c>
      <c r="G2323">
        <v>25</v>
      </c>
    </row>
    <row r="2324" spans="1:7" x14ac:dyDescent="0.35">
      <c r="A2324">
        <v>186271</v>
      </c>
      <c r="B2324">
        <v>1</v>
      </c>
      <c r="C2324" t="s">
        <v>22</v>
      </c>
      <c r="D2324">
        <v>2001</v>
      </c>
      <c r="E2324" t="s">
        <v>96</v>
      </c>
      <c r="F2324" t="s">
        <v>14</v>
      </c>
      <c r="G2324">
        <v>40</v>
      </c>
    </row>
    <row r="2325" spans="1:7" x14ac:dyDescent="0.35">
      <c r="A2325">
        <v>55624</v>
      </c>
      <c r="B2325">
        <v>0</v>
      </c>
      <c r="C2325" t="s">
        <v>63</v>
      </c>
      <c r="D2325">
        <v>2311</v>
      </c>
      <c r="E2325" t="s">
        <v>105</v>
      </c>
      <c r="F2325" t="s">
        <v>17</v>
      </c>
      <c r="G2325">
        <v>10</v>
      </c>
    </row>
    <row r="2326" spans="1:7" x14ac:dyDescent="0.35">
      <c r="A2326">
        <v>129912</v>
      </c>
      <c r="B2326">
        <v>1</v>
      </c>
      <c r="C2326" t="s">
        <v>49</v>
      </c>
      <c r="D2326">
        <v>0</v>
      </c>
      <c r="E2326" t="s">
        <v>96</v>
      </c>
      <c r="F2326" t="s">
        <v>14</v>
      </c>
      <c r="G2326">
        <v>50</v>
      </c>
    </row>
    <row r="2327" spans="1:7" x14ac:dyDescent="0.35">
      <c r="A2327">
        <v>8657</v>
      </c>
      <c r="B2327">
        <v>0</v>
      </c>
      <c r="C2327" t="s">
        <v>41</v>
      </c>
      <c r="D2327">
        <v>2107</v>
      </c>
      <c r="E2327" t="s">
        <v>91</v>
      </c>
      <c r="F2327" t="s">
        <v>17</v>
      </c>
      <c r="G2327">
        <v>15</v>
      </c>
    </row>
    <row r="2328" spans="1:7" x14ac:dyDescent="0.35">
      <c r="A2328">
        <v>129174</v>
      </c>
      <c r="B2328">
        <v>0</v>
      </c>
      <c r="C2328" t="s">
        <v>56</v>
      </c>
      <c r="D2328">
        <v>0</v>
      </c>
      <c r="E2328" t="s">
        <v>97</v>
      </c>
      <c r="F2328" t="s">
        <v>31</v>
      </c>
      <c r="G2328">
        <v>10</v>
      </c>
    </row>
    <row r="2329" spans="1:7" x14ac:dyDescent="0.35">
      <c r="A2329">
        <v>129453</v>
      </c>
      <c r="B2329">
        <v>0</v>
      </c>
      <c r="C2329" t="s">
        <v>49</v>
      </c>
      <c r="D2329">
        <v>2801</v>
      </c>
      <c r="E2329" t="s">
        <v>95</v>
      </c>
      <c r="F2329" t="s">
        <v>17</v>
      </c>
      <c r="G2329">
        <v>5</v>
      </c>
    </row>
    <row r="2330" spans="1:7" x14ac:dyDescent="0.35">
      <c r="A2330">
        <v>50027</v>
      </c>
      <c r="B2330">
        <v>0</v>
      </c>
      <c r="C2330" t="s">
        <v>54</v>
      </c>
      <c r="D2330">
        <v>0</v>
      </c>
      <c r="E2330" t="s">
        <v>92</v>
      </c>
      <c r="F2330" t="s">
        <v>17</v>
      </c>
      <c r="G2330">
        <v>40</v>
      </c>
    </row>
    <row r="2331" spans="1:7" x14ac:dyDescent="0.35">
      <c r="A2331">
        <v>85804</v>
      </c>
      <c r="B2331">
        <v>1</v>
      </c>
      <c r="C2331" t="s">
        <v>57</v>
      </c>
      <c r="D2331">
        <v>2501</v>
      </c>
      <c r="E2331" t="s">
        <v>100</v>
      </c>
      <c r="F2331" t="s">
        <v>14</v>
      </c>
      <c r="G2331">
        <v>20</v>
      </c>
    </row>
    <row r="2332" spans="1:7" x14ac:dyDescent="0.35">
      <c r="A2332">
        <v>9742</v>
      </c>
      <c r="B2332">
        <v>0</v>
      </c>
      <c r="C2332" t="s">
        <v>51</v>
      </c>
      <c r="D2332">
        <v>4701</v>
      </c>
      <c r="E2332" t="s">
        <v>91</v>
      </c>
      <c r="F2332" t="s">
        <v>14</v>
      </c>
      <c r="G2332">
        <v>14</v>
      </c>
    </row>
    <row r="2333" spans="1:7" x14ac:dyDescent="0.35">
      <c r="A2333">
        <v>1986</v>
      </c>
      <c r="B2333">
        <v>2</v>
      </c>
      <c r="C2333" t="s">
        <v>22</v>
      </c>
      <c r="D2333">
        <v>2201</v>
      </c>
      <c r="E2333" t="s">
        <v>96</v>
      </c>
      <c r="F2333" t="s">
        <v>17</v>
      </c>
      <c r="G2333">
        <v>5</v>
      </c>
    </row>
    <row r="2334" spans="1:7" x14ac:dyDescent="0.35">
      <c r="A2334">
        <v>26924</v>
      </c>
      <c r="B2334">
        <v>1</v>
      </c>
      <c r="C2334" t="s">
        <v>40</v>
      </c>
      <c r="D2334">
        <v>2901</v>
      </c>
      <c r="E2334" t="s">
        <v>97</v>
      </c>
      <c r="F2334" t="s">
        <v>14</v>
      </c>
      <c r="G2334">
        <v>60</v>
      </c>
    </row>
    <row r="2335" spans="1:7" x14ac:dyDescent="0.35">
      <c r="A2335">
        <v>145480</v>
      </c>
      <c r="B2335">
        <v>2</v>
      </c>
      <c r="C2335" t="s">
        <v>22</v>
      </c>
      <c r="D2335">
        <v>4201</v>
      </c>
      <c r="E2335" t="s">
        <v>96</v>
      </c>
      <c r="F2335" t="s">
        <v>17</v>
      </c>
      <c r="G2335">
        <v>12</v>
      </c>
    </row>
    <row r="2336" spans="1:7" x14ac:dyDescent="0.35">
      <c r="A2336">
        <v>45824</v>
      </c>
      <c r="B2336">
        <v>1</v>
      </c>
      <c r="C2336" t="s">
        <v>13</v>
      </c>
      <c r="D2336">
        <v>5704</v>
      </c>
      <c r="E2336" t="s">
        <v>94</v>
      </c>
      <c r="F2336" t="s">
        <v>14</v>
      </c>
      <c r="G2336">
        <v>25</v>
      </c>
    </row>
    <row r="2337" spans="1:7" x14ac:dyDescent="0.35">
      <c r="A2337">
        <v>187417</v>
      </c>
      <c r="B2337">
        <v>1</v>
      </c>
      <c r="C2337" t="s">
        <v>74</v>
      </c>
      <c r="D2337">
        <v>0</v>
      </c>
      <c r="E2337" t="s">
        <v>103</v>
      </c>
      <c r="F2337" t="s">
        <v>14</v>
      </c>
      <c r="G2337">
        <v>45</v>
      </c>
    </row>
    <row r="2338" spans="1:7" x14ac:dyDescent="0.35">
      <c r="A2338">
        <v>173094</v>
      </c>
      <c r="B2338">
        <v>0</v>
      </c>
      <c r="C2338" t="s">
        <v>22</v>
      </c>
      <c r="D2338">
        <v>2401</v>
      </c>
      <c r="E2338" t="s">
        <v>100</v>
      </c>
      <c r="F2338" t="s">
        <v>14</v>
      </c>
      <c r="G2338">
        <v>15</v>
      </c>
    </row>
    <row r="2339" spans="1:7" x14ac:dyDescent="0.35">
      <c r="A2339">
        <v>182573</v>
      </c>
      <c r="B2339">
        <v>0</v>
      </c>
      <c r="C2339" t="s">
        <v>41</v>
      </c>
      <c r="D2339">
        <v>3504</v>
      </c>
      <c r="E2339" t="s">
        <v>92</v>
      </c>
      <c r="F2339" t="s">
        <v>14</v>
      </c>
      <c r="G2339">
        <v>12</v>
      </c>
    </row>
    <row r="2340" spans="1:7" x14ac:dyDescent="0.35">
      <c r="A2340">
        <v>185815</v>
      </c>
      <c r="B2340">
        <v>0</v>
      </c>
      <c r="C2340" t="s">
        <v>13</v>
      </c>
      <c r="D2340">
        <v>2901</v>
      </c>
      <c r="E2340" t="s">
        <v>102</v>
      </c>
      <c r="F2340" t="s">
        <v>17</v>
      </c>
      <c r="G2340">
        <v>7</v>
      </c>
    </row>
    <row r="2341" spans="1:7" x14ac:dyDescent="0.35">
      <c r="A2341">
        <v>86580</v>
      </c>
      <c r="B2341">
        <v>2</v>
      </c>
      <c r="C2341" t="s">
        <v>46</v>
      </c>
      <c r="D2341">
        <v>601</v>
      </c>
      <c r="E2341" t="s">
        <v>92</v>
      </c>
      <c r="F2341" t="s">
        <v>17</v>
      </c>
      <c r="G2341">
        <v>5</v>
      </c>
    </row>
    <row r="2342" spans="1:7" x14ac:dyDescent="0.35">
      <c r="A2342">
        <v>113680</v>
      </c>
      <c r="B2342">
        <v>1002</v>
      </c>
      <c r="C2342" t="s">
        <v>21</v>
      </c>
      <c r="D2342">
        <v>5201</v>
      </c>
      <c r="E2342" t="s">
        <v>105</v>
      </c>
      <c r="F2342" t="s">
        <v>14</v>
      </c>
      <c r="G2342">
        <v>30</v>
      </c>
    </row>
    <row r="2343" spans="1:7" x14ac:dyDescent="0.35">
      <c r="A2343">
        <v>179876</v>
      </c>
      <c r="B2343">
        <v>0</v>
      </c>
      <c r="C2343" t="s">
        <v>41</v>
      </c>
      <c r="D2343">
        <v>2801</v>
      </c>
      <c r="E2343" t="s">
        <v>98</v>
      </c>
      <c r="F2343" t="s">
        <v>17</v>
      </c>
      <c r="G2343">
        <v>10</v>
      </c>
    </row>
    <row r="2344" spans="1:7" x14ac:dyDescent="0.35">
      <c r="A2344">
        <v>52171</v>
      </c>
      <c r="B2344">
        <v>1002</v>
      </c>
      <c r="C2344" t="s">
        <v>54</v>
      </c>
      <c r="D2344">
        <v>0</v>
      </c>
      <c r="E2344" t="s">
        <v>90</v>
      </c>
      <c r="F2344" t="s">
        <v>14</v>
      </c>
      <c r="G2344">
        <v>5</v>
      </c>
    </row>
    <row r="2345" spans="1:7" x14ac:dyDescent="0.35">
      <c r="A2345">
        <v>2586</v>
      </c>
      <c r="B2345">
        <v>0</v>
      </c>
      <c r="C2345" t="s">
        <v>40</v>
      </c>
      <c r="D2345">
        <v>4201</v>
      </c>
      <c r="E2345" t="s">
        <v>94</v>
      </c>
      <c r="F2345" t="s">
        <v>14</v>
      </c>
      <c r="G2345">
        <v>20</v>
      </c>
    </row>
    <row r="2346" spans="1:7" x14ac:dyDescent="0.35">
      <c r="A2346">
        <v>22499</v>
      </c>
      <c r="B2346">
        <v>0</v>
      </c>
      <c r="C2346" t="s">
        <v>47</v>
      </c>
      <c r="D2346">
        <v>3102</v>
      </c>
      <c r="E2346" t="s">
        <v>100</v>
      </c>
      <c r="F2346" t="s">
        <v>17</v>
      </c>
      <c r="G2346">
        <v>10</v>
      </c>
    </row>
    <row r="2347" spans="1:7" x14ac:dyDescent="0.35">
      <c r="A2347">
        <v>186773</v>
      </c>
      <c r="B2347">
        <v>0</v>
      </c>
      <c r="C2347" t="s">
        <v>58</v>
      </c>
      <c r="D2347">
        <v>0</v>
      </c>
      <c r="E2347" t="s">
        <v>91</v>
      </c>
      <c r="F2347" t="s">
        <v>17</v>
      </c>
      <c r="G2347">
        <v>8</v>
      </c>
    </row>
    <row r="2348" spans="1:7" x14ac:dyDescent="0.35">
      <c r="A2348">
        <v>90680</v>
      </c>
      <c r="B2348">
        <v>0</v>
      </c>
      <c r="C2348" t="s">
        <v>16</v>
      </c>
      <c r="D2348">
        <v>4801</v>
      </c>
      <c r="E2348" t="s">
        <v>96</v>
      </c>
      <c r="F2348" t="s">
        <v>17</v>
      </c>
      <c r="G2348">
        <v>24</v>
      </c>
    </row>
    <row r="2349" spans="1:7" x14ac:dyDescent="0.35">
      <c r="A2349">
        <v>123669</v>
      </c>
      <c r="B2349">
        <v>0</v>
      </c>
      <c r="C2349" t="s">
        <v>21</v>
      </c>
      <c r="D2349">
        <v>608</v>
      </c>
      <c r="E2349" t="s">
        <v>95</v>
      </c>
      <c r="F2349" t="s">
        <v>97</v>
      </c>
      <c r="G2349">
        <v>10</v>
      </c>
    </row>
    <row r="2350" spans="1:7" x14ac:dyDescent="0.35">
      <c r="A2350">
        <v>106850</v>
      </c>
      <c r="B2350">
        <v>28</v>
      </c>
      <c r="C2350" t="s">
        <v>60</v>
      </c>
      <c r="D2350">
        <v>6301</v>
      </c>
      <c r="E2350" t="s">
        <v>95</v>
      </c>
      <c r="F2350" t="s">
        <v>17</v>
      </c>
      <c r="G2350">
        <v>23</v>
      </c>
    </row>
    <row r="2351" spans="1:7" x14ac:dyDescent="0.35">
      <c r="A2351">
        <v>172068</v>
      </c>
      <c r="B2351">
        <v>1</v>
      </c>
      <c r="C2351" t="s">
        <v>22</v>
      </c>
      <c r="D2351">
        <v>4602</v>
      </c>
      <c r="E2351" t="s">
        <v>96</v>
      </c>
      <c r="F2351" t="s">
        <v>14</v>
      </c>
      <c r="G2351">
        <v>20</v>
      </c>
    </row>
    <row r="2352" spans="1:7" x14ac:dyDescent="0.35">
      <c r="A2352">
        <v>109451</v>
      </c>
      <c r="B2352">
        <v>0</v>
      </c>
      <c r="C2352" t="s">
        <v>50</v>
      </c>
      <c r="D2352">
        <v>5801</v>
      </c>
      <c r="E2352" t="s">
        <v>92</v>
      </c>
      <c r="F2352" t="s">
        <v>17</v>
      </c>
      <c r="G2352">
        <v>25</v>
      </c>
    </row>
    <row r="2353" spans="1:7" x14ac:dyDescent="0.35">
      <c r="A2353">
        <v>113891</v>
      </c>
      <c r="B2353">
        <v>0</v>
      </c>
      <c r="C2353" t="s">
        <v>32</v>
      </c>
      <c r="D2353">
        <v>5601</v>
      </c>
      <c r="E2353" t="s">
        <v>92</v>
      </c>
      <c r="F2353" t="s">
        <v>14</v>
      </c>
      <c r="G2353">
        <v>11</v>
      </c>
    </row>
    <row r="2354" spans="1:7" x14ac:dyDescent="0.35">
      <c r="A2354">
        <v>148991</v>
      </c>
      <c r="B2354">
        <v>28</v>
      </c>
      <c r="C2354" t="s">
        <v>22</v>
      </c>
      <c r="D2354">
        <v>4401</v>
      </c>
      <c r="E2354" t="s">
        <v>93</v>
      </c>
      <c r="F2354" t="s">
        <v>17</v>
      </c>
      <c r="G2354">
        <v>25</v>
      </c>
    </row>
    <row r="2355" spans="1:7" x14ac:dyDescent="0.35">
      <c r="A2355">
        <v>63941</v>
      </c>
      <c r="B2355">
        <v>0</v>
      </c>
      <c r="C2355" t="s">
        <v>34</v>
      </c>
      <c r="D2355">
        <v>0</v>
      </c>
      <c r="E2355" t="s">
        <v>92</v>
      </c>
      <c r="F2355" t="s">
        <v>17</v>
      </c>
      <c r="G2355">
        <v>10</v>
      </c>
    </row>
    <row r="2356" spans="1:7" x14ac:dyDescent="0.35">
      <c r="A2356">
        <v>48006</v>
      </c>
      <c r="B2356">
        <v>28</v>
      </c>
      <c r="C2356" t="s">
        <v>44</v>
      </c>
      <c r="D2356">
        <v>0</v>
      </c>
      <c r="E2356" t="s">
        <v>92</v>
      </c>
      <c r="F2356" t="s">
        <v>17</v>
      </c>
      <c r="G2356">
        <v>5</v>
      </c>
    </row>
    <row r="2357" spans="1:7" x14ac:dyDescent="0.35">
      <c r="A2357">
        <v>170998</v>
      </c>
      <c r="B2357">
        <v>0</v>
      </c>
      <c r="C2357" t="s">
        <v>22</v>
      </c>
      <c r="D2357">
        <v>1401</v>
      </c>
      <c r="E2357" t="s">
        <v>92</v>
      </c>
      <c r="F2357" t="s">
        <v>17</v>
      </c>
      <c r="G2357">
        <v>10</v>
      </c>
    </row>
    <row r="2358" spans="1:7" x14ac:dyDescent="0.35">
      <c r="A2358">
        <v>31959</v>
      </c>
      <c r="B2358">
        <v>0</v>
      </c>
      <c r="C2358" t="s">
        <v>13</v>
      </c>
      <c r="D2358">
        <v>3401</v>
      </c>
      <c r="E2358" t="s">
        <v>95</v>
      </c>
      <c r="F2358" t="s">
        <v>14</v>
      </c>
      <c r="G2358">
        <v>20</v>
      </c>
    </row>
    <row r="2359" spans="1:7" x14ac:dyDescent="0.35">
      <c r="A2359">
        <v>13805</v>
      </c>
      <c r="B2359">
        <v>0</v>
      </c>
      <c r="C2359" t="s">
        <v>22</v>
      </c>
      <c r="D2359">
        <v>3201</v>
      </c>
      <c r="E2359" t="s">
        <v>101</v>
      </c>
      <c r="F2359" t="s">
        <v>14</v>
      </c>
      <c r="G2359">
        <v>107</v>
      </c>
    </row>
    <row r="2360" spans="1:7" x14ac:dyDescent="0.35">
      <c r="A2360">
        <v>104170</v>
      </c>
      <c r="B2360">
        <v>2</v>
      </c>
      <c r="C2360" t="s">
        <v>37</v>
      </c>
      <c r="D2360">
        <v>1603</v>
      </c>
      <c r="E2360" t="s">
        <v>93</v>
      </c>
      <c r="F2360" t="s">
        <v>14</v>
      </c>
      <c r="G2360">
        <v>5</v>
      </c>
    </row>
    <row r="2361" spans="1:7" x14ac:dyDescent="0.35">
      <c r="A2361">
        <v>28339</v>
      </c>
      <c r="B2361">
        <v>0</v>
      </c>
      <c r="C2361" t="s">
        <v>40</v>
      </c>
      <c r="D2361">
        <v>0</v>
      </c>
      <c r="E2361" t="s">
        <v>93</v>
      </c>
      <c r="F2361" t="s">
        <v>17</v>
      </c>
      <c r="G2361">
        <v>11</v>
      </c>
    </row>
    <row r="2362" spans="1:7" x14ac:dyDescent="0.35">
      <c r="A2362">
        <v>1920</v>
      </c>
      <c r="B2362">
        <v>1002</v>
      </c>
      <c r="C2362" t="s">
        <v>24</v>
      </c>
      <c r="D2362">
        <v>1610</v>
      </c>
      <c r="E2362" t="s">
        <v>102</v>
      </c>
      <c r="F2362" t="s">
        <v>14</v>
      </c>
      <c r="G2362">
        <v>10</v>
      </c>
    </row>
    <row r="2363" spans="1:7" x14ac:dyDescent="0.35">
      <c r="A2363">
        <v>88920</v>
      </c>
      <c r="B2363">
        <v>0</v>
      </c>
      <c r="C2363" t="s">
        <v>16</v>
      </c>
      <c r="D2363">
        <v>5501</v>
      </c>
      <c r="E2363" t="s">
        <v>94</v>
      </c>
      <c r="F2363" t="s">
        <v>17</v>
      </c>
      <c r="G2363">
        <v>25</v>
      </c>
    </row>
    <row r="2364" spans="1:7" x14ac:dyDescent="0.35">
      <c r="A2364">
        <v>45656</v>
      </c>
      <c r="B2364">
        <v>1002</v>
      </c>
      <c r="C2364" t="s">
        <v>13</v>
      </c>
      <c r="D2364">
        <v>4301</v>
      </c>
      <c r="E2364" t="s">
        <v>98</v>
      </c>
      <c r="F2364" t="s">
        <v>14</v>
      </c>
      <c r="G2364">
        <v>27</v>
      </c>
    </row>
    <row r="2365" spans="1:7" x14ac:dyDescent="0.35">
      <c r="A2365">
        <v>175471</v>
      </c>
      <c r="B2365">
        <v>28</v>
      </c>
      <c r="C2365" t="s">
        <v>51</v>
      </c>
      <c r="D2365">
        <v>0</v>
      </c>
      <c r="E2365" t="s">
        <v>104</v>
      </c>
      <c r="F2365" t="s">
        <v>17</v>
      </c>
      <c r="G2365">
        <v>5</v>
      </c>
    </row>
    <row r="2366" spans="1:7" x14ac:dyDescent="0.35">
      <c r="A2366">
        <v>108820</v>
      </c>
      <c r="B2366">
        <v>1</v>
      </c>
      <c r="C2366" t="s">
        <v>50</v>
      </c>
      <c r="D2366">
        <v>2301</v>
      </c>
      <c r="E2366" t="s">
        <v>92</v>
      </c>
      <c r="F2366" t="s">
        <v>14</v>
      </c>
      <c r="G2366">
        <v>5</v>
      </c>
    </row>
    <row r="2367" spans="1:7" x14ac:dyDescent="0.35">
      <c r="A2367">
        <v>190619</v>
      </c>
      <c r="B2367">
        <v>2</v>
      </c>
      <c r="C2367" t="s">
        <v>30</v>
      </c>
      <c r="D2367">
        <v>1710</v>
      </c>
      <c r="E2367" t="s">
        <v>90</v>
      </c>
      <c r="F2367" t="s">
        <v>17</v>
      </c>
      <c r="G2367">
        <v>3</v>
      </c>
    </row>
    <row r="2368" spans="1:7" x14ac:dyDescent="0.35">
      <c r="A2368">
        <v>13727</v>
      </c>
      <c r="B2368">
        <v>0</v>
      </c>
      <c r="C2368" t="s">
        <v>60</v>
      </c>
      <c r="D2368">
        <v>5807</v>
      </c>
      <c r="E2368" t="s">
        <v>95</v>
      </c>
      <c r="F2368" t="s">
        <v>17</v>
      </c>
      <c r="G2368">
        <v>30</v>
      </c>
    </row>
    <row r="2369" spans="1:7" x14ac:dyDescent="0.35">
      <c r="A2369">
        <v>114909</v>
      </c>
      <c r="B2369">
        <v>93</v>
      </c>
      <c r="C2369" t="s">
        <v>21</v>
      </c>
      <c r="D2369">
        <v>0</v>
      </c>
      <c r="E2369" t="s">
        <v>90</v>
      </c>
      <c r="F2369" t="s">
        <v>14</v>
      </c>
      <c r="G2369">
        <v>10</v>
      </c>
    </row>
    <row r="2370" spans="1:7" x14ac:dyDescent="0.35">
      <c r="A2370">
        <v>190410</v>
      </c>
      <c r="B2370">
        <v>0</v>
      </c>
      <c r="C2370" t="s">
        <v>18</v>
      </c>
      <c r="D2370">
        <v>0</v>
      </c>
      <c r="E2370" t="s">
        <v>89</v>
      </c>
      <c r="F2370" t="s">
        <v>17</v>
      </c>
      <c r="G2370">
        <v>9</v>
      </c>
    </row>
    <row r="2371" spans="1:7" x14ac:dyDescent="0.35">
      <c r="A2371">
        <v>166711</v>
      </c>
      <c r="B2371">
        <v>0</v>
      </c>
      <c r="C2371" t="s">
        <v>22</v>
      </c>
      <c r="D2371">
        <v>3508</v>
      </c>
      <c r="E2371" t="s">
        <v>91</v>
      </c>
      <c r="F2371" t="s">
        <v>17</v>
      </c>
      <c r="G2371">
        <v>45</v>
      </c>
    </row>
    <row r="2372" spans="1:7" x14ac:dyDescent="0.35">
      <c r="A2372">
        <v>78669</v>
      </c>
      <c r="B2372">
        <v>28</v>
      </c>
      <c r="C2372" t="s">
        <v>36</v>
      </c>
      <c r="D2372">
        <v>1801</v>
      </c>
      <c r="E2372" t="s">
        <v>98</v>
      </c>
      <c r="F2372" t="s">
        <v>17</v>
      </c>
      <c r="G2372">
        <v>6</v>
      </c>
    </row>
    <row r="2373" spans="1:7" x14ac:dyDescent="0.35">
      <c r="A2373">
        <v>35267</v>
      </c>
      <c r="B2373">
        <v>1002</v>
      </c>
      <c r="C2373" t="s">
        <v>13</v>
      </c>
      <c r="D2373">
        <v>1703</v>
      </c>
      <c r="E2373" t="s">
        <v>89</v>
      </c>
      <c r="F2373" t="s">
        <v>14</v>
      </c>
      <c r="G2373">
        <v>17</v>
      </c>
    </row>
    <row r="2374" spans="1:7" x14ac:dyDescent="0.35">
      <c r="A2374">
        <v>14547</v>
      </c>
      <c r="B2374">
        <v>0</v>
      </c>
      <c r="C2374" t="s">
        <v>22</v>
      </c>
      <c r="D2374">
        <v>5501</v>
      </c>
      <c r="E2374" t="s">
        <v>94</v>
      </c>
      <c r="F2374" t="s">
        <v>17</v>
      </c>
      <c r="G2374">
        <v>20</v>
      </c>
    </row>
    <row r="2375" spans="1:7" x14ac:dyDescent="0.35">
      <c r="A2375">
        <v>136721</v>
      </c>
      <c r="B2375">
        <v>0</v>
      </c>
      <c r="C2375" t="s">
        <v>56</v>
      </c>
      <c r="D2375">
        <v>3401</v>
      </c>
      <c r="E2375" t="s">
        <v>96</v>
      </c>
      <c r="F2375" t="s">
        <v>17</v>
      </c>
      <c r="G2375">
        <v>30</v>
      </c>
    </row>
    <row r="2376" spans="1:7" x14ac:dyDescent="0.35">
      <c r="A2376">
        <v>162026</v>
      </c>
      <c r="B2376">
        <v>1</v>
      </c>
      <c r="C2376" t="s">
        <v>22</v>
      </c>
      <c r="D2376">
        <v>3501</v>
      </c>
      <c r="E2376" t="s">
        <v>94</v>
      </c>
      <c r="F2376" t="s">
        <v>14</v>
      </c>
      <c r="G2376">
        <v>16</v>
      </c>
    </row>
    <row r="2377" spans="1:7" x14ac:dyDescent="0.35">
      <c r="A2377">
        <v>172359</v>
      </c>
      <c r="B2377">
        <v>0</v>
      </c>
      <c r="C2377" t="s">
        <v>22</v>
      </c>
      <c r="D2377">
        <v>3503</v>
      </c>
      <c r="E2377" t="s">
        <v>98</v>
      </c>
      <c r="F2377" t="s">
        <v>97</v>
      </c>
      <c r="G2377">
        <v>20</v>
      </c>
    </row>
    <row r="2378" spans="1:7" x14ac:dyDescent="0.35">
      <c r="A2378">
        <v>90727</v>
      </c>
      <c r="B2378">
        <v>2</v>
      </c>
      <c r="C2378" t="s">
        <v>16</v>
      </c>
      <c r="D2378">
        <v>4610</v>
      </c>
      <c r="E2378" t="s">
        <v>94</v>
      </c>
      <c r="F2378" t="s">
        <v>14</v>
      </c>
      <c r="G2378">
        <v>5</v>
      </c>
    </row>
    <row r="2379" spans="1:7" x14ac:dyDescent="0.35">
      <c r="A2379">
        <v>46560</v>
      </c>
      <c r="B2379">
        <v>1</v>
      </c>
      <c r="C2379" t="s">
        <v>13</v>
      </c>
      <c r="D2379">
        <v>5801</v>
      </c>
      <c r="E2379" t="s">
        <v>95</v>
      </c>
      <c r="F2379" t="s">
        <v>14</v>
      </c>
      <c r="G2379">
        <v>5</v>
      </c>
    </row>
    <row r="2380" spans="1:7" x14ac:dyDescent="0.35">
      <c r="A2380">
        <v>2321</v>
      </c>
      <c r="B2380">
        <v>1</v>
      </c>
      <c r="C2380" t="s">
        <v>22</v>
      </c>
      <c r="D2380">
        <v>3101</v>
      </c>
      <c r="E2380" t="s">
        <v>91</v>
      </c>
      <c r="F2380" t="s">
        <v>14</v>
      </c>
      <c r="G2380">
        <v>25</v>
      </c>
    </row>
    <row r="2381" spans="1:7" x14ac:dyDescent="0.35">
      <c r="A2381">
        <v>179262</v>
      </c>
      <c r="B2381">
        <v>0</v>
      </c>
      <c r="C2381" t="s">
        <v>41</v>
      </c>
      <c r="D2381">
        <v>4701</v>
      </c>
      <c r="E2381" t="s">
        <v>94</v>
      </c>
      <c r="F2381" t="s">
        <v>31</v>
      </c>
      <c r="G2381">
        <v>10</v>
      </c>
    </row>
    <row r="2382" spans="1:7" x14ac:dyDescent="0.35">
      <c r="A2382">
        <v>28890</v>
      </c>
      <c r="B2382">
        <v>0</v>
      </c>
      <c r="C2382" t="s">
        <v>40</v>
      </c>
      <c r="D2382">
        <v>4501</v>
      </c>
      <c r="E2382" t="s">
        <v>90</v>
      </c>
      <c r="F2382" t="s">
        <v>14</v>
      </c>
      <c r="G2382">
        <v>15</v>
      </c>
    </row>
    <row r="2383" spans="1:7" x14ac:dyDescent="0.35">
      <c r="A2383">
        <v>143787</v>
      </c>
      <c r="B2383">
        <v>3</v>
      </c>
      <c r="C2383" t="s">
        <v>22</v>
      </c>
      <c r="D2383">
        <v>0</v>
      </c>
      <c r="E2383" t="s">
        <v>96</v>
      </c>
      <c r="F2383" t="s">
        <v>17</v>
      </c>
      <c r="G2383">
        <v>10</v>
      </c>
    </row>
    <row r="2384" spans="1:7" x14ac:dyDescent="0.35">
      <c r="A2384">
        <v>88735</v>
      </c>
      <c r="B2384">
        <v>3</v>
      </c>
      <c r="C2384" t="s">
        <v>16</v>
      </c>
      <c r="D2384">
        <v>2702</v>
      </c>
      <c r="E2384" t="s">
        <v>91</v>
      </c>
      <c r="F2384" t="s">
        <v>17</v>
      </c>
      <c r="G2384">
        <v>10</v>
      </c>
    </row>
    <row r="2385" spans="1:7" x14ac:dyDescent="0.35">
      <c r="A2385">
        <v>89367</v>
      </c>
      <c r="B2385">
        <v>0</v>
      </c>
      <c r="C2385" t="s">
        <v>16</v>
      </c>
      <c r="D2385">
        <v>6707</v>
      </c>
      <c r="E2385" t="s">
        <v>94</v>
      </c>
      <c r="F2385" t="s">
        <v>14</v>
      </c>
      <c r="G2385">
        <v>3</v>
      </c>
    </row>
    <row r="2386" spans="1:7" x14ac:dyDescent="0.35">
      <c r="A2386">
        <v>75703</v>
      </c>
      <c r="B2386">
        <v>2</v>
      </c>
      <c r="C2386" t="s">
        <v>48</v>
      </c>
      <c r="D2386">
        <v>4401</v>
      </c>
      <c r="E2386" t="s">
        <v>100</v>
      </c>
      <c r="F2386" t="s">
        <v>17</v>
      </c>
      <c r="G2386">
        <v>6</v>
      </c>
    </row>
    <row r="2387" spans="1:7" x14ac:dyDescent="0.35">
      <c r="A2387">
        <v>19641</v>
      </c>
      <c r="B2387">
        <v>0</v>
      </c>
      <c r="C2387" t="s">
        <v>18</v>
      </c>
      <c r="D2387">
        <v>4401</v>
      </c>
      <c r="E2387" t="s">
        <v>91</v>
      </c>
      <c r="F2387" t="s">
        <v>17</v>
      </c>
      <c r="G2387">
        <v>30</v>
      </c>
    </row>
    <row r="2388" spans="1:7" x14ac:dyDescent="0.35">
      <c r="A2388">
        <v>191531</v>
      </c>
      <c r="B2388">
        <v>4</v>
      </c>
      <c r="C2388" t="s">
        <v>22</v>
      </c>
      <c r="D2388">
        <v>3701</v>
      </c>
      <c r="E2388" t="s">
        <v>97</v>
      </c>
      <c r="F2388" t="s">
        <v>97</v>
      </c>
      <c r="G2388">
        <v>13</v>
      </c>
    </row>
    <row r="2389" spans="1:7" x14ac:dyDescent="0.35">
      <c r="A2389">
        <v>1092</v>
      </c>
      <c r="B2389">
        <v>0</v>
      </c>
      <c r="C2389" t="s">
        <v>22</v>
      </c>
      <c r="D2389">
        <v>2801</v>
      </c>
      <c r="E2389" t="s">
        <v>96</v>
      </c>
      <c r="F2389" t="s">
        <v>14</v>
      </c>
      <c r="G2389">
        <v>15</v>
      </c>
    </row>
    <row r="2390" spans="1:7" x14ac:dyDescent="0.35">
      <c r="A2390">
        <v>69034</v>
      </c>
      <c r="B2390">
        <v>1</v>
      </c>
      <c r="C2390" t="s">
        <v>30</v>
      </c>
      <c r="D2390">
        <v>2001</v>
      </c>
      <c r="E2390" t="s">
        <v>93</v>
      </c>
      <c r="F2390" t="s">
        <v>14</v>
      </c>
      <c r="G2390">
        <v>25</v>
      </c>
    </row>
    <row r="2391" spans="1:7" x14ac:dyDescent="0.35">
      <c r="A2391">
        <v>40919</v>
      </c>
      <c r="B2391">
        <v>0</v>
      </c>
      <c r="C2391" t="s">
        <v>13</v>
      </c>
      <c r="D2391">
        <v>1801</v>
      </c>
      <c r="E2391" t="s">
        <v>89</v>
      </c>
      <c r="F2391" t="s">
        <v>45</v>
      </c>
      <c r="G2391">
        <v>10</v>
      </c>
    </row>
    <row r="2392" spans="1:7" x14ac:dyDescent="0.35">
      <c r="A2392">
        <v>64203</v>
      </c>
      <c r="B2392">
        <v>1</v>
      </c>
      <c r="C2392" t="s">
        <v>34</v>
      </c>
      <c r="D2392">
        <v>3610</v>
      </c>
      <c r="E2392" t="s">
        <v>89</v>
      </c>
      <c r="F2392" t="s">
        <v>14</v>
      </c>
      <c r="G2392">
        <v>6</v>
      </c>
    </row>
    <row r="2393" spans="1:7" x14ac:dyDescent="0.35">
      <c r="A2393">
        <v>151995</v>
      </c>
      <c r="B2393">
        <v>2</v>
      </c>
      <c r="C2393" t="s">
        <v>22</v>
      </c>
      <c r="D2393">
        <v>2212</v>
      </c>
      <c r="E2393" t="s">
        <v>94</v>
      </c>
      <c r="F2393" t="s">
        <v>17</v>
      </c>
      <c r="G2393">
        <v>25</v>
      </c>
    </row>
    <row r="2394" spans="1:7" x14ac:dyDescent="0.35">
      <c r="A2394">
        <v>188284</v>
      </c>
      <c r="B2394">
        <v>0</v>
      </c>
      <c r="C2394" t="s">
        <v>18</v>
      </c>
      <c r="D2394">
        <v>3801</v>
      </c>
      <c r="E2394" t="s">
        <v>93</v>
      </c>
      <c r="F2394" t="s">
        <v>17</v>
      </c>
      <c r="G2394">
        <v>5</v>
      </c>
    </row>
    <row r="2395" spans="1:7" x14ac:dyDescent="0.35">
      <c r="A2395">
        <v>58147</v>
      </c>
      <c r="B2395">
        <v>1</v>
      </c>
      <c r="C2395" t="s">
        <v>58</v>
      </c>
      <c r="D2395">
        <v>4106</v>
      </c>
      <c r="E2395" t="s">
        <v>100</v>
      </c>
      <c r="F2395" t="s">
        <v>14</v>
      </c>
      <c r="G2395">
        <v>5</v>
      </c>
    </row>
    <row r="2396" spans="1:7" x14ac:dyDescent="0.35">
      <c r="A2396">
        <v>51269</v>
      </c>
      <c r="B2396">
        <v>0</v>
      </c>
      <c r="C2396" t="s">
        <v>54</v>
      </c>
      <c r="D2396">
        <v>4801</v>
      </c>
      <c r="E2396" t="s">
        <v>100</v>
      </c>
      <c r="F2396" t="s">
        <v>17</v>
      </c>
      <c r="G2396">
        <v>5</v>
      </c>
    </row>
    <row r="2397" spans="1:7" x14ac:dyDescent="0.35">
      <c r="A2397">
        <v>113261</v>
      </c>
      <c r="B2397">
        <v>1002</v>
      </c>
      <c r="C2397" t="s">
        <v>32</v>
      </c>
      <c r="D2397">
        <v>0</v>
      </c>
      <c r="E2397" t="s">
        <v>98</v>
      </c>
      <c r="F2397" t="s">
        <v>14</v>
      </c>
      <c r="G2397">
        <v>7</v>
      </c>
    </row>
    <row r="2398" spans="1:7" x14ac:dyDescent="0.35">
      <c r="A2398">
        <v>12785</v>
      </c>
      <c r="B2398">
        <v>28</v>
      </c>
      <c r="C2398" t="s">
        <v>16</v>
      </c>
      <c r="D2398">
        <v>1001</v>
      </c>
      <c r="E2398" t="s">
        <v>97</v>
      </c>
      <c r="F2398" t="s">
        <v>17</v>
      </c>
      <c r="G2398">
        <v>10</v>
      </c>
    </row>
    <row r="2399" spans="1:7" x14ac:dyDescent="0.35">
      <c r="A2399">
        <v>364</v>
      </c>
      <c r="B2399">
        <v>28</v>
      </c>
      <c r="C2399" t="s">
        <v>22</v>
      </c>
      <c r="D2399">
        <v>3801</v>
      </c>
      <c r="E2399" t="s">
        <v>96</v>
      </c>
      <c r="F2399" t="s">
        <v>17</v>
      </c>
      <c r="G2399">
        <v>10</v>
      </c>
    </row>
    <row r="2400" spans="1:7" x14ac:dyDescent="0.35">
      <c r="A2400">
        <v>163857</v>
      </c>
      <c r="B2400">
        <v>1</v>
      </c>
      <c r="C2400" t="s">
        <v>22</v>
      </c>
      <c r="D2400">
        <v>0</v>
      </c>
      <c r="E2400" t="s">
        <v>96</v>
      </c>
      <c r="F2400" t="s">
        <v>14</v>
      </c>
      <c r="G2400">
        <v>25</v>
      </c>
    </row>
    <row r="2401" spans="1:7" x14ac:dyDescent="0.35">
      <c r="A2401">
        <v>12312</v>
      </c>
      <c r="B2401">
        <v>0</v>
      </c>
      <c r="C2401" t="s">
        <v>22</v>
      </c>
      <c r="D2401">
        <v>0</v>
      </c>
      <c r="E2401" t="s">
        <v>98</v>
      </c>
      <c r="F2401" t="s">
        <v>17</v>
      </c>
      <c r="G2401">
        <v>95</v>
      </c>
    </row>
    <row r="2402" spans="1:7" x14ac:dyDescent="0.35">
      <c r="A2402">
        <v>95351</v>
      </c>
      <c r="B2402">
        <v>2</v>
      </c>
      <c r="C2402" t="s">
        <v>16</v>
      </c>
      <c r="D2402">
        <v>3804</v>
      </c>
      <c r="E2402" t="s">
        <v>95</v>
      </c>
      <c r="F2402" t="s">
        <v>17</v>
      </c>
      <c r="G2402">
        <v>12</v>
      </c>
    </row>
    <row r="2403" spans="1:7" x14ac:dyDescent="0.35">
      <c r="A2403">
        <v>147464</v>
      </c>
      <c r="B2403">
        <v>0</v>
      </c>
      <c r="C2403" t="s">
        <v>22</v>
      </c>
      <c r="D2403">
        <v>3301</v>
      </c>
      <c r="E2403" t="s">
        <v>94</v>
      </c>
      <c r="F2403" t="s">
        <v>14</v>
      </c>
      <c r="G2403">
        <v>30</v>
      </c>
    </row>
    <row r="2404" spans="1:7" x14ac:dyDescent="0.35">
      <c r="A2404">
        <v>155388</v>
      </c>
      <c r="B2404">
        <v>0</v>
      </c>
      <c r="C2404" t="s">
        <v>22</v>
      </c>
      <c r="D2404">
        <v>3201</v>
      </c>
      <c r="E2404" t="s">
        <v>91</v>
      </c>
      <c r="F2404" t="s">
        <v>17</v>
      </c>
      <c r="G2404">
        <v>20</v>
      </c>
    </row>
    <row r="2405" spans="1:7" x14ac:dyDescent="0.35">
      <c r="A2405">
        <v>90566</v>
      </c>
      <c r="B2405">
        <v>0</v>
      </c>
      <c r="C2405" t="s">
        <v>16</v>
      </c>
      <c r="D2405">
        <v>5703</v>
      </c>
      <c r="E2405" t="s">
        <v>89</v>
      </c>
      <c r="F2405" t="s">
        <v>17</v>
      </c>
      <c r="G2405">
        <v>15</v>
      </c>
    </row>
    <row r="2406" spans="1:7" x14ac:dyDescent="0.35">
      <c r="A2406">
        <v>186013</v>
      </c>
      <c r="B2406">
        <v>0</v>
      </c>
      <c r="C2406" t="s">
        <v>44</v>
      </c>
      <c r="D2406">
        <v>2002</v>
      </c>
      <c r="E2406" t="s">
        <v>90</v>
      </c>
      <c r="F2406" t="s">
        <v>17</v>
      </c>
      <c r="G2406">
        <v>15</v>
      </c>
    </row>
    <row r="2407" spans="1:7" x14ac:dyDescent="0.35">
      <c r="A2407">
        <v>112406</v>
      </c>
      <c r="B2407">
        <v>0</v>
      </c>
      <c r="C2407" t="s">
        <v>33</v>
      </c>
      <c r="D2407">
        <v>0</v>
      </c>
      <c r="E2407" t="s">
        <v>92</v>
      </c>
      <c r="F2407" t="s">
        <v>17</v>
      </c>
      <c r="G2407">
        <v>25</v>
      </c>
    </row>
    <row r="2408" spans="1:7" x14ac:dyDescent="0.35">
      <c r="A2408">
        <v>14191</v>
      </c>
      <c r="B2408">
        <v>1</v>
      </c>
      <c r="C2408" t="s">
        <v>21</v>
      </c>
      <c r="D2408">
        <v>0</v>
      </c>
      <c r="E2408" t="s">
        <v>92</v>
      </c>
      <c r="F2408" t="s">
        <v>14</v>
      </c>
      <c r="G2408">
        <v>5</v>
      </c>
    </row>
    <row r="2409" spans="1:7" x14ac:dyDescent="0.35">
      <c r="A2409">
        <v>95132</v>
      </c>
      <c r="B2409">
        <v>0</v>
      </c>
      <c r="C2409" t="s">
        <v>16</v>
      </c>
      <c r="D2409">
        <v>1601</v>
      </c>
      <c r="E2409" t="s">
        <v>92</v>
      </c>
      <c r="F2409" t="s">
        <v>17</v>
      </c>
      <c r="G2409">
        <v>25</v>
      </c>
    </row>
    <row r="2410" spans="1:7" x14ac:dyDescent="0.35">
      <c r="A2410">
        <v>130926</v>
      </c>
      <c r="B2410">
        <v>0</v>
      </c>
      <c r="C2410" t="s">
        <v>49</v>
      </c>
      <c r="D2410">
        <v>3001</v>
      </c>
      <c r="E2410" t="s">
        <v>95</v>
      </c>
      <c r="F2410" t="s">
        <v>17</v>
      </c>
      <c r="G2410">
        <v>5</v>
      </c>
    </row>
    <row r="2411" spans="1:7" x14ac:dyDescent="0.35">
      <c r="A2411">
        <v>168535</v>
      </c>
      <c r="B2411">
        <v>0</v>
      </c>
      <c r="C2411" t="s">
        <v>22</v>
      </c>
      <c r="D2411">
        <v>5401</v>
      </c>
      <c r="E2411" t="s">
        <v>104</v>
      </c>
      <c r="F2411" t="s">
        <v>14</v>
      </c>
      <c r="G2411">
        <v>35</v>
      </c>
    </row>
    <row r="2412" spans="1:7" x14ac:dyDescent="0.35">
      <c r="A2412">
        <v>92749</v>
      </c>
      <c r="B2412">
        <v>1</v>
      </c>
      <c r="C2412" t="s">
        <v>16</v>
      </c>
      <c r="D2412">
        <v>4201</v>
      </c>
      <c r="E2412" t="s">
        <v>94</v>
      </c>
      <c r="F2412" t="s">
        <v>14</v>
      </c>
      <c r="G2412">
        <v>15</v>
      </c>
    </row>
    <row r="2413" spans="1:7" x14ac:dyDescent="0.35">
      <c r="A2413">
        <v>19129</v>
      </c>
      <c r="B2413">
        <v>0</v>
      </c>
      <c r="C2413" t="s">
        <v>18</v>
      </c>
      <c r="D2413">
        <v>4201</v>
      </c>
      <c r="E2413" t="s">
        <v>90</v>
      </c>
      <c r="F2413" t="s">
        <v>17</v>
      </c>
      <c r="G2413">
        <v>5</v>
      </c>
    </row>
    <row r="2414" spans="1:7" x14ac:dyDescent="0.35">
      <c r="A2414">
        <v>114912</v>
      </c>
      <c r="B2414">
        <v>2</v>
      </c>
      <c r="C2414" t="s">
        <v>32</v>
      </c>
      <c r="D2414">
        <v>0</v>
      </c>
      <c r="E2414" t="s">
        <v>90</v>
      </c>
      <c r="F2414" t="s">
        <v>17</v>
      </c>
      <c r="G2414">
        <v>25</v>
      </c>
    </row>
    <row r="2415" spans="1:7" x14ac:dyDescent="0.35">
      <c r="A2415">
        <v>164651</v>
      </c>
      <c r="B2415">
        <v>0</v>
      </c>
      <c r="C2415" t="s">
        <v>22</v>
      </c>
      <c r="D2415">
        <v>3201</v>
      </c>
      <c r="E2415" t="s">
        <v>104</v>
      </c>
      <c r="F2415" t="s">
        <v>17</v>
      </c>
      <c r="G2415">
        <v>5</v>
      </c>
    </row>
    <row r="2416" spans="1:7" x14ac:dyDescent="0.35">
      <c r="A2416">
        <v>94113</v>
      </c>
      <c r="B2416">
        <v>0</v>
      </c>
      <c r="C2416" t="s">
        <v>16</v>
      </c>
      <c r="D2416">
        <v>4711</v>
      </c>
      <c r="E2416" t="s">
        <v>103</v>
      </c>
      <c r="F2416" t="s">
        <v>17</v>
      </c>
      <c r="G2416">
        <v>10</v>
      </c>
    </row>
    <row r="2417" spans="1:7" x14ac:dyDescent="0.35">
      <c r="A2417">
        <v>116453</v>
      </c>
      <c r="B2417">
        <v>0</v>
      </c>
      <c r="C2417" t="s">
        <v>21</v>
      </c>
      <c r="D2417">
        <v>7201</v>
      </c>
      <c r="E2417" t="s">
        <v>94</v>
      </c>
      <c r="F2417" t="s">
        <v>17</v>
      </c>
      <c r="G2417">
        <v>15</v>
      </c>
    </row>
    <row r="2418" spans="1:7" x14ac:dyDescent="0.35">
      <c r="A2418">
        <v>72409</v>
      </c>
      <c r="B2418">
        <v>0</v>
      </c>
      <c r="C2418" t="s">
        <v>30</v>
      </c>
      <c r="D2418">
        <v>811</v>
      </c>
      <c r="E2418" t="s">
        <v>105</v>
      </c>
      <c r="F2418" t="s">
        <v>17</v>
      </c>
      <c r="G2418">
        <v>10</v>
      </c>
    </row>
    <row r="2419" spans="1:7" x14ac:dyDescent="0.35">
      <c r="A2419">
        <v>190634</v>
      </c>
      <c r="B2419">
        <v>0</v>
      </c>
      <c r="C2419" t="s">
        <v>47</v>
      </c>
      <c r="D2419">
        <v>1711</v>
      </c>
      <c r="E2419" t="s">
        <v>93</v>
      </c>
      <c r="F2419" t="s">
        <v>97</v>
      </c>
      <c r="G2419">
        <v>20</v>
      </c>
    </row>
    <row r="2420" spans="1:7" x14ac:dyDescent="0.35">
      <c r="A2420">
        <v>128975</v>
      </c>
      <c r="B2420">
        <v>0</v>
      </c>
      <c r="C2420" t="s">
        <v>74</v>
      </c>
      <c r="D2420">
        <v>6007</v>
      </c>
      <c r="E2420" t="s">
        <v>91</v>
      </c>
      <c r="F2420" t="s">
        <v>14</v>
      </c>
      <c r="G2420">
        <v>15</v>
      </c>
    </row>
    <row r="2421" spans="1:7" x14ac:dyDescent="0.35">
      <c r="A2421">
        <v>137039</v>
      </c>
      <c r="B2421">
        <v>2</v>
      </c>
      <c r="C2421" t="s">
        <v>56</v>
      </c>
      <c r="D2421">
        <v>3601</v>
      </c>
      <c r="E2421" t="s">
        <v>95</v>
      </c>
      <c r="F2421" t="s">
        <v>17</v>
      </c>
      <c r="G2421">
        <v>10</v>
      </c>
    </row>
    <row r="2422" spans="1:7" x14ac:dyDescent="0.35">
      <c r="A2422">
        <v>177927</v>
      </c>
      <c r="B2422">
        <v>0</v>
      </c>
      <c r="C2422" t="s">
        <v>51</v>
      </c>
      <c r="D2422">
        <v>2310</v>
      </c>
      <c r="E2422" t="s">
        <v>92</v>
      </c>
      <c r="F2422" t="s">
        <v>14</v>
      </c>
      <c r="G2422">
        <v>15</v>
      </c>
    </row>
    <row r="2423" spans="1:7" x14ac:dyDescent="0.35">
      <c r="A2423">
        <v>122988</v>
      </c>
      <c r="B2423">
        <v>0</v>
      </c>
      <c r="C2423" t="s">
        <v>21</v>
      </c>
      <c r="D2423">
        <v>5601</v>
      </c>
      <c r="E2423" t="s">
        <v>93</v>
      </c>
      <c r="F2423" t="s">
        <v>17</v>
      </c>
      <c r="G2423">
        <v>14</v>
      </c>
    </row>
    <row r="2424" spans="1:7" x14ac:dyDescent="0.35">
      <c r="A2424">
        <v>142765</v>
      </c>
      <c r="B2424">
        <v>1</v>
      </c>
      <c r="C2424" t="s">
        <v>22</v>
      </c>
      <c r="D2424">
        <v>6601</v>
      </c>
      <c r="E2424" t="s">
        <v>104</v>
      </c>
      <c r="F2424" t="s">
        <v>14</v>
      </c>
      <c r="G2424">
        <v>20</v>
      </c>
    </row>
    <row r="2425" spans="1:7" x14ac:dyDescent="0.35">
      <c r="A2425">
        <v>48506</v>
      </c>
      <c r="B2425">
        <v>2</v>
      </c>
      <c r="C2425" t="s">
        <v>44</v>
      </c>
      <c r="D2425">
        <v>0</v>
      </c>
      <c r="E2425" t="s">
        <v>100</v>
      </c>
      <c r="F2425" t="s">
        <v>17</v>
      </c>
      <c r="G2425">
        <v>18</v>
      </c>
    </row>
    <row r="2426" spans="1:7" x14ac:dyDescent="0.35">
      <c r="A2426">
        <v>189666</v>
      </c>
      <c r="B2426">
        <v>2</v>
      </c>
      <c r="C2426" t="s">
        <v>51</v>
      </c>
      <c r="D2426">
        <v>0</v>
      </c>
      <c r="E2426" t="s">
        <v>94</v>
      </c>
      <c r="F2426" t="s">
        <v>17</v>
      </c>
      <c r="G2426">
        <v>15</v>
      </c>
    </row>
    <row r="2427" spans="1:7" x14ac:dyDescent="0.35">
      <c r="A2427">
        <v>159826</v>
      </c>
      <c r="B2427">
        <v>2</v>
      </c>
      <c r="C2427" t="s">
        <v>22</v>
      </c>
      <c r="D2427">
        <v>2401</v>
      </c>
      <c r="E2427" t="s">
        <v>89</v>
      </c>
      <c r="F2427" t="s">
        <v>17</v>
      </c>
      <c r="G2427">
        <v>5</v>
      </c>
    </row>
    <row r="2428" spans="1:7" x14ac:dyDescent="0.35">
      <c r="A2428">
        <v>181891</v>
      </c>
      <c r="B2428">
        <v>0</v>
      </c>
      <c r="C2428" t="s">
        <v>41</v>
      </c>
      <c r="D2428">
        <v>3401</v>
      </c>
      <c r="E2428" t="s">
        <v>90</v>
      </c>
      <c r="F2428" t="s">
        <v>31</v>
      </c>
      <c r="G2428">
        <v>25</v>
      </c>
    </row>
    <row r="2429" spans="1:7" x14ac:dyDescent="0.35">
      <c r="A2429">
        <v>128162</v>
      </c>
      <c r="B2429">
        <v>3</v>
      </c>
      <c r="C2429" t="s">
        <v>21</v>
      </c>
      <c r="D2429">
        <v>2901</v>
      </c>
      <c r="E2429" t="s">
        <v>93</v>
      </c>
      <c r="F2429" t="s">
        <v>17</v>
      </c>
      <c r="G2429">
        <v>8</v>
      </c>
    </row>
    <row r="2430" spans="1:7" x14ac:dyDescent="0.35">
      <c r="A2430">
        <v>107040</v>
      </c>
      <c r="B2430">
        <v>0</v>
      </c>
      <c r="C2430" t="s">
        <v>60</v>
      </c>
      <c r="D2430">
        <v>2701</v>
      </c>
      <c r="E2430" t="s">
        <v>89</v>
      </c>
      <c r="F2430" t="s">
        <v>14</v>
      </c>
      <c r="G2430">
        <v>10</v>
      </c>
    </row>
    <row r="2431" spans="1:7" x14ac:dyDescent="0.35">
      <c r="A2431">
        <v>97596</v>
      </c>
      <c r="B2431">
        <v>0</v>
      </c>
      <c r="C2431" t="s">
        <v>16</v>
      </c>
      <c r="D2431">
        <v>5801</v>
      </c>
      <c r="E2431" t="s">
        <v>98</v>
      </c>
      <c r="F2431" t="s">
        <v>17</v>
      </c>
      <c r="G2431">
        <v>15</v>
      </c>
    </row>
    <row r="2432" spans="1:7" x14ac:dyDescent="0.35">
      <c r="A2432">
        <v>12049</v>
      </c>
      <c r="B2432">
        <v>0</v>
      </c>
      <c r="C2432" t="s">
        <v>33</v>
      </c>
      <c r="D2432">
        <v>2812</v>
      </c>
      <c r="E2432" t="s">
        <v>100</v>
      </c>
      <c r="F2432" t="s">
        <v>14</v>
      </c>
      <c r="G2432">
        <v>5</v>
      </c>
    </row>
    <row r="2433" spans="1:7" x14ac:dyDescent="0.35">
      <c r="A2433">
        <v>160334</v>
      </c>
      <c r="B2433">
        <v>2</v>
      </c>
      <c r="C2433" t="s">
        <v>22</v>
      </c>
      <c r="D2433">
        <v>2001</v>
      </c>
      <c r="E2433" t="s">
        <v>93</v>
      </c>
      <c r="F2433" t="s">
        <v>17</v>
      </c>
      <c r="G2433">
        <v>15</v>
      </c>
    </row>
    <row r="2434" spans="1:7" x14ac:dyDescent="0.35">
      <c r="A2434">
        <v>132522</v>
      </c>
      <c r="B2434">
        <v>1</v>
      </c>
      <c r="C2434" t="s">
        <v>67</v>
      </c>
      <c r="D2434">
        <v>0</v>
      </c>
      <c r="E2434" t="s">
        <v>89</v>
      </c>
      <c r="F2434" t="s">
        <v>14</v>
      </c>
      <c r="G2434">
        <v>7</v>
      </c>
    </row>
    <row r="2435" spans="1:7" x14ac:dyDescent="0.35">
      <c r="A2435">
        <v>190155</v>
      </c>
      <c r="B2435">
        <v>0</v>
      </c>
      <c r="C2435" t="s">
        <v>56</v>
      </c>
      <c r="D2435">
        <v>0</v>
      </c>
      <c r="E2435" t="s">
        <v>102</v>
      </c>
      <c r="F2435" t="s">
        <v>17</v>
      </c>
      <c r="G2435">
        <v>15</v>
      </c>
    </row>
    <row r="2436" spans="1:7" x14ac:dyDescent="0.35">
      <c r="A2436">
        <v>151484</v>
      </c>
      <c r="B2436">
        <v>1</v>
      </c>
      <c r="C2436" t="s">
        <v>22</v>
      </c>
      <c r="D2436">
        <v>6201</v>
      </c>
      <c r="E2436" t="s">
        <v>96</v>
      </c>
      <c r="F2436" t="s">
        <v>14</v>
      </c>
      <c r="G2436">
        <v>14</v>
      </c>
    </row>
    <row r="2437" spans="1:7" x14ac:dyDescent="0.35">
      <c r="A2437">
        <v>6981</v>
      </c>
      <c r="B2437">
        <v>2</v>
      </c>
      <c r="C2437" t="s">
        <v>16</v>
      </c>
      <c r="D2437">
        <v>0</v>
      </c>
      <c r="E2437" t="s">
        <v>97</v>
      </c>
      <c r="F2437" t="s">
        <v>17</v>
      </c>
      <c r="G2437">
        <v>10</v>
      </c>
    </row>
    <row r="2438" spans="1:7" x14ac:dyDescent="0.35">
      <c r="A2438">
        <v>154055</v>
      </c>
      <c r="B2438">
        <v>0</v>
      </c>
      <c r="C2438" t="s">
        <v>22</v>
      </c>
      <c r="D2438">
        <v>0</v>
      </c>
      <c r="E2438" t="s">
        <v>94</v>
      </c>
      <c r="F2438" t="s">
        <v>17</v>
      </c>
      <c r="G2438">
        <v>10</v>
      </c>
    </row>
    <row r="2439" spans="1:7" x14ac:dyDescent="0.35">
      <c r="A2439">
        <v>122664</v>
      </c>
      <c r="B2439">
        <v>0</v>
      </c>
      <c r="C2439" t="s">
        <v>21</v>
      </c>
      <c r="D2439">
        <v>4501</v>
      </c>
      <c r="E2439" t="s">
        <v>90</v>
      </c>
      <c r="F2439" t="s">
        <v>17</v>
      </c>
      <c r="G2439">
        <v>20</v>
      </c>
    </row>
    <row r="2440" spans="1:7" x14ac:dyDescent="0.35">
      <c r="A2440">
        <v>157275</v>
      </c>
      <c r="B2440">
        <v>0</v>
      </c>
      <c r="C2440" t="s">
        <v>22</v>
      </c>
      <c r="D2440">
        <v>2001</v>
      </c>
      <c r="E2440" t="s">
        <v>94</v>
      </c>
      <c r="F2440" t="s">
        <v>17</v>
      </c>
      <c r="G2440">
        <v>10</v>
      </c>
    </row>
    <row r="2441" spans="1:7" x14ac:dyDescent="0.35">
      <c r="A2441">
        <v>149769</v>
      </c>
      <c r="B2441">
        <v>2</v>
      </c>
      <c r="C2441" t="s">
        <v>22</v>
      </c>
      <c r="D2441">
        <v>3001</v>
      </c>
      <c r="E2441" t="s">
        <v>104</v>
      </c>
      <c r="F2441" t="s">
        <v>17</v>
      </c>
      <c r="G2441">
        <v>46</v>
      </c>
    </row>
    <row r="2442" spans="1:7" x14ac:dyDescent="0.35">
      <c r="A2442">
        <v>90314</v>
      </c>
      <c r="B2442">
        <v>2</v>
      </c>
      <c r="C2442" t="s">
        <v>16</v>
      </c>
      <c r="D2442">
        <v>3407</v>
      </c>
      <c r="E2442" t="s">
        <v>94</v>
      </c>
      <c r="F2442" t="s">
        <v>17</v>
      </c>
      <c r="G2442">
        <v>7</v>
      </c>
    </row>
    <row r="2443" spans="1:7" x14ac:dyDescent="0.35">
      <c r="A2443">
        <v>175396</v>
      </c>
      <c r="B2443">
        <v>0</v>
      </c>
      <c r="C2443" t="s">
        <v>51</v>
      </c>
      <c r="D2443">
        <v>5312</v>
      </c>
      <c r="E2443" t="s">
        <v>103</v>
      </c>
      <c r="F2443" t="s">
        <v>17</v>
      </c>
      <c r="G2443">
        <v>22</v>
      </c>
    </row>
    <row r="2444" spans="1:7" x14ac:dyDescent="0.35">
      <c r="A2444">
        <v>133949</v>
      </c>
      <c r="B2444">
        <v>1</v>
      </c>
      <c r="C2444" t="s">
        <v>39</v>
      </c>
      <c r="D2444">
        <v>0</v>
      </c>
      <c r="E2444" t="s">
        <v>90</v>
      </c>
      <c r="F2444" t="s">
        <v>14</v>
      </c>
      <c r="G2444">
        <v>6</v>
      </c>
    </row>
    <row r="2445" spans="1:7" x14ac:dyDescent="0.35">
      <c r="A2445">
        <v>164461</v>
      </c>
      <c r="B2445">
        <v>0</v>
      </c>
      <c r="C2445" t="s">
        <v>22</v>
      </c>
      <c r="D2445">
        <v>5601</v>
      </c>
      <c r="E2445" t="s">
        <v>94</v>
      </c>
      <c r="F2445" t="s">
        <v>14</v>
      </c>
      <c r="G2445">
        <v>8</v>
      </c>
    </row>
    <row r="2446" spans="1:7" x14ac:dyDescent="0.35">
      <c r="A2446">
        <v>119089</v>
      </c>
      <c r="B2446">
        <v>0</v>
      </c>
      <c r="C2446" t="s">
        <v>21</v>
      </c>
      <c r="D2446">
        <v>2301</v>
      </c>
      <c r="E2446" t="s">
        <v>92</v>
      </c>
      <c r="F2446" t="s">
        <v>14</v>
      </c>
      <c r="G2446">
        <v>11</v>
      </c>
    </row>
    <row r="2447" spans="1:7" x14ac:dyDescent="0.35">
      <c r="A2447">
        <v>61421</v>
      </c>
      <c r="B2447">
        <v>2</v>
      </c>
      <c r="C2447" t="s">
        <v>34</v>
      </c>
      <c r="D2447">
        <v>1807</v>
      </c>
      <c r="E2447" t="s">
        <v>98</v>
      </c>
      <c r="F2447" t="s">
        <v>17</v>
      </c>
      <c r="G2447">
        <v>20</v>
      </c>
    </row>
    <row r="2448" spans="1:7" x14ac:dyDescent="0.35">
      <c r="A2448">
        <v>5546</v>
      </c>
      <c r="B2448">
        <v>2</v>
      </c>
      <c r="C2448" t="s">
        <v>13</v>
      </c>
      <c r="D2448">
        <v>1905</v>
      </c>
      <c r="E2448" t="s">
        <v>89</v>
      </c>
      <c r="F2448" t="s">
        <v>17</v>
      </c>
      <c r="G2448">
        <v>10</v>
      </c>
    </row>
    <row r="2449" spans="1:7" x14ac:dyDescent="0.35">
      <c r="A2449">
        <v>183747</v>
      </c>
      <c r="B2449">
        <v>0</v>
      </c>
      <c r="C2449" t="s">
        <v>41</v>
      </c>
      <c r="D2449">
        <v>4701</v>
      </c>
      <c r="E2449" t="s">
        <v>101</v>
      </c>
      <c r="F2449" t="s">
        <v>17</v>
      </c>
      <c r="G2449">
        <v>25</v>
      </c>
    </row>
    <row r="2450" spans="1:7" x14ac:dyDescent="0.35">
      <c r="A2450">
        <v>20802</v>
      </c>
      <c r="B2450">
        <v>0</v>
      </c>
      <c r="C2450" t="s">
        <v>18</v>
      </c>
      <c r="D2450">
        <v>2501</v>
      </c>
      <c r="E2450" t="s">
        <v>90</v>
      </c>
      <c r="F2450" t="s">
        <v>31</v>
      </c>
      <c r="G2450">
        <v>25</v>
      </c>
    </row>
    <row r="2451" spans="1:7" x14ac:dyDescent="0.35">
      <c r="A2451">
        <v>107644</v>
      </c>
      <c r="B2451">
        <v>1</v>
      </c>
      <c r="C2451" t="s">
        <v>60</v>
      </c>
      <c r="D2451">
        <v>2109</v>
      </c>
      <c r="E2451" t="s">
        <v>92</v>
      </c>
      <c r="F2451" t="s">
        <v>14</v>
      </c>
      <c r="G2451">
        <v>7</v>
      </c>
    </row>
    <row r="2452" spans="1:7" x14ac:dyDescent="0.35">
      <c r="A2452">
        <v>139563</v>
      </c>
      <c r="B2452">
        <v>0</v>
      </c>
      <c r="C2452" t="s">
        <v>55</v>
      </c>
      <c r="D2452">
        <v>0</v>
      </c>
      <c r="E2452" t="s">
        <v>94</v>
      </c>
      <c r="F2452" t="s">
        <v>14</v>
      </c>
      <c r="G2452">
        <v>8</v>
      </c>
    </row>
    <row r="2453" spans="1:7" x14ac:dyDescent="0.35">
      <c r="A2453">
        <v>191134</v>
      </c>
      <c r="B2453">
        <v>0</v>
      </c>
      <c r="C2453" t="s">
        <v>28</v>
      </c>
      <c r="D2453">
        <v>0</v>
      </c>
      <c r="E2453" t="s">
        <v>105</v>
      </c>
      <c r="F2453" t="s">
        <v>17</v>
      </c>
      <c r="G2453">
        <v>5</v>
      </c>
    </row>
    <row r="2454" spans="1:7" x14ac:dyDescent="0.35">
      <c r="A2454">
        <v>183043</v>
      </c>
      <c r="B2454">
        <v>0</v>
      </c>
      <c r="C2454" t="s">
        <v>41</v>
      </c>
      <c r="D2454">
        <v>3201</v>
      </c>
      <c r="E2454" t="s">
        <v>91</v>
      </c>
      <c r="F2454" t="s">
        <v>14</v>
      </c>
      <c r="G2454">
        <v>25</v>
      </c>
    </row>
    <row r="2455" spans="1:7" x14ac:dyDescent="0.35">
      <c r="A2455">
        <v>165392</v>
      </c>
      <c r="B2455">
        <v>1</v>
      </c>
      <c r="C2455" t="s">
        <v>22</v>
      </c>
      <c r="D2455">
        <v>0</v>
      </c>
      <c r="E2455" t="s">
        <v>91</v>
      </c>
      <c r="F2455" t="s">
        <v>14</v>
      </c>
      <c r="G2455">
        <v>21</v>
      </c>
    </row>
    <row r="2456" spans="1:7" x14ac:dyDescent="0.35">
      <c r="A2456">
        <v>50684</v>
      </c>
      <c r="B2456">
        <v>2</v>
      </c>
      <c r="C2456" t="s">
        <v>54</v>
      </c>
      <c r="D2456">
        <v>0</v>
      </c>
      <c r="E2456" t="s">
        <v>92</v>
      </c>
      <c r="F2456" t="s">
        <v>17</v>
      </c>
      <c r="G2456">
        <v>2</v>
      </c>
    </row>
    <row r="2457" spans="1:7" x14ac:dyDescent="0.35">
      <c r="A2457">
        <v>126819</v>
      </c>
      <c r="B2457">
        <v>1</v>
      </c>
      <c r="C2457" t="s">
        <v>21</v>
      </c>
      <c r="D2457">
        <v>6201</v>
      </c>
      <c r="E2457" t="s">
        <v>101</v>
      </c>
      <c r="F2457" t="s">
        <v>14</v>
      </c>
      <c r="G2457">
        <v>15</v>
      </c>
    </row>
    <row r="2458" spans="1:7" x14ac:dyDescent="0.35">
      <c r="A2458">
        <v>190412</v>
      </c>
      <c r="B2458">
        <v>2</v>
      </c>
      <c r="C2458" t="s">
        <v>49</v>
      </c>
      <c r="D2458">
        <v>610</v>
      </c>
      <c r="E2458" t="s">
        <v>94</v>
      </c>
      <c r="F2458" t="s">
        <v>97</v>
      </c>
      <c r="G2458">
        <v>20</v>
      </c>
    </row>
    <row r="2459" spans="1:7" x14ac:dyDescent="0.35">
      <c r="A2459">
        <v>92085</v>
      </c>
      <c r="B2459">
        <v>1</v>
      </c>
      <c r="C2459" t="s">
        <v>16</v>
      </c>
      <c r="D2459">
        <v>1909</v>
      </c>
      <c r="E2459" t="s">
        <v>93</v>
      </c>
      <c r="F2459" t="s">
        <v>14</v>
      </c>
      <c r="G2459">
        <v>15</v>
      </c>
    </row>
    <row r="2460" spans="1:7" x14ac:dyDescent="0.35">
      <c r="A2460">
        <v>176825</v>
      </c>
      <c r="B2460">
        <v>1</v>
      </c>
      <c r="C2460" t="s">
        <v>51</v>
      </c>
      <c r="D2460">
        <v>1702</v>
      </c>
      <c r="E2460" t="s">
        <v>97</v>
      </c>
      <c r="F2460" t="s">
        <v>14</v>
      </c>
      <c r="G2460">
        <v>12</v>
      </c>
    </row>
    <row r="2461" spans="1:7" x14ac:dyDescent="0.35">
      <c r="A2461">
        <v>168259</v>
      </c>
      <c r="B2461">
        <v>1</v>
      </c>
      <c r="C2461" t="s">
        <v>22</v>
      </c>
      <c r="D2461">
        <v>2106</v>
      </c>
      <c r="E2461" t="s">
        <v>96</v>
      </c>
      <c r="F2461" t="s">
        <v>14</v>
      </c>
      <c r="G2461">
        <v>10</v>
      </c>
    </row>
    <row r="2462" spans="1:7" x14ac:dyDescent="0.35">
      <c r="A2462">
        <v>188801</v>
      </c>
      <c r="B2462">
        <v>0</v>
      </c>
      <c r="C2462" t="s">
        <v>13</v>
      </c>
      <c r="D2462">
        <v>0</v>
      </c>
      <c r="E2462" t="s">
        <v>89</v>
      </c>
      <c r="F2462" t="s">
        <v>31</v>
      </c>
      <c r="G2462">
        <v>15</v>
      </c>
    </row>
    <row r="2463" spans="1:7" x14ac:dyDescent="0.35">
      <c r="A2463">
        <v>80960</v>
      </c>
      <c r="B2463">
        <v>2</v>
      </c>
      <c r="C2463" t="s">
        <v>36</v>
      </c>
      <c r="D2463">
        <v>2204</v>
      </c>
      <c r="E2463" t="s">
        <v>90</v>
      </c>
      <c r="F2463" t="s">
        <v>14</v>
      </c>
      <c r="G2463">
        <v>5</v>
      </c>
    </row>
    <row r="2464" spans="1:7" x14ac:dyDescent="0.35">
      <c r="A2464">
        <v>130407</v>
      </c>
      <c r="B2464">
        <v>0</v>
      </c>
      <c r="C2464" t="s">
        <v>13</v>
      </c>
      <c r="D2464">
        <v>3101</v>
      </c>
      <c r="E2464" t="s">
        <v>94</v>
      </c>
      <c r="F2464" t="s">
        <v>17</v>
      </c>
      <c r="G2464">
        <v>22</v>
      </c>
    </row>
    <row r="2465" spans="1:7" x14ac:dyDescent="0.35">
      <c r="A2465">
        <v>80335</v>
      </c>
      <c r="B2465">
        <v>1</v>
      </c>
      <c r="C2465" t="s">
        <v>36</v>
      </c>
      <c r="D2465">
        <v>1101</v>
      </c>
      <c r="E2465" t="s">
        <v>98</v>
      </c>
      <c r="F2465" t="s">
        <v>14</v>
      </c>
      <c r="G2465">
        <v>5</v>
      </c>
    </row>
    <row r="2466" spans="1:7" x14ac:dyDescent="0.35">
      <c r="A2466">
        <v>183793</v>
      </c>
      <c r="B2466">
        <v>0</v>
      </c>
      <c r="C2466" t="s">
        <v>41</v>
      </c>
      <c r="D2466">
        <v>0</v>
      </c>
      <c r="E2466" t="s">
        <v>93</v>
      </c>
      <c r="F2466" t="s">
        <v>17</v>
      </c>
      <c r="G2466">
        <v>12</v>
      </c>
    </row>
    <row r="2467" spans="1:7" x14ac:dyDescent="0.35">
      <c r="A2467">
        <v>170229</v>
      </c>
      <c r="B2467">
        <v>0</v>
      </c>
      <c r="C2467" t="s">
        <v>22</v>
      </c>
      <c r="D2467">
        <v>0</v>
      </c>
      <c r="E2467" t="s">
        <v>90</v>
      </c>
      <c r="F2467" t="s">
        <v>17</v>
      </c>
      <c r="G2467">
        <v>11</v>
      </c>
    </row>
    <row r="2468" spans="1:7" x14ac:dyDescent="0.35">
      <c r="A2468">
        <v>86073</v>
      </c>
      <c r="B2468">
        <v>0</v>
      </c>
      <c r="C2468" t="s">
        <v>53</v>
      </c>
      <c r="D2468">
        <v>3801</v>
      </c>
      <c r="E2468" t="s">
        <v>92</v>
      </c>
      <c r="F2468" t="s">
        <v>14</v>
      </c>
      <c r="G2468">
        <v>10</v>
      </c>
    </row>
    <row r="2469" spans="1:7" x14ac:dyDescent="0.35">
      <c r="A2469">
        <v>114942</v>
      </c>
      <c r="B2469">
        <v>2</v>
      </c>
      <c r="C2469" t="s">
        <v>32</v>
      </c>
      <c r="D2469">
        <v>2201</v>
      </c>
      <c r="E2469" t="s">
        <v>90</v>
      </c>
      <c r="F2469" t="s">
        <v>17</v>
      </c>
      <c r="G2469">
        <v>20</v>
      </c>
    </row>
    <row r="2470" spans="1:7" x14ac:dyDescent="0.35">
      <c r="A2470">
        <v>31239</v>
      </c>
      <c r="B2470">
        <v>0</v>
      </c>
      <c r="C2470" t="s">
        <v>40</v>
      </c>
      <c r="D2470">
        <v>0</v>
      </c>
      <c r="E2470" t="s">
        <v>92</v>
      </c>
      <c r="F2470" t="s">
        <v>17</v>
      </c>
      <c r="G2470">
        <v>10</v>
      </c>
    </row>
    <row r="2471" spans="1:7" x14ac:dyDescent="0.35">
      <c r="A2471">
        <v>185937</v>
      </c>
      <c r="B2471">
        <v>1</v>
      </c>
      <c r="C2471" t="s">
        <v>43</v>
      </c>
      <c r="D2471">
        <v>0</v>
      </c>
      <c r="E2471" t="s">
        <v>97</v>
      </c>
      <c r="F2471" t="s">
        <v>14</v>
      </c>
      <c r="G2471">
        <v>10</v>
      </c>
    </row>
    <row r="2472" spans="1:7" x14ac:dyDescent="0.35">
      <c r="A2472">
        <v>167799</v>
      </c>
      <c r="B2472">
        <v>0</v>
      </c>
      <c r="C2472" t="s">
        <v>22</v>
      </c>
      <c r="D2472">
        <v>601</v>
      </c>
      <c r="E2472" t="s">
        <v>89</v>
      </c>
      <c r="F2472" t="s">
        <v>17</v>
      </c>
      <c r="G2472">
        <v>20</v>
      </c>
    </row>
    <row r="2473" spans="1:7" x14ac:dyDescent="0.35">
      <c r="A2473">
        <v>23778</v>
      </c>
      <c r="B2473">
        <v>0</v>
      </c>
      <c r="C2473" t="s">
        <v>47</v>
      </c>
      <c r="D2473">
        <v>1411</v>
      </c>
      <c r="E2473" t="s">
        <v>94</v>
      </c>
      <c r="F2473" t="s">
        <v>17</v>
      </c>
      <c r="G2473">
        <v>100</v>
      </c>
    </row>
    <row r="2474" spans="1:7" x14ac:dyDescent="0.35">
      <c r="A2474">
        <v>66322</v>
      </c>
      <c r="B2474">
        <v>1</v>
      </c>
      <c r="C2474" t="s">
        <v>30</v>
      </c>
      <c r="D2474">
        <v>1301</v>
      </c>
      <c r="E2474" t="s">
        <v>91</v>
      </c>
      <c r="F2474" t="s">
        <v>14</v>
      </c>
      <c r="G2474">
        <v>10</v>
      </c>
    </row>
    <row r="2475" spans="1:7" x14ac:dyDescent="0.35">
      <c r="A2475">
        <v>177458</v>
      </c>
      <c r="B2475">
        <v>0</v>
      </c>
      <c r="C2475" t="s">
        <v>51</v>
      </c>
      <c r="D2475">
        <v>0</v>
      </c>
      <c r="E2475" t="s">
        <v>92</v>
      </c>
      <c r="F2475" t="s">
        <v>97</v>
      </c>
      <c r="G2475">
        <v>6</v>
      </c>
    </row>
    <row r="2476" spans="1:7" x14ac:dyDescent="0.35">
      <c r="A2476">
        <v>102222</v>
      </c>
      <c r="B2476">
        <v>0</v>
      </c>
      <c r="C2476" t="s">
        <v>37</v>
      </c>
      <c r="D2476">
        <v>3307</v>
      </c>
      <c r="E2476" t="s">
        <v>91</v>
      </c>
      <c r="F2476" t="s">
        <v>17</v>
      </c>
      <c r="G2476">
        <v>10</v>
      </c>
    </row>
    <row r="2477" spans="1:7" x14ac:dyDescent="0.35">
      <c r="A2477">
        <v>158977</v>
      </c>
      <c r="B2477">
        <v>0</v>
      </c>
      <c r="C2477" t="s">
        <v>22</v>
      </c>
      <c r="D2477">
        <v>2112</v>
      </c>
      <c r="E2477" t="s">
        <v>91</v>
      </c>
      <c r="F2477" t="s">
        <v>14</v>
      </c>
      <c r="G2477">
        <v>5</v>
      </c>
    </row>
    <row r="2478" spans="1:7" x14ac:dyDescent="0.35">
      <c r="A2478">
        <v>127030</v>
      </c>
      <c r="B2478">
        <v>0</v>
      </c>
      <c r="C2478" t="s">
        <v>21</v>
      </c>
      <c r="D2478">
        <v>0</v>
      </c>
      <c r="E2478" t="s">
        <v>96</v>
      </c>
      <c r="F2478" t="s">
        <v>17</v>
      </c>
      <c r="G2478">
        <v>10</v>
      </c>
    </row>
    <row r="2479" spans="1:7" x14ac:dyDescent="0.35">
      <c r="A2479">
        <v>151698</v>
      </c>
      <c r="B2479">
        <v>1</v>
      </c>
      <c r="C2479" t="s">
        <v>51</v>
      </c>
      <c r="D2479">
        <v>3201</v>
      </c>
      <c r="E2479" t="s">
        <v>95</v>
      </c>
      <c r="F2479" t="s">
        <v>14</v>
      </c>
      <c r="G2479">
        <v>20</v>
      </c>
    </row>
    <row r="2480" spans="1:7" x14ac:dyDescent="0.35">
      <c r="A2480">
        <v>1054</v>
      </c>
      <c r="B2480">
        <v>0</v>
      </c>
      <c r="C2480" t="s">
        <v>22</v>
      </c>
      <c r="D2480">
        <v>0</v>
      </c>
      <c r="E2480" t="s">
        <v>90</v>
      </c>
      <c r="F2480" t="s">
        <v>17</v>
      </c>
      <c r="G2480">
        <v>8</v>
      </c>
    </row>
    <row r="2481" spans="1:7" x14ac:dyDescent="0.35">
      <c r="A2481">
        <v>178293</v>
      </c>
      <c r="B2481">
        <v>2</v>
      </c>
      <c r="C2481" t="s">
        <v>41</v>
      </c>
      <c r="D2481">
        <v>0</v>
      </c>
      <c r="E2481" t="s">
        <v>94</v>
      </c>
      <c r="F2481" t="s">
        <v>17</v>
      </c>
      <c r="G2481">
        <v>12</v>
      </c>
    </row>
    <row r="2482" spans="1:7" x14ac:dyDescent="0.35">
      <c r="A2482">
        <v>187082</v>
      </c>
      <c r="B2482">
        <v>2</v>
      </c>
      <c r="C2482" t="s">
        <v>18</v>
      </c>
      <c r="D2482">
        <v>2001</v>
      </c>
      <c r="E2482" t="s">
        <v>92</v>
      </c>
      <c r="F2482" t="s">
        <v>17</v>
      </c>
      <c r="G2482">
        <v>8</v>
      </c>
    </row>
    <row r="2483" spans="1:7" x14ac:dyDescent="0.35">
      <c r="A2483">
        <v>156034</v>
      </c>
      <c r="B2483">
        <v>1</v>
      </c>
      <c r="C2483" t="s">
        <v>22</v>
      </c>
      <c r="D2483">
        <v>6001</v>
      </c>
      <c r="E2483" t="s">
        <v>90</v>
      </c>
      <c r="F2483" t="s">
        <v>14</v>
      </c>
      <c r="G2483">
        <v>15</v>
      </c>
    </row>
    <row r="2484" spans="1:7" x14ac:dyDescent="0.35">
      <c r="A2484">
        <v>72048</v>
      </c>
      <c r="B2484">
        <v>1</v>
      </c>
      <c r="C2484" t="s">
        <v>30</v>
      </c>
      <c r="D2484">
        <v>6001</v>
      </c>
      <c r="E2484" t="s">
        <v>92</v>
      </c>
      <c r="F2484" t="s">
        <v>14</v>
      </c>
      <c r="G2484">
        <v>10</v>
      </c>
    </row>
    <row r="2485" spans="1:7" x14ac:dyDescent="0.35">
      <c r="A2485">
        <v>104427</v>
      </c>
      <c r="B2485">
        <v>0</v>
      </c>
      <c r="C2485" t="s">
        <v>28</v>
      </c>
      <c r="D2485">
        <v>4601</v>
      </c>
      <c r="E2485" t="s">
        <v>92</v>
      </c>
      <c r="F2485" t="s">
        <v>17</v>
      </c>
      <c r="G2485">
        <v>15</v>
      </c>
    </row>
    <row r="2486" spans="1:7" x14ac:dyDescent="0.35">
      <c r="A2486">
        <v>34448</v>
      </c>
      <c r="B2486">
        <v>2</v>
      </c>
      <c r="C2486" t="s">
        <v>13</v>
      </c>
      <c r="D2486">
        <v>1601</v>
      </c>
      <c r="E2486" t="s">
        <v>92</v>
      </c>
      <c r="F2486" t="s">
        <v>17</v>
      </c>
      <c r="G2486">
        <v>10</v>
      </c>
    </row>
    <row r="2487" spans="1:7" x14ac:dyDescent="0.35">
      <c r="A2487">
        <v>10247</v>
      </c>
      <c r="B2487">
        <v>0</v>
      </c>
      <c r="C2487" t="s">
        <v>22</v>
      </c>
      <c r="D2487">
        <v>3005</v>
      </c>
      <c r="E2487" t="s">
        <v>93</v>
      </c>
      <c r="F2487" t="s">
        <v>17</v>
      </c>
      <c r="G2487">
        <v>10</v>
      </c>
    </row>
    <row r="2488" spans="1:7" x14ac:dyDescent="0.35">
      <c r="A2488">
        <v>158679</v>
      </c>
      <c r="B2488">
        <v>1</v>
      </c>
      <c r="C2488" t="s">
        <v>22</v>
      </c>
      <c r="D2488">
        <v>0</v>
      </c>
      <c r="E2488" t="s">
        <v>91</v>
      </c>
      <c r="F2488" t="s">
        <v>14</v>
      </c>
      <c r="G2488">
        <v>16</v>
      </c>
    </row>
    <row r="2489" spans="1:7" x14ac:dyDescent="0.35">
      <c r="A2489">
        <v>141742</v>
      </c>
      <c r="B2489">
        <v>2</v>
      </c>
      <c r="C2489" t="s">
        <v>24</v>
      </c>
      <c r="D2489">
        <v>2801</v>
      </c>
      <c r="E2489" t="s">
        <v>90</v>
      </c>
      <c r="F2489" t="s">
        <v>14</v>
      </c>
      <c r="G2489">
        <v>8</v>
      </c>
    </row>
    <row r="2490" spans="1:7" x14ac:dyDescent="0.35">
      <c r="A2490">
        <v>96679</v>
      </c>
      <c r="B2490">
        <v>0</v>
      </c>
      <c r="C2490" t="s">
        <v>16</v>
      </c>
      <c r="D2490">
        <v>5001</v>
      </c>
      <c r="E2490" t="s">
        <v>94</v>
      </c>
      <c r="F2490" t="s">
        <v>14</v>
      </c>
      <c r="G2490">
        <v>5</v>
      </c>
    </row>
    <row r="2491" spans="1:7" x14ac:dyDescent="0.35">
      <c r="A2491">
        <v>151513</v>
      </c>
      <c r="B2491">
        <v>0</v>
      </c>
      <c r="C2491" t="s">
        <v>22</v>
      </c>
      <c r="D2491">
        <v>2201</v>
      </c>
      <c r="E2491" t="s">
        <v>96</v>
      </c>
      <c r="F2491" t="s">
        <v>17</v>
      </c>
      <c r="G2491">
        <v>15</v>
      </c>
    </row>
    <row r="2492" spans="1:7" x14ac:dyDescent="0.35">
      <c r="A2492">
        <v>2085</v>
      </c>
      <c r="B2492">
        <v>1</v>
      </c>
      <c r="C2492" t="s">
        <v>13</v>
      </c>
      <c r="D2492">
        <v>4412</v>
      </c>
      <c r="E2492" t="s">
        <v>89</v>
      </c>
      <c r="F2492" t="s">
        <v>14</v>
      </c>
      <c r="G2492">
        <v>20</v>
      </c>
    </row>
    <row r="2493" spans="1:7" x14ac:dyDescent="0.35">
      <c r="A2493">
        <v>112532</v>
      </c>
      <c r="B2493">
        <v>0</v>
      </c>
      <c r="C2493" t="s">
        <v>33</v>
      </c>
      <c r="D2493">
        <v>0</v>
      </c>
      <c r="E2493" t="s">
        <v>92</v>
      </c>
      <c r="F2493" t="s">
        <v>17</v>
      </c>
      <c r="G2493">
        <v>11</v>
      </c>
    </row>
    <row r="2494" spans="1:7" x14ac:dyDescent="0.35">
      <c r="A2494">
        <v>164987</v>
      </c>
      <c r="B2494">
        <v>0</v>
      </c>
      <c r="C2494" t="s">
        <v>22</v>
      </c>
      <c r="D2494">
        <v>5201</v>
      </c>
      <c r="E2494" t="s">
        <v>94</v>
      </c>
      <c r="F2494" t="s">
        <v>14</v>
      </c>
      <c r="G2494">
        <v>12</v>
      </c>
    </row>
    <row r="2495" spans="1:7" x14ac:dyDescent="0.35">
      <c r="A2495">
        <v>142013</v>
      </c>
      <c r="B2495">
        <v>0</v>
      </c>
      <c r="C2495" t="s">
        <v>24</v>
      </c>
      <c r="D2495">
        <v>4401</v>
      </c>
      <c r="E2495" t="s">
        <v>92</v>
      </c>
      <c r="F2495" t="s">
        <v>17</v>
      </c>
      <c r="G2495">
        <v>23</v>
      </c>
    </row>
    <row r="2496" spans="1:7" x14ac:dyDescent="0.35">
      <c r="A2496">
        <v>185803</v>
      </c>
      <c r="B2496">
        <v>0</v>
      </c>
      <c r="C2496" t="s">
        <v>57</v>
      </c>
      <c r="D2496">
        <v>3808</v>
      </c>
      <c r="E2496" t="s">
        <v>97</v>
      </c>
      <c r="F2496" t="s">
        <v>14</v>
      </c>
      <c r="G2496">
        <v>20</v>
      </c>
    </row>
    <row r="2497" spans="1:7" x14ac:dyDescent="0.35">
      <c r="A2497">
        <v>130908</v>
      </c>
      <c r="B2497">
        <v>3</v>
      </c>
      <c r="C2497" t="s">
        <v>49</v>
      </c>
      <c r="D2497">
        <v>0</v>
      </c>
      <c r="E2497" t="s">
        <v>92</v>
      </c>
      <c r="F2497" t="s">
        <v>17</v>
      </c>
      <c r="G2497">
        <v>25</v>
      </c>
    </row>
    <row r="2498" spans="1:7" x14ac:dyDescent="0.35">
      <c r="A2498">
        <v>121208</v>
      </c>
      <c r="B2498">
        <v>0</v>
      </c>
      <c r="C2498" t="s">
        <v>21</v>
      </c>
      <c r="D2498">
        <v>6909</v>
      </c>
      <c r="E2498" t="s">
        <v>96</v>
      </c>
      <c r="F2498" t="s">
        <v>17</v>
      </c>
      <c r="G2498">
        <v>13</v>
      </c>
    </row>
    <row r="2499" spans="1:7" x14ac:dyDescent="0.35">
      <c r="A2499">
        <v>96441</v>
      </c>
      <c r="B2499">
        <v>0</v>
      </c>
      <c r="C2499" t="s">
        <v>16</v>
      </c>
      <c r="D2499">
        <v>2409</v>
      </c>
      <c r="E2499" t="s">
        <v>95</v>
      </c>
      <c r="F2499" t="s">
        <v>14</v>
      </c>
      <c r="G2499">
        <v>25</v>
      </c>
    </row>
    <row r="2500" spans="1:7" x14ac:dyDescent="0.35">
      <c r="A2500">
        <v>177190</v>
      </c>
      <c r="B2500">
        <v>28</v>
      </c>
      <c r="C2500" t="s">
        <v>51</v>
      </c>
      <c r="D2500">
        <v>0</v>
      </c>
      <c r="E2500" t="s">
        <v>98</v>
      </c>
      <c r="F2500" t="s">
        <v>17</v>
      </c>
      <c r="G2500">
        <v>8</v>
      </c>
    </row>
    <row r="2501" spans="1:7" x14ac:dyDescent="0.35">
      <c r="A2501">
        <v>113502</v>
      </c>
      <c r="B2501">
        <v>2</v>
      </c>
      <c r="C2501" t="s">
        <v>32</v>
      </c>
      <c r="D2501">
        <v>601</v>
      </c>
      <c r="E2501" t="s">
        <v>89</v>
      </c>
      <c r="F2501" t="s">
        <v>17</v>
      </c>
      <c r="G2501">
        <v>7</v>
      </c>
    </row>
    <row r="2502" spans="1:7" x14ac:dyDescent="0.35">
      <c r="A2502">
        <v>175016</v>
      </c>
      <c r="B2502">
        <v>2</v>
      </c>
      <c r="C2502" t="s">
        <v>51</v>
      </c>
      <c r="D2502">
        <v>0</v>
      </c>
      <c r="E2502" t="s">
        <v>90</v>
      </c>
      <c r="F2502" t="s">
        <v>17</v>
      </c>
      <c r="G2502">
        <v>9</v>
      </c>
    </row>
    <row r="2503" spans="1:7" x14ac:dyDescent="0.35">
      <c r="A2503">
        <v>150644</v>
      </c>
      <c r="B2503">
        <v>0</v>
      </c>
      <c r="C2503" t="s">
        <v>22</v>
      </c>
      <c r="D2503">
        <v>4801</v>
      </c>
      <c r="E2503" t="s">
        <v>96</v>
      </c>
      <c r="F2503" t="s">
        <v>17</v>
      </c>
      <c r="G2503">
        <v>35</v>
      </c>
    </row>
    <row r="2504" spans="1:7" x14ac:dyDescent="0.35">
      <c r="A2504">
        <v>50003</v>
      </c>
      <c r="B2504">
        <v>2</v>
      </c>
      <c r="C2504" t="s">
        <v>54</v>
      </c>
      <c r="D2504">
        <v>2706</v>
      </c>
      <c r="E2504" t="s">
        <v>90</v>
      </c>
      <c r="F2504" t="s">
        <v>17</v>
      </c>
      <c r="G2504">
        <v>10</v>
      </c>
    </row>
    <row r="2505" spans="1:7" x14ac:dyDescent="0.35">
      <c r="A2505">
        <v>106896</v>
      </c>
      <c r="B2505">
        <v>0</v>
      </c>
      <c r="C2505" t="s">
        <v>60</v>
      </c>
      <c r="D2505">
        <v>2401</v>
      </c>
      <c r="E2505" t="s">
        <v>91</v>
      </c>
      <c r="F2505" t="s">
        <v>17</v>
      </c>
      <c r="G2505">
        <v>5</v>
      </c>
    </row>
    <row r="2506" spans="1:7" x14ac:dyDescent="0.35">
      <c r="A2506">
        <v>14898</v>
      </c>
      <c r="B2506">
        <v>1</v>
      </c>
      <c r="C2506" t="s">
        <v>28</v>
      </c>
      <c r="D2506">
        <v>1408</v>
      </c>
      <c r="E2506" t="s">
        <v>94</v>
      </c>
      <c r="F2506" t="s">
        <v>14</v>
      </c>
      <c r="G2506">
        <v>15</v>
      </c>
    </row>
    <row r="2507" spans="1:7" x14ac:dyDescent="0.35">
      <c r="A2507">
        <v>139463</v>
      </c>
      <c r="B2507">
        <v>28</v>
      </c>
      <c r="C2507" t="s">
        <v>55</v>
      </c>
      <c r="D2507">
        <v>4901</v>
      </c>
      <c r="E2507" t="s">
        <v>104</v>
      </c>
      <c r="F2507" t="s">
        <v>17</v>
      </c>
      <c r="G2507">
        <v>9</v>
      </c>
    </row>
    <row r="2508" spans="1:7" x14ac:dyDescent="0.35">
      <c r="A2508">
        <v>12900</v>
      </c>
      <c r="B2508">
        <v>0</v>
      </c>
      <c r="C2508" t="s">
        <v>41</v>
      </c>
      <c r="D2508">
        <v>0</v>
      </c>
      <c r="E2508" t="s">
        <v>94</v>
      </c>
      <c r="F2508" t="s">
        <v>17</v>
      </c>
      <c r="G2508">
        <v>5</v>
      </c>
    </row>
    <row r="2509" spans="1:7" x14ac:dyDescent="0.35">
      <c r="A2509">
        <v>60897</v>
      </c>
      <c r="B2509">
        <v>0</v>
      </c>
      <c r="C2509" t="s">
        <v>34</v>
      </c>
      <c r="D2509">
        <v>0</v>
      </c>
      <c r="E2509" t="s">
        <v>91</v>
      </c>
      <c r="F2509" t="s">
        <v>17</v>
      </c>
      <c r="G2509">
        <v>5</v>
      </c>
    </row>
    <row r="2510" spans="1:7" x14ac:dyDescent="0.35">
      <c r="A2510">
        <v>5180</v>
      </c>
      <c r="B2510">
        <v>2</v>
      </c>
      <c r="C2510" t="s">
        <v>51</v>
      </c>
      <c r="D2510">
        <v>1901</v>
      </c>
      <c r="E2510" t="s">
        <v>91</v>
      </c>
      <c r="F2510" t="s">
        <v>17</v>
      </c>
      <c r="G2510">
        <v>13</v>
      </c>
    </row>
    <row r="2511" spans="1:7" x14ac:dyDescent="0.35">
      <c r="A2511">
        <v>137835</v>
      </c>
      <c r="B2511">
        <v>28</v>
      </c>
      <c r="C2511" t="s">
        <v>56</v>
      </c>
      <c r="D2511">
        <v>0</v>
      </c>
      <c r="E2511" t="s">
        <v>90</v>
      </c>
      <c r="F2511" t="s">
        <v>17</v>
      </c>
      <c r="G2511">
        <v>11</v>
      </c>
    </row>
    <row r="2512" spans="1:7" x14ac:dyDescent="0.35">
      <c r="A2512">
        <v>2867</v>
      </c>
      <c r="B2512">
        <v>0</v>
      </c>
      <c r="C2512" t="s">
        <v>32</v>
      </c>
      <c r="D2512">
        <v>0</v>
      </c>
      <c r="E2512" t="s">
        <v>92</v>
      </c>
      <c r="F2512" t="s">
        <v>17</v>
      </c>
      <c r="G2512">
        <v>13</v>
      </c>
    </row>
    <row r="2513" spans="1:7" x14ac:dyDescent="0.35">
      <c r="A2513">
        <v>150025</v>
      </c>
      <c r="B2513">
        <v>0</v>
      </c>
      <c r="C2513" t="s">
        <v>22</v>
      </c>
      <c r="D2513">
        <v>2005</v>
      </c>
      <c r="E2513" t="s">
        <v>91</v>
      </c>
      <c r="F2513" t="s">
        <v>17</v>
      </c>
      <c r="G2513">
        <v>3</v>
      </c>
    </row>
    <row r="2514" spans="1:7" x14ac:dyDescent="0.35">
      <c r="A2514">
        <v>111045</v>
      </c>
      <c r="B2514">
        <v>0</v>
      </c>
      <c r="C2514" t="s">
        <v>33</v>
      </c>
      <c r="D2514">
        <v>1812</v>
      </c>
      <c r="E2514" t="s">
        <v>92</v>
      </c>
      <c r="F2514" t="s">
        <v>97</v>
      </c>
      <c r="G2514">
        <v>10</v>
      </c>
    </row>
    <row r="2515" spans="1:7" x14ac:dyDescent="0.35">
      <c r="A2515">
        <v>3109</v>
      </c>
      <c r="B2515">
        <v>0</v>
      </c>
      <c r="C2515" t="s">
        <v>16</v>
      </c>
      <c r="D2515">
        <v>3408</v>
      </c>
      <c r="E2515" t="s">
        <v>93</v>
      </c>
      <c r="F2515" t="s">
        <v>14</v>
      </c>
      <c r="G2515">
        <v>25</v>
      </c>
    </row>
    <row r="2516" spans="1:7" x14ac:dyDescent="0.35">
      <c r="A2516">
        <v>45134</v>
      </c>
      <c r="B2516">
        <v>1</v>
      </c>
      <c r="C2516" t="s">
        <v>13</v>
      </c>
      <c r="D2516">
        <v>1312</v>
      </c>
      <c r="E2516" t="s">
        <v>89</v>
      </c>
      <c r="F2516" t="s">
        <v>14</v>
      </c>
      <c r="G2516">
        <v>12</v>
      </c>
    </row>
    <row r="2517" spans="1:7" x14ac:dyDescent="0.35">
      <c r="A2517">
        <v>85396</v>
      </c>
      <c r="B2517">
        <v>0</v>
      </c>
      <c r="C2517" t="s">
        <v>57</v>
      </c>
      <c r="D2517">
        <v>6301</v>
      </c>
      <c r="E2517" t="s">
        <v>95</v>
      </c>
      <c r="F2517" t="s">
        <v>17</v>
      </c>
      <c r="G2517">
        <v>9</v>
      </c>
    </row>
    <row r="2518" spans="1:7" x14ac:dyDescent="0.35">
      <c r="A2518">
        <v>164246</v>
      </c>
      <c r="B2518">
        <v>2</v>
      </c>
      <c r="C2518" t="s">
        <v>22</v>
      </c>
      <c r="D2518">
        <v>5001</v>
      </c>
      <c r="E2518" t="s">
        <v>96</v>
      </c>
      <c r="F2518" t="s">
        <v>17</v>
      </c>
      <c r="G2518">
        <v>15</v>
      </c>
    </row>
    <row r="2519" spans="1:7" x14ac:dyDescent="0.35">
      <c r="A2519">
        <v>49109</v>
      </c>
      <c r="B2519">
        <v>0</v>
      </c>
      <c r="C2519" t="s">
        <v>44</v>
      </c>
      <c r="D2519">
        <v>0</v>
      </c>
      <c r="E2519" t="s">
        <v>92</v>
      </c>
      <c r="F2519" t="s">
        <v>97</v>
      </c>
      <c r="G2519">
        <v>6</v>
      </c>
    </row>
    <row r="2520" spans="1:7" x14ac:dyDescent="0.35">
      <c r="A2520">
        <v>127346</v>
      </c>
      <c r="B2520">
        <v>0</v>
      </c>
      <c r="C2520" t="s">
        <v>75</v>
      </c>
      <c r="D2520">
        <v>5001</v>
      </c>
      <c r="E2520" t="s">
        <v>94</v>
      </c>
      <c r="F2520" t="s">
        <v>17</v>
      </c>
      <c r="G2520">
        <v>10</v>
      </c>
    </row>
    <row r="2521" spans="1:7" x14ac:dyDescent="0.35">
      <c r="A2521">
        <v>54123</v>
      </c>
      <c r="B2521">
        <v>0</v>
      </c>
      <c r="C2521" t="s">
        <v>54</v>
      </c>
      <c r="D2521">
        <v>0</v>
      </c>
      <c r="E2521" t="s">
        <v>90</v>
      </c>
      <c r="F2521" t="s">
        <v>17</v>
      </c>
      <c r="G2521">
        <v>5</v>
      </c>
    </row>
    <row r="2522" spans="1:7" x14ac:dyDescent="0.35">
      <c r="A2522">
        <v>125999</v>
      </c>
      <c r="B2522">
        <v>2</v>
      </c>
      <c r="C2522" t="s">
        <v>21</v>
      </c>
      <c r="D2522">
        <v>5701</v>
      </c>
      <c r="E2522" t="s">
        <v>105</v>
      </c>
      <c r="F2522" t="s">
        <v>17</v>
      </c>
      <c r="G2522">
        <v>20</v>
      </c>
    </row>
    <row r="2523" spans="1:7" x14ac:dyDescent="0.35">
      <c r="A2523">
        <v>130989</v>
      </c>
      <c r="B2523">
        <v>1</v>
      </c>
      <c r="C2523" t="s">
        <v>49</v>
      </c>
      <c r="D2523">
        <v>0</v>
      </c>
      <c r="E2523" t="s">
        <v>95</v>
      </c>
      <c r="F2523" t="s">
        <v>14</v>
      </c>
      <c r="G2523">
        <v>25</v>
      </c>
    </row>
    <row r="2524" spans="1:7" x14ac:dyDescent="0.35">
      <c r="A2524">
        <v>62721</v>
      </c>
      <c r="B2524">
        <v>1</v>
      </c>
      <c r="C2524" t="s">
        <v>34</v>
      </c>
      <c r="D2524">
        <v>0</v>
      </c>
      <c r="E2524" t="s">
        <v>92</v>
      </c>
      <c r="F2524" t="s">
        <v>31</v>
      </c>
      <c r="G2524">
        <v>6</v>
      </c>
    </row>
    <row r="2525" spans="1:7" x14ac:dyDescent="0.35">
      <c r="A2525">
        <v>104177</v>
      </c>
      <c r="B2525">
        <v>0</v>
      </c>
      <c r="C2525" t="s">
        <v>37</v>
      </c>
      <c r="D2525">
        <v>4201</v>
      </c>
      <c r="E2525" t="s">
        <v>94</v>
      </c>
      <c r="F2525" t="s">
        <v>17</v>
      </c>
      <c r="G2525">
        <v>15</v>
      </c>
    </row>
    <row r="2526" spans="1:7" x14ac:dyDescent="0.35">
      <c r="A2526">
        <v>70217</v>
      </c>
      <c r="B2526">
        <v>28</v>
      </c>
      <c r="C2526" t="s">
        <v>30</v>
      </c>
      <c r="D2526">
        <v>5201</v>
      </c>
      <c r="E2526" t="s">
        <v>99</v>
      </c>
      <c r="F2526" t="s">
        <v>17</v>
      </c>
      <c r="G2526">
        <v>10</v>
      </c>
    </row>
    <row r="2527" spans="1:7" x14ac:dyDescent="0.35">
      <c r="A2527">
        <v>160394</v>
      </c>
      <c r="B2527">
        <v>0</v>
      </c>
      <c r="C2527" t="s">
        <v>22</v>
      </c>
      <c r="D2527">
        <v>1001</v>
      </c>
      <c r="E2527" t="s">
        <v>91</v>
      </c>
      <c r="F2527" t="s">
        <v>17</v>
      </c>
      <c r="G2527">
        <v>8</v>
      </c>
    </row>
    <row r="2528" spans="1:7" x14ac:dyDescent="0.35">
      <c r="A2528">
        <v>134115</v>
      </c>
      <c r="B2528">
        <v>1002</v>
      </c>
      <c r="C2528" t="s">
        <v>26</v>
      </c>
      <c r="D2528">
        <v>5706</v>
      </c>
      <c r="E2528" t="s">
        <v>90</v>
      </c>
      <c r="F2528" t="s">
        <v>14</v>
      </c>
      <c r="G2528">
        <v>20</v>
      </c>
    </row>
    <row r="2529" spans="1:7" x14ac:dyDescent="0.35">
      <c r="A2529">
        <v>175602</v>
      </c>
      <c r="B2529">
        <v>2</v>
      </c>
      <c r="C2529" t="s">
        <v>51</v>
      </c>
      <c r="D2529">
        <v>2301</v>
      </c>
      <c r="E2529" t="s">
        <v>103</v>
      </c>
      <c r="F2529" t="s">
        <v>17</v>
      </c>
      <c r="G2529">
        <v>3</v>
      </c>
    </row>
    <row r="2530" spans="1:7" x14ac:dyDescent="0.35">
      <c r="A2530">
        <v>88489</v>
      </c>
      <c r="B2530">
        <v>0</v>
      </c>
      <c r="C2530" t="s">
        <v>16</v>
      </c>
      <c r="D2530">
        <v>3011</v>
      </c>
      <c r="E2530" t="s">
        <v>94</v>
      </c>
      <c r="F2530" t="s">
        <v>17</v>
      </c>
      <c r="G2530">
        <v>25</v>
      </c>
    </row>
    <row r="2531" spans="1:7" x14ac:dyDescent="0.35">
      <c r="A2531">
        <v>139664</v>
      </c>
      <c r="B2531">
        <v>28</v>
      </c>
      <c r="C2531" t="s">
        <v>55</v>
      </c>
      <c r="D2531">
        <v>4408</v>
      </c>
      <c r="E2531" t="s">
        <v>94</v>
      </c>
      <c r="F2531" t="s">
        <v>17</v>
      </c>
      <c r="G2531">
        <v>16</v>
      </c>
    </row>
    <row r="2532" spans="1:7" x14ac:dyDescent="0.35">
      <c r="A2532">
        <v>9947</v>
      </c>
      <c r="B2532">
        <v>1</v>
      </c>
      <c r="C2532" t="s">
        <v>49</v>
      </c>
      <c r="D2532">
        <v>2001</v>
      </c>
      <c r="E2532" t="s">
        <v>91</v>
      </c>
      <c r="F2532" t="s">
        <v>14</v>
      </c>
      <c r="G2532">
        <v>10</v>
      </c>
    </row>
    <row r="2533" spans="1:7" x14ac:dyDescent="0.35">
      <c r="A2533">
        <v>168368</v>
      </c>
      <c r="B2533">
        <v>0</v>
      </c>
      <c r="C2533" t="s">
        <v>22</v>
      </c>
      <c r="D2533">
        <v>4406</v>
      </c>
      <c r="E2533" t="s">
        <v>94</v>
      </c>
      <c r="F2533" t="s">
        <v>14</v>
      </c>
      <c r="G2533">
        <v>10</v>
      </c>
    </row>
    <row r="2534" spans="1:7" x14ac:dyDescent="0.35">
      <c r="A2534">
        <v>166927</v>
      </c>
      <c r="B2534">
        <v>1002</v>
      </c>
      <c r="C2534" t="s">
        <v>22</v>
      </c>
      <c r="D2534">
        <v>2908</v>
      </c>
      <c r="E2534" t="s">
        <v>94</v>
      </c>
      <c r="F2534" t="s">
        <v>14</v>
      </c>
      <c r="G2534">
        <v>20</v>
      </c>
    </row>
    <row r="2535" spans="1:7" x14ac:dyDescent="0.35">
      <c r="A2535">
        <v>189723</v>
      </c>
      <c r="B2535">
        <v>0</v>
      </c>
      <c r="C2535" t="s">
        <v>49</v>
      </c>
      <c r="D2535">
        <v>0</v>
      </c>
      <c r="E2535" t="s">
        <v>94</v>
      </c>
      <c r="F2535" t="s">
        <v>17</v>
      </c>
      <c r="G2535">
        <v>10</v>
      </c>
    </row>
    <row r="2536" spans="1:7" x14ac:dyDescent="0.35">
      <c r="A2536">
        <v>156559</v>
      </c>
      <c r="B2536">
        <v>1</v>
      </c>
      <c r="C2536" t="s">
        <v>22</v>
      </c>
      <c r="D2536">
        <v>4601</v>
      </c>
      <c r="E2536" t="s">
        <v>94</v>
      </c>
      <c r="F2536" t="s">
        <v>14</v>
      </c>
      <c r="G2536">
        <v>12</v>
      </c>
    </row>
    <row r="2537" spans="1:7" x14ac:dyDescent="0.35">
      <c r="A2537">
        <v>64683</v>
      </c>
      <c r="B2537">
        <v>28</v>
      </c>
      <c r="C2537" t="s">
        <v>30</v>
      </c>
      <c r="D2537">
        <v>5001</v>
      </c>
      <c r="E2537" t="s">
        <v>102</v>
      </c>
      <c r="F2537" t="s">
        <v>17</v>
      </c>
      <c r="G2537">
        <v>10</v>
      </c>
    </row>
    <row r="2538" spans="1:7" x14ac:dyDescent="0.35">
      <c r="A2538">
        <v>164697</v>
      </c>
      <c r="B2538">
        <v>28</v>
      </c>
      <c r="C2538" t="s">
        <v>22</v>
      </c>
      <c r="D2538">
        <v>1701</v>
      </c>
      <c r="E2538" t="s">
        <v>91</v>
      </c>
      <c r="F2538" t="s">
        <v>17</v>
      </c>
      <c r="G2538">
        <v>20</v>
      </c>
    </row>
    <row r="2539" spans="1:7" x14ac:dyDescent="0.35">
      <c r="A2539">
        <v>111918</v>
      </c>
      <c r="B2539">
        <v>0</v>
      </c>
      <c r="C2539" t="s">
        <v>33</v>
      </c>
      <c r="D2539">
        <v>3201</v>
      </c>
      <c r="E2539" t="s">
        <v>90</v>
      </c>
      <c r="F2539" t="s">
        <v>17</v>
      </c>
      <c r="G2539">
        <v>5</v>
      </c>
    </row>
    <row r="2540" spans="1:7" x14ac:dyDescent="0.35">
      <c r="A2540">
        <v>89816</v>
      </c>
      <c r="B2540">
        <v>0</v>
      </c>
      <c r="C2540" t="s">
        <v>16</v>
      </c>
      <c r="D2540">
        <v>4707</v>
      </c>
      <c r="E2540" t="s">
        <v>94</v>
      </c>
      <c r="F2540" t="s">
        <v>14</v>
      </c>
      <c r="G2540">
        <v>25</v>
      </c>
    </row>
    <row r="2541" spans="1:7" x14ac:dyDescent="0.35">
      <c r="A2541">
        <v>161115</v>
      </c>
      <c r="B2541">
        <v>2</v>
      </c>
      <c r="C2541" t="s">
        <v>22</v>
      </c>
      <c r="D2541">
        <v>0</v>
      </c>
      <c r="E2541" t="s">
        <v>89</v>
      </c>
      <c r="F2541" t="s">
        <v>31</v>
      </c>
      <c r="G2541">
        <v>10</v>
      </c>
    </row>
    <row r="2542" spans="1:7" x14ac:dyDescent="0.35">
      <c r="A2542">
        <v>165753</v>
      </c>
      <c r="B2542">
        <v>0</v>
      </c>
      <c r="C2542" t="s">
        <v>22</v>
      </c>
      <c r="D2542">
        <v>2801</v>
      </c>
      <c r="E2542" t="s">
        <v>91</v>
      </c>
      <c r="F2542" t="s">
        <v>14</v>
      </c>
      <c r="G2542">
        <v>15</v>
      </c>
    </row>
    <row r="2543" spans="1:7" x14ac:dyDescent="0.35">
      <c r="A2543">
        <v>117411</v>
      </c>
      <c r="B2543">
        <v>0</v>
      </c>
      <c r="C2543" t="s">
        <v>21</v>
      </c>
      <c r="D2543">
        <v>2009</v>
      </c>
      <c r="E2543" t="s">
        <v>94</v>
      </c>
      <c r="F2543" t="s">
        <v>17</v>
      </c>
      <c r="G2543">
        <v>20</v>
      </c>
    </row>
    <row r="2544" spans="1:7" x14ac:dyDescent="0.35">
      <c r="A2544">
        <v>112750</v>
      </c>
      <c r="B2544">
        <v>0</v>
      </c>
      <c r="C2544" t="s">
        <v>32</v>
      </c>
      <c r="D2544">
        <v>5801</v>
      </c>
      <c r="E2544" t="s">
        <v>94</v>
      </c>
      <c r="F2544" t="s">
        <v>17</v>
      </c>
      <c r="G2544">
        <v>20</v>
      </c>
    </row>
    <row r="2545" spans="1:7" x14ac:dyDescent="0.35">
      <c r="A2545">
        <v>134852</v>
      </c>
      <c r="B2545">
        <v>1</v>
      </c>
      <c r="C2545" t="s">
        <v>39</v>
      </c>
      <c r="D2545">
        <v>4901</v>
      </c>
      <c r="E2545" t="s">
        <v>92</v>
      </c>
      <c r="F2545" t="s">
        <v>14</v>
      </c>
      <c r="G2545">
        <v>50</v>
      </c>
    </row>
    <row r="2546" spans="1:7" x14ac:dyDescent="0.35">
      <c r="A2546">
        <v>69506</v>
      </c>
      <c r="B2546">
        <v>0</v>
      </c>
      <c r="C2546" t="s">
        <v>30</v>
      </c>
      <c r="D2546">
        <v>2005</v>
      </c>
      <c r="E2546" t="s">
        <v>91</v>
      </c>
      <c r="F2546" t="s">
        <v>17</v>
      </c>
      <c r="G2546">
        <v>15</v>
      </c>
    </row>
    <row r="2547" spans="1:7" x14ac:dyDescent="0.35">
      <c r="A2547">
        <v>94920</v>
      </c>
      <c r="B2547">
        <v>0</v>
      </c>
      <c r="C2547" t="s">
        <v>16</v>
      </c>
      <c r="D2547">
        <v>4105</v>
      </c>
      <c r="E2547" t="s">
        <v>96</v>
      </c>
      <c r="F2547" t="s">
        <v>17</v>
      </c>
      <c r="G2547">
        <v>15</v>
      </c>
    </row>
    <row r="2548" spans="1:7" x14ac:dyDescent="0.35">
      <c r="A2548">
        <v>186699</v>
      </c>
      <c r="B2548">
        <v>2</v>
      </c>
      <c r="C2548" t="s">
        <v>36</v>
      </c>
      <c r="D2548">
        <v>0</v>
      </c>
      <c r="E2548" t="s">
        <v>103</v>
      </c>
      <c r="F2548" t="s">
        <v>17</v>
      </c>
      <c r="G2548">
        <v>20</v>
      </c>
    </row>
    <row r="2549" spans="1:7" x14ac:dyDescent="0.35">
      <c r="A2549">
        <v>99276</v>
      </c>
      <c r="B2549">
        <v>2</v>
      </c>
      <c r="C2549" t="s">
        <v>37</v>
      </c>
      <c r="D2549">
        <v>5801</v>
      </c>
      <c r="E2549" t="s">
        <v>94</v>
      </c>
      <c r="F2549" t="s">
        <v>17</v>
      </c>
      <c r="G2549">
        <v>15</v>
      </c>
    </row>
    <row r="2550" spans="1:7" x14ac:dyDescent="0.35">
      <c r="A2550">
        <v>84582</v>
      </c>
      <c r="B2550">
        <v>2</v>
      </c>
      <c r="C2550" t="s">
        <v>57</v>
      </c>
      <c r="D2550">
        <v>3512</v>
      </c>
      <c r="E2550" t="s">
        <v>93</v>
      </c>
      <c r="F2550" t="s">
        <v>17</v>
      </c>
      <c r="G2550">
        <v>25</v>
      </c>
    </row>
    <row r="2551" spans="1:7" x14ac:dyDescent="0.35">
      <c r="A2551">
        <v>132339</v>
      </c>
      <c r="B2551">
        <v>0</v>
      </c>
      <c r="C2551" t="s">
        <v>49</v>
      </c>
      <c r="D2551">
        <v>3001</v>
      </c>
      <c r="E2551" t="s">
        <v>92</v>
      </c>
      <c r="F2551" t="s">
        <v>14</v>
      </c>
      <c r="G2551">
        <v>11</v>
      </c>
    </row>
    <row r="2552" spans="1:7" x14ac:dyDescent="0.35">
      <c r="A2552">
        <v>12011</v>
      </c>
      <c r="B2552">
        <v>1</v>
      </c>
      <c r="C2552" t="s">
        <v>22</v>
      </c>
      <c r="D2552">
        <v>2801</v>
      </c>
      <c r="E2552" t="s">
        <v>98</v>
      </c>
      <c r="F2552" t="s">
        <v>14</v>
      </c>
      <c r="G2552">
        <v>11</v>
      </c>
    </row>
    <row r="2553" spans="1:7" x14ac:dyDescent="0.35">
      <c r="A2553">
        <v>117673</v>
      </c>
      <c r="B2553">
        <v>1</v>
      </c>
      <c r="C2553" t="s">
        <v>21</v>
      </c>
      <c r="D2553">
        <v>3801</v>
      </c>
      <c r="E2553" t="s">
        <v>90</v>
      </c>
      <c r="F2553" t="s">
        <v>14</v>
      </c>
      <c r="G2553">
        <v>15</v>
      </c>
    </row>
    <row r="2554" spans="1:7" x14ac:dyDescent="0.35">
      <c r="A2554">
        <v>186170</v>
      </c>
      <c r="B2554">
        <v>1</v>
      </c>
      <c r="C2554" t="s">
        <v>21</v>
      </c>
      <c r="D2554">
        <v>1801</v>
      </c>
      <c r="E2554" t="s">
        <v>92</v>
      </c>
      <c r="F2554" t="s">
        <v>14</v>
      </c>
      <c r="G2554">
        <v>17</v>
      </c>
    </row>
    <row r="2555" spans="1:7" x14ac:dyDescent="0.35">
      <c r="A2555">
        <v>150186</v>
      </c>
      <c r="B2555">
        <v>28</v>
      </c>
      <c r="C2555" t="s">
        <v>22</v>
      </c>
      <c r="D2555">
        <v>0</v>
      </c>
      <c r="E2555" t="s">
        <v>91</v>
      </c>
      <c r="F2555" t="s">
        <v>17</v>
      </c>
      <c r="G2555">
        <v>10</v>
      </c>
    </row>
    <row r="2556" spans="1:7" x14ac:dyDescent="0.35">
      <c r="A2556">
        <v>3638</v>
      </c>
      <c r="B2556">
        <v>0</v>
      </c>
      <c r="C2556" t="s">
        <v>30</v>
      </c>
      <c r="D2556">
        <v>0</v>
      </c>
      <c r="E2556" t="s">
        <v>97</v>
      </c>
      <c r="F2556" t="s">
        <v>17</v>
      </c>
      <c r="G2556">
        <v>15</v>
      </c>
    </row>
    <row r="2557" spans="1:7" x14ac:dyDescent="0.35">
      <c r="A2557">
        <v>160633</v>
      </c>
      <c r="B2557">
        <v>0</v>
      </c>
      <c r="C2557" t="s">
        <v>22</v>
      </c>
      <c r="D2557">
        <v>4201</v>
      </c>
      <c r="E2557" t="s">
        <v>92</v>
      </c>
      <c r="F2557" t="s">
        <v>17</v>
      </c>
      <c r="G2557">
        <v>25</v>
      </c>
    </row>
    <row r="2558" spans="1:7" x14ac:dyDescent="0.35">
      <c r="A2558">
        <v>161514</v>
      </c>
      <c r="B2558">
        <v>0</v>
      </c>
      <c r="C2558" t="s">
        <v>22</v>
      </c>
      <c r="D2558">
        <v>1001</v>
      </c>
      <c r="E2558" t="s">
        <v>94</v>
      </c>
      <c r="F2558" t="s">
        <v>17</v>
      </c>
      <c r="G2558">
        <v>5</v>
      </c>
    </row>
    <row r="2559" spans="1:7" x14ac:dyDescent="0.35">
      <c r="A2559">
        <v>110539</v>
      </c>
      <c r="B2559">
        <v>2</v>
      </c>
      <c r="C2559" t="s">
        <v>50</v>
      </c>
      <c r="D2559">
        <v>4702</v>
      </c>
      <c r="E2559" t="s">
        <v>92</v>
      </c>
      <c r="F2559" t="s">
        <v>14</v>
      </c>
      <c r="G2559">
        <v>20</v>
      </c>
    </row>
    <row r="2560" spans="1:7" x14ac:dyDescent="0.35">
      <c r="A2560">
        <v>77379</v>
      </c>
      <c r="B2560">
        <v>0</v>
      </c>
      <c r="C2560" t="s">
        <v>36</v>
      </c>
      <c r="D2560">
        <v>0</v>
      </c>
      <c r="E2560" t="s">
        <v>90</v>
      </c>
      <c r="F2560" t="s">
        <v>97</v>
      </c>
      <c r="G2560">
        <v>20</v>
      </c>
    </row>
    <row r="2561" spans="1:7" x14ac:dyDescent="0.35">
      <c r="A2561">
        <v>176881</v>
      </c>
      <c r="B2561">
        <v>2</v>
      </c>
      <c r="C2561" t="s">
        <v>51</v>
      </c>
      <c r="D2561">
        <v>3001</v>
      </c>
      <c r="E2561" t="s">
        <v>90</v>
      </c>
      <c r="F2561" t="s">
        <v>17</v>
      </c>
      <c r="G2561">
        <v>5</v>
      </c>
    </row>
    <row r="2562" spans="1:7" x14ac:dyDescent="0.35">
      <c r="A2562">
        <v>115833</v>
      </c>
      <c r="B2562">
        <v>1</v>
      </c>
      <c r="C2562" t="s">
        <v>21</v>
      </c>
      <c r="D2562">
        <v>3106</v>
      </c>
      <c r="E2562" t="s">
        <v>104</v>
      </c>
      <c r="F2562" t="s">
        <v>14</v>
      </c>
      <c r="G2562">
        <v>5</v>
      </c>
    </row>
    <row r="2563" spans="1:7" x14ac:dyDescent="0.35">
      <c r="A2563">
        <v>65421</v>
      </c>
      <c r="B2563">
        <v>2</v>
      </c>
      <c r="C2563" t="s">
        <v>30</v>
      </c>
      <c r="D2563">
        <v>6301</v>
      </c>
      <c r="E2563" t="s">
        <v>91</v>
      </c>
      <c r="F2563" t="s">
        <v>17</v>
      </c>
      <c r="G2563">
        <v>15</v>
      </c>
    </row>
    <row r="2564" spans="1:7" x14ac:dyDescent="0.35">
      <c r="A2564">
        <v>132157</v>
      </c>
      <c r="B2564">
        <v>0</v>
      </c>
      <c r="C2564" t="s">
        <v>49</v>
      </c>
      <c r="D2564">
        <v>4201</v>
      </c>
      <c r="E2564" t="s">
        <v>90</v>
      </c>
      <c r="F2564" t="s">
        <v>17</v>
      </c>
      <c r="G2564">
        <v>25</v>
      </c>
    </row>
    <row r="2565" spans="1:7" x14ac:dyDescent="0.35">
      <c r="A2565">
        <v>36576</v>
      </c>
      <c r="B2565">
        <v>0</v>
      </c>
      <c r="C2565" t="s">
        <v>13</v>
      </c>
      <c r="D2565">
        <v>0</v>
      </c>
      <c r="E2565" t="s">
        <v>94</v>
      </c>
      <c r="F2565" t="s">
        <v>97</v>
      </c>
      <c r="G2565">
        <v>5</v>
      </c>
    </row>
    <row r="2566" spans="1:7" x14ac:dyDescent="0.35">
      <c r="A2566">
        <v>157739</v>
      </c>
      <c r="B2566">
        <v>1</v>
      </c>
      <c r="C2566" t="s">
        <v>22</v>
      </c>
      <c r="D2566">
        <v>2705</v>
      </c>
      <c r="E2566" t="s">
        <v>94</v>
      </c>
      <c r="F2566" t="s">
        <v>14</v>
      </c>
      <c r="G2566">
        <v>14</v>
      </c>
    </row>
    <row r="2567" spans="1:7" x14ac:dyDescent="0.35">
      <c r="A2567">
        <v>157660</v>
      </c>
      <c r="B2567">
        <v>0</v>
      </c>
      <c r="C2567" t="s">
        <v>22</v>
      </c>
      <c r="D2567">
        <v>3201</v>
      </c>
      <c r="E2567" t="s">
        <v>93</v>
      </c>
      <c r="F2567" t="s">
        <v>17</v>
      </c>
      <c r="G2567">
        <v>20</v>
      </c>
    </row>
    <row r="2568" spans="1:7" x14ac:dyDescent="0.35">
      <c r="A2568">
        <v>34681</v>
      </c>
      <c r="B2568">
        <v>0</v>
      </c>
      <c r="C2568" t="s">
        <v>13</v>
      </c>
      <c r="D2568">
        <v>6108</v>
      </c>
      <c r="E2568" t="s">
        <v>94</v>
      </c>
      <c r="F2568" t="s">
        <v>17</v>
      </c>
      <c r="G2568">
        <v>21</v>
      </c>
    </row>
    <row r="2569" spans="1:7" x14ac:dyDescent="0.35">
      <c r="A2569">
        <v>72139</v>
      </c>
      <c r="B2569">
        <v>0</v>
      </c>
      <c r="C2569" t="s">
        <v>30</v>
      </c>
      <c r="D2569">
        <v>3811</v>
      </c>
      <c r="E2569" t="s">
        <v>92</v>
      </c>
      <c r="F2569" t="s">
        <v>17</v>
      </c>
      <c r="G2569">
        <v>10</v>
      </c>
    </row>
    <row r="2570" spans="1:7" x14ac:dyDescent="0.35">
      <c r="A2570">
        <v>47525</v>
      </c>
      <c r="B2570">
        <v>1</v>
      </c>
      <c r="C2570" t="s">
        <v>44</v>
      </c>
      <c r="D2570">
        <v>3601</v>
      </c>
      <c r="E2570" t="s">
        <v>98</v>
      </c>
      <c r="F2570" t="s">
        <v>14</v>
      </c>
      <c r="G2570">
        <v>20</v>
      </c>
    </row>
    <row r="2571" spans="1:7" x14ac:dyDescent="0.35">
      <c r="A2571">
        <v>51467</v>
      </c>
      <c r="B2571">
        <v>0</v>
      </c>
      <c r="C2571" t="s">
        <v>54</v>
      </c>
      <c r="D2571">
        <v>0</v>
      </c>
      <c r="E2571" t="s">
        <v>98</v>
      </c>
      <c r="F2571" t="s">
        <v>17</v>
      </c>
      <c r="G2571">
        <v>11</v>
      </c>
    </row>
    <row r="2572" spans="1:7" x14ac:dyDescent="0.35">
      <c r="A2572">
        <v>34800</v>
      </c>
      <c r="B2572">
        <v>28</v>
      </c>
      <c r="C2572" t="s">
        <v>13</v>
      </c>
      <c r="D2572">
        <v>2801</v>
      </c>
      <c r="E2572" t="s">
        <v>89</v>
      </c>
      <c r="F2572" t="s">
        <v>17</v>
      </c>
      <c r="G2572">
        <v>10</v>
      </c>
    </row>
    <row r="2573" spans="1:7" x14ac:dyDescent="0.35">
      <c r="A2573">
        <v>186809</v>
      </c>
      <c r="B2573">
        <v>2</v>
      </c>
      <c r="C2573" t="s">
        <v>22</v>
      </c>
      <c r="D2573">
        <v>3201</v>
      </c>
      <c r="E2573" t="s">
        <v>94</v>
      </c>
      <c r="F2573" t="s">
        <v>17</v>
      </c>
      <c r="G2573">
        <v>15</v>
      </c>
    </row>
    <row r="2574" spans="1:7" x14ac:dyDescent="0.35">
      <c r="A2574">
        <v>3118</v>
      </c>
      <c r="B2574">
        <v>28</v>
      </c>
      <c r="C2574" t="s">
        <v>55</v>
      </c>
      <c r="D2574">
        <v>6201</v>
      </c>
      <c r="E2574" t="s">
        <v>94</v>
      </c>
      <c r="F2574" t="s">
        <v>17</v>
      </c>
      <c r="G2574">
        <v>10</v>
      </c>
    </row>
    <row r="2575" spans="1:7" x14ac:dyDescent="0.35">
      <c r="A2575">
        <v>120972</v>
      </c>
      <c r="B2575">
        <v>0</v>
      </c>
      <c r="C2575" t="s">
        <v>21</v>
      </c>
      <c r="D2575">
        <v>2606</v>
      </c>
      <c r="E2575" t="s">
        <v>103</v>
      </c>
      <c r="F2575" t="s">
        <v>17</v>
      </c>
      <c r="G2575">
        <v>7</v>
      </c>
    </row>
    <row r="2576" spans="1:7" x14ac:dyDescent="0.35">
      <c r="A2576">
        <v>53853</v>
      </c>
      <c r="B2576">
        <v>0</v>
      </c>
      <c r="C2576" t="s">
        <v>54</v>
      </c>
      <c r="D2576">
        <v>0</v>
      </c>
      <c r="E2576" t="s">
        <v>105</v>
      </c>
      <c r="F2576" t="s">
        <v>17</v>
      </c>
      <c r="G2576">
        <v>8</v>
      </c>
    </row>
    <row r="2577" spans="1:7" x14ac:dyDescent="0.35">
      <c r="A2577">
        <v>2320</v>
      </c>
      <c r="B2577">
        <v>0</v>
      </c>
      <c r="C2577" t="s">
        <v>28</v>
      </c>
      <c r="D2577">
        <v>8103</v>
      </c>
      <c r="E2577" t="s">
        <v>91</v>
      </c>
      <c r="F2577" t="s">
        <v>17</v>
      </c>
      <c r="G2577">
        <v>6</v>
      </c>
    </row>
    <row r="2578" spans="1:7" x14ac:dyDescent="0.35">
      <c r="A2578">
        <v>154799</v>
      </c>
      <c r="B2578">
        <v>1</v>
      </c>
      <c r="C2578" t="s">
        <v>22</v>
      </c>
      <c r="D2578">
        <v>0</v>
      </c>
      <c r="E2578" t="s">
        <v>92</v>
      </c>
      <c r="F2578" t="s">
        <v>14</v>
      </c>
      <c r="G2578">
        <v>50</v>
      </c>
    </row>
    <row r="2579" spans="1:7" x14ac:dyDescent="0.35">
      <c r="A2579">
        <v>102521</v>
      </c>
      <c r="B2579">
        <v>1</v>
      </c>
      <c r="C2579" t="s">
        <v>37</v>
      </c>
      <c r="D2579">
        <v>4401</v>
      </c>
      <c r="E2579" t="s">
        <v>92</v>
      </c>
      <c r="F2579" t="s">
        <v>14</v>
      </c>
      <c r="G2579">
        <v>5</v>
      </c>
    </row>
    <row r="2580" spans="1:7" x14ac:dyDescent="0.35">
      <c r="A2580">
        <v>30029</v>
      </c>
      <c r="B2580">
        <v>0</v>
      </c>
      <c r="C2580" t="s">
        <v>40</v>
      </c>
      <c r="D2580">
        <v>3001</v>
      </c>
      <c r="E2580" t="s">
        <v>95</v>
      </c>
      <c r="F2580" t="s">
        <v>17</v>
      </c>
      <c r="G2580">
        <v>14</v>
      </c>
    </row>
    <row r="2581" spans="1:7" x14ac:dyDescent="0.35">
      <c r="A2581">
        <v>148883</v>
      </c>
      <c r="B2581">
        <v>1</v>
      </c>
      <c r="C2581" t="s">
        <v>22</v>
      </c>
      <c r="D2581">
        <v>4701</v>
      </c>
      <c r="E2581" t="s">
        <v>95</v>
      </c>
      <c r="F2581" t="s">
        <v>14</v>
      </c>
      <c r="G2581">
        <v>21</v>
      </c>
    </row>
    <row r="2582" spans="1:7" x14ac:dyDescent="0.35">
      <c r="A2582">
        <v>177837</v>
      </c>
      <c r="B2582">
        <v>0</v>
      </c>
      <c r="C2582" t="s">
        <v>51</v>
      </c>
      <c r="D2582">
        <v>0</v>
      </c>
      <c r="E2582" t="s">
        <v>97</v>
      </c>
      <c r="F2582" t="s">
        <v>14</v>
      </c>
      <c r="G2582">
        <v>100</v>
      </c>
    </row>
    <row r="2583" spans="1:7" x14ac:dyDescent="0.35">
      <c r="A2583">
        <v>140377</v>
      </c>
      <c r="B2583">
        <v>0</v>
      </c>
      <c r="C2583" t="s">
        <v>55</v>
      </c>
      <c r="D2583">
        <v>3801</v>
      </c>
      <c r="E2583" t="s">
        <v>90</v>
      </c>
      <c r="F2583" t="s">
        <v>17</v>
      </c>
      <c r="G2583">
        <v>15</v>
      </c>
    </row>
    <row r="2584" spans="1:7" x14ac:dyDescent="0.35">
      <c r="A2584">
        <v>139363</v>
      </c>
      <c r="B2584">
        <v>0</v>
      </c>
      <c r="C2584" t="s">
        <v>55</v>
      </c>
      <c r="D2584">
        <v>5501</v>
      </c>
      <c r="E2584" t="s">
        <v>93</v>
      </c>
      <c r="F2584" t="s">
        <v>14</v>
      </c>
      <c r="G2584">
        <v>12</v>
      </c>
    </row>
    <row r="2585" spans="1:7" x14ac:dyDescent="0.35">
      <c r="A2585">
        <v>148131</v>
      </c>
      <c r="B2585">
        <v>0</v>
      </c>
      <c r="C2585" t="s">
        <v>22</v>
      </c>
      <c r="D2585">
        <v>5601</v>
      </c>
      <c r="E2585" t="s">
        <v>93</v>
      </c>
      <c r="F2585" t="s">
        <v>17</v>
      </c>
      <c r="G2585">
        <v>20</v>
      </c>
    </row>
    <row r="2586" spans="1:7" x14ac:dyDescent="0.35">
      <c r="A2586">
        <v>175902</v>
      </c>
      <c r="B2586">
        <v>2</v>
      </c>
      <c r="C2586" t="s">
        <v>51</v>
      </c>
      <c r="D2586">
        <v>0</v>
      </c>
      <c r="E2586" t="s">
        <v>89</v>
      </c>
      <c r="F2586" t="s">
        <v>17</v>
      </c>
      <c r="G2586">
        <v>15</v>
      </c>
    </row>
    <row r="2587" spans="1:7" x14ac:dyDescent="0.35">
      <c r="A2587">
        <v>148030</v>
      </c>
      <c r="B2587">
        <v>3</v>
      </c>
      <c r="C2587" t="s">
        <v>22</v>
      </c>
      <c r="D2587">
        <v>0</v>
      </c>
      <c r="E2587" t="s">
        <v>104</v>
      </c>
      <c r="F2587" t="s">
        <v>17</v>
      </c>
      <c r="G2587">
        <v>10</v>
      </c>
    </row>
    <row r="2588" spans="1:7" x14ac:dyDescent="0.35">
      <c r="A2588">
        <v>54003</v>
      </c>
      <c r="B2588">
        <v>0</v>
      </c>
      <c r="C2588" t="s">
        <v>54</v>
      </c>
      <c r="D2588">
        <v>3509</v>
      </c>
      <c r="E2588" t="s">
        <v>90</v>
      </c>
      <c r="F2588" t="s">
        <v>31</v>
      </c>
      <c r="G2588">
        <v>15</v>
      </c>
    </row>
    <row r="2589" spans="1:7" x14ac:dyDescent="0.35">
      <c r="A2589">
        <v>163412</v>
      </c>
      <c r="B2589">
        <v>0</v>
      </c>
      <c r="C2589" t="s">
        <v>22</v>
      </c>
      <c r="D2589">
        <v>0</v>
      </c>
      <c r="E2589" t="s">
        <v>96</v>
      </c>
      <c r="F2589" t="s">
        <v>17</v>
      </c>
      <c r="G2589">
        <v>20</v>
      </c>
    </row>
    <row r="2590" spans="1:7" x14ac:dyDescent="0.35">
      <c r="A2590">
        <v>134325</v>
      </c>
      <c r="B2590">
        <v>1</v>
      </c>
      <c r="C2590" t="s">
        <v>39</v>
      </c>
      <c r="D2590">
        <v>0</v>
      </c>
      <c r="E2590" t="s">
        <v>89</v>
      </c>
      <c r="F2590" t="s">
        <v>14</v>
      </c>
      <c r="G2590">
        <v>5</v>
      </c>
    </row>
    <row r="2591" spans="1:7" x14ac:dyDescent="0.35">
      <c r="A2591">
        <v>21135</v>
      </c>
      <c r="B2591">
        <v>14</v>
      </c>
      <c r="C2591" t="s">
        <v>18</v>
      </c>
      <c r="D2591">
        <v>0</v>
      </c>
      <c r="E2591" t="s">
        <v>92</v>
      </c>
      <c r="F2591" t="s">
        <v>14</v>
      </c>
      <c r="G2591">
        <v>5</v>
      </c>
    </row>
    <row r="2592" spans="1:7" x14ac:dyDescent="0.35">
      <c r="A2592">
        <v>133948</v>
      </c>
      <c r="B2592">
        <v>0</v>
      </c>
      <c r="C2592" t="s">
        <v>22</v>
      </c>
      <c r="D2592">
        <v>1603</v>
      </c>
      <c r="E2592" t="s">
        <v>90</v>
      </c>
      <c r="F2592" t="s">
        <v>97</v>
      </c>
      <c r="G2592">
        <v>13</v>
      </c>
    </row>
    <row r="2593" spans="1:7" x14ac:dyDescent="0.35">
      <c r="A2593">
        <v>129945</v>
      </c>
      <c r="B2593">
        <v>0</v>
      </c>
      <c r="C2593" t="s">
        <v>49</v>
      </c>
      <c r="D2593">
        <v>0</v>
      </c>
      <c r="E2593" t="s">
        <v>98</v>
      </c>
      <c r="F2593" t="s">
        <v>17</v>
      </c>
      <c r="G2593">
        <v>7</v>
      </c>
    </row>
    <row r="2594" spans="1:7" x14ac:dyDescent="0.35">
      <c r="A2594">
        <v>12832</v>
      </c>
      <c r="B2594">
        <v>0</v>
      </c>
      <c r="C2594" t="s">
        <v>33</v>
      </c>
      <c r="D2594">
        <v>2301</v>
      </c>
      <c r="E2594" t="s">
        <v>90</v>
      </c>
      <c r="F2594" t="s">
        <v>17</v>
      </c>
      <c r="G2594">
        <v>10</v>
      </c>
    </row>
    <row r="2595" spans="1:7" x14ac:dyDescent="0.35">
      <c r="A2595">
        <v>74706</v>
      </c>
      <c r="B2595">
        <v>1</v>
      </c>
      <c r="C2595" t="s">
        <v>30</v>
      </c>
      <c r="D2595">
        <v>5101</v>
      </c>
      <c r="E2595" t="s">
        <v>90</v>
      </c>
      <c r="F2595" t="s">
        <v>14</v>
      </c>
      <c r="G2595">
        <v>25</v>
      </c>
    </row>
    <row r="2596" spans="1:7" x14ac:dyDescent="0.35">
      <c r="A2596">
        <v>7649</v>
      </c>
      <c r="B2596">
        <v>2</v>
      </c>
      <c r="C2596" t="s">
        <v>54</v>
      </c>
      <c r="D2596">
        <v>0</v>
      </c>
      <c r="E2596" t="s">
        <v>94</v>
      </c>
      <c r="F2596" t="s">
        <v>17</v>
      </c>
      <c r="G2596">
        <v>13</v>
      </c>
    </row>
    <row r="2597" spans="1:7" x14ac:dyDescent="0.35">
      <c r="A2597">
        <v>45878</v>
      </c>
      <c r="B2597">
        <v>28</v>
      </c>
      <c r="C2597" t="s">
        <v>13</v>
      </c>
      <c r="D2597">
        <v>0</v>
      </c>
      <c r="E2597" t="s">
        <v>98</v>
      </c>
      <c r="F2597" t="s">
        <v>17</v>
      </c>
      <c r="G2597">
        <v>5</v>
      </c>
    </row>
    <row r="2598" spans="1:7" x14ac:dyDescent="0.35">
      <c r="A2598">
        <v>68650</v>
      </c>
      <c r="B2598">
        <v>0</v>
      </c>
      <c r="C2598" t="s">
        <v>30</v>
      </c>
      <c r="D2598">
        <v>5712</v>
      </c>
      <c r="E2598" t="s">
        <v>94</v>
      </c>
      <c r="F2598" t="s">
        <v>17</v>
      </c>
      <c r="G2598">
        <v>15</v>
      </c>
    </row>
    <row r="2599" spans="1:7" x14ac:dyDescent="0.35">
      <c r="A2599">
        <v>60859</v>
      </c>
      <c r="B2599">
        <v>2</v>
      </c>
      <c r="C2599" t="s">
        <v>34</v>
      </c>
      <c r="D2599">
        <v>4612</v>
      </c>
      <c r="E2599" t="s">
        <v>94</v>
      </c>
      <c r="F2599" t="s">
        <v>17</v>
      </c>
      <c r="G2599">
        <v>10</v>
      </c>
    </row>
    <row r="2600" spans="1:7" x14ac:dyDescent="0.35">
      <c r="A2600">
        <v>73030</v>
      </c>
      <c r="B2600">
        <v>1</v>
      </c>
      <c r="C2600" t="s">
        <v>30</v>
      </c>
      <c r="D2600">
        <v>4601</v>
      </c>
      <c r="E2600" t="s">
        <v>90</v>
      </c>
      <c r="F2600" t="s">
        <v>14</v>
      </c>
      <c r="G2600">
        <v>25</v>
      </c>
    </row>
    <row r="2601" spans="1:7" x14ac:dyDescent="0.35">
      <c r="A2601">
        <v>181972</v>
      </c>
      <c r="B2601">
        <v>0</v>
      </c>
      <c r="C2601" t="s">
        <v>41</v>
      </c>
      <c r="D2601">
        <v>5210</v>
      </c>
      <c r="E2601" t="s">
        <v>104</v>
      </c>
      <c r="F2601" t="s">
        <v>17</v>
      </c>
      <c r="G2601">
        <v>10</v>
      </c>
    </row>
    <row r="2602" spans="1:7" x14ac:dyDescent="0.35">
      <c r="A2602">
        <v>14598</v>
      </c>
      <c r="B2602">
        <v>1</v>
      </c>
      <c r="C2602" t="s">
        <v>18</v>
      </c>
      <c r="D2602">
        <v>1401</v>
      </c>
      <c r="E2602" t="s">
        <v>90</v>
      </c>
      <c r="F2602" t="s">
        <v>14</v>
      </c>
      <c r="G2602">
        <v>50</v>
      </c>
    </row>
    <row r="2603" spans="1:7" x14ac:dyDescent="0.35">
      <c r="A2603">
        <v>92052</v>
      </c>
      <c r="B2603">
        <v>1</v>
      </c>
      <c r="C2603" t="s">
        <v>16</v>
      </c>
      <c r="D2603">
        <v>1311</v>
      </c>
      <c r="E2603" t="s">
        <v>98</v>
      </c>
      <c r="F2603" t="s">
        <v>14</v>
      </c>
      <c r="G2603">
        <v>10</v>
      </c>
    </row>
    <row r="2604" spans="1:7" x14ac:dyDescent="0.35">
      <c r="A2604">
        <v>15086</v>
      </c>
      <c r="B2604">
        <v>0</v>
      </c>
      <c r="C2604" t="s">
        <v>18</v>
      </c>
      <c r="D2604">
        <v>0</v>
      </c>
      <c r="E2604" t="s">
        <v>92</v>
      </c>
      <c r="F2604" t="s">
        <v>17</v>
      </c>
      <c r="G2604">
        <v>10</v>
      </c>
    </row>
    <row r="2605" spans="1:7" x14ac:dyDescent="0.35">
      <c r="A2605">
        <v>92058</v>
      </c>
      <c r="B2605">
        <v>0</v>
      </c>
      <c r="C2605" t="s">
        <v>60</v>
      </c>
      <c r="D2605">
        <v>0</v>
      </c>
      <c r="E2605" t="s">
        <v>94</v>
      </c>
      <c r="F2605" t="s">
        <v>17</v>
      </c>
      <c r="G2605">
        <v>15</v>
      </c>
    </row>
    <row r="2606" spans="1:7" x14ac:dyDescent="0.35">
      <c r="A2606">
        <v>18104</v>
      </c>
      <c r="B2606">
        <v>0</v>
      </c>
      <c r="C2606" t="s">
        <v>18</v>
      </c>
      <c r="D2606">
        <v>5406</v>
      </c>
      <c r="E2606" t="s">
        <v>93</v>
      </c>
      <c r="F2606" t="s">
        <v>14</v>
      </c>
      <c r="G2606">
        <v>12</v>
      </c>
    </row>
    <row r="2607" spans="1:7" x14ac:dyDescent="0.35">
      <c r="A2607">
        <v>91942</v>
      </c>
      <c r="B2607">
        <v>2</v>
      </c>
      <c r="C2607" t="s">
        <v>16</v>
      </c>
      <c r="D2607">
        <v>2308</v>
      </c>
      <c r="E2607" t="s">
        <v>91</v>
      </c>
      <c r="F2607" t="s">
        <v>14</v>
      </c>
      <c r="G2607">
        <v>3</v>
      </c>
    </row>
    <row r="2608" spans="1:7" x14ac:dyDescent="0.35">
      <c r="A2608">
        <v>103926</v>
      </c>
      <c r="B2608">
        <v>1</v>
      </c>
      <c r="C2608" t="s">
        <v>37</v>
      </c>
      <c r="D2608">
        <v>804</v>
      </c>
      <c r="E2608" t="s">
        <v>92</v>
      </c>
      <c r="F2608" t="s">
        <v>14</v>
      </c>
      <c r="G2608">
        <v>5</v>
      </c>
    </row>
    <row r="2609" spans="1:7" x14ac:dyDescent="0.35">
      <c r="A2609">
        <v>149033</v>
      </c>
      <c r="B2609">
        <v>0</v>
      </c>
      <c r="C2609" t="s">
        <v>22</v>
      </c>
      <c r="D2609">
        <v>2801</v>
      </c>
      <c r="E2609" t="s">
        <v>98</v>
      </c>
      <c r="F2609" t="s">
        <v>17</v>
      </c>
      <c r="G2609">
        <v>7</v>
      </c>
    </row>
    <row r="2610" spans="1:7" x14ac:dyDescent="0.35">
      <c r="A2610">
        <v>52196</v>
      </c>
      <c r="B2610">
        <v>1</v>
      </c>
      <c r="C2610" t="s">
        <v>54</v>
      </c>
      <c r="D2610">
        <v>5001</v>
      </c>
      <c r="E2610" t="s">
        <v>90</v>
      </c>
      <c r="F2610" t="s">
        <v>14</v>
      </c>
      <c r="G2610">
        <v>10</v>
      </c>
    </row>
    <row r="2611" spans="1:7" x14ac:dyDescent="0.35">
      <c r="A2611">
        <v>38519</v>
      </c>
      <c r="B2611">
        <v>0</v>
      </c>
      <c r="C2611" t="s">
        <v>13</v>
      </c>
      <c r="D2611">
        <v>4601</v>
      </c>
      <c r="E2611" t="s">
        <v>94</v>
      </c>
      <c r="F2611" t="s">
        <v>17</v>
      </c>
      <c r="G2611">
        <v>2</v>
      </c>
    </row>
    <row r="2612" spans="1:7" x14ac:dyDescent="0.35">
      <c r="A2612">
        <v>107413</v>
      </c>
      <c r="B2612">
        <v>2</v>
      </c>
      <c r="C2612" t="s">
        <v>60</v>
      </c>
      <c r="D2612">
        <v>0</v>
      </c>
      <c r="E2612" t="s">
        <v>92</v>
      </c>
      <c r="F2612" t="s">
        <v>17</v>
      </c>
      <c r="G2612">
        <v>14</v>
      </c>
    </row>
    <row r="2613" spans="1:7" x14ac:dyDescent="0.35">
      <c r="A2613">
        <v>6099</v>
      </c>
      <c r="B2613">
        <v>0</v>
      </c>
      <c r="C2613" t="s">
        <v>22</v>
      </c>
      <c r="D2613">
        <v>5501</v>
      </c>
      <c r="E2613" t="s">
        <v>90</v>
      </c>
      <c r="F2613" t="s">
        <v>14</v>
      </c>
      <c r="G2613">
        <v>10</v>
      </c>
    </row>
    <row r="2614" spans="1:7" x14ac:dyDescent="0.35">
      <c r="A2614">
        <v>95879</v>
      </c>
      <c r="B2614">
        <v>28</v>
      </c>
      <c r="C2614" t="s">
        <v>16</v>
      </c>
      <c r="D2614">
        <v>4306</v>
      </c>
      <c r="E2614" t="s">
        <v>105</v>
      </c>
      <c r="F2614" t="s">
        <v>17</v>
      </c>
      <c r="G2614">
        <v>30</v>
      </c>
    </row>
    <row r="2615" spans="1:7" x14ac:dyDescent="0.35">
      <c r="A2615">
        <v>16175</v>
      </c>
      <c r="B2615">
        <v>0</v>
      </c>
      <c r="C2615" t="s">
        <v>18</v>
      </c>
      <c r="D2615">
        <v>2801</v>
      </c>
      <c r="E2615" t="s">
        <v>100</v>
      </c>
      <c r="F2615" t="s">
        <v>17</v>
      </c>
      <c r="G2615">
        <v>30</v>
      </c>
    </row>
    <row r="2616" spans="1:7" x14ac:dyDescent="0.35">
      <c r="A2616">
        <v>43564</v>
      </c>
      <c r="B2616">
        <v>1</v>
      </c>
      <c r="C2616" t="s">
        <v>13</v>
      </c>
      <c r="D2616">
        <v>4501</v>
      </c>
      <c r="E2616" t="s">
        <v>89</v>
      </c>
      <c r="F2616" t="s">
        <v>14</v>
      </c>
      <c r="G2616">
        <v>20</v>
      </c>
    </row>
    <row r="2617" spans="1:7" x14ac:dyDescent="0.35">
      <c r="A2617">
        <v>64906</v>
      </c>
      <c r="B2617">
        <v>0</v>
      </c>
      <c r="C2617" t="s">
        <v>30</v>
      </c>
      <c r="D2617">
        <v>3701</v>
      </c>
      <c r="E2617" t="s">
        <v>91</v>
      </c>
      <c r="F2617" t="s">
        <v>17</v>
      </c>
      <c r="G2617">
        <v>50</v>
      </c>
    </row>
    <row r="2618" spans="1:7" x14ac:dyDescent="0.35">
      <c r="A2618">
        <v>149110</v>
      </c>
      <c r="B2618">
        <v>0</v>
      </c>
      <c r="C2618" t="s">
        <v>22</v>
      </c>
      <c r="D2618">
        <v>0</v>
      </c>
      <c r="E2618" t="s">
        <v>93</v>
      </c>
      <c r="F2618" t="s">
        <v>14</v>
      </c>
      <c r="G2618">
        <v>6</v>
      </c>
    </row>
    <row r="2619" spans="1:7" x14ac:dyDescent="0.35">
      <c r="A2619">
        <v>24663</v>
      </c>
      <c r="B2619">
        <v>0</v>
      </c>
      <c r="C2619" t="s">
        <v>47</v>
      </c>
      <c r="D2619">
        <v>3311</v>
      </c>
      <c r="E2619" t="s">
        <v>90</v>
      </c>
      <c r="F2619" t="s">
        <v>17</v>
      </c>
      <c r="G2619">
        <v>16</v>
      </c>
    </row>
    <row r="2620" spans="1:7" x14ac:dyDescent="0.35">
      <c r="A2620">
        <v>85922</v>
      </c>
      <c r="B2620">
        <v>0</v>
      </c>
      <c r="C2620" t="s">
        <v>53</v>
      </c>
      <c r="D2620">
        <v>4001</v>
      </c>
      <c r="E2620" t="s">
        <v>90</v>
      </c>
      <c r="F2620" t="s">
        <v>17</v>
      </c>
      <c r="G2620">
        <v>10</v>
      </c>
    </row>
    <row r="2621" spans="1:7" x14ac:dyDescent="0.35">
      <c r="A2621">
        <v>84276</v>
      </c>
      <c r="B2621">
        <v>2</v>
      </c>
      <c r="C2621" t="s">
        <v>57</v>
      </c>
      <c r="D2621">
        <v>4311</v>
      </c>
      <c r="E2621" t="s">
        <v>92</v>
      </c>
      <c r="F2621" t="s">
        <v>17</v>
      </c>
      <c r="G2621">
        <v>3</v>
      </c>
    </row>
    <row r="2622" spans="1:7" x14ac:dyDescent="0.35">
      <c r="A2622">
        <v>154611</v>
      </c>
      <c r="B2622">
        <v>28</v>
      </c>
      <c r="C2622" t="s">
        <v>22</v>
      </c>
      <c r="D2622">
        <v>2101</v>
      </c>
      <c r="E2622" t="s">
        <v>90</v>
      </c>
      <c r="F2622" t="s">
        <v>17</v>
      </c>
      <c r="G2622">
        <v>5</v>
      </c>
    </row>
    <row r="2623" spans="1:7" x14ac:dyDescent="0.35">
      <c r="A2623">
        <v>55293</v>
      </c>
      <c r="B2623">
        <v>28</v>
      </c>
      <c r="C2623" t="s">
        <v>63</v>
      </c>
      <c r="D2623">
        <v>0</v>
      </c>
      <c r="E2623" t="s">
        <v>98</v>
      </c>
      <c r="F2623" t="s">
        <v>17</v>
      </c>
      <c r="G2623">
        <v>25</v>
      </c>
    </row>
    <row r="2624" spans="1:7" x14ac:dyDescent="0.35">
      <c r="A2624">
        <v>188812</v>
      </c>
      <c r="B2624">
        <v>0</v>
      </c>
      <c r="C2624" t="s">
        <v>30</v>
      </c>
      <c r="D2624">
        <v>1901</v>
      </c>
      <c r="E2624" t="s">
        <v>94</v>
      </c>
      <c r="F2624" t="s">
        <v>14</v>
      </c>
      <c r="G2624">
        <v>20</v>
      </c>
    </row>
    <row r="2625" spans="1:7" x14ac:dyDescent="0.35">
      <c r="A2625">
        <v>149506</v>
      </c>
      <c r="B2625">
        <v>1</v>
      </c>
      <c r="C2625" t="s">
        <v>22</v>
      </c>
      <c r="D2625">
        <v>4605</v>
      </c>
      <c r="E2625" t="s">
        <v>94</v>
      </c>
      <c r="F2625" t="s">
        <v>14</v>
      </c>
      <c r="G2625">
        <v>10</v>
      </c>
    </row>
    <row r="2626" spans="1:7" x14ac:dyDescent="0.35">
      <c r="A2626">
        <v>190727</v>
      </c>
      <c r="B2626">
        <v>2</v>
      </c>
      <c r="C2626" t="s">
        <v>13</v>
      </c>
      <c r="D2626">
        <v>1709</v>
      </c>
      <c r="E2626" t="s">
        <v>97</v>
      </c>
      <c r="F2626" t="s">
        <v>17</v>
      </c>
      <c r="G2626">
        <v>11</v>
      </c>
    </row>
    <row r="2627" spans="1:7" x14ac:dyDescent="0.35">
      <c r="A2627">
        <v>150248</v>
      </c>
      <c r="B2627">
        <v>28</v>
      </c>
      <c r="C2627" t="s">
        <v>22</v>
      </c>
      <c r="D2627">
        <v>0</v>
      </c>
      <c r="E2627" t="s">
        <v>91</v>
      </c>
      <c r="F2627" t="s">
        <v>14</v>
      </c>
      <c r="G2627">
        <v>25</v>
      </c>
    </row>
    <row r="2628" spans="1:7" x14ac:dyDescent="0.35">
      <c r="A2628">
        <v>177009</v>
      </c>
      <c r="B2628">
        <v>0</v>
      </c>
      <c r="C2628" t="s">
        <v>51</v>
      </c>
      <c r="D2628">
        <v>0</v>
      </c>
      <c r="E2628" t="s">
        <v>92</v>
      </c>
      <c r="F2628" t="s">
        <v>97</v>
      </c>
      <c r="G2628">
        <v>5</v>
      </c>
    </row>
    <row r="2629" spans="1:7" x14ac:dyDescent="0.35">
      <c r="A2629">
        <v>89642</v>
      </c>
      <c r="B2629">
        <v>0</v>
      </c>
      <c r="C2629" t="s">
        <v>16</v>
      </c>
      <c r="D2629">
        <v>0</v>
      </c>
      <c r="E2629" t="s">
        <v>93</v>
      </c>
      <c r="F2629" t="s">
        <v>17</v>
      </c>
      <c r="G2629">
        <v>15</v>
      </c>
    </row>
    <row r="2630" spans="1:7" x14ac:dyDescent="0.35">
      <c r="A2630">
        <v>103913</v>
      </c>
      <c r="B2630">
        <v>0</v>
      </c>
      <c r="C2630" t="s">
        <v>37</v>
      </c>
      <c r="D2630">
        <v>5406</v>
      </c>
      <c r="E2630" t="s">
        <v>100</v>
      </c>
      <c r="F2630" t="s">
        <v>17</v>
      </c>
      <c r="G2630">
        <v>11</v>
      </c>
    </row>
    <row r="2631" spans="1:7" x14ac:dyDescent="0.35">
      <c r="A2631">
        <v>76780</v>
      </c>
      <c r="B2631">
        <v>2</v>
      </c>
      <c r="C2631" t="s">
        <v>48</v>
      </c>
      <c r="D2631">
        <v>1601</v>
      </c>
      <c r="E2631" t="s">
        <v>95</v>
      </c>
      <c r="F2631" t="s">
        <v>17</v>
      </c>
      <c r="G2631">
        <v>75</v>
      </c>
    </row>
    <row r="2632" spans="1:7" x14ac:dyDescent="0.35">
      <c r="A2632">
        <v>41901</v>
      </c>
      <c r="B2632">
        <v>1</v>
      </c>
      <c r="C2632" t="s">
        <v>30</v>
      </c>
      <c r="D2632">
        <v>5601</v>
      </c>
      <c r="E2632" t="s">
        <v>102</v>
      </c>
      <c r="F2632" t="s">
        <v>14</v>
      </c>
      <c r="G2632">
        <v>100</v>
      </c>
    </row>
    <row r="2633" spans="1:7" x14ac:dyDescent="0.35">
      <c r="A2633">
        <v>137998</v>
      </c>
      <c r="B2633">
        <v>0</v>
      </c>
      <c r="C2633" t="s">
        <v>56</v>
      </c>
      <c r="D2633">
        <v>4701</v>
      </c>
      <c r="E2633" t="s">
        <v>91</v>
      </c>
      <c r="F2633" t="s">
        <v>17</v>
      </c>
      <c r="G2633">
        <v>20</v>
      </c>
    </row>
    <row r="2634" spans="1:7" x14ac:dyDescent="0.35">
      <c r="A2634">
        <v>79136</v>
      </c>
      <c r="B2634">
        <v>1</v>
      </c>
      <c r="C2634" t="s">
        <v>36</v>
      </c>
      <c r="D2634">
        <v>2401</v>
      </c>
      <c r="E2634" t="s">
        <v>98</v>
      </c>
      <c r="F2634" t="s">
        <v>14</v>
      </c>
      <c r="G2634">
        <v>10</v>
      </c>
    </row>
    <row r="2635" spans="1:7" x14ac:dyDescent="0.35">
      <c r="A2635">
        <v>46110</v>
      </c>
      <c r="B2635">
        <v>2</v>
      </c>
      <c r="C2635" t="s">
        <v>76</v>
      </c>
      <c r="D2635">
        <v>0</v>
      </c>
      <c r="E2635" t="s">
        <v>97</v>
      </c>
      <c r="F2635" t="s">
        <v>14</v>
      </c>
      <c r="G2635">
        <v>4</v>
      </c>
    </row>
    <row r="2636" spans="1:7" x14ac:dyDescent="0.35">
      <c r="A2636">
        <v>97774</v>
      </c>
      <c r="B2636">
        <v>0</v>
      </c>
      <c r="C2636" t="s">
        <v>16</v>
      </c>
      <c r="D2636">
        <v>5201</v>
      </c>
      <c r="E2636" t="s">
        <v>90</v>
      </c>
      <c r="F2636" t="s">
        <v>17</v>
      </c>
      <c r="G2636">
        <v>25</v>
      </c>
    </row>
    <row r="2637" spans="1:7" x14ac:dyDescent="0.35">
      <c r="A2637">
        <v>103590</v>
      </c>
      <c r="B2637">
        <v>39002</v>
      </c>
      <c r="C2637" t="s">
        <v>37</v>
      </c>
      <c r="D2637">
        <v>0</v>
      </c>
      <c r="E2637" t="s">
        <v>100</v>
      </c>
      <c r="F2637" t="s">
        <v>14</v>
      </c>
      <c r="G2637">
        <v>15</v>
      </c>
    </row>
    <row r="2638" spans="1:7" x14ac:dyDescent="0.35">
      <c r="A2638">
        <v>181998</v>
      </c>
      <c r="B2638">
        <v>0</v>
      </c>
      <c r="C2638" t="s">
        <v>41</v>
      </c>
      <c r="D2638">
        <v>6201</v>
      </c>
      <c r="E2638" t="s">
        <v>91</v>
      </c>
      <c r="F2638" t="s">
        <v>97</v>
      </c>
      <c r="G2638">
        <v>20</v>
      </c>
    </row>
    <row r="2639" spans="1:7" x14ac:dyDescent="0.35">
      <c r="A2639">
        <v>10036</v>
      </c>
      <c r="B2639">
        <v>2</v>
      </c>
      <c r="C2639" t="s">
        <v>41</v>
      </c>
      <c r="D2639">
        <v>2503</v>
      </c>
      <c r="E2639" t="s">
        <v>94</v>
      </c>
      <c r="F2639" t="s">
        <v>14</v>
      </c>
      <c r="G2639">
        <v>25</v>
      </c>
    </row>
    <row r="2640" spans="1:7" x14ac:dyDescent="0.35">
      <c r="A2640">
        <v>175584</v>
      </c>
      <c r="B2640">
        <v>1</v>
      </c>
      <c r="C2640" t="s">
        <v>51</v>
      </c>
      <c r="D2640">
        <v>2505</v>
      </c>
      <c r="E2640" t="s">
        <v>91</v>
      </c>
      <c r="F2640" t="s">
        <v>14</v>
      </c>
      <c r="G2640">
        <v>15</v>
      </c>
    </row>
    <row r="2641" spans="1:7" x14ac:dyDescent="0.35">
      <c r="A2641">
        <v>41905</v>
      </c>
      <c r="B2641">
        <v>0</v>
      </c>
      <c r="C2641" t="s">
        <v>13</v>
      </c>
      <c r="D2641">
        <v>0</v>
      </c>
      <c r="E2641" t="s">
        <v>103</v>
      </c>
      <c r="F2641" t="s">
        <v>17</v>
      </c>
      <c r="G2641">
        <v>15</v>
      </c>
    </row>
    <row r="2642" spans="1:7" x14ac:dyDescent="0.35">
      <c r="A2642">
        <v>156449</v>
      </c>
      <c r="B2642">
        <v>28</v>
      </c>
      <c r="C2642" t="s">
        <v>22</v>
      </c>
      <c r="D2642">
        <v>3601</v>
      </c>
      <c r="E2642" t="s">
        <v>96</v>
      </c>
      <c r="F2642" t="s">
        <v>17</v>
      </c>
      <c r="G2642">
        <v>20</v>
      </c>
    </row>
    <row r="2643" spans="1:7" x14ac:dyDescent="0.35">
      <c r="A2643">
        <v>131465</v>
      </c>
      <c r="B2643">
        <v>0</v>
      </c>
      <c r="C2643" t="s">
        <v>49</v>
      </c>
      <c r="D2643">
        <v>5401</v>
      </c>
      <c r="E2643" t="s">
        <v>95</v>
      </c>
      <c r="F2643" t="s">
        <v>17</v>
      </c>
      <c r="G2643">
        <v>15</v>
      </c>
    </row>
    <row r="2644" spans="1:7" x14ac:dyDescent="0.35">
      <c r="A2644">
        <v>170889</v>
      </c>
      <c r="B2644">
        <v>0</v>
      </c>
      <c r="C2644" t="s">
        <v>22</v>
      </c>
      <c r="D2644">
        <v>0</v>
      </c>
      <c r="E2644" t="s">
        <v>104</v>
      </c>
      <c r="F2644" t="s">
        <v>17</v>
      </c>
      <c r="G2644">
        <v>7</v>
      </c>
    </row>
    <row r="2645" spans="1:7" x14ac:dyDescent="0.35">
      <c r="A2645">
        <v>103593</v>
      </c>
      <c r="B2645">
        <v>0</v>
      </c>
      <c r="C2645" t="s">
        <v>37</v>
      </c>
      <c r="D2645">
        <v>1505</v>
      </c>
      <c r="E2645" t="s">
        <v>100</v>
      </c>
      <c r="F2645" t="s">
        <v>17</v>
      </c>
      <c r="G2645">
        <v>10</v>
      </c>
    </row>
    <row r="2646" spans="1:7" x14ac:dyDescent="0.35">
      <c r="A2646">
        <v>86017</v>
      </c>
      <c r="B2646">
        <v>1</v>
      </c>
      <c r="C2646" t="s">
        <v>53</v>
      </c>
      <c r="D2646">
        <v>702</v>
      </c>
      <c r="E2646" t="s">
        <v>89</v>
      </c>
      <c r="F2646" t="s">
        <v>14</v>
      </c>
      <c r="G2646">
        <v>10</v>
      </c>
    </row>
    <row r="2647" spans="1:7" x14ac:dyDescent="0.35">
      <c r="A2647">
        <v>92891</v>
      </c>
      <c r="B2647">
        <v>0</v>
      </c>
      <c r="C2647" t="s">
        <v>16</v>
      </c>
      <c r="D2647">
        <v>2601</v>
      </c>
      <c r="E2647" t="s">
        <v>103</v>
      </c>
      <c r="F2647" t="s">
        <v>17</v>
      </c>
      <c r="G2647">
        <v>5</v>
      </c>
    </row>
    <row r="2648" spans="1:7" x14ac:dyDescent="0.35">
      <c r="A2648">
        <v>143691</v>
      </c>
      <c r="B2648">
        <v>0</v>
      </c>
      <c r="C2648" t="s">
        <v>22</v>
      </c>
      <c r="D2648">
        <v>3001</v>
      </c>
      <c r="E2648" t="s">
        <v>96</v>
      </c>
      <c r="F2648" t="s">
        <v>17</v>
      </c>
      <c r="G2648">
        <v>15</v>
      </c>
    </row>
    <row r="2649" spans="1:7" x14ac:dyDescent="0.35">
      <c r="A2649">
        <v>44500</v>
      </c>
      <c r="B2649">
        <v>0</v>
      </c>
      <c r="C2649" t="s">
        <v>13</v>
      </c>
      <c r="D2649">
        <v>4503</v>
      </c>
      <c r="E2649" t="s">
        <v>92</v>
      </c>
      <c r="F2649" t="s">
        <v>17</v>
      </c>
      <c r="G2649">
        <v>5</v>
      </c>
    </row>
    <row r="2650" spans="1:7" x14ac:dyDescent="0.35">
      <c r="A2650">
        <v>7301</v>
      </c>
      <c r="B2650">
        <v>1</v>
      </c>
      <c r="C2650" t="s">
        <v>53</v>
      </c>
      <c r="D2650">
        <v>1801</v>
      </c>
      <c r="E2650" t="s">
        <v>97</v>
      </c>
      <c r="F2650" t="s">
        <v>14</v>
      </c>
      <c r="G2650">
        <v>10</v>
      </c>
    </row>
    <row r="2651" spans="1:7" x14ac:dyDescent="0.35">
      <c r="A2651">
        <v>8742</v>
      </c>
      <c r="B2651">
        <v>2</v>
      </c>
      <c r="C2651" t="s">
        <v>49</v>
      </c>
      <c r="D2651">
        <v>2011</v>
      </c>
      <c r="E2651" t="s">
        <v>98</v>
      </c>
      <c r="F2651" t="s">
        <v>97</v>
      </c>
      <c r="G2651">
        <v>3</v>
      </c>
    </row>
    <row r="2652" spans="1:7" x14ac:dyDescent="0.35">
      <c r="A2652">
        <v>42589</v>
      </c>
      <c r="B2652">
        <v>0</v>
      </c>
      <c r="C2652" t="s">
        <v>13</v>
      </c>
      <c r="D2652">
        <v>2809</v>
      </c>
      <c r="E2652" t="s">
        <v>89</v>
      </c>
      <c r="F2652" t="s">
        <v>17</v>
      </c>
      <c r="G2652">
        <v>15</v>
      </c>
    </row>
    <row r="2653" spans="1:7" x14ac:dyDescent="0.35">
      <c r="A2653">
        <v>125086</v>
      </c>
      <c r="B2653">
        <v>2</v>
      </c>
      <c r="C2653" t="s">
        <v>21</v>
      </c>
      <c r="D2653">
        <v>4601</v>
      </c>
      <c r="E2653" t="s">
        <v>103</v>
      </c>
      <c r="F2653" t="s">
        <v>17</v>
      </c>
      <c r="G2653">
        <v>6</v>
      </c>
    </row>
    <row r="2654" spans="1:7" x14ac:dyDescent="0.35">
      <c r="A2654">
        <v>82998</v>
      </c>
      <c r="B2654">
        <v>0</v>
      </c>
      <c r="C2654" t="s">
        <v>57</v>
      </c>
      <c r="D2654">
        <v>5510</v>
      </c>
      <c r="E2654" t="s">
        <v>91</v>
      </c>
      <c r="F2654" t="s">
        <v>17</v>
      </c>
      <c r="G2654">
        <v>25</v>
      </c>
    </row>
    <row r="2655" spans="1:7" x14ac:dyDescent="0.35">
      <c r="A2655">
        <v>82548</v>
      </c>
      <c r="B2655">
        <v>0</v>
      </c>
      <c r="C2655" t="s">
        <v>57</v>
      </c>
      <c r="D2655">
        <v>3801</v>
      </c>
      <c r="E2655" t="s">
        <v>102</v>
      </c>
      <c r="F2655" t="s">
        <v>14</v>
      </c>
      <c r="G2655">
        <v>10</v>
      </c>
    </row>
    <row r="2656" spans="1:7" x14ac:dyDescent="0.35">
      <c r="A2656">
        <v>190488</v>
      </c>
      <c r="B2656">
        <v>0</v>
      </c>
      <c r="C2656" t="s">
        <v>37</v>
      </c>
      <c r="D2656">
        <v>4901</v>
      </c>
      <c r="E2656" t="s">
        <v>95</v>
      </c>
      <c r="F2656" t="s">
        <v>17</v>
      </c>
      <c r="G2656">
        <v>25</v>
      </c>
    </row>
    <row r="2657" spans="1:7" x14ac:dyDescent="0.35">
      <c r="A2657">
        <v>54996</v>
      </c>
      <c r="B2657">
        <v>2</v>
      </c>
      <c r="C2657" t="s">
        <v>63</v>
      </c>
      <c r="D2657">
        <v>2812</v>
      </c>
      <c r="E2657" t="s">
        <v>100</v>
      </c>
      <c r="F2657" t="s">
        <v>14</v>
      </c>
      <c r="G2657">
        <v>10</v>
      </c>
    </row>
    <row r="2658" spans="1:7" x14ac:dyDescent="0.35">
      <c r="A2658">
        <v>185880</v>
      </c>
      <c r="B2658">
        <v>1</v>
      </c>
      <c r="C2658" t="s">
        <v>34</v>
      </c>
      <c r="D2658">
        <v>1801</v>
      </c>
      <c r="E2658" t="s">
        <v>99</v>
      </c>
      <c r="F2658" t="s">
        <v>14</v>
      </c>
      <c r="G2658">
        <v>13</v>
      </c>
    </row>
    <row r="2659" spans="1:7" x14ac:dyDescent="0.35">
      <c r="A2659">
        <v>119843</v>
      </c>
      <c r="B2659">
        <v>0</v>
      </c>
      <c r="C2659" t="s">
        <v>21</v>
      </c>
      <c r="D2659">
        <v>1209</v>
      </c>
      <c r="E2659" t="s">
        <v>92</v>
      </c>
      <c r="F2659" t="s">
        <v>17</v>
      </c>
      <c r="G2659">
        <v>20</v>
      </c>
    </row>
    <row r="2660" spans="1:7" x14ac:dyDescent="0.35">
      <c r="A2660">
        <v>142564</v>
      </c>
      <c r="B2660">
        <v>1</v>
      </c>
      <c r="C2660" t="s">
        <v>22</v>
      </c>
      <c r="D2660">
        <v>2401</v>
      </c>
      <c r="E2660" t="s">
        <v>104</v>
      </c>
      <c r="F2660" t="s">
        <v>14</v>
      </c>
      <c r="G2660">
        <v>38</v>
      </c>
    </row>
    <row r="2661" spans="1:7" x14ac:dyDescent="0.35">
      <c r="A2661">
        <v>164796</v>
      </c>
      <c r="B2661">
        <v>0</v>
      </c>
      <c r="C2661" t="s">
        <v>22</v>
      </c>
      <c r="D2661">
        <v>3607</v>
      </c>
      <c r="E2661" t="s">
        <v>91</v>
      </c>
      <c r="F2661" t="s">
        <v>97</v>
      </c>
      <c r="G2661">
        <v>12</v>
      </c>
    </row>
    <row r="2662" spans="1:7" x14ac:dyDescent="0.35">
      <c r="A2662">
        <v>171072</v>
      </c>
      <c r="B2662">
        <v>28</v>
      </c>
      <c r="C2662" t="s">
        <v>22</v>
      </c>
      <c r="D2662">
        <v>0</v>
      </c>
      <c r="E2662" t="s">
        <v>102</v>
      </c>
      <c r="F2662" t="s">
        <v>17</v>
      </c>
      <c r="G2662">
        <v>10</v>
      </c>
    </row>
    <row r="2663" spans="1:7" x14ac:dyDescent="0.35">
      <c r="A2663">
        <v>101143</v>
      </c>
      <c r="B2663">
        <v>0</v>
      </c>
      <c r="C2663" t="s">
        <v>37</v>
      </c>
      <c r="D2663">
        <v>2801</v>
      </c>
      <c r="E2663" t="s">
        <v>92</v>
      </c>
      <c r="F2663" t="s">
        <v>17</v>
      </c>
      <c r="G2663">
        <v>10</v>
      </c>
    </row>
    <row r="2664" spans="1:7" x14ac:dyDescent="0.35">
      <c r="A2664">
        <v>171612</v>
      </c>
      <c r="B2664">
        <v>0</v>
      </c>
      <c r="C2664" t="s">
        <v>22</v>
      </c>
      <c r="D2664">
        <v>3712</v>
      </c>
      <c r="E2664" t="s">
        <v>94</v>
      </c>
      <c r="F2664" t="s">
        <v>17</v>
      </c>
      <c r="G2664">
        <v>20</v>
      </c>
    </row>
    <row r="2665" spans="1:7" x14ac:dyDescent="0.35">
      <c r="A2665">
        <v>85619</v>
      </c>
      <c r="B2665">
        <v>0</v>
      </c>
      <c r="C2665" t="s">
        <v>57</v>
      </c>
      <c r="D2665">
        <v>3803</v>
      </c>
      <c r="E2665" t="s">
        <v>92</v>
      </c>
      <c r="F2665" t="s">
        <v>17</v>
      </c>
      <c r="G2665">
        <v>5</v>
      </c>
    </row>
    <row r="2666" spans="1:7" x14ac:dyDescent="0.35">
      <c r="A2666">
        <v>118905</v>
      </c>
      <c r="B2666">
        <v>0</v>
      </c>
      <c r="C2666" t="s">
        <v>21</v>
      </c>
      <c r="D2666">
        <v>4310</v>
      </c>
      <c r="E2666" t="s">
        <v>93</v>
      </c>
      <c r="F2666" t="s">
        <v>14</v>
      </c>
      <c r="G2666">
        <v>10</v>
      </c>
    </row>
    <row r="2667" spans="1:7" x14ac:dyDescent="0.35">
      <c r="A2667">
        <v>793</v>
      </c>
      <c r="B2667">
        <v>0</v>
      </c>
      <c r="C2667" t="s">
        <v>22</v>
      </c>
      <c r="D2667">
        <v>1006</v>
      </c>
      <c r="E2667" t="s">
        <v>91</v>
      </c>
      <c r="F2667" t="s">
        <v>17</v>
      </c>
      <c r="G2667">
        <v>15</v>
      </c>
    </row>
    <row r="2668" spans="1:7" x14ac:dyDescent="0.35">
      <c r="A2668">
        <v>52547</v>
      </c>
      <c r="B2668">
        <v>1</v>
      </c>
      <c r="C2668" t="s">
        <v>54</v>
      </c>
      <c r="D2668">
        <v>4001</v>
      </c>
      <c r="E2668" t="s">
        <v>92</v>
      </c>
      <c r="F2668" t="s">
        <v>14</v>
      </c>
      <c r="G2668">
        <v>5</v>
      </c>
    </row>
    <row r="2669" spans="1:7" x14ac:dyDescent="0.35">
      <c r="A2669">
        <v>162313</v>
      </c>
      <c r="B2669">
        <v>1</v>
      </c>
      <c r="C2669" t="s">
        <v>22</v>
      </c>
      <c r="D2669">
        <v>6201</v>
      </c>
      <c r="E2669" t="s">
        <v>94</v>
      </c>
      <c r="F2669" t="s">
        <v>17</v>
      </c>
      <c r="G2669">
        <v>25</v>
      </c>
    </row>
    <row r="2670" spans="1:7" x14ac:dyDescent="0.35">
      <c r="A2670">
        <v>4320</v>
      </c>
      <c r="B2670">
        <v>2</v>
      </c>
      <c r="C2670" t="s">
        <v>44</v>
      </c>
      <c r="D2670">
        <v>801</v>
      </c>
      <c r="E2670" t="s">
        <v>90</v>
      </c>
      <c r="F2670" t="s">
        <v>17</v>
      </c>
      <c r="G2670">
        <v>15</v>
      </c>
    </row>
    <row r="2671" spans="1:7" x14ac:dyDescent="0.35">
      <c r="A2671">
        <v>36690</v>
      </c>
      <c r="B2671">
        <v>0</v>
      </c>
      <c r="C2671" t="s">
        <v>13</v>
      </c>
      <c r="D2671">
        <v>0</v>
      </c>
      <c r="E2671" t="s">
        <v>94</v>
      </c>
      <c r="F2671" t="s">
        <v>17</v>
      </c>
      <c r="G2671">
        <v>3</v>
      </c>
    </row>
    <row r="2672" spans="1:7" x14ac:dyDescent="0.35">
      <c r="A2672">
        <v>158213</v>
      </c>
      <c r="B2672">
        <v>0</v>
      </c>
      <c r="C2672" t="s">
        <v>21</v>
      </c>
      <c r="D2672">
        <v>0</v>
      </c>
      <c r="E2672" t="s">
        <v>96</v>
      </c>
      <c r="F2672" t="s">
        <v>14</v>
      </c>
      <c r="G2672">
        <v>5</v>
      </c>
    </row>
    <row r="2673" spans="1:7" x14ac:dyDescent="0.35">
      <c r="A2673">
        <v>75522</v>
      </c>
      <c r="B2673">
        <v>2</v>
      </c>
      <c r="C2673" t="s">
        <v>48</v>
      </c>
      <c r="D2673">
        <v>0</v>
      </c>
      <c r="E2673" t="s">
        <v>89</v>
      </c>
      <c r="F2673" t="s">
        <v>14</v>
      </c>
      <c r="G2673">
        <v>10</v>
      </c>
    </row>
    <row r="2674" spans="1:7" x14ac:dyDescent="0.35">
      <c r="A2674">
        <v>7346</v>
      </c>
      <c r="B2674">
        <v>2</v>
      </c>
      <c r="C2674" t="s">
        <v>22</v>
      </c>
      <c r="D2674">
        <v>0</v>
      </c>
      <c r="E2674" t="s">
        <v>104</v>
      </c>
      <c r="F2674" t="s">
        <v>17</v>
      </c>
      <c r="G2674">
        <v>15</v>
      </c>
    </row>
    <row r="2675" spans="1:7" x14ac:dyDescent="0.35">
      <c r="A2675">
        <v>718</v>
      </c>
      <c r="B2675">
        <v>2</v>
      </c>
      <c r="C2675" t="s">
        <v>22</v>
      </c>
      <c r="D2675">
        <v>2201</v>
      </c>
      <c r="E2675" t="s">
        <v>89</v>
      </c>
      <c r="F2675" t="s">
        <v>17</v>
      </c>
      <c r="G2675">
        <v>35</v>
      </c>
    </row>
    <row r="2676" spans="1:7" x14ac:dyDescent="0.35">
      <c r="A2676">
        <v>171677</v>
      </c>
      <c r="B2676">
        <v>0</v>
      </c>
      <c r="C2676" t="s">
        <v>22</v>
      </c>
      <c r="D2676">
        <v>0</v>
      </c>
      <c r="E2676" t="s">
        <v>103</v>
      </c>
      <c r="F2676" t="s">
        <v>97</v>
      </c>
      <c r="G2676">
        <v>25</v>
      </c>
    </row>
    <row r="2677" spans="1:7" x14ac:dyDescent="0.35">
      <c r="A2677">
        <v>96344</v>
      </c>
      <c r="B2677">
        <v>2</v>
      </c>
      <c r="C2677" t="s">
        <v>16</v>
      </c>
      <c r="D2677">
        <v>0</v>
      </c>
      <c r="E2677" t="s">
        <v>105</v>
      </c>
      <c r="F2677" t="s">
        <v>17</v>
      </c>
      <c r="G2677">
        <v>10</v>
      </c>
    </row>
    <row r="2678" spans="1:7" x14ac:dyDescent="0.35">
      <c r="A2678">
        <v>178742</v>
      </c>
      <c r="B2678">
        <v>2</v>
      </c>
      <c r="C2678" t="s">
        <v>41</v>
      </c>
      <c r="D2678">
        <v>1201</v>
      </c>
      <c r="E2678" t="s">
        <v>91</v>
      </c>
      <c r="F2678" t="s">
        <v>17</v>
      </c>
      <c r="G2678">
        <v>10</v>
      </c>
    </row>
    <row r="2679" spans="1:7" x14ac:dyDescent="0.35">
      <c r="A2679">
        <v>22989</v>
      </c>
      <c r="B2679">
        <v>2</v>
      </c>
      <c r="C2679" t="s">
        <v>47</v>
      </c>
      <c r="D2679">
        <v>3101</v>
      </c>
      <c r="E2679" t="s">
        <v>90</v>
      </c>
      <c r="F2679" t="s">
        <v>17</v>
      </c>
      <c r="G2679">
        <v>11</v>
      </c>
    </row>
    <row r="2680" spans="1:7" x14ac:dyDescent="0.35">
      <c r="A2680">
        <v>184644</v>
      </c>
      <c r="B2680">
        <v>0</v>
      </c>
      <c r="C2680" t="s">
        <v>71</v>
      </c>
      <c r="D2680">
        <v>2601</v>
      </c>
      <c r="E2680" t="s">
        <v>105</v>
      </c>
      <c r="F2680" t="s">
        <v>14</v>
      </c>
      <c r="G2680">
        <v>20</v>
      </c>
    </row>
    <row r="2681" spans="1:7" x14ac:dyDescent="0.35">
      <c r="A2681">
        <v>7676</v>
      </c>
      <c r="B2681">
        <v>0</v>
      </c>
      <c r="C2681" t="s">
        <v>35</v>
      </c>
      <c r="D2681">
        <v>0</v>
      </c>
      <c r="E2681" t="s">
        <v>92</v>
      </c>
      <c r="F2681" t="s">
        <v>17</v>
      </c>
      <c r="G2681">
        <v>35</v>
      </c>
    </row>
    <row r="2682" spans="1:7" x14ac:dyDescent="0.35">
      <c r="A2682">
        <v>83983</v>
      </c>
      <c r="B2682">
        <v>0</v>
      </c>
      <c r="C2682" t="s">
        <v>57</v>
      </c>
      <c r="D2682">
        <v>2305</v>
      </c>
      <c r="E2682" t="s">
        <v>94</v>
      </c>
      <c r="F2682" t="s">
        <v>14</v>
      </c>
      <c r="G2682">
        <v>15</v>
      </c>
    </row>
    <row r="2683" spans="1:7" x14ac:dyDescent="0.35">
      <c r="A2683">
        <v>99567</v>
      </c>
      <c r="B2683">
        <v>0</v>
      </c>
      <c r="C2683" t="s">
        <v>37</v>
      </c>
      <c r="D2683">
        <v>3101</v>
      </c>
      <c r="E2683" t="s">
        <v>91</v>
      </c>
      <c r="F2683" t="s">
        <v>17</v>
      </c>
      <c r="G2683">
        <v>15</v>
      </c>
    </row>
    <row r="2684" spans="1:7" x14ac:dyDescent="0.35">
      <c r="A2684">
        <v>141652</v>
      </c>
      <c r="B2684">
        <v>0</v>
      </c>
      <c r="C2684" t="s">
        <v>24</v>
      </c>
      <c r="D2684">
        <v>3801</v>
      </c>
      <c r="E2684" t="s">
        <v>91</v>
      </c>
      <c r="F2684" t="s">
        <v>17</v>
      </c>
      <c r="G2684">
        <v>13</v>
      </c>
    </row>
    <row r="2685" spans="1:7" x14ac:dyDescent="0.35">
      <c r="A2685">
        <v>182325</v>
      </c>
      <c r="B2685">
        <v>0</v>
      </c>
      <c r="C2685" t="s">
        <v>41</v>
      </c>
      <c r="D2685">
        <v>0</v>
      </c>
      <c r="E2685" t="s">
        <v>89</v>
      </c>
      <c r="F2685" t="s">
        <v>14</v>
      </c>
      <c r="G2685">
        <v>10</v>
      </c>
    </row>
    <row r="2686" spans="1:7" x14ac:dyDescent="0.35">
      <c r="A2686">
        <v>44370</v>
      </c>
      <c r="B2686">
        <v>28</v>
      </c>
      <c r="C2686" t="s">
        <v>13</v>
      </c>
      <c r="D2686">
        <v>1502</v>
      </c>
      <c r="E2686" t="s">
        <v>89</v>
      </c>
      <c r="F2686" t="s">
        <v>17</v>
      </c>
      <c r="G2686">
        <v>5</v>
      </c>
    </row>
    <row r="2687" spans="1:7" x14ac:dyDescent="0.35">
      <c r="A2687">
        <v>48338</v>
      </c>
      <c r="B2687">
        <v>0</v>
      </c>
      <c r="C2687" t="s">
        <v>44</v>
      </c>
      <c r="D2687">
        <v>4301</v>
      </c>
      <c r="E2687" t="s">
        <v>90</v>
      </c>
      <c r="F2687" t="s">
        <v>14</v>
      </c>
      <c r="G2687">
        <v>25</v>
      </c>
    </row>
    <row r="2688" spans="1:7" x14ac:dyDescent="0.35">
      <c r="A2688">
        <v>97077</v>
      </c>
      <c r="B2688">
        <v>0</v>
      </c>
      <c r="C2688" t="s">
        <v>16</v>
      </c>
      <c r="D2688">
        <v>2807</v>
      </c>
      <c r="E2688" t="s">
        <v>93</v>
      </c>
      <c r="F2688" t="s">
        <v>17</v>
      </c>
      <c r="G2688">
        <v>12</v>
      </c>
    </row>
    <row r="2689" spans="1:7" x14ac:dyDescent="0.35">
      <c r="A2689">
        <v>160975</v>
      </c>
      <c r="B2689">
        <v>0</v>
      </c>
      <c r="C2689" t="s">
        <v>49</v>
      </c>
      <c r="D2689">
        <v>0</v>
      </c>
      <c r="E2689" t="s">
        <v>90</v>
      </c>
      <c r="F2689" t="s">
        <v>14</v>
      </c>
      <c r="G2689">
        <v>15</v>
      </c>
    </row>
    <row r="2690" spans="1:7" x14ac:dyDescent="0.35">
      <c r="A2690">
        <v>114828</v>
      </c>
      <c r="B2690">
        <v>2</v>
      </c>
      <c r="C2690" t="s">
        <v>32</v>
      </c>
      <c r="D2690">
        <v>0</v>
      </c>
      <c r="E2690" t="s">
        <v>92</v>
      </c>
      <c r="F2690" t="s">
        <v>31</v>
      </c>
      <c r="G2690">
        <v>4</v>
      </c>
    </row>
    <row r="2691" spans="1:7" x14ac:dyDescent="0.35">
      <c r="A2691">
        <v>182181</v>
      </c>
      <c r="B2691">
        <v>0</v>
      </c>
      <c r="C2691" t="s">
        <v>41</v>
      </c>
      <c r="D2691">
        <v>6201</v>
      </c>
      <c r="E2691" t="s">
        <v>94</v>
      </c>
      <c r="F2691" t="s">
        <v>14</v>
      </c>
      <c r="G2691">
        <v>20</v>
      </c>
    </row>
    <row r="2692" spans="1:7" x14ac:dyDescent="0.35">
      <c r="A2692">
        <v>75481</v>
      </c>
      <c r="B2692">
        <v>1</v>
      </c>
      <c r="C2692" t="s">
        <v>48</v>
      </c>
      <c r="D2692">
        <v>2901</v>
      </c>
      <c r="E2692" t="s">
        <v>92</v>
      </c>
      <c r="F2692" t="s">
        <v>14</v>
      </c>
      <c r="G2692">
        <v>8</v>
      </c>
    </row>
    <row r="2693" spans="1:7" x14ac:dyDescent="0.35">
      <c r="A2693">
        <v>13566</v>
      </c>
      <c r="B2693">
        <v>0</v>
      </c>
      <c r="C2693" t="s">
        <v>16</v>
      </c>
      <c r="D2693">
        <v>0</v>
      </c>
      <c r="E2693" t="s">
        <v>104</v>
      </c>
      <c r="F2693" t="s">
        <v>14</v>
      </c>
      <c r="G2693">
        <v>13</v>
      </c>
    </row>
    <row r="2694" spans="1:7" x14ac:dyDescent="0.35">
      <c r="A2694">
        <v>187612</v>
      </c>
      <c r="B2694">
        <v>1</v>
      </c>
      <c r="C2694" t="s">
        <v>56</v>
      </c>
      <c r="D2694">
        <v>0</v>
      </c>
      <c r="E2694" t="s">
        <v>94</v>
      </c>
      <c r="F2694" t="s">
        <v>14</v>
      </c>
      <c r="G2694">
        <v>15</v>
      </c>
    </row>
    <row r="2695" spans="1:7" x14ac:dyDescent="0.35">
      <c r="A2695">
        <v>143529</v>
      </c>
      <c r="B2695">
        <v>0</v>
      </c>
      <c r="C2695" t="s">
        <v>22</v>
      </c>
      <c r="D2695">
        <v>201</v>
      </c>
      <c r="E2695" t="s">
        <v>102</v>
      </c>
      <c r="F2695" t="s">
        <v>17</v>
      </c>
      <c r="G2695">
        <v>25</v>
      </c>
    </row>
    <row r="2696" spans="1:7" x14ac:dyDescent="0.35">
      <c r="A2696">
        <v>152376</v>
      </c>
      <c r="B2696">
        <v>0</v>
      </c>
      <c r="C2696" t="s">
        <v>22</v>
      </c>
      <c r="D2696">
        <v>0</v>
      </c>
      <c r="E2696" t="s">
        <v>91</v>
      </c>
      <c r="F2696" t="s">
        <v>17</v>
      </c>
      <c r="G2696">
        <v>10</v>
      </c>
    </row>
    <row r="2697" spans="1:7" x14ac:dyDescent="0.35">
      <c r="A2697">
        <v>22150</v>
      </c>
      <c r="B2697">
        <v>0</v>
      </c>
      <c r="C2697" t="s">
        <v>18</v>
      </c>
      <c r="D2697">
        <v>4401</v>
      </c>
      <c r="E2697" t="s">
        <v>105</v>
      </c>
      <c r="F2697" t="s">
        <v>17</v>
      </c>
      <c r="G2697">
        <v>5</v>
      </c>
    </row>
    <row r="2698" spans="1:7" x14ac:dyDescent="0.35">
      <c r="A2698">
        <v>120559</v>
      </c>
      <c r="B2698">
        <v>0</v>
      </c>
      <c r="C2698" t="s">
        <v>21</v>
      </c>
      <c r="D2698">
        <v>3601</v>
      </c>
      <c r="E2698" t="s">
        <v>90</v>
      </c>
      <c r="F2698" t="s">
        <v>14</v>
      </c>
      <c r="G2698">
        <v>12</v>
      </c>
    </row>
    <row r="2699" spans="1:7" x14ac:dyDescent="0.35">
      <c r="A2699">
        <v>148213</v>
      </c>
      <c r="B2699">
        <v>2</v>
      </c>
      <c r="C2699" t="s">
        <v>22</v>
      </c>
      <c r="D2699">
        <v>2901</v>
      </c>
      <c r="E2699" t="s">
        <v>94</v>
      </c>
      <c r="F2699" t="s">
        <v>14</v>
      </c>
      <c r="G2699">
        <v>14</v>
      </c>
    </row>
    <row r="2700" spans="1:7" x14ac:dyDescent="0.35">
      <c r="A2700">
        <v>180787</v>
      </c>
      <c r="B2700">
        <v>1002</v>
      </c>
      <c r="C2700" t="s">
        <v>41</v>
      </c>
      <c r="D2700">
        <v>6001</v>
      </c>
      <c r="E2700" t="s">
        <v>90</v>
      </c>
      <c r="F2700" t="s">
        <v>14</v>
      </c>
      <c r="G2700">
        <v>20</v>
      </c>
    </row>
    <row r="2701" spans="1:7" x14ac:dyDescent="0.35">
      <c r="A2701">
        <v>118847</v>
      </c>
      <c r="B2701">
        <v>0</v>
      </c>
      <c r="C2701" t="s">
        <v>21</v>
      </c>
      <c r="D2701">
        <v>4010</v>
      </c>
      <c r="E2701" t="s">
        <v>93</v>
      </c>
      <c r="F2701" t="s">
        <v>17</v>
      </c>
      <c r="G2701">
        <v>25</v>
      </c>
    </row>
    <row r="2702" spans="1:7" x14ac:dyDescent="0.35">
      <c r="A2702">
        <v>28713</v>
      </c>
      <c r="B2702">
        <v>2</v>
      </c>
      <c r="C2702" t="s">
        <v>40</v>
      </c>
      <c r="D2702">
        <v>4801</v>
      </c>
      <c r="E2702" t="s">
        <v>94</v>
      </c>
      <c r="F2702" t="s">
        <v>17</v>
      </c>
      <c r="G2702">
        <v>21</v>
      </c>
    </row>
    <row r="2703" spans="1:7" x14ac:dyDescent="0.35">
      <c r="A2703">
        <v>29777</v>
      </c>
      <c r="B2703">
        <v>0</v>
      </c>
      <c r="C2703" t="s">
        <v>40</v>
      </c>
      <c r="D2703">
        <v>2601</v>
      </c>
      <c r="E2703" t="s">
        <v>93</v>
      </c>
      <c r="F2703" t="s">
        <v>17</v>
      </c>
      <c r="G2703">
        <v>10</v>
      </c>
    </row>
    <row r="2704" spans="1:7" x14ac:dyDescent="0.35">
      <c r="A2704">
        <v>42499</v>
      </c>
      <c r="B2704">
        <v>0</v>
      </c>
      <c r="C2704" t="s">
        <v>13</v>
      </c>
      <c r="D2704">
        <v>2901</v>
      </c>
      <c r="E2704" t="s">
        <v>92</v>
      </c>
      <c r="F2704" t="s">
        <v>14</v>
      </c>
      <c r="G2704">
        <v>10</v>
      </c>
    </row>
    <row r="2705" spans="1:7" x14ac:dyDescent="0.35">
      <c r="A2705">
        <v>38987</v>
      </c>
      <c r="B2705">
        <v>2</v>
      </c>
      <c r="C2705" t="s">
        <v>13</v>
      </c>
      <c r="D2705">
        <v>2611</v>
      </c>
      <c r="E2705" t="s">
        <v>91</v>
      </c>
      <c r="F2705" t="s">
        <v>17</v>
      </c>
      <c r="G2705">
        <v>13</v>
      </c>
    </row>
    <row r="2706" spans="1:7" x14ac:dyDescent="0.35">
      <c r="A2706">
        <v>130936</v>
      </c>
      <c r="B2706">
        <v>1</v>
      </c>
      <c r="C2706" t="s">
        <v>49</v>
      </c>
      <c r="D2706">
        <v>1512</v>
      </c>
      <c r="E2706" t="s">
        <v>98</v>
      </c>
      <c r="F2706" t="s">
        <v>14</v>
      </c>
      <c r="G2706">
        <v>15</v>
      </c>
    </row>
    <row r="2707" spans="1:7" x14ac:dyDescent="0.35">
      <c r="A2707">
        <v>21463</v>
      </c>
      <c r="B2707">
        <v>0</v>
      </c>
      <c r="C2707" t="s">
        <v>18</v>
      </c>
      <c r="D2707">
        <v>6201</v>
      </c>
      <c r="E2707" t="s">
        <v>90</v>
      </c>
      <c r="F2707" t="s">
        <v>17</v>
      </c>
      <c r="G2707">
        <v>11</v>
      </c>
    </row>
    <row r="2708" spans="1:7" x14ac:dyDescent="0.35">
      <c r="A2708">
        <v>154531</v>
      </c>
      <c r="B2708">
        <v>0</v>
      </c>
      <c r="C2708" t="s">
        <v>22</v>
      </c>
      <c r="D2708">
        <v>2010</v>
      </c>
      <c r="E2708" t="s">
        <v>90</v>
      </c>
      <c r="F2708" t="s">
        <v>17</v>
      </c>
      <c r="G2708">
        <v>5</v>
      </c>
    </row>
    <row r="2709" spans="1:7" x14ac:dyDescent="0.35">
      <c r="A2709">
        <v>165033</v>
      </c>
      <c r="B2709">
        <v>1</v>
      </c>
      <c r="C2709" t="s">
        <v>22</v>
      </c>
      <c r="D2709">
        <v>5501</v>
      </c>
      <c r="E2709" t="s">
        <v>95</v>
      </c>
      <c r="F2709" t="s">
        <v>14</v>
      </c>
      <c r="G2709">
        <v>10</v>
      </c>
    </row>
    <row r="2710" spans="1:7" x14ac:dyDescent="0.35">
      <c r="A2710">
        <v>12171</v>
      </c>
      <c r="B2710">
        <v>2</v>
      </c>
      <c r="C2710" t="s">
        <v>41</v>
      </c>
      <c r="D2710">
        <v>1301</v>
      </c>
      <c r="E2710" t="s">
        <v>91</v>
      </c>
      <c r="F2710" t="s">
        <v>17</v>
      </c>
      <c r="G2710">
        <v>5</v>
      </c>
    </row>
    <row r="2711" spans="1:7" x14ac:dyDescent="0.35">
      <c r="A2711">
        <v>186462</v>
      </c>
      <c r="B2711">
        <v>2</v>
      </c>
      <c r="C2711" t="s">
        <v>18</v>
      </c>
      <c r="D2711">
        <v>1603</v>
      </c>
      <c r="E2711" t="s">
        <v>90</v>
      </c>
      <c r="F2711" t="s">
        <v>17</v>
      </c>
      <c r="G2711">
        <v>8</v>
      </c>
    </row>
    <row r="2712" spans="1:7" x14ac:dyDescent="0.35">
      <c r="A2712">
        <v>70312</v>
      </c>
      <c r="B2712">
        <v>2</v>
      </c>
      <c r="C2712" t="s">
        <v>30</v>
      </c>
      <c r="D2712">
        <v>5901</v>
      </c>
      <c r="E2712" t="s">
        <v>90</v>
      </c>
      <c r="F2712" t="s">
        <v>17</v>
      </c>
      <c r="G2712">
        <v>5</v>
      </c>
    </row>
    <row r="2713" spans="1:7" x14ac:dyDescent="0.35">
      <c r="A2713">
        <v>27267</v>
      </c>
      <c r="B2713">
        <v>0</v>
      </c>
      <c r="C2713" t="s">
        <v>40</v>
      </c>
      <c r="D2713">
        <v>5801</v>
      </c>
      <c r="E2713" t="s">
        <v>95</v>
      </c>
      <c r="F2713" t="s">
        <v>17</v>
      </c>
      <c r="G2713">
        <v>10</v>
      </c>
    </row>
    <row r="2714" spans="1:7" x14ac:dyDescent="0.35">
      <c r="A2714">
        <v>7048</v>
      </c>
      <c r="B2714">
        <v>1002</v>
      </c>
      <c r="C2714" t="s">
        <v>22</v>
      </c>
      <c r="D2714">
        <v>3301</v>
      </c>
      <c r="E2714" t="s">
        <v>94</v>
      </c>
      <c r="F2714" t="s">
        <v>14</v>
      </c>
      <c r="G2714">
        <v>15</v>
      </c>
    </row>
    <row r="2715" spans="1:7" x14ac:dyDescent="0.35">
      <c r="A2715">
        <v>144631</v>
      </c>
      <c r="B2715">
        <v>0</v>
      </c>
      <c r="C2715" t="s">
        <v>22</v>
      </c>
      <c r="D2715">
        <v>6203</v>
      </c>
      <c r="E2715" t="s">
        <v>104</v>
      </c>
      <c r="F2715" t="s">
        <v>17</v>
      </c>
      <c r="G2715">
        <v>25</v>
      </c>
    </row>
    <row r="2716" spans="1:7" x14ac:dyDescent="0.35">
      <c r="A2716">
        <v>134677</v>
      </c>
      <c r="B2716">
        <v>28</v>
      </c>
      <c r="C2716" t="s">
        <v>39</v>
      </c>
      <c r="D2716">
        <v>0</v>
      </c>
      <c r="E2716" t="s">
        <v>90</v>
      </c>
      <c r="F2716" t="s">
        <v>97</v>
      </c>
      <c r="G2716">
        <v>5</v>
      </c>
    </row>
    <row r="2717" spans="1:7" x14ac:dyDescent="0.35">
      <c r="A2717">
        <v>149792</v>
      </c>
      <c r="B2717">
        <v>1</v>
      </c>
      <c r="C2717" t="s">
        <v>22</v>
      </c>
      <c r="D2717">
        <v>2401</v>
      </c>
      <c r="E2717" t="s">
        <v>97</v>
      </c>
      <c r="F2717" t="s">
        <v>77</v>
      </c>
      <c r="G2717">
        <v>100</v>
      </c>
    </row>
    <row r="2718" spans="1:7" x14ac:dyDescent="0.35">
      <c r="A2718">
        <v>169813</v>
      </c>
      <c r="B2718">
        <v>0</v>
      </c>
      <c r="C2718" t="s">
        <v>22</v>
      </c>
      <c r="D2718">
        <v>5204</v>
      </c>
      <c r="E2718" t="s">
        <v>94</v>
      </c>
      <c r="F2718" t="s">
        <v>17</v>
      </c>
      <c r="G2718">
        <v>15</v>
      </c>
    </row>
    <row r="2719" spans="1:7" x14ac:dyDescent="0.35">
      <c r="A2719">
        <v>135152</v>
      </c>
      <c r="B2719">
        <v>2</v>
      </c>
      <c r="C2719" t="s">
        <v>56</v>
      </c>
      <c r="D2719">
        <v>6801</v>
      </c>
      <c r="E2719" t="s">
        <v>91</v>
      </c>
      <c r="F2719" t="s">
        <v>17</v>
      </c>
      <c r="G2719">
        <v>15</v>
      </c>
    </row>
    <row r="2720" spans="1:7" x14ac:dyDescent="0.35">
      <c r="A2720">
        <v>52593</v>
      </c>
      <c r="B2720">
        <v>2</v>
      </c>
      <c r="C2720" t="s">
        <v>54</v>
      </c>
      <c r="D2720">
        <v>3801</v>
      </c>
      <c r="E2720" t="s">
        <v>92</v>
      </c>
      <c r="F2720" t="s">
        <v>17</v>
      </c>
      <c r="G2720">
        <v>22</v>
      </c>
    </row>
    <row r="2721" spans="1:7" x14ac:dyDescent="0.35">
      <c r="A2721">
        <v>64161</v>
      </c>
      <c r="B2721">
        <v>1</v>
      </c>
      <c r="C2721" t="s">
        <v>34</v>
      </c>
      <c r="D2721">
        <v>2801</v>
      </c>
      <c r="E2721" t="s">
        <v>92</v>
      </c>
      <c r="F2721" t="s">
        <v>14</v>
      </c>
      <c r="G2721">
        <v>11</v>
      </c>
    </row>
    <row r="2722" spans="1:7" x14ac:dyDescent="0.35">
      <c r="A2722">
        <v>116738</v>
      </c>
      <c r="B2722">
        <v>0</v>
      </c>
      <c r="C2722" t="s">
        <v>21</v>
      </c>
      <c r="D2722">
        <v>6101</v>
      </c>
      <c r="E2722" t="s">
        <v>90</v>
      </c>
      <c r="F2722" t="s">
        <v>17</v>
      </c>
      <c r="G2722">
        <v>14</v>
      </c>
    </row>
    <row r="2723" spans="1:7" x14ac:dyDescent="0.35">
      <c r="A2723">
        <v>56831</v>
      </c>
      <c r="B2723">
        <v>2</v>
      </c>
      <c r="C2723" t="s">
        <v>58</v>
      </c>
      <c r="D2723">
        <v>6701</v>
      </c>
      <c r="E2723" t="s">
        <v>94</v>
      </c>
      <c r="F2723" t="s">
        <v>14</v>
      </c>
      <c r="G2723">
        <v>15</v>
      </c>
    </row>
    <row r="2724" spans="1:7" x14ac:dyDescent="0.35">
      <c r="A2724">
        <v>139107</v>
      </c>
      <c r="B2724">
        <v>0</v>
      </c>
      <c r="C2724" t="s">
        <v>56</v>
      </c>
      <c r="D2724">
        <v>3407</v>
      </c>
      <c r="E2724" t="s">
        <v>105</v>
      </c>
      <c r="F2724" t="s">
        <v>17</v>
      </c>
      <c r="G2724">
        <v>50</v>
      </c>
    </row>
    <row r="2725" spans="1:7" x14ac:dyDescent="0.35">
      <c r="A2725">
        <v>28681</v>
      </c>
      <c r="B2725">
        <v>1</v>
      </c>
      <c r="C2725" t="s">
        <v>40</v>
      </c>
      <c r="D2725">
        <v>4612</v>
      </c>
      <c r="E2725" t="s">
        <v>95</v>
      </c>
      <c r="F2725" t="s">
        <v>14</v>
      </c>
      <c r="G2725">
        <v>35</v>
      </c>
    </row>
    <row r="2726" spans="1:7" x14ac:dyDescent="0.35">
      <c r="A2726">
        <v>125446</v>
      </c>
      <c r="B2726">
        <v>2</v>
      </c>
      <c r="C2726" t="s">
        <v>21</v>
      </c>
      <c r="D2726">
        <v>3801</v>
      </c>
      <c r="E2726" t="s">
        <v>99</v>
      </c>
      <c r="F2726" t="s">
        <v>17</v>
      </c>
      <c r="G2726">
        <v>10</v>
      </c>
    </row>
    <row r="2727" spans="1:7" x14ac:dyDescent="0.35">
      <c r="A2727">
        <v>95151</v>
      </c>
      <c r="B2727">
        <v>0</v>
      </c>
      <c r="C2727" t="s">
        <v>16</v>
      </c>
      <c r="D2727">
        <v>4601</v>
      </c>
      <c r="E2727" t="s">
        <v>100</v>
      </c>
      <c r="F2727" t="s">
        <v>17</v>
      </c>
      <c r="G2727">
        <v>7</v>
      </c>
    </row>
    <row r="2728" spans="1:7" x14ac:dyDescent="0.35">
      <c r="A2728">
        <v>132394</v>
      </c>
      <c r="B2728">
        <v>2</v>
      </c>
      <c r="C2728" t="s">
        <v>49</v>
      </c>
      <c r="D2728">
        <v>1001</v>
      </c>
      <c r="E2728" t="s">
        <v>92</v>
      </c>
      <c r="F2728" t="s">
        <v>17</v>
      </c>
      <c r="G2728">
        <v>11</v>
      </c>
    </row>
    <row r="2729" spans="1:7" x14ac:dyDescent="0.35">
      <c r="A2729">
        <v>151702</v>
      </c>
      <c r="B2729">
        <v>0</v>
      </c>
      <c r="C2729" t="s">
        <v>22</v>
      </c>
      <c r="D2729">
        <v>4305</v>
      </c>
      <c r="E2729" t="s">
        <v>95</v>
      </c>
      <c r="F2729" t="s">
        <v>17</v>
      </c>
      <c r="G2729">
        <v>15</v>
      </c>
    </row>
    <row r="2730" spans="1:7" x14ac:dyDescent="0.35">
      <c r="A2730">
        <v>65668</v>
      </c>
      <c r="B2730">
        <v>2</v>
      </c>
      <c r="C2730" t="s">
        <v>30</v>
      </c>
      <c r="D2730">
        <v>0</v>
      </c>
      <c r="E2730" t="s">
        <v>100</v>
      </c>
      <c r="F2730" t="s">
        <v>17</v>
      </c>
      <c r="G2730">
        <v>10</v>
      </c>
    </row>
    <row r="2731" spans="1:7" x14ac:dyDescent="0.35">
      <c r="A2731">
        <v>167357</v>
      </c>
      <c r="B2731">
        <v>1</v>
      </c>
      <c r="C2731" t="s">
        <v>22</v>
      </c>
      <c r="D2731">
        <v>5501</v>
      </c>
      <c r="E2731" t="s">
        <v>94</v>
      </c>
      <c r="F2731" t="s">
        <v>14</v>
      </c>
      <c r="G2731">
        <v>12</v>
      </c>
    </row>
    <row r="2732" spans="1:7" x14ac:dyDescent="0.35">
      <c r="A2732">
        <v>117552</v>
      </c>
      <c r="B2732">
        <v>0</v>
      </c>
      <c r="C2732" t="s">
        <v>21</v>
      </c>
      <c r="D2732">
        <v>4403</v>
      </c>
      <c r="E2732" t="s">
        <v>94</v>
      </c>
      <c r="F2732" t="s">
        <v>17</v>
      </c>
      <c r="G2732">
        <v>20</v>
      </c>
    </row>
    <row r="2733" spans="1:7" x14ac:dyDescent="0.35">
      <c r="A2733">
        <v>75341</v>
      </c>
      <c r="B2733">
        <v>28</v>
      </c>
      <c r="C2733" t="s">
        <v>48</v>
      </c>
      <c r="D2733">
        <v>1403</v>
      </c>
      <c r="E2733" t="s">
        <v>95</v>
      </c>
      <c r="F2733" t="s">
        <v>17</v>
      </c>
      <c r="G2733">
        <v>15</v>
      </c>
    </row>
    <row r="2734" spans="1:7" x14ac:dyDescent="0.35">
      <c r="A2734">
        <v>36774</v>
      </c>
      <c r="B2734">
        <v>1</v>
      </c>
      <c r="C2734" t="s">
        <v>13</v>
      </c>
      <c r="D2734">
        <v>4401</v>
      </c>
      <c r="E2734" t="s">
        <v>94</v>
      </c>
      <c r="F2734" t="s">
        <v>14</v>
      </c>
      <c r="G2734">
        <v>21</v>
      </c>
    </row>
    <row r="2735" spans="1:7" x14ac:dyDescent="0.35">
      <c r="A2735">
        <v>139074</v>
      </c>
      <c r="B2735">
        <v>1</v>
      </c>
      <c r="C2735" t="s">
        <v>56</v>
      </c>
      <c r="D2735">
        <v>2103</v>
      </c>
      <c r="E2735" t="s">
        <v>92</v>
      </c>
      <c r="F2735" t="s">
        <v>14</v>
      </c>
      <c r="G2735">
        <v>20</v>
      </c>
    </row>
    <row r="2736" spans="1:7" x14ac:dyDescent="0.35">
      <c r="A2736">
        <v>58086</v>
      </c>
      <c r="B2736">
        <v>0</v>
      </c>
      <c r="C2736" t="s">
        <v>58</v>
      </c>
      <c r="D2736">
        <v>4401</v>
      </c>
      <c r="E2736" t="s">
        <v>100</v>
      </c>
      <c r="F2736" t="s">
        <v>17</v>
      </c>
      <c r="G2736">
        <v>4</v>
      </c>
    </row>
    <row r="2737" spans="1:7" x14ac:dyDescent="0.35">
      <c r="A2737">
        <v>37637</v>
      </c>
      <c r="B2737">
        <v>28</v>
      </c>
      <c r="C2737" t="s">
        <v>13</v>
      </c>
      <c r="D2737">
        <v>4906</v>
      </c>
      <c r="E2737" t="s">
        <v>93</v>
      </c>
      <c r="F2737" t="s">
        <v>17</v>
      </c>
      <c r="G2737">
        <v>10</v>
      </c>
    </row>
    <row r="2738" spans="1:7" x14ac:dyDescent="0.35">
      <c r="A2738">
        <v>73625</v>
      </c>
      <c r="B2738">
        <v>0</v>
      </c>
      <c r="C2738" t="s">
        <v>30</v>
      </c>
      <c r="D2738">
        <v>5806</v>
      </c>
      <c r="E2738" t="s">
        <v>103</v>
      </c>
      <c r="F2738" t="s">
        <v>17</v>
      </c>
      <c r="G2738">
        <v>10</v>
      </c>
    </row>
    <row r="2739" spans="1:7" x14ac:dyDescent="0.35">
      <c r="A2739">
        <v>77845</v>
      </c>
      <c r="B2739">
        <v>0</v>
      </c>
      <c r="C2739" t="s">
        <v>36</v>
      </c>
      <c r="D2739">
        <v>6101</v>
      </c>
      <c r="E2739" t="s">
        <v>90</v>
      </c>
      <c r="F2739" t="s">
        <v>17</v>
      </c>
      <c r="G2739">
        <v>15</v>
      </c>
    </row>
    <row r="2740" spans="1:7" x14ac:dyDescent="0.35">
      <c r="A2740">
        <v>6615</v>
      </c>
      <c r="B2740">
        <v>0</v>
      </c>
      <c r="C2740" t="s">
        <v>13</v>
      </c>
      <c r="D2740">
        <v>0</v>
      </c>
      <c r="E2740" t="s">
        <v>94</v>
      </c>
      <c r="F2740" t="s">
        <v>17</v>
      </c>
      <c r="G2740">
        <v>11</v>
      </c>
    </row>
    <row r="2741" spans="1:7" x14ac:dyDescent="0.35">
      <c r="A2741">
        <v>35504</v>
      </c>
      <c r="B2741">
        <v>0</v>
      </c>
      <c r="C2741" t="s">
        <v>13</v>
      </c>
      <c r="D2741">
        <v>4901</v>
      </c>
      <c r="E2741" t="s">
        <v>91</v>
      </c>
      <c r="F2741" t="s">
        <v>17</v>
      </c>
      <c r="G2741">
        <v>15</v>
      </c>
    </row>
    <row r="2742" spans="1:7" x14ac:dyDescent="0.35">
      <c r="A2742">
        <v>131845</v>
      </c>
      <c r="B2742">
        <v>2</v>
      </c>
      <c r="C2742" t="s">
        <v>49</v>
      </c>
      <c r="D2742">
        <v>4601</v>
      </c>
      <c r="E2742" t="s">
        <v>99</v>
      </c>
      <c r="F2742" t="s">
        <v>17</v>
      </c>
      <c r="G2742">
        <v>15</v>
      </c>
    </row>
    <row r="2743" spans="1:7" x14ac:dyDescent="0.35">
      <c r="A2743">
        <v>189902</v>
      </c>
      <c r="B2743">
        <v>0</v>
      </c>
      <c r="C2743" t="s">
        <v>22</v>
      </c>
      <c r="D2743">
        <v>4607</v>
      </c>
      <c r="E2743" t="s">
        <v>103</v>
      </c>
      <c r="F2743" t="s">
        <v>17</v>
      </c>
      <c r="G2743">
        <v>6</v>
      </c>
    </row>
    <row r="2744" spans="1:7" x14ac:dyDescent="0.35">
      <c r="A2744">
        <v>34836</v>
      </c>
      <c r="B2744">
        <v>0</v>
      </c>
      <c r="C2744" t="s">
        <v>13</v>
      </c>
      <c r="D2744">
        <v>0</v>
      </c>
      <c r="E2744" t="s">
        <v>89</v>
      </c>
      <c r="F2744" t="s">
        <v>17</v>
      </c>
      <c r="G2744">
        <v>15</v>
      </c>
    </row>
    <row r="2745" spans="1:7" x14ac:dyDescent="0.35">
      <c r="A2745">
        <v>123909</v>
      </c>
      <c r="B2745">
        <v>2</v>
      </c>
      <c r="C2745" t="s">
        <v>21</v>
      </c>
      <c r="D2745">
        <v>3211</v>
      </c>
      <c r="E2745" t="s">
        <v>89</v>
      </c>
      <c r="F2745" t="s">
        <v>14</v>
      </c>
      <c r="G2745">
        <v>5</v>
      </c>
    </row>
    <row r="2746" spans="1:7" x14ac:dyDescent="0.35">
      <c r="A2746">
        <v>188913</v>
      </c>
      <c r="B2746">
        <v>0</v>
      </c>
      <c r="C2746" t="s">
        <v>56</v>
      </c>
      <c r="D2746">
        <v>0</v>
      </c>
      <c r="E2746" t="s">
        <v>91</v>
      </c>
      <c r="F2746" t="s">
        <v>17</v>
      </c>
      <c r="G2746">
        <v>20</v>
      </c>
    </row>
    <row r="2747" spans="1:7" x14ac:dyDescent="0.35">
      <c r="A2747">
        <v>96426</v>
      </c>
      <c r="B2747">
        <v>2</v>
      </c>
      <c r="C2747" t="s">
        <v>16</v>
      </c>
      <c r="D2747">
        <v>5810</v>
      </c>
      <c r="E2747" t="s">
        <v>90</v>
      </c>
      <c r="F2747" t="s">
        <v>14</v>
      </c>
      <c r="G2747">
        <v>10</v>
      </c>
    </row>
    <row r="2748" spans="1:7" x14ac:dyDescent="0.35">
      <c r="A2748">
        <v>23022</v>
      </c>
      <c r="B2748">
        <v>0</v>
      </c>
      <c r="C2748" t="s">
        <v>47</v>
      </c>
      <c r="D2748">
        <v>4604</v>
      </c>
      <c r="E2748" t="s">
        <v>94</v>
      </c>
      <c r="F2748" t="s">
        <v>14</v>
      </c>
      <c r="G2748">
        <v>15</v>
      </c>
    </row>
    <row r="2749" spans="1:7" x14ac:dyDescent="0.35">
      <c r="A2749">
        <v>144099</v>
      </c>
      <c r="B2749">
        <v>28</v>
      </c>
      <c r="C2749" t="s">
        <v>22</v>
      </c>
      <c r="D2749">
        <v>5801</v>
      </c>
      <c r="E2749" t="s">
        <v>96</v>
      </c>
      <c r="F2749" t="s">
        <v>17</v>
      </c>
      <c r="G2749">
        <v>17</v>
      </c>
    </row>
    <row r="2750" spans="1:7" x14ac:dyDescent="0.35">
      <c r="A2750">
        <v>186965</v>
      </c>
      <c r="B2750">
        <v>0</v>
      </c>
      <c r="C2750" t="s">
        <v>28</v>
      </c>
      <c r="D2750">
        <v>3104</v>
      </c>
      <c r="E2750" t="s">
        <v>100</v>
      </c>
      <c r="F2750" t="s">
        <v>17</v>
      </c>
      <c r="G2750">
        <v>13</v>
      </c>
    </row>
    <row r="2751" spans="1:7" x14ac:dyDescent="0.35">
      <c r="A2751">
        <v>106161</v>
      </c>
      <c r="B2751">
        <v>0</v>
      </c>
      <c r="C2751" t="s">
        <v>28</v>
      </c>
      <c r="D2751">
        <v>3203</v>
      </c>
      <c r="E2751" t="s">
        <v>100</v>
      </c>
      <c r="F2751" t="s">
        <v>17</v>
      </c>
      <c r="G2751">
        <v>4</v>
      </c>
    </row>
    <row r="2752" spans="1:7" x14ac:dyDescent="0.35">
      <c r="A2752">
        <v>166742</v>
      </c>
      <c r="B2752">
        <v>0</v>
      </c>
      <c r="C2752" t="s">
        <v>22</v>
      </c>
      <c r="D2752">
        <v>3610</v>
      </c>
      <c r="E2752" t="s">
        <v>93</v>
      </c>
      <c r="F2752" t="s">
        <v>17</v>
      </c>
      <c r="G2752">
        <v>12</v>
      </c>
    </row>
    <row r="2753" spans="1:7" x14ac:dyDescent="0.35">
      <c r="A2753">
        <v>132145</v>
      </c>
      <c r="B2753">
        <v>0</v>
      </c>
      <c r="C2753" t="s">
        <v>49</v>
      </c>
      <c r="D2753">
        <v>0</v>
      </c>
      <c r="E2753" t="s">
        <v>92</v>
      </c>
      <c r="F2753" t="s">
        <v>14</v>
      </c>
      <c r="G2753">
        <v>10</v>
      </c>
    </row>
    <row r="2754" spans="1:7" x14ac:dyDescent="0.35">
      <c r="A2754">
        <v>166485</v>
      </c>
      <c r="B2754">
        <v>1</v>
      </c>
      <c r="C2754" t="s">
        <v>22</v>
      </c>
      <c r="D2754">
        <v>4406</v>
      </c>
      <c r="E2754" t="s">
        <v>96</v>
      </c>
      <c r="F2754" t="s">
        <v>14</v>
      </c>
      <c r="G2754">
        <v>45</v>
      </c>
    </row>
    <row r="2755" spans="1:7" x14ac:dyDescent="0.35">
      <c r="A2755">
        <v>89209</v>
      </c>
      <c r="B2755">
        <v>1</v>
      </c>
      <c r="C2755" t="s">
        <v>16</v>
      </c>
      <c r="D2755">
        <v>4703</v>
      </c>
      <c r="E2755" t="s">
        <v>91</v>
      </c>
      <c r="F2755" t="s">
        <v>14</v>
      </c>
      <c r="G2755">
        <v>6</v>
      </c>
    </row>
    <row r="2756" spans="1:7" x14ac:dyDescent="0.35">
      <c r="A2756">
        <v>167165</v>
      </c>
      <c r="B2756">
        <v>0</v>
      </c>
      <c r="C2756" t="s">
        <v>22</v>
      </c>
      <c r="D2756">
        <v>3501</v>
      </c>
      <c r="E2756" t="s">
        <v>96</v>
      </c>
      <c r="F2756" t="s">
        <v>17</v>
      </c>
      <c r="G2756">
        <v>16</v>
      </c>
    </row>
    <row r="2757" spans="1:7" x14ac:dyDescent="0.35">
      <c r="A2757">
        <v>162169</v>
      </c>
      <c r="B2757">
        <v>2</v>
      </c>
      <c r="C2757" t="s">
        <v>22</v>
      </c>
      <c r="D2757">
        <v>0</v>
      </c>
      <c r="E2757" t="s">
        <v>95</v>
      </c>
      <c r="F2757" t="s">
        <v>14</v>
      </c>
      <c r="G2757">
        <v>20</v>
      </c>
    </row>
    <row r="2758" spans="1:7" x14ac:dyDescent="0.35">
      <c r="A2758">
        <v>31183</v>
      </c>
      <c r="B2758">
        <v>0</v>
      </c>
      <c r="C2758" t="s">
        <v>40</v>
      </c>
      <c r="D2758">
        <v>4301</v>
      </c>
      <c r="E2758" t="s">
        <v>90</v>
      </c>
      <c r="F2758" t="s">
        <v>14</v>
      </c>
      <c r="G2758">
        <v>18</v>
      </c>
    </row>
    <row r="2759" spans="1:7" x14ac:dyDescent="0.35">
      <c r="A2759">
        <v>86340</v>
      </c>
      <c r="B2759">
        <v>2</v>
      </c>
      <c r="C2759" t="s">
        <v>53</v>
      </c>
      <c r="D2759">
        <v>0</v>
      </c>
      <c r="E2759" t="s">
        <v>92</v>
      </c>
      <c r="F2759" t="s">
        <v>14</v>
      </c>
      <c r="G2759">
        <v>3</v>
      </c>
    </row>
    <row r="2760" spans="1:7" x14ac:dyDescent="0.35">
      <c r="A2760">
        <v>45584</v>
      </c>
      <c r="B2760">
        <v>28</v>
      </c>
      <c r="C2760" t="s">
        <v>21</v>
      </c>
      <c r="D2760">
        <v>4706</v>
      </c>
      <c r="E2760" t="s">
        <v>91</v>
      </c>
      <c r="F2760" t="s">
        <v>17</v>
      </c>
      <c r="G2760">
        <v>25</v>
      </c>
    </row>
    <row r="2761" spans="1:7" x14ac:dyDescent="0.35">
      <c r="A2761">
        <v>131106</v>
      </c>
      <c r="B2761">
        <v>0</v>
      </c>
      <c r="C2761" t="s">
        <v>49</v>
      </c>
      <c r="D2761">
        <v>0</v>
      </c>
      <c r="E2761" t="s">
        <v>90</v>
      </c>
      <c r="F2761" t="s">
        <v>14</v>
      </c>
      <c r="G2761">
        <v>40</v>
      </c>
    </row>
    <row r="2762" spans="1:7" x14ac:dyDescent="0.35">
      <c r="A2762">
        <v>29105</v>
      </c>
      <c r="B2762">
        <v>0</v>
      </c>
      <c r="C2762" t="s">
        <v>40</v>
      </c>
      <c r="D2762">
        <v>0</v>
      </c>
      <c r="E2762" t="s">
        <v>92</v>
      </c>
      <c r="F2762" t="s">
        <v>14</v>
      </c>
      <c r="G2762">
        <v>11</v>
      </c>
    </row>
    <row r="2763" spans="1:7" x14ac:dyDescent="0.35">
      <c r="A2763">
        <v>123667</v>
      </c>
      <c r="B2763">
        <v>28</v>
      </c>
      <c r="C2763" t="s">
        <v>21</v>
      </c>
      <c r="D2763">
        <v>4301</v>
      </c>
      <c r="E2763" t="s">
        <v>95</v>
      </c>
      <c r="F2763" t="s">
        <v>17</v>
      </c>
      <c r="G2763">
        <v>15</v>
      </c>
    </row>
    <row r="2764" spans="1:7" x14ac:dyDescent="0.35">
      <c r="A2764">
        <v>164188</v>
      </c>
      <c r="B2764">
        <v>0</v>
      </c>
      <c r="C2764" t="s">
        <v>22</v>
      </c>
      <c r="D2764">
        <v>6201</v>
      </c>
      <c r="E2764" t="s">
        <v>95</v>
      </c>
      <c r="F2764" t="s">
        <v>17</v>
      </c>
      <c r="G2764">
        <v>14</v>
      </c>
    </row>
    <row r="2765" spans="1:7" x14ac:dyDescent="0.35">
      <c r="A2765">
        <v>37528</v>
      </c>
      <c r="B2765">
        <v>0</v>
      </c>
      <c r="C2765" t="s">
        <v>13</v>
      </c>
      <c r="D2765">
        <v>0</v>
      </c>
      <c r="E2765" t="s">
        <v>102</v>
      </c>
      <c r="F2765" t="s">
        <v>17</v>
      </c>
      <c r="G2765">
        <v>10</v>
      </c>
    </row>
    <row r="2766" spans="1:7" x14ac:dyDescent="0.35">
      <c r="A2766">
        <v>159417</v>
      </c>
      <c r="B2766">
        <v>0</v>
      </c>
      <c r="C2766" t="s">
        <v>22</v>
      </c>
      <c r="D2766">
        <v>5912</v>
      </c>
      <c r="E2766" t="s">
        <v>94</v>
      </c>
      <c r="F2766" t="s">
        <v>17</v>
      </c>
      <c r="G2766">
        <v>25</v>
      </c>
    </row>
    <row r="2767" spans="1:7" x14ac:dyDescent="0.35">
      <c r="A2767">
        <v>181382</v>
      </c>
      <c r="B2767">
        <v>2</v>
      </c>
      <c r="C2767" t="s">
        <v>41</v>
      </c>
      <c r="D2767">
        <v>0</v>
      </c>
      <c r="E2767" t="s">
        <v>92</v>
      </c>
      <c r="F2767" t="s">
        <v>14</v>
      </c>
      <c r="G2767">
        <v>12</v>
      </c>
    </row>
    <row r="2768" spans="1:7" x14ac:dyDescent="0.35">
      <c r="A2768">
        <v>159358</v>
      </c>
      <c r="B2768">
        <v>2</v>
      </c>
      <c r="C2768" t="s">
        <v>22</v>
      </c>
      <c r="D2768">
        <v>2201</v>
      </c>
      <c r="E2768" t="s">
        <v>94</v>
      </c>
      <c r="F2768" t="s">
        <v>14</v>
      </c>
      <c r="G2768">
        <v>10</v>
      </c>
    </row>
    <row r="2769" spans="1:7" x14ac:dyDescent="0.35">
      <c r="A2769">
        <v>159550</v>
      </c>
      <c r="B2769">
        <v>1</v>
      </c>
      <c r="C2769" t="s">
        <v>22</v>
      </c>
      <c r="D2769">
        <v>5801</v>
      </c>
      <c r="E2769" t="s">
        <v>92</v>
      </c>
      <c r="F2769" t="s">
        <v>14</v>
      </c>
      <c r="G2769">
        <v>10</v>
      </c>
    </row>
    <row r="2770" spans="1:7" x14ac:dyDescent="0.35">
      <c r="A2770">
        <v>167396</v>
      </c>
      <c r="B2770">
        <v>0</v>
      </c>
      <c r="C2770" t="s">
        <v>22</v>
      </c>
      <c r="D2770">
        <v>0</v>
      </c>
      <c r="E2770" t="s">
        <v>94</v>
      </c>
      <c r="F2770" t="s">
        <v>14</v>
      </c>
      <c r="G2770">
        <v>20</v>
      </c>
    </row>
    <row r="2771" spans="1:7" x14ac:dyDescent="0.35">
      <c r="A2771">
        <v>101673</v>
      </c>
      <c r="B2771">
        <v>0</v>
      </c>
      <c r="C2771" t="s">
        <v>37</v>
      </c>
      <c r="D2771">
        <v>5702</v>
      </c>
      <c r="E2771" t="s">
        <v>93</v>
      </c>
      <c r="F2771" t="s">
        <v>17</v>
      </c>
      <c r="G2771">
        <v>20</v>
      </c>
    </row>
    <row r="2772" spans="1:7" x14ac:dyDescent="0.35">
      <c r="A2772">
        <v>132767</v>
      </c>
      <c r="B2772">
        <v>1</v>
      </c>
      <c r="C2772" t="s">
        <v>67</v>
      </c>
      <c r="D2772">
        <v>2001</v>
      </c>
      <c r="E2772" t="s">
        <v>93</v>
      </c>
      <c r="F2772" t="s">
        <v>14</v>
      </c>
      <c r="G2772">
        <v>15</v>
      </c>
    </row>
    <row r="2773" spans="1:7" x14ac:dyDescent="0.35">
      <c r="A2773">
        <v>178334</v>
      </c>
      <c r="B2773">
        <v>0</v>
      </c>
      <c r="C2773" t="s">
        <v>41</v>
      </c>
      <c r="D2773">
        <v>2701</v>
      </c>
      <c r="E2773" t="s">
        <v>91</v>
      </c>
      <c r="F2773" t="s">
        <v>45</v>
      </c>
      <c r="G2773">
        <v>11</v>
      </c>
    </row>
    <row r="2774" spans="1:7" x14ac:dyDescent="0.35">
      <c r="A2774">
        <v>109778</v>
      </c>
      <c r="B2774">
        <v>2</v>
      </c>
      <c r="C2774" t="s">
        <v>50</v>
      </c>
      <c r="D2774">
        <v>1801</v>
      </c>
      <c r="E2774" t="s">
        <v>93</v>
      </c>
      <c r="F2774" t="s">
        <v>14</v>
      </c>
      <c r="G2774">
        <v>10</v>
      </c>
    </row>
    <row r="2775" spans="1:7" x14ac:dyDescent="0.35">
      <c r="A2775">
        <v>108176</v>
      </c>
      <c r="B2775">
        <v>2</v>
      </c>
      <c r="C2775" t="s">
        <v>50</v>
      </c>
      <c r="D2775">
        <v>5611</v>
      </c>
      <c r="E2775" t="s">
        <v>95</v>
      </c>
      <c r="F2775" t="s">
        <v>14</v>
      </c>
      <c r="G2775">
        <v>10</v>
      </c>
    </row>
    <row r="2776" spans="1:7" x14ac:dyDescent="0.35">
      <c r="A2776">
        <v>24949</v>
      </c>
      <c r="B2776">
        <v>0</v>
      </c>
      <c r="C2776" t="s">
        <v>47</v>
      </c>
      <c r="D2776">
        <v>4601</v>
      </c>
      <c r="E2776" t="s">
        <v>92</v>
      </c>
      <c r="F2776" t="s">
        <v>14</v>
      </c>
      <c r="G2776">
        <v>16</v>
      </c>
    </row>
    <row r="2777" spans="1:7" x14ac:dyDescent="0.35">
      <c r="A2777">
        <v>12122</v>
      </c>
      <c r="B2777">
        <v>2</v>
      </c>
      <c r="C2777" t="s">
        <v>22</v>
      </c>
      <c r="D2777">
        <v>5904</v>
      </c>
      <c r="E2777" t="s">
        <v>91</v>
      </c>
      <c r="F2777" t="s">
        <v>17</v>
      </c>
      <c r="G2777">
        <v>12</v>
      </c>
    </row>
    <row r="2778" spans="1:7" x14ac:dyDescent="0.35">
      <c r="A2778">
        <v>171014</v>
      </c>
      <c r="B2778">
        <v>1</v>
      </c>
      <c r="C2778" t="s">
        <v>22</v>
      </c>
      <c r="D2778">
        <v>4801</v>
      </c>
      <c r="E2778" t="s">
        <v>92</v>
      </c>
      <c r="F2778" t="s">
        <v>14</v>
      </c>
      <c r="G2778">
        <v>25</v>
      </c>
    </row>
    <row r="2779" spans="1:7" x14ac:dyDescent="0.35">
      <c r="A2779">
        <v>152822</v>
      </c>
      <c r="B2779">
        <v>0</v>
      </c>
      <c r="C2779" t="s">
        <v>22</v>
      </c>
      <c r="D2779">
        <v>6601</v>
      </c>
      <c r="E2779" t="s">
        <v>91</v>
      </c>
      <c r="F2779" t="s">
        <v>17</v>
      </c>
      <c r="G2779">
        <v>20</v>
      </c>
    </row>
    <row r="2780" spans="1:7" x14ac:dyDescent="0.35">
      <c r="A2780">
        <v>150730</v>
      </c>
      <c r="B2780">
        <v>28</v>
      </c>
      <c r="C2780" t="s">
        <v>22</v>
      </c>
      <c r="D2780">
        <v>4201</v>
      </c>
      <c r="E2780" t="s">
        <v>91</v>
      </c>
      <c r="F2780" t="s">
        <v>17</v>
      </c>
      <c r="G2780">
        <v>2</v>
      </c>
    </row>
    <row r="2781" spans="1:7" x14ac:dyDescent="0.35">
      <c r="A2781">
        <v>65189</v>
      </c>
      <c r="B2781">
        <v>2</v>
      </c>
      <c r="C2781" t="s">
        <v>30</v>
      </c>
      <c r="D2781">
        <v>2409</v>
      </c>
      <c r="E2781" t="s">
        <v>91</v>
      </c>
      <c r="F2781" t="s">
        <v>14</v>
      </c>
      <c r="G2781">
        <v>13</v>
      </c>
    </row>
    <row r="2782" spans="1:7" x14ac:dyDescent="0.35">
      <c r="A2782">
        <v>136990</v>
      </c>
      <c r="B2782">
        <v>0</v>
      </c>
      <c r="C2782" t="s">
        <v>56</v>
      </c>
      <c r="D2782">
        <v>5401</v>
      </c>
      <c r="E2782" t="s">
        <v>95</v>
      </c>
      <c r="F2782" t="s">
        <v>14</v>
      </c>
      <c r="G2782">
        <v>8</v>
      </c>
    </row>
    <row r="2783" spans="1:7" x14ac:dyDescent="0.35">
      <c r="A2783">
        <v>148143</v>
      </c>
      <c r="B2783">
        <v>0</v>
      </c>
      <c r="C2783" t="s">
        <v>22</v>
      </c>
      <c r="D2783">
        <v>0</v>
      </c>
      <c r="E2783" t="s">
        <v>93</v>
      </c>
      <c r="F2783" t="s">
        <v>17</v>
      </c>
      <c r="G2783">
        <v>20</v>
      </c>
    </row>
    <row r="2784" spans="1:7" x14ac:dyDescent="0.35">
      <c r="A2784">
        <v>54762</v>
      </c>
      <c r="B2784">
        <v>0</v>
      </c>
      <c r="C2784" t="s">
        <v>63</v>
      </c>
      <c r="D2784">
        <v>1403</v>
      </c>
      <c r="E2784" t="s">
        <v>92</v>
      </c>
      <c r="F2784" t="s">
        <v>14</v>
      </c>
      <c r="G2784">
        <v>16</v>
      </c>
    </row>
    <row r="2785" spans="1:7" x14ac:dyDescent="0.35">
      <c r="A2785">
        <v>107379</v>
      </c>
      <c r="B2785">
        <v>2</v>
      </c>
      <c r="C2785" t="s">
        <v>60</v>
      </c>
      <c r="D2785">
        <v>0</v>
      </c>
      <c r="E2785" t="s">
        <v>90</v>
      </c>
      <c r="F2785" t="s">
        <v>17</v>
      </c>
      <c r="G2785">
        <v>5</v>
      </c>
    </row>
    <row r="2786" spans="1:7" x14ac:dyDescent="0.35">
      <c r="A2786">
        <v>132316</v>
      </c>
      <c r="B2786">
        <v>2</v>
      </c>
      <c r="C2786" t="s">
        <v>49</v>
      </c>
      <c r="D2786">
        <v>3711</v>
      </c>
      <c r="E2786" t="s">
        <v>95</v>
      </c>
      <c r="F2786" t="s">
        <v>14</v>
      </c>
      <c r="G2786">
        <v>10</v>
      </c>
    </row>
    <row r="2787" spans="1:7" x14ac:dyDescent="0.35">
      <c r="A2787">
        <v>24277</v>
      </c>
      <c r="B2787">
        <v>2</v>
      </c>
      <c r="C2787" t="s">
        <v>47</v>
      </c>
      <c r="D2787">
        <v>0</v>
      </c>
      <c r="E2787" t="s">
        <v>90</v>
      </c>
      <c r="F2787" t="s">
        <v>17</v>
      </c>
      <c r="G2787">
        <v>40</v>
      </c>
    </row>
    <row r="2788" spans="1:7" x14ac:dyDescent="0.35">
      <c r="A2788">
        <v>87217</v>
      </c>
      <c r="B2788">
        <v>0</v>
      </c>
      <c r="C2788" t="s">
        <v>35</v>
      </c>
      <c r="D2788">
        <v>2601</v>
      </c>
      <c r="E2788" t="s">
        <v>92</v>
      </c>
      <c r="F2788" t="s">
        <v>14</v>
      </c>
      <c r="G2788">
        <v>20</v>
      </c>
    </row>
    <row r="2789" spans="1:7" x14ac:dyDescent="0.35">
      <c r="A2789">
        <v>113882</v>
      </c>
      <c r="B2789">
        <v>1</v>
      </c>
      <c r="C2789" t="s">
        <v>32</v>
      </c>
      <c r="D2789">
        <v>2601</v>
      </c>
      <c r="E2789" t="s">
        <v>105</v>
      </c>
      <c r="F2789" t="s">
        <v>14</v>
      </c>
      <c r="G2789">
        <v>5</v>
      </c>
    </row>
    <row r="2790" spans="1:7" x14ac:dyDescent="0.35">
      <c r="A2790">
        <v>8912</v>
      </c>
      <c r="B2790">
        <v>0</v>
      </c>
      <c r="C2790" t="s">
        <v>51</v>
      </c>
      <c r="D2790">
        <v>4001</v>
      </c>
      <c r="E2790" t="s">
        <v>91</v>
      </c>
      <c r="F2790" t="s">
        <v>17</v>
      </c>
      <c r="G2790">
        <v>20</v>
      </c>
    </row>
    <row r="2791" spans="1:7" x14ac:dyDescent="0.35">
      <c r="A2791">
        <v>28406</v>
      </c>
      <c r="B2791">
        <v>0</v>
      </c>
      <c r="C2791" t="s">
        <v>40</v>
      </c>
      <c r="D2791">
        <v>3401</v>
      </c>
      <c r="E2791" t="s">
        <v>94</v>
      </c>
      <c r="F2791" t="s">
        <v>14</v>
      </c>
      <c r="G2791">
        <v>19</v>
      </c>
    </row>
    <row r="2792" spans="1:7" x14ac:dyDescent="0.35">
      <c r="A2792">
        <v>70069</v>
      </c>
      <c r="B2792">
        <v>2</v>
      </c>
      <c r="C2792" t="s">
        <v>30</v>
      </c>
      <c r="D2792">
        <v>2603</v>
      </c>
      <c r="E2792" t="s">
        <v>98</v>
      </c>
      <c r="F2792" t="s">
        <v>17</v>
      </c>
      <c r="G2792">
        <v>11</v>
      </c>
    </row>
    <row r="2793" spans="1:7" x14ac:dyDescent="0.35">
      <c r="A2793">
        <v>1102</v>
      </c>
      <c r="B2793">
        <v>1</v>
      </c>
      <c r="C2793" t="s">
        <v>57</v>
      </c>
      <c r="D2793">
        <v>1110</v>
      </c>
      <c r="E2793" t="s">
        <v>97</v>
      </c>
      <c r="F2793" t="s">
        <v>14</v>
      </c>
      <c r="G2793">
        <v>11</v>
      </c>
    </row>
    <row r="2794" spans="1:7" x14ac:dyDescent="0.35">
      <c r="A2794">
        <v>141888</v>
      </c>
      <c r="B2794">
        <v>0</v>
      </c>
      <c r="C2794" t="s">
        <v>24</v>
      </c>
      <c r="D2794">
        <v>2807</v>
      </c>
      <c r="E2794" t="s">
        <v>95</v>
      </c>
      <c r="F2794" t="s">
        <v>14</v>
      </c>
      <c r="G2794">
        <v>5</v>
      </c>
    </row>
    <row r="2795" spans="1:7" x14ac:dyDescent="0.35">
      <c r="A2795">
        <v>183412</v>
      </c>
      <c r="B2795">
        <v>0</v>
      </c>
      <c r="C2795" t="s">
        <v>41</v>
      </c>
      <c r="D2795">
        <v>0</v>
      </c>
      <c r="E2795" t="s">
        <v>92</v>
      </c>
      <c r="F2795" t="s">
        <v>97</v>
      </c>
      <c r="G2795">
        <v>50</v>
      </c>
    </row>
    <row r="2796" spans="1:7" x14ac:dyDescent="0.35">
      <c r="A2796">
        <v>128599</v>
      </c>
      <c r="B2796">
        <v>1</v>
      </c>
      <c r="C2796" t="s">
        <v>21</v>
      </c>
      <c r="D2796">
        <v>4701</v>
      </c>
      <c r="E2796" t="s">
        <v>89</v>
      </c>
      <c r="F2796" t="s">
        <v>14</v>
      </c>
      <c r="G2796">
        <v>8</v>
      </c>
    </row>
    <row r="2797" spans="1:7" x14ac:dyDescent="0.35">
      <c r="A2797">
        <v>53496</v>
      </c>
      <c r="B2797">
        <v>28</v>
      </c>
      <c r="C2797" t="s">
        <v>54</v>
      </c>
      <c r="D2797">
        <v>5009</v>
      </c>
      <c r="E2797" t="s">
        <v>91</v>
      </c>
      <c r="F2797" t="s">
        <v>17</v>
      </c>
      <c r="G2797">
        <v>20</v>
      </c>
    </row>
    <row r="2798" spans="1:7" x14ac:dyDescent="0.35">
      <c r="A2798">
        <v>28381</v>
      </c>
      <c r="B2798">
        <v>1</v>
      </c>
      <c r="C2798" t="s">
        <v>40</v>
      </c>
      <c r="D2798">
        <v>0</v>
      </c>
      <c r="E2798" t="s">
        <v>94</v>
      </c>
      <c r="F2798" t="s">
        <v>14</v>
      </c>
      <c r="G2798">
        <v>15</v>
      </c>
    </row>
    <row r="2799" spans="1:7" x14ac:dyDescent="0.35">
      <c r="A2799">
        <v>6292</v>
      </c>
      <c r="B2799">
        <v>0</v>
      </c>
      <c r="C2799" t="s">
        <v>16</v>
      </c>
      <c r="D2799">
        <v>1601</v>
      </c>
      <c r="E2799" t="s">
        <v>94</v>
      </c>
      <c r="F2799" t="s">
        <v>17</v>
      </c>
      <c r="G2799">
        <v>20</v>
      </c>
    </row>
    <row r="2800" spans="1:7" x14ac:dyDescent="0.35">
      <c r="A2800">
        <v>21644</v>
      </c>
      <c r="B2800">
        <v>2</v>
      </c>
      <c r="C2800" t="s">
        <v>18</v>
      </c>
      <c r="D2800">
        <v>4001</v>
      </c>
      <c r="E2800" t="s">
        <v>90</v>
      </c>
      <c r="F2800" t="s">
        <v>17</v>
      </c>
      <c r="G2800">
        <v>8</v>
      </c>
    </row>
    <row r="2801" spans="1:7" x14ac:dyDescent="0.35">
      <c r="A2801">
        <v>181075</v>
      </c>
      <c r="B2801">
        <v>0</v>
      </c>
      <c r="C2801" t="s">
        <v>41</v>
      </c>
      <c r="D2801">
        <v>2101</v>
      </c>
      <c r="E2801" t="s">
        <v>95</v>
      </c>
      <c r="F2801" t="s">
        <v>14</v>
      </c>
      <c r="G2801">
        <v>10</v>
      </c>
    </row>
    <row r="2802" spans="1:7" x14ac:dyDescent="0.35">
      <c r="A2802">
        <v>172863</v>
      </c>
      <c r="B2802">
        <v>1</v>
      </c>
      <c r="C2802" t="s">
        <v>22</v>
      </c>
      <c r="D2802">
        <v>2901</v>
      </c>
      <c r="E2802" t="s">
        <v>90</v>
      </c>
      <c r="F2802" t="s">
        <v>14</v>
      </c>
      <c r="G2802">
        <v>9</v>
      </c>
    </row>
    <row r="2803" spans="1:7" x14ac:dyDescent="0.35">
      <c r="A2803">
        <v>97691</v>
      </c>
      <c r="B2803">
        <v>1002</v>
      </c>
      <c r="C2803" t="s">
        <v>16</v>
      </c>
      <c r="D2803">
        <v>3001</v>
      </c>
      <c r="E2803" t="s">
        <v>93</v>
      </c>
      <c r="F2803" t="s">
        <v>45</v>
      </c>
      <c r="G2803">
        <v>16</v>
      </c>
    </row>
    <row r="2804" spans="1:7" x14ac:dyDescent="0.35">
      <c r="A2804">
        <v>115166</v>
      </c>
      <c r="B2804">
        <v>0</v>
      </c>
      <c r="C2804" t="s">
        <v>32</v>
      </c>
      <c r="D2804">
        <v>0</v>
      </c>
      <c r="E2804" t="s">
        <v>95</v>
      </c>
      <c r="F2804" t="s">
        <v>17</v>
      </c>
      <c r="G2804">
        <v>5</v>
      </c>
    </row>
    <row r="2805" spans="1:7" x14ac:dyDescent="0.35">
      <c r="A2805">
        <v>88572</v>
      </c>
      <c r="B2805">
        <v>0</v>
      </c>
      <c r="C2805" t="s">
        <v>16</v>
      </c>
      <c r="D2805">
        <v>2801</v>
      </c>
      <c r="E2805" t="s">
        <v>96</v>
      </c>
      <c r="F2805" t="s">
        <v>17</v>
      </c>
      <c r="G2805">
        <v>15</v>
      </c>
    </row>
    <row r="2806" spans="1:7" x14ac:dyDescent="0.35">
      <c r="A2806">
        <v>122823</v>
      </c>
      <c r="B2806">
        <v>0</v>
      </c>
      <c r="C2806" t="s">
        <v>21</v>
      </c>
      <c r="D2806">
        <v>0</v>
      </c>
      <c r="E2806" t="s">
        <v>95</v>
      </c>
      <c r="F2806" t="s">
        <v>17</v>
      </c>
      <c r="G2806">
        <v>35</v>
      </c>
    </row>
    <row r="2807" spans="1:7" x14ac:dyDescent="0.35">
      <c r="A2807">
        <v>159180</v>
      </c>
      <c r="B2807">
        <v>2</v>
      </c>
      <c r="C2807" t="s">
        <v>22</v>
      </c>
      <c r="D2807">
        <v>5201</v>
      </c>
      <c r="E2807" t="s">
        <v>93</v>
      </c>
      <c r="F2807" t="s">
        <v>14</v>
      </c>
      <c r="G2807">
        <v>10</v>
      </c>
    </row>
    <row r="2808" spans="1:7" x14ac:dyDescent="0.35">
      <c r="A2808">
        <v>140171</v>
      </c>
      <c r="B2808">
        <v>1</v>
      </c>
      <c r="C2808" t="s">
        <v>55</v>
      </c>
      <c r="D2808">
        <v>2304</v>
      </c>
      <c r="E2808" t="s">
        <v>90</v>
      </c>
      <c r="F2808" t="s">
        <v>14</v>
      </c>
      <c r="G2808">
        <v>15</v>
      </c>
    </row>
    <row r="2809" spans="1:7" x14ac:dyDescent="0.35">
      <c r="A2809">
        <v>74436</v>
      </c>
      <c r="B2809">
        <v>1002</v>
      </c>
      <c r="C2809" t="s">
        <v>30</v>
      </c>
      <c r="D2809">
        <v>5701</v>
      </c>
      <c r="E2809" t="s">
        <v>100</v>
      </c>
      <c r="F2809" t="s">
        <v>14</v>
      </c>
      <c r="G2809">
        <v>37</v>
      </c>
    </row>
    <row r="2810" spans="1:7" x14ac:dyDescent="0.35">
      <c r="A2810">
        <v>92963</v>
      </c>
      <c r="B2810">
        <v>2</v>
      </c>
      <c r="C2810" t="s">
        <v>16</v>
      </c>
      <c r="D2810">
        <v>0</v>
      </c>
      <c r="E2810" t="s">
        <v>96</v>
      </c>
      <c r="F2810" t="s">
        <v>14</v>
      </c>
      <c r="G2810">
        <v>20</v>
      </c>
    </row>
    <row r="2811" spans="1:7" x14ac:dyDescent="0.35">
      <c r="A2811">
        <v>170907</v>
      </c>
      <c r="B2811">
        <v>0</v>
      </c>
      <c r="C2811" t="s">
        <v>22</v>
      </c>
      <c r="D2811">
        <v>6001</v>
      </c>
      <c r="E2811" t="s">
        <v>94</v>
      </c>
      <c r="F2811" t="s">
        <v>17</v>
      </c>
      <c r="G2811">
        <v>15</v>
      </c>
    </row>
    <row r="2812" spans="1:7" x14ac:dyDescent="0.35">
      <c r="A2812">
        <v>93894</v>
      </c>
      <c r="B2812">
        <v>2</v>
      </c>
      <c r="C2812" t="s">
        <v>16</v>
      </c>
      <c r="D2812">
        <v>1501</v>
      </c>
      <c r="E2812" t="s">
        <v>102</v>
      </c>
      <c r="F2812" t="s">
        <v>17</v>
      </c>
      <c r="G2812">
        <v>11</v>
      </c>
    </row>
    <row r="2813" spans="1:7" x14ac:dyDescent="0.35">
      <c r="A2813">
        <v>133144</v>
      </c>
      <c r="B2813">
        <v>1</v>
      </c>
      <c r="C2813" t="s">
        <v>42</v>
      </c>
      <c r="D2813">
        <v>3001</v>
      </c>
      <c r="E2813" t="s">
        <v>100</v>
      </c>
      <c r="F2813" t="s">
        <v>14</v>
      </c>
      <c r="G2813">
        <v>10</v>
      </c>
    </row>
    <row r="2814" spans="1:7" x14ac:dyDescent="0.35">
      <c r="A2814">
        <v>71347</v>
      </c>
      <c r="B2814">
        <v>2</v>
      </c>
      <c r="C2814" t="s">
        <v>30</v>
      </c>
      <c r="D2814">
        <v>5101</v>
      </c>
      <c r="E2814" t="s">
        <v>92</v>
      </c>
      <c r="F2814" t="s">
        <v>17</v>
      </c>
      <c r="G2814">
        <v>4</v>
      </c>
    </row>
    <row r="2815" spans="1:7" x14ac:dyDescent="0.35">
      <c r="A2815">
        <v>67595</v>
      </c>
      <c r="B2815">
        <v>0</v>
      </c>
      <c r="C2815" t="s">
        <v>30</v>
      </c>
      <c r="D2815">
        <v>3508</v>
      </c>
      <c r="E2815" t="s">
        <v>103</v>
      </c>
      <c r="F2815" t="s">
        <v>17</v>
      </c>
      <c r="G2815">
        <v>15</v>
      </c>
    </row>
    <row r="2816" spans="1:7" x14ac:dyDescent="0.35">
      <c r="A2816">
        <v>3550</v>
      </c>
      <c r="B2816">
        <v>1</v>
      </c>
      <c r="C2816" t="s">
        <v>34</v>
      </c>
      <c r="D2816">
        <v>1110</v>
      </c>
      <c r="E2816" t="s">
        <v>92</v>
      </c>
      <c r="F2816" t="s">
        <v>14</v>
      </c>
      <c r="G2816">
        <v>10</v>
      </c>
    </row>
    <row r="2817" spans="1:7" x14ac:dyDescent="0.35">
      <c r="A2817">
        <v>141276</v>
      </c>
      <c r="B2817">
        <v>1</v>
      </c>
      <c r="C2817" t="s">
        <v>24</v>
      </c>
      <c r="D2817">
        <v>2005</v>
      </c>
      <c r="E2817" t="s">
        <v>98</v>
      </c>
      <c r="F2817" t="s">
        <v>14</v>
      </c>
      <c r="G2817">
        <v>6</v>
      </c>
    </row>
    <row r="2818" spans="1:7" x14ac:dyDescent="0.35">
      <c r="A2818">
        <v>184255</v>
      </c>
      <c r="B2818">
        <v>1</v>
      </c>
      <c r="C2818" t="s">
        <v>41</v>
      </c>
      <c r="D2818">
        <v>3210</v>
      </c>
      <c r="E2818" t="s">
        <v>95</v>
      </c>
      <c r="F2818" t="s">
        <v>14</v>
      </c>
      <c r="G2818">
        <v>25</v>
      </c>
    </row>
    <row r="2819" spans="1:7" x14ac:dyDescent="0.35">
      <c r="A2819">
        <v>181841</v>
      </c>
      <c r="B2819">
        <v>28</v>
      </c>
      <c r="C2819" t="s">
        <v>21</v>
      </c>
      <c r="D2819">
        <v>0</v>
      </c>
      <c r="E2819" t="s">
        <v>91</v>
      </c>
      <c r="F2819" t="s">
        <v>17</v>
      </c>
      <c r="G2819">
        <v>20</v>
      </c>
    </row>
    <row r="2820" spans="1:7" x14ac:dyDescent="0.35">
      <c r="A2820">
        <v>182670</v>
      </c>
      <c r="B2820">
        <v>1</v>
      </c>
      <c r="C2820" t="s">
        <v>41</v>
      </c>
      <c r="D2820">
        <v>2304</v>
      </c>
      <c r="E2820" t="s">
        <v>92</v>
      </c>
      <c r="F2820" t="s">
        <v>14</v>
      </c>
      <c r="G2820">
        <v>5</v>
      </c>
    </row>
    <row r="2821" spans="1:7" x14ac:dyDescent="0.35">
      <c r="A2821">
        <v>22645</v>
      </c>
      <c r="B2821">
        <v>2</v>
      </c>
      <c r="C2821" t="s">
        <v>47</v>
      </c>
      <c r="D2821">
        <v>3604</v>
      </c>
      <c r="E2821" t="s">
        <v>92</v>
      </c>
      <c r="F2821" t="s">
        <v>97</v>
      </c>
      <c r="G2821">
        <v>8</v>
      </c>
    </row>
    <row r="2822" spans="1:7" x14ac:dyDescent="0.35">
      <c r="A2822">
        <v>141834</v>
      </c>
      <c r="B2822">
        <v>0</v>
      </c>
      <c r="C2822" t="s">
        <v>24</v>
      </c>
      <c r="D2822">
        <v>3001</v>
      </c>
      <c r="E2822" t="s">
        <v>92</v>
      </c>
      <c r="F2822" t="s">
        <v>17</v>
      </c>
      <c r="G2822">
        <v>8</v>
      </c>
    </row>
    <row r="2823" spans="1:7" x14ac:dyDescent="0.35">
      <c r="A2823">
        <v>129335</v>
      </c>
      <c r="B2823">
        <v>1002</v>
      </c>
      <c r="C2823" t="s">
        <v>49</v>
      </c>
      <c r="D2823">
        <v>5001</v>
      </c>
      <c r="E2823" t="s">
        <v>94</v>
      </c>
      <c r="F2823" t="s">
        <v>14</v>
      </c>
      <c r="G2823">
        <v>12</v>
      </c>
    </row>
    <row r="2824" spans="1:7" x14ac:dyDescent="0.35">
      <c r="A2824">
        <v>98793</v>
      </c>
      <c r="B2824">
        <v>0</v>
      </c>
      <c r="C2824" t="s">
        <v>16</v>
      </c>
      <c r="D2824">
        <v>2801</v>
      </c>
      <c r="E2824" t="s">
        <v>92</v>
      </c>
      <c r="F2824" t="s">
        <v>14</v>
      </c>
      <c r="G2824">
        <v>10</v>
      </c>
    </row>
    <row r="2825" spans="1:7" x14ac:dyDescent="0.35">
      <c r="A2825">
        <v>187691</v>
      </c>
      <c r="B2825">
        <v>0</v>
      </c>
      <c r="C2825" t="s">
        <v>18</v>
      </c>
      <c r="D2825">
        <v>0</v>
      </c>
      <c r="E2825" t="s">
        <v>90</v>
      </c>
      <c r="F2825" t="s">
        <v>17</v>
      </c>
      <c r="G2825">
        <v>10</v>
      </c>
    </row>
    <row r="2826" spans="1:7" x14ac:dyDescent="0.35">
      <c r="A2826">
        <v>112495</v>
      </c>
      <c r="B2826">
        <v>0</v>
      </c>
      <c r="C2826" t="s">
        <v>33</v>
      </c>
      <c r="D2826">
        <v>0</v>
      </c>
      <c r="E2826" t="s">
        <v>89</v>
      </c>
      <c r="F2826" t="s">
        <v>17</v>
      </c>
      <c r="G2826">
        <v>8</v>
      </c>
    </row>
    <row r="2827" spans="1:7" x14ac:dyDescent="0.35">
      <c r="A2827">
        <v>129408</v>
      </c>
      <c r="B2827">
        <v>2</v>
      </c>
      <c r="C2827" t="s">
        <v>49</v>
      </c>
      <c r="D2827">
        <v>5110</v>
      </c>
      <c r="E2827" t="s">
        <v>91</v>
      </c>
      <c r="F2827" t="s">
        <v>14</v>
      </c>
      <c r="G2827">
        <v>45</v>
      </c>
    </row>
    <row r="2828" spans="1:7" x14ac:dyDescent="0.35">
      <c r="A2828">
        <v>76316</v>
      </c>
      <c r="B2828">
        <v>1002</v>
      </c>
      <c r="C2828" t="s">
        <v>48</v>
      </c>
      <c r="D2828">
        <v>0</v>
      </c>
      <c r="E2828" t="s">
        <v>92</v>
      </c>
      <c r="F2828" t="s">
        <v>14</v>
      </c>
      <c r="G2828">
        <v>13</v>
      </c>
    </row>
    <row r="2829" spans="1:7" x14ac:dyDescent="0.35">
      <c r="A2829">
        <v>23957</v>
      </c>
      <c r="B2829">
        <v>2</v>
      </c>
      <c r="C2829" t="s">
        <v>47</v>
      </c>
      <c r="D2829">
        <v>3701</v>
      </c>
      <c r="E2829" t="s">
        <v>90</v>
      </c>
      <c r="F2829" t="s">
        <v>17</v>
      </c>
      <c r="G2829">
        <v>8</v>
      </c>
    </row>
    <row r="2830" spans="1:7" x14ac:dyDescent="0.35">
      <c r="A2830">
        <v>62704</v>
      </c>
      <c r="B2830">
        <v>1</v>
      </c>
      <c r="C2830" t="s">
        <v>34</v>
      </c>
      <c r="D2830">
        <v>4501</v>
      </c>
      <c r="E2830" t="s">
        <v>90</v>
      </c>
      <c r="F2830" t="s">
        <v>14</v>
      </c>
      <c r="G2830">
        <v>12</v>
      </c>
    </row>
    <row r="2831" spans="1:7" x14ac:dyDescent="0.35">
      <c r="A2831">
        <v>42176</v>
      </c>
      <c r="B2831">
        <v>2</v>
      </c>
      <c r="C2831" t="s">
        <v>13</v>
      </c>
      <c r="D2831">
        <v>1410</v>
      </c>
      <c r="E2831" t="s">
        <v>89</v>
      </c>
      <c r="F2831" t="s">
        <v>17</v>
      </c>
      <c r="G2831">
        <v>10</v>
      </c>
    </row>
    <row r="2832" spans="1:7" x14ac:dyDescent="0.35">
      <c r="A2832">
        <v>172888</v>
      </c>
      <c r="B2832">
        <v>0</v>
      </c>
      <c r="C2832" t="s">
        <v>22</v>
      </c>
      <c r="D2832">
        <v>0</v>
      </c>
      <c r="E2832" t="s">
        <v>90</v>
      </c>
      <c r="F2832" t="s">
        <v>17</v>
      </c>
      <c r="G2832">
        <v>15</v>
      </c>
    </row>
    <row r="2833" spans="1:7" x14ac:dyDescent="0.35">
      <c r="A2833">
        <v>137015</v>
      </c>
      <c r="B2833">
        <v>0</v>
      </c>
      <c r="C2833" t="s">
        <v>56</v>
      </c>
      <c r="D2833">
        <v>2601</v>
      </c>
      <c r="E2833" t="s">
        <v>100</v>
      </c>
      <c r="F2833" t="s">
        <v>17</v>
      </c>
      <c r="G2833">
        <v>10</v>
      </c>
    </row>
    <row r="2834" spans="1:7" x14ac:dyDescent="0.35">
      <c r="A2834">
        <v>31461</v>
      </c>
      <c r="B2834">
        <v>2</v>
      </c>
      <c r="C2834" t="s">
        <v>40</v>
      </c>
      <c r="D2834">
        <v>5601</v>
      </c>
      <c r="E2834" t="s">
        <v>92</v>
      </c>
      <c r="F2834" t="s">
        <v>17</v>
      </c>
      <c r="G2834">
        <v>26</v>
      </c>
    </row>
    <row r="2835" spans="1:7" x14ac:dyDescent="0.35">
      <c r="A2835">
        <v>39438</v>
      </c>
      <c r="B2835">
        <v>2</v>
      </c>
      <c r="C2835" t="s">
        <v>13</v>
      </c>
      <c r="D2835">
        <v>2401</v>
      </c>
      <c r="E2835" t="s">
        <v>93</v>
      </c>
      <c r="F2835" t="s">
        <v>17</v>
      </c>
      <c r="G2835">
        <v>4</v>
      </c>
    </row>
    <row r="2836" spans="1:7" x14ac:dyDescent="0.35">
      <c r="A2836">
        <v>143518</v>
      </c>
      <c r="B2836">
        <v>1</v>
      </c>
      <c r="C2836" t="s">
        <v>22</v>
      </c>
      <c r="D2836">
        <v>3411</v>
      </c>
      <c r="E2836" t="s">
        <v>96</v>
      </c>
      <c r="F2836" t="s">
        <v>14</v>
      </c>
      <c r="G2836">
        <v>17</v>
      </c>
    </row>
    <row r="2837" spans="1:7" x14ac:dyDescent="0.35">
      <c r="A2837">
        <v>23412</v>
      </c>
      <c r="B2837">
        <v>1</v>
      </c>
      <c r="C2837" t="s">
        <v>47</v>
      </c>
      <c r="D2837">
        <v>5201</v>
      </c>
      <c r="E2837" t="s">
        <v>92</v>
      </c>
      <c r="F2837" t="s">
        <v>14</v>
      </c>
      <c r="G2837">
        <v>19</v>
      </c>
    </row>
    <row r="2838" spans="1:7" x14ac:dyDescent="0.35">
      <c r="A2838">
        <v>46552</v>
      </c>
      <c r="B2838">
        <v>0</v>
      </c>
      <c r="C2838" t="s">
        <v>13</v>
      </c>
      <c r="D2838">
        <v>0</v>
      </c>
      <c r="E2838" t="s">
        <v>95</v>
      </c>
      <c r="F2838" t="s">
        <v>17</v>
      </c>
      <c r="G2838">
        <v>20</v>
      </c>
    </row>
    <row r="2839" spans="1:7" x14ac:dyDescent="0.35">
      <c r="A2839">
        <v>67422</v>
      </c>
      <c r="B2839">
        <v>0</v>
      </c>
      <c r="C2839" t="s">
        <v>30</v>
      </c>
      <c r="D2839">
        <v>2101</v>
      </c>
      <c r="E2839" t="s">
        <v>102</v>
      </c>
      <c r="F2839" t="s">
        <v>17</v>
      </c>
      <c r="G2839">
        <v>30</v>
      </c>
    </row>
    <row r="2840" spans="1:7" x14ac:dyDescent="0.35">
      <c r="A2840">
        <v>140294</v>
      </c>
      <c r="B2840">
        <v>0</v>
      </c>
      <c r="C2840" t="s">
        <v>55</v>
      </c>
      <c r="D2840">
        <v>0</v>
      </c>
      <c r="E2840" t="s">
        <v>97</v>
      </c>
      <c r="F2840" t="s">
        <v>97</v>
      </c>
      <c r="G2840">
        <v>15</v>
      </c>
    </row>
    <row r="2841" spans="1:7" x14ac:dyDescent="0.35">
      <c r="A2841">
        <v>1371</v>
      </c>
      <c r="B2841">
        <v>0</v>
      </c>
      <c r="C2841" t="s">
        <v>22</v>
      </c>
      <c r="D2841">
        <v>2201</v>
      </c>
      <c r="E2841" t="s">
        <v>94</v>
      </c>
      <c r="F2841" t="s">
        <v>17</v>
      </c>
      <c r="G2841">
        <v>35</v>
      </c>
    </row>
    <row r="2842" spans="1:7" x14ac:dyDescent="0.35">
      <c r="A2842">
        <v>177556</v>
      </c>
      <c r="B2842">
        <v>28</v>
      </c>
      <c r="C2842" t="s">
        <v>51</v>
      </c>
      <c r="D2842">
        <v>2104</v>
      </c>
      <c r="E2842" t="s">
        <v>89</v>
      </c>
      <c r="F2842" t="s">
        <v>17</v>
      </c>
      <c r="G2842">
        <v>18</v>
      </c>
    </row>
    <row r="2843" spans="1:7" x14ac:dyDescent="0.35">
      <c r="A2843">
        <v>146182</v>
      </c>
      <c r="B2843">
        <v>0</v>
      </c>
      <c r="C2843" t="s">
        <v>22</v>
      </c>
      <c r="D2843">
        <v>0</v>
      </c>
      <c r="E2843" t="s">
        <v>104</v>
      </c>
      <c r="F2843" t="s">
        <v>17</v>
      </c>
      <c r="G2843">
        <v>10</v>
      </c>
    </row>
    <row r="2844" spans="1:7" x14ac:dyDescent="0.35">
      <c r="A2844">
        <v>150292</v>
      </c>
      <c r="B2844">
        <v>1</v>
      </c>
      <c r="C2844" t="s">
        <v>22</v>
      </c>
      <c r="D2844">
        <v>1601</v>
      </c>
      <c r="E2844" t="s">
        <v>103</v>
      </c>
      <c r="F2844" t="s">
        <v>14</v>
      </c>
      <c r="G2844">
        <v>10</v>
      </c>
    </row>
    <row r="2845" spans="1:7" x14ac:dyDescent="0.35">
      <c r="A2845">
        <v>142</v>
      </c>
      <c r="B2845">
        <v>0</v>
      </c>
      <c r="C2845" t="s">
        <v>18</v>
      </c>
      <c r="D2845">
        <v>0</v>
      </c>
      <c r="E2845" t="s">
        <v>92</v>
      </c>
      <c r="F2845" t="s">
        <v>17</v>
      </c>
      <c r="G2845">
        <v>3</v>
      </c>
    </row>
    <row r="2846" spans="1:7" x14ac:dyDescent="0.35">
      <c r="A2846">
        <v>73762</v>
      </c>
      <c r="B2846">
        <v>1</v>
      </c>
      <c r="C2846" t="s">
        <v>30</v>
      </c>
      <c r="D2846">
        <v>4603</v>
      </c>
      <c r="E2846" t="s">
        <v>91</v>
      </c>
      <c r="F2846" t="s">
        <v>14</v>
      </c>
      <c r="G2846">
        <v>25</v>
      </c>
    </row>
    <row r="2847" spans="1:7" x14ac:dyDescent="0.35">
      <c r="A2847">
        <v>120224</v>
      </c>
      <c r="B2847">
        <v>0</v>
      </c>
      <c r="C2847" t="s">
        <v>21</v>
      </c>
      <c r="D2847">
        <v>2711</v>
      </c>
      <c r="E2847" t="s">
        <v>98</v>
      </c>
      <c r="F2847" t="s">
        <v>17</v>
      </c>
      <c r="G2847">
        <v>12</v>
      </c>
    </row>
    <row r="2848" spans="1:7" x14ac:dyDescent="0.35">
      <c r="A2848">
        <v>61586</v>
      </c>
      <c r="B2848">
        <v>0</v>
      </c>
      <c r="C2848" t="s">
        <v>34</v>
      </c>
      <c r="D2848">
        <v>2912</v>
      </c>
      <c r="E2848" t="s">
        <v>90</v>
      </c>
      <c r="F2848" t="s">
        <v>17</v>
      </c>
      <c r="G2848">
        <v>10</v>
      </c>
    </row>
    <row r="2849" spans="1:7" x14ac:dyDescent="0.35">
      <c r="A2849">
        <v>139228</v>
      </c>
      <c r="B2849">
        <v>1</v>
      </c>
      <c r="C2849" t="s">
        <v>55</v>
      </c>
      <c r="D2849">
        <v>4001</v>
      </c>
      <c r="E2849" t="s">
        <v>101</v>
      </c>
      <c r="F2849" t="s">
        <v>14</v>
      </c>
      <c r="G2849">
        <v>43</v>
      </c>
    </row>
    <row r="2850" spans="1:7" x14ac:dyDescent="0.35">
      <c r="A2850">
        <v>72444</v>
      </c>
      <c r="B2850">
        <v>1002</v>
      </c>
      <c r="C2850" t="s">
        <v>30</v>
      </c>
      <c r="D2850">
        <v>6501</v>
      </c>
      <c r="E2850" t="s">
        <v>92</v>
      </c>
      <c r="F2850" t="s">
        <v>14</v>
      </c>
      <c r="G2850">
        <v>10</v>
      </c>
    </row>
    <row r="2851" spans="1:7" x14ac:dyDescent="0.35">
      <c r="A2851">
        <v>182180</v>
      </c>
      <c r="B2851">
        <v>1</v>
      </c>
      <c r="C2851" t="s">
        <v>41</v>
      </c>
      <c r="D2851">
        <v>4801</v>
      </c>
      <c r="E2851" t="s">
        <v>91</v>
      </c>
      <c r="F2851" t="s">
        <v>14</v>
      </c>
      <c r="G2851">
        <v>20</v>
      </c>
    </row>
    <row r="2852" spans="1:7" x14ac:dyDescent="0.35">
      <c r="A2852">
        <v>185972</v>
      </c>
      <c r="B2852">
        <v>28</v>
      </c>
      <c r="C2852" t="s">
        <v>40</v>
      </c>
      <c r="D2852">
        <v>2102</v>
      </c>
      <c r="E2852" t="s">
        <v>98</v>
      </c>
      <c r="F2852" t="s">
        <v>17</v>
      </c>
      <c r="G2852">
        <v>10</v>
      </c>
    </row>
    <row r="2853" spans="1:7" x14ac:dyDescent="0.35">
      <c r="A2853">
        <v>73089</v>
      </c>
      <c r="B2853">
        <v>2</v>
      </c>
      <c r="C2853" t="s">
        <v>30</v>
      </c>
      <c r="D2853">
        <v>0</v>
      </c>
      <c r="E2853" t="s">
        <v>92</v>
      </c>
      <c r="F2853" t="s">
        <v>17</v>
      </c>
      <c r="G2853">
        <v>15</v>
      </c>
    </row>
    <row r="2854" spans="1:7" x14ac:dyDescent="0.35">
      <c r="A2854">
        <v>130850</v>
      </c>
      <c r="B2854">
        <v>980</v>
      </c>
      <c r="C2854" t="s">
        <v>49</v>
      </c>
      <c r="D2854">
        <v>0</v>
      </c>
      <c r="E2854" t="s">
        <v>92</v>
      </c>
      <c r="F2854" t="s">
        <v>31</v>
      </c>
      <c r="G2854">
        <v>7</v>
      </c>
    </row>
    <row r="2855" spans="1:7" x14ac:dyDescent="0.35">
      <c r="A2855">
        <v>45338</v>
      </c>
      <c r="B2855">
        <v>0</v>
      </c>
      <c r="C2855" t="s">
        <v>13</v>
      </c>
      <c r="D2855">
        <v>7004</v>
      </c>
      <c r="E2855" t="s">
        <v>91</v>
      </c>
      <c r="F2855" t="s">
        <v>17</v>
      </c>
      <c r="G2855">
        <v>25</v>
      </c>
    </row>
    <row r="2856" spans="1:7" x14ac:dyDescent="0.35">
      <c r="A2856">
        <v>188860</v>
      </c>
      <c r="B2856">
        <v>1</v>
      </c>
      <c r="C2856" t="s">
        <v>21</v>
      </c>
      <c r="D2856">
        <v>2101</v>
      </c>
      <c r="E2856" t="s">
        <v>90</v>
      </c>
      <c r="F2856" t="s">
        <v>14</v>
      </c>
      <c r="G2856">
        <v>10</v>
      </c>
    </row>
    <row r="2857" spans="1:7" x14ac:dyDescent="0.35">
      <c r="A2857">
        <v>89036</v>
      </c>
      <c r="B2857">
        <v>0</v>
      </c>
      <c r="C2857" t="s">
        <v>16</v>
      </c>
      <c r="D2857">
        <v>2501</v>
      </c>
      <c r="E2857" t="s">
        <v>91</v>
      </c>
      <c r="F2857" t="s">
        <v>17</v>
      </c>
      <c r="G2857">
        <v>30</v>
      </c>
    </row>
    <row r="2858" spans="1:7" x14ac:dyDescent="0.35">
      <c r="A2858">
        <v>61026</v>
      </c>
      <c r="B2858">
        <v>28</v>
      </c>
      <c r="C2858" t="s">
        <v>34</v>
      </c>
      <c r="D2858">
        <v>0</v>
      </c>
      <c r="E2858" t="s">
        <v>90</v>
      </c>
      <c r="F2858" t="s">
        <v>17</v>
      </c>
      <c r="G2858">
        <v>20</v>
      </c>
    </row>
    <row r="2859" spans="1:7" x14ac:dyDescent="0.35">
      <c r="A2859">
        <v>186880</v>
      </c>
      <c r="B2859">
        <v>3</v>
      </c>
      <c r="C2859" t="s">
        <v>37</v>
      </c>
      <c r="D2859">
        <v>3903</v>
      </c>
      <c r="E2859" t="s">
        <v>100</v>
      </c>
      <c r="F2859" t="s">
        <v>17</v>
      </c>
      <c r="G2859">
        <v>5</v>
      </c>
    </row>
    <row r="2860" spans="1:7" x14ac:dyDescent="0.35">
      <c r="A2860">
        <v>123871</v>
      </c>
      <c r="B2860">
        <v>0</v>
      </c>
      <c r="C2860" t="s">
        <v>21</v>
      </c>
      <c r="D2860">
        <v>5211</v>
      </c>
      <c r="E2860" t="s">
        <v>93</v>
      </c>
      <c r="F2860" t="s">
        <v>14</v>
      </c>
      <c r="G2860">
        <v>15</v>
      </c>
    </row>
    <row r="2861" spans="1:7" x14ac:dyDescent="0.35">
      <c r="A2861">
        <v>63104</v>
      </c>
      <c r="B2861">
        <v>1</v>
      </c>
      <c r="C2861" t="s">
        <v>34</v>
      </c>
      <c r="D2861">
        <v>4606</v>
      </c>
      <c r="E2861" t="s">
        <v>92</v>
      </c>
      <c r="F2861" t="s">
        <v>14</v>
      </c>
      <c r="G2861">
        <v>40</v>
      </c>
    </row>
    <row r="2862" spans="1:7" x14ac:dyDescent="0.35">
      <c r="A2862">
        <v>181770</v>
      </c>
      <c r="B2862">
        <v>1</v>
      </c>
      <c r="C2862" t="s">
        <v>41</v>
      </c>
      <c r="D2862">
        <v>2601</v>
      </c>
      <c r="E2862" t="s">
        <v>93</v>
      </c>
      <c r="F2862" t="s">
        <v>14</v>
      </c>
      <c r="G2862">
        <v>7</v>
      </c>
    </row>
    <row r="2863" spans="1:7" x14ac:dyDescent="0.35">
      <c r="A2863">
        <v>142466</v>
      </c>
      <c r="B2863">
        <v>2</v>
      </c>
      <c r="C2863" t="s">
        <v>22</v>
      </c>
      <c r="D2863">
        <v>3805</v>
      </c>
      <c r="E2863" t="s">
        <v>103</v>
      </c>
      <c r="F2863" t="s">
        <v>17</v>
      </c>
      <c r="G2863">
        <v>20</v>
      </c>
    </row>
    <row r="2864" spans="1:7" x14ac:dyDescent="0.35">
      <c r="A2864">
        <v>58284</v>
      </c>
      <c r="B2864">
        <v>2</v>
      </c>
      <c r="C2864" t="s">
        <v>58</v>
      </c>
      <c r="D2864">
        <v>3201</v>
      </c>
      <c r="E2864" t="s">
        <v>92</v>
      </c>
      <c r="F2864" t="s">
        <v>17</v>
      </c>
      <c r="G2864">
        <v>4</v>
      </c>
    </row>
    <row r="2865" spans="1:7" x14ac:dyDescent="0.35">
      <c r="A2865">
        <v>126483</v>
      </c>
      <c r="B2865">
        <v>1</v>
      </c>
      <c r="C2865" t="s">
        <v>21</v>
      </c>
      <c r="D2865">
        <v>2001</v>
      </c>
      <c r="E2865" t="s">
        <v>89</v>
      </c>
      <c r="F2865" t="s">
        <v>14</v>
      </c>
      <c r="G2865">
        <v>15</v>
      </c>
    </row>
    <row r="2866" spans="1:7" x14ac:dyDescent="0.35">
      <c r="A2866">
        <v>56451</v>
      </c>
      <c r="B2866">
        <v>2</v>
      </c>
      <c r="C2866" t="s">
        <v>58</v>
      </c>
      <c r="D2866">
        <v>3801</v>
      </c>
      <c r="E2866" t="s">
        <v>90</v>
      </c>
      <c r="F2866" t="s">
        <v>14</v>
      </c>
      <c r="G2866">
        <v>8</v>
      </c>
    </row>
    <row r="2867" spans="1:7" x14ac:dyDescent="0.35">
      <c r="A2867">
        <v>103111</v>
      </c>
      <c r="B2867">
        <v>0</v>
      </c>
      <c r="C2867" t="s">
        <v>37</v>
      </c>
      <c r="D2867">
        <v>6701</v>
      </c>
      <c r="E2867" t="s">
        <v>92</v>
      </c>
      <c r="F2867" t="s">
        <v>17</v>
      </c>
      <c r="G2867">
        <v>10</v>
      </c>
    </row>
    <row r="2868" spans="1:7" x14ac:dyDescent="0.35">
      <c r="A2868">
        <v>3825</v>
      </c>
      <c r="B2868">
        <v>1</v>
      </c>
      <c r="C2868" t="s">
        <v>24</v>
      </c>
      <c r="D2868">
        <v>2404</v>
      </c>
      <c r="E2868" t="s">
        <v>91</v>
      </c>
      <c r="F2868" t="s">
        <v>14</v>
      </c>
      <c r="G2868">
        <v>15</v>
      </c>
    </row>
    <row r="2869" spans="1:7" x14ac:dyDescent="0.35">
      <c r="A2869">
        <v>17145</v>
      </c>
      <c r="B2869">
        <v>0</v>
      </c>
      <c r="C2869" t="s">
        <v>18</v>
      </c>
      <c r="D2869">
        <v>0</v>
      </c>
      <c r="E2869" t="s">
        <v>100</v>
      </c>
      <c r="F2869" t="s">
        <v>17</v>
      </c>
      <c r="G2869">
        <v>20</v>
      </c>
    </row>
    <row r="2870" spans="1:7" x14ac:dyDescent="0.35">
      <c r="A2870">
        <v>159868</v>
      </c>
      <c r="B2870">
        <v>2</v>
      </c>
      <c r="C2870" t="s">
        <v>22</v>
      </c>
      <c r="D2870">
        <v>2302</v>
      </c>
      <c r="E2870" t="s">
        <v>98</v>
      </c>
      <c r="F2870" t="s">
        <v>17</v>
      </c>
      <c r="G2870">
        <v>15</v>
      </c>
    </row>
    <row r="2871" spans="1:7" x14ac:dyDescent="0.35">
      <c r="A2871">
        <v>24722</v>
      </c>
      <c r="B2871">
        <v>1</v>
      </c>
      <c r="C2871" t="s">
        <v>47</v>
      </c>
      <c r="D2871">
        <v>4401</v>
      </c>
      <c r="E2871" t="s">
        <v>90</v>
      </c>
      <c r="F2871" t="s">
        <v>14</v>
      </c>
      <c r="G2871">
        <v>3</v>
      </c>
    </row>
    <row r="2872" spans="1:7" x14ac:dyDescent="0.35">
      <c r="A2872">
        <v>101058</v>
      </c>
      <c r="B2872">
        <v>28</v>
      </c>
      <c r="C2872" t="s">
        <v>37</v>
      </c>
      <c r="D2872">
        <v>4001</v>
      </c>
      <c r="E2872" t="s">
        <v>95</v>
      </c>
      <c r="F2872" t="s">
        <v>17</v>
      </c>
      <c r="G2872">
        <v>10</v>
      </c>
    </row>
    <row r="2873" spans="1:7" x14ac:dyDescent="0.35">
      <c r="A2873">
        <v>12822</v>
      </c>
      <c r="B2873">
        <v>28</v>
      </c>
      <c r="C2873" t="s">
        <v>50</v>
      </c>
      <c r="D2873">
        <v>103</v>
      </c>
      <c r="E2873" t="s">
        <v>90</v>
      </c>
      <c r="F2873" t="s">
        <v>17</v>
      </c>
      <c r="G2873">
        <v>5</v>
      </c>
    </row>
    <row r="2874" spans="1:7" x14ac:dyDescent="0.35">
      <c r="A2874">
        <v>6185</v>
      </c>
      <c r="B2874">
        <v>0</v>
      </c>
      <c r="C2874" t="s">
        <v>22</v>
      </c>
      <c r="D2874">
        <v>2501</v>
      </c>
      <c r="E2874" t="s">
        <v>104</v>
      </c>
      <c r="F2874" t="s">
        <v>17</v>
      </c>
      <c r="G2874">
        <v>30</v>
      </c>
    </row>
    <row r="2875" spans="1:7" x14ac:dyDescent="0.35">
      <c r="A2875">
        <v>172929</v>
      </c>
      <c r="B2875">
        <v>0</v>
      </c>
      <c r="C2875" t="s">
        <v>22</v>
      </c>
      <c r="D2875">
        <v>4801</v>
      </c>
      <c r="E2875" t="s">
        <v>89</v>
      </c>
      <c r="F2875" t="s">
        <v>17</v>
      </c>
      <c r="G2875">
        <v>6</v>
      </c>
    </row>
    <row r="2876" spans="1:7" x14ac:dyDescent="0.35">
      <c r="A2876">
        <v>161492</v>
      </c>
      <c r="B2876">
        <v>0</v>
      </c>
      <c r="C2876" t="s">
        <v>22</v>
      </c>
      <c r="D2876">
        <v>2401</v>
      </c>
      <c r="E2876" t="s">
        <v>94</v>
      </c>
      <c r="F2876" t="s">
        <v>17</v>
      </c>
      <c r="G2876">
        <v>16</v>
      </c>
    </row>
    <row r="2877" spans="1:7" x14ac:dyDescent="0.35">
      <c r="A2877">
        <v>2154</v>
      </c>
      <c r="B2877">
        <v>0</v>
      </c>
      <c r="C2877" t="s">
        <v>36</v>
      </c>
      <c r="D2877">
        <v>2004</v>
      </c>
      <c r="E2877" t="s">
        <v>92</v>
      </c>
      <c r="F2877" t="s">
        <v>14</v>
      </c>
      <c r="G2877">
        <v>15</v>
      </c>
    </row>
    <row r="2878" spans="1:7" x14ac:dyDescent="0.35">
      <c r="A2878">
        <v>100430</v>
      </c>
      <c r="B2878">
        <v>0</v>
      </c>
      <c r="C2878" t="s">
        <v>37</v>
      </c>
      <c r="D2878">
        <v>4010</v>
      </c>
      <c r="E2878" t="s">
        <v>94</v>
      </c>
      <c r="F2878" t="s">
        <v>17</v>
      </c>
      <c r="G2878">
        <v>25</v>
      </c>
    </row>
    <row r="2879" spans="1:7" x14ac:dyDescent="0.35">
      <c r="A2879">
        <v>153213</v>
      </c>
      <c r="B2879">
        <v>0</v>
      </c>
      <c r="C2879" t="s">
        <v>22</v>
      </c>
      <c r="D2879">
        <v>0</v>
      </c>
      <c r="E2879" t="s">
        <v>96</v>
      </c>
      <c r="F2879" t="s">
        <v>17</v>
      </c>
      <c r="G2879">
        <v>5</v>
      </c>
    </row>
    <row r="2880" spans="1:7" x14ac:dyDescent="0.35">
      <c r="A2880">
        <v>53763</v>
      </c>
      <c r="B2880">
        <v>1</v>
      </c>
      <c r="C2880" t="s">
        <v>54</v>
      </c>
      <c r="D2880">
        <v>4201</v>
      </c>
      <c r="E2880" t="s">
        <v>95</v>
      </c>
      <c r="F2880" t="s">
        <v>14</v>
      </c>
      <c r="G2880">
        <v>15</v>
      </c>
    </row>
    <row r="2881" spans="1:7" x14ac:dyDescent="0.35">
      <c r="A2881">
        <v>74360</v>
      </c>
      <c r="B2881">
        <v>2</v>
      </c>
      <c r="C2881" t="s">
        <v>30</v>
      </c>
      <c r="D2881">
        <v>5901</v>
      </c>
      <c r="E2881" t="s">
        <v>92</v>
      </c>
      <c r="F2881" t="s">
        <v>17</v>
      </c>
      <c r="G2881">
        <v>21</v>
      </c>
    </row>
    <row r="2882" spans="1:7" x14ac:dyDescent="0.35">
      <c r="A2882">
        <v>55027</v>
      </c>
      <c r="B2882">
        <v>0</v>
      </c>
      <c r="C2882" t="s">
        <v>63</v>
      </c>
      <c r="D2882">
        <v>2610</v>
      </c>
      <c r="E2882" t="s">
        <v>95</v>
      </c>
      <c r="F2882" t="s">
        <v>17</v>
      </c>
      <c r="G2882">
        <v>5</v>
      </c>
    </row>
    <row r="2883" spans="1:7" x14ac:dyDescent="0.35">
      <c r="A2883">
        <v>115094</v>
      </c>
      <c r="B2883">
        <v>0</v>
      </c>
      <c r="C2883" t="s">
        <v>32</v>
      </c>
      <c r="D2883">
        <v>0</v>
      </c>
      <c r="E2883" t="s">
        <v>90</v>
      </c>
      <c r="F2883" t="s">
        <v>97</v>
      </c>
      <c r="G2883">
        <v>38</v>
      </c>
    </row>
    <row r="2884" spans="1:7" x14ac:dyDescent="0.35">
      <c r="A2884">
        <v>68589</v>
      </c>
      <c r="B2884">
        <v>2</v>
      </c>
      <c r="C2884" t="s">
        <v>30</v>
      </c>
      <c r="D2884">
        <v>2905</v>
      </c>
      <c r="E2884" t="s">
        <v>94</v>
      </c>
      <c r="F2884" t="s">
        <v>14</v>
      </c>
      <c r="G2884">
        <v>20</v>
      </c>
    </row>
    <row r="2885" spans="1:7" x14ac:dyDescent="0.35">
      <c r="A2885">
        <v>63135</v>
      </c>
      <c r="B2885">
        <v>0</v>
      </c>
      <c r="C2885" t="s">
        <v>54</v>
      </c>
      <c r="D2885">
        <v>3310</v>
      </c>
      <c r="E2885" t="s">
        <v>98</v>
      </c>
      <c r="F2885" t="s">
        <v>17</v>
      </c>
      <c r="G2885">
        <v>5</v>
      </c>
    </row>
    <row r="2886" spans="1:7" x14ac:dyDescent="0.35">
      <c r="A2886">
        <v>99890</v>
      </c>
      <c r="B2886">
        <v>3</v>
      </c>
      <c r="C2886" t="s">
        <v>37</v>
      </c>
      <c r="D2886">
        <v>2810</v>
      </c>
      <c r="E2886" t="s">
        <v>90</v>
      </c>
      <c r="F2886" t="s">
        <v>17</v>
      </c>
      <c r="G2886">
        <v>15</v>
      </c>
    </row>
    <row r="2887" spans="1:7" x14ac:dyDescent="0.35">
      <c r="A2887">
        <v>124520</v>
      </c>
      <c r="B2887">
        <v>28</v>
      </c>
      <c r="C2887" t="s">
        <v>21</v>
      </c>
      <c r="D2887">
        <v>4307</v>
      </c>
      <c r="E2887" t="s">
        <v>89</v>
      </c>
      <c r="F2887" t="s">
        <v>17</v>
      </c>
      <c r="G2887">
        <v>8</v>
      </c>
    </row>
    <row r="2888" spans="1:7" x14ac:dyDescent="0.35">
      <c r="A2888">
        <v>166651</v>
      </c>
      <c r="B2888">
        <v>0</v>
      </c>
      <c r="C2888" t="s">
        <v>22</v>
      </c>
      <c r="D2888">
        <v>5001</v>
      </c>
      <c r="E2888" t="s">
        <v>89</v>
      </c>
      <c r="F2888" t="s">
        <v>17</v>
      </c>
      <c r="G2888">
        <v>20</v>
      </c>
    </row>
    <row r="2889" spans="1:7" x14ac:dyDescent="0.35">
      <c r="A2889">
        <v>154224</v>
      </c>
      <c r="B2889">
        <v>0</v>
      </c>
      <c r="C2889" t="s">
        <v>41</v>
      </c>
      <c r="D2889">
        <v>1701</v>
      </c>
      <c r="E2889" t="s">
        <v>91</v>
      </c>
      <c r="F2889" t="s">
        <v>14</v>
      </c>
      <c r="G2889">
        <v>10</v>
      </c>
    </row>
    <row r="2890" spans="1:7" x14ac:dyDescent="0.35">
      <c r="A2890">
        <v>166937</v>
      </c>
      <c r="B2890">
        <v>1</v>
      </c>
      <c r="C2890" t="s">
        <v>22</v>
      </c>
      <c r="D2890">
        <v>1907</v>
      </c>
      <c r="E2890" t="s">
        <v>94</v>
      </c>
      <c r="F2890" t="s">
        <v>14</v>
      </c>
      <c r="G2890">
        <v>10</v>
      </c>
    </row>
    <row r="2891" spans="1:7" x14ac:dyDescent="0.35">
      <c r="A2891">
        <v>149196</v>
      </c>
      <c r="B2891">
        <v>1</v>
      </c>
      <c r="C2891" t="s">
        <v>22</v>
      </c>
      <c r="D2891">
        <v>2101</v>
      </c>
      <c r="E2891" t="s">
        <v>96</v>
      </c>
      <c r="F2891" t="s">
        <v>14</v>
      </c>
      <c r="G2891">
        <v>20</v>
      </c>
    </row>
    <row r="2892" spans="1:7" x14ac:dyDescent="0.35">
      <c r="A2892">
        <v>155040</v>
      </c>
      <c r="B2892">
        <v>0</v>
      </c>
      <c r="C2892" t="s">
        <v>22</v>
      </c>
      <c r="D2892">
        <v>601</v>
      </c>
      <c r="E2892" t="s">
        <v>94</v>
      </c>
      <c r="F2892" t="s">
        <v>97</v>
      </c>
      <c r="G2892">
        <v>25</v>
      </c>
    </row>
    <row r="2893" spans="1:7" x14ac:dyDescent="0.35">
      <c r="A2893">
        <v>4393</v>
      </c>
      <c r="B2893">
        <v>1</v>
      </c>
      <c r="C2893" t="s">
        <v>57</v>
      </c>
      <c r="D2893">
        <v>1006</v>
      </c>
      <c r="E2893" t="s">
        <v>89</v>
      </c>
      <c r="F2893" t="s">
        <v>14</v>
      </c>
      <c r="G2893">
        <v>10</v>
      </c>
    </row>
    <row r="2894" spans="1:7" x14ac:dyDescent="0.35">
      <c r="A2894">
        <v>85390</v>
      </c>
      <c r="B2894">
        <v>1</v>
      </c>
      <c r="C2894" t="s">
        <v>57</v>
      </c>
      <c r="D2894">
        <v>4701</v>
      </c>
      <c r="E2894" t="s">
        <v>101</v>
      </c>
      <c r="F2894" t="s">
        <v>14</v>
      </c>
      <c r="G2894">
        <v>12</v>
      </c>
    </row>
    <row r="2895" spans="1:7" x14ac:dyDescent="0.35">
      <c r="A2895">
        <v>11064</v>
      </c>
      <c r="B2895">
        <v>0</v>
      </c>
      <c r="C2895" t="s">
        <v>16</v>
      </c>
      <c r="D2895">
        <v>1605</v>
      </c>
      <c r="E2895" t="s">
        <v>91</v>
      </c>
      <c r="F2895" t="s">
        <v>17</v>
      </c>
      <c r="G2895">
        <v>10</v>
      </c>
    </row>
    <row r="2896" spans="1:7" x14ac:dyDescent="0.35">
      <c r="A2896">
        <v>148523</v>
      </c>
      <c r="B2896">
        <v>1</v>
      </c>
      <c r="C2896" t="s">
        <v>22</v>
      </c>
      <c r="D2896">
        <v>1801</v>
      </c>
      <c r="E2896" t="s">
        <v>94</v>
      </c>
      <c r="F2896" t="s">
        <v>14</v>
      </c>
      <c r="G2896">
        <v>25</v>
      </c>
    </row>
    <row r="2897" spans="1:7" x14ac:dyDescent="0.35">
      <c r="A2897">
        <v>189027</v>
      </c>
      <c r="B2897">
        <v>2</v>
      </c>
      <c r="C2897" t="s">
        <v>16</v>
      </c>
      <c r="D2897">
        <v>1911</v>
      </c>
      <c r="E2897" t="s">
        <v>101</v>
      </c>
      <c r="F2897" t="s">
        <v>17</v>
      </c>
      <c r="G2897">
        <v>10</v>
      </c>
    </row>
    <row r="2898" spans="1:7" x14ac:dyDescent="0.35">
      <c r="A2898">
        <v>63107</v>
      </c>
      <c r="B2898">
        <v>1</v>
      </c>
      <c r="C2898" t="s">
        <v>34</v>
      </c>
      <c r="D2898">
        <v>2712</v>
      </c>
      <c r="E2898" t="s">
        <v>90</v>
      </c>
      <c r="F2898" t="s">
        <v>14</v>
      </c>
      <c r="G2898">
        <v>10</v>
      </c>
    </row>
    <row r="2899" spans="1:7" x14ac:dyDescent="0.35">
      <c r="A2899">
        <v>120366</v>
      </c>
      <c r="B2899">
        <v>0</v>
      </c>
      <c r="C2899" t="s">
        <v>21</v>
      </c>
      <c r="D2899">
        <v>5201</v>
      </c>
      <c r="E2899" t="s">
        <v>90</v>
      </c>
      <c r="F2899" t="s">
        <v>14</v>
      </c>
      <c r="G2899">
        <v>9</v>
      </c>
    </row>
    <row r="2900" spans="1:7" x14ac:dyDescent="0.35">
      <c r="A2900">
        <v>4588</v>
      </c>
      <c r="B2900">
        <v>0</v>
      </c>
      <c r="C2900" t="s">
        <v>34</v>
      </c>
      <c r="D2900">
        <v>1608</v>
      </c>
      <c r="E2900" t="s">
        <v>92</v>
      </c>
      <c r="F2900" t="s">
        <v>14</v>
      </c>
      <c r="G2900">
        <v>15</v>
      </c>
    </row>
    <row r="2901" spans="1:7" x14ac:dyDescent="0.35">
      <c r="A2901">
        <v>164899</v>
      </c>
      <c r="B2901">
        <v>0</v>
      </c>
      <c r="C2901" t="s">
        <v>22</v>
      </c>
      <c r="D2901">
        <v>4101</v>
      </c>
      <c r="E2901" t="s">
        <v>91</v>
      </c>
      <c r="F2901" t="s">
        <v>17</v>
      </c>
      <c r="G2901">
        <v>23</v>
      </c>
    </row>
    <row r="2902" spans="1:7" x14ac:dyDescent="0.35">
      <c r="A2902">
        <v>129766</v>
      </c>
      <c r="B2902">
        <v>0</v>
      </c>
      <c r="C2902" t="s">
        <v>60</v>
      </c>
      <c r="D2902">
        <v>5201</v>
      </c>
      <c r="E2902" t="s">
        <v>91</v>
      </c>
      <c r="F2902" t="s">
        <v>14</v>
      </c>
      <c r="G2902">
        <v>20</v>
      </c>
    </row>
    <row r="2903" spans="1:7" x14ac:dyDescent="0.35">
      <c r="A2903">
        <v>1799</v>
      </c>
      <c r="B2903">
        <v>0</v>
      </c>
      <c r="C2903" t="s">
        <v>18</v>
      </c>
      <c r="D2903">
        <v>0</v>
      </c>
      <c r="E2903" t="s">
        <v>89</v>
      </c>
      <c r="F2903" t="s">
        <v>14</v>
      </c>
      <c r="G2903">
        <v>10</v>
      </c>
    </row>
    <row r="2904" spans="1:7" x14ac:dyDescent="0.35">
      <c r="A2904">
        <v>151547</v>
      </c>
      <c r="B2904">
        <v>1</v>
      </c>
      <c r="C2904" t="s">
        <v>22</v>
      </c>
      <c r="D2904">
        <v>3201</v>
      </c>
      <c r="E2904" t="s">
        <v>102</v>
      </c>
      <c r="F2904" t="s">
        <v>14</v>
      </c>
      <c r="G2904">
        <v>5</v>
      </c>
    </row>
    <row r="2905" spans="1:7" x14ac:dyDescent="0.35">
      <c r="A2905">
        <v>169955</v>
      </c>
      <c r="B2905">
        <v>1</v>
      </c>
      <c r="C2905" t="s">
        <v>22</v>
      </c>
      <c r="D2905">
        <v>2401</v>
      </c>
      <c r="E2905" t="s">
        <v>101</v>
      </c>
      <c r="F2905" t="s">
        <v>14</v>
      </c>
      <c r="G2905">
        <v>50</v>
      </c>
    </row>
    <row r="2906" spans="1:7" x14ac:dyDescent="0.35">
      <c r="A2906">
        <v>98275</v>
      </c>
      <c r="B2906">
        <v>1002</v>
      </c>
      <c r="C2906" t="s">
        <v>16</v>
      </c>
      <c r="D2906">
        <v>0</v>
      </c>
      <c r="E2906" t="s">
        <v>92</v>
      </c>
      <c r="F2906" t="s">
        <v>45</v>
      </c>
      <c r="G2906">
        <v>9</v>
      </c>
    </row>
    <row r="2907" spans="1:7" x14ac:dyDescent="0.35">
      <c r="A2907">
        <v>6298</v>
      </c>
      <c r="B2907">
        <v>2</v>
      </c>
      <c r="C2907" t="s">
        <v>47</v>
      </c>
      <c r="D2907">
        <v>2509</v>
      </c>
      <c r="E2907" t="s">
        <v>90</v>
      </c>
      <c r="F2907" t="s">
        <v>17</v>
      </c>
      <c r="G2907">
        <v>7</v>
      </c>
    </row>
    <row r="2908" spans="1:7" x14ac:dyDescent="0.35">
      <c r="A2908">
        <v>32880</v>
      </c>
      <c r="B2908">
        <v>28</v>
      </c>
      <c r="C2908" t="s">
        <v>13</v>
      </c>
      <c r="D2908">
        <v>4005</v>
      </c>
      <c r="E2908" t="s">
        <v>91</v>
      </c>
      <c r="F2908" t="s">
        <v>17</v>
      </c>
      <c r="G2908">
        <v>10</v>
      </c>
    </row>
    <row r="2909" spans="1:7" x14ac:dyDescent="0.35">
      <c r="A2909">
        <v>26669</v>
      </c>
      <c r="B2909">
        <v>2</v>
      </c>
      <c r="C2909" t="s">
        <v>40</v>
      </c>
      <c r="D2909">
        <v>0</v>
      </c>
      <c r="E2909" t="s">
        <v>92</v>
      </c>
      <c r="F2909" t="s">
        <v>17</v>
      </c>
      <c r="G2909">
        <v>1</v>
      </c>
    </row>
    <row r="2910" spans="1:7" x14ac:dyDescent="0.35">
      <c r="A2910">
        <v>36081</v>
      </c>
      <c r="B2910">
        <v>1</v>
      </c>
      <c r="C2910" t="s">
        <v>13</v>
      </c>
      <c r="D2910">
        <v>3110</v>
      </c>
      <c r="E2910" t="s">
        <v>93</v>
      </c>
      <c r="F2910" t="s">
        <v>14</v>
      </c>
      <c r="G2910">
        <v>17</v>
      </c>
    </row>
    <row r="2911" spans="1:7" x14ac:dyDescent="0.35">
      <c r="A2911">
        <v>140928</v>
      </c>
      <c r="B2911">
        <v>2</v>
      </c>
      <c r="C2911" t="s">
        <v>24</v>
      </c>
      <c r="D2911">
        <v>2801</v>
      </c>
      <c r="E2911" t="s">
        <v>91</v>
      </c>
      <c r="F2911" t="s">
        <v>17</v>
      </c>
      <c r="G2911">
        <v>21</v>
      </c>
    </row>
    <row r="2912" spans="1:7" x14ac:dyDescent="0.35">
      <c r="A2912">
        <v>84390</v>
      </c>
      <c r="B2912">
        <v>1</v>
      </c>
      <c r="C2912" t="s">
        <v>57</v>
      </c>
      <c r="D2912">
        <v>1801</v>
      </c>
      <c r="E2912" t="s">
        <v>92</v>
      </c>
      <c r="F2912" t="s">
        <v>14</v>
      </c>
      <c r="G2912">
        <v>5</v>
      </c>
    </row>
    <row r="2913" spans="1:7" x14ac:dyDescent="0.35">
      <c r="A2913">
        <v>83709</v>
      </c>
      <c r="B2913">
        <v>2</v>
      </c>
      <c r="C2913" t="s">
        <v>57</v>
      </c>
      <c r="D2913">
        <v>2512</v>
      </c>
      <c r="E2913" t="s">
        <v>91</v>
      </c>
      <c r="F2913" t="s">
        <v>14</v>
      </c>
      <c r="G2913">
        <v>10</v>
      </c>
    </row>
    <row r="2914" spans="1:7" x14ac:dyDescent="0.35">
      <c r="A2914">
        <v>27854</v>
      </c>
      <c r="B2914">
        <v>2</v>
      </c>
      <c r="C2914" t="s">
        <v>40</v>
      </c>
      <c r="D2914">
        <v>3111</v>
      </c>
      <c r="E2914" t="s">
        <v>89</v>
      </c>
      <c r="F2914" t="s">
        <v>17</v>
      </c>
      <c r="G2914">
        <v>5</v>
      </c>
    </row>
    <row r="2915" spans="1:7" x14ac:dyDescent="0.35">
      <c r="A2915">
        <v>139302</v>
      </c>
      <c r="B2915">
        <v>0</v>
      </c>
      <c r="C2915" t="s">
        <v>55</v>
      </c>
      <c r="D2915">
        <v>4003</v>
      </c>
      <c r="E2915" t="s">
        <v>99</v>
      </c>
      <c r="F2915" t="s">
        <v>14</v>
      </c>
      <c r="G2915">
        <v>25</v>
      </c>
    </row>
    <row r="2916" spans="1:7" x14ac:dyDescent="0.35">
      <c r="A2916">
        <v>87538</v>
      </c>
      <c r="B2916">
        <v>0</v>
      </c>
      <c r="C2916" t="s">
        <v>35</v>
      </c>
      <c r="D2916">
        <v>0</v>
      </c>
      <c r="E2916" t="s">
        <v>92</v>
      </c>
      <c r="F2916" t="s">
        <v>17</v>
      </c>
      <c r="G2916">
        <v>10</v>
      </c>
    </row>
    <row r="2917" spans="1:7" x14ac:dyDescent="0.35">
      <c r="A2917">
        <v>173571</v>
      </c>
      <c r="B2917">
        <v>0</v>
      </c>
      <c r="C2917" t="s">
        <v>38</v>
      </c>
      <c r="D2917">
        <v>0</v>
      </c>
      <c r="E2917" t="s">
        <v>90</v>
      </c>
      <c r="F2917" t="s">
        <v>14</v>
      </c>
      <c r="G2917">
        <v>25</v>
      </c>
    </row>
    <row r="2918" spans="1:7" x14ac:dyDescent="0.35">
      <c r="A2918">
        <v>55091</v>
      </c>
      <c r="B2918">
        <v>0</v>
      </c>
      <c r="C2918" t="s">
        <v>63</v>
      </c>
      <c r="D2918">
        <v>5001</v>
      </c>
      <c r="E2918" t="s">
        <v>100</v>
      </c>
      <c r="F2918" t="s">
        <v>17</v>
      </c>
      <c r="G2918">
        <v>10</v>
      </c>
    </row>
    <row r="2919" spans="1:7" x14ac:dyDescent="0.35">
      <c r="A2919">
        <v>2861</v>
      </c>
      <c r="B2919">
        <v>0</v>
      </c>
      <c r="C2919" t="s">
        <v>41</v>
      </c>
      <c r="D2919">
        <v>3701</v>
      </c>
      <c r="E2919" t="s">
        <v>91</v>
      </c>
      <c r="F2919" t="s">
        <v>14</v>
      </c>
      <c r="G2919">
        <v>7</v>
      </c>
    </row>
    <row r="2920" spans="1:7" x14ac:dyDescent="0.35">
      <c r="A2920">
        <v>141666</v>
      </c>
      <c r="B2920">
        <v>1</v>
      </c>
      <c r="C2920" t="s">
        <v>24</v>
      </c>
      <c r="D2920">
        <v>0</v>
      </c>
      <c r="E2920" t="s">
        <v>93</v>
      </c>
      <c r="F2920" t="s">
        <v>14</v>
      </c>
      <c r="G2920">
        <v>16</v>
      </c>
    </row>
    <row r="2921" spans="1:7" x14ac:dyDescent="0.35">
      <c r="A2921">
        <v>165857</v>
      </c>
      <c r="B2921">
        <v>28</v>
      </c>
      <c r="C2921" t="s">
        <v>22</v>
      </c>
      <c r="D2921">
        <v>2201</v>
      </c>
      <c r="E2921" t="s">
        <v>89</v>
      </c>
      <c r="F2921" t="s">
        <v>17</v>
      </c>
      <c r="G2921">
        <v>4</v>
      </c>
    </row>
    <row r="2922" spans="1:7" x14ac:dyDescent="0.35">
      <c r="A2922">
        <v>172464</v>
      </c>
      <c r="B2922">
        <v>0</v>
      </c>
      <c r="C2922" t="s">
        <v>22</v>
      </c>
      <c r="D2922">
        <v>0</v>
      </c>
      <c r="E2922" t="s">
        <v>90</v>
      </c>
      <c r="F2922" t="s">
        <v>14</v>
      </c>
      <c r="G2922">
        <v>6</v>
      </c>
    </row>
    <row r="2923" spans="1:7" x14ac:dyDescent="0.35">
      <c r="A2923">
        <v>168171</v>
      </c>
      <c r="B2923">
        <v>0</v>
      </c>
      <c r="C2923" t="s">
        <v>22</v>
      </c>
      <c r="D2923">
        <v>4511</v>
      </c>
      <c r="E2923" t="s">
        <v>89</v>
      </c>
      <c r="F2923" t="s">
        <v>17</v>
      </c>
      <c r="G2923">
        <v>10</v>
      </c>
    </row>
    <row r="2924" spans="1:7" x14ac:dyDescent="0.35">
      <c r="A2924">
        <v>68563</v>
      </c>
      <c r="B2924">
        <v>0</v>
      </c>
      <c r="C2924" t="s">
        <v>30</v>
      </c>
      <c r="D2924">
        <v>3601</v>
      </c>
      <c r="E2924" t="s">
        <v>94</v>
      </c>
      <c r="F2924" t="s">
        <v>17</v>
      </c>
      <c r="G2924">
        <v>30</v>
      </c>
    </row>
    <row r="2925" spans="1:7" x14ac:dyDescent="0.35">
      <c r="A2925">
        <v>7160</v>
      </c>
      <c r="B2925">
        <v>2</v>
      </c>
      <c r="C2925" t="s">
        <v>41</v>
      </c>
      <c r="D2925">
        <v>906</v>
      </c>
      <c r="E2925" t="s">
        <v>90</v>
      </c>
      <c r="F2925" t="s">
        <v>14</v>
      </c>
      <c r="G2925">
        <v>14</v>
      </c>
    </row>
    <row r="2926" spans="1:7" x14ac:dyDescent="0.35">
      <c r="A2926">
        <v>129779</v>
      </c>
      <c r="B2926">
        <v>0</v>
      </c>
      <c r="C2926" t="s">
        <v>49</v>
      </c>
      <c r="D2926">
        <v>3012</v>
      </c>
      <c r="E2926" t="s">
        <v>94</v>
      </c>
      <c r="F2926" t="s">
        <v>17</v>
      </c>
      <c r="G2926">
        <v>12</v>
      </c>
    </row>
    <row r="2927" spans="1:7" x14ac:dyDescent="0.35">
      <c r="A2927">
        <v>112504</v>
      </c>
      <c r="B2927">
        <v>0</v>
      </c>
      <c r="C2927" t="s">
        <v>33</v>
      </c>
      <c r="D2927">
        <v>2401</v>
      </c>
      <c r="E2927" t="s">
        <v>93</v>
      </c>
      <c r="F2927" t="s">
        <v>17</v>
      </c>
      <c r="G2927">
        <v>10</v>
      </c>
    </row>
    <row r="2928" spans="1:7" x14ac:dyDescent="0.35">
      <c r="A2928">
        <v>69536</v>
      </c>
      <c r="B2928">
        <v>1</v>
      </c>
      <c r="C2928" t="s">
        <v>30</v>
      </c>
      <c r="D2928">
        <v>1301</v>
      </c>
      <c r="E2928" t="s">
        <v>100</v>
      </c>
      <c r="F2928" t="s">
        <v>97</v>
      </c>
      <c r="G2928">
        <v>8</v>
      </c>
    </row>
    <row r="2929" spans="1:7" x14ac:dyDescent="0.35">
      <c r="A2929">
        <v>5321</v>
      </c>
      <c r="B2929">
        <v>0</v>
      </c>
      <c r="C2929" t="s">
        <v>22</v>
      </c>
      <c r="D2929">
        <v>5401</v>
      </c>
      <c r="E2929" t="s">
        <v>94</v>
      </c>
      <c r="F2929" t="s">
        <v>31</v>
      </c>
      <c r="G2929">
        <v>25</v>
      </c>
    </row>
    <row r="2930" spans="1:7" x14ac:dyDescent="0.35">
      <c r="A2930">
        <v>162849</v>
      </c>
      <c r="B2930">
        <v>0</v>
      </c>
      <c r="C2930" t="s">
        <v>22</v>
      </c>
      <c r="D2930">
        <v>2909</v>
      </c>
      <c r="E2930" t="s">
        <v>96</v>
      </c>
      <c r="F2930" t="s">
        <v>17</v>
      </c>
      <c r="G2930">
        <v>9</v>
      </c>
    </row>
    <row r="2931" spans="1:7" x14ac:dyDescent="0.35">
      <c r="A2931">
        <v>58079</v>
      </c>
      <c r="B2931">
        <v>0</v>
      </c>
      <c r="C2931" t="s">
        <v>58</v>
      </c>
      <c r="D2931">
        <v>0</v>
      </c>
      <c r="E2931" t="s">
        <v>100</v>
      </c>
      <c r="F2931" t="s">
        <v>17</v>
      </c>
      <c r="G2931">
        <v>10</v>
      </c>
    </row>
    <row r="2932" spans="1:7" x14ac:dyDescent="0.35">
      <c r="A2932">
        <v>54393</v>
      </c>
      <c r="B2932">
        <v>2</v>
      </c>
      <c r="C2932" t="s">
        <v>63</v>
      </c>
      <c r="D2932">
        <v>3001</v>
      </c>
      <c r="E2932" t="s">
        <v>101</v>
      </c>
      <c r="F2932" t="s">
        <v>17</v>
      </c>
      <c r="G2932">
        <v>23</v>
      </c>
    </row>
    <row r="2933" spans="1:7" x14ac:dyDescent="0.35">
      <c r="A2933">
        <v>162618</v>
      </c>
      <c r="B2933">
        <v>2</v>
      </c>
      <c r="C2933" t="s">
        <v>22</v>
      </c>
      <c r="D2933">
        <v>2201</v>
      </c>
      <c r="E2933" t="s">
        <v>91</v>
      </c>
      <c r="F2933" t="s">
        <v>17</v>
      </c>
      <c r="G2933">
        <v>4</v>
      </c>
    </row>
    <row r="2934" spans="1:7" x14ac:dyDescent="0.35">
      <c r="A2934">
        <v>80449</v>
      </c>
      <c r="B2934">
        <v>0</v>
      </c>
      <c r="C2934" t="s">
        <v>36</v>
      </c>
      <c r="D2934">
        <v>5203</v>
      </c>
      <c r="E2934" t="s">
        <v>89</v>
      </c>
      <c r="F2934" t="s">
        <v>17</v>
      </c>
      <c r="G2934">
        <v>10</v>
      </c>
    </row>
    <row r="2935" spans="1:7" x14ac:dyDescent="0.35">
      <c r="A2935">
        <v>111142</v>
      </c>
      <c r="B2935">
        <v>2</v>
      </c>
      <c r="C2935" t="s">
        <v>33</v>
      </c>
      <c r="D2935">
        <v>2501</v>
      </c>
      <c r="E2935" t="s">
        <v>90</v>
      </c>
      <c r="F2935" t="s">
        <v>17</v>
      </c>
      <c r="G2935">
        <v>10</v>
      </c>
    </row>
    <row r="2936" spans="1:7" x14ac:dyDescent="0.35">
      <c r="A2936">
        <v>109710</v>
      </c>
      <c r="B2936">
        <v>1</v>
      </c>
      <c r="C2936" t="s">
        <v>50</v>
      </c>
      <c r="D2936">
        <v>4201</v>
      </c>
      <c r="E2936" t="s">
        <v>95</v>
      </c>
      <c r="F2936" t="s">
        <v>14</v>
      </c>
      <c r="G2936">
        <v>5</v>
      </c>
    </row>
    <row r="2937" spans="1:7" x14ac:dyDescent="0.35">
      <c r="A2937">
        <v>67000</v>
      </c>
      <c r="B2937">
        <v>0</v>
      </c>
      <c r="C2937" t="s">
        <v>30</v>
      </c>
      <c r="D2937">
        <v>2601</v>
      </c>
      <c r="E2937" t="s">
        <v>89</v>
      </c>
      <c r="F2937" t="s">
        <v>17</v>
      </c>
      <c r="G2937">
        <v>9</v>
      </c>
    </row>
    <row r="2938" spans="1:7" x14ac:dyDescent="0.35">
      <c r="A2938">
        <v>124315</v>
      </c>
      <c r="B2938">
        <v>0</v>
      </c>
      <c r="C2938" t="s">
        <v>21</v>
      </c>
      <c r="D2938">
        <v>6812</v>
      </c>
      <c r="E2938" t="s">
        <v>89</v>
      </c>
      <c r="F2938" t="s">
        <v>17</v>
      </c>
      <c r="G2938">
        <v>5</v>
      </c>
    </row>
    <row r="2939" spans="1:7" x14ac:dyDescent="0.35">
      <c r="A2939">
        <v>138239</v>
      </c>
      <c r="B2939">
        <v>0</v>
      </c>
      <c r="C2939" t="s">
        <v>56</v>
      </c>
      <c r="D2939">
        <v>5501</v>
      </c>
      <c r="E2939" t="s">
        <v>94</v>
      </c>
      <c r="F2939" t="s">
        <v>17</v>
      </c>
      <c r="G2939">
        <v>10</v>
      </c>
    </row>
    <row r="2940" spans="1:7" x14ac:dyDescent="0.35">
      <c r="A2940">
        <v>85894</v>
      </c>
      <c r="B2940">
        <v>1002</v>
      </c>
      <c r="C2940" t="s">
        <v>53</v>
      </c>
      <c r="D2940">
        <v>6101</v>
      </c>
      <c r="E2940" t="s">
        <v>92</v>
      </c>
      <c r="F2940" t="s">
        <v>14</v>
      </c>
      <c r="G2940">
        <v>3</v>
      </c>
    </row>
    <row r="2941" spans="1:7" x14ac:dyDescent="0.35">
      <c r="A2941">
        <v>184106</v>
      </c>
      <c r="B2941">
        <v>0</v>
      </c>
      <c r="C2941" t="s">
        <v>41</v>
      </c>
      <c r="D2941">
        <v>1601</v>
      </c>
      <c r="E2941" t="s">
        <v>98</v>
      </c>
      <c r="F2941" t="s">
        <v>17</v>
      </c>
      <c r="G2941">
        <v>6</v>
      </c>
    </row>
    <row r="2942" spans="1:7" x14ac:dyDescent="0.35">
      <c r="A2942">
        <v>95563</v>
      </c>
      <c r="B2942">
        <v>0</v>
      </c>
      <c r="C2942" t="s">
        <v>16</v>
      </c>
      <c r="D2942">
        <v>3301</v>
      </c>
      <c r="E2942" t="s">
        <v>91</v>
      </c>
      <c r="F2942" t="s">
        <v>14</v>
      </c>
      <c r="G2942">
        <v>4</v>
      </c>
    </row>
    <row r="2943" spans="1:7" x14ac:dyDescent="0.35">
      <c r="A2943">
        <v>79747</v>
      </c>
      <c r="B2943">
        <v>1</v>
      </c>
      <c r="C2943" t="s">
        <v>36</v>
      </c>
      <c r="D2943">
        <v>1401</v>
      </c>
      <c r="E2943" t="s">
        <v>100</v>
      </c>
      <c r="F2943" t="s">
        <v>14</v>
      </c>
      <c r="G2943">
        <v>15</v>
      </c>
    </row>
    <row r="2944" spans="1:7" x14ac:dyDescent="0.35">
      <c r="A2944">
        <v>178275</v>
      </c>
      <c r="B2944">
        <v>2</v>
      </c>
      <c r="C2944" t="s">
        <v>41</v>
      </c>
      <c r="D2944">
        <v>2401</v>
      </c>
      <c r="E2944" t="s">
        <v>94</v>
      </c>
      <c r="F2944" t="s">
        <v>17</v>
      </c>
      <c r="G2944">
        <v>5</v>
      </c>
    </row>
    <row r="2945" spans="1:7" x14ac:dyDescent="0.35">
      <c r="A2945">
        <v>190754</v>
      </c>
      <c r="B2945">
        <v>2</v>
      </c>
      <c r="C2945" t="s">
        <v>22</v>
      </c>
      <c r="D2945">
        <v>5009</v>
      </c>
      <c r="E2945" t="s">
        <v>93</v>
      </c>
      <c r="F2945" t="s">
        <v>17</v>
      </c>
      <c r="G2945">
        <v>25</v>
      </c>
    </row>
    <row r="2946" spans="1:7" x14ac:dyDescent="0.35">
      <c r="A2946">
        <v>2951</v>
      </c>
      <c r="B2946">
        <v>1</v>
      </c>
      <c r="C2946" t="s">
        <v>24</v>
      </c>
      <c r="D2946">
        <v>2301</v>
      </c>
      <c r="E2946" t="s">
        <v>90</v>
      </c>
      <c r="F2946" t="s">
        <v>14</v>
      </c>
      <c r="G2946">
        <v>5</v>
      </c>
    </row>
    <row r="2947" spans="1:7" x14ac:dyDescent="0.35">
      <c r="A2947">
        <v>60313</v>
      </c>
      <c r="B2947">
        <v>2</v>
      </c>
      <c r="C2947" t="s">
        <v>34</v>
      </c>
      <c r="D2947">
        <v>4401</v>
      </c>
      <c r="E2947" t="s">
        <v>91</v>
      </c>
      <c r="F2947" t="s">
        <v>14</v>
      </c>
      <c r="G2947">
        <v>10</v>
      </c>
    </row>
    <row r="2948" spans="1:7" x14ac:dyDescent="0.35">
      <c r="A2948">
        <v>138000</v>
      </c>
      <c r="B2948">
        <v>0</v>
      </c>
      <c r="C2948" t="s">
        <v>56</v>
      </c>
      <c r="D2948">
        <v>0</v>
      </c>
      <c r="E2948" t="s">
        <v>98</v>
      </c>
      <c r="F2948" t="s">
        <v>97</v>
      </c>
      <c r="G2948">
        <v>6</v>
      </c>
    </row>
    <row r="2949" spans="1:7" x14ac:dyDescent="0.35">
      <c r="A2949">
        <v>160483</v>
      </c>
      <c r="B2949">
        <v>0</v>
      </c>
      <c r="C2949" t="s">
        <v>22</v>
      </c>
      <c r="D2949">
        <v>7001</v>
      </c>
      <c r="E2949" t="s">
        <v>89</v>
      </c>
      <c r="F2949" t="s">
        <v>17</v>
      </c>
      <c r="G2949">
        <v>9</v>
      </c>
    </row>
    <row r="2950" spans="1:7" x14ac:dyDescent="0.35">
      <c r="A2950">
        <v>149569</v>
      </c>
      <c r="B2950">
        <v>0</v>
      </c>
      <c r="C2950" t="s">
        <v>22</v>
      </c>
      <c r="D2950">
        <v>0</v>
      </c>
      <c r="E2950" t="s">
        <v>104</v>
      </c>
      <c r="F2950" t="s">
        <v>17</v>
      </c>
      <c r="G2950">
        <v>28</v>
      </c>
    </row>
    <row r="2951" spans="1:7" x14ac:dyDescent="0.35">
      <c r="A2951">
        <v>62349</v>
      </c>
      <c r="B2951">
        <v>28</v>
      </c>
      <c r="C2951" t="s">
        <v>34</v>
      </c>
      <c r="D2951">
        <v>3101</v>
      </c>
      <c r="E2951" t="s">
        <v>91</v>
      </c>
      <c r="F2951" t="s">
        <v>14</v>
      </c>
      <c r="G2951">
        <v>50</v>
      </c>
    </row>
    <row r="2952" spans="1:7" x14ac:dyDescent="0.35">
      <c r="A2952">
        <v>25073</v>
      </c>
      <c r="B2952">
        <v>1</v>
      </c>
      <c r="C2952" t="s">
        <v>47</v>
      </c>
      <c r="D2952">
        <v>6201</v>
      </c>
      <c r="E2952" t="s">
        <v>90</v>
      </c>
      <c r="F2952" t="s">
        <v>14</v>
      </c>
      <c r="G2952">
        <v>21</v>
      </c>
    </row>
    <row r="2953" spans="1:7" x14ac:dyDescent="0.35">
      <c r="A2953">
        <v>47245</v>
      </c>
      <c r="B2953">
        <v>0</v>
      </c>
      <c r="C2953" t="s">
        <v>44</v>
      </c>
      <c r="D2953">
        <v>0</v>
      </c>
      <c r="E2953" t="s">
        <v>98</v>
      </c>
      <c r="F2953" t="s">
        <v>17</v>
      </c>
      <c r="G2953">
        <v>5</v>
      </c>
    </row>
    <row r="2954" spans="1:7" x14ac:dyDescent="0.35">
      <c r="A2954">
        <v>166508</v>
      </c>
      <c r="B2954">
        <v>1</v>
      </c>
      <c r="C2954" t="s">
        <v>22</v>
      </c>
      <c r="D2954">
        <v>4501</v>
      </c>
      <c r="E2954" t="s">
        <v>96</v>
      </c>
      <c r="F2954" t="s">
        <v>14</v>
      </c>
      <c r="G2954">
        <v>20</v>
      </c>
    </row>
    <row r="2955" spans="1:7" x14ac:dyDescent="0.35">
      <c r="A2955">
        <v>33355</v>
      </c>
      <c r="B2955">
        <v>1002</v>
      </c>
      <c r="C2955" t="s">
        <v>13</v>
      </c>
      <c r="D2955">
        <v>0</v>
      </c>
      <c r="E2955" t="s">
        <v>90</v>
      </c>
      <c r="F2955" t="s">
        <v>14</v>
      </c>
      <c r="G2955">
        <v>15</v>
      </c>
    </row>
    <row r="2956" spans="1:7" x14ac:dyDescent="0.35">
      <c r="A2956">
        <v>118083</v>
      </c>
      <c r="B2956">
        <v>0</v>
      </c>
      <c r="C2956" t="s">
        <v>21</v>
      </c>
      <c r="D2956">
        <v>6005</v>
      </c>
      <c r="E2956" t="s">
        <v>92</v>
      </c>
      <c r="F2956" t="s">
        <v>17</v>
      </c>
      <c r="G2956">
        <v>15</v>
      </c>
    </row>
    <row r="2957" spans="1:7" x14ac:dyDescent="0.35">
      <c r="A2957">
        <v>19208</v>
      </c>
      <c r="B2957">
        <v>0</v>
      </c>
      <c r="C2957" t="s">
        <v>18</v>
      </c>
      <c r="D2957">
        <v>0</v>
      </c>
      <c r="E2957" t="s">
        <v>97</v>
      </c>
      <c r="F2957" t="s">
        <v>17</v>
      </c>
      <c r="G2957">
        <v>18</v>
      </c>
    </row>
    <row r="2958" spans="1:7" x14ac:dyDescent="0.35">
      <c r="A2958">
        <v>18664</v>
      </c>
      <c r="B2958">
        <v>1</v>
      </c>
      <c r="C2958" t="s">
        <v>18</v>
      </c>
      <c r="D2958">
        <v>3801</v>
      </c>
      <c r="E2958" t="s">
        <v>90</v>
      </c>
      <c r="F2958" t="s">
        <v>14</v>
      </c>
      <c r="G2958">
        <v>15</v>
      </c>
    </row>
    <row r="2959" spans="1:7" x14ac:dyDescent="0.35">
      <c r="A2959">
        <v>137276</v>
      </c>
      <c r="B2959">
        <v>0</v>
      </c>
      <c r="C2959" t="s">
        <v>56</v>
      </c>
      <c r="D2959">
        <v>1008</v>
      </c>
      <c r="E2959" t="s">
        <v>93</v>
      </c>
      <c r="F2959" t="s">
        <v>17</v>
      </c>
      <c r="G2959">
        <v>11</v>
      </c>
    </row>
    <row r="2960" spans="1:7" x14ac:dyDescent="0.35">
      <c r="A2960">
        <v>11254</v>
      </c>
      <c r="B2960">
        <v>0</v>
      </c>
      <c r="C2960" t="s">
        <v>16</v>
      </c>
      <c r="D2960">
        <v>3509</v>
      </c>
      <c r="E2960" t="s">
        <v>97</v>
      </c>
      <c r="F2960" t="s">
        <v>17</v>
      </c>
      <c r="G2960">
        <v>25</v>
      </c>
    </row>
    <row r="2961" spans="1:7" x14ac:dyDescent="0.35">
      <c r="A2961">
        <v>47404</v>
      </c>
      <c r="B2961">
        <v>0</v>
      </c>
      <c r="C2961" t="s">
        <v>44</v>
      </c>
      <c r="D2961">
        <v>4201</v>
      </c>
      <c r="E2961" t="s">
        <v>90</v>
      </c>
      <c r="F2961" t="s">
        <v>17</v>
      </c>
      <c r="G2961">
        <v>10</v>
      </c>
    </row>
    <row r="2962" spans="1:7" x14ac:dyDescent="0.35">
      <c r="A2962">
        <v>33615</v>
      </c>
      <c r="B2962">
        <v>1</v>
      </c>
      <c r="C2962" t="s">
        <v>13</v>
      </c>
      <c r="D2962">
        <v>3211</v>
      </c>
      <c r="E2962" t="s">
        <v>98</v>
      </c>
      <c r="F2962" t="s">
        <v>14</v>
      </c>
      <c r="G2962">
        <v>15</v>
      </c>
    </row>
    <row r="2963" spans="1:7" x14ac:dyDescent="0.35">
      <c r="A2963">
        <v>47738</v>
      </c>
      <c r="B2963">
        <v>2</v>
      </c>
      <c r="C2963" t="s">
        <v>44</v>
      </c>
      <c r="D2963">
        <v>2401</v>
      </c>
      <c r="E2963" t="s">
        <v>100</v>
      </c>
      <c r="F2963" t="s">
        <v>17</v>
      </c>
      <c r="G2963">
        <v>12</v>
      </c>
    </row>
    <row r="2964" spans="1:7" x14ac:dyDescent="0.35">
      <c r="A2964">
        <v>144301</v>
      </c>
      <c r="B2964">
        <v>0</v>
      </c>
      <c r="C2964" t="s">
        <v>22</v>
      </c>
      <c r="D2964">
        <v>5104</v>
      </c>
      <c r="E2964" t="s">
        <v>96</v>
      </c>
      <c r="F2964" t="s">
        <v>17</v>
      </c>
      <c r="G2964">
        <v>11</v>
      </c>
    </row>
    <row r="2965" spans="1:7" x14ac:dyDescent="0.35">
      <c r="A2965">
        <v>10491</v>
      </c>
      <c r="B2965">
        <v>0</v>
      </c>
      <c r="C2965" t="s">
        <v>24</v>
      </c>
      <c r="D2965">
        <v>3507</v>
      </c>
      <c r="E2965" t="s">
        <v>89</v>
      </c>
      <c r="F2965" t="s">
        <v>17</v>
      </c>
      <c r="G2965">
        <v>5</v>
      </c>
    </row>
    <row r="2966" spans="1:7" x14ac:dyDescent="0.35">
      <c r="A2966">
        <v>189009</v>
      </c>
      <c r="B2966">
        <v>2</v>
      </c>
      <c r="C2966" t="s">
        <v>41</v>
      </c>
      <c r="D2966">
        <v>0</v>
      </c>
      <c r="E2966" t="s">
        <v>104</v>
      </c>
      <c r="F2966" t="s">
        <v>14</v>
      </c>
      <c r="G2966">
        <v>5</v>
      </c>
    </row>
    <row r="2967" spans="1:7" x14ac:dyDescent="0.35">
      <c r="A2967">
        <v>68718</v>
      </c>
      <c r="B2967">
        <v>1002</v>
      </c>
      <c r="C2967" t="s">
        <v>30</v>
      </c>
      <c r="D2967">
        <v>0</v>
      </c>
      <c r="E2967" t="s">
        <v>94</v>
      </c>
      <c r="F2967" t="s">
        <v>14</v>
      </c>
      <c r="G2967">
        <v>10</v>
      </c>
    </row>
    <row r="2968" spans="1:7" x14ac:dyDescent="0.35">
      <c r="A2968">
        <v>74673</v>
      </c>
      <c r="B2968">
        <v>0</v>
      </c>
      <c r="C2968" t="s">
        <v>30</v>
      </c>
      <c r="D2968">
        <v>3805</v>
      </c>
      <c r="E2968" t="s">
        <v>100</v>
      </c>
      <c r="F2968" t="s">
        <v>17</v>
      </c>
      <c r="G2968">
        <v>7</v>
      </c>
    </row>
    <row r="2969" spans="1:7" x14ac:dyDescent="0.35">
      <c r="A2969">
        <v>35328</v>
      </c>
      <c r="B2969">
        <v>1002</v>
      </c>
      <c r="C2969" t="s">
        <v>13</v>
      </c>
      <c r="D2969">
        <v>5809</v>
      </c>
      <c r="E2969" t="s">
        <v>93</v>
      </c>
      <c r="F2969" t="s">
        <v>14</v>
      </c>
      <c r="G2969">
        <v>20</v>
      </c>
    </row>
    <row r="2970" spans="1:7" x14ac:dyDescent="0.35">
      <c r="A2970">
        <v>971</v>
      </c>
      <c r="B2970">
        <v>3</v>
      </c>
      <c r="C2970" t="s">
        <v>55</v>
      </c>
      <c r="D2970">
        <v>4001</v>
      </c>
      <c r="E2970" t="s">
        <v>90</v>
      </c>
      <c r="F2970" t="s">
        <v>17</v>
      </c>
      <c r="G2970">
        <v>8</v>
      </c>
    </row>
    <row r="2971" spans="1:7" x14ac:dyDescent="0.35">
      <c r="A2971">
        <v>18508</v>
      </c>
      <c r="B2971">
        <v>2</v>
      </c>
      <c r="C2971" t="s">
        <v>18</v>
      </c>
      <c r="D2971">
        <v>0</v>
      </c>
      <c r="E2971" t="s">
        <v>90</v>
      </c>
      <c r="F2971" t="s">
        <v>17</v>
      </c>
      <c r="G2971">
        <v>6</v>
      </c>
    </row>
    <row r="2972" spans="1:7" x14ac:dyDescent="0.35">
      <c r="A2972">
        <v>93496</v>
      </c>
      <c r="B2972">
        <v>0</v>
      </c>
      <c r="C2972" t="s">
        <v>16</v>
      </c>
      <c r="D2972">
        <v>1907</v>
      </c>
      <c r="E2972" t="s">
        <v>104</v>
      </c>
      <c r="F2972" t="s">
        <v>17</v>
      </c>
      <c r="G2972">
        <v>10</v>
      </c>
    </row>
    <row r="2973" spans="1:7" x14ac:dyDescent="0.35">
      <c r="A2973">
        <v>92121</v>
      </c>
      <c r="B2973">
        <v>0</v>
      </c>
      <c r="C2973" t="s">
        <v>16</v>
      </c>
      <c r="D2973">
        <v>6401</v>
      </c>
      <c r="E2973" t="s">
        <v>90</v>
      </c>
      <c r="F2973" t="s">
        <v>14</v>
      </c>
      <c r="G2973">
        <v>15</v>
      </c>
    </row>
    <row r="2974" spans="1:7" x14ac:dyDescent="0.35">
      <c r="A2974">
        <v>6649</v>
      </c>
      <c r="B2974">
        <v>1</v>
      </c>
      <c r="C2974" t="s">
        <v>56</v>
      </c>
      <c r="D2974">
        <v>0</v>
      </c>
      <c r="E2974" t="s">
        <v>97</v>
      </c>
      <c r="F2974" t="s">
        <v>17</v>
      </c>
      <c r="G2974">
        <v>50</v>
      </c>
    </row>
    <row r="2975" spans="1:7" x14ac:dyDescent="0.35">
      <c r="A2975">
        <v>186993</v>
      </c>
      <c r="B2975">
        <v>1</v>
      </c>
      <c r="C2975" t="s">
        <v>21</v>
      </c>
      <c r="D2975">
        <v>0</v>
      </c>
      <c r="E2975" t="s">
        <v>97</v>
      </c>
      <c r="F2975" t="s">
        <v>14</v>
      </c>
      <c r="G2975">
        <v>10</v>
      </c>
    </row>
    <row r="2976" spans="1:7" x14ac:dyDescent="0.35">
      <c r="A2976">
        <v>175935</v>
      </c>
      <c r="B2976">
        <v>28</v>
      </c>
      <c r="C2976" t="s">
        <v>51</v>
      </c>
      <c r="D2976">
        <v>0</v>
      </c>
      <c r="E2976" t="s">
        <v>91</v>
      </c>
      <c r="F2976" t="s">
        <v>17</v>
      </c>
      <c r="G2976">
        <v>15</v>
      </c>
    </row>
    <row r="2977" spans="1:7" x14ac:dyDescent="0.35">
      <c r="A2977">
        <v>133163</v>
      </c>
      <c r="B2977">
        <v>1</v>
      </c>
      <c r="C2977" t="s">
        <v>42</v>
      </c>
      <c r="D2977">
        <v>4501</v>
      </c>
      <c r="E2977" t="s">
        <v>90</v>
      </c>
      <c r="F2977" t="s">
        <v>14</v>
      </c>
      <c r="G2977">
        <v>15</v>
      </c>
    </row>
    <row r="2978" spans="1:7" x14ac:dyDescent="0.35">
      <c r="A2978">
        <v>12</v>
      </c>
      <c r="B2978">
        <v>2</v>
      </c>
      <c r="C2978" t="s">
        <v>37</v>
      </c>
      <c r="D2978">
        <v>1804</v>
      </c>
      <c r="E2978" t="s">
        <v>92</v>
      </c>
      <c r="F2978" t="s">
        <v>14</v>
      </c>
      <c r="G2978">
        <v>10</v>
      </c>
    </row>
    <row r="2979" spans="1:7" x14ac:dyDescent="0.35">
      <c r="A2979">
        <v>511</v>
      </c>
      <c r="B2979">
        <v>28</v>
      </c>
      <c r="C2979" t="s">
        <v>21</v>
      </c>
      <c r="D2979">
        <v>1501</v>
      </c>
      <c r="E2979" t="s">
        <v>94</v>
      </c>
      <c r="F2979" t="s">
        <v>17</v>
      </c>
      <c r="G2979">
        <v>12</v>
      </c>
    </row>
    <row r="2980" spans="1:7" x14ac:dyDescent="0.35">
      <c r="A2980">
        <v>125013</v>
      </c>
      <c r="B2980">
        <v>2</v>
      </c>
      <c r="C2980" t="s">
        <v>21</v>
      </c>
      <c r="D2980">
        <v>0</v>
      </c>
      <c r="E2980" t="s">
        <v>90</v>
      </c>
      <c r="F2980" t="s">
        <v>17</v>
      </c>
      <c r="G2980">
        <v>15</v>
      </c>
    </row>
    <row r="2981" spans="1:7" x14ac:dyDescent="0.35">
      <c r="A2981">
        <v>138814</v>
      </c>
      <c r="B2981">
        <v>0</v>
      </c>
      <c r="C2981" t="s">
        <v>56</v>
      </c>
      <c r="D2981">
        <v>5401</v>
      </c>
      <c r="E2981" t="s">
        <v>90</v>
      </c>
      <c r="F2981" t="s">
        <v>17</v>
      </c>
      <c r="G2981">
        <v>20</v>
      </c>
    </row>
    <row r="2982" spans="1:7" x14ac:dyDescent="0.35">
      <c r="A2982">
        <v>101290</v>
      </c>
      <c r="B2982">
        <v>1</v>
      </c>
      <c r="C2982" t="s">
        <v>37</v>
      </c>
      <c r="D2982">
        <v>1401</v>
      </c>
      <c r="E2982" t="s">
        <v>100</v>
      </c>
      <c r="F2982" t="s">
        <v>14</v>
      </c>
      <c r="G2982">
        <v>3</v>
      </c>
    </row>
    <row r="2983" spans="1:7" x14ac:dyDescent="0.35">
      <c r="A2983">
        <v>22779</v>
      </c>
      <c r="B2983">
        <v>0</v>
      </c>
      <c r="C2983" t="s">
        <v>47</v>
      </c>
      <c r="D2983">
        <v>5701</v>
      </c>
      <c r="E2983" t="s">
        <v>90</v>
      </c>
      <c r="F2983" t="s">
        <v>14</v>
      </c>
      <c r="G2983">
        <v>20</v>
      </c>
    </row>
    <row r="2984" spans="1:7" x14ac:dyDescent="0.35">
      <c r="A2984">
        <v>138689</v>
      </c>
      <c r="B2984">
        <v>28</v>
      </c>
      <c r="C2984" t="s">
        <v>56</v>
      </c>
      <c r="D2984">
        <v>0</v>
      </c>
      <c r="E2984" t="s">
        <v>95</v>
      </c>
      <c r="F2984" t="s">
        <v>17</v>
      </c>
      <c r="G2984">
        <v>25</v>
      </c>
    </row>
    <row r="2985" spans="1:7" x14ac:dyDescent="0.35">
      <c r="A2985">
        <v>99066</v>
      </c>
      <c r="B2985">
        <v>1</v>
      </c>
      <c r="C2985" t="s">
        <v>16</v>
      </c>
      <c r="D2985">
        <v>3006</v>
      </c>
      <c r="E2985" t="s">
        <v>100</v>
      </c>
      <c r="F2985" t="s">
        <v>14</v>
      </c>
      <c r="G2985">
        <v>5</v>
      </c>
    </row>
    <row r="2986" spans="1:7" x14ac:dyDescent="0.35">
      <c r="A2986">
        <v>148141</v>
      </c>
      <c r="B2986">
        <v>0</v>
      </c>
      <c r="C2986" t="s">
        <v>22</v>
      </c>
      <c r="D2986">
        <v>4704</v>
      </c>
      <c r="E2986" t="s">
        <v>93</v>
      </c>
      <c r="F2986" t="s">
        <v>17</v>
      </c>
      <c r="G2986">
        <v>14</v>
      </c>
    </row>
    <row r="2987" spans="1:7" x14ac:dyDescent="0.35">
      <c r="A2987">
        <v>186456</v>
      </c>
      <c r="B2987">
        <v>0</v>
      </c>
      <c r="C2987" t="s">
        <v>51</v>
      </c>
      <c r="D2987">
        <v>712</v>
      </c>
      <c r="E2987" t="s">
        <v>89</v>
      </c>
      <c r="F2987" t="s">
        <v>17</v>
      </c>
      <c r="G2987">
        <v>5</v>
      </c>
    </row>
    <row r="2988" spans="1:7" x14ac:dyDescent="0.35">
      <c r="A2988">
        <v>158935</v>
      </c>
      <c r="B2988">
        <v>0</v>
      </c>
      <c r="C2988" t="s">
        <v>22</v>
      </c>
      <c r="D2988">
        <v>2001</v>
      </c>
      <c r="E2988" t="s">
        <v>98</v>
      </c>
      <c r="F2988" t="s">
        <v>17</v>
      </c>
      <c r="G2988">
        <v>5</v>
      </c>
    </row>
    <row r="2989" spans="1:7" x14ac:dyDescent="0.35">
      <c r="A2989">
        <v>145275</v>
      </c>
      <c r="B2989">
        <v>28</v>
      </c>
      <c r="C2989" t="s">
        <v>22</v>
      </c>
      <c r="D2989">
        <v>3107</v>
      </c>
      <c r="E2989" t="s">
        <v>96</v>
      </c>
      <c r="F2989" t="s">
        <v>17</v>
      </c>
      <c r="G2989">
        <v>20</v>
      </c>
    </row>
    <row r="2990" spans="1:7" x14ac:dyDescent="0.35">
      <c r="A2990">
        <v>173744</v>
      </c>
      <c r="B2990">
        <v>0</v>
      </c>
      <c r="C2990" t="s">
        <v>38</v>
      </c>
      <c r="D2990">
        <v>0</v>
      </c>
      <c r="E2990" t="s">
        <v>92</v>
      </c>
      <c r="F2990" t="s">
        <v>97</v>
      </c>
      <c r="G2990">
        <v>20</v>
      </c>
    </row>
    <row r="2991" spans="1:7" x14ac:dyDescent="0.35">
      <c r="A2991">
        <v>179683</v>
      </c>
      <c r="B2991">
        <v>0</v>
      </c>
      <c r="C2991" t="s">
        <v>41</v>
      </c>
      <c r="D2991">
        <v>5108</v>
      </c>
      <c r="E2991" t="s">
        <v>91</v>
      </c>
      <c r="F2991" t="s">
        <v>17</v>
      </c>
      <c r="G2991">
        <v>25</v>
      </c>
    </row>
    <row r="2992" spans="1:7" x14ac:dyDescent="0.35">
      <c r="A2992">
        <v>188421</v>
      </c>
      <c r="B2992">
        <v>1</v>
      </c>
      <c r="C2992" t="s">
        <v>51</v>
      </c>
      <c r="D2992">
        <v>2403</v>
      </c>
      <c r="E2992" t="s">
        <v>91</v>
      </c>
      <c r="F2992" t="s">
        <v>14</v>
      </c>
      <c r="G2992">
        <v>10</v>
      </c>
    </row>
    <row r="2993" spans="1:7" x14ac:dyDescent="0.35">
      <c r="A2993">
        <v>123699</v>
      </c>
      <c r="B2993">
        <v>0</v>
      </c>
      <c r="C2993" t="s">
        <v>21</v>
      </c>
      <c r="D2993">
        <v>5101</v>
      </c>
      <c r="E2993" t="s">
        <v>93</v>
      </c>
      <c r="F2993" t="s">
        <v>17</v>
      </c>
      <c r="G2993">
        <v>10</v>
      </c>
    </row>
    <row r="2994" spans="1:7" x14ac:dyDescent="0.35">
      <c r="A2994">
        <v>23930</v>
      </c>
      <c r="B2994">
        <v>2</v>
      </c>
      <c r="C2994" t="s">
        <v>47</v>
      </c>
      <c r="D2994">
        <v>2101</v>
      </c>
      <c r="E2994" t="s">
        <v>93</v>
      </c>
      <c r="F2994" t="s">
        <v>14</v>
      </c>
      <c r="G2994">
        <v>5</v>
      </c>
    </row>
    <row r="2995" spans="1:7" x14ac:dyDescent="0.35">
      <c r="A2995">
        <v>46153</v>
      </c>
      <c r="B2995">
        <v>3</v>
      </c>
      <c r="C2995" t="s">
        <v>13</v>
      </c>
      <c r="D2995">
        <v>6201</v>
      </c>
      <c r="E2995" t="s">
        <v>90</v>
      </c>
      <c r="F2995" t="s">
        <v>17</v>
      </c>
      <c r="G2995">
        <v>15</v>
      </c>
    </row>
    <row r="2996" spans="1:7" x14ac:dyDescent="0.35">
      <c r="A2996">
        <v>179863</v>
      </c>
      <c r="B2996">
        <v>1</v>
      </c>
      <c r="C2996" t="s">
        <v>41</v>
      </c>
      <c r="D2996">
        <v>4702</v>
      </c>
      <c r="E2996" t="s">
        <v>96</v>
      </c>
      <c r="F2996" t="s">
        <v>14</v>
      </c>
      <c r="G2996">
        <v>10</v>
      </c>
    </row>
    <row r="2997" spans="1:7" x14ac:dyDescent="0.35">
      <c r="A2997">
        <v>87395</v>
      </c>
      <c r="B2997">
        <v>0</v>
      </c>
      <c r="C2997" t="s">
        <v>35</v>
      </c>
      <c r="D2997">
        <v>1701</v>
      </c>
      <c r="E2997" t="s">
        <v>101</v>
      </c>
      <c r="F2997" t="s">
        <v>17</v>
      </c>
      <c r="G2997">
        <v>20</v>
      </c>
    </row>
    <row r="2998" spans="1:7" x14ac:dyDescent="0.35">
      <c r="A2998">
        <v>86779</v>
      </c>
      <c r="B2998">
        <v>28</v>
      </c>
      <c r="C2998" t="s">
        <v>46</v>
      </c>
      <c r="D2998">
        <v>0</v>
      </c>
      <c r="E2998" t="s">
        <v>105</v>
      </c>
      <c r="F2998" t="s">
        <v>17</v>
      </c>
      <c r="G2998">
        <v>11</v>
      </c>
    </row>
    <row r="2999" spans="1:7" x14ac:dyDescent="0.35">
      <c r="A2999">
        <v>25214</v>
      </c>
      <c r="B2999">
        <v>28</v>
      </c>
      <c r="C2999" t="s">
        <v>18</v>
      </c>
      <c r="D2999">
        <v>5111</v>
      </c>
      <c r="E2999" t="s">
        <v>95</v>
      </c>
      <c r="F2999" t="s">
        <v>17</v>
      </c>
      <c r="G2999">
        <v>25</v>
      </c>
    </row>
    <row r="3000" spans="1:7" x14ac:dyDescent="0.35">
      <c r="A3000">
        <v>79641</v>
      </c>
      <c r="B3000">
        <v>0</v>
      </c>
      <c r="C3000" t="s">
        <v>36</v>
      </c>
      <c r="D3000">
        <v>2310</v>
      </c>
      <c r="E3000" t="s">
        <v>94</v>
      </c>
      <c r="F3000" t="s">
        <v>17</v>
      </c>
      <c r="G3000">
        <v>12</v>
      </c>
    </row>
    <row r="3001" spans="1:7" x14ac:dyDescent="0.35">
      <c r="A3001">
        <v>186307</v>
      </c>
      <c r="B3001">
        <v>1</v>
      </c>
      <c r="C3001" t="s">
        <v>22</v>
      </c>
      <c r="D3001">
        <v>2511</v>
      </c>
      <c r="E3001" t="s">
        <v>89</v>
      </c>
      <c r="F3001" t="s">
        <v>14</v>
      </c>
      <c r="G3001">
        <v>20</v>
      </c>
    </row>
    <row r="3002" spans="1:7" x14ac:dyDescent="0.35">
      <c r="A3002">
        <v>34174</v>
      </c>
      <c r="B3002">
        <v>2</v>
      </c>
      <c r="C3002" t="s">
        <v>79</v>
      </c>
      <c r="D3002">
        <v>3001</v>
      </c>
      <c r="E3002" t="s">
        <v>90</v>
      </c>
      <c r="F3002" t="s">
        <v>17</v>
      </c>
      <c r="G3002">
        <v>12</v>
      </c>
    </row>
    <row r="3003" spans="1:7" x14ac:dyDescent="0.35">
      <c r="A3003">
        <v>101388</v>
      </c>
      <c r="B3003">
        <v>1</v>
      </c>
      <c r="C3003" t="s">
        <v>37</v>
      </c>
      <c r="D3003">
        <v>5501</v>
      </c>
      <c r="E3003" t="s">
        <v>92</v>
      </c>
      <c r="F3003" t="s">
        <v>14</v>
      </c>
      <c r="G3003">
        <v>10</v>
      </c>
    </row>
    <row r="3004" spans="1:7" x14ac:dyDescent="0.35">
      <c r="A3004">
        <v>159472</v>
      </c>
      <c r="B3004">
        <v>1</v>
      </c>
      <c r="C3004" t="s">
        <v>22</v>
      </c>
      <c r="D3004">
        <v>1512</v>
      </c>
      <c r="E3004" t="s">
        <v>100</v>
      </c>
      <c r="F3004" t="s">
        <v>17</v>
      </c>
      <c r="G3004">
        <v>15</v>
      </c>
    </row>
    <row r="3005" spans="1:7" x14ac:dyDescent="0.35">
      <c r="A3005">
        <v>179143</v>
      </c>
      <c r="B3005">
        <v>1</v>
      </c>
      <c r="C3005" t="s">
        <v>41</v>
      </c>
      <c r="D3005">
        <v>3709</v>
      </c>
      <c r="E3005" t="s">
        <v>95</v>
      </c>
      <c r="F3005" t="s">
        <v>14</v>
      </c>
      <c r="G3005">
        <v>25</v>
      </c>
    </row>
    <row r="3006" spans="1:7" x14ac:dyDescent="0.35">
      <c r="A3006">
        <v>150799</v>
      </c>
      <c r="B3006">
        <v>1</v>
      </c>
      <c r="C3006" t="s">
        <v>22</v>
      </c>
      <c r="D3006">
        <v>0</v>
      </c>
      <c r="E3006" t="s">
        <v>102</v>
      </c>
      <c r="F3006" t="s">
        <v>14</v>
      </c>
      <c r="G3006">
        <v>15</v>
      </c>
    </row>
    <row r="3007" spans="1:7" x14ac:dyDescent="0.35">
      <c r="A3007">
        <v>135983</v>
      </c>
      <c r="B3007">
        <v>1</v>
      </c>
      <c r="C3007" t="s">
        <v>56</v>
      </c>
      <c r="D3007">
        <v>3201</v>
      </c>
      <c r="E3007" t="s">
        <v>98</v>
      </c>
      <c r="F3007" t="s">
        <v>97</v>
      </c>
      <c r="G3007">
        <v>7</v>
      </c>
    </row>
    <row r="3008" spans="1:7" x14ac:dyDescent="0.35">
      <c r="A3008">
        <v>22817</v>
      </c>
      <c r="B3008">
        <v>0</v>
      </c>
      <c r="C3008" t="s">
        <v>47</v>
      </c>
      <c r="D3008">
        <v>5009</v>
      </c>
      <c r="E3008" t="s">
        <v>100</v>
      </c>
      <c r="F3008" t="s">
        <v>17</v>
      </c>
      <c r="G3008">
        <v>10</v>
      </c>
    </row>
    <row r="3009" spans="1:7" x14ac:dyDescent="0.35">
      <c r="A3009">
        <v>123972</v>
      </c>
      <c r="B3009">
        <v>0</v>
      </c>
      <c r="C3009" t="s">
        <v>21</v>
      </c>
      <c r="D3009">
        <v>1305</v>
      </c>
      <c r="E3009" t="s">
        <v>89</v>
      </c>
      <c r="F3009" t="s">
        <v>17</v>
      </c>
      <c r="G3009">
        <v>5</v>
      </c>
    </row>
    <row r="3010" spans="1:7" x14ac:dyDescent="0.35">
      <c r="A3010">
        <v>81520</v>
      </c>
      <c r="B3010">
        <v>0</v>
      </c>
      <c r="C3010" t="s">
        <v>36</v>
      </c>
      <c r="D3010">
        <v>1710</v>
      </c>
      <c r="E3010" t="s">
        <v>100</v>
      </c>
      <c r="F3010" t="s">
        <v>17</v>
      </c>
      <c r="G3010">
        <v>10</v>
      </c>
    </row>
    <row r="3011" spans="1:7" x14ac:dyDescent="0.35">
      <c r="A3011">
        <v>185309</v>
      </c>
      <c r="B3011">
        <v>2</v>
      </c>
      <c r="C3011" t="s">
        <v>30</v>
      </c>
      <c r="D3011">
        <v>3209</v>
      </c>
      <c r="E3011" t="s">
        <v>89</v>
      </c>
      <c r="F3011" t="s">
        <v>17</v>
      </c>
      <c r="G3011">
        <v>7</v>
      </c>
    </row>
    <row r="3012" spans="1:7" x14ac:dyDescent="0.35">
      <c r="A3012">
        <v>6555</v>
      </c>
      <c r="B3012">
        <v>1</v>
      </c>
      <c r="C3012" t="s">
        <v>13</v>
      </c>
      <c r="D3012">
        <v>1808</v>
      </c>
      <c r="E3012" t="s">
        <v>93</v>
      </c>
      <c r="F3012" t="s">
        <v>14</v>
      </c>
      <c r="G3012">
        <v>10</v>
      </c>
    </row>
    <row r="3013" spans="1:7" x14ac:dyDescent="0.35">
      <c r="A3013">
        <v>20341</v>
      </c>
      <c r="B3013">
        <v>0</v>
      </c>
      <c r="C3013" t="s">
        <v>18</v>
      </c>
      <c r="D3013">
        <v>4801</v>
      </c>
      <c r="E3013" t="s">
        <v>93</v>
      </c>
      <c r="F3013" t="s">
        <v>14</v>
      </c>
      <c r="G3013">
        <v>3</v>
      </c>
    </row>
    <row r="3014" spans="1:7" x14ac:dyDescent="0.35">
      <c r="A3014">
        <v>30629</v>
      </c>
      <c r="B3014">
        <v>2</v>
      </c>
      <c r="C3014" t="s">
        <v>40</v>
      </c>
      <c r="D3014">
        <v>1401</v>
      </c>
      <c r="E3014" t="s">
        <v>89</v>
      </c>
      <c r="F3014" t="s">
        <v>17</v>
      </c>
      <c r="G3014">
        <v>17</v>
      </c>
    </row>
    <row r="3015" spans="1:7" x14ac:dyDescent="0.35">
      <c r="A3015">
        <v>38392</v>
      </c>
      <c r="B3015">
        <v>0</v>
      </c>
      <c r="C3015" t="s">
        <v>13</v>
      </c>
      <c r="D3015">
        <v>3401</v>
      </c>
      <c r="E3015" t="s">
        <v>104</v>
      </c>
      <c r="F3015" t="s">
        <v>17</v>
      </c>
      <c r="G3015">
        <v>20</v>
      </c>
    </row>
    <row r="3016" spans="1:7" x14ac:dyDescent="0.35">
      <c r="A3016">
        <v>122090</v>
      </c>
      <c r="B3016">
        <v>0</v>
      </c>
      <c r="C3016" t="s">
        <v>21</v>
      </c>
      <c r="D3016">
        <v>5009</v>
      </c>
      <c r="E3016" t="s">
        <v>91</v>
      </c>
      <c r="F3016" t="s">
        <v>14</v>
      </c>
      <c r="G3016">
        <v>20</v>
      </c>
    </row>
    <row r="3017" spans="1:7" x14ac:dyDescent="0.35">
      <c r="A3017">
        <v>159623</v>
      </c>
      <c r="B3017">
        <v>28</v>
      </c>
      <c r="C3017" t="s">
        <v>36</v>
      </c>
      <c r="D3017">
        <v>4801</v>
      </c>
      <c r="E3017" t="s">
        <v>89</v>
      </c>
      <c r="F3017" t="s">
        <v>17</v>
      </c>
      <c r="G3017">
        <v>20</v>
      </c>
    </row>
    <row r="3018" spans="1:7" x14ac:dyDescent="0.35">
      <c r="A3018">
        <v>103290</v>
      </c>
      <c r="B3018">
        <v>1</v>
      </c>
      <c r="C3018" t="s">
        <v>37</v>
      </c>
      <c r="D3018">
        <v>2601</v>
      </c>
      <c r="E3018" t="s">
        <v>93</v>
      </c>
      <c r="F3018" t="s">
        <v>14</v>
      </c>
      <c r="G3018">
        <v>16</v>
      </c>
    </row>
    <row r="3019" spans="1:7" x14ac:dyDescent="0.35">
      <c r="A3019">
        <v>154745</v>
      </c>
      <c r="B3019">
        <v>1</v>
      </c>
      <c r="C3019" t="s">
        <v>22</v>
      </c>
      <c r="D3019">
        <v>4201</v>
      </c>
      <c r="E3019" t="s">
        <v>90</v>
      </c>
      <c r="F3019" t="s">
        <v>14</v>
      </c>
      <c r="G3019">
        <v>5</v>
      </c>
    </row>
    <row r="3020" spans="1:7" x14ac:dyDescent="0.35">
      <c r="A3020">
        <v>184549</v>
      </c>
      <c r="B3020">
        <v>0</v>
      </c>
      <c r="C3020" t="s">
        <v>71</v>
      </c>
      <c r="D3020">
        <v>4301</v>
      </c>
      <c r="E3020" t="s">
        <v>89</v>
      </c>
      <c r="F3020" t="s">
        <v>14</v>
      </c>
      <c r="G3020">
        <v>25</v>
      </c>
    </row>
    <row r="3021" spans="1:7" x14ac:dyDescent="0.35">
      <c r="A3021">
        <v>162494</v>
      </c>
      <c r="B3021">
        <v>1</v>
      </c>
      <c r="C3021" t="s">
        <v>22</v>
      </c>
      <c r="D3021">
        <v>5601</v>
      </c>
      <c r="E3021" t="s">
        <v>91</v>
      </c>
      <c r="F3021" t="s">
        <v>14</v>
      </c>
      <c r="G3021">
        <v>30</v>
      </c>
    </row>
    <row r="3022" spans="1:7" x14ac:dyDescent="0.35">
      <c r="A3022">
        <v>45873</v>
      </c>
      <c r="B3022">
        <v>0</v>
      </c>
      <c r="C3022" t="s">
        <v>13</v>
      </c>
      <c r="D3022">
        <v>1606</v>
      </c>
      <c r="E3022" t="s">
        <v>98</v>
      </c>
      <c r="F3022" t="s">
        <v>17</v>
      </c>
      <c r="G3022">
        <v>8</v>
      </c>
    </row>
    <row r="3023" spans="1:7" x14ac:dyDescent="0.35">
      <c r="A3023">
        <v>14831</v>
      </c>
      <c r="B3023">
        <v>0</v>
      </c>
      <c r="C3023" t="s">
        <v>33</v>
      </c>
      <c r="D3023">
        <v>0</v>
      </c>
      <c r="E3023" t="s">
        <v>100</v>
      </c>
      <c r="F3023" t="s">
        <v>17</v>
      </c>
      <c r="G3023">
        <v>10</v>
      </c>
    </row>
    <row r="3024" spans="1:7" x14ac:dyDescent="0.35">
      <c r="A3024">
        <v>160610</v>
      </c>
      <c r="B3024">
        <v>28</v>
      </c>
      <c r="C3024" t="s">
        <v>22</v>
      </c>
      <c r="D3024">
        <v>0</v>
      </c>
      <c r="E3024" t="s">
        <v>92</v>
      </c>
      <c r="F3024" t="s">
        <v>17</v>
      </c>
      <c r="G3024">
        <v>15</v>
      </c>
    </row>
    <row r="3025" spans="1:7" x14ac:dyDescent="0.35">
      <c r="A3025">
        <v>44243</v>
      </c>
      <c r="B3025">
        <v>2</v>
      </c>
      <c r="C3025" t="s">
        <v>13</v>
      </c>
      <c r="D3025">
        <v>1601</v>
      </c>
      <c r="E3025" t="s">
        <v>93</v>
      </c>
      <c r="F3025" t="s">
        <v>17</v>
      </c>
      <c r="G3025">
        <v>20</v>
      </c>
    </row>
    <row r="3026" spans="1:7" x14ac:dyDescent="0.35">
      <c r="A3026">
        <v>41537</v>
      </c>
      <c r="B3026">
        <v>2</v>
      </c>
      <c r="C3026" t="s">
        <v>13</v>
      </c>
      <c r="D3026">
        <v>6101</v>
      </c>
      <c r="E3026" t="s">
        <v>91</v>
      </c>
      <c r="F3026" t="s">
        <v>17</v>
      </c>
      <c r="G3026">
        <v>50</v>
      </c>
    </row>
    <row r="3027" spans="1:7" x14ac:dyDescent="0.35">
      <c r="A3027">
        <v>56120</v>
      </c>
      <c r="B3027">
        <v>0</v>
      </c>
      <c r="C3027" t="s">
        <v>63</v>
      </c>
      <c r="D3027">
        <v>0</v>
      </c>
      <c r="E3027" t="s">
        <v>105</v>
      </c>
      <c r="F3027" t="s">
        <v>17</v>
      </c>
      <c r="G3027">
        <v>15</v>
      </c>
    </row>
    <row r="3028" spans="1:7" x14ac:dyDescent="0.35">
      <c r="A3028">
        <v>15648</v>
      </c>
      <c r="B3028">
        <v>2</v>
      </c>
      <c r="C3028" t="s">
        <v>18</v>
      </c>
      <c r="D3028">
        <v>0</v>
      </c>
      <c r="E3028" t="s">
        <v>89</v>
      </c>
      <c r="F3028" t="s">
        <v>17</v>
      </c>
      <c r="G3028">
        <v>20</v>
      </c>
    </row>
    <row r="3029" spans="1:7" x14ac:dyDescent="0.35">
      <c r="A3029">
        <v>14608</v>
      </c>
      <c r="B3029">
        <v>2</v>
      </c>
      <c r="C3029" t="s">
        <v>22</v>
      </c>
      <c r="D3029">
        <v>2601</v>
      </c>
      <c r="E3029" t="s">
        <v>95</v>
      </c>
      <c r="F3029" t="s">
        <v>17</v>
      </c>
      <c r="G3029">
        <v>15</v>
      </c>
    </row>
    <row r="3030" spans="1:7" x14ac:dyDescent="0.35">
      <c r="A3030">
        <v>9053</v>
      </c>
      <c r="B3030">
        <v>0</v>
      </c>
      <c r="C3030" t="s">
        <v>22</v>
      </c>
      <c r="D3030">
        <v>1708</v>
      </c>
      <c r="E3030" t="s">
        <v>94</v>
      </c>
      <c r="F3030" t="s">
        <v>17</v>
      </c>
      <c r="G3030">
        <v>20</v>
      </c>
    </row>
    <row r="3031" spans="1:7" x14ac:dyDescent="0.35">
      <c r="A3031">
        <v>137971</v>
      </c>
      <c r="B3031">
        <v>0</v>
      </c>
      <c r="C3031" t="s">
        <v>56</v>
      </c>
      <c r="D3031">
        <v>2801</v>
      </c>
      <c r="E3031" t="s">
        <v>98</v>
      </c>
      <c r="F3031" t="s">
        <v>17</v>
      </c>
      <c r="G3031">
        <v>25</v>
      </c>
    </row>
    <row r="3032" spans="1:7" x14ac:dyDescent="0.35">
      <c r="A3032">
        <v>83497</v>
      </c>
      <c r="B3032">
        <v>0</v>
      </c>
      <c r="C3032" t="s">
        <v>57</v>
      </c>
      <c r="D3032">
        <v>2801</v>
      </c>
      <c r="E3032" t="s">
        <v>102</v>
      </c>
      <c r="F3032" t="s">
        <v>17</v>
      </c>
      <c r="G3032">
        <v>15</v>
      </c>
    </row>
    <row r="3033" spans="1:7" x14ac:dyDescent="0.35">
      <c r="A3033">
        <v>169640</v>
      </c>
      <c r="B3033">
        <v>0</v>
      </c>
      <c r="C3033" t="s">
        <v>22</v>
      </c>
      <c r="D3033">
        <v>2201</v>
      </c>
      <c r="E3033" t="s">
        <v>97</v>
      </c>
      <c r="F3033" t="s">
        <v>17</v>
      </c>
      <c r="G3033">
        <v>8</v>
      </c>
    </row>
    <row r="3034" spans="1:7" x14ac:dyDescent="0.35">
      <c r="A3034">
        <v>169903</v>
      </c>
      <c r="B3034">
        <v>2</v>
      </c>
      <c r="C3034" t="s">
        <v>22</v>
      </c>
      <c r="D3034">
        <v>1701</v>
      </c>
      <c r="E3034" t="s">
        <v>93</v>
      </c>
      <c r="F3034" t="s">
        <v>31</v>
      </c>
      <c r="G3034">
        <v>15</v>
      </c>
    </row>
    <row r="3035" spans="1:7" x14ac:dyDescent="0.35">
      <c r="A3035">
        <v>172175</v>
      </c>
      <c r="B3035">
        <v>0</v>
      </c>
      <c r="C3035" t="s">
        <v>22</v>
      </c>
      <c r="D3035">
        <v>201</v>
      </c>
      <c r="E3035" t="s">
        <v>98</v>
      </c>
      <c r="F3035" t="s">
        <v>17</v>
      </c>
      <c r="G3035">
        <v>10</v>
      </c>
    </row>
    <row r="3036" spans="1:7" x14ac:dyDescent="0.35">
      <c r="A3036">
        <v>145905</v>
      </c>
      <c r="B3036">
        <v>1</v>
      </c>
      <c r="C3036" t="s">
        <v>22</v>
      </c>
      <c r="D3036">
        <v>1101</v>
      </c>
      <c r="E3036" t="s">
        <v>94</v>
      </c>
      <c r="F3036" t="s">
        <v>14</v>
      </c>
      <c r="G3036">
        <v>20</v>
      </c>
    </row>
    <row r="3037" spans="1:7" x14ac:dyDescent="0.35">
      <c r="A3037">
        <v>136385</v>
      </c>
      <c r="B3037">
        <v>1</v>
      </c>
      <c r="C3037" t="s">
        <v>56</v>
      </c>
      <c r="D3037">
        <v>2407</v>
      </c>
      <c r="E3037" t="s">
        <v>93</v>
      </c>
      <c r="F3037" t="s">
        <v>14</v>
      </c>
      <c r="G3037">
        <v>5</v>
      </c>
    </row>
    <row r="3038" spans="1:7" x14ac:dyDescent="0.35">
      <c r="A3038">
        <v>15038</v>
      </c>
      <c r="B3038">
        <v>2</v>
      </c>
      <c r="C3038" t="s">
        <v>18</v>
      </c>
      <c r="D3038">
        <v>2201</v>
      </c>
      <c r="E3038" t="s">
        <v>90</v>
      </c>
      <c r="F3038" t="s">
        <v>14</v>
      </c>
      <c r="G3038">
        <v>25</v>
      </c>
    </row>
    <row r="3039" spans="1:7" x14ac:dyDescent="0.35">
      <c r="A3039">
        <v>40786</v>
      </c>
      <c r="B3039">
        <v>1</v>
      </c>
      <c r="C3039" t="s">
        <v>13</v>
      </c>
      <c r="D3039">
        <v>2504</v>
      </c>
      <c r="E3039" t="s">
        <v>90</v>
      </c>
      <c r="F3039" t="s">
        <v>14</v>
      </c>
      <c r="G3039">
        <v>5</v>
      </c>
    </row>
    <row r="3040" spans="1:7" x14ac:dyDescent="0.35">
      <c r="A3040">
        <v>2935</v>
      </c>
      <c r="B3040">
        <v>0</v>
      </c>
      <c r="C3040" t="s">
        <v>16</v>
      </c>
      <c r="D3040">
        <v>0</v>
      </c>
      <c r="E3040" t="s">
        <v>97</v>
      </c>
      <c r="F3040" t="s">
        <v>17</v>
      </c>
      <c r="G3040">
        <v>25</v>
      </c>
    </row>
    <row r="3041" spans="1:7" x14ac:dyDescent="0.35">
      <c r="A3041">
        <v>132983</v>
      </c>
      <c r="B3041">
        <v>2</v>
      </c>
      <c r="C3041" t="s">
        <v>67</v>
      </c>
      <c r="D3041">
        <v>4401</v>
      </c>
      <c r="E3041" t="s">
        <v>101</v>
      </c>
      <c r="F3041" t="s">
        <v>14</v>
      </c>
      <c r="G3041">
        <v>15</v>
      </c>
    </row>
    <row r="3042" spans="1:7" x14ac:dyDescent="0.35">
      <c r="A3042">
        <v>104747</v>
      </c>
      <c r="B3042">
        <v>2</v>
      </c>
      <c r="C3042" t="s">
        <v>28</v>
      </c>
      <c r="D3042">
        <v>1303</v>
      </c>
      <c r="E3042" t="s">
        <v>96</v>
      </c>
      <c r="F3042" t="s">
        <v>17</v>
      </c>
      <c r="G3042">
        <v>10</v>
      </c>
    </row>
    <row r="3043" spans="1:7" x14ac:dyDescent="0.35">
      <c r="A3043">
        <v>92772</v>
      </c>
      <c r="B3043">
        <v>2</v>
      </c>
      <c r="C3043" t="s">
        <v>13</v>
      </c>
      <c r="D3043">
        <v>4002</v>
      </c>
      <c r="E3043" t="s">
        <v>94</v>
      </c>
      <c r="F3043" t="s">
        <v>17</v>
      </c>
      <c r="G3043">
        <v>5</v>
      </c>
    </row>
    <row r="3044" spans="1:7" x14ac:dyDescent="0.35">
      <c r="A3044">
        <v>64522</v>
      </c>
      <c r="B3044">
        <v>0</v>
      </c>
      <c r="C3044" t="s">
        <v>34</v>
      </c>
      <c r="D3044">
        <v>3606</v>
      </c>
      <c r="E3044" t="s">
        <v>92</v>
      </c>
      <c r="F3044" t="s">
        <v>14</v>
      </c>
      <c r="G3044">
        <v>10</v>
      </c>
    </row>
    <row r="3045" spans="1:7" x14ac:dyDescent="0.35">
      <c r="A3045">
        <v>175719</v>
      </c>
      <c r="B3045">
        <v>0</v>
      </c>
      <c r="C3045" t="s">
        <v>51</v>
      </c>
      <c r="D3045">
        <v>2502</v>
      </c>
      <c r="E3045" t="s">
        <v>91</v>
      </c>
      <c r="F3045" t="s">
        <v>14</v>
      </c>
      <c r="G3045">
        <v>5</v>
      </c>
    </row>
    <row r="3046" spans="1:7" x14ac:dyDescent="0.35">
      <c r="A3046">
        <v>56318</v>
      </c>
      <c r="B3046">
        <v>28</v>
      </c>
      <c r="C3046" t="s">
        <v>58</v>
      </c>
      <c r="D3046">
        <v>5801</v>
      </c>
      <c r="E3046" t="s">
        <v>95</v>
      </c>
      <c r="F3046" t="s">
        <v>17</v>
      </c>
      <c r="G3046">
        <v>5</v>
      </c>
    </row>
    <row r="3047" spans="1:7" x14ac:dyDescent="0.35">
      <c r="A3047">
        <v>113736</v>
      </c>
      <c r="B3047">
        <v>0</v>
      </c>
      <c r="C3047" t="s">
        <v>32</v>
      </c>
      <c r="D3047">
        <v>5701</v>
      </c>
      <c r="E3047" t="s">
        <v>95</v>
      </c>
      <c r="F3047" t="s">
        <v>17</v>
      </c>
      <c r="G3047">
        <v>20</v>
      </c>
    </row>
    <row r="3048" spans="1:7" x14ac:dyDescent="0.35">
      <c r="A3048">
        <v>165366</v>
      </c>
      <c r="B3048">
        <v>0</v>
      </c>
      <c r="C3048" t="s">
        <v>22</v>
      </c>
      <c r="D3048">
        <v>0</v>
      </c>
      <c r="E3048" t="s">
        <v>95</v>
      </c>
      <c r="F3048" t="s">
        <v>14</v>
      </c>
      <c r="G3048">
        <v>30</v>
      </c>
    </row>
    <row r="3049" spans="1:7" x14ac:dyDescent="0.35">
      <c r="A3049">
        <v>73371</v>
      </c>
      <c r="B3049">
        <v>1</v>
      </c>
      <c r="C3049" t="s">
        <v>30</v>
      </c>
      <c r="D3049">
        <v>1901</v>
      </c>
      <c r="E3049" t="s">
        <v>98</v>
      </c>
      <c r="F3049" t="s">
        <v>97</v>
      </c>
      <c r="G3049">
        <v>10</v>
      </c>
    </row>
    <row r="3050" spans="1:7" x14ac:dyDescent="0.35">
      <c r="A3050">
        <v>145895</v>
      </c>
      <c r="B3050">
        <v>0</v>
      </c>
      <c r="C3050" t="s">
        <v>22</v>
      </c>
      <c r="D3050">
        <v>0</v>
      </c>
      <c r="E3050" t="s">
        <v>94</v>
      </c>
      <c r="F3050" t="s">
        <v>17</v>
      </c>
      <c r="G3050">
        <v>15</v>
      </c>
    </row>
    <row r="3051" spans="1:7" x14ac:dyDescent="0.35">
      <c r="A3051">
        <v>5366</v>
      </c>
      <c r="B3051">
        <v>0</v>
      </c>
      <c r="C3051" t="s">
        <v>22</v>
      </c>
      <c r="D3051">
        <v>4901</v>
      </c>
      <c r="E3051" t="s">
        <v>89</v>
      </c>
      <c r="F3051" t="s">
        <v>17</v>
      </c>
      <c r="G3051">
        <v>20</v>
      </c>
    </row>
    <row r="3052" spans="1:7" x14ac:dyDescent="0.35">
      <c r="A3052">
        <v>37090</v>
      </c>
      <c r="B3052">
        <v>1</v>
      </c>
      <c r="C3052" t="s">
        <v>13</v>
      </c>
      <c r="D3052">
        <v>3011</v>
      </c>
      <c r="E3052" t="s">
        <v>99</v>
      </c>
      <c r="F3052" t="s">
        <v>14</v>
      </c>
      <c r="G3052">
        <v>20</v>
      </c>
    </row>
    <row r="3053" spans="1:7" x14ac:dyDescent="0.35">
      <c r="A3053">
        <v>427</v>
      </c>
      <c r="B3053">
        <v>0</v>
      </c>
      <c r="C3053" t="s">
        <v>13</v>
      </c>
      <c r="D3053">
        <v>0</v>
      </c>
      <c r="E3053" t="s">
        <v>89</v>
      </c>
      <c r="F3053" t="s">
        <v>14</v>
      </c>
      <c r="G3053">
        <v>10</v>
      </c>
    </row>
    <row r="3054" spans="1:7" x14ac:dyDescent="0.35">
      <c r="A3054">
        <v>220</v>
      </c>
      <c r="B3054">
        <v>1</v>
      </c>
      <c r="C3054" t="s">
        <v>16</v>
      </c>
      <c r="D3054">
        <v>5205</v>
      </c>
      <c r="E3054" t="s">
        <v>98</v>
      </c>
      <c r="F3054" t="s">
        <v>14</v>
      </c>
      <c r="G3054">
        <v>8</v>
      </c>
    </row>
    <row r="3055" spans="1:7" x14ac:dyDescent="0.35">
      <c r="A3055">
        <v>39246</v>
      </c>
      <c r="B3055">
        <v>28</v>
      </c>
      <c r="C3055" t="s">
        <v>13</v>
      </c>
      <c r="D3055">
        <v>2401</v>
      </c>
      <c r="E3055" t="s">
        <v>91</v>
      </c>
      <c r="F3055" t="s">
        <v>17</v>
      </c>
      <c r="G3055">
        <v>5</v>
      </c>
    </row>
    <row r="3056" spans="1:7" x14ac:dyDescent="0.35">
      <c r="A3056">
        <v>85853</v>
      </c>
      <c r="B3056">
        <v>1002</v>
      </c>
      <c r="C3056" t="s">
        <v>57</v>
      </c>
      <c r="D3056">
        <v>6001</v>
      </c>
      <c r="E3056" t="s">
        <v>92</v>
      </c>
      <c r="F3056" t="s">
        <v>14</v>
      </c>
      <c r="G3056">
        <v>20</v>
      </c>
    </row>
    <row r="3057" spans="1:7" x14ac:dyDescent="0.35">
      <c r="A3057">
        <v>97829</v>
      </c>
      <c r="B3057">
        <v>0</v>
      </c>
      <c r="C3057" t="s">
        <v>16</v>
      </c>
      <c r="D3057">
        <v>5101</v>
      </c>
      <c r="E3057" t="s">
        <v>90</v>
      </c>
      <c r="F3057" t="s">
        <v>14</v>
      </c>
      <c r="G3057">
        <v>10</v>
      </c>
    </row>
    <row r="3058" spans="1:7" x14ac:dyDescent="0.35">
      <c r="A3058">
        <v>118831</v>
      </c>
      <c r="B3058">
        <v>0</v>
      </c>
      <c r="C3058" t="s">
        <v>21</v>
      </c>
      <c r="D3058">
        <v>6201</v>
      </c>
      <c r="E3058" t="s">
        <v>94</v>
      </c>
      <c r="F3058" t="s">
        <v>17</v>
      </c>
      <c r="G3058">
        <v>20</v>
      </c>
    </row>
    <row r="3059" spans="1:7" x14ac:dyDescent="0.35">
      <c r="A3059">
        <v>178597</v>
      </c>
      <c r="B3059">
        <v>2</v>
      </c>
      <c r="C3059" t="s">
        <v>41</v>
      </c>
      <c r="D3059">
        <v>3201</v>
      </c>
      <c r="E3059" t="s">
        <v>94</v>
      </c>
      <c r="F3059" t="s">
        <v>17</v>
      </c>
      <c r="G3059">
        <v>22</v>
      </c>
    </row>
    <row r="3060" spans="1:7" x14ac:dyDescent="0.35">
      <c r="A3060">
        <v>152509</v>
      </c>
      <c r="B3060">
        <v>28</v>
      </c>
      <c r="C3060" t="s">
        <v>22</v>
      </c>
      <c r="D3060">
        <v>0</v>
      </c>
      <c r="E3060" t="s">
        <v>91</v>
      </c>
      <c r="F3060" t="s">
        <v>17</v>
      </c>
      <c r="G3060">
        <v>20</v>
      </c>
    </row>
    <row r="3061" spans="1:7" x14ac:dyDescent="0.35">
      <c r="A3061">
        <v>61232</v>
      </c>
      <c r="B3061">
        <v>0</v>
      </c>
      <c r="C3061" t="s">
        <v>34</v>
      </c>
      <c r="D3061">
        <v>4501</v>
      </c>
      <c r="E3061" t="s">
        <v>94</v>
      </c>
      <c r="F3061" t="s">
        <v>17</v>
      </c>
      <c r="G3061">
        <v>10</v>
      </c>
    </row>
    <row r="3062" spans="1:7" x14ac:dyDescent="0.35">
      <c r="A3062">
        <v>27714</v>
      </c>
      <c r="B3062">
        <v>1</v>
      </c>
      <c r="C3062" t="s">
        <v>40</v>
      </c>
      <c r="D3062">
        <v>3801</v>
      </c>
      <c r="E3062" t="s">
        <v>93</v>
      </c>
      <c r="F3062" t="s">
        <v>14</v>
      </c>
      <c r="G3062">
        <v>9</v>
      </c>
    </row>
    <row r="3063" spans="1:7" x14ac:dyDescent="0.35">
      <c r="A3063">
        <v>170473</v>
      </c>
      <c r="B3063">
        <v>72</v>
      </c>
      <c r="C3063" t="s">
        <v>22</v>
      </c>
      <c r="D3063">
        <v>5101</v>
      </c>
      <c r="E3063" t="s">
        <v>101</v>
      </c>
      <c r="F3063" t="s">
        <v>14</v>
      </c>
      <c r="G3063">
        <v>20</v>
      </c>
    </row>
    <row r="3064" spans="1:7" x14ac:dyDescent="0.35">
      <c r="A3064">
        <v>176454</v>
      </c>
      <c r="B3064">
        <v>28</v>
      </c>
      <c r="C3064" t="s">
        <v>51</v>
      </c>
      <c r="D3064">
        <v>0</v>
      </c>
      <c r="E3064" t="s">
        <v>105</v>
      </c>
      <c r="F3064" t="s">
        <v>17</v>
      </c>
      <c r="G3064">
        <v>23</v>
      </c>
    </row>
    <row r="3065" spans="1:7" x14ac:dyDescent="0.35">
      <c r="A3065">
        <v>73685</v>
      </c>
      <c r="B3065">
        <v>1</v>
      </c>
      <c r="C3065" t="s">
        <v>30</v>
      </c>
      <c r="D3065">
        <v>1707</v>
      </c>
      <c r="E3065" t="s">
        <v>91</v>
      </c>
      <c r="F3065" t="s">
        <v>14</v>
      </c>
      <c r="G3065">
        <v>10</v>
      </c>
    </row>
    <row r="3066" spans="1:7" x14ac:dyDescent="0.35">
      <c r="A3066">
        <v>75153</v>
      </c>
      <c r="B3066">
        <v>1</v>
      </c>
      <c r="C3066" t="s">
        <v>48</v>
      </c>
      <c r="D3066">
        <v>1601</v>
      </c>
      <c r="E3066" t="s">
        <v>89</v>
      </c>
      <c r="F3066" t="s">
        <v>14</v>
      </c>
      <c r="G3066">
        <v>13</v>
      </c>
    </row>
    <row r="3067" spans="1:7" x14ac:dyDescent="0.35">
      <c r="A3067">
        <v>98731</v>
      </c>
      <c r="B3067">
        <v>28</v>
      </c>
      <c r="C3067" t="s">
        <v>16</v>
      </c>
      <c r="D3067">
        <v>5801</v>
      </c>
      <c r="E3067" t="s">
        <v>93</v>
      </c>
      <c r="F3067" t="s">
        <v>17</v>
      </c>
      <c r="G3067">
        <v>15</v>
      </c>
    </row>
    <row r="3068" spans="1:7" x14ac:dyDescent="0.35">
      <c r="A3068">
        <v>81600</v>
      </c>
      <c r="B3068">
        <v>0</v>
      </c>
      <c r="C3068" t="s">
        <v>36</v>
      </c>
      <c r="D3068">
        <v>0</v>
      </c>
      <c r="E3068" t="s">
        <v>92</v>
      </c>
      <c r="F3068" t="s">
        <v>17</v>
      </c>
      <c r="G3068">
        <v>5</v>
      </c>
    </row>
    <row r="3069" spans="1:7" x14ac:dyDescent="0.35">
      <c r="A3069">
        <v>104467</v>
      </c>
      <c r="B3069">
        <v>0</v>
      </c>
      <c r="C3069" t="s">
        <v>28</v>
      </c>
      <c r="D3069">
        <v>3201</v>
      </c>
      <c r="E3069" t="s">
        <v>89</v>
      </c>
      <c r="F3069" t="s">
        <v>14</v>
      </c>
      <c r="G3069">
        <v>3</v>
      </c>
    </row>
    <row r="3070" spans="1:7" x14ac:dyDescent="0.35">
      <c r="A3070">
        <v>190647</v>
      </c>
      <c r="B3070">
        <v>2</v>
      </c>
      <c r="C3070" t="s">
        <v>57</v>
      </c>
      <c r="D3070">
        <v>0</v>
      </c>
      <c r="E3070" t="s">
        <v>92</v>
      </c>
      <c r="F3070" t="s">
        <v>17</v>
      </c>
      <c r="G3070">
        <v>10</v>
      </c>
    </row>
    <row r="3071" spans="1:7" x14ac:dyDescent="0.35">
      <c r="A3071">
        <v>790</v>
      </c>
      <c r="B3071">
        <v>1</v>
      </c>
      <c r="C3071" t="s">
        <v>16</v>
      </c>
      <c r="D3071">
        <v>2601</v>
      </c>
      <c r="E3071" t="s">
        <v>92</v>
      </c>
      <c r="F3071" t="s">
        <v>14</v>
      </c>
      <c r="G3071">
        <v>15</v>
      </c>
    </row>
    <row r="3072" spans="1:7" x14ac:dyDescent="0.35">
      <c r="A3072">
        <v>153319</v>
      </c>
      <c r="B3072">
        <v>0</v>
      </c>
      <c r="C3072" t="s">
        <v>22</v>
      </c>
      <c r="D3072">
        <v>4601</v>
      </c>
      <c r="E3072" t="s">
        <v>96</v>
      </c>
      <c r="F3072" t="s">
        <v>17</v>
      </c>
      <c r="G3072">
        <v>35</v>
      </c>
    </row>
    <row r="3073" spans="1:7" x14ac:dyDescent="0.35">
      <c r="A3073">
        <v>21769</v>
      </c>
      <c r="B3073">
        <v>1</v>
      </c>
      <c r="C3073" t="s">
        <v>18</v>
      </c>
      <c r="D3073">
        <v>0</v>
      </c>
      <c r="E3073" t="s">
        <v>90</v>
      </c>
      <c r="F3073" t="s">
        <v>14</v>
      </c>
      <c r="G3073">
        <v>9</v>
      </c>
    </row>
    <row r="3074" spans="1:7" x14ac:dyDescent="0.35">
      <c r="A3074">
        <v>57419</v>
      </c>
      <c r="B3074">
        <v>0</v>
      </c>
      <c r="C3074" t="s">
        <v>58</v>
      </c>
      <c r="D3074">
        <v>6201</v>
      </c>
      <c r="E3074" t="s">
        <v>94</v>
      </c>
      <c r="F3074" t="s">
        <v>17</v>
      </c>
      <c r="G3074">
        <v>10</v>
      </c>
    </row>
    <row r="3075" spans="1:7" x14ac:dyDescent="0.35">
      <c r="A3075">
        <v>107195</v>
      </c>
      <c r="B3075">
        <v>2</v>
      </c>
      <c r="C3075" t="s">
        <v>60</v>
      </c>
      <c r="D3075">
        <v>4801</v>
      </c>
      <c r="E3075" t="s">
        <v>89</v>
      </c>
      <c r="F3075" t="s">
        <v>17</v>
      </c>
      <c r="G3075">
        <v>10</v>
      </c>
    </row>
    <row r="3076" spans="1:7" x14ac:dyDescent="0.35">
      <c r="A3076">
        <v>139062</v>
      </c>
      <c r="B3076">
        <v>0</v>
      </c>
      <c r="C3076" t="s">
        <v>56</v>
      </c>
      <c r="D3076">
        <v>3501</v>
      </c>
      <c r="E3076" t="s">
        <v>97</v>
      </c>
      <c r="F3076" t="s">
        <v>17</v>
      </c>
      <c r="G3076">
        <v>20</v>
      </c>
    </row>
    <row r="3077" spans="1:7" x14ac:dyDescent="0.35">
      <c r="A3077">
        <v>147529</v>
      </c>
      <c r="B3077">
        <v>1</v>
      </c>
      <c r="C3077" t="s">
        <v>18</v>
      </c>
      <c r="D3077">
        <v>3810</v>
      </c>
      <c r="E3077" t="s">
        <v>94</v>
      </c>
      <c r="F3077" t="s">
        <v>17</v>
      </c>
      <c r="G3077">
        <v>20</v>
      </c>
    </row>
    <row r="3078" spans="1:7" x14ac:dyDescent="0.35">
      <c r="A3078">
        <v>52574</v>
      </c>
      <c r="B3078">
        <v>0</v>
      </c>
      <c r="C3078" t="s">
        <v>54</v>
      </c>
      <c r="D3078">
        <v>4501</v>
      </c>
      <c r="E3078" t="s">
        <v>92</v>
      </c>
      <c r="F3078" t="s">
        <v>17</v>
      </c>
      <c r="G3078">
        <v>12</v>
      </c>
    </row>
    <row r="3079" spans="1:7" x14ac:dyDescent="0.35">
      <c r="A3079">
        <v>41482</v>
      </c>
      <c r="B3079">
        <v>0</v>
      </c>
      <c r="C3079" t="s">
        <v>13</v>
      </c>
      <c r="D3079">
        <v>2501</v>
      </c>
      <c r="E3079" t="s">
        <v>98</v>
      </c>
      <c r="F3079" t="s">
        <v>17</v>
      </c>
      <c r="G3079">
        <v>5</v>
      </c>
    </row>
    <row r="3080" spans="1:7" x14ac:dyDescent="0.35">
      <c r="A3080">
        <v>165287</v>
      </c>
      <c r="B3080">
        <v>1</v>
      </c>
      <c r="C3080" t="s">
        <v>22</v>
      </c>
      <c r="D3080">
        <v>5401</v>
      </c>
      <c r="E3080" t="s">
        <v>93</v>
      </c>
      <c r="F3080" t="s">
        <v>14</v>
      </c>
      <c r="G3080">
        <v>22</v>
      </c>
    </row>
    <row r="3081" spans="1:7" x14ac:dyDescent="0.35">
      <c r="A3081">
        <v>41569</v>
      </c>
      <c r="B3081">
        <v>0</v>
      </c>
      <c r="C3081" t="s">
        <v>13</v>
      </c>
      <c r="D3081">
        <v>2507</v>
      </c>
      <c r="E3081" t="s">
        <v>96</v>
      </c>
      <c r="F3081" t="s">
        <v>17</v>
      </c>
      <c r="G3081">
        <v>18</v>
      </c>
    </row>
    <row r="3082" spans="1:7" x14ac:dyDescent="0.35">
      <c r="A3082">
        <v>1959</v>
      </c>
      <c r="B3082">
        <v>28</v>
      </c>
      <c r="C3082" t="s">
        <v>22</v>
      </c>
      <c r="D3082">
        <v>5801</v>
      </c>
      <c r="E3082" t="s">
        <v>94</v>
      </c>
      <c r="F3082" t="s">
        <v>17</v>
      </c>
      <c r="G3082">
        <v>50</v>
      </c>
    </row>
    <row r="3083" spans="1:7" x14ac:dyDescent="0.35">
      <c r="A3083">
        <v>182490</v>
      </c>
      <c r="B3083">
        <v>1002</v>
      </c>
      <c r="C3083" t="s">
        <v>82</v>
      </c>
      <c r="D3083">
        <v>6311</v>
      </c>
      <c r="E3083" t="s">
        <v>90</v>
      </c>
      <c r="F3083" t="s">
        <v>14</v>
      </c>
      <c r="G3083">
        <v>10</v>
      </c>
    </row>
    <row r="3084" spans="1:7" x14ac:dyDescent="0.35">
      <c r="A3084">
        <v>87680</v>
      </c>
      <c r="B3084">
        <v>0</v>
      </c>
      <c r="C3084" t="s">
        <v>35</v>
      </c>
      <c r="D3084">
        <v>0</v>
      </c>
      <c r="E3084" t="s">
        <v>92</v>
      </c>
      <c r="F3084" t="s">
        <v>17</v>
      </c>
      <c r="G3084">
        <v>12</v>
      </c>
    </row>
    <row r="3085" spans="1:7" x14ac:dyDescent="0.35">
      <c r="A3085">
        <v>16643</v>
      </c>
      <c r="B3085">
        <v>0</v>
      </c>
      <c r="C3085" t="s">
        <v>18</v>
      </c>
      <c r="D3085">
        <v>1401</v>
      </c>
      <c r="E3085" t="s">
        <v>93</v>
      </c>
      <c r="F3085" t="s">
        <v>17</v>
      </c>
      <c r="G3085">
        <v>125</v>
      </c>
    </row>
    <row r="3086" spans="1:7" x14ac:dyDescent="0.35">
      <c r="A3086">
        <v>27338</v>
      </c>
      <c r="B3086">
        <v>2</v>
      </c>
      <c r="C3086" t="s">
        <v>40</v>
      </c>
      <c r="D3086">
        <v>0</v>
      </c>
      <c r="E3086" t="s">
        <v>100</v>
      </c>
      <c r="F3086" t="s">
        <v>31</v>
      </c>
      <c r="G3086">
        <v>7</v>
      </c>
    </row>
    <row r="3087" spans="1:7" x14ac:dyDescent="0.35">
      <c r="A3087">
        <v>155907</v>
      </c>
      <c r="B3087">
        <v>2</v>
      </c>
      <c r="C3087" t="s">
        <v>22</v>
      </c>
      <c r="D3087">
        <v>0</v>
      </c>
      <c r="E3087" t="s">
        <v>105</v>
      </c>
      <c r="F3087" t="s">
        <v>17</v>
      </c>
      <c r="G3087">
        <v>15</v>
      </c>
    </row>
    <row r="3088" spans="1:7" x14ac:dyDescent="0.35">
      <c r="A3088">
        <v>144050</v>
      </c>
      <c r="B3088">
        <v>1</v>
      </c>
      <c r="C3088" t="s">
        <v>22</v>
      </c>
      <c r="D3088">
        <v>0</v>
      </c>
      <c r="E3088" t="s">
        <v>94</v>
      </c>
      <c r="F3088" t="s">
        <v>14</v>
      </c>
      <c r="G3088">
        <v>22</v>
      </c>
    </row>
    <row r="3089" spans="1:7" x14ac:dyDescent="0.35">
      <c r="A3089">
        <v>108420</v>
      </c>
      <c r="B3089">
        <v>0</v>
      </c>
      <c r="C3089" t="s">
        <v>50</v>
      </c>
      <c r="D3089">
        <v>3306</v>
      </c>
      <c r="E3089" t="s">
        <v>89</v>
      </c>
      <c r="F3089" t="s">
        <v>17</v>
      </c>
      <c r="G3089">
        <v>13</v>
      </c>
    </row>
    <row r="3090" spans="1:7" x14ac:dyDescent="0.35">
      <c r="A3090">
        <v>21373</v>
      </c>
      <c r="B3090">
        <v>0</v>
      </c>
      <c r="C3090" t="s">
        <v>18</v>
      </c>
      <c r="D3090">
        <v>5901</v>
      </c>
      <c r="E3090" t="s">
        <v>90</v>
      </c>
      <c r="F3090" t="s">
        <v>17</v>
      </c>
      <c r="G3090">
        <v>7</v>
      </c>
    </row>
    <row r="3091" spans="1:7" x14ac:dyDescent="0.35">
      <c r="A3091">
        <v>61108</v>
      </c>
      <c r="B3091">
        <v>0</v>
      </c>
      <c r="C3091" t="s">
        <v>34</v>
      </c>
      <c r="D3091">
        <v>3701</v>
      </c>
      <c r="E3091" t="s">
        <v>98</v>
      </c>
      <c r="F3091" t="s">
        <v>14</v>
      </c>
      <c r="G3091">
        <v>7</v>
      </c>
    </row>
    <row r="3092" spans="1:7" x14ac:dyDescent="0.35">
      <c r="A3092">
        <v>87024</v>
      </c>
      <c r="B3092">
        <v>0</v>
      </c>
      <c r="C3092" t="s">
        <v>35</v>
      </c>
      <c r="D3092">
        <v>0</v>
      </c>
      <c r="E3092" t="s">
        <v>92</v>
      </c>
      <c r="F3092" t="s">
        <v>17</v>
      </c>
      <c r="G3092">
        <v>5</v>
      </c>
    </row>
    <row r="3093" spans="1:7" x14ac:dyDescent="0.35">
      <c r="A3093">
        <v>179673</v>
      </c>
      <c r="B3093">
        <v>1</v>
      </c>
      <c r="C3093" t="s">
        <v>41</v>
      </c>
      <c r="D3093">
        <v>1701</v>
      </c>
      <c r="E3093" t="s">
        <v>96</v>
      </c>
      <c r="F3093" t="s">
        <v>14</v>
      </c>
      <c r="G3093">
        <v>5</v>
      </c>
    </row>
    <row r="3094" spans="1:7" x14ac:dyDescent="0.35">
      <c r="A3094">
        <v>179606</v>
      </c>
      <c r="B3094">
        <v>28</v>
      </c>
      <c r="C3094" t="s">
        <v>41</v>
      </c>
      <c r="D3094">
        <v>1910</v>
      </c>
      <c r="E3094" t="s">
        <v>95</v>
      </c>
      <c r="F3094" t="s">
        <v>17</v>
      </c>
      <c r="G3094">
        <v>15</v>
      </c>
    </row>
    <row r="3095" spans="1:7" x14ac:dyDescent="0.35">
      <c r="A3095">
        <v>144038</v>
      </c>
      <c r="B3095">
        <v>0</v>
      </c>
      <c r="C3095" t="s">
        <v>22</v>
      </c>
      <c r="D3095">
        <v>0</v>
      </c>
      <c r="E3095" t="s">
        <v>103</v>
      </c>
      <c r="F3095" t="s">
        <v>17</v>
      </c>
      <c r="G3095">
        <v>50</v>
      </c>
    </row>
    <row r="3096" spans="1:7" x14ac:dyDescent="0.35">
      <c r="A3096">
        <v>5496</v>
      </c>
      <c r="B3096">
        <v>1</v>
      </c>
      <c r="C3096" t="s">
        <v>58</v>
      </c>
      <c r="D3096">
        <v>1309</v>
      </c>
      <c r="E3096" t="s">
        <v>100</v>
      </c>
      <c r="F3096" t="s">
        <v>14</v>
      </c>
      <c r="G3096">
        <v>5</v>
      </c>
    </row>
    <row r="3097" spans="1:7" x14ac:dyDescent="0.35">
      <c r="A3097">
        <v>118805</v>
      </c>
      <c r="B3097">
        <v>2</v>
      </c>
      <c r="C3097" t="s">
        <v>21</v>
      </c>
      <c r="D3097">
        <v>4304</v>
      </c>
      <c r="E3097" t="s">
        <v>93</v>
      </c>
      <c r="F3097" t="s">
        <v>17</v>
      </c>
      <c r="G3097">
        <v>20</v>
      </c>
    </row>
    <row r="3098" spans="1:7" x14ac:dyDescent="0.35">
      <c r="A3098">
        <v>66300</v>
      </c>
      <c r="B3098">
        <v>1</v>
      </c>
      <c r="C3098" t="s">
        <v>30</v>
      </c>
      <c r="D3098">
        <v>811</v>
      </c>
      <c r="E3098" t="s">
        <v>96</v>
      </c>
      <c r="F3098" t="s">
        <v>14</v>
      </c>
      <c r="G3098">
        <v>14</v>
      </c>
    </row>
    <row r="3099" spans="1:7" x14ac:dyDescent="0.35">
      <c r="A3099">
        <v>168648</v>
      </c>
      <c r="B3099">
        <v>1002</v>
      </c>
      <c r="C3099" t="s">
        <v>22</v>
      </c>
      <c r="D3099">
        <v>4210</v>
      </c>
      <c r="E3099" t="s">
        <v>94</v>
      </c>
      <c r="F3099" t="s">
        <v>14</v>
      </c>
      <c r="G3099">
        <v>14</v>
      </c>
    </row>
    <row r="3100" spans="1:7" x14ac:dyDescent="0.35">
      <c r="A3100">
        <v>33420</v>
      </c>
      <c r="B3100">
        <v>1</v>
      </c>
      <c r="C3100" t="s">
        <v>13</v>
      </c>
      <c r="D3100">
        <v>4210</v>
      </c>
      <c r="E3100" t="s">
        <v>93</v>
      </c>
      <c r="F3100" t="s">
        <v>14</v>
      </c>
      <c r="G3100">
        <v>25</v>
      </c>
    </row>
    <row r="3101" spans="1:7" x14ac:dyDescent="0.35">
      <c r="A3101">
        <v>139141</v>
      </c>
      <c r="B3101">
        <v>1</v>
      </c>
      <c r="C3101" t="s">
        <v>55</v>
      </c>
      <c r="D3101">
        <v>5801</v>
      </c>
      <c r="E3101" t="s">
        <v>90</v>
      </c>
      <c r="F3101" t="s">
        <v>14</v>
      </c>
      <c r="G3101">
        <v>25</v>
      </c>
    </row>
    <row r="3102" spans="1:7" x14ac:dyDescent="0.35">
      <c r="A3102">
        <v>182056</v>
      </c>
      <c r="B3102">
        <v>1</v>
      </c>
      <c r="C3102" t="s">
        <v>41</v>
      </c>
      <c r="D3102">
        <v>3002</v>
      </c>
      <c r="E3102" t="s">
        <v>102</v>
      </c>
      <c r="F3102" t="s">
        <v>14</v>
      </c>
      <c r="G3102">
        <v>5</v>
      </c>
    </row>
    <row r="3103" spans="1:7" x14ac:dyDescent="0.35">
      <c r="A3103">
        <v>15384</v>
      </c>
      <c r="B3103">
        <v>28</v>
      </c>
      <c r="C3103" t="s">
        <v>18</v>
      </c>
      <c r="D3103">
        <v>3801</v>
      </c>
      <c r="E3103" t="s">
        <v>89</v>
      </c>
      <c r="F3103" t="s">
        <v>17</v>
      </c>
      <c r="G3103">
        <v>15</v>
      </c>
    </row>
    <row r="3104" spans="1:7" x14ac:dyDescent="0.35">
      <c r="A3104">
        <v>171083</v>
      </c>
      <c r="B3104">
        <v>0</v>
      </c>
      <c r="C3104" t="s">
        <v>22</v>
      </c>
      <c r="D3104">
        <v>4301</v>
      </c>
      <c r="E3104" t="s">
        <v>91</v>
      </c>
      <c r="F3104" t="s">
        <v>17</v>
      </c>
      <c r="G3104">
        <v>25</v>
      </c>
    </row>
    <row r="3105" spans="1:7" x14ac:dyDescent="0.35">
      <c r="A3105">
        <v>171581</v>
      </c>
      <c r="B3105">
        <v>1</v>
      </c>
      <c r="C3105" t="s">
        <v>22</v>
      </c>
      <c r="D3105">
        <v>1001</v>
      </c>
      <c r="E3105" t="s">
        <v>94</v>
      </c>
      <c r="F3105" t="s">
        <v>14</v>
      </c>
      <c r="G3105">
        <v>5</v>
      </c>
    </row>
    <row r="3106" spans="1:7" x14ac:dyDescent="0.35">
      <c r="A3106">
        <v>13288</v>
      </c>
      <c r="B3106">
        <v>0</v>
      </c>
      <c r="C3106" t="s">
        <v>13</v>
      </c>
      <c r="D3106">
        <v>4901</v>
      </c>
      <c r="E3106" t="s">
        <v>89</v>
      </c>
      <c r="F3106" t="s">
        <v>17</v>
      </c>
      <c r="G3106">
        <v>20</v>
      </c>
    </row>
    <row r="3107" spans="1:7" x14ac:dyDescent="0.35">
      <c r="A3107">
        <v>102589</v>
      </c>
      <c r="B3107">
        <v>0</v>
      </c>
      <c r="C3107" t="s">
        <v>37</v>
      </c>
      <c r="D3107">
        <v>2607</v>
      </c>
      <c r="E3107" t="s">
        <v>92</v>
      </c>
      <c r="F3107" t="s">
        <v>14</v>
      </c>
      <c r="G3107">
        <v>100</v>
      </c>
    </row>
    <row r="3108" spans="1:7" x14ac:dyDescent="0.35">
      <c r="A3108">
        <v>43119</v>
      </c>
      <c r="B3108">
        <v>0</v>
      </c>
      <c r="C3108" t="s">
        <v>13</v>
      </c>
      <c r="D3108">
        <v>0</v>
      </c>
      <c r="E3108" t="s">
        <v>89</v>
      </c>
      <c r="F3108" t="s">
        <v>17</v>
      </c>
      <c r="G3108">
        <v>9</v>
      </c>
    </row>
    <row r="3109" spans="1:7" x14ac:dyDescent="0.35">
      <c r="A3109">
        <v>167202</v>
      </c>
      <c r="B3109">
        <v>0</v>
      </c>
      <c r="C3109" t="s">
        <v>22</v>
      </c>
      <c r="D3109">
        <v>1101</v>
      </c>
      <c r="E3109" t="s">
        <v>94</v>
      </c>
      <c r="F3109" t="s">
        <v>17</v>
      </c>
      <c r="G3109">
        <v>15</v>
      </c>
    </row>
    <row r="3110" spans="1:7" x14ac:dyDescent="0.35">
      <c r="A3110">
        <v>143332</v>
      </c>
      <c r="B3110">
        <v>1</v>
      </c>
      <c r="C3110" t="s">
        <v>22</v>
      </c>
      <c r="D3110">
        <v>3101</v>
      </c>
      <c r="E3110" t="s">
        <v>96</v>
      </c>
      <c r="F3110" t="s">
        <v>14</v>
      </c>
      <c r="G3110">
        <v>13</v>
      </c>
    </row>
    <row r="3111" spans="1:7" x14ac:dyDescent="0.35">
      <c r="A3111">
        <v>126945</v>
      </c>
      <c r="B3111">
        <v>1</v>
      </c>
      <c r="C3111" t="s">
        <v>21</v>
      </c>
      <c r="D3111">
        <v>5504</v>
      </c>
      <c r="E3111" t="s">
        <v>95</v>
      </c>
      <c r="F3111" t="s">
        <v>14</v>
      </c>
      <c r="G3111">
        <v>10</v>
      </c>
    </row>
    <row r="3112" spans="1:7" x14ac:dyDescent="0.35">
      <c r="A3112">
        <v>137900</v>
      </c>
      <c r="B3112">
        <v>2</v>
      </c>
      <c r="C3112" t="s">
        <v>56</v>
      </c>
      <c r="D3112">
        <v>3008</v>
      </c>
      <c r="E3112" t="s">
        <v>92</v>
      </c>
      <c r="F3112" t="s">
        <v>14</v>
      </c>
      <c r="G3112">
        <v>5</v>
      </c>
    </row>
    <row r="3113" spans="1:7" x14ac:dyDescent="0.35">
      <c r="A3113">
        <v>47161</v>
      </c>
      <c r="B3113">
        <v>1</v>
      </c>
      <c r="C3113" t="s">
        <v>44</v>
      </c>
      <c r="D3113">
        <v>1911</v>
      </c>
      <c r="E3113" t="s">
        <v>94</v>
      </c>
      <c r="F3113" t="s">
        <v>14</v>
      </c>
      <c r="G3113">
        <v>10</v>
      </c>
    </row>
    <row r="3114" spans="1:7" x14ac:dyDescent="0.35">
      <c r="A3114">
        <v>48551</v>
      </c>
      <c r="B3114">
        <v>0</v>
      </c>
      <c r="C3114" t="s">
        <v>44</v>
      </c>
      <c r="D3114">
        <v>4401</v>
      </c>
      <c r="E3114" t="s">
        <v>100</v>
      </c>
      <c r="F3114" t="s">
        <v>17</v>
      </c>
      <c r="G3114">
        <v>20</v>
      </c>
    </row>
    <row r="3115" spans="1:7" x14ac:dyDescent="0.35">
      <c r="A3115">
        <v>186482</v>
      </c>
      <c r="B3115">
        <v>1</v>
      </c>
      <c r="C3115" t="s">
        <v>60</v>
      </c>
      <c r="D3115">
        <v>5101</v>
      </c>
      <c r="E3115" t="s">
        <v>91</v>
      </c>
      <c r="F3115" t="s">
        <v>14</v>
      </c>
      <c r="G3115">
        <v>15</v>
      </c>
    </row>
    <row r="3116" spans="1:7" x14ac:dyDescent="0.35">
      <c r="A3116">
        <v>97537</v>
      </c>
      <c r="B3116">
        <v>1</v>
      </c>
      <c r="C3116" t="s">
        <v>16</v>
      </c>
      <c r="D3116">
        <v>7001</v>
      </c>
      <c r="E3116" t="s">
        <v>105</v>
      </c>
      <c r="F3116" t="s">
        <v>14</v>
      </c>
      <c r="G3116">
        <v>4</v>
      </c>
    </row>
    <row r="3117" spans="1:7" x14ac:dyDescent="0.35">
      <c r="A3117">
        <v>175782</v>
      </c>
      <c r="B3117">
        <v>0</v>
      </c>
      <c r="C3117" t="s">
        <v>51</v>
      </c>
      <c r="D3117">
        <v>0</v>
      </c>
      <c r="E3117" t="s">
        <v>91</v>
      </c>
      <c r="F3117" t="s">
        <v>17</v>
      </c>
      <c r="G3117">
        <v>21</v>
      </c>
    </row>
    <row r="3118" spans="1:7" x14ac:dyDescent="0.35">
      <c r="A3118">
        <v>2691</v>
      </c>
      <c r="B3118">
        <v>1</v>
      </c>
      <c r="C3118" t="s">
        <v>24</v>
      </c>
      <c r="D3118">
        <v>0</v>
      </c>
      <c r="E3118" t="s">
        <v>89</v>
      </c>
      <c r="F3118" t="s">
        <v>97</v>
      </c>
      <c r="G3118">
        <v>16</v>
      </c>
    </row>
    <row r="3119" spans="1:7" x14ac:dyDescent="0.35">
      <c r="A3119">
        <v>39031</v>
      </c>
      <c r="B3119">
        <v>0</v>
      </c>
      <c r="C3119" t="s">
        <v>13</v>
      </c>
      <c r="D3119">
        <v>5401</v>
      </c>
      <c r="E3119" t="s">
        <v>96</v>
      </c>
      <c r="F3119" t="s">
        <v>17</v>
      </c>
      <c r="G3119">
        <v>15</v>
      </c>
    </row>
    <row r="3120" spans="1:7" x14ac:dyDescent="0.35">
      <c r="A3120">
        <v>94902</v>
      </c>
      <c r="B3120">
        <v>1</v>
      </c>
      <c r="C3120" t="s">
        <v>16</v>
      </c>
      <c r="D3120">
        <v>0</v>
      </c>
      <c r="E3120" t="s">
        <v>96</v>
      </c>
      <c r="F3120" t="s">
        <v>14</v>
      </c>
      <c r="G3120">
        <v>30</v>
      </c>
    </row>
    <row r="3121" spans="1:7" x14ac:dyDescent="0.35">
      <c r="A3121">
        <v>60104</v>
      </c>
      <c r="B3121">
        <v>28</v>
      </c>
      <c r="C3121" t="s">
        <v>24</v>
      </c>
      <c r="D3121">
        <v>0</v>
      </c>
      <c r="E3121" t="s">
        <v>91</v>
      </c>
      <c r="F3121" t="s">
        <v>17</v>
      </c>
      <c r="G3121">
        <v>5</v>
      </c>
    </row>
    <row r="3122" spans="1:7" x14ac:dyDescent="0.35">
      <c r="A3122">
        <v>163843</v>
      </c>
      <c r="B3122">
        <v>1</v>
      </c>
      <c r="C3122" t="s">
        <v>22</v>
      </c>
      <c r="D3122">
        <v>4609</v>
      </c>
      <c r="E3122" t="s">
        <v>94</v>
      </c>
      <c r="F3122" t="s">
        <v>14</v>
      </c>
      <c r="G3122">
        <v>16</v>
      </c>
    </row>
    <row r="3123" spans="1:7" x14ac:dyDescent="0.35">
      <c r="A3123">
        <v>8768</v>
      </c>
      <c r="B3123">
        <v>2</v>
      </c>
      <c r="C3123" t="s">
        <v>22</v>
      </c>
      <c r="D3123">
        <v>1901</v>
      </c>
      <c r="E3123" t="s">
        <v>97</v>
      </c>
      <c r="F3123" t="s">
        <v>14</v>
      </c>
      <c r="G3123">
        <v>15</v>
      </c>
    </row>
    <row r="3124" spans="1:7" x14ac:dyDescent="0.35">
      <c r="A3124">
        <v>190626</v>
      </c>
      <c r="B3124">
        <v>0</v>
      </c>
      <c r="C3124" t="s">
        <v>13</v>
      </c>
      <c r="D3124">
        <v>2904</v>
      </c>
      <c r="E3124" t="s">
        <v>98</v>
      </c>
      <c r="F3124" t="s">
        <v>14</v>
      </c>
      <c r="G3124">
        <v>10</v>
      </c>
    </row>
    <row r="3125" spans="1:7" x14ac:dyDescent="0.35">
      <c r="A3125">
        <v>145786</v>
      </c>
      <c r="B3125">
        <v>1</v>
      </c>
      <c r="C3125" t="s">
        <v>22</v>
      </c>
      <c r="D3125">
        <v>1904</v>
      </c>
      <c r="E3125" t="s">
        <v>104</v>
      </c>
      <c r="F3125" t="s">
        <v>14</v>
      </c>
      <c r="G3125">
        <v>20</v>
      </c>
    </row>
    <row r="3126" spans="1:7" x14ac:dyDescent="0.35">
      <c r="A3126">
        <v>1927</v>
      </c>
      <c r="B3126">
        <v>0</v>
      </c>
      <c r="C3126" t="s">
        <v>41</v>
      </c>
      <c r="D3126">
        <v>5801</v>
      </c>
      <c r="E3126" t="s">
        <v>95</v>
      </c>
      <c r="F3126" t="s">
        <v>17</v>
      </c>
      <c r="G3126">
        <v>15</v>
      </c>
    </row>
    <row r="3127" spans="1:7" x14ac:dyDescent="0.35">
      <c r="A3127">
        <v>157100</v>
      </c>
      <c r="B3127">
        <v>0</v>
      </c>
      <c r="C3127" t="s">
        <v>22</v>
      </c>
      <c r="D3127">
        <v>4703</v>
      </c>
      <c r="E3127" t="s">
        <v>95</v>
      </c>
      <c r="F3127" t="s">
        <v>17</v>
      </c>
      <c r="G3127">
        <v>27</v>
      </c>
    </row>
    <row r="3128" spans="1:7" x14ac:dyDescent="0.35">
      <c r="A3128">
        <v>166870</v>
      </c>
      <c r="B3128">
        <v>28</v>
      </c>
      <c r="C3128" t="s">
        <v>22</v>
      </c>
      <c r="D3128">
        <v>0</v>
      </c>
      <c r="E3128" t="s">
        <v>94</v>
      </c>
      <c r="F3128" t="s">
        <v>17</v>
      </c>
      <c r="G3128">
        <v>14</v>
      </c>
    </row>
    <row r="3129" spans="1:7" x14ac:dyDescent="0.35">
      <c r="A3129">
        <v>108724</v>
      </c>
      <c r="B3129">
        <v>1002</v>
      </c>
      <c r="C3129" t="s">
        <v>50</v>
      </c>
      <c r="D3129">
        <v>4001</v>
      </c>
      <c r="E3129" t="s">
        <v>90</v>
      </c>
      <c r="F3129" t="s">
        <v>14</v>
      </c>
      <c r="G3129">
        <v>12</v>
      </c>
    </row>
    <row r="3130" spans="1:7" x14ac:dyDescent="0.35">
      <c r="A3130">
        <v>62400</v>
      </c>
      <c r="B3130">
        <v>0</v>
      </c>
      <c r="C3130" t="s">
        <v>34</v>
      </c>
      <c r="D3130">
        <v>1801</v>
      </c>
      <c r="E3130" t="s">
        <v>91</v>
      </c>
      <c r="F3130" t="s">
        <v>17</v>
      </c>
      <c r="G3130">
        <v>3</v>
      </c>
    </row>
    <row r="3131" spans="1:7" x14ac:dyDescent="0.35">
      <c r="A3131">
        <v>19864</v>
      </c>
      <c r="B3131">
        <v>1</v>
      </c>
      <c r="C3131" t="s">
        <v>18</v>
      </c>
      <c r="D3131">
        <v>4001</v>
      </c>
      <c r="E3131" t="s">
        <v>89</v>
      </c>
      <c r="F3131" t="s">
        <v>14</v>
      </c>
      <c r="G3131">
        <v>5</v>
      </c>
    </row>
    <row r="3132" spans="1:7" x14ac:dyDescent="0.35">
      <c r="A3132">
        <v>11961</v>
      </c>
      <c r="B3132">
        <v>0</v>
      </c>
      <c r="C3132" t="s">
        <v>22</v>
      </c>
      <c r="D3132">
        <v>5801</v>
      </c>
      <c r="E3132" t="s">
        <v>94</v>
      </c>
      <c r="F3132" t="s">
        <v>17</v>
      </c>
      <c r="G3132">
        <v>25</v>
      </c>
    </row>
    <row r="3133" spans="1:7" x14ac:dyDescent="0.35">
      <c r="A3133">
        <v>20302</v>
      </c>
      <c r="B3133">
        <v>0</v>
      </c>
      <c r="C3133" t="s">
        <v>18</v>
      </c>
      <c r="D3133">
        <v>0</v>
      </c>
      <c r="E3133" t="s">
        <v>100</v>
      </c>
      <c r="F3133" t="s">
        <v>31</v>
      </c>
      <c r="G3133">
        <v>1</v>
      </c>
    </row>
    <row r="3134" spans="1:7" x14ac:dyDescent="0.35">
      <c r="A3134">
        <v>188190</v>
      </c>
      <c r="B3134">
        <v>0</v>
      </c>
      <c r="C3134" t="s">
        <v>47</v>
      </c>
      <c r="D3134">
        <v>2001</v>
      </c>
      <c r="E3134" t="s">
        <v>105</v>
      </c>
      <c r="F3134" t="s">
        <v>17</v>
      </c>
      <c r="G3134">
        <v>5</v>
      </c>
    </row>
    <row r="3135" spans="1:7" x14ac:dyDescent="0.35">
      <c r="A3135">
        <v>174974</v>
      </c>
      <c r="B3135">
        <v>0</v>
      </c>
      <c r="C3135" t="s">
        <v>51</v>
      </c>
      <c r="D3135">
        <v>2603</v>
      </c>
      <c r="E3135" t="s">
        <v>92</v>
      </c>
      <c r="F3135" t="s">
        <v>14</v>
      </c>
      <c r="G3135">
        <v>10</v>
      </c>
    </row>
    <row r="3136" spans="1:7" x14ac:dyDescent="0.35">
      <c r="A3136">
        <v>97315</v>
      </c>
      <c r="B3136">
        <v>1</v>
      </c>
      <c r="C3136" t="s">
        <v>16</v>
      </c>
      <c r="D3136">
        <v>2801</v>
      </c>
      <c r="E3136" t="s">
        <v>98</v>
      </c>
      <c r="F3136" t="s">
        <v>14</v>
      </c>
      <c r="G3136">
        <v>14</v>
      </c>
    </row>
    <row r="3137" spans="1:7" x14ac:dyDescent="0.35">
      <c r="A3137">
        <v>111981</v>
      </c>
      <c r="B3137">
        <v>2</v>
      </c>
      <c r="C3137" t="s">
        <v>33</v>
      </c>
      <c r="D3137">
        <v>0</v>
      </c>
      <c r="E3137" t="s">
        <v>92</v>
      </c>
      <c r="F3137" t="s">
        <v>17</v>
      </c>
      <c r="G3137">
        <v>20</v>
      </c>
    </row>
    <row r="3138" spans="1:7" x14ac:dyDescent="0.35">
      <c r="A3138">
        <v>118361</v>
      </c>
      <c r="B3138">
        <v>2</v>
      </c>
      <c r="C3138" t="s">
        <v>21</v>
      </c>
      <c r="D3138">
        <v>2209</v>
      </c>
      <c r="E3138" t="s">
        <v>101</v>
      </c>
      <c r="F3138" t="s">
        <v>17</v>
      </c>
      <c r="G3138">
        <v>10</v>
      </c>
    </row>
    <row r="3139" spans="1:7" x14ac:dyDescent="0.35">
      <c r="A3139">
        <v>131434</v>
      </c>
      <c r="B3139">
        <v>0</v>
      </c>
      <c r="C3139" t="s">
        <v>49</v>
      </c>
      <c r="D3139">
        <v>2601</v>
      </c>
      <c r="E3139" t="s">
        <v>101</v>
      </c>
      <c r="F3139" t="s">
        <v>17</v>
      </c>
      <c r="G3139">
        <v>20</v>
      </c>
    </row>
    <row r="3140" spans="1:7" x14ac:dyDescent="0.35">
      <c r="A3140">
        <v>55503</v>
      </c>
      <c r="B3140">
        <v>0</v>
      </c>
      <c r="C3140" t="s">
        <v>63</v>
      </c>
      <c r="D3140">
        <v>1401</v>
      </c>
      <c r="E3140" t="s">
        <v>92</v>
      </c>
      <c r="F3140" t="s">
        <v>14</v>
      </c>
      <c r="G3140">
        <v>10</v>
      </c>
    </row>
    <row r="3141" spans="1:7" x14ac:dyDescent="0.35">
      <c r="A3141">
        <v>106862</v>
      </c>
      <c r="B3141">
        <v>0</v>
      </c>
      <c r="C3141" t="s">
        <v>60</v>
      </c>
      <c r="D3141">
        <v>5101</v>
      </c>
      <c r="E3141" t="s">
        <v>91</v>
      </c>
      <c r="F3141" t="s">
        <v>17</v>
      </c>
      <c r="G3141">
        <v>10</v>
      </c>
    </row>
    <row r="3142" spans="1:7" x14ac:dyDescent="0.35">
      <c r="A3142">
        <v>119315</v>
      </c>
      <c r="B3142">
        <v>0</v>
      </c>
      <c r="C3142" t="s">
        <v>21</v>
      </c>
      <c r="D3142">
        <v>7301</v>
      </c>
      <c r="E3142" t="s">
        <v>98</v>
      </c>
      <c r="F3142" t="s">
        <v>17</v>
      </c>
      <c r="G3142">
        <v>13</v>
      </c>
    </row>
    <row r="3143" spans="1:7" x14ac:dyDescent="0.35">
      <c r="A3143">
        <v>27010</v>
      </c>
      <c r="B3143">
        <v>0</v>
      </c>
      <c r="C3143" t="s">
        <v>40</v>
      </c>
      <c r="D3143">
        <v>0</v>
      </c>
      <c r="E3143" t="s">
        <v>90</v>
      </c>
      <c r="F3143" t="s">
        <v>31</v>
      </c>
      <c r="G3143">
        <v>16</v>
      </c>
    </row>
    <row r="3144" spans="1:7" x14ac:dyDescent="0.35">
      <c r="A3144">
        <v>186448</v>
      </c>
      <c r="B3144">
        <v>2</v>
      </c>
      <c r="C3144" t="s">
        <v>22</v>
      </c>
      <c r="D3144">
        <v>0</v>
      </c>
      <c r="E3144" t="s">
        <v>94</v>
      </c>
      <c r="F3144" t="s">
        <v>14</v>
      </c>
      <c r="G3144">
        <v>10</v>
      </c>
    </row>
    <row r="3145" spans="1:7" x14ac:dyDescent="0.35">
      <c r="A3145">
        <v>92348</v>
      </c>
      <c r="B3145">
        <v>0</v>
      </c>
      <c r="C3145" t="s">
        <v>16</v>
      </c>
      <c r="D3145">
        <v>4201</v>
      </c>
      <c r="E3145" t="s">
        <v>94</v>
      </c>
      <c r="F3145" t="s">
        <v>17</v>
      </c>
      <c r="G3145">
        <v>10</v>
      </c>
    </row>
    <row r="3146" spans="1:7" x14ac:dyDescent="0.35">
      <c r="A3146">
        <v>115179</v>
      </c>
      <c r="B3146">
        <v>0</v>
      </c>
      <c r="C3146" t="s">
        <v>32</v>
      </c>
      <c r="D3146">
        <v>6601</v>
      </c>
      <c r="E3146" t="s">
        <v>90</v>
      </c>
      <c r="F3146" t="s">
        <v>17</v>
      </c>
      <c r="G3146">
        <v>10</v>
      </c>
    </row>
    <row r="3147" spans="1:7" x14ac:dyDescent="0.35">
      <c r="A3147">
        <v>27039</v>
      </c>
      <c r="B3147">
        <v>2</v>
      </c>
      <c r="C3147" t="s">
        <v>40</v>
      </c>
      <c r="D3147">
        <v>0</v>
      </c>
      <c r="E3147" t="s">
        <v>92</v>
      </c>
      <c r="F3147" t="s">
        <v>17</v>
      </c>
      <c r="G3147">
        <v>15</v>
      </c>
    </row>
    <row r="3148" spans="1:7" x14ac:dyDescent="0.35">
      <c r="A3148">
        <v>27968</v>
      </c>
      <c r="B3148">
        <v>2</v>
      </c>
      <c r="C3148" t="s">
        <v>40</v>
      </c>
      <c r="D3148">
        <v>0</v>
      </c>
      <c r="E3148" t="s">
        <v>92</v>
      </c>
      <c r="F3148" t="s">
        <v>17</v>
      </c>
      <c r="G3148">
        <v>5</v>
      </c>
    </row>
    <row r="3149" spans="1:7" x14ac:dyDescent="0.35">
      <c r="A3149">
        <v>86985</v>
      </c>
      <c r="B3149">
        <v>0</v>
      </c>
      <c r="C3149" t="s">
        <v>35</v>
      </c>
      <c r="D3149">
        <v>4401</v>
      </c>
      <c r="E3149" t="s">
        <v>89</v>
      </c>
      <c r="F3149" t="s">
        <v>17</v>
      </c>
      <c r="G3149">
        <v>15</v>
      </c>
    </row>
    <row r="3150" spans="1:7" x14ac:dyDescent="0.35">
      <c r="A3150">
        <v>23989</v>
      </c>
      <c r="B3150">
        <v>2</v>
      </c>
      <c r="C3150" t="s">
        <v>47</v>
      </c>
      <c r="D3150">
        <v>2501</v>
      </c>
      <c r="E3150" t="s">
        <v>90</v>
      </c>
      <c r="F3150" t="s">
        <v>17</v>
      </c>
      <c r="G3150">
        <v>15</v>
      </c>
    </row>
    <row r="3151" spans="1:7" x14ac:dyDescent="0.35">
      <c r="A3151">
        <v>155114</v>
      </c>
      <c r="B3151">
        <v>0</v>
      </c>
      <c r="C3151" t="s">
        <v>22</v>
      </c>
      <c r="D3151">
        <v>8108</v>
      </c>
      <c r="E3151" t="s">
        <v>91</v>
      </c>
      <c r="F3151" t="s">
        <v>97</v>
      </c>
      <c r="G3151">
        <v>14</v>
      </c>
    </row>
    <row r="3152" spans="1:7" x14ac:dyDescent="0.35">
      <c r="A3152">
        <v>35914</v>
      </c>
      <c r="B3152">
        <v>1</v>
      </c>
      <c r="C3152" t="s">
        <v>13</v>
      </c>
      <c r="D3152">
        <v>2802</v>
      </c>
      <c r="E3152" t="s">
        <v>91</v>
      </c>
      <c r="F3152" t="s">
        <v>14</v>
      </c>
      <c r="G3152">
        <v>2</v>
      </c>
    </row>
    <row r="3153" spans="1:7" x14ac:dyDescent="0.35">
      <c r="A3153">
        <v>92148</v>
      </c>
      <c r="B3153">
        <v>1</v>
      </c>
      <c r="C3153" t="s">
        <v>16</v>
      </c>
      <c r="D3153">
        <v>6001</v>
      </c>
      <c r="E3153" t="s">
        <v>93</v>
      </c>
      <c r="F3153" t="s">
        <v>14</v>
      </c>
      <c r="G3153">
        <v>25</v>
      </c>
    </row>
    <row r="3154" spans="1:7" x14ac:dyDescent="0.35">
      <c r="A3154">
        <v>94177</v>
      </c>
      <c r="B3154">
        <v>28</v>
      </c>
      <c r="C3154" t="s">
        <v>16</v>
      </c>
      <c r="D3154">
        <v>3203</v>
      </c>
      <c r="E3154" t="s">
        <v>91</v>
      </c>
      <c r="F3154" t="s">
        <v>17</v>
      </c>
      <c r="G3154">
        <v>11</v>
      </c>
    </row>
    <row r="3155" spans="1:7" x14ac:dyDescent="0.35">
      <c r="A3155">
        <v>24902</v>
      </c>
      <c r="B3155">
        <v>0</v>
      </c>
      <c r="C3155" t="s">
        <v>47</v>
      </c>
      <c r="D3155">
        <v>0</v>
      </c>
      <c r="E3155" t="s">
        <v>90</v>
      </c>
      <c r="F3155" t="s">
        <v>14</v>
      </c>
      <c r="G3155">
        <v>8</v>
      </c>
    </row>
    <row r="3156" spans="1:7" x14ac:dyDescent="0.35">
      <c r="A3156">
        <v>178433</v>
      </c>
      <c r="B3156">
        <v>2</v>
      </c>
      <c r="C3156" t="s">
        <v>42</v>
      </c>
      <c r="D3156">
        <v>3503</v>
      </c>
      <c r="E3156" t="s">
        <v>94</v>
      </c>
      <c r="F3156" t="s">
        <v>14</v>
      </c>
      <c r="G3156">
        <v>35</v>
      </c>
    </row>
    <row r="3157" spans="1:7" x14ac:dyDescent="0.35">
      <c r="A3157">
        <v>18466</v>
      </c>
      <c r="B3157">
        <v>2</v>
      </c>
      <c r="C3157" t="s">
        <v>18</v>
      </c>
      <c r="D3157">
        <v>5801</v>
      </c>
      <c r="E3157" t="s">
        <v>92</v>
      </c>
      <c r="F3157" t="s">
        <v>17</v>
      </c>
      <c r="G3157">
        <v>6</v>
      </c>
    </row>
    <row r="3158" spans="1:7" x14ac:dyDescent="0.35">
      <c r="A3158">
        <v>157425</v>
      </c>
      <c r="B3158">
        <v>1</v>
      </c>
      <c r="C3158" t="s">
        <v>22</v>
      </c>
      <c r="D3158">
        <v>4501</v>
      </c>
      <c r="E3158" t="s">
        <v>97</v>
      </c>
      <c r="F3158" t="s">
        <v>14</v>
      </c>
      <c r="G3158">
        <v>25</v>
      </c>
    </row>
    <row r="3159" spans="1:7" x14ac:dyDescent="0.35">
      <c r="A3159">
        <v>166891</v>
      </c>
      <c r="B3159">
        <v>2</v>
      </c>
      <c r="C3159" t="s">
        <v>22</v>
      </c>
      <c r="D3159">
        <v>2906</v>
      </c>
      <c r="E3159" t="s">
        <v>94</v>
      </c>
      <c r="F3159" t="s">
        <v>14</v>
      </c>
      <c r="G3159">
        <v>10</v>
      </c>
    </row>
    <row r="3160" spans="1:7" x14ac:dyDescent="0.35">
      <c r="A3160">
        <v>54530</v>
      </c>
      <c r="B3160">
        <v>1</v>
      </c>
      <c r="C3160" t="s">
        <v>63</v>
      </c>
      <c r="D3160">
        <v>0</v>
      </c>
      <c r="E3160" t="s">
        <v>100</v>
      </c>
      <c r="F3160" t="s">
        <v>14</v>
      </c>
      <c r="G3160">
        <v>10</v>
      </c>
    </row>
    <row r="3161" spans="1:7" x14ac:dyDescent="0.35">
      <c r="A3161">
        <v>41819</v>
      </c>
      <c r="B3161">
        <v>1</v>
      </c>
      <c r="C3161" t="s">
        <v>13</v>
      </c>
      <c r="D3161">
        <v>4801</v>
      </c>
      <c r="E3161" t="s">
        <v>103</v>
      </c>
      <c r="F3161" t="s">
        <v>14</v>
      </c>
      <c r="G3161">
        <v>15</v>
      </c>
    </row>
    <row r="3162" spans="1:7" x14ac:dyDescent="0.35">
      <c r="A3162">
        <v>148636</v>
      </c>
      <c r="B3162">
        <v>0</v>
      </c>
      <c r="C3162" t="s">
        <v>22</v>
      </c>
      <c r="D3162">
        <v>1201</v>
      </c>
      <c r="E3162" t="s">
        <v>104</v>
      </c>
      <c r="F3162" t="s">
        <v>17</v>
      </c>
      <c r="G3162">
        <v>10</v>
      </c>
    </row>
    <row r="3163" spans="1:7" x14ac:dyDescent="0.35">
      <c r="A3163">
        <v>70090</v>
      </c>
      <c r="B3163">
        <v>0</v>
      </c>
      <c r="C3163" t="s">
        <v>30</v>
      </c>
      <c r="D3163">
        <v>4611</v>
      </c>
      <c r="E3163" t="s">
        <v>98</v>
      </c>
      <c r="F3163" t="s">
        <v>17</v>
      </c>
      <c r="G3163">
        <v>21</v>
      </c>
    </row>
    <row r="3164" spans="1:7" x14ac:dyDescent="0.35">
      <c r="A3164">
        <v>11704</v>
      </c>
      <c r="B3164">
        <v>1</v>
      </c>
      <c r="C3164" t="s">
        <v>16</v>
      </c>
      <c r="D3164">
        <v>2603</v>
      </c>
      <c r="E3164" t="s">
        <v>91</v>
      </c>
      <c r="F3164" t="s">
        <v>14</v>
      </c>
      <c r="G3164">
        <v>10</v>
      </c>
    </row>
    <row r="3165" spans="1:7" x14ac:dyDescent="0.35">
      <c r="A3165">
        <v>86775</v>
      </c>
      <c r="B3165">
        <v>1</v>
      </c>
      <c r="C3165" t="s">
        <v>46</v>
      </c>
      <c r="D3165">
        <v>0</v>
      </c>
      <c r="E3165" t="s">
        <v>100</v>
      </c>
      <c r="F3165" t="s">
        <v>14</v>
      </c>
      <c r="G3165">
        <v>10</v>
      </c>
    </row>
    <row r="3166" spans="1:7" x14ac:dyDescent="0.35">
      <c r="A3166">
        <v>124935</v>
      </c>
      <c r="B3166">
        <v>2</v>
      </c>
      <c r="C3166" t="s">
        <v>21</v>
      </c>
      <c r="D3166">
        <v>1701</v>
      </c>
      <c r="E3166" t="s">
        <v>92</v>
      </c>
      <c r="F3166" t="s">
        <v>14</v>
      </c>
      <c r="G3166">
        <v>25</v>
      </c>
    </row>
    <row r="3167" spans="1:7" x14ac:dyDescent="0.35">
      <c r="A3167">
        <v>147600</v>
      </c>
      <c r="B3167">
        <v>0</v>
      </c>
      <c r="C3167" t="s">
        <v>22</v>
      </c>
      <c r="D3167">
        <v>0</v>
      </c>
      <c r="E3167" t="s">
        <v>96</v>
      </c>
      <c r="F3167" t="s">
        <v>17</v>
      </c>
      <c r="G3167">
        <v>5</v>
      </c>
    </row>
    <row r="3168" spans="1:7" x14ac:dyDescent="0.35">
      <c r="A3168">
        <v>101596</v>
      </c>
      <c r="B3168">
        <v>0</v>
      </c>
      <c r="C3168" t="s">
        <v>37</v>
      </c>
      <c r="D3168">
        <v>0</v>
      </c>
      <c r="E3168" t="s">
        <v>100</v>
      </c>
      <c r="F3168" t="s">
        <v>17</v>
      </c>
      <c r="G3168">
        <v>16</v>
      </c>
    </row>
    <row r="3169" spans="1:7" x14ac:dyDescent="0.35">
      <c r="A3169">
        <v>175000</v>
      </c>
      <c r="B3169">
        <v>2</v>
      </c>
      <c r="C3169" t="s">
        <v>51</v>
      </c>
      <c r="D3169">
        <v>3307</v>
      </c>
      <c r="E3169" t="s">
        <v>90</v>
      </c>
      <c r="F3169" t="s">
        <v>17</v>
      </c>
      <c r="G3169">
        <v>17</v>
      </c>
    </row>
    <row r="3170" spans="1:7" x14ac:dyDescent="0.35">
      <c r="A3170">
        <v>14798</v>
      </c>
      <c r="B3170">
        <v>0</v>
      </c>
      <c r="C3170" t="s">
        <v>22</v>
      </c>
      <c r="D3170">
        <v>1211</v>
      </c>
      <c r="E3170" t="s">
        <v>91</v>
      </c>
      <c r="F3170" t="s">
        <v>17</v>
      </c>
      <c r="G3170">
        <v>10</v>
      </c>
    </row>
    <row r="3171" spans="1:7" x14ac:dyDescent="0.35">
      <c r="A3171">
        <v>120800</v>
      </c>
      <c r="B3171">
        <v>1</v>
      </c>
      <c r="C3171" t="s">
        <v>21</v>
      </c>
      <c r="D3171">
        <v>3201</v>
      </c>
      <c r="E3171" t="s">
        <v>89</v>
      </c>
      <c r="F3171" t="s">
        <v>14</v>
      </c>
      <c r="G3171">
        <v>10</v>
      </c>
    </row>
    <row r="3172" spans="1:7" x14ac:dyDescent="0.35">
      <c r="A3172">
        <v>187639</v>
      </c>
      <c r="B3172">
        <v>1</v>
      </c>
      <c r="C3172" t="s">
        <v>13</v>
      </c>
      <c r="D3172">
        <v>0</v>
      </c>
      <c r="E3172" t="s">
        <v>93</v>
      </c>
      <c r="F3172" t="s">
        <v>14</v>
      </c>
      <c r="G3172">
        <v>10</v>
      </c>
    </row>
    <row r="3173" spans="1:7" x14ac:dyDescent="0.35">
      <c r="A3173">
        <v>142487</v>
      </c>
      <c r="B3173">
        <v>28</v>
      </c>
      <c r="C3173" t="s">
        <v>22</v>
      </c>
      <c r="D3173">
        <v>201</v>
      </c>
      <c r="E3173" t="s">
        <v>94</v>
      </c>
      <c r="F3173" t="s">
        <v>17</v>
      </c>
      <c r="G3173">
        <v>20</v>
      </c>
    </row>
    <row r="3174" spans="1:7" x14ac:dyDescent="0.35">
      <c r="A3174">
        <v>134895</v>
      </c>
      <c r="B3174">
        <v>0</v>
      </c>
      <c r="C3174" t="s">
        <v>39</v>
      </c>
      <c r="D3174">
        <v>0</v>
      </c>
      <c r="E3174" t="s">
        <v>92</v>
      </c>
      <c r="F3174" t="s">
        <v>17</v>
      </c>
      <c r="G3174">
        <v>10</v>
      </c>
    </row>
    <row r="3175" spans="1:7" x14ac:dyDescent="0.35">
      <c r="A3175">
        <v>171205</v>
      </c>
      <c r="B3175">
        <v>228</v>
      </c>
      <c r="C3175" t="s">
        <v>22</v>
      </c>
      <c r="D3175">
        <v>0</v>
      </c>
      <c r="E3175" t="s">
        <v>92</v>
      </c>
      <c r="F3175" t="s">
        <v>17</v>
      </c>
      <c r="G3175">
        <v>12</v>
      </c>
    </row>
    <row r="3176" spans="1:7" x14ac:dyDescent="0.35">
      <c r="A3176">
        <v>7451</v>
      </c>
      <c r="B3176">
        <v>2</v>
      </c>
      <c r="C3176" t="s">
        <v>47</v>
      </c>
      <c r="D3176">
        <v>1401</v>
      </c>
      <c r="E3176" t="s">
        <v>93</v>
      </c>
      <c r="F3176" t="s">
        <v>97</v>
      </c>
      <c r="G3176">
        <v>22</v>
      </c>
    </row>
    <row r="3177" spans="1:7" x14ac:dyDescent="0.35">
      <c r="A3177">
        <v>95450</v>
      </c>
      <c r="B3177">
        <v>0</v>
      </c>
      <c r="C3177" t="s">
        <v>16</v>
      </c>
      <c r="D3177">
        <v>5201</v>
      </c>
      <c r="E3177" t="s">
        <v>105</v>
      </c>
      <c r="F3177" t="s">
        <v>17</v>
      </c>
      <c r="G3177">
        <v>11</v>
      </c>
    </row>
    <row r="3178" spans="1:7" x14ac:dyDescent="0.35">
      <c r="A3178">
        <v>129598</v>
      </c>
      <c r="B3178">
        <v>1</v>
      </c>
      <c r="C3178" t="s">
        <v>49</v>
      </c>
      <c r="D3178">
        <v>5007</v>
      </c>
      <c r="E3178" t="s">
        <v>99</v>
      </c>
      <c r="F3178" t="s">
        <v>14</v>
      </c>
      <c r="G3178">
        <v>37</v>
      </c>
    </row>
    <row r="3179" spans="1:7" x14ac:dyDescent="0.35">
      <c r="A3179">
        <v>99268</v>
      </c>
      <c r="B3179">
        <v>1</v>
      </c>
      <c r="C3179" t="s">
        <v>16</v>
      </c>
      <c r="D3179">
        <v>3905</v>
      </c>
      <c r="E3179" t="s">
        <v>100</v>
      </c>
      <c r="F3179" t="s">
        <v>14</v>
      </c>
      <c r="G3179">
        <v>15</v>
      </c>
    </row>
    <row r="3180" spans="1:7" x14ac:dyDescent="0.35">
      <c r="A3180">
        <v>82739</v>
      </c>
      <c r="B3180">
        <v>1</v>
      </c>
      <c r="C3180" t="s">
        <v>57</v>
      </c>
      <c r="D3180">
        <v>6201</v>
      </c>
      <c r="E3180" t="s">
        <v>91</v>
      </c>
      <c r="F3180" t="s">
        <v>14</v>
      </c>
      <c r="G3180">
        <v>20</v>
      </c>
    </row>
    <row r="3181" spans="1:7" x14ac:dyDescent="0.35">
      <c r="A3181">
        <v>81319</v>
      </c>
      <c r="B3181">
        <v>0</v>
      </c>
      <c r="C3181" t="s">
        <v>36</v>
      </c>
      <c r="D3181">
        <v>0</v>
      </c>
      <c r="E3181" t="s">
        <v>100</v>
      </c>
      <c r="F3181" t="s">
        <v>17</v>
      </c>
      <c r="G3181">
        <v>15</v>
      </c>
    </row>
    <row r="3182" spans="1:7" x14ac:dyDescent="0.35">
      <c r="A3182">
        <v>1685</v>
      </c>
      <c r="B3182">
        <v>0</v>
      </c>
      <c r="C3182" t="s">
        <v>22</v>
      </c>
      <c r="D3182">
        <v>3001</v>
      </c>
      <c r="E3182" t="s">
        <v>92</v>
      </c>
      <c r="F3182" t="s">
        <v>97</v>
      </c>
      <c r="G3182">
        <v>20</v>
      </c>
    </row>
    <row r="3183" spans="1:7" x14ac:dyDescent="0.35">
      <c r="A3183">
        <v>108781</v>
      </c>
      <c r="B3183">
        <v>0</v>
      </c>
      <c r="C3183" t="s">
        <v>50</v>
      </c>
      <c r="D3183">
        <v>2610</v>
      </c>
      <c r="E3183" t="s">
        <v>95</v>
      </c>
      <c r="F3183" t="s">
        <v>17</v>
      </c>
      <c r="G3183">
        <v>24</v>
      </c>
    </row>
    <row r="3184" spans="1:7" x14ac:dyDescent="0.35">
      <c r="A3184">
        <v>188999</v>
      </c>
      <c r="B3184">
        <v>0</v>
      </c>
      <c r="C3184" t="s">
        <v>46</v>
      </c>
      <c r="D3184">
        <v>0</v>
      </c>
      <c r="E3184" t="s">
        <v>93</v>
      </c>
      <c r="F3184" t="s">
        <v>14</v>
      </c>
      <c r="G3184">
        <v>5</v>
      </c>
    </row>
    <row r="3185" spans="1:7" x14ac:dyDescent="0.35">
      <c r="A3185">
        <v>72936</v>
      </c>
      <c r="B3185">
        <v>1</v>
      </c>
      <c r="C3185" t="s">
        <v>30</v>
      </c>
      <c r="D3185">
        <v>6111</v>
      </c>
      <c r="E3185" t="s">
        <v>100</v>
      </c>
      <c r="F3185" t="s">
        <v>14</v>
      </c>
      <c r="G3185">
        <v>20</v>
      </c>
    </row>
    <row r="3186" spans="1:7" x14ac:dyDescent="0.35">
      <c r="A3186">
        <v>143011</v>
      </c>
      <c r="B3186">
        <v>0</v>
      </c>
      <c r="C3186" t="s">
        <v>22</v>
      </c>
      <c r="D3186">
        <v>0</v>
      </c>
      <c r="E3186" t="s">
        <v>96</v>
      </c>
      <c r="F3186" t="s">
        <v>97</v>
      </c>
      <c r="G3186">
        <v>5</v>
      </c>
    </row>
    <row r="3187" spans="1:7" x14ac:dyDescent="0.35">
      <c r="A3187">
        <v>66219</v>
      </c>
      <c r="B3187">
        <v>1</v>
      </c>
      <c r="C3187" t="s">
        <v>30</v>
      </c>
      <c r="D3187">
        <v>5612</v>
      </c>
      <c r="E3187" t="s">
        <v>94</v>
      </c>
      <c r="F3187" t="s">
        <v>14</v>
      </c>
      <c r="G3187">
        <v>50</v>
      </c>
    </row>
    <row r="3188" spans="1:7" x14ac:dyDescent="0.35">
      <c r="A3188">
        <v>159883</v>
      </c>
      <c r="B3188">
        <v>2</v>
      </c>
      <c r="C3188" t="s">
        <v>22</v>
      </c>
      <c r="D3188">
        <v>2207</v>
      </c>
      <c r="E3188" t="s">
        <v>98</v>
      </c>
      <c r="F3188" t="s">
        <v>17</v>
      </c>
      <c r="G3188">
        <v>10</v>
      </c>
    </row>
    <row r="3189" spans="1:7" x14ac:dyDescent="0.35">
      <c r="A3189">
        <v>95525</v>
      </c>
      <c r="B3189">
        <v>1</v>
      </c>
      <c r="C3189" t="s">
        <v>16</v>
      </c>
      <c r="D3189">
        <v>0</v>
      </c>
      <c r="E3189" t="s">
        <v>92</v>
      </c>
      <c r="F3189" t="s">
        <v>14</v>
      </c>
      <c r="G3189">
        <v>30</v>
      </c>
    </row>
    <row r="3190" spans="1:7" x14ac:dyDescent="0.35">
      <c r="A3190">
        <v>188778</v>
      </c>
      <c r="B3190">
        <v>0</v>
      </c>
      <c r="C3190" t="s">
        <v>13</v>
      </c>
      <c r="D3190">
        <v>5603</v>
      </c>
      <c r="E3190" t="s">
        <v>97</v>
      </c>
      <c r="F3190" t="s">
        <v>97</v>
      </c>
      <c r="G3190">
        <v>20</v>
      </c>
    </row>
    <row r="3191" spans="1:7" x14ac:dyDescent="0.35">
      <c r="A3191">
        <v>55527</v>
      </c>
      <c r="B3191">
        <v>0</v>
      </c>
      <c r="C3191" t="s">
        <v>63</v>
      </c>
      <c r="D3191">
        <v>6409</v>
      </c>
      <c r="E3191" t="s">
        <v>89</v>
      </c>
      <c r="F3191" t="s">
        <v>17</v>
      </c>
      <c r="G3191">
        <v>4</v>
      </c>
    </row>
    <row r="3192" spans="1:7" x14ac:dyDescent="0.35">
      <c r="A3192">
        <v>151788</v>
      </c>
      <c r="B3192">
        <v>0</v>
      </c>
      <c r="C3192" t="s">
        <v>22</v>
      </c>
      <c r="D3192">
        <v>3301</v>
      </c>
      <c r="E3192" t="s">
        <v>102</v>
      </c>
      <c r="F3192" t="s">
        <v>17</v>
      </c>
      <c r="G3192">
        <v>10</v>
      </c>
    </row>
    <row r="3193" spans="1:7" x14ac:dyDescent="0.35">
      <c r="A3193">
        <v>173997</v>
      </c>
      <c r="B3193">
        <v>1</v>
      </c>
      <c r="C3193" t="s">
        <v>38</v>
      </c>
      <c r="D3193">
        <v>3701</v>
      </c>
      <c r="E3193" t="s">
        <v>96</v>
      </c>
      <c r="F3193" t="s">
        <v>14</v>
      </c>
      <c r="G3193">
        <v>20</v>
      </c>
    </row>
    <row r="3194" spans="1:7" x14ac:dyDescent="0.35">
      <c r="A3194">
        <v>145383</v>
      </c>
      <c r="B3194">
        <v>1</v>
      </c>
      <c r="C3194" t="s">
        <v>22</v>
      </c>
      <c r="D3194">
        <v>3801</v>
      </c>
      <c r="E3194" t="s">
        <v>94</v>
      </c>
      <c r="F3194" t="s">
        <v>14</v>
      </c>
      <c r="G3194">
        <v>10</v>
      </c>
    </row>
    <row r="3195" spans="1:7" x14ac:dyDescent="0.35">
      <c r="A3195">
        <v>176221</v>
      </c>
      <c r="B3195">
        <v>0</v>
      </c>
      <c r="C3195" t="s">
        <v>51</v>
      </c>
      <c r="D3195">
        <v>0</v>
      </c>
      <c r="E3195" t="s">
        <v>91</v>
      </c>
      <c r="F3195" t="s">
        <v>17</v>
      </c>
      <c r="G3195">
        <v>13</v>
      </c>
    </row>
    <row r="3196" spans="1:7" x14ac:dyDescent="0.35">
      <c r="A3196">
        <v>50688</v>
      </c>
      <c r="B3196">
        <v>28</v>
      </c>
      <c r="C3196" t="s">
        <v>54</v>
      </c>
      <c r="D3196">
        <v>3001</v>
      </c>
      <c r="E3196" t="s">
        <v>92</v>
      </c>
      <c r="F3196" t="s">
        <v>17</v>
      </c>
      <c r="G3196">
        <v>10</v>
      </c>
    </row>
    <row r="3197" spans="1:7" x14ac:dyDescent="0.35">
      <c r="A3197">
        <v>69116</v>
      </c>
      <c r="B3197">
        <v>0</v>
      </c>
      <c r="C3197" t="s">
        <v>30</v>
      </c>
      <c r="D3197">
        <v>4503</v>
      </c>
      <c r="E3197" t="s">
        <v>94</v>
      </c>
      <c r="F3197" t="s">
        <v>17</v>
      </c>
      <c r="G3197">
        <v>20</v>
      </c>
    </row>
    <row r="3198" spans="1:7" x14ac:dyDescent="0.35">
      <c r="A3198">
        <v>72193</v>
      </c>
      <c r="B3198">
        <v>2</v>
      </c>
      <c r="C3198" t="s">
        <v>30</v>
      </c>
      <c r="D3198">
        <v>5101</v>
      </c>
      <c r="E3198" t="s">
        <v>90</v>
      </c>
      <c r="F3198" t="s">
        <v>17</v>
      </c>
      <c r="G3198">
        <v>10</v>
      </c>
    </row>
    <row r="3199" spans="1:7" x14ac:dyDescent="0.35">
      <c r="A3199">
        <v>11611</v>
      </c>
      <c r="B3199">
        <v>1</v>
      </c>
      <c r="C3199" t="s">
        <v>22</v>
      </c>
      <c r="D3199">
        <v>0</v>
      </c>
      <c r="E3199" t="s">
        <v>90</v>
      </c>
      <c r="F3199" t="s">
        <v>14</v>
      </c>
      <c r="G3199">
        <v>10</v>
      </c>
    </row>
    <row r="3200" spans="1:7" x14ac:dyDescent="0.35">
      <c r="A3200">
        <v>46129</v>
      </c>
      <c r="B3200">
        <v>1</v>
      </c>
      <c r="C3200" t="s">
        <v>13</v>
      </c>
      <c r="D3200">
        <v>0</v>
      </c>
      <c r="E3200" t="s">
        <v>92</v>
      </c>
      <c r="F3200" t="s">
        <v>14</v>
      </c>
      <c r="G3200">
        <v>10</v>
      </c>
    </row>
    <row r="3201" spans="1:7" x14ac:dyDescent="0.35">
      <c r="A3201">
        <v>52398</v>
      </c>
      <c r="B3201">
        <v>0</v>
      </c>
      <c r="C3201" t="s">
        <v>54</v>
      </c>
      <c r="D3201">
        <v>5001</v>
      </c>
      <c r="E3201" t="s">
        <v>92</v>
      </c>
      <c r="F3201" t="s">
        <v>17</v>
      </c>
      <c r="G3201">
        <v>14</v>
      </c>
    </row>
    <row r="3202" spans="1:7" x14ac:dyDescent="0.35">
      <c r="A3202">
        <v>190408</v>
      </c>
      <c r="B3202">
        <v>0</v>
      </c>
      <c r="C3202" t="s">
        <v>13</v>
      </c>
      <c r="D3202">
        <v>3104</v>
      </c>
      <c r="E3202" t="s">
        <v>89</v>
      </c>
      <c r="F3202" t="s">
        <v>97</v>
      </c>
      <c r="G3202">
        <v>7</v>
      </c>
    </row>
    <row r="3203" spans="1:7" x14ac:dyDescent="0.35">
      <c r="A3203">
        <v>145214</v>
      </c>
      <c r="B3203">
        <v>28</v>
      </c>
      <c r="C3203" t="s">
        <v>22</v>
      </c>
      <c r="D3203">
        <v>4601</v>
      </c>
      <c r="E3203" t="s">
        <v>104</v>
      </c>
      <c r="F3203" t="s">
        <v>17</v>
      </c>
      <c r="G3203">
        <v>20</v>
      </c>
    </row>
    <row r="3204" spans="1:7" x14ac:dyDescent="0.35">
      <c r="A3204">
        <v>155528</v>
      </c>
      <c r="B3204">
        <v>0</v>
      </c>
      <c r="C3204" t="s">
        <v>22</v>
      </c>
      <c r="D3204">
        <v>2101</v>
      </c>
      <c r="E3204" t="s">
        <v>89</v>
      </c>
      <c r="F3204" t="s">
        <v>17</v>
      </c>
      <c r="G3204">
        <v>10</v>
      </c>
    </row>
    <row r="3205" spans="1:7" x14ac:dyDescent="0.35">
      <c r="A3205">
        <v>94239</v>
      </c>
      <c r="B3205">
        <v>0</v>
      </c>
      <c r="C3205" t="s">
        <v>16</v>
      </c>
      <c r="D3205">
        <v>0</v>
      </c>
      <c r="E3205" t="s">
        <v>104</v>
      </c>
      <c r="F3205" t="s">
        <v>17</v>
      </c>
      <c r="G3205">
        <v>15</v>
      </c>
    </row>
    <row r="3206" spans="1:7" x14ac:dyDescent="0.35">
      <c r="A3206">
        <v>188054</v>
      </c>
      <c r="B3206">
        <v>0</v>
      </c>
      <c r="C3206" t="s">
        <v>22</v>
      </c>
      <c r="D3206">
        <v>0</v>
      </c>
      <c r="E3206" t="s">
        <v>93</v>
      </c>
      <c r="F3206" t="s">
        <v>97</v>
      </c>
      <c r="G3206">
        <v>13</v>
      </c>
    </row>
    <row r="3207" spans="1:7" x14ac:dyDescent="0.35">
      <c r="A3207">
        <v>128642</v>
      </c>
      <c r="B3207">
        <v>0</v>
      </c>
      <c r="C3207" t="s">
        <v>21</v>
      </c>
      <c r="D3207">
        <v>6401</v>
      </c>
      <c r="E3207" t="s">
        <v>105</v>
      </c>
      <c r="F3207" t="s">
        <v>17</v>
      </c>
      <c r="G3207">
        <v>10</v>
      </c>
    </row>
    <row r="3208" spans="1:7" x14ac:dyDescent="0.35">
      <c r="A3208">
        <v>174422</v>
      </c>
      <c r="B3208">
        <v>0</v>
      </c>
      <c r="C3208" t="s">
        <v>51</v>
      </c>
      <c r="D3208">
        <v>0</v>
      </c>
      <c r="E3208" t="s">
        <v>97</v>
      </c>
      <c r="F3208" t="s">
        <v>17</v>
      </c>
      <c r="G3208">
        <v>5</v>
      </c>
    </row>
    <row r="3209" spans="1:7" x14ac:dyDescent="0.35">
      <c r="A3209">
        <v>190035</v>
      </c>
      <c r="B3209">
        <v>2</v>
      </c>
      <c r="C3209" t="s">
        <v>21</v>
      </c>
      <c r="D3209">
        <v>0</v>
      </c>
      <c r="E3209" t="s">
        <v>94</v>
      </c>
      <c r="F3209" t="s">
        <v>17</v>
      </c>
      <c r="G3209">
        <v>10</v>
      </c>
    </row>
    <row r="3210" spans="1:7" x14ac:dyDescent="0.35">
      <c r="A3210">
        <v>140429</v>
      </c>
      <c r="B3210">
        <v>1</v>
      </c>
      <c r="C3210" t="s">
        <v>55</v>
      </c>
      <c r="D3210">
        <v>0</v>
      </c>
      <c r="E3210" t="s">
        <v>105</v>
      </c>
      <c r="F3210" t="s">
        <v>14</v>
      </c>
      <c r="G3210">
        <v>25</v>
      </c>
    </row>
    <row r="3211" spans="1:7" x14ac:dyDescent="0.35">
      <c r="A3211">
        <v>168242</v>
      </c>
      <c r="B3211">
        <v>0</v>
      </c>
      <c r="C3211" t="s">
        <v>22</v>
      </c>
      <c r="D3211">
        <v>3001</v>
      </c>
      <c r="E3211" t="s">
        <v>96</v>
      </c>
      <c r="F3211" t="s">
        <v>17</v>
      </c>
      <c r="G3211">
        <v>12</v>
      </c>
    </row>
    <row r="3212" spans="1:7" x14ac:dyDescent="0.35">
      <c r="A3212">
        <v>73873</v>
      </c>
      <c r="B3212">
        <v>2</v>
      </c>
      <c r="C3212" t="s">
        <v>30</v>
      </c>
      <c r="D3212">
        <v>1604</v>
      </c>
      <c r="E3212" t="s">
        <v>94</v>
      </c>
      <c r="F3212" t="s">
        <v>14</v>
      </c>
      <c r="G3212">
        <v>32</v>
      </c>
    </row>
    <row r="3213" spans="1:7" x14ac:dyDescent="0.35">
      <c r="A3213">
        <v>78270</v>
      </c>
      <c r="B3213">
        <v>1</v>
      </c>
      <c r="C3213" t="s">
        <v>36</v>
      </c>
      <c r="D3213">
        <v>3401</v>
      </c>
      <c r="E3213" t="s">
        <v>103</v>
      </c>
      <c r="F3213" t="s">
        <v>14</v>
      </c>
      <c r="G3213">
        <v>15</v>
      </c>
    </row>
    <row r="3214" spans="1:7" x14ac:dyDescent="0.35">
      <c r="A3214">
        <v>108819</v>
      </c>
      <c r="B3214">
        <v>28</v>
      </c>
      <c r="C3214" t="s">
        <v>50</v>
      </c>
      <c r="D3214">
        <v>0</v>
      </c>
      <c r="E3214" t="s">
        <v>100</v>
      </c>
      <c r="F3214" t="s">
        <v>17</v>
      </c>
      <c r="G3214">
        <v>4</v>
      </c>
    </row>
    <row r="3215" spans="1:7" x14ac:dyDescent="0.35">
      <c r="A3215">
        <v>4991</v>
      </c>
      <c r="B3215">
        <v>2</v>
      </c>
      <c r="C3215" t="s">
        <v>28</v>
      </c>
      <c r="D3215">
        <v>2010</v>
      </c>
      <c r="E3215" t="s">
        <v>90</v>
      </c>
      <c r="F3215" t="s">
        <v>17</v>
      </c>
      <c r="G3215">
        <v>23</v>
      </c>
    </row>
    <row r="3216" spans="1:7" x14ac:dyDescent="0.35">
      <c r="A3216">
        <v>86387</v>
      </c>
      <c r="B3216">
        <v>1</v>
      </c>
      <c r="C3216" t="s">
        <v>46</v>
      </c>
      <c r="D3216">
        <v>1001</v>
      </c>
      <c r="E3216" t="s">
        <v>92</v>
      </c>
      <c r="F3216" t="s">
        <v>14</v>
      </c>
      <c r="G3216">
        <v>10</v>
      </c>
    </row>
    <row r="3217" spans="1:7" x14ac:dyDescent="0.35">
      <c r="A3217">
        <v>24997</v>
      </c>
      <c r="B3217">
        <v>0</v>
      </c>
      <c r="C3217" t="s">
        <v>47</v>
      </c>
      <c r="D3217">
        <v>4701</v>
      </c>
      <c r="E3217" t="s">
        <v>90</v>
      </c>
      <c r="F3217" t="s">
        <v>17</v>
      </c>
      <c r="G3217">
        <v>5</v>
      </c>
    </row>
    <row r="3218" spans="1:7" x14ac:dyDescent="0.35">
      <c r="A3218">
        <v>189958</v>
      </c>
      <c r="B3218">
        <v>3</v>
      </c>
      <c r="C3218" t="s">
        <v>21</v>
      </c>
      <c r="D3218">
        <v>1610</v>
      </c>
      <c r="E3218" t="s">
        <v>90</v>
      </c>
      <c r="F3218" t="s">
        <v>17</v>
      </c>
      <c r="G3218">
        <v>5</v>
      </c>
    </row>
    <row r="3219" spans="1:7" x14ac:dyDescent="0.35">
      <c r="A3219">
        <v>120022</v>
      </c>
      <c r="B3219">
        <v>0</v>
      </c>
      <c r="C3219" t="s">
        <v>21</v>
      </c>
      <c r="D3219">
        <v>5401</v>
      </c>
      <c r="E3219" t="s">
        <v>95</v>
      </c>
      <c r="F3219" t="s">
        <v>17</v>
      </c>
      <c r="G3219">
        <v>20</v>
      </c>
    </row>
    <row r="3220" spans="1:7" x14ac:dyDescent="0.35">
      <c r="A3220">
        <v>36809</v>
      </c>
      <c r="B3220">
        <v>0</v>
      </c>
      <c r="C3220" t="s">
        <v>21</v>
      </c>
      <c r="D3220">
        <v>1201</v>
      </c>
      <c r="E3220" t="s">
        <v>91</v>
      </c>
      <c r="F3220" t="s">
        <v>14</v>
      </c>
      <c r="G3220">
        <v>5</v>
      </c>
    </row>
    <row r="3221" spans="1:7" x14ac:dyDescent="0.35">
      <c r="A3221">
        <v>99761</v>
      </c>
      <c r="B3221">
        <v>1</v>
      </c>
      <c r="C3221" t="s">
        <v>37</v>
      </c>
      <c r="D3221">
        <v>6801</v>
      </c>
      <c r="E3221" t="s">
        <v>90</v>
      </c>
      <c r="F3221" t="s">
        <v>14</v>
      </c>
      <c r="G3221">
        <v>6</v>
      </c>
    </row>
    <row r="3222" spans="1:7" x14ac:dyDescent="0.35">
      <c r="A3222">
        <v>68120</v>
      </c>
      <c r="B3222">
        <v>28</v>
      </c>
      <c r="C3222" t="s">
        <v>30</v>
      </c>
      <c r="D3222">
        <v>3908</v>
      </c>
      <c r="E3222" t="s">
        <v>104</v>
      </c>
      <c r="F3222" t="s">
        <v>17</v>
      </c>
      <c r="G3222">
        <v>20</v>
      </c>
    </row>
    <row r="3223" spans="1:7" x14ac:dyDescent="0.35">
      <c r="A3223">
        <v>102372</v>
      </c>
      <c r="B3223">
        <v>1</v>
      </c>
      <c r="C3223" t="s">
        <v>37</v>
      </c>
      <c r="D3223">
        <v>0</v>
      </c>
      <c r="E3223" t="s">
        <v>91</v>
      </c>
      <c r="F3223" t="s">
        <v>14</v>
      </c>
      <c r="G3223">
        <v>23</v>
      </c>
    </row>
    <row r="3224" spans="1:7" x14ac:dyDescent="0.35">
      <c r="A3224">
        <v>6050</v>
      </c>
      <c r="B3224">
        <v>0</v>
      </c>
      <c r="C3224" t="s">
        <v>37</v>
      </c>
      <c r="D3224">
        <v>0</v>
      </c>
      <c r="E3224" t="s">
        <v>97</v>
      </c>
      <c r="F3224" t="s">
        <v>17</v>
      </c>
      <c r="G3224">
        <v>32</v>
      </c>
    </row>
    <row r="3225" spans="1:7" x14ac:dyDescent="0.35">
      <c r="A3225">
        <v>118657</v>
      </c>
      <c r="B3225">
        <v>28</v>
      </c>
      <c r="C3225" t="s">
        <v>21</v>
      </c>
      <c r="D3225">
        <v>0</v>
      </c>
      <c r="E3225" t="s">
        <v>100</v>
      </c>
      <c r="F3225" t="s">
        <v>17</v>
      </c>
      <c r="G3225">
        <v>11</v>
      </c>
    </row>
    <row r="3226" spans="1:7" x14ac:dyDescent="0.35">
      <c r="A3226">
        <v>169135</v>
      </c>
      <c r="B3226">
        <v>0</v>
      </c>
      <c r="C3226" t="s">
        <v>22</v>
      </c>
      <c r="D3226">
        <v>0</v>
      </c>
      <c r="E3226" t="s">
        <v>89</v>
      </c>
      <c r="F3226" t="s">
        <v>17</v>
      </c>
      <c r="G3226">
        <v>10</v>
      </c>
    </row>
    <row r="3227" spans="1:7" x14ac:dyDescent="0.35">
      <c r="A3227">
        <v>187748</v>
      </c>
      <c r="B3227">
        <v>0</v>
      </c>
      <c r="C3227" t="s">
        <v>13</v>
      </c>
      <c r="D3227">
        <v>0</v>
      </c>
      <c r="E3227" t="s">
        <v>97</v>
      </c>
      <c r="F3227" t="s">
        <v>97</v>
      </c>
      <c r="G3227">
        <v>7</v>
      </c>
    </row>
    <row r="3228" spans="1:7" x14ac:dyDescent="0.35">
      <c r="A3228">
        <v>73786</v>
      </c>
      <c r="B3228">
        <v>1</v>
      </c>
      <c r="C3228" t="s">
        <v>30</v>
      </c>
      <c r="D3228">
        <v>2303</v>
      </c>
      <c r="E3228" t="s">
        <v>94</v>
      </c>
      <c r="F3228" t="s">
        <v>14</v>
      </c>
      <c r="G3228">
        <v>12</v>
      </c>
    </row>
    <row r="3229" spans="1:7" x14ac:dyDescent="0.35">
      <c r="A3229">
        <v>47276</v>
      </c>
      <c r="B3229">
        <v>1</v>
      </c>
      <c r="C3229" t="s">
        <v>44</v>
      </c>
      <c r="D3229">
        <v>4001</v>
      </c>
      <c r="E3229" t="s">
        <v>90</v>
      </c>
      <c r="F3229" t="s">
        <v>14</v>
      </c>
      <c r="G3229">
        <v>6</v>
      </c>
    </row>
    <row r="3230" spans="1:7" x14ac:dyDescent="0.35">
      <c r="A3230">
        <v>27329</v>
      </c>
      <c r="B3230">
        <v>2</v>
      </c>
      <c r="C3230" t="s">
        <v>40</v>
      </c>
      <c r="D3230">
        <v>4601</v>
      </c>
      <c r="E3230" t="s">
        <v>90</v>
      </c>
      <c r="F3230" t="s">
        <v>14</v>
      </c>
      <c r="G3230">
        <v>15</v>
      </c>
    </row>
    <row r="3231" spans="1:7" x14ac:dyDescent="0.35">
      <c r="A3231">
        <v>102579</v>
      </c>
      <c r="B3231">
        <v>0</v>
      </c>
      <c r="C3231" t="s">
        <v>37</v>
      </c>
      <c r="D3231">
        <v>0</v>
      </c>
      <c r="E3231" t="s">
        <v>92</v>
      </c>
      <c r="F3231" t="s">
        <v>31</v>
      </c>
      <c r="G3231">
        <v>5</v>
      </c>
    </row>
    <row r="3232" spans="1:7" x14ac:dyDescent="0.35">
      <c r="A3232">
        <v>145403</v>
      </c>
      <c r="B3232">
        <v>0</v>
      </c>
      <c r="C3232" t="s">
        <v>22</v>
      </c>
      <c r="D3232">
        <v>602</v>
      </c>
      <c r="E3232" t="s">
        <v>91</v>
      </c>
      <c r="F3232" t="s">
        <v>17</v>
      </c>
      <c r="G3232">
        <v>10</v>
      </c>
    </row>
    <row r="3233" spans="1:7" x14ac:dyDescent="0.35">
      <c r="A3233">
        <v>59814</v>
      </c>
      <c r="B3233">
        <v>28</v>
      </c>
      <c r="C3233" t="s">
        <v>34</v>
      </c>
      <c r="D3233">
        <v>4001</v>
      </c>
      <c r="E3233" t="s">
        <v>100</v>
      </c>
      <c r="F3233" t="s">
        <v>17</v>
      </c>
      <c r="G3233">
        <v>5</v>
      </c>
    </row>
    <row r="3234" spans="1:7" x14ac:dyDescent="0.35">
      <c r="A3234">
        <v>85059</v>
      </c>
      <c r="B3234">
        <v>1</v>
      </c>
      <c r="C3234" t="s">
        <v>57</v>
      </c>
      <c r="D3234">
        <v>1701</v>
      </c>
      <c r="E3234" t="s">
        <v>92</v>
      </c>
      <c r="F3234" t="s">
        <v>14</v>
      </c>
      <c r="G3234">
        <v>5</v>
      </c>
    </row>
    <row r="3235" spans="1:7" x14ac:dyDescent="0.35">
      <c r="A3235">
        <v>168103</v>
      </c>
      <c r="B3235">
        <v>1</v>
      </c>
      <c r="C3235" t="s">
        <v>22</v>
      </c>
      <c r="D3235">
        <v>4201</v>
      </c>
      <c r="E3235" t="s">
        <v>102</v>
      </c>
      <c r="F3235" t="s">
        <v>14</v>
      </c>
      <c r="G3235">
        <v>10</v>
      </c>
    </row>
    <row r="3236" spans="1:7" x14ac:dyDescent="0.35">
      <c r="A3236">
        <v>13452</v>
      </c>
      <c r="B3236">
        <v>1</v>
      </c>
      <c r="C3236" t="s">
        <v>13</v>
      </c>
      <c r="D3236">
        <v>2001</v>
      </c>
      <c r="E3236" t="s">
        <v>98</v>
      </c>
      <c r="F3236" t="s">
        <v>14</v>
      </c>
      <c r="G3236">
        <v>10</v>
      </c>
    </row>
    <row r="3237" spans="1:7" x14ac:dyDescent="0.35">
      <c r="A3237">
        <v>183673</v>
      </c>
      <c r="B3237">
        <v>0</v>
      </c>
      <c r="C3237" t="s">
        <v>41</v>
      </c>
      <c r="D3237">
        <v>1108</v>
      </c>
      <c r="E3237" t="s">
        <v>92</v>
      </c>
      <c r="F3237" t="s">
        <v>17</v>
      </c>
      <c r="G3237">
        <v>10</v>
      </c>
    </row>
    <row r="3238" spans="1:7" x14ac:dyDescent="0.35">
      <c r="A3238">
        <v>160306</v>
      </c>
      <c r="B3238">
        <v>2</v>
      </c>
      <c r="C3238" t="s">
        <v>22</v>
      </c>
      <c r="D3238">
        <v>2601</v>
      </c>
      <c r="E3238" t="s">
        <v>90</v>
      </c>
      <c r="F3238" t="s">
        <v>17</v>
      </c>
      <c r="G3238">
        <v>10</v>
      </c>
    </row>
    <row r="3239" spans="1:7" x14ac:dyDescent="0.35">
      <c r="A3239">
        <v>140347</v>
      </c>
      <c r="B3239">
        <v>0</v>
      </c>
      <c r="C3239" t="s">
        <v>55</v>
      </c>
      <c r="D3239">
        <v>0</v>
      </c>
      <c r="E3239" t="s">
        <v>89</v>
      </c>
      <c r="F3239" t="s">
        <v>14</v>
      </c>
      <c r="G3239">
        <v>10</v>
      </c>
    </row>
    <row r="3240" spans="1:7" x14ac:dyDescent="0.35">
      <c r="A3240">
        <v>57092</v>
      </c>
      <c r="B3240">
        <v>0</v>
      </c>
      <c r="C3240" t="s">
        <v>58</v>
      </c>
      <c r="D3240">
        <v>5308</v>
      </c>
      <c r="E3240" t="s">
        <v>95</v>
      </c>
      <c r="F3240" t="s">
        <v>14</v>
      </c>
      <c r="G3240">
        <v>36</v>
      </c>
    </row>
    <row r="3241" spans="1:7" x14ac:dyDescent="0.35">
      <c r="A3241">
        <v>171216</v>
      </c>
      <c r="B3241">
        <v>0</v>
      </c>
      <c r="C3241" t="s">
        <v>22</v>
      </c>
      <c r="D3241">
        <v>3601</v>
      </c>
      <c r="E3241" t="s">
        <v>91</v>
      </c>
      <c r="F3241" t="s">
        <v>17</v>
      </c>
      <c r="G3241">
        <v>5</v>
      </c>
    </row>
    <row r="3242" spans="1:7" x14ac:dyDescent="0.35">
      <c r="A3242">
        <v>111861</v>
      </c>
      <c r="B3242">
        <v>1</v>
      </c>
      <c r="C3242" t="s">
        <v>33</v>
      </c>
      <c r="D3242">
        <v>2212</v>
      </c>
      <c r="E3242" t="s">
        <v>105</v>
      </c>
      <c r="F3242" t="s">
        <v>14</v>
      </c>
      <c r="G3242">
        <v>5</v>
      </c>
    </row>
    <row r="3243" spans="1:7" x14ac:dyDescent="0.35">
      <c r="A3243">
        <v>66393</v>
      </c>
      <c r="B3243">
        <v>0</v>
      </c>
      <c r="C3243" t="s">
        <v>30</v>
      </c>
      <c r="D3243">
        <v>5412</v>
      </c>
      <c r="E3243" t="s">
        <v>90</v>
      </c>
      <c r="F3243" t="s">
        <v>14</v>
      </c>
      <c r="G3243">
        <v>50</v>
      </c>
    </row>
    <row r="3244" spans="1:7" x14ac:dyDescent="0.35">
      <c r="A3244">
        <v>189848</v>
      </c>
      <c r="B3244">
        <v>1</v>
      </c>
      <c r="C3244" t="s">
        <v>13</v>
      </c>
      <c r="D3244">
        <v>1801</v>
      </c>
      <c r="E3244" t="s">
        <v>89</v>
      </c>
      <c r="F3244" t="s">
        <v>14</v>
      </c>
      <c r="G3244">
        <v>12</v>
      </c>
    </row>
    <row r="3245" spans="1:7" x14ac:dyDescent="0.35">
      <c r="A3245">
        <v>103298</v>
      </c>
      <c r="B3245">
        <v>0</v>
      </c>
      <c r="C3245" t="s">
        <v>37</v>
      </c>
      <c r="D3245">
        <v>7101</v>
      </c>
      <c r="E3245" t="s">
        <v>101</v>
      </c>
      <c r="F3245" t="s">
        <v>17</v>
      </c>
      <c r="G3245">
        <v>15</v>
      </c>
    </row>
    <row r="3246" spans="1:7" x14ac:dyDescent="0.35">
      <c r="A3246">
        <v>104442</v>
      </c>
      <c r="B3246">
        <v>28</v>
      </c>
      <c r="C3246" t="s">
        <v>28</v>
      </c>
      <c r="D3246">
        <v>4608</v>
      </c>
      <c r="E3246" t="s">
        <v>94</v>
      </c>
      <c r="F3246" t="s">
        <v>17</v>
      </c>
      <c r="G3246">
        <v>35</v>
      </c>
    </row>
    <row r="3247" spans="1:7" x14ac:dyDescent="0.35">
      <c r="A3247">
        <v>83279</v>
      </c>
      <c r="B3247">
        <v>0</v>
      </c>
      <c r="C3247" t="s">
        <v>57</v>
      </c>
      <c r="D3247">
        <v>4501</v>
      </c>
      <c r="E3247" t="s">
        <v>94</v>
      </c>
      <c r="F3247" t="s">
        <v>17</v>
      </c>
      <c r="G3247">
        <v>19</v>
      </c>
    </row>
    <row r="3248" spans="1:7" x14ac:dyDescent="0.35">
      <c r="A3248">
        <v>153026</v>
      </c>
      <c r="B3248">
        <v>2</v>
      </c>
      <c r="C3248" t="s">
        <v>22</v>
      </c>
      <c r="D3248">
        <v>2601</v>
      </c>
      <c r="E3248" t="s">
        <v>98</v>
      </c>
      <c r="F3248" t="s">
        <v>17</v>
      </c>
      <c r="G3248">
        <v>10</v>
      </c>
    </row>
    <row r="3249" spans="1:7" x14ac:dyDescent="0.35">
      <c r="A3249">
        <v>162687</v>
      </c>
      <c r="B3249">
        <v>0</v>
      </c>
      <c r="C3249" t="s">
        <v>22</v>
      </c>
      <c r="D3249">
        <v>4001</v>
      </c>
      <c r="E3249" t="s">
        <v>96</v>
      </c>
      <c r="F3249" t="s">
        <v>17</v>
      </c>
      <c r="G3249">
        <v>35</v>
      </c>
    </row>
    <row r="3250" spans="1:7" x14ac:dyDescent="0.35">
      <c r="A3250">
        <v>133283</v>
      </c>
      <c r="B3250">
        <v>1002</v>
      </c>
      <c r="C3250" t="s">
        <v>42</v>
      </c>
      <c r="D3250">
        <v>0</v>
      </c>
      <c r="E3250" t="s">
        <v>92</v>
      </c>
      <c r="F3250" t="s">
        <v>14</v>
      </c>
      <c r="G3250">
        <v>15</v>
      </c>
    </row>
    <row r="3251" spans="1:7" x14ac:dyDescent="0.35">
      <c r="A3251">
        <v>58934</v>
      </c>
      <c r="B3251">
        <v>0</v>
      </c>
      <c r="C3251" t="s">
        <v>58</v>
      </c>
      <c r="D3251">
        <v>0</v>
      </c>
      <c r="E3251" t="s">
        <v>100</v>
      </c>
      <c r="F3251" t="s">
        <v>17</v>
      </c>
      <c r="G3251">
        <v>10</v>
      </c>
    </row>
    <row r="3252" spans="1:7" x14ac:dyDescent="0.35">
      <c r="A3252">
        <v>151195</v>
      </c>
      <c r="B3252">
        <v>0</v>
      </c>
      <c r="C3252" t="s">
        <v>22</v>
      </c>
      <c r="D3252">
        <v>1001</v>
      </c>
      <c r="E3252" t="s">
        <v>97</v>
      </c>
      <c r="F3252" t="s">
        <v>17</v>
      </c>
      <c r="G3252">
        <v>10</v>
      </c>
    </row>
    <row r="3253" spans="1:7" x14ac:dyDescent="0.35">
      <c r="A3253">
        <v>1322</v>
      </c>
      <c r="B3253">
        <v>28</v>
      </c>
      <c r="C3253" t="s">
        <v>30</v>
      </c>
      <c r="D3253">
        <v>4301</v>
      </c>
      <c r="E3253" t="s">
        <v>104</v>
      </c>
      <c r="F3253" t="s">
        <v>17</v>
      </c>
      <c r="G3253">
        <v>14</v>
      </c>
    </row>
    <row r="3254" spans="1:7" x14ac:dyDescent="0.35">
      <c r="A3254">
        <v>157307</v>
      </c>
      <c r="B3254">
        <v>1</v>
      </c>
      <c r="C3254" t="s">
        <v>22</v>
      </c>
      <c r="D3254">
        <v>6001</v>
      </c>
      <c r="E3254" t="s">
        <v>96</v>
      </c>
      <c r="F3254" t="s">
        <v>14</v>
      </c>
      <c r="G3254">
        <v>30</v>
      </c>
    </row>
    <row r="3255" spans="1:7" x14ac:dyDescent="0.35">
      <c r="A3255">
        <v>175582</v>
      </c>
      <c r="B3255">
        <v>28</v>
      </c>
      <c r="C3255" t="s">
        <v>51</v>
      </c>
      <c r="D3255">
        <v>6011</v>
      </c>
      <c r="E3255" t="s">
        <v>98</v>
      </c>
      <c r="F3255" t="s">
        <v>17</v>
      </c>
      <c r="G3255">
        <v>15</v>
      </c>
    </row>
    <row r="3256" spans="1:7" x14ac:dyDescent="0.35">
      <c r="A3256">
        <v>78875</v>
      </c>
      <c r="B3256">
        <v>28</v>
      </c>
      <c r="C3256" t="s">
        <v>36</v>
      </c>
      <c r="D3256">
        <v>403</v>
      </c>
      <c r="E3256" t="s">
        <v>94</v>
      </c>
      <c r="F3256" t="s">
        <v>17</v>
      </c>
      <c r="G3256">
        <v>15</v>
      </c>
    </row>
    <row r="3257" spans="1:7" x14ac:dyDescent="0.35">
      <c r="A3257">
        <v>57705</v>
      </c>
      <c r="B3257">
        <v>0</v>
      </c>
      <c r="C3257" t="s">
        <v>58</v>
      </c>
      <c r="D3257">
        <v>0</v>
      </c>
      <c r="E3257" t="s">
        <v>103</v>
      </c>
      <c r="F3257" t="s">
        <v>17</v>
      </c>
      <c r="G3257">
        <v>5</v>
      </c>
    </row>
    <row r="3258" spans="1:7" x14ac:dyDescent="0.35">
      <c r="A3258">
        <v>70039</v>
      </c>
      <c r="B3258">
        <v>1</v>
      </c>
      <c r="C3258" t="s">
        <v>30</v>
      </c>
      <c r="D3258">
        <v>5002</v>
      </c>
      <c r="E3258" t="s">
        <v>90</v>
      </c>
      <c r="F3258" t="s">
        <v>14</v>
      </c>
      <c r="G3258">
        <v>13</v>
      </c>
    </row>
    <row r="3259" spans="1:7" x14ac:dyDescent="0.35">
      <c r="A3259">
        <v>138307</v>
      </c>
      <c r="B3259">
        <v>0</v>
      </c>
      <c r="C3259" t="s">
        <v>56</v>
      </c>
      <c r="D3259">
        <v>4310</v>
      </c>
      <c r="E3259" t="s">
        <v>94</v>
      </c>
      <c r="F3259" t="s">
        <v>17</v>
      </c>
      <c r="G3259">
        <v>18</v>
      </c>
    </row>
    <row r="3260" spans="1:7" x14ac:dyDescent="0.35">
      <c r="A3260">
        <v>163614</v>
      </c>
      <c r="B3260">
        <v>0</v>
      </c>
      <c r="C3260" t="s">
        <v>22</v>
      </c>
      <c r="D3260">
        <v>0</v>
      </c>
      <c r="E3260" t="s">
        <v>96</v>
      </c>
      <c r="F3260" t="s">
        <v>17</v>
      </c>
      <c r="G3260">
        <v>10</v>
      </c>
    </row>
    <row r="3261" spans="1:7" x14ac:dyDescent="0.35">
      <c r="A3261">
        <v>21966</v>
      </c>
      <c r="B3261">
        <v>2</v>
      </c>
      <c r="C3261" t="s">
        <v>18</v>
      </c>
      <c r="D3261">
        <v>0</v>
      </c>
      <c r="E3261" t="s">
        <v>92</v>
      </c>
      <c r="F3261" t="s">
        <v>17</v>
      </c>
      <c r="G3261">
        <v>6</v>
      </c>
    </row>
    <row r="3262" spans="1:7" x14ac:dyDescent="0.35">
      <c r="A3262">
        <v>44433</v>
      </c>
      <c r="B3262">
        <v>1</v>
      </c>
      <c r="C3262" t="s">
        <v>13</v>
      </c>
      <c r="D3262">
        <v>2308</v>
      </c>
      <c r="E3262" t="s">
        <v>89</v>
      </c>
      <c r="F3262" t="s">
        <v>14</v>
      </c>
      <c r="G3262">
        <v>10</v>
      </c>
    </row>
    <row r="3263" spans="1:7" x14ac:dyDescent="0.35">
      <c r="A3263">
        <v>189234</v>
      </c>
      <c r="B3263">
        <v>28</v>
      </c>
      <c r="C3263" t="s">
        <v>24</v>
      </c>
      <c r="D3263">
        <v>0</v>
      </c>
      <c r="E3263" t="s">
        <v>102</v>
      </c>
      <c r="F3263" t="s">
        <v>17</v>
      </c>
      <c r="G3263">
        <v>5</v>
      </c>
    </row>
    <row r="3264" spans="1:7" x14ac:dyDescent="0.35">
      <c r="A3264">
        <v>37304</v>
      </c>
      <c r="B3264">
        <v>1</v>
      </c>
      <c r="C3264" t="s">
        <v>13</v>
      </c>
      <c r="D3264">
        <v>3911</v>
      </c>
      <c r="E3264" t="s">
        <v>94</v>
      </c>
      <c r="F3264" t="s">
        <v>14</v>
      </c>
      <c r="G3264">
        <v>5</v>
      </c>
    </row>
    <row r="3265" spans="1:7" x14ac:dyDescent="0.35">
      <c r="A3265">
        <v>35728</v>
      </c>
      <c r="B3265">
        <v>0</v>
      </c>
      <c r="C3265" t="s">
        <v>13</v>
      </c>
      <c r="D3265">
        <v>4801</v>
      </c>
      <c r="E3265" t="s">
        <v>90</v>
      </c>
      <c r="F3265" t="s">
        <v>14</v>
      </c>
      <c r="G3265">
        <v>10</v>
      </c>
    </row>
    <row r="3266" spans="1:7" x14ac:dyDescent="0.35">
      <c r="A3266">
        <v>30640</v>
      </c>
      <c r="B3266">
        <v>0</v>
      </c>
      <c r="C3266" t="s">
        <v>40</v>
      </c>
      <c r="D3266">
        <v>3311</v>
      </c>
      <c r="E3266" t="s">
        <v>89</v>
      </c>
      <c r="F3266" t="s">
        <v>17</v>
      </c>
      <c r="G3266">
        <v>15</v>
      </c>
    </row>
    <row r="3267" spans="1:7" x14ac:dyDescent="0.35">
      <c r="A3267">
        <v>7734</v>
      </c>
      <c r="B3267">
        <v>1</v>
      </c>
      <c r="C3267" t="s">
        <v>36</v>
      </c>
      <c r="D3267">
        <v>2512</v>
      </c>
      <c r="E3267" t="s">
        <v>90</v>
      </c>
      <c r="F3267" t="s">
        <v>14</v>
      </c>
      <c r="G3267">
        <v>20</v>
      </c>
    </row>
    <row r="3268" spans="1:7" x14ac:dyDescent="0.35">
      <c r="A3268">
        <v>42776</v>
      </c>
      <c r="B3268">
        <v>2</v>
      </c>
      <c r="C3268" t="s">
        <v>13</v>
      </c>
      <c r="D3268">
        <v>0</v>
      </c>
      <c r="E3268" t="s">
        <v>93</v>
      </c>
      <c r="F3268" t="s">
        <v>14</v>
      </c>
      <c r="G3268">
        <v>16</v>
      </c>
    </row>
    <row r="3269" spans="1:7" x14ac:dyDescent="0.35">
      <c r="A3269">
        <v>44817</v>
      </c>
      <c r="B3269">
        <v>2</v>
      </c>
      <c r="C3269" t="s">
        <v>13</v>
      </c>
      <c r="D3269">
        <v>1806</v>
      </c>
      <c r="E3269" t="s">
        <v>105</v>
      </c>
      <c r="F3269" t="s">
        <v>17</v>
      </c>
      <c r="G3269">
        <v>5</v>
      </c>
    </row>
    <row r="3270" spans="1:7" x14ac:dyDescent="0.35">
      <c r="A3270">
        <v>165241</v>
      </c>
      <c r="B3270">
        <v>1</v>
      </c>
      <c r="C3270" t="s">
        <v>22</v>
      </c>
      <c r="D3270">
        <v>2602</v>
      </c>
      <c r="E3270" t="s">
        <v>93</v>
      </c>
      <c r="F3270" t="s">
        <v>14</v>
      </c>
      <c r="G3270">
        <v>15</v>
      </c>
    </row>
    <row r="3271" spans="1:7" x14ac:dyDescent="0.35">
      <c r="A3271">
        <v>111371</v>
      </c>
      <c r="B3271">
        <v>0</v>
      </c>
      <c r="C3271" t="s">
        <v>33</v>
      </c>
      <c r="D3271">
        <v>0</v>
      </c>
      <c r="E3271" t="s">
        <v>90</v>
      </c>
      <c r="F3271" t="s">
        <v>31</v>
      </c>
      <c r="G3271">
        <v>20</v>
      </c>
    </row>
    <row r="3272" spans="1:7" x14ac:dyDescent="0.35">
      <c r="A3272">
        <v>134398</v>
      </c>
      <c r="B3272">
        <v>2</v>
      </c>
      <c r="C3272" t="s">
        <v>39</v>
      </c>
      <c r="D3272">
        <v>2501</v>
      </c>
      <c r="E3272" t="s">
        <v>96</v>
      </c>
      <c r="F3272" t="s">
        <v>17</v>
      </c>
      <c r="G3272">
        <v>10</v>
      </c>
    </row>
    <row r="3273" spans="1:7" x14ac:dyDescent="0.35">
      <c r="A3273">
        <v>88868</v>
      </c>
      <c r="B3273">
        <v>0</v>
      </c>
      <c r="C3273" t="s">
        <v>16</v>
      </c>
      <c r="D3273">
        <v>2401</v>
      </c>
      <c r="E3273" t="s">
        <v>94</v>
      </c>
      <c r="F3273" t="s">
        <v>17</v>
      </c>
      <c r="G3273">
        <v>8</v>
      </c>
    </row>
    <row r="3274" spans="1:7" x14ac:dyDescent="0.35">
      <c r="A3274">
        <v>183223</v>
      </c>
      <c r="B3274">
        <v>1</v>
      </c>
      <c r="C3274" t="s">
        <v>41</v>
      </c>
      <c r="D3274">
        <v>5601</v>
      </c>
      <c r="E3274" t="s">
        <v>91</v>
      </c>
      <c r="F3274" t="s">
        <v>14</v>
      </c>
      <c r="G3274">
        <v>23</v>
      </c>
    </row>
    <row r="3275" spans="1:7" x14ac:dyDescent="0.35">
      <c r="A3275">
        <v>186925</v>
      </c>
      <c r="B3275">
        <v>0</v>
      </c>
      <c r="C3275" t="s">
        <v>53</v>
      </c>
      <c r="D3275">
        <v>3001</v>
      </c>
      <c r="E3275" t="s">
        <v>92</v>
      </c>
      <c r="F3275" t="s">
        <v>17</v>
      </c>
      <c r="G3275">
        <v>15</v>
      </c>
    </row>
    <row r="3276" spans="1:7" x14ac:dyDescent="0.35">
      <c r="A3276">
        <v>132097</v>
      </c>
      <c r="B3276">
        <v>2</v>
      </c>
      <c r="C3276" t="s">
        <v>22</v>
      </c>
      <c r="D3276">
        <v>3801</v>
      </c>
      <c r="E3276" t="s">
        <v>90</v>
      </c>
      <c r="F3276" t="s">
        <v>17</v>
      </c>
      <c r="G3276">
        <v>13</v>
      </c>
    </row>
    <row r="3277" spans="1:7" x14ac:dyDescent="0.35">
      <c r="A3277">
        <v>61962</v>
      </c>
      <c r="B3277">
        <v>0</v>
      </c>
      <c r="C3277" t="s">
        <v>34</v>
      </c>
      <c r="D3277">
        <v>0</v>
      </c>
      <c r="E3277" t="s">
        <v>90</v>
      </c>
      <c r="F3277" t="s">
        <v>17</v>
      </c>
      <c r="G3277">
        <v>25</v>
      </c>
    </row>
    <row r="3278" spans="1:7" x14ac:dyDescent="0.35">
      <c r="A3278">
        <v>162656</v>
      </c>
      <c r="B3278">
        <v>0</v>
      </c>
      <c r="C3278" t="s">
        <v>22</v>
      </c>
      <c r="D3278">
        <v>0</v>
      </c>
      <c r="E3278" t="s">
        <v>90</v>
      </c>
      <c r="F3278" t="s">
        <v>17</v>
      </c>
      <c r="G3278">
        <v>20</v>
      </c>
    </row>
    <row r="3279" spans="1:7" x14ac:dyDescent="0.35">
      <c r="A3279">
        <v>79602</v>
      </c>
      <c r="B3279">
        <v>2</v>
      </c>
      <c r="C3279" t="s">
        <v>36</v>
      </c>
      <c r="D3279">
        <v>1102</v>
      </c>
      <c r="E3279" t="s">
        <v>94</v>
      </c>
      <c r="F3279" t="s">
        <v>14</v>
      </c>
      <c r="G3279">
        <v>15</v>
      </c>
    </row>
    <row r="3280" spans="1:7" x14ac:dyDescent="0.35">
      <c r="A3280">
        <v>65578</v>
      </c>
      <c r="B3280">
        <v>28</v>
      </c>
      <c r="C3280" t="s">
        <v>30</v>
      </c>
      <c r="D3280">
        <v>2102</v>
      </c>
      <c r="E3280" t="s">
        <v>102</v>
      </c>
      <c r="F3280" t="s">
        <v>17</v>
      </c>
      <c r="G3280">
        <v>21</v>
      </c>
    </row>
    <row r="3281" spans="1:7" x14ac:dyDescent="0.35">
      <c r="A3281">
        <v>169186</v>
      </c>
      <c r="B3281">
        <v>1</v>
      </c>
      <c r="C3281" t="s">
        <v>22</v>
      </c>
      <c r="D3281">
        <v>2801</v>
      </c>
      <c r="E3281" t="s">
        <v>92</v>
      </c>
      <c r="F3281" t="s">
        <v>14</v>
      </c>
      <c r="G3281">
        <v>9</v>
      </c>
    </row>
    <row r="3282" spans="1:7" x14ac:dyDescent="0.35">
      <c r="A3282">
        <v>189438</v>
      </c>
      <c r="B3282">
        <v>1</v>
      </c>
      <c r="C3282" t="s">
        <v>38</v>
      </c>
      <c r="D3282">
        <v>4101</v>
      </c>
      <c r="E3282" t="s">
        <v>104</v>
      </c>
      <c r="F3282" t="s">
        <v>14</v>
      </c>
      <c r="G3282">
        <v>9</v>
      </c>
    </row>
    <row r="3283" spans="1:7" x14ac:dyDescent="0.35">
      <c r="A3283">
        <v>110871</v>
      </c>
      <c r="B3283">
        <v>2</v>
      </c>
      <c r="C3283" t="s">
        <v>33</v>
      </c>
      <c r="D3283">
        <v>1010</v>
      </c>
      <c r="E3283" t="s">
        <v>92</v>
      </c>
      <c r="F3283" t="s">
        <v>17</v>
      </c>
      <c r="G3283">
        <v>5</v>
      </c>
    </row>
    <row r="3284" spans="1:7" x14ac:dyDescent="0.35">
      <c r="A3284">
        <v>168370</v>
      </c>
      <c r="B3284">
        <v>0</v>
      </c>
      <c r="C3284" t="s">
        <v>22</v>
      </c>
      <c r="D3284">
        <v>5804</v>
      </c>
      <c r="E3284" t="s">
        <v>91</v>
      </c>
      <c r="F3284" t="s">
        <v>17</v>
      </c>
      <c r="G3284">
        <v>15</v>
      </c>
    </row>
    <row r="3285" spans="1:7" x14ac:dyDescent="0.35">
      <c r="A3285">
        <v>156618</v>
      </c>
      <c r="B3285">
        <v>0</v>
      </c>
      <c r="C3285" t="s">
        <v>22</v>
      </c>
      <c r="D3285">
        <v>4401</v>
      </c>
      <c r="E3285" t="s">
        <v>91</v>
      </c>
      <c r="F3285" t="s">
        <v>97</v>
      </c>
      <c r="G3285">
        <v>25</v>
      </c>
    </row>
    <row r="3286" spans="1:7" x14ac:dyDescent="0.35">
      <c r="A3286">
        <v>109858</v>
      </c>
      <c r="B3286">
        <v>0</v>
      </c>
      <c r="C3286" t="s">
        <v>50</v>
      </c>
      <c r="D3286">
        <v>5512</v>
      </c>
      <c r="E3286" t="s">
        <v>94</v>
      </c>
      <c r="F3286" t="s">
        <v>17</v>
      </c>
      <c r="G3286">
        <v>15</v>
      </c>
    </row>
    <row r="3287" spans="1:7" x14ac:dyDescent="0.35">
      <c r="A3287">
        <v>99501</v>
      </c>
      <c r="B3287">
        <v>0</v>
      </c>
      <c r="C3287" t="s">
        <v>37</v>
      </c>
      <c r="D3287">
        <v>5701</v>
      </c>
      <c r="E3287" t="s">
        <v>94</v>
      </c>
      <c r="F3287" t="s">
        <v>17</v>
      </c>
      <c r="G3287">
        <v>10</v>
      </c>
    </row>
    <row r="3288" spans="1:7" x14ac:dyDescent="0.35">
      <c r="A3288">
        <v>125467</v>
      </c>
      <c r="B3288">
        <v>0</v>
      </c>
      <c r="C3288" t="s">
        <v>21</v>
      </c>
      <c r="D3288">
        <v>0</v>
      </c>
      <c r="E3288" t="s">
        <v>98</v>
      </c>
      <c r="F3288" t="s">
        <v>17</v>
      </c>
      <c r="G3288">
        <v>15</v>
      </c>
    </row>
    <row r="3289" spans="1:7" x14ac:dyDescent="0.35">
      <c r="A3289">
        <v>55956</v>
      </c>
      <c r="B3289">
        <v>0</v>
      </c>
      <c r="C3289" t="s">
        <v>13</v>
      </c>
      <c r="D3289">
        <v>0</v>
      </c>
      <c r="E3289" t="s">
        <v>93</v>
      </c>
      <c r="F3289" t="s">
        <v>17</v>
      </c>
      <c r="G3289">
        <v>10</v>
      </c>
    </row>
    <row r="3290" spans="1:7" x14ac:dyDescent="0.35">
      <c r="A3290">
        <v>103644</v>
      </c>
      <c r="B3290">
        <v>0</v>
      </c>
      <c r="C3290" t="s">
        <v>37</v>
      </c>
      <c r="D3290">
        <v>0</v>
      </c>
      <c r="E3290" t="s">
        <v>90</v>
      </c>
      <c r="F3290" t="s">
        <v>17</v>
      </c>
      <c r="G3290">
        <v>10</v>
      </c>
    </row>
    <row r="3291" spans="1:7" x14ac:dyDescent="0.35">
      <c r="A3291">
        <v>39613</v>
      </c>
      <c r="B3291">
        <v>2</v>
      </c>
      <c r="C3291" t="s">
        <v>13</v>
      </c>
      <c r="D3291">
        <v>5610</v>
      </c>
      <c r="E3291" t="s">
        <v>99</v>
      </c>
      <c r="F3291" t="s">
        <v>17</v>
      </c>
      <c r="G3291">
        <v>5</v>
      </c>
    </row>
    <row r="3292" spans="1:7" x14ac:dyDescent="0.35">
      <c r="A3292">
        <v>159</v>
      </c>
      <c r="B3292">
        <v>2</v>
      </c>
      <c r="C3292" t="s">
        <v>57</v>
      </c>
      <c r="D3292">
        <v>1602</v>
      </c>
      <c r="E3292" t="s">
        <v>92</v>
      </c>
      <c r="F3292" t="s">
        <v>14</v>
      </c>
      <c r="G3292">
        <v>12</v>
      </c>
    </row>
    <row r="3293" spans="1:7" x14ac:dyDescent="0.35">
      <c r="A3293">
        <v>129748</v>
      </c>
      <c r="B3293">
        <v>2</v>
      </c>
      <c r="C3293" t="s">
        <v>49</v>
      </c>
      <c r="D3293">
        <v>5701</v>
      </c>
      <c r="E3293" t="s">
        <v>94</v>
      </c>
      <c r="F3293" t="s">
        <v>17</v>
      </c>
      <c r="G3293">
        <v>16</v>
      </c>
    </row>
    <row r="3294" spans="1:7" x14ac:dyDescent="0.35">
      <c r="A3294">
        <v>174576</v>
      </c>
      <c r="B3294">
        <v>28</v>
      </c>
      <c r="C3294" t="s">
        <v>51</v>
      </c>
      <c r="D3294">
        <v>4801</v>
      </c>
      <c r="E3294" t="s">
        <v>91</v>
      </c>
      <c r="F3294" t="s">
        <v>17</v>
      </c>
      <c r="G3294">
        <v>51</v>
      </c>
    </row>
    <row r="3295" spans="1:7" x14ac:dyDescent="0.35">
      <c r="A3295">
        <v>71639</v>
      </c>
      <c r="B3295">
        <v>1</v>
      </c>
      <c r="C3295" t="s">
        <v>30</v>
      </c>
      <c r="D3295">
        <v>2301</v>
      </c>
      <c r="E3295" t="s">
        <v>94</v>
      </c>
      <c r="F3295" t="s">
        <v>14</v>
      </c>
      <c r="G3295">
        <v>17</v>
      </c>
    </row>
    <row r="3296" spans="1:7" x14ac:dyDescent="0.35">
      <c r="A3296">
        <v>172851</v>
      </c>
      <c r="B3296">
        <v>1</v>
      </c>
      <c r="C3296" t="s">
        <v>22</v>
      </c>
      <c r="D3296">
        <v>5001</v>
      </c>
      <c r="E3296" t="s">
        <v>89</v>
      </c>
      <c r="F3296" t="s">
        <v>14</v>
      </c>
      <c r="G3296">
        <v>10</v>
      </c>
    </row>
    <row r="3297" spans="1:7" x14ac:dyDescent="0.35">
      <c r="A3297">
        <v>164364</v>
      </c>
      <c r="B3297">
        <v>0</v>
      </c>
      <c r="C3297" t="s">
        <v>22</v>
      </c>
      <c r="D3297">
        <v>5201</v>
      </c>
      <c r="E3297" t="s">
        <v>94</v>
      </c>
      <c r="F3297" t="s">
        <v>17</v>
      </c>
      <c r="G3297">
        <v>6</v>
      </c>
    </row>
    <row r="3298" spans="1:7" x14ac:dyDescent="0.35">
      <c r="A3298">
        <v>176253</v>
      </c>
      <c r="B3298">
        <v>2</v>
      </c>
      <c r="C3298" t="s">
        <v>51</v>
      </c>
      <c r="D3298">
        <v>1309</v>
      </c>
      <c r="E3298" t="s">
        <v>92</v>
      </c>
      <c r="F3298" t="s">
        <v>17</v>
      </c>
      <c r="G3298">
        <v>50</v>
      </c>
    </row>
    <row r="3299" spans="1:7" x14ac:dyDescent="0.35">
      <c r="A3299">
        <v>140181</v>
      </c>
      <c r="B3299">
        <v>28</v>
      </c>
      <c r="C3299" t="s">
        <v>49</v>
      </c>
      <c r="D3299">
        <v>2201</v>
      </c>
      <c r="E3299" t="s">
        <v>90</v>
      </c>
      <c r="F3299" t="s">
        <v>17</v>
      </c>
      <c r="G3299">
        <v>3</v>
      </c>
    </row>
    <row r="3300" spans="1:7" x14ac:dyDescent="0.35">
      <c r="A3300">
        <v>5331</v>
      </c>
      <c r="B3300">
        <v>2</v>
      </c>
      <c r="C3300" t="s">
        <v>18</v>
      </c>
      <c r="D3300">
        <v>0</v>
      </c>
      <c r="E3300" t="s">
        <v>93</v>
      </c>
      <c r="F3300" t="s">
        <v>31</v>
      </c>
      <c r="G3300">
        <v>14</v>
      </c>
    </row>
    <row r="3301" spans="1:7" x14ac:dyDescent="0.35">
      <c r="A3301">
        <v>31953</v>
      </c>
      <c r="B3301">
        <v>1</v>
      </c>
      <c r="C3301" t="s">
        <v>16</v>
      </c>
      <c r="D3301">
        <v>0</v>
      </c>
      <c r="E3301" t="s">
        <v>95</v>
      </c>
      <c r="F3301" t="s">
        <v>14</v>
      </c>
      <c r="G3301">
        <v>12</v>
      </c>
    </row>
    <row r="3302" spans="1:7" x14ac:dyDescent="0.35">
      <c r="A3302">
        <v>79399</v>
      </c>
      <c r="B3302">
        <v>0</v>
      </c>
      <c r="C3302" t="s">
        <v>36</v>
      </c>
      <c r="D3302">
        <v>5507</v>
      </c>
      <c r="E3302" t="s">
        <v>92</v>
      </c>
      <c r="F3302" t="s">
        <v>14</v>
      </c>
      <c r="G3302">
        <v>30</v>
      </c>
    </row>
    <row r="3303" spans="1:7" x14ac:dyDescent="0.35">
      <c r="A3303">
        <v>74732</v>
      </c>
      <c r="B3303">
        <v>1</v>
      </c>
      <c r="C3303" t="s">
        <v>30</v>
      </c>
      <c r="D3303">
        <v>0</v>
      </c>
      <c r="E3303" t="s">
        <v>92</v>
      </c>
      <c r="F3303" t="s">
        <v>14</v>
      </c>
      <c r="G3303">
        <v>15</v>
      </c>
    </row>
    <row r="3304" spans="1:7" x14ac:dyDescent="0.35">
      <c r="A3304">
        <v>36395</v>
      </c>
      <c r="B3304">
        <v>1</v>
      </c>
      <c r="C3304" t="s">
        <v>13</v>
      </c>
      <c r="D3304">
        <v>1601</v>
      </c>
      <c r="E3304" t="s">
        <v>89</v>
      </c>
      <c r="F3304" t="s">
        <v>14</v>
      </c>
      <c r="G3304">
        <v>15</v>
      </c>
    </row>
    <row r="3305" spans="1:7" x14ac:dyDescent="0.35">
      <c r="A3305">
        <v>75835</v>
      </c>
      <c r="B3305">
        <v>0</v>
      </c>
      <c r="C3305" t="s">
        <v>48</v>
      </c>
      <c r="D3305">
        <v>4401</v>
      </c>
      <c r="E3305" t="s">
        <v>98</v>
      </c>
      <c r="F3305" t="s">
        <v>97</v>
      </c>
      <c r="G3305">
        <v>5</v>
      </c>
    </row>
    <row r="3306" spans="1:7" x14ac:dyDescent="0.35">
      <c r="A3306">
        <v>4606</v>
      </c>
      <c r="B3306">
        <v>0</v>
      </c>
      <c r="C3306" t="s">
        <v>16</v>
      </c>
      <c r="D3306">
        <v>2509</v>
      </c>
      <c r="E3306" t="s">
        <v>102</v>
      </c>
      <c r="F3306" t="s">
        <v>97</v>
      </c>
      <c r="G3306">
        <v>25</v>
      </c>
    </row>
    <row r="3307" spans="1:7" x14ac:dyDescent="0.35">
      <c r="A3307">
        <v>51234</v>
      </c>
      <c r="B3307">
        <v>28</v>
      </c>
      <c r="C3307" t="s">
        <v>54</v>
      </c>
      <c r="D3307">
        <v>2301</v>
      </c>
      <c r="E3307" t="s">
        <v>99</v>
      </c>
      <c r="F3307" t="s">
        <v>17</v>
      </c>
      <c r="G3307">
        <v>25</v>
      </c>
    </row>
    <row r="3308" spans="1:7" x14ac:dyDescent="0.35">
      <c r="A3308">
        <v>71616</v>
      </c>
      <c r="B3308">
        <v>1</v>
      </c>
      <c r="C3308" t="s">
        <v>30</v>
      </c>
      <c r="D3308">
        <v>5601</v>
      </c>
      <c r="E3308" t="s">
        <v>91</v>
      </c>
      <c r="F3308" t="s">
        <v>14</v>
      </c>
      <c r="G3308">
        <v>50</v>
      </c>
    </row>
    <row r="3309" spans="1:7" x14ac:dyDescent="0.35">
      <c r="A3309">
        <v>182697</v>
      </c>
      <c r="B3309">
        <v>2</v>
      </c>
      <c r="C3309" t="s">
        <v>41</v>
      </c>
      <c r="D3309">
        <v>0</v>
      </c>
      <c r="E3309" t="s">
        <v>101</v>
      </c>
      <c r="F3309" t="s">
        <v>31</v>
      </c>
      <c r="G3309">
        <v>20</v>
      </c>
    </row>
    <row r="3310" spans="1:7" x14ac:dyDescent="0.35">
      <c r="A3310">
        <v>173100</v>
      </c>
      <c r="B3310">
        <v>0</v>
      </c>
      <c r="C3310" t="s">
        <v>22</v>
      </c>
      <c r="D3310">
        <v>0</v>
      </c>
      <c r="E3310" t="s">
        <v>92</v>
      </c>
      <c r="F3310" t="s">
        <v>17</v>
      </c>
      <c r="G3310">
        <v>21</v>
      </c>
    </row>
    <row r="3311" spans="1:7" x14ac:dyDescent="0.35">
      <c r="A3311">
        <v>172784</v>
      </c>
      <c r="B3311">
        <v>0</v>
      </c>
      <c r="C3311" t="s">
        <v>22</v>
      </c>
      <c r="D3311">
        <v>3201</v>
      </c>
      <c r="E3311" t="s">
        <v>92</v>
      </c>
      <c r="F3311" t="s">
        <v>17</v>
      </c>
      <c r="G3311">
        <v>5</v>
      </c>
    </row>
    <row r="3312" spans="1:7" x14ac:dyDescent="0.35">
      <c r="A3312">
        <v>145637</v>
      </c>
      <c r="B3312">
        <v>0</v>
      </c>
      <c r="C3312" t="s">
        <v>22</v>
      </c>
      <c r="D3312">
        <v>4801</v>
      </c>
      <c r="E3312" t="s">
        <v>94</v>
      </c>
      <c r="F3312" t="s">
        <v>17</v>
      </c>
      <c r="G3312">
        <v>25</v>
      </c>
    </row>
    <row r="3313" spans="1:7" x14ac:dyDescent="0.35">
      <c r="A3313">
        <v>41445</v>
      </c>
      <c r="B3313">
        <v>1</v>
      </c>
      <c r="C3313" t="s">
        <v>13</v>
      </c>
      <c r="D3313">
        <v>5201</v>
      </c>
      <c r="E3313" t="s">
        <v>94</v>
      </c>
      <c r="F3313" t="s">
        <v>14</v>
      </c>
      <c r="G3313">
        <v>35</v>
      </c>
    </row>
    <row r="3314" spans="1:7" x14ac:dyDescent="0.35">
      <c r="A3314">
        <v>22900</v>
      </c>
      <c r="B3314">
        <v>2</v>
      </c>
      <c r="C3314" t="s">
        <v>47</v>
      </c>
      <c r="D3314">
        <v>0</v>
      </c>
      <c r="E3314" t="s">
        <v>98</v>
      </c>
      <c r="F3314" t="s">
        <v>17</v>
      </c>
      <c r="G3314">
        <v>10</v>
      </c>
    </row>
    <row r="3315" spans="1:7" x14ac:dyDescent="0.35">
      <c r="A3315">
        <v>93086</v>
      </c>
      <c r="B3315">
        <v>0</v>
      </c>
      <c r="C3315" t="s">
        <v>16</v>
      </c>
      <c r="D3315">
        <v>6301</v>
      </c>
      <c r="E3315" t="s">
        <v>96</v>
      </c>
      <c r="F3315" t="s">
        <v>17</v>
      </c>
      <c r="G3315">
        <v>20</v>
      </c>
    </row>
    <row r="3316" spans="1:7" x14ac:dyDescent="0.35">
      <c r="A3316">
        <v>95727</v>
      </c>
      <c r="B3316">
        <v>0</v>
      </c>
      <c r="C3316" t="s">
        <v>16</v>
      </c>
      <c r="D3316">
        <v>5208</v>
      </c>
      <c r="E3316" t="s">
        <v>99</v>
      </c>
      <c r="F3316" t="s">
        <v>31</v>
      </c>
      <c r="G3316">
        <v>18</v>
      </c>
    </row>
    <row r="3317" spans="1:7" x14ac:dyDescent="0.35">
      <c r="A3317">
        <v>127759</v>
      </c>
      <c r="B3317">
        <v>1</v>
      </c>
      <c r="C3317" t="s">
        <v>21</v>
      </c>
      <c r="D3317">
        <v>801</v>
      </c>
      <c r="E3317" t="s">
        <v>90</v>
      </c>
      <c r="F3317" t="s">
        <v>14</v>
      </c>
      <c r="G3317">
        <v>6</v>
      </c>
    </row>
    <row r="3318" spans="1:7" x14ac:dyDescent="0.35">
      <c r="A3318">
        <v>190666</v>
      </c>
      <c r="B3318">
        <v>1</v>
      </c>
      <c r="C3318" t="s">
        <v>22</v>
      </c>
      <c r="D3318">
        <v>4812</v>
      </c>
      <c r="E3318" t="s">
        <v>90</v>
      </c>
      <c r="F3318" t="s">
        <v>14</v>
      </c>
      <c r="G3318">
        <v>13</v>
      </c>
    </row>
    <row r="3319" spans="1:7" x14ac:dyDescent="0.35">
      <c r="A3319">
        <v>90894</v>
      </c>
      <c r="B3319">
        <v>0</v>
      </c>
      <c r="C3319" t="s">
        <v>16</v>
      </c>
      <c r="D3319">
        <v>0</v>
      </c>
      <c r="E3319" t="s">
        <v>91</v>
      </c>
      <c r="F3319" t="s">
        <v>97</v>
      </c>
      <c r="G3319">
        <v>4</v>
      </c>
    </row>
    <row r="3320" spans="1:7" x14ac:dyDescent="0.35">
      <c r="A3320">
        <v>160275</v>
      </c>
      <c r="B3320">
        <v>28</v>
      </c>
      <c r="C3320" t="s">
        <v>22</v>
      </c>
      <c r="D3320">
        <v>6801</v>
      </c>
      <c r="E3320" t="s">
        <v>89</v>
      </c>
      <c r="F3320" t="s">
        <v>17</v>
      </c>
      <c r="G3320">
        <v>5</v>
      </c>
    </row>
    <row r="3321" spans="1:7" x14ac:dyDescent="0.35">
      <c r="A3321">
        <v>184723</v>
      </c>
      <c r="B3321">
        <v>1</v>
      </c>
      <c r="C3321" t="s">
        <v>71</v>
      </c>
      <c r="D3321">
        <v>6901</v>
      </c>
      <c r="E3321" t="s">
        <v>90</v>
      </c>
      <c r="F3321" t="s">
        <v>14</v>
      </c>
      <c r="G3321">
        <v>10</v>
      </c>
    </row>
    <row r="3322" spans="1:7" x14ac:dyDescent="0.35">
      <c r="A3322">
        <v>52548</v>
      </c>
      <c r="B3322">
        <v>0</v>
      </c>
      <c r="C3322" t="s">
        <v>54</v>
      </c>
      <c r="D3322">
        <v>3703</v>
      </c>
      <c r="E3322" t="s">
        <v>92</v>
      </c>
      <c r="F3322" t="s">
        <v>14</v>
      </c>
      <c r="G3322">
        <v>14</v>
      </c>
    </row>
    <row r="3323" spans="1:7" x14ac:dyDescent="0.35">
      <c r="A3323">
        <v>158813</v>
      </c>
      <c r="B3323">
        <v>1</v>
      </c>
      <c r="C3323" t="s">
        <v>22</v>
      </c>
      <c r="D3323">
        <v>1710</v>
      </c>
      <c r="E3323" t="s">
        <v>93</v>
      </c>
      <c r="F3323" t="s">
        <v>14</v>
      </c>
      <c r="G3323">
        <v>10</v>
      </c>
    </row>
    <row r="3324" spans="1:7" x14ac:dyDescent="0.35">
      <c r="A3324">
        <v>73008</v>
      </c>
      <c r="B3324">
        <v>2</v>
      </c>
      <c r="C3324" t="s">
        <v>30</v>
      </c>
      <c r="D3324">
        <v>5205</v>
      </c>
      <c r="E3324" t="s">
        <v>92</v>
      </c>
      <c r="F3324" t="s">
        <v>17</v>
      </c>
      <c r="G3324">
        <v>12</v>
      </c>
    </row>
    <row r="3325" spans="1:7" x14ac:dyDescent="0.35">
      <c r="A3325">
        <v>105144</v>
      </c>
      <c r="B3325">
        <v>0</v>
      </c>
      <c r="C3325" t="s">
        <v>28</v>
      </c>
      <c r="D3325">
        <v>0</v>
      </c>
      <c r="E3325" t="s">
        <v>98</v>
      </c>
      <c r="F3325" t="s">
        <v>17</v>
      </c>
      <c r="G3325">
        <v>3</v>
      </c>
    </row>
    <row r="3326" spans="1:7" x14ac:dyDescent="0.35">
      <c r="A3326">
        <v>52132</v>
      </c>
      <c r="B3326">
        <v>0</v>
      </c>
      <c r="C3326" t="s">
        <v>54</v>
      </c>
      <c r="D3326">
        <v>0</v>
      </c>
      <c r="E3326" t="s">
        <v>97</v>
      </c>
      <c r="F3326" t="s">
        <v>17</v>
      </c>
      <c r="G3326">
        <v>7</v>
      </c>
    </row>
    <row r="3327" spans="1:7" x14ac:dyDescent="0.35">
      <c r="A3327">
        <v>12474</v>
      </c>
      <c r="B3327">
        <v>1</v>
      </c>
      <c r="C3327" t="s">
        <v>13</v>
      </c>
      <c r="D3327">
        <v>2307</v>
      </c>
      <c r="E3327" t="s">
        <v>90</v>
      </c>
      <c r="F3327" t="s">
        <v>17</v>
      </c>
      <c r="G3327">
        <v>10</v>
      </c>
    </row>
    <row r="3328" spans="1:7" x14ac:dyDescent="0.35">
      <c r="A3328">
        <v>160425</v>
      </c>
      <c r="B3328">
        <v>0</v>
      </c>
      <c r="C3328" t="s">
        <v>22</v>
      </c>
      <c r="D3328">
        <v>2601</v>
      </c>
      <c r="E3328" t="s">
        <v>90</v>
      </c>
      <c r="F3328" t="s">
        <v>31</v>
      </c>
      <c r="G3328">
        <v>12</v>
      </c>
    </row>
    <row r="3329" spans="1:7" x14ac:dyDescent="0.35">
      <c r="A3329">
        <v>175112</v>
      </c>
      <c r="B3329">
        <v>0</v>
      </c>
      <c r="C3329" t="s">
        <v>22</v>
      </c>
      <c r="D3329">
        <v>5701</v>
      </c>
      <c r="E3329" t="s">
        <v>90</v>
      </c>
      <c r="F3329" t="s">
        <v>17</v>
      </c>
      <c r="G3329">
        <v>20</v>
      </c>
    </row>
    <row r="3330" spans="1:7" x14ac:dyDescent="0.35">
      <c r="A3330">
        <v>51382</v>
      </c>
      <c r="B3330">
        <v>1</v>
      </c>
      <c r="C3330" t="s">
        <v>54</v>
      </c>
      <c r="D3330">
        <v>0</v>
      </c>
      <c r="E3330" t="s">
        <v>90</v>
      </c>
      <c r="F3330" t="s">
        <v>14</v>
      </c>
      <c r="G3330">
        <v>25</v>
      </c>
    </row>
    <row r="3331" spans="1:7" x14ac:dyDescent="0.35">
      <c r="A3331">
        <v>146153</v>
      </c>
      <c r="B3331">
        <v>0</v>
      </c>
      <c r="C3331" t="s">
        <v>22</v>
      </c>
      <c r="D3331">
        <v>3210</v>
      </c>
      <c r="E3331" t="s">
        <v>102</v>
      </c>
      <c r="F3331" t="s">
        <v>17</v>
      </c>
      <c r="G3331">
        <v>44</v>
      </c>
    </row>
    <row r="3332" spans="1:7" x14ac:dyDescent="0.35">
      <c r="A3332">
        <v>133743</v>
      </c>
      <c r="B3332">
        <v>1002</v>
      </c>
      <c r="C3332" t="s">
        <v>42</v>
      </c>
      <c r="D3332">
        <v>4401</v>
      </c>
      <c r="E3332" t="s">
        <v>92</v>
      </c>
      <c r="F3332" t="s">
        <v>14</v>
      </c>
      <c r="G3332">
        <v>20</v>
      </c>
    </row>
    <row r="3333" spans="1:7" x14ac:dyDescent="0.35">
      <c r="A3333">
        <v>155602</v>
      </c>
      <c r="B3333">
        <v>1</v>
      </c>
      <c r="C3333" t="s">
        <v>22</v>
      </c>
      <c r="D3333">
        <v>2006</v>
      </c>
      <c r="E3333" t="s">
        <v>93</v>
      </c>
      <c r="F3333" t="s">
        <v>14</v>
      </c>
      <c r="G3333">
        <v>25</v>
      </c>
    </row>
    <row r="3334" spans="1:7" x14ac:dyDescent="0.35">
      <c r="A3334">
        <v>149199</v>
      </c>
      <c r="B3334">
        <v>0</v>
      </c>
      <c r="C3334" t="s">
        <v>22</v>
      </c>
      <c r="D3334">
        <v>0</v>
      </c>
      <c r="E3334" t="s">
        <v>96</v>
      </c>
      <c r="F3334" t="s">
        <v>14</v>
      </c>
      <c r="G3334">
        <v>15</v>
      </c>
    </row>
    <row r="3335" spans="1:7" x14ac:dyDescent="0.35">
      <c r="A3335">
        <v>124514</v>
      </c>
      <c r="B3335">
        <v>28</v>
      </c>
      <c r="C3335" t="s">
        <v>21</v>
      </c>
      <c r="D3335">
        <v>5702</v>
      </c>
      <c r="E3335" t="s">
        <v>89</v>
      </c>
      <c r="F3335" t="s">
        <v>17</v>
      </c>
      <c r="G3335">
        <v>26</v>
      </c>
    </row>
    <row r="3336" spans="1:7" x14ac:dyDescent="0.35">
      <c r="A3336">
        <v>57407</v>
      </c>
      <c r="B3336">
        <v>1</v>
      </c>
      <c r="C3336" t="s">
        <v>58</v>
      </c>
      <c r="D3336">
        <v>4201</v>
      </c>
      <c r="E3336" t="s">
        <v>94</v>
      </c>
      <c r="F3336" t="s">
        <v>14</v>
      </c>
      <c r="G3336">
        <v>21</v>
      </c>
    </row>
    <row r="3337" spans="1:7" x14ac:dyDescent="0.35">
      <c r="A3337">
        <v>185774</v>
      </c>
      <c r="B3337">
        <v>0</v>
      </c>
      <c r="C3337" t="s">
        <v>18</v>
      </c>
      <c r="D3337">
        <v>0</v>
      </c>
      <c r="E3337" t="s">
        <v>97</v>
      </c>
      <c r="F3337" t="s">
        <v>17</v>
      </c>
      <c r="G3337">
        <v>12</v>
      </c>
    </row>
    <row r="3338" spans="1:7" x14ac:dyDescent="0.35">
      <c r="A3338">
        <v>189962</v>
      </c>
      <c r="B3338">
        <v>0</v>
      </c>
      <c r="C3338" t="s">
        <v>22</v>
      </c>
      <c r="D3338">
        <v>4601</v>
      </c>
      <c r="E3338" t="s">
        <v>105</v>
      </c>
      <c r="F3338" t="s">
        <v>14</v>
      </c>
      <c r="G3338">
        <v>10</v>
      </c>
    </row>
    <row r="3339" spans="1:7" x14ac:dyDescent="0.35">
      <c r="A3339">
        <v>27045</v>
      </c>
      <c r="B3339">
        <v>28</v>
      </c>
      <c r="C3339" t="s">
        <v>36</v>
      </c>
      <c r="D3339">
        <v>0</v>
      </c>
      <c r="E3339" t="s">
        <v>92</v>
      </c>
      <c r="F3339" t="s">
        <v>17</v>
      </c>
      <c r="G3339">
        <v>16</v>
      </c>
    </row>
    <row r="3340" spans="1:7" x14ac:dyDescent="0.35">
      <c r="A3340">
        <v>97424</v>
      </c>
      <c r="B3340">
        <v>2</v>
      </c>
      <c r="C3340" t="s">
        <v>16</v>
      </c>
      <c r="D3340">
        <v>0</v>
      </c>
      <c r="E3340" t="s">
        <v>100</v>
      </c>
      <c r="F3340" t="s">
        <v>14</v>
      </c>
      <c r="G3340">
        <v>5</v>
      </c>
    </row>
    <row r="3341" spans="1:7" x14ac:dyDescent="0.35">
      <c r="A3341">
        <v>163591</v>
      </c>
      <c r="B3341">
        <v>0</v>
      </c>
      <c r="C3341" t="s">
        <v>22</v>
      </c>
      <c r="D3341">
        <v>2201</v>
      </c>
      <c r="E3341" t="s">
        <v>96</v>
      </c>
      <c r="F3341" t="s">
        <v>14</v>
      </c>
      <c r="G3341">
        <v>35</v>
      </c>
    </row>
    <row r="3342" spans="1:7" x14ac:dyDescent="0.35">
      <c r="A3342">
        <v>15772</v>
      </c>
      <c r="B3342">
        <v>2</v>
      </c>
      <c r="C3342" t="s">
        <v>18</v>
      </c>
      <c r="D3342">
        <v>0</v>
      </c>
      <c r="E3342" t="s">
        <v>98</v>
      </c>
      <c r="F3342" t="s">
        <v>17</v>
      </c>
      <c r="G3342">
        <v>10</v>
      </c>
    </row>
    <row r="3343" spans="1:7" x14ac:dyDescent="0.35">
      <c r="A3343">
        <v>71427</v>
      </c>
      <c r="B3343">
        <v>1</v>
      </c>
      <c r="C3343" t="s">
        <v>30</v>
      </c>
      <c r="D3343">
        <v>5510</v>
      </c>
      <c r="E3343" t="s">
        <v>95</v>
      </c>
      <c r="F3343" t="s">
        <v>14</v>
      </c>
      <c r="G3343">
        <v>30</v>
      </c>
    </row>
    <row r="3344" spans="1:7" x14ac:dyDescent="0.35">
      <c r="A3344">
        <v>159039</v>
      </c>
      <c r="B3344">
        <v>0</v>
      </c>
      <c r="C3344" t="s">
        <v>22</v>
      </c>
      <c r="D3344">
        <v>2001</v>
      </c>
      <c r="E3344" t="s">
        <v>89</v>
      </c>
      <c r="F3344" t="s">
        <v>17</v>
      </c>
      <c r="G3344">
        <v>25</v>
      </c>
    </row>
    <row r="3345" spans="1:7" x14ac:dyDescent="0.35">
      <c r="A3345">
        <v>22984</v>
      </c>
      <c r="B3345">
        <v>0</v>
      </c>
      <c r="C3345" t="s">
        <v>47</v>
      </c>
      <c r="D3345">
        <v>0</v>
      </c>
      <c r="E3345" t="s">
        <v>90</v>
      </c>
      <c r="F3345" t="s">
        <v>17</v>
      </c>
      <c r="G3345">
        <v>1</v>
      </c>
    </row>
    <row r="3346" spans="1:7" x14ac:dyDescent="0.35">
      <c r="A3346">
        <v>89210</v>
      </c>
      <c r="B3346">
        <v>2</v>
      </c>
      <c r="C3346" t="s">
        <v>33</v>
      </c>
      <c r="D3346">
        <v>3801</v>
      </c>
      <c r="E3346" t="s">
        <v>91</v>
      </c>
      <c r="F3346" t="s">
        <v>97</v>
      </c>
      <c r="G3346">
        <v>25</v>
      </c>
    </row>
    <row r="3347" spans="1:7" x14ac:dyDescent="0.35">
      <c r="A3347">
        <v>6490</v>
      </c>
      <c r="B3347">
        <v>0</v>
      </c>
      <c r="C3347" t="s">
        <v>41</v>
      </c>
      <c r="D3347">
        <v>1201</v>
      </c>
      <c r="E3347" t="s">
        <v>90</v>
      </c>
      <c r="F3347" t="s">
        <v>14</v>
      </c>
      <c r="G3347">
        <v>25</v>
      </c>
    </row>
    <row r="3348" spans="1:7" x14ac:dyDescent="0.35">
      <c r="A3348">
        <v>48003</v>
      </c>
      <c r="B3348">
        <v>0</v>
      </c>
      <c r="C3348" t="s">
        <v>44</v>
      </c>
      <c r="D3348">
        <v>0</v>
      </c>
      <c r="E3348" t="s">
        <v>90</v>
      </c>
      <c r="F3348" t="s">
        <v>31</v>
      </c>
      <c r="G3348">
        <v>10</v>
      </c>
    </row>
    <row r="3349" spans="1:7" x14ac:dyDescent="0.35">
      <c r="A3349">
        <v>189199</v>
      </c>
      <c r="B3349">
        <v>0</v>
      </c>
      <c r="C3349" t="s">
        <v>28</v>
      </c>
      <c r="D3349">
        <v>0</v>
      </c>
      <c r="E3349" t="s">
        <v>90</v>
      </c>
      <c r="F3349" t="s">
        <v>17</v>
      </c>
      <c r="G3349">
        <v>25</v>
      </c>
    </row>
    <row r="3350" spans="1:7" x14ac:dyDescent="0.35">
      <c r="A3350">
        <v>117882</v>
      </c>
      <c r="B3350">
        <v>0</v>
      </c>
      <c r="C3350" t="s">
        <v>33</v>
      </c>
      <c r="D3350">
        <v>2907</v>
      </c>
      <c r="E3350" t="s">
        <v>97</v>
      </c>
      <c r="F3350" t="s">
        <v>17</v>
      </c>
      <c r="G3350">
        <v>20</v>
      </c>
    </row>
    <row r="3351" spans="1:7" x14ac:dyDescent="0.35">
      <c r="A3351">
        <v>174932</v>
      </c>
      <c r="B3351">
        <v>28</v>
      </c>
      <c r="C3351" t="s">
        <v>51</v>
      </c>
      <c r="D3351">
        <v>0</v>
      </c>
      <c r="E3351" t="s">
        <v>90</v>
      </c>
      <c r="F3351" t="s">
        <v>17</v>
      </c>
      <c r="G3351">
        <v>20</v>
      </c>
    </row>
    <row r="3352" spans="1:7" x14ac:dyDescent="0.35">
      <c r="A3352">
        <v>101033</v>
      </c>
      <c r="B3352">
        <v>0</v>
      </c>
      <c r="C3352" t="s">
        <v>37</v>
      </c>
      <c r="D3352">
        <v>5711</v>
      </c>
      <c r="E3352" t="s">
        <v>90</v>
      </c>
      <c r="F3352" t="s">
        <v>14</v>
      </c>
      <c r="G3352">
        <v>21</v>
      </c>
    </row>
    <row r="3353" spans="1:7" x14ac:dyDescent="0.35">
      <c r="A3353">
        <v>143299</v>
      </c>
      <c r="B3353">
        <v>0</v>
      </c>
      <c r="C3353" t="s">
        <v>22</v>
      </c>
      <c r="D3353">
        <v>2801</v>
      </c>
      <c r="E3353" t="s">
        <v>96</v>
      </c>
      <c r="F3353" t="s">
        <v>14</v>
      </c>
      <c r="G3353">
        <v>15</v>
      </c>
    </row>
    <row r="3354" spans="1:7" x14ac:dyDescent="0.35">
      <c r="A3354">
        <v>189749</v>
      </c>
      <c r="B3354">
        <v>1</v>
      </c>
      <c r="C3354" t="s">
        <v>13</v>
      </c>
      <c r="D3354">
        <v>2211</v>
      </c>
      <c r="E3354" t="s">
        <v>91</v>
      </c>
      <c r="F3354" t="s">
        <v>14</v>
      </c>
      <c r="G3354">
        <v>10</v>
      </c>
    </row>
    <row r="3355" spans="1:7" x14ac:dyDescent="0.35">
      <c r="A3355">
        <v>127108</v>
      </c>
      <c r="B3355">
        <v>28</v>
      </c>
      <c r="C3355" t="s">
        <v>21</v>
      </c>
      <c r="D3355">
        <v>0</v>
      </c>
      <c r="E3355" t="s">
        <v>95</v>
      </c>
      <c r="F3355" t="s">
        <v>97</v>
      </c>
      <c r="G3355">
        <v>10</v>
      </c>
    </row>
    <row r="3356" spans="1:7" x14ac:dyDescent="0.35">
      <c r="A3356">
        <v>74614</v>
      </c>
      <c r="B3356">
        <v>28</v>
      </c>
      <c r="C3356" t="s">
        <v>30</v>
      </c>
      <c r="D3356">
        <v>3501</v>
      </c>
      <c r="E3356" t="s">
        <v>92</v>
      </c>
      <c r="F3356" t="s">
        <v>17</v>
      </c>
      <c r="G3356">
        <v>5</v>
      </c>
    </row>
    <row r="3357" spans="1:7" x14ac:dyDescent="0.35">
      <c r="A3357">
        <v>182519</v>
      </c>
      <c r="B3357">
        <v>1</v>
      </c>
      <c r="C3357" t="s">
        <v>41</v>
      </c>
      <c r="D3357">
        <v>4701</v>
      </c>
      <c r="E3357" t="s">
        <v>90</v>
      </c>
      <c r="F3357" t="s">
        <v>14</v>
      </c>
      <c r="G3357">
        <v>5</v>
      </c>
    </row>
    <row r="3358" spans="1:7" x14ac:dyDescent="0.35">
      <c r="A3358">
        <v>95467</v>
      </c>
      <c r="B3358">
        <v>0</v>
      </c>
      <c r="C3358" t="s">
        <v>16</v>
      </c>
      <c r="D3358">
        <v>2501</v>
      </c>
      <c r="E3358" t="s">
        <v>92</v>
      </c>
      <c r="F3358" t="s">
        <v>17</v>
      </c>
      <c r="G3358">
        <v>4</v>
      </c>
    </row>
    <row r="3359" spans="1:7" x14ac:dyDescent="0.35">
      <c r="A3359">
        <v>126530</v>
      </c>
      <c r="B3359">
        <v>0</v>
      </c>
      <c r="C3359" t="s">
        <v>21</v>
      </c>
      <c r="D3359">
        <v>4401</v>
      </c>
      <c r="E3359" t="s">
        <v>90</v>
      </c>
      <c r="F3359" t="s">
        <v>14</v>
      </c>
      <c r="G3359">
        <v>30</v>
      </c>
    </row>
    <row r="3360" spans="1:7" x14ac:dyDescent="0.35">
      <c r="A3360">
        <v>9049</v>
      </c>
      <c r="B3360">
        <v>2</v>
      </c>
      <c r="C3360" t="s">
        <v>13</v>
      </c>
      <c r="D3360">
        <v>4601</v>
      </c>
      <c r="E3360" t="s">
        <v>98</v>
      </c>
      <c r="F3360" t="s">
        <v>17</v>
      </c>
      <c r="G3360">
        <v>15</v>
      </c>
    </row>
    <row r="3361" spans="1:7" x14ac:dyDescent="0.35">
      <c r="A3361">
        <v>19986</v>
      </c>
      <c r="B3361">
        <v>0</v>
      </c>
      <c r="C3361" t="s">
        <v>18</v>
      </c>
      <c r="D3361">
        <v>7001</v>
      </c>
      <c r="E3361" t="s">
        <v>90</v>
      </c>
      <c r="F3361" t="s">
        <v>14</v>
      </c>
      <c r="G3361">
        <v>10</v>
      </c>
    </row>
    <row r="3362" spans="1:7" x14ac:dyDescent="0.35">
      <c r="A3362">
        <v>25731</v>
      </c>
      <c r="B3362">
        <v>0</v>
      </c>
      <c r="C3362" t="s">
        <v>40</v>
      </c>
      <c r="D3362">
        <v>6801</v>
      </c>
      <c r="E3362" t="s">
        <v>90</v>
      </c>
      <c r="F3362" t="s">
        <v>14</v>
      </c>
      <c r="G3362">
        <v>21</v>
      </c>
    </row>
    <row r="3363" spans="1:7" x14ac:dyDescent="0.35">
      <c r="A3363">
        <v>45258</v>
      </c>
      <c r="B3363">
        <v>0</v>
      </c>
      <c r="C3363" t="s">
        <v>13</v>
      </c>
      <c r="D3363">
        <v>4501</v>
      </c>
      <c r="E3363" t="s">
        <v>102</v>
      </c>
      <c r="F3363" t="s">
        <v>17</v>
      </c>
      <c r="G3363">
        <v>5</v>
      </c>
    </row>
    <row r="3364" spans="1:7" x14ac:dyDescent="0.35">
      <c r="A3364">
        <v>175996</v>
      </c>
      <c r="B3364">
        <v>0</v>
      </c>
      <c r="C3364" t="s">
        <v>51</v>
      </c>
      <c r="D3364">
        <v>3501</v>
      </c>
      <c r="E3364" t="s">
        <v>94</v>
      </c>
      <c r="F3364" t="s">
        <v>17</v>
      </c>
      <c r="G3364">
        <v>10</v>
      </c>
    </row>
    <row r="3365" spans="1:7" x14ac:dyDescent="0.35">
      <c r="A3365">
        <v>56113</v>
      </c>
      <c r="B3365">
        <v>1002</v>
      </c>
      <c r="C3365" t="s">
        <v>63</v>
      </c>
      <c r="D3365">
        <v>4504</v>
      </c>
      <c r="E3365" t="s">
        <v>90</v>
      </c>
      <c r="F3365" t="s">
        <v>14</v>
      </c>
      <c r="G3365">
        <v>5</v>
      </c>
    </row>
    <row r="3366" spans="1:7" x14ac:dyDescent="0.35">
      <c r="A3366">
        <v>138945</v>
      </c>
      <c r="B3366">
        <v>28</v>
      </c>
      <c r="C3366" t="s">
        <v>56</v>
      </c>
      <c r="D3366">
        <v>2901</v>
      </c>
      <c r="E3366" t="s">
        <v>89</v>
      </c>
      <c r="F3366" t="s">
        <v>17</v>
      </c>
      <c r="G3366">
        <v>23</v>
      </c>
    </row>
    <row r="3367" spans="1:7" x14ac:dyDescent="0.35">
      <c r="A3367">
        <v>135098</v>
      </c>
      <c r="B3367">
        <v>28</v>
      </c>
      <c r="C3367" t="s">
        <v>56</v>
      </c>
      <c r="D3367">
        <v>3106</v>
      </c>
      <c r="E3367" t="s">
        <v>91</v>
      </c>
      <c r="F3367" t="s">
        <v>17</v>
      </c>
      <c r="G3367">
        <v>20</v>
      </c>
    </row>
    <row r="3368" spans="1:7" x14ac:dyDescent="0.35">
      <c r="A3368">
        <v>87074</v>
      </c>
      <c r="B3368">
        <v>0</v>
      </c>
      <c r="C3368" t="s">
        <v>35</v>
      </c>
      <c r="D3368">
        <v>7801</v>
      </c>
      <c r="E3368" t="s">
        <v>100</v>
      </c>
      <c r="F3368" t="s">
        <v>17</v>
      </c>
      <c r="G3368">
        <v>5</v>
      </c>
    </row>
    <row r="3369" spans="1:7" x14ac:dyDescent="0.35">
      <c r="A3369">
        <v>23723</v>
      </c>
      <c r="B3369">
        <v>1</v>
      </c>
      <c r="C3369" t="s">
        <v>47</v>
      </c>
      <c r="D3369">
        <v>6101</v>
      </c>
      <c r="E3369" t="s">
        <v>95</v>
      </c>
      <c r="F3369" t="s">
        <v>14</v>
      </c>
      <c r="G3369">
        <v>10</v>
      </c>
    </row>
    <row r="3370" spans="1:7" x14ac:dyDescent="0.35">
      <c r="A3370">
        <v>116053</v>
      </c>
      <c r="B3370">
        <v>1</v>
      </c>
      <c r="C3370" t="s">
        <v>21</v>
      </c>
      <c r="D3370">
        <v>5201</v>
      </c>
      <c r="E3370" t="s">
        <v>93</v>
      </c>
      <c r="F3370" t="s">
        <v>14</v>
      </c>
      <c r="G3370">
        <v>6</v>
      </c>
    </row>
    <row r="3371" spans="1:7" x14ac:dyDescent="0.35">
      <c r="A3371">
        <v>92021</v>
      </c>
      <c r="B3371">
        <v>1</v>
      </c>
      <c r="C3371" t="s">
        <v>16</v>
      </c>
      <c r="D3371">
        <v>3201</v>
      </c>
      <c r="E3371" t="s">
        <v>89</v>
      </c>
      <c r="F3371" t="s">
        <v>14</v>
      </c>
      <c r="G3371">
        <v>20</v>
      </c>
    </row>
    <row r="3372" spans="1:7" x14ac:dyDescent="0.35">
      <c r="A3372">
        <v>164989</v>
      </c>
      <c r="B3372">
        <v>0</v>
      </c>
      <c r="C3372" t="s">
        <v>22</v>
      </c>
      <c r="D3372">
        <v>3209</v>
      </c>
      <c r="E3372" t="s">
        <v>94</v>
      </c>
      <c r="F3372" t="s">
        <v>17</v>
      </c>
      <c r="G3372">
        <v>30</v>
      </c>
    </row>
    <row r="3373" spans="1:7" x14ac:dyDescent="0.35">
      <c r="A3373">
        <v>126013</v>
      </c>
      <c r="B3373">
        <v>0</v>
      </c>
      <c r="C3373" t="s">
        <v>21</v>
      </c>
      <c r="D3373">
        <v>4001</v>
      </c>
      <c r="E3373" t="s">
        <v>92</v>
      </c>
      <c r="F3373" t="s">
        <v>14</v>
      </c>
      <c r="G3373">
        <v>20</v>
      </c>
    </row>
    <row r="3374" spans="1:7" x14ac:dyDescent="0.35">
      <c r="A3374">
        <v>117076</v>
      </c>
      <c r="B3374">
        <v>0</v>
      </c>
      <c r="C3374" t="s">
        <v>21</v>
      </c>
      <c r="D3374">
        <v>1808</v>
      </c>
      <c r="E3374" t="s">
        <v>99</v>
      </c>
      <c r="F3374" t="s">
        <v>17</v>
      </c>
      <c r="G3374">
        <v>10</v>
      </c>
    </row>
    <row r="3375" spans="1:7" x14ac:dyDescent="0.35">
      <c r="A3375">
        <v>26680</v>
      </c>
      <c r="B3375">
        <v>2</v>
      </c>
      <c r="C3375" t="s">
        <v>40</v>
      </c>
      <c r="D3375">
        <v>5608</v>
      </c>
      <c r="E3375" t="s">
        <v>95</v>
      </c>
      <c r="F3375" t="s">
        <v>17</v>
      </c>
      <c r="G3375">
        <v>15</v>
      </c>
    </row>
    <row r="3376" spans="1:7" x14ac:dyDescent="0.35">
      <c r="A3376">
        <v>176252</v>
      </c>
      <c r="B3376">
        <v>2</v>
      </c>
      <c r="C3376" t="s">
        <v>51</v>
      </c>
      <c r="D3376">
        <v>1101</v>
      </c>
      <c r="E3376" t="s">
        <v>94</v>
      </c>
      <c r="F3376" t="s">
        <v>14</v>
      </c>
      <c r="G3376">
        <v>15</v>
      </c>
    </row>
    <row r="3377" spans="1:7" x14ac:dyDescent="0.35">
      <c r="A3377">
        <v>119154</v>
      </c>
      <c r="B3377">
        <v>1002</v>
      </c>
      <c r="C3377" t="s">
        <v>21</v>
      </c>
      <c r="D3377">
        <v>2401</v>
      </c>
      <c r="E3377" t="s">
        <v>89</v>
      </c>
      <c r="F3377" t="s">
        <v>45</v>
      </c>
      <c r="G3377">
        <v>10</v>
      </c>
    </row>
    <row r="3378" spans="1:7" x14ac:dyDescent="0.35">
      <c r="A3378">
        <v>141442</v>
      </c>
      <c r="B3378">
        <v>1</v>
      </c>
      <c r="C3378" t="s">
        <v>24</v>
      </c>
      <c r="D3378">
        <v>4803</v>
      </c>
      <c r="E3378" t="s">
        <v>91</v>
      </c>
      <c r="F3378" t="s">
        <v>14</v>
      </c>
      <c r="G3378">
        <v>18</v>
      </c>
    </row>
    <row r="3379" spans="1:7" x14ac:dyDescent="0.35">
      <c r="A3379">
        <v>1012</v>
      </c>
      <c r="B3379">
        <v>2</v>
      </c>
      <c r="C3379" t="s">
        <v>18</v>
      </c>
      <c r="D3379">
        <v>2201</v>
      </c>
      <c r="E3379" t="s">
        <v>95</v>
      </c>
      <c r="F3379" t="s">
        <v>14</v>
      </c>
      <c r="G3379">
        <v>15</v>
      </c>
    </row>
    <row r="3380" spans="1:7" x14ac:dyDescent="0.35">
      <c r="A3380">
        <v>42878</v>
      </c>
      <c r="B3380">
        <v>0</v>
      </c>
      <c r="C3380" t="s">
        <v>13</v>
      </c>
      <c r="D3380">
        <v>2201</v>
      </c>
      <c r="E3380" t="s">
        <v>89</v>
      </c>
      <c r="F3380" t="s">
        <v>17</v>
      </c>
      <c r="G3380">
        <v>10</v>
      </c>
    </row>
    <row r="3381" spans="1:7" x14ac:dyDescent="0.35">
      <c r="A3381">
        <v>188896</v>
      </c>
      <c r="B3381">
        <v>1</v>
      </c>
      <c r="C3381" t="s">
        <v>56</v>
      </c>
      <c r="D3381">
        <v>3201</v>
      </c>
      <c r="E3381" t="s">
        <v>90</v>
      </c>
      <c r="F3381" t="s">
        <v>14</v>
      </c>
      <c r="G3381">
        <v>40</v>
      </c>
    </row>
    <row r="3382" spans="1:7" x14ac:dyDescent="0.35">
      <c r="A3382">
        <v>99338</v>
      </c>
      <c r="B3382">
        <v>0</v>
      </c>
      <c r="C3382" t="s">
        <v>37</v>
      </c>
      <c r="D3382">
        <v>4711</v>
      </c>
      <c r="E3382" t="s">
        <v>95</v>
      </c>
      <c r="F3382" t="s">
        <v>17</v>
      </c>
      <c r="G3382">
        <v>10</v>
      </c>
    </row>
    <row r="3383" spans="1:7" x14ac:dyDescent="0.35">
      <c r="A3383">
        <v>64563</v>
      </c>
      <c r="B3383">
        <v>0</v>
      </c>
      <c r="C3383" t="s">
        <v>34</v>
      </c>
      <c r="D3383">
        <v>0</v>
      </c>
      <c r="E3383" t="s">
        <v>100</v>
      </c>
      <c r="F3383" t="s">
        <v>17</v>
      </c>
      <c r="G3383">
        <v>20</v>
      </c>
    </row>
    <row r="3384" spans="1:7" x14ac:dyDescent="0.35">
      <c r="A3384">
        <v>5335</v>
      </c>
      <c r="B3384">
        <v>28</v>
      </c>
      <c r="C3384" t="s">
        <v>21</v>
      </c>
      <c r="D3384">
        <v>2208</v>
      </c>
      <c r="E3384" t="s">
        <v>92</v>
      </c>
      <c r="F3384" t="s">
        <v>17</v>
      </c>
      <c r="G3384">
        <v>10</v>
      </c>
    </row>
    <row r="3385" spans="1:7" x14ac:dyDescent="0.35">
      <c r="A3385">
        <v>112703</v>
      </c>
      <c r="B3385">
        <v>2</v>
      </c>
      <c r="C3385" t="s">
        <v>32</v>
      </c>
      <c r="D3385">
        <v>0</v>
      </c>
      <c r="E3385" t="s">
        <v>100</v>
      </c>
      <c r="F3385" t="s">
        <v>17</v>
      </c>
      <c r="G3385">
        <v>15</v>
      </c>
    </row>
    <row r="3386" spans="1:7" x14ac:dyDescent="0.35">
      <c r="A3386">
        <v>32380</v>
      </c>
      <c r="B3386">
        <v>1</v>
      </c>
      <c r="C3386" t="s">
        <v>13</v>
      </c>
      <c r="D3386">
        <v>2301</v>
      </c>
      <c r="E3386" t="s">
        <v>89</v>
      </c>
      <c r="F3386" t="s">
        <v>14</v>
      </c>
      <c r="G3386">
        <v>5</v>
      </c>
    </row>
    <row r="3387" spans="1:7" x14ac:dyDescent="0.35">
      <c r="A3387">
        <v>40566</v>
      </c>
      <c r="B3387">
        <v>28</v>
      </c>
      <c r="C3387" t="s">
        <v>13</v>
      </c>
      <c r="D3387">
        <v>4101</v>
      </c>
      <c r="E3387" t="s">
        <v>91</v>
      </c>
      <c r="F3387" t="s">
        <v>17</v>
      </c>
      <c r="G3387">
        <v>17</v>
      </c>
    </row>
    <row r="3388" spans="1:7" x14ac:dyDescent="0.35">
      <c r="A3388">
        <v>32359</v>
      </c>
      <c r="B3388">
        <v>1</v>
      </c>
      <c r="C3388" t="s">
        <v>13</v>
      </c>
      <c r="D3388">
        <v>3012</v>
      </c>
      <c r="E3388" t="s">
        <v>89</v>
      </c>
      <c r="F3388" t="s">
        <v>14</v>
      </c>
      <c r="G3388">
        <v>3</v>
      </c>
    </row>
    <row r="3389" spans="1:7" x14ac:dyDescent="0.35">
      <c r="A3389">
        <v>146628</v>
      </c>
      <c r="B3389">
        <v>28</v>
      </c>
      <c r="C3389" t="s">
        <v>22</v>
      </c>
      <c r="D3389">
        <v>3405</v>
      </c>
      <c r="E3389" t="s">
        <v>98</v>
      </c>
      <c r="F3389" t="s">
        <v>17</v>
      </c>
      <c r="G3389">
        <v>10</v>
      </c>
    </row>
    <row r="3390" spans="1:7" x14ac:dyDescent="0.35">
      <c r="A3390">
        <v>113690</v>
      </c>
      <c r="B3390">
        <v>1002</v>
      </c>
      <c r="C3390" t="s">
        <v>32</v>
      </c>
      <c r="D3390">
        <v>4301</v>
      </c>
      <c r="E3390" t="s">
        <v>89</v>
      </c>
      <c r="F3390" t="s">
        <v>14</v>
      </c>
      <c r="G3390">
        <v>10</v>
      </c>
    </row>
    <row r="3391" spans="1:7" x14ac:dyDescent="0.35">
      <c r="A3391">
        <v>102011</v>
      </c>
      <c r="B3391">
        <v>0</v>
      </c>
      <c r="C3391" t="s">
        <v>37</v>
      </c>
      <c r="D3391">
        <v>5404</v>
      </c>
      <c r="E3391" t="s">
        <v>92</v>
      </c>
      <c r="F3391" t="s">
        <v>17</v>
      </c>
      <c r="G3391">
        <v>30</v>
      </c>
    </row>
    <row r="3392" spans="1:7" x14ac:dyDescent="0.35">
      <c r="A3392">
        <v>17714</v>
      </c>
      <c r="B3392">
        <v>2</v>
      </c>
      <c r="C3392" t="s">
        <v>18</v>
      </c>
      <c r="D3392">
        <v>3103</v>
      </c>
      <c r="E3392" t="s">
        <v>94</v>
      </c>
      <c r="F3392" t="s">
        <v>17</v>
      </c>
      <c r="G3392">
        <v>26</v>
      </c>
    </row>
    <row r="3393" spans="1:7" x14ac:dyDescent="0.35">
      <c r="A3393">
        <v>134619</v>
      </c>
      <c r="B3393">
        <v>2</v>
      </c>
      <c r="C3393" t="s">
        <v>39</v>
      </c>
      <c r="D3393">
        <v>5003</v>
      </c>
      <c r="E3393" t="s">
        <v>91</v>
      </c>
      <c r="F3393" t="s">
        <v>14</v>
      </c>
      <c r="G3393">
        <v>11</v>
      </c>
    </row>
    <row r="3394" spans="1:7" x14ac:dyDescent="0.35">
      <c r="A3394">
        <v>106649</v>
      </c>
      <c r="B3394">
        <v>2</v>
      </c>
      <c r="C3394" t="s">
        <v>60</v>
      </c>
      <c r="D3394">
        <v>6201</v>
      </c>
      <c r="E3394" t="s">
        <v>94</v>
      </c>
      <c r="F3394" t="s">
        <v>17</v>
      </c>
      <c r="G3394">
        <v>26</v>
      </c>
    </row>
    <row r="3395" spans="1:7" x14ac:dyDescent="0.35">
      <c r="A3395">
        <v>147045</v>
      </c>
      <c r="B3395">
        <v>2</v>
      </c>
      <c r="C3395" t="s">
        <v>22</v>
      </c>
      <c r="D3395">
        <v>0</v>
      </c>
      <c r="E3395" t="s">
        <v>96</v>
      </c>
      <c r="F3395" t="s">
        <v>17</v>
      </c>
      <c r="G3395">
        <v>10</v>
      </c>
    </row>
    <row r="3396" spans="1:7" x14ac:dyDescent="0.35">
      <c r="A3396">
        <v>86420</v>
      </c>
      <c r="B3396">
        <v>0</v>
      </c>
      <c r="C3396" t="s">
        <v>46</v>
      </c>
      <c r="D3396">
        <v>4212</v>
      </c>
      <c r="E3396" t="s">
        <v>90</v>
      </c>
      <c r="F3396" t="s">
        <v>17</v>
      </c>
      <c r="G3396">
        <v>7</v>
      </c>
    </row>
    <row r="3397" spans="1:7" x14ac:dyDescent="0.35">
      <c r="A3397">
        <v>20445</v>
      </c>
      <c r="B3397">
        <v>1</v>
      </c>
      <c r="C3397" t="s">
        <v>18</v>
      </c>
      <c r="D3397">
        <v>3801</v>
      </c>
      <c r="E3397" t="s">
        <v>98</v>
      </c>
      <c r="F3397" t="s">
        <v>14</v>
      </c>
      <c r="G3397">
        <v>20</v>
      </c>
    </row>
    <row r="3398" spans="1:7" x14ac:dyDescent="0.35">
      <c r="A3398">
        <v>89924</v>
      </c>
      <c r="B3398">
        <v>2</v>
      </c>
      <c r="C3398" t="s">
        <v>34</v>
      </c>
      <c r="D3398">
        <v>0</v>
      </c>
      <c r="E3398" t="s">
        <v>91</v>
      </c>
      <c r="F3398" t="s">
        <v>17</v>
      </c>
      <c r="G3398">
        <v>5</v>
      </c>
    </row>
    <row r="3399" spans="1:7" x14ac:dyDescent="0.35">
      <c r="A3399">
        <v>156937</v>
      </c>
      <c r="B3399">
        <v>1</v>
      </c>
      <c r="C3399" t="s">
        <v>22</v>
      </c>
      <c r="D3399">
        <v>5801</v>
      </c>
      <c r="E3399" t="s">
        <v>96</v>
      </c>
      <c r="F3399" t="s">
        <v>14</v>
      </c>
      <c r="G3399">
        <v>17</v>
      </c>
    </row>
    <row r="3400" spans="1:7" x14ac:dyDescent="0.35">
      <c r="A3400">
        <v>151986</v>
      </c>
      <c r="B3400">
        <v>2</v>
      </c>
      <c r="C3400" t="s">
        <v>22</v>
      </c>
      <c r="D3400">
        <v>2101</v>
      </c>
      <c r="E3400" t="s">
        <v>94</v>
      </c>
      <c r="F3400" t="s">
        <v>17</v>
      </c>
      <c r="G3400">
        <v>15</v>
      </c>
    </row>
    <row r="3401" spans="1:7" x14ac:dyDescent="0.35">
      <c r="A3401">
        <v>139324</v>
      </c>
      <c r="B3401">
        <v>0</v>
      </c>
      <c r="C3401" t="s">
        <v>55</v>
      </c>
      <c r="D3401">
        <v>0</v>
      </c>
      <c r="E3401" t="s">
        <v>94</v>
      </c>
      <c r="F3401" t="s">
        <v>31</v>
      </c>
      <c r="G3401">
        <v>15</v>
      </c>
    </row>
    <row r="3402" spans="1:7" x14ac:dyDescent="0.35">
      <c r="A3402">
        <v>154067</v>
      </c>
      <c r="B3402">
        <v>0</v>
      </c>
      <c r="C3402" t="s">
        <v>22</v>
      </c>
      <c r="D3402">
        <v>0</v>
      </c>
      <c r="E3402" t="s">
        <v>97</v>
      </c>
      <c r="F3402" t="s">
        <v>17</v>
      </c>
      <c r="G3402">
        <v>10</v>
      </c>
    </row>
    <row r="3403" spans="1:7" x14ac:dyDescent="0.35">
      <c r="A3403">
        <v>74825</v>
      </c>
      <c r="B3403">
        <v>0</v>
      </c>
      <c r="C3403" t="s">
        <v>48</v>
      </c>
      <c r="D3403">
        <v>2007</v>
      </c>
      <c r="E3403" t="s">
        <v>90</v>
      </c>
      <c r="F3403" t="s">
        <v>17</v>
      </c>
      <c r="G3403">
        <v>5</v>
      </c>
    </row>
    <row r="3404" spans="1:7" x14ac:dyDescent="0.35">
      <c r="A3404">
        <v>22425</v>
      </c>
      <c r="B3404">
        <v>28028</v>
      </c>
      <c r="C3404" t="s">
        <v>47</v>
      </c>
      <c r="D3404">
        <v>3801</v>
      </c>
      <c r="E3404" t="s">
        <v>92</v>
      </c>
      <c r="F3404" t="s">
        <v>17</v>
      </c>
      <c r="G3404">
        <v>20</v>
      </c>
    </row>
    <row r="3405" spans="1:7" x14ac:dyDescent="0.35">
      <c r="A3405">
        <v>55450</v>
      </c>
      <c r="B3405">
        <v>0</v>
      </c>
      <c r="C3405" t="s">
        <v>63</v>
      </c>
      <c r="D3405">
        <v>0</v>
      </c>
      <c r="E3405" t="s">
        <v>92</v>
      </c>
      <c r="F3405" t="s">
        <v>17</v>
      </c>
      <c r="G3405">
        <v>5</v>
      </c>
    </row>
    <row r="3406" spans="1:7" x14ac:dyDescent="0.35">
      <c r="A3406">
        <v>64650</v>
      </c>
      <c r="B3406">
        <v>1</v>
      </c>
      <c r="C3406" t="s">
        <v>30</v>
      </c>
      <c r="D3406">
        <v>3301</v>
      </c>
      <c r="E3406" t="s">
        <v>99</v>
      </c>
      <c r="F3406" t="s">
        <v>14</v>
      </c>
      <c r="G3406">
        <v>40</v>
      </c>
    </row>
    <row r="3407" spans="1:7" x14ac:dyDescent="0.35">
      <c r="A3407">
        <v>144974</v>
      </c>
      <c r="B3407">
        <v>1</v>
      </c>
      <c r="C3407" t="s">
        <v>22</v>
      </c>
      <c r="D3407">
        <v>4901</v>
      </c>
      <c r="E3407" t="s">
        <v>96</v>
      </c>
      <c r="F3407" t="s">
        <v>14</v>
      </c>
      <c r="G3407">
        <v>20</v>
      </c>
    </row>
    <row r="3408" spans="1:7" x14ac:dyDescent="0.35">
      <c r="A3408">
        <v>4254</v>
      </c>
      <c r="B3408">
        <v>1</v>
      </c>
      <c r="C3408" t="s">
        <v>22</v>
      </c>
      <c r="D3408">
        <v>4801</v>
      </c>
      <c r="E3408" t="s">
        <v>89</v>
      </c>
      <c r="F3408" t="s">
        <v>14</v>
      </c>
      <c r="G3408">
        <v>20</v>
      </c>
    </row>
    <row r="3409" spans="1:7" x14ac:dyDescent="0.35">
      <c r="A3409">
        <v>171188</v>
      </c>
      <c r="B3409">
        <v>0</v>
      </c>
      <c r="C3409" t="s">
        <v>22</v>
      </c>
      <c r="D3409">
        <v>3308</v>
      </c>
      <c r="E3409" t="s">
        <v>90</v>
      </c>
      <c r="F3409" t="s">
        <v>17</v>
      </c>
      <c r="G3409">
        <v>14</v>
      </c>
    </row>
    <row r="3410" spans="1:7" x14ac:dyDescent="0.35">
      <c r="A3410">
        <v>181569</v>
      </c>
      <c r="B3410">
        <v>0</v>
      </c>
      <c r="C3410" t="s">
        <v>41</v>
      </c>
      <c r="D3410">
        <v>1909</v>
      </c>
      <c r="E3410" t="s">
        <v>90</v>
      </c>
      <c r="F3410" t="s">
        <v>17</v>
      </c>
      <c r="G3410">
        <v>21</v>
      </c>
    </row>
    <row r="3411" spans="1:7" x14ac:dyDescent="0.35">
      <c r="A3411">
        <v>68797</v>
      </c>
      <c r="B3411">
        <v>0</v>
      </c>
      <c r="C3411" t="s">
        <v>30</v>
      </c>
      <c r="D3411">
        <v>0</v>
      </c>
      <c r="E3411" t="s">
        <v>91</v>
      </c>
      <c r="F3411" t="s">
        <v>17</v>
      </c>
      <c r="G3411">
        <v>10</v>
      </c>
    </row>
    <row r="3412" spans="1:7" x14ac:dyDescent="0.35">
      <c r="A3412">
        <v>99602</v>
      </c>
      <c r="B3412">
        <v>3</v>
      </c>
      <c r="C3412" t="s">
        <v>37</v>
      </c>
      <c r="D3412">
        <v>2704</v>
      </c>
      <c r="E3412" t="s">
        <v>91</v>
      </c>
      <c r="F3412" t="s">
        <v>17</v>
      </c>
      <c r="G3412">
        <v>10</v>
      </c>
    </row>
    <row r="3413" spans="1:7" x14ac:dyDescent="0.35">
      <c r="A3413">
        <v>182586</v>
      </c>
      <c r="B3413">
        <v>1</v>
      </c>
      <c r="C3413" t="s">
        <v>41</v>
      </c>
      <c r="D3413">
        <v>1901</v>
      </c>
      <c r="E3413" t="s">
        <v>100</v>
      </c>
      <c r="F3413" t="s">
        <v>14</v>
      </c>
      <c r="G3413">
        <v>8</v>
      </c>
    </row>
    <row r="3414" spans="1:7" x14ac:dyDescent="0.35">
      <c r="A3414">
        <v>11023</v>
      </c>
      <c r="B3414">
        <v>1</v>
      </c>
      <c r="C3414" t="s">
        <v>22</v>
      </c>
      <c r="D3414">
        <v>2001</v>
      </c>
      <c r="E3414" t="s">
        <v>90</v>
      </c>
      <c r="F3414" t="s">
        <v>14</v>
      </c>
      <c r="G3414">
        <v>5</v>
      </c>
    </row>
    <row r="3415" spans="1:7" x14ac:dyDescent="0.35">
      <c r="A3415">
        <v>176409</v>
      </c>
      <c r="B3415">
        <v>1</v>
      </c>
      <c r="C3415" t="s">
        <v>51</v>
      </c>
      <c r="D3415">
        <v>4106</v>
      </c>
      <c r="E3415" t="s">
        <v>90</v>
      </c>
      <c r="F3415" t="s">
        <v>14</v>
      </c>
      <c r="G3415">
        <v>30</v>
      </c>
    </row>
    <row r="3416" spans="1:7" x14ac:dyDescent="0.35">
      <c r="A3416">
        <v>72452</v>
      </c>
      <c r="B3416">
        <v>0</v>
      </c>
      <c r="C3416" t="s">
        <v>30</v>
      </c>
      <c r="D3416">
        <v>6110</v>
      </c>
      <c r="E3416" t="s">
        <v>90</v>
      </c>
      <c r="F3416" t="s">
        <v>17</v>
      </c>
      <c r="G3416">
        <v>4</v>
      </c>
    </row>
    <row r="3417" spans="1:7" x14ac:dyDescent="0.35">
      <c r="A3417">
        <v>77523</v>
      </c>
      <c r="B3417">
        <v>0</v>
      </c>
      <c r="C3417" t="s">
        <v>36</v>
      </c>
      <c r="D3417">
        <v>0</v>
      </c>
      <c r="E3417" t="s">
        <v>90</v>
      </c>
      <c r="F3417" t="s">
        <v>17</v>
      </c>
      <c r="G3417">
        <v>15</v>
      </c>
    </row>
    <row r="3418" spans="1:7" x14ac:dyDescent="0.35">
      <c r="A3418">
        <v>29130</v>
      </c>
      <c r="B3418">
        <v>1</v>
      </c>
      <c r="C3418" t="s">
        <v>40</v>
      </c>
      <c r="D3418">
        <v>6701</v>
      </c>
      <c r="E3418" t="s">
        <v>92</v>
      </c>
      <c r="F3418" t="s">
        <v>14</v>
      </c>
      <c r="G3418">
        <v>10</v>
      </c>
    </row>
    <row r="3419" spans="1:7" x14ac:dyDescent="0.35">
      <c r="A3419">
        <v>141308</v>
      </c>
      <c r="B3419">
        <v>0</v>
      </c>
      <c r="C3419" t="s">
        <v>39</v>
      </c>
      <c r="D3419">
        <v>5601</v>
      </c>
      <c r="E3419" t="s">
        <v>91</v>
      </c>
      <c r="F3419" t="s">
        <v>17</v>
      </c>
      <c r="G3419">
        <v>4</v>
      </c>
    </row>
    <row r="3420" spans="1:7" x14ac:dyDescent="0.35">
      <c r="A3420">
        <v>15349</v>
      </c>
      <c r="B3420">
        <v>1</v>
      </c>
      <c r="C3420" t="s">
        <v>18</v>
      </c>
      <c r="D3420">
        <v>2201</v>
      </c>
      <c r="E3420" t="s">
        <v>89</v>
      </c>
      <c r="F3420" t="s">
        <v>14</v>
      </c>
      <c r="G3420">
        <v>30</v>
      </c>
    </row>
    <row r="3421" spans="1:7" x14ac:dyDescent="0.35">
      <c r="A3421">
        <v>124095</v>
      </c>
      <c r="B3421">
        <v>2</v>
      </c>
      <c r="C3421" t="s">
        <v>21</v>
      </c>
      <c r="D3421">
        <v>2901</v>
      </c>
      <c r="E3421" t="s">
        <v>98</v>
      </c>
      <c r="F3421" t="s">
        <v>17</v>
      </c>
      <c r="G3421">
        <v>21</v>
      </c>
    </row>
    <row r="3422" spans="1:7" x14ac:dyDescent="0.35">
      <c r="A3422">
        <v>106583</v>
      </c>
      <c r="B3422">
        <v>0</v>
      </c>
      <c r="C3422" t="s">
        <v>60</v>
      </c>
      <c r="D3422">
        <v>2002</v>
      </c>
      <c r="E3422" t="s">
        <v>92</v>
      </c>
      <c r="F3422" t="s">
        <v>14</v>
      </c>
      <c r="G3422">
        <v>5</v>
      </c>
    </row>
    <row r="3423" spans="1:7" x14ac:dyDescent="0.35">
      <c r="A3423">
        <v>131263</v>
      </c>
      <c r="B3423">
        <v>0</v>
      </c>
      <c r="C3423" t="s">
        <v>49</v>
      </c>
      <c r="D3423">
        <v>701</v>
      </c>
      <c r="E3423" t="s">
        <v>98</v>
      </c>
      <c r="F3423" t="s">
        <v>17</v>
      </c>
      <c r="G3423">
        <v>12</v>
      </c>
    </row>
    <row r="3424" spans="1:7" x14ac:dyDescent="0.35">
      <c r="A3424">
        <v>14376</v>
      </c>
      <c r="B3424">
        <v>0</v>
      </c>
      <c r="C3424" t="s">
        <v>58</v>
      </c>
      <c r="D3424">
        <v>6611</v>
      </c>
      <c r="E3424" t="s">
        <v>92</v>
      </c>
      <c r="F3424" t="s">
        <v>17</v>
      </c>
      <c r="G3424">
        <v>15</v>
      </c>
    </row>
    <row r="3425" spans="1:7" x14ac:dyDescent="0.35">
      <c r="A3425">
        <v>147641</v>
      </c>
      <c r="B3425">
        <v>2</v>
      </c>
      <c r="C3425" t="s">
        <v>22</v>
      </c>
      <c r="D3425">
        <v>1306</v>
      </c>
      <c r="E3425" t="s">
        <v>91</v>
      </c>
      <c r="F3425" t="s">
        <v>17</v>
      </c>
      <c r="G3425">
        <v>10</v>
      </c>
    </row>
    <row r="3426" spans="1:7" x14ac:dyDescent="0.35">
      <c r="A3426">
        <v>131972</v>
      </c>
      <c r="B3426">
        <v>28</v>
      </c>
      <c r="C3426" t="s">
        <v>49</v>
      </c>
      <c r="D3426">
        <v>0</v>
      </c>
      <c r="E3426" t="s">
        <v>92</v>
      </c>
      <c r="F3426" t="s">
        <v>17</v>
      </c>
      <c r="G3426">
        <v>6</v>
      </c>
    </row>
    <row r="3427" spans="1:7" x14ac:dyDescent="0.35">
      <c r="A3427">
        <v>170714</v>
      </c>
      <c r="B3427">
        <v>0</v>
      </c>
      <c r="C3427" t="s">
        <v>22</v>
      </c>
      <c r="D3427">
        <v>4106</v>
      </c>
      <c r="E3427" t="s">
        <v>93</v>
      </c>
      <c r="F3427" t="s">
        <v>97</v>
      </c>
      <c r="G3427">
        <v>20</v>
      </c>
    </row>
    <row r="3428" spans="1:7" x14ac:dyDescent="0.35">
      <c r="A3428">
        <v>167755</v>
      </c>
      <c r="B3428">
        <v>1</v>
      </c>
      <c r="C3428" t="s">
        <v>22</v>
      </c>
      <c r="D3428">
        <v>4101</v>
      </c>
      <c r="E3428" t="s">
        <v>94</v>
      </c>
      <c r="F3428" t="s">
        <v>14</v>
      </c>
      <c r="G3428">
        <v>18</v>
      </c>
    </row>
    <row r="3429" spans="1:7" x14ac:dyDescent="0.35">
      <c r="A3429">
        <v>188721</v>
      </c>
      <c r="B3429">
        <v>0</v>
      </c>
      <c r="C3429" t="s">
        <v>16</v>
      </c>
      <c r="D3429">
        <v>2410</v>
      </c>
      <c r="E3429" t="s">
        <v>94</v>
      </c>
      <c r="F3429" t="s">
        <v>17</v>
      </c>
      <c r="G3429">
        <v>20</v>
      </c>
    </row>
    <row r="3430" spans="1:7" x14ac:dyDescent="0.35">
      <c r="A3430">
        <v>4026</v>
      </c>
      <c r="B3430">
        <v>0</v>
      </c>
      <c r="C3430" t="s">
        <v>34</v>
      </c>
      <c r="D3430">
        <v>2812</v>
      </c>
      <c r="E3430" t="s">
        <v>93</v>
      </c>
      <c r="F3430" t="s">
        <v>17</v>
      </c>
      <c r="G3430">
        <v>2</v>
      </c>
    </row>
    <row r="3431" spans="1:7" x14ac:dyDescent="0.35">
      <c r="A3431">
        <v>151679</v>
      </c>
      <c r="B3431">
        <v>28</v>
      </c>
      <c r="C3431" t="s">
        <v>22</v>
      </c>
      <c r="D3431">
        <v>4001</v>
      </c>
      <c r="E3431" t="s">
        <v>99</v>
      </c>
      <c r="F3431" t="s">
        <v>17</v>
      </c>
      <c r="G3431">
        <v>23</v>
      </c>
    </row>
    <row r="3432" spans="1:7" x14ac:dyDescent="0.35">
      <c r="A3432">
        <v>155963</v>
      </c>
      <c r="B3432">
        <v>0</v>
      </c>
      <c r="C3432" t="s">
        <v>22</v>
      </c>
      <c r="D3432">
        <v>2301</v>
      </c>
      <c r="E3432" t="s">
        <v>89</v>
      </c>
      <c r="F3432" t="s">
        <v>17</v>
      </c>
      <c r="G3432">
        <v>10</v>
      </c>
    </row>
    <row r="3433" spans="1:7" x14ac:dyDescent="0.35">
      <c r="A3433">
        <v>70881</v>
      </c>
      <c r="B3433">
        <v>1</v>
      </c>
      <c r="C3433" t="s">
        <v>30</v>
      </c>
      <c r="D3433">
        <v>5706</v>
      </c>
      <c r="E3433" t="s">
        <v>100</v>
      </c>
      <c r="F3433" t="s">
        <v>14</v>
      </c>
      <c r="G3433">
        <v>15</v>
      </c>
    </row>
    <row r="3434" spans="1:7" x14ac:dyDescent="0.35">
      <c r="A3434">
        <v>2153</v>
      </c>
      <c r="B3434">
        <v>1002</v>
      </c>
      <c r="C3434" t="s">
        <v>21</v>
      </c>
      <c r="D3434">
        <v>2408</v>
      </c>
      <c r="E3434" t="s">
        <v>91</v>
      </c>
      <c r="F3434" t="s">
        <v>14</v>
      </c>
      <c r="G3434">
        <v>8</v>
      </c>
    </row>
    <row r="3435" spans="1:7" x14ac:dyDescent="0.35">
      <c r="A3435">
        <v>173192</v>
      </c>
      <c r="B3435">
        <v>2</v>
      </c>
      <c r="C3435" t="s">
        <v>22</v>
      </c>
      <c r="D3435">
        <v>1203</v>
      </c>
      <c r="E3435" t="s">
        <v>90</v>
      </c>
      <c r="F3435" t="s">
        <v>17</v>
      </c>
      <c r="G3435">
        <v>10</v>
      </c>
    </row>
    <row r="3436" spans="1:7" x14ac:dyDescent="0.35">
      <c r="A3436">
        <v>4390</v>
      </c>
      <c r="B3436">
        <v>0</v>
      </c>
      <c r="C3436" t="s">
        <v>41</v>
      </c>
      <c r="D3436">
        <v>1009</v>
      </c>
      <c r="E3436" t="s">
        <v>99</v>
      </c>
      <c r="F3436" t="s">
        <v>17</v>
      </c>
      <c r="G3436">
        <v>10</v>
      </c>
    </row>
    <row r="3437" spans="1:7" x14ac:dyDescent="0.35">
      <c r="A3437">
        <v>178789</v>
      </c>
      <c r="B3437">
        <v>28</v>
      </c>
      <c r="C3437" t="s">
        <v>41</v>
      </c>
      <c r="D3437">
        <v>2606</v>
      </c>
      <c r="E3437" t="s">
        <v>94</v>
      </c>
      <c r="F3437" t="s">
        <v>17</v>
      </c>
      <c r="G3437">
        <v>10</v>
      </c>
    </row>
    <row r="3438" spans="1:7" x14ac:dyDescent="0.35">
      <c r="A3438">
        <v>79650</v>
      </c>
      <c r="B3438">
        <v>0</v>
      </c>
      <c r="C3438" t="s">
        <v>36</v>
      </c>
      <c r="D3438">
        <v>0</v>
      </c>
      <c r="E3438" t="s">
        <v>91</v>
      </c>
      <c r="F3438" t="s">
        <v>17</v>
      </c>
      <c r="G3438">
        <v>10</v>
      </c>
    </row>
    <row r="3439" spans="1:7" x14ac:dyDescent="0.35">
      <c r="A3439">
        <v>163316</v>
      </c>
      <c r="B3439">
        <v>1</v>
      </c>
      <c r="C3439" t="s">
        <v>22</v>
      </c>
      <c r="D3439">
        <v>3401</v>
      </c>
      <c r="E3439" t="s">
        <v>96</v>
      </c>
      <c r="F3439" t="s">
        <v>14</v>
      </c>
      <c r="G3439">
        <v>40</v>
      </c>
    </row>
    <row r="3440" spans="1:7" x14ac:dyDescent="0.35">
      <c r="A3440">
        <v>93824</v>
      </c>
      <c r="B3440">
        <v>2</v>
      </c>
      <c r="C3440" t="s">
        <v>16</v>
      </c>
      <c r="D3440">
        <v>1807</v>
      </c>
      <c r="E3440" t="s">
        <v>104</v>
      </c>
      <c r="F3440" t="s">
        <v>17</v>
      </c>
      <c r="G3440">
        <v>10</v>
      </c>
    </row>
    <row r="3441" spans="1:7" x14ac:dyDescent="0.35">
      <c r="A3441">
        <v>33190</v>
      </c>
      <c r="B3441">
        <v>0</v>
      </c>
      <c r="C3441" t="s">
        <v>13</v>
      </c>
      <c r="D3441">
        <v>5302</v>
      </c>
      <c r="E3441" t="s">
        <v>93</v>
      </c>
      <c r="F3441" t="s">
        <v>17</v>
      </c>
      <c r="G3441">
        <v>11</v>
      </c>
    </row>
    <row r="3442" spans="1:7" x14ac:dyDescent="0.35">
      <c r="A3442">
        <v>4017</v>
      </c>
      <c r="B3442">
        <v>1</v>
      </c>
      <c r="C3442" t="s">
        <v>22</v>
      </c>
      <c r="D3442">
        <v>3201</v>
      </c>
      <c r="E3442" t="s">
        <v>94</v>
      </c>
      <c r="F3442" t="s">
        <v>17</v>
      </c>
      <c r="G3442">
        <v>15</v>
      </c>
    </row>
    <row r="3443" spans="1:7" x14ac:dyDescent="0.35">
      <c r="A3443">
        <v>176140</v>
      </c>
      <c r="B3443">
        <v>1002</v>
      </c>
      <c r="C3443" t="s">
        <v>51</v>
      </c>
      <c r="D3443">
        <v>3407</v>
      </c>
      <c r="E3443" t="s">
        <v>93</v>
      </c>
      <c r="F3443" t="s">
        <v>14</v>
      </c>
      <c r="G3443">
        <v>8</v>
      </c>
    </row>
    <row r="3444" spans="1:7" x14ac:dyDescent="0.35">
      <c r="A3444">
        <v>120720</v>
      </c>
      <c r="B3444">
        <v>2</v>
      </c>
      <c r="C3444" t="s">
        <v>21</v>
      </c>
      <c r="D3444">
        <v>0</v>
      </c>
      <c r="E3444" t="s">
        <v>100</v>
      </c>
      <c r="F3444" t="s">
        <v>14</v>
      </c>
      <c r="G3444">
        <v>23</v>
      </c>
    </row>
    <row r="3445" spans="1:7" x14ac:dyDescent="0.35">
      <c r="A3445">
        <v>80733</v>
      </c>
      <c r="B3445">
        <v>0</v>
      </c>
      <c r="C3445" t="s">
        <v>36</v>
      </c>
      <c r="D3445">
        <v>3101</v>
      </c>
      <c r="E3445" t="s">
        <v>92</v>
      </c>
      <c r="F3445" t="s">
        <v>17</v>
      </c>
      <c r="G3445">
        <v>15</v>
      </c>
    </row>
    <row r="3446" spans="1:7" x14ac:dyDescent="0.35">
      <c r="A3446">
        <v>131468</v>
      </c>
      <c r="B3446">
        <v>1</v>
      </c>
      <c r="C3446" t="s">
        <v>49</v>
      </c>
      <c r="D3446">
        <v>807</v>
      </c>
      <c r="E3446" t="s">
        <v>91</v>
      </c>
      <c r="F3446" t="s">
        <v>97</v>
      </c>
      <c r="G3446">
        <v>8</v>
      </c>
    </row>
    <row r="3447" spans="1:7" x14ac:dyDescent="0.35">
      <c r="A3447">
        <v>124298</v>
      </c>
      <c r="B3447">
        <v>28</v>
      </c>
      <c r="C3447" t="s">
        <v>21</v>
      </c>
      <c r="D3447">
        <v>1301</v>
      </c>
      <c r="E3447" t="s">
        <v>93</v>
      </c>
      <c r="F3447" t="s">
        <v>17</v>
      </c>
      <c r="G3447">
        <v>4</v>
      </c>
    </row>
    <row r="3448" spans="1:7" x14ac:dyDescent="0.35">
      <c r="A3448">
        <v>21133</v>
      </c>
      <c r="B3448">
        <v>0</v>
      </c>
      <c r="C3448" t="s">
        <v>18</v>
      </c>
      <c r="D3448">
        <v>0</v>
      </c>
      <c r="E3448" t="s">
        <v>92</v>
      </c>
      <c r="F3448" t="s">
        <v>17</v>
      </c>
      <c r="G3448">
        <v>13</v>
      </c>
    </row>
    <row r="3449" spans="1:7" x14ac:dyDescent="0.35">
      <c r="A3449">
        <v>23732</v>
      </c>
      <c r="B3449">
        <v>0</v>
      </c>
      <c r="C3449" t="s">
        <v>47</v>
      </c>
      <c r="D3449">
        <v>0</v>
      </c>
      <c r="E3449" t="s">
        <v>101</v>
      </c>
      <c r="F3449" t="s">
        <v>17</v>
      </c>
      <c r="G3449">
        <v>4</v>
      </c>
    </row>
    <row r="3450" spans="1:7" x14ac:dyDescent="0.35">
      <c r="A3450">
        <v>188133</v>
      </c>
      <c r="B3450">
        <v>0</v>
      </c>
      <c r="C3450" t="s">
        <v>44</v>
      </c>
      <c r="D3450">
        <v>0</v>
      </c>
      <c r="E3450" t="s">
        <v>105</v>
      </c>
      <c r="F3450" t="s">
        <v>17</v>
      </c>
      <c r="G3450">
        <v>5</v>
      </c>
    </row>
    <row r="3451" spans="1:7" x14ac:dyDescent="0.35">
      <c r="A3451">
        <v>167838</v>
      </c>
      <c r="B3451">
        <v>1</v>
      </c>
      <c r="C3451" t="s">
        <v>22</v>
      </c>
      <c r="D3451">
        <v>3402</v>
      </c>
      <c r="E3451" t="s">
        <v>89</v>
      </c>
      <c r="F3451" t="s">
        <v>14</v>
      </c>
      <c r="G3451">
        <v>15</v>
      </c>
    </row>
    <row r="3452" spans="1:7" x14ac:dyDescent="0.35">
      <c r="A3452">
        <v>113186</v>
      </c>
      <c r="B3452">
        <v>1002</v>
      </c>
      <c r="C3452" t="s">
        <v>32</v>
      </c>
      <c r="D3452">
        <v>2001</v>
      </c>
      <c r="E3452" t="s">
        <v>89</v>
      </c>
      <c r="F3452" t="s">
        <v>14</v>
      </c>
      <c r="G3452">
        <v>5</v>
      </c>
    </row>
    <row r="3453" spans="1:7" x14ac:dyDescent="0.35">
      <c r="A3453">
        <v>154114</v>
      </c>
      <c r="B3453">
        <v>2</v>
      </c>
      <c r="C3453" t="s">
        <v>24</v>
      </c>
      <c r="D3453">
        <v>3707</v>
      </c>
      <c r="E3453" t="s">
        <v>90</v>
      </c>
      <c r="F3453" t="s">
        <v>17</v>
      </c>
      <c r="G3453">
        <v>20</v>
      </c>
    </row>
    <row r="3454" spans="1:7" x14ac:dyDescent="0.35">
      <c r="A3454">
        <v>171738</v>
      </c>
      <c r="B3454">
        <v>2</v>
      </c>
      <c r="C3454" t="s">
        <v>22</v>
      </c>
      <c r="D3454">
        <v>701</v>
      </c>
      <c r="E3454" t="s">
        <v>96</v>
      </c>
      <c r="F3454" t="s">
        <v>14</v>
      </c>
      <c r="G3454">
        <v>12</v>
      </c>
    </row>
    <row r="3455" spans="1:7" x14ac:dyDescent="0.35">
      <c r="A3455">
        <v>20401</v>
      </c>
      <c r="B3455">
        <v>0</v>
      </c>
      <c r="C3455" t="s">
        <v>18</v>
      </c>
      <c r="D3455">
        <v>3201</v>
      </c>
      <c r="E3455" t="s">
        <v>100</v>
      </c>
      <c r="F3455" t="s">
        <v>17</v>
      </c>
      <c r="G3455">
        <v>30</v>
      </c>
    </row>
    <row r="3456" spans="1:7" x14ac:dyDescent="0.35">
      <c r="A3456">
        <v>69878</v>
      </c>
      <c r="B3456">
        <v>1</v>
      </c>
      <c r="C3456" t="s">
        <v>30</v>
      </c>
      <c r="D3456">
        <v>2907</v>
      </c>
      <c r="E3456" t="s">
        <v>92</v>
      </c>
      <c r="F3456" t="s">
        <v>14</v>
      </c>
      <c r="G3456">
        <v>12</v>
      </c>
    </row>
    <row r="3457" spans="1:7" x14ac:dyDescent="0.35">
      <c r="A3457">
        <v>138443</v>
      </c>
      <c r="B3457">
        <v>0</v>
      </c>
      <c r="C3457" t="s">
        <v>56</v>
      </c>
      <c r="D3457">
        <v>5001</v>
      </c>
      <c r="E3457" t="s">
        <v>97</v>
      </c>
      <c r="F3457" t="s">
        <v>17</v>
      </c>
      <c r="G3457">
        <v>15</v>
      </c>
    </row>
    <row r="3458" spans="1:7" x14ac:dyDescent="0.35">
      <c r="A3458">
        <v>13806</v>
      </c>
      <c r="B3458">
        <v>2</v>
      </c>
      <c r="C3458" t="s">
        <v>36</v>
      </c>
      <c r="D3458">
        <v>0</v>
      </c>
      <c r="E3458" t="s">
        <v>92</v>
      </c>
      <c r="F3458" t="s">
        <v>17</v>
      </c>
      <c r="G3458">
        <v>7</v>
      </c>
    </row>
    <row r="3459" spans="1:7" x14ac:dyDescent="0.35">
      <c r="A3459">
        <v>119801</v>
      </c>
      <c r="B3459">
        <v>28</v>
      </c>
      <c r="C3459" t="s">
        <v>21</v>
      </c>
      <c r="D3459">
        <v>603</v>
      </c>
      <c r="E3459" t="s">
        <v>90</v>
      </c>
      <c r="F3459" t="s">
        <v>17</v>
      </c>
      <c r="G3459">
        <v>25</v>
      </c>
    </row>
    <row r="3460" spans="1:7" x14ac:dyDescent="0.35">
      <c r="A3460">
        <v>56339</v>
      </c>
      <c r="B3460">
        <v>2</v>
      </c>
      <c r="C3460" t="s">
        <v>58</v>
      </c>
      <c r="D3460">
        <v>1505</v>
      </c>
      <c r="E3460" t="s">
        <v>90</v>
      </c>
      <c r="F3460" t="s">
        <v>17</v>
      </c>
      <c r="G3460">
        <v>5</v>
      </c>
    </row>
    <row r="3461" spans="1:7" x14ac:dyDescent="0.35">
      <c r="A3461">
        <v>125506</v>
      </c>
      <c r="B3461">
        <v>28</v>
      </c>
      <c r="C3461" t="s">
        <v>21</v>
      </c>
      <c r="D3461">
        <v>5501</v>
      </c>
      <c r="E3461" t="s">
        <v>103</v>
      </c>
      <c r="F3461" t="s">
        <v>17</v>
      </c>
      <c r="G3461">
        <v>20</v>
      </c>
    </row>
    <row r="3462" spans="1:7" x14ac:dyDescent="0.35">
      <c r="A3462">
        <v>190635</v>
      </c>
      <c r="B3462">
        <v>0</v>
      </c>
      <c r="C3462" t="s">
        <v>47</v>
      </c>
      <c r="D3462">
        <v>0</v>
      </c>
      <c r="E3462" t="s">
        <v>97</v>
      </c>
      <c r="F3462" t="s">
        <v>31</v>
      </c>
      <c r="G3462">
        <v>32</v>
      </c>
    </row>
    <row r="3463" spans="1:7" x14ac:dyDescent="0.35">
      <c r="A3463">
        <v>12361</v>
      </c>
      <c r="B3463">
        <v>28</v>
      </c>
      <c r="C3463" t="s">
        <v>16</v>
      </c>
      <c r="D3463">
        <v>4204</v>
      </c>
      <c r="E3463" t="s">
        <v>96</v>
      </c>
      <c r="F3463" t="s">
        <v>17</v>
      </c>
      <c r="G3463">
        <v>100</v>
      </c>
    </row>
    <row r="3464" spans="1:7" x14ac:dyDescent="0.35">
      <c r="A3464">
        <v>136428</v>
      </c>
      <c r="B3464">
        <v>0</v>
      </c>
      <c r="C3464" t="s">
        <v>56</v>
      </c>
      <c r="D3464">
        <v>4701</v>
      </c>
      <c r="E3464" t="s">
        <v>94</v>
      </c>
      <c r="F3464" t="s">
        <v>17</v>
      </c>
      <c r="G3464">
        <v>25</v>
      </c>
    </row>
    <row r="3465" spans="1:7" x14ac:dyDescent="0.35">
      <c r="A3465">
        <v>184478</v>
      </c>
      <c r="B3465">
        <v>1</v>
      </c>
      <c r="C3465" t="s">
        <v>41</v>
      </c>
      <c r="D3465">
        <v>2001</v>
      </c>
      <c r="E3465" t="s">
        <v>98</v>
      </c>
      <c r="F3465" t="s">
        <v>14</v>
      </c>
      <c r="G3465">
        <v>15</v>
      </c>
    </row>
    <row r="3466" spans="1:7" x14ac:dyDescent="0.35">
      <c r="A3466">
        <v>55105</v>
      </c>
      <c r="B3466">
        <v>0</v>
      </c>
      <c r="C3466" t="s">
        <v>63</v>
      </c>
      <c r="D3466">
        <v>0</v>
      </c>
      <c r="E3466" t="s">
        <v>92</v>
      </c>
      <c r="F3466" t="s">
        <v>17</v>
      </c>
      <c r="G3466">
        <v>4</v>
      </c>
    </row>
    <row r="3467" spans="1:7" x14ac:dyDescent="0.35">
      <c r="A3467">
        <v>188170</v>
      </c>
      <c r="B3467">
        <v>2</v>
      </c>
      <c r="C3467" t="s">
        <v>13</v>
      </c>
      <c r="D3467">
        <v>0</v>
      </c>
      <c r="E3467" t="s">
        <v>97</v>
      </c>
      <c r="F3467" t="s">
        <v>14</v>
      </c>
      <c r="G3467">
        <v>50</v>
      </c>
    </row>
    <row r="3468" spans="1:7" x14ac:dyDescent="0.35">
      <c r="A3468">
        <v>171397</v>
      </c>
      <c r="B3468">
        <v>4</v>
      </c>
      <c r="C3468" t="s">
        <v>34</v>
      </c>
      <c r="D3468">
        <v>6201</v>
      </c>
      <c r="E3468" t="s">
        <v>89</v>
      </c>
      <c r="F3468" t="s">
        <v>14</v>
      </c>
      <c r="G3468">
        <v>25</v>
      </c>
    </row>
    <row r="3469" spans="1:7" x14ac:dyDescent="0.35">
      <c r="A3469">
        <v>159562</v>
      </c>
      <c r="B3469">
        <v>0</v>
      </c>
      <c r="C3469" t="s">
        <v>22</v>
      </c>
      <c r="D3469">
        <v>0</v>
      </c>
      <c r="E3469" t="s">
        <v>100</v>
      </c>
      <c r="F3469" t="s">
        <v>17</v>
      </c>
      <c r="G3469">
        <v>2</v>
      </c>
    </row>
    <row r="3470" spans="1:7" x14ac:dyDescent="0.35">
      <c r="A3470">
        <v>32523</v>
      </c>
      <c r="B3470">
        <v>28</v>
      </c>
      <c r="C3470" t="s">
        <v>13</v>
      </c>
      <c r="D3470">
        <v>4001</v>
      </c>
      <c r="E3470" t="s">
        <v>90</v>
      </c>
      <c r="F3470" t="s">
        <v>17</v>
      </c>
      <c r="G3470">
        <v>10</v>
      </c>
    </row>
    <row r="3471" spans="1:7" x14ac:dyDescent="0.35">
      <c r="A3471">
        <v>115311</v>
      </c>
      <c r="B3471">
        <v>0</v>
      </c>
      <c r="C3471" t="s">
        <v>32</v>
      </c>
      <c r="D3471">
        <v>6701</v>
      </c>
      <c r="E3471" t="s">
        <v>100</v>
      </c>
      <c r="F3471" t="s">
        <v>17</v>
      </c>
      <c r="G3471">
        <v>4</v>
      </c>
    </row>
    <row r="3472" spans="1:7" x14ac:dyDescent="0.35">
      <c r="A3472">
        <v>154668</v>
      </c>
      <c r="B3472">
        <v>0</v>
      </c>
      <c r="C3472" t="s">
        <v>22</v>
      </c>
      <c r="D3472">
        <v>2604</v>
      </c>
      <c r="E3472" t="s">
        <v>90</v>
      </c>
      <c r="F3472" t="s">
        <v>17</v>
      </c>
      <c r="G3472">
        <v>15</v>
      </c>
    </row>
    <row r="3473" spans="1:7" x14ac:dyDescent="0.35">
      <c r="A3473">
        <v>103260</v>
      </c>
      <c r="B3473">
        <v>0</v>
      </c>
      <c r="C3473" t="s">
        <v>37</v>
      </c>
      <c r="D3473">
        <v>6609</v>
      </c>
      <c r="E3473" t="s">
        <v>90</v>
      </c>
      <c r="F3473" t="s">
        <v>14</v>
      </c>
      <c r="G3473">
        <v>10</v>
      </c>
    </row>
    <row r="3474" spans="1:7" x14ac:dyDescent="0.35">
      <c r="A3474">
        <v>19260</v>
      </c>
      <c r="B3474">
        <v>28</v>
      </c>
      <c r="C3474" t="s">
        <v>18</v>
      </c>
      <c r="D3474">
        <v>4401</v>
      </c>
      <c r="E3474" t="s">
        <v>90</v>
      </c>
      <c r="F3474" t="s">
        <v>17</v>
      </c>
      <c r="G3474">
        <v>175</v>
      </c>
    </row>
    <row r="3475" spans="1:7" x14ac:dyDescent="0.35">
      <c r="A3475">
        <v>111023</v>
      </c>
      <c r="B3475">
        <v>0</v>
      </c>
      <c r="C3475" t="s">
        <v>33</v>
      </c>
      <c r="D3475">
        <v>4401</v>
      </c>
      <c r="E3475" t="s">
        <v>100</v>
      </c>
      <c r="F3475" t="s">
        <v>17</v>
      </c>
      <c r="G3475">
        <v>20</v>
      </c>
    </row>
    <row r="3476" spans="1:7" x14ac:dyDescent="0.35">
      <c r="A3476">
        <v>67961</v>
      </c>
      <c r="B3476">
        <v>0</v>
      </c>
      <c r="C3476" t="s">
        <v>30</v>
      </c>
      <c r="D3476">
        <v>5208</v>
      </c>
      <c r="E3476" t="s">
        <v>102</v>
      </c>
      <c r="F3476" t="s">
        <v>97</v>
      </c>
      <c r="G3476">
        <v>21</v>
      </c>
    </row>
    <row r="3477" spans="1:7" x14ac:dyDescent="0.35">
      <c r="A3477">
        <v>92272</v>
      </c>
      <c r="B3477">
        <v>0</v>
      </c>
      <c r="C3477" t="s">
        <v>16</v>
      </c>
      <c r="D3477">
        <v>0</v>
      </c>
      <c r="E3477" t="s">
        <v>92</v>
      </c>
      <c r="F3477" t="s">
        <v>14</v>
      </c>
      <c r="G3477">
        <v>20</v>
      </c>
    </row>
    <row r="3478" spans="1:7" x14ac:dyDescent="0.35">
      <c r="A3478">
        <v>157311</v>
      </c>
      <c r="B3478">
        <v>1</v>
      </c>
      <c r="C3478" t="s">
        <v>22</v>
      </c>
      <c r="D3478">
        <v>2001</v>
      </c>
      <c r="E3478" t="s">
        <v>96</v>
      </c>
      <c r="F3478" t="s">
        <v>14</v>
      </c>
      <c r="G3478">
        <v>25</v>
      </c>
    </row>
    <row r="3479" spans="1:7" x14ac:dyDescent="0.35">
      <c r="A3479">
        <v>190616</v>
      </c>
      <c r="B3479">
        <v>1</v>
      </c>
      <c r="C3479" t="s">
        <v>36</v>
      </c>
      <c r="D3479">
        <v>0</v>
      </c>
      <c r="E3479" t="s">
        <v>92</v>
      </c>
      <c r="F3479" t="s">
        <v>14</v>
      </c>
      <c r="G3479">
        <v>5</v>
      </c>
    </row>
    <row r="3480" spans="1:7" x14ac:dyDescent="0.35">
      <c r="A3480">
        <v>121153</v>
      </c>
      <c r="B3480">
        <v>2</v>
      </c>
      <c r="C3480" t="s">
        <v>21</v>
      </c>
      <c r="D3480">
        <v>3901</v>
      </c>
      <c r="E3480" t="s">
        <v>96</v>
      </c>
      <c r="F3480" t="s">
        <v>14</v>
      </c>
      <c r="G3480">
        <v>25</v>
      </c>
    </row>
    <row r="3481" spans="1:7" x14ac:dyDescent="0.35">
      <c r="A3481">
        <v>91431</v>
      </c>
      <c r="B3481">
        <v>2</v>
      </c>
      <c r="C3481" t="s">
        <v>16</v>
      </c>
      <c r="D3481">
        <v>2901</v>
      </c>
      <c r="E3481" t="s">
        <v>92</v>
      </c>
      <c r="F3481" t="s">
        <v>17</v>
      </c>
      <c r="G3481">
        <v>50</v>
      </c>
    </row>
    <row r="3482" spans="1:7" x14ac:dyDescent="0.35">
      <c r="A3482">
        <v>4917</v>
      </c>
      <c r="B3482">
        <v>2</v>
      </c>
      <c r="C3482" t="s">
        <v>50</v>
      </c>
      <c r="D3482">
        <v>3901</v>
      </c>
      <c r="E3482" t="s">
        <v>94</v>
      </c>
      <c r="F3482" t="s">
        <v>17</v>
      </c>
      <c r="G3482">
        <v>15</v>
      </c>
    </row>
    <row r="3483" spans="1:7" x14ac:dyDescent="0.35">
      <c r="A3483">
        <v>63436</v>
      </c>
      <c r="B3483">
        <v>0</v>
      </c>
      <c r="C3483" t="s">
        <v>34</v>
      </c>
      <c r="D3483">
        <v>2912</v>
      </c>
      <c r="E3483" t="s">
        <v>90</v>
      </c>
      <c r="F3483" t="s">
        <v>17</v>
      </c>
      <c r="G3483">
        <v>51</v>
      </c>
    </row>
    <row r="3484" spans="1:7" x14ac:dyDescent="0.35">
      <c r="A3484">
        <v>20853</v>
      </c>
      <c r="B3484">
        <v>0</v>
      </c>
      <c r="C3484" t="s">
        <v>18</v>
      </c>
      <c r="D3484">
        <v>0</v>
      </c>
      <c r="E3484" t="s">
        <v>93</v>
      </c>
      <c r="F3484" t="s">
        <v>17</v>
      </c>
      <c r="G3484">
        <v>10</v>
      </c>
    </row>
    <row r="3485" spans="1:7" x14ac:dyDescent="0.35">
      <c r="A3485">
        <v>44351</v>
      </c>
      <c r="B3485">
        <v>1</v>
      </c>
      <c r="C3485" t="s">
        <v>13</v>
      </c>
      <c r="D3485">
        <v>1801</v>
      </c>
      <c r="E3485" t="s">
        <v>89</v>
      </c>
      <c r="F3485" t="s">
        <v>14</v>
      </c>
      <c r="G3485">
        <v>35</v>
      </c>
    </row>
    <row r="3486" spans="1:7" x14ac:dyDescent="0.35">
      <c r="A3486">
        <v>130530</v>
      </c>
      <c r="B3486">
        <v>2</v>
      </c>
      <c r="C3486" t="s">
        <v>49</v>
      </c>
      <c r="D3486">
        <v>4001</v>
      </c>
      <c r="E3486" t="s">
        <v>91</v>
      </c>
      <c r="F3486" t="s">
        <v>17</v>
      </c>
      <c r="G3486">
        <v>20</v>
      </c>
    </row>
    <row r="3487" spans="1:7" x14ac:dyDescent="0.35">
      <c r="A3487">
        <v>181550</v>
      </c>
      <c r="B3487">
        <v>0</v>
      </c>
      <c r="C3487" t="s">
        <v>41</v>
      </c>
      <c r="D3487">
        <v>4803</v>
      </c>
      <c r="E3487" t="s">
        <v>98</v>
      </c>
      <c r="F3487" t="s">
        <v>17</v>
      </c>
      <c r="G3487">
        <v>20</v>
      </c>
    </row>
    <row r="3488" spans="1:7" x14ac:dyDescent="0.35">
      <c r="A3488">
        <v>108158</v>
      </c>
      <c r="B3488">
        <v>0</v>
      </c>
      <c r="C3488" t="s">
        <v>50</v>
      </c>
      <c r="D3488">
        <v>3410</v>
      </c>
      <c r="E3488" t="s">
        <v>91</v>
      </c>
      <c r="F3488" t="s">
        <v>17</v>
      </c>
      <c r="G3488">
        <v>5</v>
      </c>
    </row>
    <row r="3489" spans="1:7" x14ac:dyDescent="0.35">
      <c r="A3489">
        <v>149164</v>
      </c>
      <c r="B3489">
        <v>4</v>
      </c>
      <c r="C3489" t="s">
        <v>22</v>
      </c>
      <c r="D3489">
        <v>0</v>
      </c>
      <c r="E3489" t="s">
        <v>94</v>
      </c>
      <c r="F3489" t="s">
        <v>14</v>
      </c>
      <c r="G3489">
        <v>25</v>
      </c>
    </row>
    <row r="3490" spans="1:7" x14ac:dyDescent="0.35">
      <c r="A3490">
        <v>186358</v>
      </c>
      <c r="B3490">
        <v>28</v>
      </c>
      <c r="C3490" t="s">
        <v>58</v>
      </c>
      <c r="D3490">
        <v>0</v>
      </c>
      <c r="E3490" t="s">
        <v>89</v>
      </c>
      <c r="F3490" t="s">
        <v>31</v>
      </c>
      <c r="G3490">
        <v>5</v>
      </c>
    </row>
    <row r="3491" spans="1:7" x14ac:dyDescent="0.35">
      <c r="A3491">
        <v>136629</v>
      </c>
      <c r="B3491">
        <v>1</v>
      </c>
      <c r="C3491" t="s">
        <v>56</v>
      </c>
      <c r="D3491">
        <v>0</v>
      </c>
      <c r="E3491" t="s">
        <v>95</v>
      </c>
      <c r="F3491" t="s">
        <v>14</v>
      </c>
      <c r="G3491">
        <v>10</v>
      </c>
    </row>
    <row r="3492" spans="1:7" x14ac:dyDescent="0.35">
      <c r="A3492">
        <v>12330</v>
      </c>
      <c r="B3492">
        <v>1</v>
      </c>
      <c r="C3492" t="s">
        <v>16</v>
      </c>
      <c r="D3492">
        <v>0</v>
      </c>
      <c r="E3492" t="s">
        <v>97</v>
      </c>
      <c r="F3492" t="s">
        <v>14</v>
      </c>
      <c r="G3492">
        <v>100</v>
      </c>
    </row>
    <row r="3493" spans="1:7" x14ac:dyDescent="0.35">
      <c r="A3493">
        <v>98941</v>
      </c>
      <c r="B3493">
        <v>0</v>
      </c>
      <c r="C3493" t="s">
        <v>16</v>
      </c>
      <c r="D3493">
        <v>4701</v>
      </c>
      <c r="E3493" t="s">
        <v>90</v>
      </c>
      <c r="F3493" t="s">
        <v>17</v>
      </c>
      <c r="G3493">
        <v>9</v>
      </c>
    </row>
    <row r="3494" spans="1:7" x14ac:dyDescent="0.35">
      <c r="A3494">
        <v>172597</v>
      </c>
      <c r="B3494">
        <v>2</v>
      </c>
      <c r="C3494" t="s">
        <v>22</v>
      </c>
      <c r="D3494">
        <v>2601</v>
      </c>
      <c r="E3494" t="s">
        <v>95</v>
      </c>
      <c r="F3494" t="s">
        <v>17</v>
      </c>
      <c r="G3494">
        <v>3</v>
      </c>
    </row>
    <row r="3495" spans="1:7" x14ac:dyDescent="0.35">
      <c r="A3495">
        <v>147956</v>
      </c>
      <c r="B3495">
        <v>0</v>
      </c>
      <c r="C3495" t="s">
        <v>22</v>
      </c>
      <c r="D3495">
        <v>4401</v>
      </c>
      <c r="E3495" t="s">
        <v>102</v>
      </c>
      <c r="F3495" t="s">
        <v>17</v>
      </c>
      <c r="G3495">
        <v>5</v>
      </c>
    </row>
    <row r="3496" spans="1:7" x14ac:dyDescent="0.35">
      <c r="A3496">
        <v>47819</v>
      </c>
      <c r="B3496">
        <v>1002</v>
      </c>
      <c r="C3496" t="s">
        <v>44</v>
      </c>
      <c r="D3496">
        <v>3801</v>
      </c>
      <c r="E3496" t="s">
        <v>95</v>
      </c>
      <c r="F3496" t="s">
        <v>14</v>
      </c>
      <c r="G3496">
        <v>10</v>
      </c>
    </row>
    <row r="3497" spans="1:7" x14ac:dyDescent="0.35">
      <c r="A3497">
        <v>130554</v>
      </c>
      <c r="B3497">
        <v>0</v>
      </c>
      <c r="C3497" t="s">
        <v>49</v>
      </c>
      <c r="D3497">
        <v>5407</v>
      </c>
      <c r="E3497" t="s">
        <v>91</v>
      </c>
      <c r="F3497" t="s">
        <v>17</v>
      </c>
      <c r="G3497">
        <v>20</v>
      </c>
    </row>
    <row r="3498" spans="1:7" x14ac:dyDescent="0.35">
      <c r="A3498">
        <v>157213</v>
      </c>
      <c r="B3498">
        <v>0</v>
      </c>
      <c r="C3498" t="s">
        <v>22</v>
      </c>
      <c r="D3498">
        <v>0</v>
      </c>
      <c r="E3498" t="s">
        <v>94</v>
      </c>
      <c r="F3498" t="s">
        <v>17</v>
      </c>
      <c r="G3498">
        <v>20</v>
      </c>
    </row>
    <row r="3499" spans="1:7" x14ac:dyDescent="0.35">
      <c r="A3499">
        <v>90532</v>
      </c>
      <c r="B3499">
        <v>1002</v>
      </c>
      <c r="C3499" t="s">
        <v>56</v>
      </c>
      <c r="D3499">
        <v>6910</v>
      </c>
      <c r="E3499" t="s">
        <v>94</v>
      </c>
      <c r="F3499" t="s">
        <v>14</v>
      </c>
      <c r="G3499">
        <v>20</v>
      </c>
    </row>
    <row r="3500" spans="1:7" x14ac:dyDescent="0.35">
      <c r="A3500">
        <v>187744</v>
      </c>
      <c r="B3500">
        <v>0</v>
      </c>
      <c r="C3500" t="s">
        <v>49</v>
      </c>
      <c r="D3500">
        <v>0</v>
      </c>
      <c r="E3500" t="s">
        <v>96</v>
      </c>
      <c r="F3500" t="s">
        <v>17</v>
      </c>
      <c r="G3500">
        <v>7</v>
      </c>
    </row>
    <row r="3501" spans="1:7" x14ac:dyDescent="0.35">
      <c r="A3501">
        <v>11143</v>
      </c>
      <c r="B3501">
        <v>1</v>
      </c>
      <c r="C3501" t="s">
        <v>48</v>
      </c>
      <c r="D3501">
        <v>2812</v>
      </c>
      <c r="E3501" t="s">
        <v>89</v>
      </c>
      <c r="F3501" t="s">
        <v>14</v>
      </c>
      <c r="G3501">
        <v>44</v>
      </c>
    </row>
    <row r="3502" spans="1:7" x14ac:dyDescent="0.35">
      <c r="A3502">
        <v>121978</v>
      </c>
      <c r="B3502">
        <v>1</v>
      </c>
      <c r="C3502" t="s">
        <v>21</v>
      </c>
      <c r="D3502">
        <v>1907</v>
      </c>
      <c r="E3502" t="s">
        <v>91</v>
      </c>
      <c r="F3502" t="s">
        <v>14</v>
      </c>
      <c r="G3502">
        <v>50</v>
      </c>
    </row>
    <row r="3503" spans="1:7" x14ac:dyDescent="0.35">
      <c r="A3503">
        <v>190597</v>
      </c>
      <c r="B3503">
        <v>28</v>
      </c>
      <c r="C3503" t="s">
        <v>13</v>
      </c>
      <c r="D3503">
        <v>4701</v>
      </c>
      <c r="E3503" t="s">
        <v>89</v>
      </c>
      <c r="F3503" t="s">
        <v>17</v>
      </c>
      <c r="G3503">
        <v>12</v>
      </c>
    </row>
    <row r="3504" spans="1:7" x14ac:dyDescent="0.35">
      <c r="A3504">
        <v>6325</v>
      </c>
      <c r="B3504">
        <v>0</v>
      </c>
      <c r="C3504" t="s">
        <v>34</v>
      </c>
      <c r="D3504">
        <v>3001</v>
      </c>
      <c r="E3504" t="s">
        <v>89</v>
      </c>
      <c r="F3504" t="s">
        <v>17</v>
      </c>
      <c r="G3504">
        <v>15</v>
      </c>
    </row>
    <row r="3505" spans="1:7" x14ac:dyDescent="0.35">
      <c r="A3505">
        <v>11943</v>
      </c>
      <c r="B3505">
        <v>2</v>
      </c>
      <c r="C3505" t="s">
        <v>22</v>
      </c>
      <c r="D3505">
        <v>2101</v>
      </c>
      <c r="E3505" t="s">
        <v>94</v>
      </c>
      <c r="F3505" t="s">
        <v>17</v>
      </c>
      <c r="G3505">
        <v>10</v>
      </c>
    </row>
    <row r="3506" spans="1:7" x14ac:dyDescent="0.35">
      <c r="A3506">
        <v>19789</v>
      </c>
      <c r="B3506">
        <v>1</v>
      </c>
      <c r="C3506" t="s">
        <v>18</v>
      </c>
      <c r="D3506">
        <v>4401</v>
      </c>
      <c r="E3506" t="s">
        <v>90</v>
      </c>
      <c r="F3506" t="s">
        <v>14</v>
      </c>
      <c r="G3506">
        <v>10</v>
      </c>
    </row>
    <row r="3507" spans="1:7" x14ac:dyDescent="0.35">
      <c r="A3507">
        <v>41288</v>
      </c>
      <c r="B3507">
        <v>1</v>
      </c>
      <c r="C3507" t="s">
        <v>13</v>
      </c>
      <c r="D3507">
        <v>1301</v>
      </c>
      <c r="E3507" t="s">
        <v>102</v>
      </c>
      <c r="F3507" t="s">
        <v>14</v>
      </c>
      <c r="G3507">
        <v>9</v>
      </c>
    </row>
    <row r="3508" spans="1:7" x14ac:dyDescent="0.35">
      <c r="A3508">
        <v>102706</v>
      </c>
      <c r="B3508">
        <v>28</v>
      </c>
      <c r="C3508" t="s">
        <v>37</v>
      </c>
      <c r="D3508">
        <v>5511</v>
      </c>
      <c r="E3508" t="s">
        <v>93</v>
      </c>
      <c r="F3508" t="s">
        <v>17</v>
      </c>
      <c r="G3508">
        <v>3</v>
      </c>
    </row>
    <row r="3509" spans="1:7" x14ac:dyDescent="0.35">
      <c r="A3509">
        <v>10287</v>
      </c>
      <c r="B3509">
        <v>2</v>
      </c>
      <c r="C3509" t="s">
        <v>13</v>
      </c>
      <c r="D3509">
        <v>1401</v>
      </c>
      <c r="E3509" t="s">
        <v>94</v>
      </c>
      <c r="F3509" t="s">
        <v>17</v>
      </c>
      <c r="G3509">
        <v>15</v>
      </c>
    </row>
    <row r="3510" spans="1:7" x14ac:dyDescent="0.35">
      <c r="A3510">
        <v>34429</v>
      </c>
      <c r="B3510">
        <v>1</v>
      </c>
      <c r="C3510" t="s">
        <v>13</v>
      </c>
      <c r="D3510">
        <v>4501</v>
      </c>
      <c r="E3510" t="s">
        <v>92</v>
      </c>
      <c r="F3510" t="s">
        <v>14</v>
      </c>
      <c r="G3510">
        <v>15</v>
      </c>
    </row>
    <row r="3511" spans="1:7" x14ac:dyDescent="0.35">
      <c r="A3511">
        <v>106190</v>
      </c>
      <c r="B3511">
        <v>2</v>
      </c>
      <c r="C3511" t="s">
        <v>28</v>
      </c>
      <c r="D3511">
        <v>2801</v>
      </c>
      <c r="E3511" t="s">
        <v>92</v>
      </c>
      <c r="F3511" t="s">
        <v>14</v>
      </c>
      <c r="G3511">
        <v>20</v>
      </c>
    </row>
    <row r="3512" spans="1:7" x14ac:dyDescent="0.35">
      <c r="A3512">
        <v>16973</v>
      </c>
      <c r="B3512">
        <v>0</v>
      </c>
      <c r="C3512" t="s">
        <v>18</v>
      </c>
      <c r="D3512">
        <v>0</v>
      </c>
      <c r="E3512" t="s">
        <v>90</v>
      </c>
      <c r="F3512" t="s">
        <v>17</v>
      </c>
      <c r="G3512">
        <v>8</v>
      </c>
    </row>
    <row r="3513" spans="1:7" x14ac:dyDescent="0.35">
      <c r="A3513">
        <v>2853</v>
      </c>
      <c r="B3513">
        <v>0</v>
      </c>
      <c r="C3513" t="s">
        <v>34</v>
      </c>
      <c r="D3513">
        <v>0</v>
      </c>
      <c r="E3513" t="s">
        <v>97</v>
      </c>
      <c r="F3513" t="s">
        <v>17</v>
      </c>
      <c r="G3513">
        <v>10</v>
      </c>
    </row>
    <row r="3514" spans="1:7" x14ac:dyDescent="0.35">
      <c r="A3514">
        <v>131064</v>
      </c>
      <c r="B3514">
        <v>0</v>
      </c>
      <c r="C3514" t="s">
        <v>49</v>
      </c>
      <c r="D3514">
        <v>0</v>
      </c>
      <c r="E3514" t="s">
        <v>95</v>
      </c>
      <c r="F3514" t="s">
        <v>17</v>
      </c>
      <c r="G3514">
        <v>12</v>
      </c>
    </row>
    <row r="3515" spans="1:7" x14ac:dyDescent="0.35">
      <c r="A3515">
        <v>136494</v>
      </c>
      <c r="B3515">
        <v>2</v>
      </c>
      <c r="C3515" t="s">
        <v>56</v>
      </c>
      <c r="D3515">
        <v>5201</v>
      </c>
      <c r="E3515" t="s">
        <v>94</v>
      </c>
      <c r="F3515" t="s">
        <v>17</v>
      </c>
      <c r="G3515">
        <v>15</v>
      </c>
    </row>
    <row r="3516" spans="1:7" x14ac:dyDescent="0.35">
      <c r="A3516">
        <v>77848</v>
      </c>
      <c r="B3516">
        <v>2</v>
      </c>
      <c r="C3516" t="s">
        <v>36</v>
      </c>
      <c r="D3516">
        <v>2801</v>
      </c>
      <c r="E3516" t="s">
        <v>91</v>
      </c>
      <c r="F3516" t="s">
        <v>17</v>
      </c>
      <c r="G3516">
        <v>5</v>
      </c>
    </row>
    <row r="3517" spans="1:7" x14ac:dyDescent="0.35">
      <c r="A3517">
        <v>43010</v>
      </c>
      <c r="B3517">
        <v>28</v>
      </c>
      <c r="C3517" t="s">
        <v>13</v>
      </c>
      <c r="D3517">
        <v>4501</v>
      </c>
      <c r="E3517" t="s">
        <v>101</v>
      </c>
      <c r="F3517" t="s">
        <v>17</v>
      </c>
      <c r="G3517">
        <v>25</v>
      </c>
    </row>
    <row r="3518" spans="1:7" x14ac:dyDescent="0.35">
      <c r="A3518">
        <v>82518</v>
      </c>
      <c r="B3518">
        <v>2</v>
      </c>
      <c r="C3518" t="s">
        <v>57</v>
      </c>
      <c r="D3518">
        <v>1006</v>
      </c>
      <c r="E3518" t="s">
        <v>94</v>
      </c>
      <c r="F3518" t="s">
        <v>14</v>
      </c>
      <c r="G3518">
        <v>42</v>
      </c>
    </row>
    <row r="3519" spans="1:7" x14ac:dyDescent="0.35">
      <c r="A3519">
        <v>130426</v>
      </c>
      <c r="B3519">
        <v>0</v>
      </c>
      <c r="C3519" t="s">
        <v>49</v>
      </c>
      <c r="D3519">
        <v>7101</v>
      </c>
      <c r="E3519" t="s">
        <v>91</v>
      </c>
      <c r="F3519" t="s">
        <v>17</v>
      </c>
      <c r="G3519">
        <v>30</v>
      </c>
    </row>
    <row r="3520" spans="1:7" x14ac:dyDescent="0.35">
      <c r="A3520">
        <v>186807</v>
      </c>
      <c r="B3520">
        <v>2</v>
      </c>
      <c r="C3520" t="s">
        <v>22</v>
      </c>
      <c r="D3520">
        <v>4701</v>
      </c>
      <c r="E3520" t="s">
        <v>94</v>
      </c>
      <c r="F3520" t="s">
        <v>17</v>
      </c>
      <c r="G3520">
        <v>33</v>
      </c>
    </row>
    <row r="3521" spans="1:7" x14ac:dyDescent="0.35">
      <c r="A3521">
        <v>76891</v>
      </c>
      <c r="B3521">
        <v>1</v>
      </c>
      <c r="C3521" t="s">
        <v>48</v>
      </c>
      <c r="D3521">
        <v>6601</v>
      </c>
      <c r="E3521" t="s">
        <v>94</v>
      </c>
      <c r="F3521" t="s">
        <v>14</v>
      </c>
      <c r="G3521">
        <v>10</v>
      </c>
    </row>
    <row r="3522" spans="1:7" x14ac:dyDescent="0.35">
      <c r="A3522">
        <v>114197</v>
      </c>
      <c r="B3522">
        <v>1</v>
      </c>
      <c r="C3522" t="s">
        <v>32</v>
      </c>
      <c r="D3522">
        <v>2901</v>
      </c>
      <c r="E3522" t="s">
        <v>90</v>
      </c>
      <c r="F3522" t="s">
        <v>14</v>
      </c>
      <c r="G3522">
        <v>11</v>
      </c>
    </row>
    <row r="3523" spans="1:7" x14ac:dyDescent="0.35">
      <c r="A3523">
        <v>164894</v>
      </c>
      <c r="B3523">
        <v>0</v>
      </c>
      <c r="C3523" t="s">
        <v>22</v>
      </c>
      <c r="D3523">
        <v>2801</v>
      </c>
      <c r="E3523" t="s">
        <v>91</v>
      </c>
      <c r="F3523" t="s">
        <v>17</v>
      </c>
      <c r="G3523">
        <v>10</v>
      </c>
    </row>
    <row r="3524" spans="1:7" x14ac:dyDescent="0.35">
      <c r="A3524">
        <v>23351</v>
      </c>
      <c r="B3524">
        <v>28</v>
      </c>
      <c r="C3524" t="s">
        <v>47</v>
      </c>
      <c r="D3524">
        <v>2402</v>
      </c>
      <c r="E3524" t="s">
        <v>100</v>
      </c>
      <c r="F3524" t="s">
        <v>17</v>
      </c>
      <c r="G3524">
        <v>10</v>
      </c>
    </row>
    <row r="3525" spans="1:7" x14ac:dyDescent="0.35">
      <c r="A3525">
        <v>37205</v>
      </c>
      <c r="B3525">
        <v>0</v>
      </c>
      <c r="C3525" t="s">
        <v>13</v>
      </c>
      <c r="D3525">
        <v>3009</v>
      </c>
      <c r="E3525" t="s">
        <v>91</v>
      </c>
      <c r="F3525" t="s">
        <v>17</v>
      </c>
      <c r="G3525">
        <v>10</v>
      </c>
    </row>
    <row r="3526" spans="1:7" x14ac:dyDescent="0.35">
      <c r="A3526">
        <v>174453</v>
      </c>
      <c r="B3526">
        <v>1</v>
      </c>
      <c r="C3526" t="s">
        <v>51</v>
      </c>
      <c r="D3526">
        <v>2009</v>
      </c>
      <c r="E3526" t="s">
        <v>92</v>
      </c>
      <c r="F3526" t="s">
        <v>14</v>
      </c>
      <c r="G3526">
        <v>15</v>
      </c>
    </row>
    <row r="3527" spans="1:7" x14ac:dyDescent="0.35">
      <c r="A3527">
        <v>150060</v>
      </c>
      <c r="B3527">
        <v>2</v>
      </c>
      <c r="C3527" t="s">
        <v>22</v>
      </c>
      <c r="D3527">
        <v>0</v>
      </c>
      <c r="E3527" t="s">
        <v>96</v>
      </c>
      <c r="F3527" t="s">
        <v>17</v>
      </c>
      <c r="G3527">
        <v>20</v>
      </c>
    </row>
    <row r="3528" spans="1:7" x14ac:dyDescent="0.35">
      <c r="A3528">
        <v>6851</v>
      </c>
      <c r="B3528">
        <v>0</v>
      </c>
      <c r="C3528" t="s">
        <v>22</v>
      </c>
      <c r="D3528">
        <v>3104</v>
      </c>
      <c r="E3528" t="s">
        <v>90</v>
      </c>
      <c r="F3528" t="s">
        <v>97</v>
      </c>
      <c r="G3528">
        <v>7</v>
      </c>
    </row>
    <row r="3529" spans="1:7" x14ac:dyDescent="0.35">
      <c r="A3529">
        <v>152094</v>
      </c>
      <c r="B3529">
        <v>0</v>
      </c>
      <c r="C3529" t="s">
        <v>22</v>
      </c>
      <c r="D3529">
        <v>5201</v>
      </c>
      <c r="E3529" t="s">
        <v>91</v>
      </c>
      <c r="F3529" t="s">
        <v>17</v>
      </c>
      <c r="G3529">
        <v>10</v>
      </c>
    </row>
    <row r="3530" spans="1:7" x14ac:dyDescent="0.35">
      <c r="A3530">
        <v>154892</v>
      </c>
      <c r="B3530">
        <v>0</v>
      </c>
      <c r="C3530" t="s">
        <v>22</v>
      </c>
      <c r="D3530">
        <v>3801</v>
      </c>
      <c r="E3530" t="s">
        <v>98</v>
      </c>
      <c r="F3530" t="s">
        <v>17</v>
      </c>
      <c r="G3530">
        <v>9</v>
      </c>
    </row>
    <row r="3531" spans="1:7" x14ac:dyDescent="0.35">
      <c r="A3531">
        <v>186204</v>
      </c>
      <c r="B3531">
        <v>1</v>
      </c>
      <c r="C3531" t="s">
        <v>56</v>
      </c>
      <c r="D3531">
        <v>4201</v>
      </c>
      <c r="E3531" t="s">
        <v>97</v>
      </c>
      <c r="F3531" t="s">
        <v>14</v>
      </c>
      <c r="G3531">
        <v>5</v>
      </c>
    </row>
    <row r="3532" spans="1:7" x14ac:dyDescent="0.35">
      <c r="A3532">
        <v>47860</v>
      </c>
      <c r="B3532">
        <v>1</v>
      </c>
      <c r="C3532" t="s">
        <v>44</v>
      </c>
      <c r="D3532">
        <v>3301</v>
      </c>
      <c r="E3532" t="s">
        <v>90</v>
      </c>
      <c r="F3532" t="s">
        <v>14</v>
      </c>
      <c r="G3532">
        <v>7</v>
      </c>
    </row>
    <row r="3533" spans="1:7" x14ac:dyDescent="0.35">
      <c r="A3533">
        <v>120574</v>
      </c>
      <c r="B3533">
        <v>1</v>
      </c>
      <c r="C3533" t="s">
        <v>21</v>
      </c>
      <c r="D3533">
        <v>7101</v>
      </c>
      <c r="E3533" t="s">
        <v>89</v>
      </c>
      <c r="F3533" t="s">
        <v>14</v>
      </c>
      <c r="G3533">
        <v>17</v>
      </c>
    </row>
    <row r="3534" spans="1:7" x14ac:dyDescent="0.35">
      <c r="A3534">
        <v>65746</v>
      </c>
      <c r="B3534">
        <v>1</v>
      </c>
      <c r="C3534" t="s">
        <v>30</v>
      </c>
      <c r="D3534">
        <v>6511</v>
      </c>
      <c r="E3534" t="s">
        <v>91</v>
      </c>
      <c r="F3534" t="s">
        <v>14</v>
      </c>
      <c r="G3534">
        <v>20</v>
      </c>
    </row>
    <row r="3535" spans="1:7" x14ac:dyDescent="0.35">
      <c r="A3535">
        <v>172167</v>
      </c>
      <c r="B3535">
        <v>0</v>
      </c>
      <c r="C3535" t="s">
        <v>22</v>
      </c>
      <c r="D3535">
        <v>3901</v>
      </c>
      <c r="E3535" t="s">
        <v>99</v>
      </c>
      <c r="F3535" t="s">
        <v>17</v>
      </c>
      <c r="G3535">
        <v>20</v>
      </c>
    </row>
    <row r="3536" spans="1:7" x14ac:dyDescent="0.35">
      <c r="A3536">
        <v>91580</v>
      </c>
      <c r="B3536">
        <v>0</v>
      </c>
      <c r="C3536" t="s">
        <v>16</v>
      </c>
      <c r="D3536">
        <v>0</v>
      </c>
      <c r="E3536" t="s">
        <v>91</v>
      </c>
      <c r="F3536" t="s">
        <v>17</v>
      </c>
      <c r="G3536">
        <v>4</v>
      </c>
    </row>
    <row r="3537" spans="1:7" x14ac:dyDescent="0.35">
      <c r="A3537">
        <v>97015</v>
      </c>
      <c r="B3537">
        <v>28</v>
      </c>
      <c r="C3537" t="s">
        <v>21</v>
      </c>
      <c r="D3537">
        <v>5801</v>
      </c>
      <c r="E3537" t="s">
        <v>93</v>
      </c>
      <c r="F3537" t="s">
        <v>17</v>
      </c>
      <c r="G3537">
        <v>4</v>
      </c>
    </row>
    <row r="3538" spans="1:7" x14ac:dyDescent="0.35">
      <c r="A3538">
        <v>171383</v>
      </c>
      <c r="B3538">
        <v>1002</v>
      </c>
      <c r="C3538" t="s">
        <v>22</v>
      </c>
      <c r="D3538">
        <v>3101</v>
      </c>
      <c r="E3538" t="s">
        <v>93</v>
      </c>
      <c r="F3538" t="s">
        <v>14</v>
      </c>
      <c r="G3538">
        <v>7</v>
      </c>
    </row>
    <row r="3539" spans="1:7" x14ac:dyDescent="0.35">
      <c r="A3539">
        <v>52161</v>
      </c>
      <c r="B3539">
        <v>0</v>
      </c>
      <c r="C3539" t="s">
        <v>54</v>
      </c>
      <c r="D3539">
        <v>3001</v>
      </c>
      <c r="E3539" t="s">
        <v>100</v>
      </c>
      <c r="F3539" t="s">
        <v>17</v>
      </c>
      <c r="G3539">
        <v>5</v>
      </c>
    </row>
    <row r="3540" spans="1:7" x14ac:dyDescent="0.35">
      <c r="A3540">
        <v>153301</v>
      </c>
      <c r="B3540">
        <v>1</v>
      </c>
      <c r="C3540" t="s">
        <v>22</v>
      </c>
      <c r="D3540">
        <v>0</v>
      </c>
      <c r="E3540" t="s">
        <v>102</v>
      </c>
      <c r="F3540" t="s">
        <v>14</v>
      </c>
      <c r="G3540">
        <v>15</v>
      </c>
    </row>
    <row r="3541" spans="1:7" x14ac:dyDescent="0.35">
      <c r="A3541">
        <v>51520</v>
      </c>
      <c r="B3541">
        <v>0</v>
      </c>
      <c r="C3541" t="s">
        <v>54</v>
      </c>
      <c r="D3541">
        <v>0</v>
      </c>
      <c r="E3541" t="s">
        <v>89</v>
      </c>
      <c r="F3541" t="s">
        <v>31</v>
      </c>
      <c r="G3541">
        <v>10</v>
      </c>
    </row>
    <row r="3542" spans="1:7" x14ac:dyDescent="0.35">
      <c r="A3542">
        <v>187755</v>
      </c>
      <c r="B3542">
        <v>1</v>
      </c>
      <c r="C3542" t="s">
        <v>16</v>
      </c>
      <c r="D3542">
        <v>0</v>
      </c>
      <c r="E3542" t="s">
        <v>94</v>
      </c>
      <c r="F3542" t="s">
        <v>14</v>
      </c>
      <c r="G3542">
        <v>10</v>
      </c>
    </row>
    <row r="3543" spans="1:7" x14ac:dyDescent="0.35">
      <c r="A3543">
        <v>189943</v>
      </c>
      <c r="B3543">
        <v>1</v>
      </c>
      <c r="C3543" t="s">
        <v>13</v>
      </c>
      <c r="D3543">
        <v>1601</v>
      </c>
      <c r="E3543" t="s">
        <v>97</v>
      </c>
      <c r="F3543" t="s">
        <v>14</v>
      </c>
      <c r="G3543">
        <v>200</v>
      </c>
    </row>
    <row r="3544" spans="1:7" x14ac:dyDescent="0.35">
      <c r="A3544">
        <v>182895</v>
      </c>
      <c r="B3544">
        <v>2</v>
      </c>
      <c r="C3544" t="s">
        <v>41</v>
      </c>
      <c r="D3544">
        <v>2304</v>
      </c>
      <c r="E3544" t="s">
        <v>89</v>
      </c>
      <c r="F3544" t="s">
        <v>97</v>
      </c>
      <c r="G3544">
        <v>10</v>
      </c>
    </row>
    <row r="3545" spans="1:7" x14ac:dyDescent="0.35">
      <c r="A3545">
        <v>135230</v>
      </c>
      <c r="B3545">
        <v>0</v>
      </c>
      <c r="C3545" t="s">
        <v>56</v>
      </c>
      <c r="D3545">
        <v>2602</v>
      </c>
      <c r="E3545" t="s">
        <v>94</v>
      </c>
      <c r="F3545" t="s">
        <v>17</v>
      </c>
      <c r="G3545">
        <v>12</v>
      </c>
    </row>
    <row r="3546" spans="1:7" x14ac:dyDescent="0.35">
      <c r="A3546">
        <v>111081</v>
      </c>
      <c r="B3546">
        <v>0</v>
      </c>
      <c r="C3546" t="s">
        <v>56</v>
      </c>
      <c r="D3546">
        <v>2801</v>
      </c>
      <c r="E3546" t="s">
        <v>89</v>
      </c>
      <c r="F3546" t="s">
        <v>17</v>
      </c>
      <c r="G3546">
        <v>9</v>
      </c>
    </row>
    <row r="3547" spans="1:7" x14ac:dyDescent="0.35">
      <c r="A3547">
        <v>34632</v>
      </c>
      <c r="B3547">
        <v>0</v>
      </c>
      <c r="C3547" t="s">
        <v>13</v>
      </c>
      <c r="D3547">
        <v>3501</v>
      </c>
      <c r="E3547" t="s">
        <v>94</v>
      </c>
      <c r="F3547" t="s">
        <v>17</v>
      </c>
      <c r="G3547">
        <v>15</v>
      </c>
    </row>
    <row r="3548" spans="1:7" x14ac:dyDescent="0.35">
      <c r="A3548">
        <v>56697</v>
      </c>
      <c r="B3548">
        <v>2</v>
      </c>
      <c r="C3548" t="s">
        <v>58</v>
      </c>
      <c r="D3548">
        <v>4601</v>
      </c>
      <c r="E3548" t="s">
        <v>99</v>
      </c>
      <c r="F3548" t="s">
        <v>17</v>
      </c>
      <c r="G3548">
        <v>10</v>
      </c>
    </row>
    <row r="3549" spans="1:7" x14ac:dyDescent="0.35">
      <c r="A3549">
        <v>78116</v>
      </c>
      <c r="B3549">
        <v>0</v>
      </c>
      <c r="C3549" t="s">
        <v>36</v>
      </c>
      <c r="D3549">
        <v>0</v>
      </c>
      <c r="E3549" t="s">
        <v>101</v>
      </c>
      <c r="F3549" t="s">
        <v>17</v>
      </c>
      <c r="G3549">
        <v>10</v>
      </c>
    </row>
    <row r="3550" spans="1:7" x14ac:dyDescent="0.35">
      <c r="A3550">
        <v>110847</v>
      </c>
      <c r="B3550">
        <v>1002</v>
      </c>
      <c r="C3550" t="s">
        <v>33</v>
      </c>
      <c r="D3550">
        <v>0</v>
      </c>
      <c r="E3550" t="s">
        <v>92</v>
      </c>
      <c r="F3550" t="s">
        <v>14</v>
      </c>
      <c r="G3550">
        <v>5</v>
      </c>
    </row>
    <row r="3551" spans="1:7" x14ac:dyDescent="0.35">
      <c r="A3551">
        <v>152149</v>
      </c>
      <c r="B3551">
        <v>1</v>
      </c>
      <c r="C3551" t="s">
        <v>22</v>
      </c>
      <c r="D3551">
        <v>3801</v>
      </c>
      <c r="E3551" t="s">
        <v>91</v>
      </c>
      <c r="F3551" t="s">
        <v>14</v>
      </c>
      <c r="G3551">
        <v>10</v>
      </c>
    </row>
    <row r="3552" spans="1:7" x14ac:dyDescent="0.35">
      <c r="A3552">
        <v>169489</v>
      </c>
      <c r="B3552">
        <v>0</v>
      </c>
      <c r="C3552" t="s">
        <v>22</v>
      </c>
      <c r="D3552">
        <v>4001</v>
      </c>
      <c r="E3552" t="s">
        <v>90</v>
      </c>
      <c r="F3552" t="s">
        <v>17</v>
      </c>
      <c r="G3552">
        <v>8</v>
      </c>
    </row>
    <row r="3553" spans="1:7" x14ac:dyDescent="0.35">
      <c r="A3553">
        <v>116063</v>
      </c>
      <c r="B3553">
        <v>0</v>
      </c>
      <c r="C3553" t="s">
        <v>21</v>
      </c>
      <c r="D3553">
        <v>3001</v>
      </c>
      <c r="E3553" t="s">
        <v>89</v>
      </c>
      <c r="F3553" t="s">
        <v>17</v>
      </c>
      <c r="G3553">
        <v>5</v>
      </c>
    </row>
    <row r="3554" spans="1:7" x14ac:dyDescent="0.35">
      <c r="A3554">
        <v>81241</v>
      </c>
      <c r="B3554">
        <v>1</v>
      </c>
      <c r="C3554" t="s">
        <v>36</v>
      </c>
      <c r="D3554">
        <v>4507</v>
      </c>
      <c r="E3554" t="s">
        <v>92</v>
      </c>
      <c r="F3554" t="s">
        <v>14</v>
      </c>
      <c r="G3554">
        <v>20</v>
      </c>
    </row>
    <row r="3555" spans="1:7" x14ac:dyDescent="0.35">
      <c r="A3555">
        <v>5642</v>
      </c>
      <c r="B3555">
        <v>0</v>
      </c>
      <c r="C3555" t="s">
        <v>16</v>
      </c>
      <c r="D3555">
        <v>0</v>
      </c>
      <c r="E3555" t="s">
        <v>104</v>
      </c>
      <c r="F3555" t="s">
        <v>17</v>
      </c>
      <c r="G3555">
        <v>48</v>
      </c>
    </row>
    <row r="3556" spans="1:7" x14ac:dyDescent="0.35">
      <c r="A3556">
        <v>70493</v>
      </c>
      <c r="B3556">
        <v>0</v>
      </c>
      <c r="C3556" t="s">
        <v>30</v>
      </c>
      <c r="D3556">
        <v>1008</v>
      </c>
      <c r="E3556" t="s">
        <v>100</v>
      </c>
      <c r="F3556" t="s">
        <v>14</v>
      </c>
      <c r="G3556">
        <v>25</v>
      </c>
    </row>
    <row r="3557" spans="1:7" x14ac:dyDescent="0.35">
      <c r="A3557">
        <v>147175</v>
      </c>
      <c r="B3557">
        <v>0</v>
      </c>
      <c r="C3557" t="s">
        <v>22</v>
      </c>
      <c r="D3557">
        <v>0</v>
      </c>
      <c r="E3557" t="s">
        <v>103</v>
      </c>
      <c r="F3557" t="s">
        <v>14</v>
      </c>
      <c r="G3557">
        <v>7</v>
      </c>
    </row>
    <row r="3558" spans="1:7" x14ac:dyDescent="0.35">
      <c r="A3558">
        <v>145823</v>
      </c>
      <c r="B3558">
        <v>28</v>
      </c>
      <c r="C3558" t="s">
        <v>22</v>
      </c>
      <c r="D3558">
        <v>0</v>
      </c>
      <c r="E3558" t="s">
        <v>96</v>
      </c>
      <c r="F3558" t="s">
        <v>17</v>
      </c>
      <c r="G3558">
        <v>50</v>
      </c>
    </row>
    <row r="3559" spans="1:7" x14ac:dyDescent="0.35">
      <c r="A3559">
        <v>76655</v>
      </c>
      <c r="B3559">
        <v>28</v>
      </c>
      <c r="C3559" t="s">
        <v>48</v>
      </c>
      <c r="D3559">
        <v>4309</v>
      </c>
      <c r="E3559" t="s">
        <v>89</v>
      </c>
      <c r="F3559" t="s">
        <v>17</v>
      </c>
      <c r="G3559">
        <v>10</v>
      </c>
    </row>
    <row r="3560" spans="1:7" x14ac:dyDescent="0.35">
      <c r="A3560">
        <v>167538</v>
      </c>
      <c r="B3560">
        <v>0</v>
      </c>
      <c r="C3560" t="s">
        <v>24</v>
      </c>
      <c r="D3560">
        <v>3201</v>
      </c>
      <c r="E3560" t="s">
        <v>104</v>
      </c>
      <c r="F3560" t="s">
        <v>17</v>
      </c>
      <c r="G3560">
        <v>15</v>
      </c>
    </row>
    <row r="3561" spans="1:7" x14ac:dyDescent="0.35">
      <c r="A3561">
        <v>108976</v>
      </c>
      <c r="B3561">
        <v>1</v>
      </c>
      <c r="C3561" t="s">
        <v>50</v>
      </c>
      <c r="D3561">
        <v>3801</v>
      </c>
      <c r="E3561" t="s">
        <v>97</v>
      </c>
      <c r="F3561" t="s">
        <v>14</v>
      </c>
      <c r="G3561">
        <v>25</v>
      </c>
    </row>
    <row r="3562" spans="1:7" x14ac:dyDescent="0.35">
      <c r="A3562">
        <v>79022</v>
      </c>
      <c r="B3562">
        <v>1</v>
      </c>
      <c r="C3562" t="s">
        <v>36</v>
      </c>
      <c r="D3562">
        <v>5001</v>
      </c>
      <c r="E3562" t="s">
        <v>102</v>
      </c>
      <c r="F3562" t="s">
        <v>14</v>
      </c>
      <c r="G3562">
        <v>9</v>
      </c>
    </row>
    <row r="3563" spans="1:7" x14ac:dyDescent="0.35">
      <c r="A3563">
        <v>118097</v>
      </c>
      <c r="B3563">
        <v>0</v>
      </c>
      <c r="C3563" t="s">
        <v>21</v>
      </c>
      <c r="D3563">
        <v>5701</v>
      </c>
      <c r="E3563" t="s">
        <v>92</v>
      </c>
      <c r="F3563" t="s">
        <v>17</v>
      </c>
      <c r="G3563">
        <v>5</v>
      </c>
    </row>
    <row r="3564" spans="1:7" x14ac:dyDescent="0.35">
      <c r="A3564">
        <v>58566</v>
      </c>
      <c r="B3564">
        <v>0</v>
      </c>
      <c r="C3564" t="s">
        <v>58</v>
      </c>
      <c r="D3564">
        <v>2301</v>
      </c>
      <c r="E3564" t="s">
        <v>90</v>
      </c>
      <c r="F3564" t="s">
        <v>14</v>
      </c>
      <c r="G3564">
        <v>16</v>
      </c>
    </row>
    <row r="3565" spans="1:7" x14ac:dyDescent="0.35">
      <c r="A3565">
        <v>167784</v>
      </c>
      <c r="B3565">
        <v>28</v>
      </c>
      <c r="C3565" t="s">
        <v>22</v>
      </c>
      <c r="D3565">
        <v>1801</v>
      </c>
      <c r="E3565" t="s">
        <v>91</v>
      </c>
      <c r="F3565" t="s">
        <v>17</v>
      </c>
      <c r="G3565">
        <v>15</v>
      </c>
    </row>
    <row r="3566" spans="1:7" x14ac:dyDescent="0.35">
      <c r="A3566">
        <v>37202</v>
      </c>
      <c r="B3566">
        <v>0</v>
      </c>
      <c r="C3566" t="s">
        <v>13</v>
      </c>
      <c r="D3566">
        <v>1201</v>
      </c>
      <c r="E3566" t="s">
        <v>91</v>
      </c>
      <c r="F3566" t="s">
        <v>17</v>
      </c>
      <c r="G3566">
        <v>25</v>
      </c>
    </row>
    <row r="3567" spans="1:7" x14ac:dyDescent="0.35">
      <c r="A3567">
        <v>5510</v>
      </c>
      <c r="B3567">
        <v>0</v>
      </c>
      <c r="C3567" t="s">
        <v>41</v>
      </c>
      <c r="D3567">
        <v>1209</v>
      </c>
      <c r="E3567" t="s">
        <v>97</v>
      </c>
      <c r="F3567" t="s">
        <v>17</v>
      </c>
      <c r="G3567">
        <v>20</v>
      </c>
    </row>
    <row r="3568" spans="1:7" x14ac:dyDescent="0.35">
      <c r="A3568">
        <v>16771</v>
      </c>
      <c r="B3568">
        <v>2</v>
      </c>
      <c r="C3568" t="s">
        <v>18</v>
      </c>
      <c r="D3568">
        <v>201</v>
      </c>
      <c r="E3568" t="s">
        <v>95</v>
      </c>
      <c r="F3568" t="s">
        <v>17</v>
      </c>
      <c r="G3568">
        <v>5</v>
      </c>
    </row>
    <row r="3569" spans="1:7" x14ac:dyDescent="0.35">
      <c r="A3569">
        <v>69997</v>
      </c>
      <c r="B3569">
        <v>0</v>
      </c>
      <c r="C3569" t="s">
        <v>30</v>
      </c>
      <c r="D3569">
        <v>0</v>
      </c>
      <c r="E3569" t="s">
        <v>90</v>
      </c>
      <c r="F3569" t="s">
        <v>14</v>
      </c>
      <c r="G3569">
        <v>26</v>
      </c>
    </row>
    <row r="3570" spans="1:7" x14ac:dyDescent="0.35">
      <c r="A3570">
        <v>190558</v>
      </c>
      <c r="B3570">
        <v>0</v>
      </c>
      <c r="C3570" t="s">
        <v>38</v>
      </c>
      <c r="D3570">
        <v>1601</v>
      </c>
      <c r="E3570" t="s">
        <v>96</v>
      </c>
      <c r="F3570" t="s">
        <v>14</v>
      </c>
      <c r="G3570">
        <v>10</v>
      </c>
    </row>
    <row r="3571" spans="1:7" x14ac:dyDescent="0.35">
      <c r="A3571">
        <v>34608</v>
      </c>
      <c r="B3571">
        <v>1</v>
      </c>
      <c r="C3571" t="s">
        <v>13</v>
      </c>
      <c r="D3571">
        <v>4210</v>
      </c>
      <c r="E3571" t="s">
        <v>94</v>
      </c>
      <c r="F3571" t="s">
        <v>14</v>
      </c>
      <c r="G3571">
        <v>12</v>
      </c>
    </row>
    <row r="3572" spans="1:7" x14ac:dyDescent="0.35">
      <c r="A3572">
        <v>171357</v>
      </c>
      <c r="B3572">
        <v>0</v>
      </c>
      <c r="C3572" t="s">
        <v>22</v>
      </c>
      <c r="D3572">
        <v>0</v>
      </c>
      <c r="E3572" t="s">
        <v>95</v>
      </c>
      <c r="F3572" t="s">
        <v>17</v>
      </c>
      <c r="G3572">
        <v>25</v>
      </c>
    </row>
    <row r="3573" spans="1:7" x14ac:dyDescent="0.35">
      <c r="A3573">
        <v>190040</v>
      </c>
      <c r="B3573">
        <v>1</v>
      </c>
      <c r="C3573" t="s">
        <v>18</v>
      </c>
      <c r="D3573">
        <v>0</v>
      </c>
      <c r="E3573" t="s">
        <v>93</v>
      </c>
      <c r="F3573" t="s">
        <v>14</v>
      </c>
      <c r="G3573">
        <v>12</v>
      </c>
    </row>
    <row r="3574" spans="1:7" x14ac:dyDescent="0.35">
      <c r="A3574">
        <v>149956</v>
      </c>
      <c r="B3574">
        <v>0</v>
      </c>
      <c r="C3574" t="s">
        <v>22</v>
      </c>
      <c r="D3574">
        <v>5001</v>
      </c>
      <c r="E3574" t="s">
        <v>102</v>
      </c>
      <c r="F3574" t="s">
        <v>17</v>
      </c>
      <c r="G3574">
        <v>15</v>
      </c>
    </row>
    <row r="3575" spans="1:7" x14ac:dyDescent="0.35">
      <c r="A3575">
        <v>37861</v>
      </c>
      <c r="B3575">
        <v>1</v>
      </c>
      <c r="C3575" t="s">
        <v>13</v>
      </c>
      <c r="D3575">
        <v>2808</v>
      </c>
      <c r="E3575" t="s">
        <v>104</v>
      </c>
      <c r="F3575" t="s">
        <v>14</v>
      </c>
      <c r="G3575">
        <v>15</v>
      </c>
    </row>
    <row r="3576" spans="1:7" x14ac:dyDescent="0.35">
      <c r="A3576">
        <v>168644</v>
      </c>
      <c r="B3576">
        <v>1002</v>
      </c>
      <c r="C3576" t="s">
        <v>22</v>
      </c>
      <c r="D3576">
        <v>0</v>
      </c>
      <c r="E3576" t="s">
        <v>94</v>
      </c>
      <c r="F3576" t="s">
        <v>45</v>
      </c>
      <c r="G3576">
        <v>9</v>
      </c>
    </row>
    <row r="3577" spans="1:7" x14ac:dyDescent="0.35">
      <c r="A3577">
        <v>18534</v>
      </c>
      <c r="B3577">
        <v>28</v>
      </c>
      <c r="C3577" t="s">
        <v>18</v>
      </c>
      <c r="D3577">
        <v>5101</v>
      </c>
      <c r="E3577" t="s">
        <v>90</v>
      </c>
      <c r="F3577" t="s">
        <v>17</v>
      </c>
      <c r="G3577">
        <v>15</v>
      </c>
    </row>
    <row r="3578" spans="1:7" x14ac:dyDescent="0.35">
      <c r="A3578">
        <v>166106</v>
      </c>
      <c r="B3578">
        <v>0</v>
      </c>
      <c r="C3578" t="s">
        <v>22</v>
      </c>
      <c r="D3578">
        <v>6301</v>
      </c>
      <c r="E3578" t="s">
        <v>96</v>
      </c>
      <c r="F3578" t="s">
        <v>17</v>
      </c>
      <c r="G3578">
        <v>10</v>
      </c>
    </row>
    <row r="3579" spans="1:7" x14ac:dyDescent="0.35">
      <c r="A3579">
        <v>96960</v>
      </c>
      <c r="B3579">
        <v>1002</v>
      </c>
      <c r="C3579" t="s">
        <v>16</v>
      </c>
      <c r="D3579">
        <v>4001</v>
      </c>
      <c r="E3579" t="s">
        <v>92</v>
      </c>
      <c r="F3579" t="s">
        <v>14</v>
      </c>
      <c r="G3579">
        <v>8</v>
      </c>
    </row>
    <row r="3580" spans="1:7" x14ac:dyDescent="0.35">
      <c r="A3580">
        <v>92972</v>
      </c>
      <c r="B3580">
        <v>2</v>
      </c>
      <c r="C3580" t="s">
        <v>16</v>
      </c>
      <c r="D3580">
        <v>0</v>
      </c>
      <c r="E3580" t="s">
        <v>96</v>
      </c>
      <c r="F3580" t="s">
        <v>17</v>
      </c>
      <c r="G3580">
        <v>30</v>
      </c>
    </row>
    <row r="3581" spans="1:7" x14ac:dyDescent="0.35">
      <c r="A3581">
        <v>115341</v>
      </c>
      <c r="B3581">
        <v>2</v>
      </c>
      <c r="C3581" t="s">
        <v>32</v>
      </c>
      <c r="D3581">
        <v>2801</v>
      </c>
      <c r="E3581" t="s">
        <v>100</v>
      </c>
      <c r="F3581" t="s">
        <v>17</v>
      </c>
      <c r="G3581">
        <v>20</v>
      </c>
    </row>
    <row r="3582" spans="1:7" x14ac:dyDescent="0.35">
      <c r="A3582">
        <v>63216</v>
      </c>
      <c r="B3582">
        <v>1</v>
      </c>
      <c r="C3582" t="s">
        <v>34</v>
      </c>
      <c r="D3582">
        <v>0</v>
      </c>
      <c r="E3582" t="s">
        <v>105</v>
      </c>
      <c r="F3582" t="s">
        <v>14</v>
      </c>
      <c r="G3582">
        <v>5</v>
      </c>
    </row>
    <row r="3583" spans="1:7" x14ac:dyDescent="0.35">
      <c r="A3583">
        <v>87459</v>
      </c>
      <c r="B3583">
        <v>0</v>
      </c>
      <c r="C3583" t="s">
        <v>35</v>
      </c>
      <c r="D3583">
        <v>0</v>
      </c>
      <c r="E3583" t="s">
        <v>89</v>
      </c>
      <c r="F3583" t="s">
        <v>17</v>
      </c>
      <c r="G3583">
        <v>4</v>
      </c>
    </row>
    <row r="3584" spans="1:7" x14ac:dyDescent="0.35">
      <c r="A3584">
        <v>41325</v>
      </c>
      <c r="B3584">
        <v>0</v>
      </c>
      <c r="C3584" t="s">
        <v>13</v>
      </c>
      <c r="D3584">
        <v>6301</v>
      </c>
      <c r="E3584" t="s">
        <v>91</v>
      </c>
      <c r="F3584" t="s">
        <v>17</v>
      </c>
      <c r="G3584">
        <v>12</v>
      </c>
    </row>
    <row r="3585" spans="1:7" x14ac:dyDescent="0.35">
      <c r="A3585">
        <v>187472</v>
      </c>
      <c r="B3585">
        <v>0</v>
      </c>
      <c r="C3585" t="s">
        <v>16</v>
      </c>
      <c r="D3585">
        <v>0</v>
      </c>
      <c r="E3585" t="s">
        <v>93</v>
      </c>
      <c r="F3585" t="s">
        <v>17</v>
      </c>
      <c r="G3585">
        <v>15</v>
      </c>
    </row>
    <row r="3586" spans="1:7" x14ac:dyDescent="0.35">
      <c r="A3586">
        <v>148572</v>
      </c>
      <c r="B3586">
        <v>1</v>
      </c>
      <c r="C3586" t="s">
        <v>22</v>
      </c>
      <c r="D3586">
        <v>2701</v>
      </c>
      <c r="E3586" t="s">
        <v>104</v>
      </c>
      <c r="F3586" t="s">
        <v>14</v>
      </c>
      <c r="G3586">
        <v>5</v>
      </c>
    </row>
    <row r="3587" spans="1:7" x14ac:dyDescent="0.35">
      <c r="A3587">
        <v>137256</v>
      </c>
      <c r="B3587">
        <v>2</v>
      </c>
      <c r="C3587" t="s">
        <v>56</v>
      </c>
      <c r="D3587">
        <v>1309</v>
      </c>
      <c r="E3587" t="s">
        <v>98</v>
      </c>
      <c r="F3587" t="s">
        <v>17</v>
      </c>
      <c r="G3587">
        <v>25</v>
      </c>
    </row>
    <row r="3588" spans="1:7" x14ac:dyDescent="0.35">
      <c r="A3588">
        <v>175731</v>
      </c>
      <c r="B3588">
        <v>0</v>
      </c>
      <c r="C3588" t="s">
        <v>51</v>
      </c>
      <c r="D3588">
        <v>1709</v>
      </c>
      <c r="E3588" t="s">
        <v>91</v>
      </c>
      <c r="F3588" t="s">
        <v>14</v>
      </c>
      <c r="G3588">
        <v>10</v>
      </c>
    </row>
    <row r="3589" spans="1:7" x14ac:dyDescent="0.35">
      <c r="A3589">
        <v>94757</v>
      </c>
      <c r="B3589">
        <v>0</v>
      </c>
      <c r="C3589" t="s">
        <v>16</v>
      </c>
      <c r="D3589">
        <v>4603</v>
      </c>
      <c r="E3589" t="s">
        <v>91</v>
      </c>
      <c r="F3589" t="s">
        <v>14</v>
      </c>
      <c r="G3589">
        <v>12</v>
      </c>
    </row>
    <row r="3590" spans="1:7" x14ac:dyDescent="0.35">
      <c r="A3590">
        <v>136130</v>
      </c>
      <c r="B3590">
        <v>0</v>
      </c>
      <c r="C3590" t="s">
        <v>56</v>
      </c>
      <c r="D3590">
        <v>0</v>
      </c>
      <c r="E3590" t="s">
        <v>92</v>
      </c>
      <c r="F3590" t="s">
        <v>17</v>
      </c>
      <c r="G3590">
        <v>10</v>
      </c>
    </row>
    <row r="3591" spans="1:7" x14ac:dyDescent="0.35">
      <c r="A3591">
        <v>56816</v>
      </c>
      <c r="B3591">
        <v>2</v>
      </c>
      <c r="C3591" t="s">
        <v>58</v>
      </c>
      <c r="D3591">
        <v>2002</v>
      </c>
      <c r="E3591" t="s">
        <v>94</v>
      </c>
      <c r="F3591" t="s">
        <v>17</v>
      </c>
      <c r="G3591">
        <v>10</v>
      </c>
    </row>
    <row r="3592" spans="1:7" x14ac:dyDescent="0.35">
      <c r="A3592">
        <v>148840</v>
      </c>
      <c r="B3592">
        <v>0</v>
      </c>
      <c r="C3592" t="s">
        <v>22</v>
      </c>
      <c r="D3592">
        <v>201</v>
      </c>
      <c r="E3592" t="s">
        <v>96</v>
      </c>
      <c r="F3592" t="s">
        <v>17</v>
      </c>
      <c r="G3592">
        <v>11</v>
      </c>
    </row>
    <row r="3593" spans="1:7" x14ac:dyDescent="0.35">
      <c r="A3593">
        <v>79478</v>
      </c>
      <c r="B3593">
        <v>1</v>
      </c>
      <c r="C3593" t="s">
        <v>36</v>
      </c>
      <c r="D3593">
        <v>2101</v>
      </c>
      <c r="E3593" t="s">
        <v>90</v>
      </c>
      <c r="F3593" t="s">
        <v>14</v>
      </c>
      <c r="G3593">
        <v>25</v>
      </c>
    </row>
    <row r="3594" spans="1:7" x14ac:dyDescent="0.35">
      <c r="A3594">
        <v>116008</v>
      </c>
      <c r="B3594">
        <v>0</v>
      </c>
      <c r="C3594" t="s">
        <v>21</v>
      </c>
      <c r="D3594">
        <v>3401</v>
      </c>
      <c r="E3594" t="s">
        <v>95</v>
      </c>
      <c r="F3594" t="s">
        <v>17</v>
      </c>
      <c r="G3594">
        <v>5</v>
      </c>
    </row>
    <row r="3595" spans="1:7" x14ac:dyDescent="0.35">
      <c r="A3595">
        <v>150061</v>
      </c>
      <c r="B3595">
        <v>28</v>
      </c>
      <c r="C3595" t="s">
        <v>22</v>
      </c>
      <c r="D3595">
        <v>5801</v>
      </c>
      <c r="E3595" t="s">
        <v>94</v>
      </c>
      <c r="F3595" t="s">
        <v>17</v>
      </c>
      <c r="G3595">
        <v>25</v>
      </c>
    </row>
    <row r="3596" spans="1:7" x14ac:dyDescent="0.35">
      <c r="A3596">
        <v>6789</v>
      </c>
      <c r="B3596">
        <v>1</v>
      </c>
      <c r="C3596" t="s">
        <v>75</v>
      </c>
      <c r="D3596">
        <v>1703</v>
      </c>
      <c r="E3596" t="s">
        <v>100</v>
      </c>
      <c r="F3596" t="s">
        <v>14</v>
      </c>
      <c r="G3596">
        <v>10</v>
      </c>
    </row>
    <row r="3597" spans="1:7" x14ac:dyDescent="0.35">
      <c r="A3597">
        <v>13196</v>
      </c>
      <c r="B3597">
        <v>28</v>
      </c>
      <c r="C3597" t="s">
        <v>22</v>
      </c>
      <c r="D3597">
        <v>201</v>
      </c>
      <c r="E3597" t="s">
        <v>94</v>
      </c>
      <c r="F3597" t="s">
        <v>17</v>
      </c>
      <c r="G3597">
        <v>10</v>
      </c>
    </row>
    <row r="3598" spans="1:7" x14ac:dyDescent="0.35">
      <c r="A3598">
        <v>26169</v>
      </c>
      <c r="B3598">
        <v>28</v>
      </c>
      <c r="C3598" t="s">
        <v>40</v>
      </c>
      <c r="D3598">
        <v>0</v>
      </c>
      <c r="E3598" t="s">
        <v>95</v>
      </c>
      <c r="F3598" t="s">
        <v>17</v>
      </c>
      <c r="G3598">
        <v>12</v>
      </c>
    </row>
    <row r="3599" spans="1:7" x14ac:dyDescent="0.35">
      <c r="A3599">
        <v>3691</v>
      </c>
      <c r="B3599">
        <v>0</v>
      </c>
      <c r="C3599" t="s">
        <v>30</v>
      </c>
      <c r="D3599">
        <v>3301</v>
      </c>
      <c r="E3599" t="s">
        <v>103</v>
      </c>
      <c r="F3599" t="s">
        <v>17</v>
      </c>
      <c r="G3599">
        <v>20</v>
      </c>
    </row>
    <row r="3600" spans="1:7" x14ac:dyDescent="0.35">
      <c r="A3600">
        <v>101432</v>
      </c>
      <c r="B3600">
        <v>1</v>
      </c>
      <c r="C3600" t="s">
        <v>37</v>
      </c>
      <c r="D3600">
        <v>2401</v>
      </c>
      <c r="E3600" t="s">
        <v>100</v>
      </c>
      <c r="F3600" t="s">
        <v>14</v>
      </c>
      <c r="G3600">
        <v>8</v>
      </c>
    </row>
    <row r="3601" spans="1:7" x14ac:dyDescent="0.35">
      <c r="A3601">
        <v>176379</v>
      </c>
      <c r="B3601">
        <v>0</v>
      </c>
      <c r="C3601" t="s">
        <v>51</v>
      </c>
      <c r="D3601">
        <v>2001</v>
      </c>
      <c r="E3601" t="s">
        <v>89</v>
      </c>
      <c r="F3601" t="s">
        <v>14</v>
      </c>
      <c r="G3601">
        <v>10</v>
      </c>
    </row>
    <row r="3602" spans="1:7" x14ac:dyDescent="0.35">
      <c r="A3602">
        <v>171854</v>
      </c>
      <c r="B3602">
        <v>2</v>
      </c>
      <c r="C3602" t="s">
        <v>22</v>
      </c>
      <c r="D3602">
        <v>2409</v>
      </c>
      <c r="E3602" t="s">
        <v>91</v>
      </c>
      <c r="F3602" t="s">
        <v>17</v>
      </c>
      <c r="G3602">
        <v>15</v>
      </c>
    </row>
    <row r="3603" spans="1:7" x14ac:dyDescent="0.35">
      <c r="A3603">
        <v>159319</v>
      </c>
      <c r="B3603">
        <v>2</v>
      </c>
      <c r="C3603" t="s">
        <v>22</v>
      </c>
      <c r="D3603">
        <v>4506</v>
      </c>
      <c r="E3603" t="s">
        <v>94</v>
      </c>
      <c r="F3603" t="s">
        <v>14</v>
      </c>
      <c r="G3603">
        <v>20</v>
      </c>
    </row>
    <row r="3604" spans="1:7" x14ac:dyDescent="0.35">
      <c r="A3604">
        <v>171338</v>
      </c>
      <c r="B3604">
        <v>0</v>
      </c>
      <c r="C3604" t="s">
        <v>22</v>
      </c>
      <c r="D3604">
        <v>4601</v>
      </c>
      <c r="E3604" t="s">
        <v>95</v>
      </c>
      <c r="F3604" t="s">
        <v>17</v>
      </c>
      <c r="G3604">
        <v>10</v>
      </c>
    </row>
    <row r="3605" spans="1:7" x14ac:dyDescent="0.35">
      <c r="A3605">
        <v>160773</v>
      </c>
      <c r="B3605">
        <v>1</v>
      </c>
      <c r="C3605" t="s">
        <v>22</v>
      </c>
      <c r="D3605">
        <v>4001</v>
      </c>
      <c r="E3605" t="s">
        <v>89</v>
      </c>
      <c r="F3605" t="s">
        <v>14</v>
      </c>
      <c r="G3605">
        <v>10</v>
      </c>
    </row>
    <row r="3606" spans="1:7" x14ac:dyDescent="0.35">
      <c r="A3606">
        <v>21539</v>
      </c>
      <c r="B3606">
        <v>1</v>
      </c>
      <c r="C3606" t="s">
        <v>18</v>
      </c>
      <c r="D3606">
        <v>4001</v>
      </c>
      <c r="E3606" t="s">
        <v>92</v>
      </c>
      <c r="F3606" t="s">
        <v>14</v>
      </c>
      <c r="G3606">
        <v>3</v>
      </c>
    </row>
    <row r="3607" spans="1:7" x14ac:dyDescent="0.35">
      <c r="A3607">
        <v>125277</v>
      </c>
      <c r="B3607">
        <v>1</v>
      </c>
      <c r="C3607" t="s">
        <v>21</v>
      </c>
      <c r="D3607">
        <v>3401</v>
      </c>
      <c r="E3607" t="s">
        <v>94</v>
      </c>
      <c r="F3607" t="s">
        <v>14</v>
      </c>
      <c r="G3607">
        <v>53</v>
      </c>
    </row>
    <row r="3608" spans="1:7" x14ac:dyDescent="0.35">
      <c r="A3608">
        <v>116329</v>
      </c>
      <c r="B3608">
        <v>0</v>
      </c>
      <c r="C3608" t="s">
        <v>21</v>
      </c>
      <c r="D3608">
        <v>5508</v>
      </c>
      <c r="E3608" t="s">
        <v>94</v>
      </c>
      <c r="F3608" t="s">
        <v>14</v>
      </c>
      <c r="G3608">
        <v>15</v>
      </c>
    </row>
    <row r="3609" spans="1:7" x14ac:dyDescent="0.35">
      <c r="A3609">
        <v>126091</v>
      </c>
      <c r="B3609">
        <v>28</v>
      </c>
      <c r="C3609" t="s">
        <v>21</v>
      </c>
      <c r="D3609">
        <v>4202</v>
      </c>
      <c r="E3609" t="s">
        <v>98</v>
      </c>
      <c r="F3609" t="s">
        <v>17</v>
      </c>
      <c r="G3609">
        <v>6</v>
      </c>
    </row>
    <row r="3610" spans="1:7" x14ac:dyDescent="0.35">
      <c r="A3610">
        <v>22206</v>
      </c>
      <c r="B3610">
        <v>0</v>
      </c>
      <c r="C3610" t="s">
        <v>18</v>
      </c>
      <c r="D3610">
        <v>3510</v>
      </c>
      <c r="E3610" t="s">
        <v>97</v>
      </c>
      <c r="F3610" t="s">
        <v>17</v>
      </c>
      <c r="G3610">
        <v>25</v>
      </c>
    </row>
    <row r="3611" spans="1:7" x14ac:dyDescent="0.35">
      <c r="A3611">
        <v>9537</v>
      </c>
      <c r="B3611">
        <v>0</v>
      </c>
      <c r="C3611" t="s">
        <v>54</v>
      </c>
      <c r="D3611">
        <v>4301</v>
      </c>
      <c r="E3611" t="s">
        <v>90</v>
      </c>
      <c r="F3611" t="s">
        <v>17</v>
      </c>
      <c r="G3611">
        <v>35</v>
      </c>
    </row>
    <row r="3612" spans="1:7" x14ac:dyDescent="0.35">
      <c r="A3612">
        <v>103857</v>
      </c>
      <c r="B3612">
        <v>0</v>
      </c>
      <c r="C3612" t="s">
        <v>37</v>
      </c>
      <c r="D3612">
        <v>0</v>
      </c>
      <c r="E3612" t="s">
        <v>100</v>
      </c>
      <c r="F3612" t="s">
        <v>14</v>
      </c>
      <c r="G3612">
        <v>15</v>
      </c>
    </row>
    <row r="3613" spans="1:7" x14ac:dyDescent="0.35">
      <c r="A3613">
        <v>146940</v>
      </c>
      <c r="B3613">
        <v>2</v>
      </c>
      <c r="C3613" t="s">
        <v>22</v>
      </c>
      <c r="D3613">
        <v>1001</v>
      </c>
      <c r="E3613" t="s">
        <v>96</v>
      </c>
      <c r="F3613" t="s">
        <v>14</v>
      </c>
      <c r="G3613">
        <v>15</v>
      </c>
    </row>
    <row r="3614" spans="1:7" x14ac:dyDescent="0.35">
      <c r="A3614">
        <v>129136</v>
      </c>
      <c r="B3614">
        <v>28</v>
      </c>
      <c r="C3614" t="s">
        <v>49</v>
      </c>
      <c r="D3614">
        <v>0</v>
      </c>
      <c r="E3614" t="s">
        <v>98</v>
      </c>
      <c r="F3614" t="s">
        <v>17</v>
      </c>
      <c r="G3614">
        <v>25</v>
      </c>
    </row>
    <row r="3615" spans="1:7" x14ac:dyDescent="0.35">
      <c r="A3615">
        <v>170649</v>
      </c>
      <c r="B3615">
        <v>0</v>
      </c>
      <c r="C3615" t="s">
        <v>22</v>
      </c>
      <c r="D3615">
        <v>3301</v>
      </c>
      <c r="E3615" t="s">
        <v>96</v>
      </c>
      <c r="F3615" t="s">
        <v>14</v>
      </c>
      <c r="G3615">
        <v>25</v>
      </c>
    </row>
    <row r="3616" spans="1:7" x14ac:dyDescent="0.35">
      <c r="A3616">
        <v>78256</v>
      </c>
      <c r="B3616">
        <v>0</v>
      </c>
      <c r="C3616" t="s">
        <v>36</v>
      </c>
      <c r="D3616">
        <v>3205</v>
      </c>
      <c r="E3616" t="s">
        <v>103</v>
      </c>
      <c r="F3616" t="s">
        <v>17</v>
      </c>
      <c r="G3616">
        <v>11</v>
      </c>
    </row>
    <row r="3617" spans="1:7" x14ac:dyDescent="0.35">
      <c r="A3617">
        <v>160736</v>
      </c>
      <c r="B3617">
        <v>28</v>
      </c>
      <c r="C3617" t="s">
        <v>22</v>
      </c>
      <c r="D3617">
        <v>3401</v>
      </c>
      <c r="E3617" t="s">
        <v>105</v>
      </c>
      <c r="F3617" t="s">
        <v>17</v>
      </c>
      <c r="G3617">
        <v>12</v>
      </c>
    </row>
    <row r="3618" spans="1:7" x14ac:dyDescent="0.35">
      <c r="A3618">
        <v>6198</v>
      </c>
      <c r="B3618">
        <v>2</v>
      </c>
      <c r="C3618" t="s">
        <v>22</v>
      </c>
      <c r="D3618">
        <v>1102</v>
      </c>
      <c r="E3618" t="s">
        <v>94</v>
      </c>
      <c r="F3618" t="s">
        <v>17</v>
      </c>
      <c r="G3618">
        <v>20</v>
      </c>
    </row>
    <row r="3619" spans="1:7" x14ac:dyDescent="0.35">
      <c r="A3619">
        <v>146695</v>
      </c>
      <c r="B3619">
        <v>2</v>
      </c>
      <c r="C3619" t="s">
        <v>22</v>
      </c>
      <c r="D3619">
        <v>5501</v>
      </c>
      <c r="E3619" t="s">
        <v>94</v>
      </c>
      <c r="F3619" t="s">
        <v>17</v>
      </c>
      <c r="G3619">
        <v>20</v>
      </c>
    </row>
    <row r="3620" spans="1:7" x14ac:dyDescent="0.35">
      <c r="A3620">
        <v>20631</v>
      </c>
      <c r="B3620">
        <v>0</v>
      </c>
      <c r="C3620" t="s">
        <v>18</v>
      </c>
      <c r="D3620">
        <v>5501</v>
      </c>
      <c r="E3620" t="s">
        <v>90</v>
      </c>
      <c r="F3620" t="s">
        <v>17</v>
      </c>
      <c r="G3620">
        <v>20</v>
      </c>
    </row>
    <row r="3621" spans="1:7" x14ac:dyDescent="0.35">
      <c r="A3621">
        <v>15006</v>
      </c>
      <c r="B3621">
        <v>0</v>
      </c>
      <c r="C3621" t="s">
        <v>22</v>
      </c>
      <c r="D3621">
        <v>6601</v>
      </c>
      <c r="E3621" t="s">
        <v>96</v>
      </c>
      <c r="F3621" t="s">
        <v>17</v>
      </c>
      <c r="G3621">
        <v>10</v>
      </c>
    </row>
    <row r="3622" spans="1:7" x14ac:dyDescent="0.35">
      <c r="A3622">
        <v>1293</v>
      </c>
      <c r="B3622">
        <v>0</v>
      </c>
      <c r="C3622" t="s">
        <v>16</v>
      </c>
      <c r="D3622">
        <v>2201</v>
      </c>
      <c r="E3622" t="s">
        <v>91</v>
      </c>
      <c r="F3622" t="s">
        <v>17</v>
      </c>
      <c r="G3622">
        <v>2</v>
      </c>
    </row>
    <row r="3623" spans="1:7" x14ac:dyDescent="0.35">
      <c r="A3623">
        <v>139626</v>
      </c>
      <c r="B3623">
        <v>2</v>
      </c>
      <c r="C3623" t="s">
        <v>55</v>
      </c>
      <c r="D3623">
        <v>2406</v>
      </c>
      <c r="E3623" t="s">
        <v>96</v>
      </c>
      <c r="F3623" t="s">
        <v>14</v>
      </c>
      <c r="G3623">
        <v>10</v>
      </c>
    </row>
    <row r="3624" spans="1:7" x14ac:dyDescent="0.35">
      <c r="A3624">
        <v>25760</v>
      </c>
      <c r="B3624">
        <v>1</v>
      </c>
      <c r="C3624" t="s">
        <v>40</v>
      </c>
      <c r="D3624">
        <v>0</v>
      </c>
      <c r="E3624" t="s">
        <v>99</v>
      </c>
      <c r="F3624" t="s">
        <v>14</v>
      </c>
      <c r="G3624">
        <v>20</v>
      </c>
    </row>
    <row r="3625" spans="1:7" x14ac:dyDescent="0.35">
      <c r="A3625">
        <v>170486</v>
      </c>
      <c r="B3625">
        <v>1</v>
      </c>
      <c r="C3625" t="s">
        <v>22</v>
      </c>
      <c r="D3625">
        <v>0</v>
      </c>
      <c r="E3625" t="s">
        <v>95</v>
      </c>
      <c r="F3625" t="s">
        <v>14</v>
      </c>
      <c r="G3625">
        <v>12</v>
      </c>
    </row>
    <row r="3626" spans="1:7" x14ac:dyDescent="0.35">
      <c r="A3626">
        <v>24172</v>
      </c>
      <c r="B3626">
        <v>0</v>
      </c>
      <c r="C3626" t="s">
        <v>47</v>
      </c>
      <c r="D3626">
        <v>2501</v>
      </c>
      <c r="E3626" t="s">
        <v>92</v>
      </c>
      <c r="F3626" t="s">
        <v>17</v>
      </c>
      <c r="G3626">
        <v>5</v>
      </c>
    </row>
    <row r="3627" spans="1:7" x14ac:dyDescent="0.35">
      <c r="A3627">
        <v>174317</v>
      </c>
      <c r="B3627">
        <v>1</v>
      </c>
      <c r="C3627" t="s">
        <v>51</v>
      </c>
      <c r="D3627">
        <v>3008</v>
      </c>
      <c r="E3627" t="s">
        <v>89</v>
      </c>
      <c r="F3627" t="s">
        <v>14</v>
      </c>
      <c r="G3627">
        <v>14</v>
      </c>
    </row>
    <row r="3628" spans="1:7" x14ac:dyDescent="0.35">
      <c r="A3628">
        <v>99849</v>
      </c>
      <c r="B3628">
        <v>1</v>
      </c>
      <c r="C3628" t="s">
        <v>37</v>
      </c>
      <c r="D3628">
        <v>0</v>
      </c>
      <c r="E3628" t="s">
        <v>91</v>
      </c>
      <c r="F3628" t="s">
        <v>14</v>
      </c>
      <c r="G3628">
        <v>6</v>
      </c>
    </row>
    <row r="3629" spans="1:7" x14ac:dyDescent="0.35">
      <c r="A3629">
        <v>139282</v>
      </c>
      <c r="B3629">
        <v>1</v>
      </c>
      <c r="C3629" t="s">
        <v>55</v>
      </c>
      <c r="D3629">
        <v>4901</v>
      </c>
      <c r="E3629" t="s">
        <v>94</v>
      </c>
      <c r="F3629" t="s">
        <v>14</v>
      </c>
      <c r="G3629">
        <v>23</v>
      </c>
    </row>
    <row r="3630" spans="1:7" x14ac:dyDescent="0.35">
      <c r="A3630">
        <v>79562</v>
      </c>
      <c r="B3630">
        <v>2</v>
      </c>
      <c r="C3630" t="s">
        <v>36</v>
      </c>
      <c r="D3630">
        <v>7006</v>
      </c>
      <c r="E3630" t="s">
        <v>91</v>
      </c>
      <c r="F3630" t="s">
        <v>14</v>
      </c>
      <c r="G3630">
        <v>19</v>
      </c>
    </row>
    <row r="3631" spans="1:7" x14ac:dyDescent="0.35">
      <c r="A3631">
        <v>136466</v>
      </c>
      <c r="B3631">
        <v>1</v>
      </c>
      <c r="C3631" t="s">
        <v>56</v>
      </c>
      <c r="D3631">
        <v>5108</v>
      </c>
      <c r="E3631" t="s">
        <v>89</v>
      </c>
      <c r="F3631" t="s">
        <v>14</v>
      </c>
      <c r="G3631">
        <v>10</v>
      </c>
    </row>
    <row r="3632" spans="1:7" x14ac:dyDescent="0.35">
      <c r="A3632">
        <v>70835</v>
      </c>
      <c r="B3632">
        <v>0</v>
      </c>
      <c r="C3632" t="s">
        <v>30</v>
      </c>
      <c r="D3632">
        <v>1912</v>
      </c>
      <c r="E3632" t="s">
        <v>100</v>
      </c>
      <c r="F3632" t="s">
        <v>17</v>
      </c>
      <c r="G3632">
        <v>9</v>
      </c>
    </row>
    <row r="3633" spans="1:7" x14ac:dyDescent="0.35">
      <c r="A3633">
        <v>8195</v>
      </c>
      <c r="B3633">
        <v>2</v>
      </c>
      <c r="C3633" t="s">
        <v>16</v>
      </c>
      <c r="D3633">
        <v>3910</v>
      </c>
      <c r="E3633" t="s">
        <v>100</v>
      </c>
      <c r="F3633" t="s">
        <v>14</v>
      </c>
      <c r="G3633">
        <v>6</v>
      </c>
    </row>
    <row r="3634" spans="1:7" x14ac:dyDescent="0.35">
      <c r="A3634">
        <v>28340</v>
      </c>
      <c r="B3634">
        <v>0</v>
      </c>
      <c r="C3634" t="s">
        <v>40</v>
      </c>
      <c r="D3634">
        <v>4401</v>
      </c>
      <c r="E3634" t="s">
        <v>94</v>
      </c>
      <c r="F3634" t="s">
        <v>17</v>
      </c>
      <c r="G3634">
        <v>10</v>
      </c>
    </row>
    <row r="3635" spans="1:7" x14ac:dyDescent="0.35">
      <c r="A3635">
        <v>19235</v>
      </c>
      <c r="B3635">
        <v>2</v>
      </c>
      <c r="C3635" t="s">
        <v>18</v>
      </c>
      <c r="D3635">
        <v>2108</v>
      </c>
      <c r="E3635" t="s">
        <v>90</v>
      </c>
      <c r="F3635" t="s">
        <v>14</v>
      </c>
      <c r="G3635">
        <v>25</v>
      </c>
    </row>
    <row r="3636" spans="1:7" x14ac:dyDescent="0.35">
      <c r="A3636">
        <v>29345</v>
      </c>
      <c r="B3636">
        <v>0</v>
      </c>
      <c r="C3636" t="s">
        <v>40</v>
      </c>
      <c r="D3636">
        <v>5001</v>
      </c>
      <c r="E3636" t="s">
        <v>97</v>
      </c>
      <c r="F3636" t="s">
        <v>17</v>
      </c>
      <c r="G3636">
        <v>17</v>
      </c>
    </row>
    <row r="3637" spans="1:7" x14ac:dyDescent="0.35">
      <c r="A3637">
        <v>58728</v>
      </c>
      <c r="B3637">
        <v>0</v>
      </c>
      <c r="C3637" t="s">
        <v>58</v>
      </c>
      <c r="D3637">
        <v>4811</v>
      </c>
      <c r="E3637" t="s">
        <v>100</v>
      </c>
      <c r="F3637" t="s">
        <v>14</v>
      </c>
      <c r="G3637">
        <v>20</v>
      </c>
    </row>
    <row r="3638" spans="1:7" x14ac:dyDescent="0.35">
      <c r="A3638">
        <v>158390</v>
      </c>
      <c r="B3638">
        <v>28</v>
      </c>
      <c r="C3638" t="s">
        <v>24</v>
      </c>
      <c r="D3638">
        <v>3709</v>
      </c>
      <c r="E3638" t="s">
        <v>104</v>
      </c>
      <c r="F3638" t="s">
        <v>17</v>
      </c>
      <c r="G3638">
        <v>10</v>
      </c>
    </row>
    <row r="3639" spans="1:7" x14ac:dyDescent="0.35">
      <c r="A3639">
        <v>31400</v>
      </c>
      <c r="B3639">
        <v>2</v>
      </c>
      <c r="C3639" t="s">
        <v>40</v>
      </c>
      <c r="D3639">
        <v>0</v>
      </c>
      <c r="E3639" t="s">
        <v>90</v>
      </c>
      <c r="F3639" t="s">
        <v>17</v>
      </c>
      <c r="G3639">
        <v>10</v>
      </c>
    </row>
    <row r="3640" spans="1:7" x14ac:dyDescent="0.35">
      <c r="A3640">
        <v>124872</v>
      </c>
      <c r="B3640">
        <v>1002</v>
      </c>
      <c r="C3640" t="s">
        <v>21</v>
      </c>
      <c r="D3640">
        <v>1908</v>
      </c>
      <c r="E3640" t="s">
        <v>89</v>
      </c>
      <c r="F3640" t="s">
        <v>14</v>
      </c>
      <c r="G3640">
        <v>5</v>
      </c>
    </row>
    <row r="3641" spans="1:7" x14ac:dyDescent="0.35">
      <c r="A3641">
        <v>175917</v>
      </c>
      <c r="B3641">
        <v>0</v>
      </c>
      <c r="C3641" t="s">
        <v>51</v>
      </c>
      <c r="D3641">
        <v>2510</v>
      </c>
      <c r="E3641" t="s">
        <v>92</v>
      </c>
      <c r="F3641" t="s">
        <v>17</v>
      </c>
      <c r="G3641">
        <v>15</v>
      </c>
    </row>
    <row r="3642" spans="1:7" x14ac:dyDescent="0.35">
      <c r="A3642">
        <v>156473</v>
      </c>
      <c r="B3642">
        <v>2</v>
      </c>
      <c r="C3642" t="s">
        <v>22</v>
      </c>
      <c r="D3642">
        <v>1601</v>
      </c>
      <c r="E3642" t="s">
        <v>104</v>
      </c>
      <c r="F3642" t="s">
        <v>17</v>
      </c>
      <c r="G3642">
        <v>6</v>
      </c>
    </row>
    <row r="3643" spans="1:7" x14ac:dyDescent="0.35">
      <c r="A3643">
        <v>91835</v>
      </c>
      <c r="B3643">
        <v>2</v>
      </c>
      <c r="C3643" t="s">
        <v>16</v>
      </c>
      <c r="D3643">
        <v>501</v>
      </c>
      <c r="E3643" t="s">
        <v>91</v>
      </c>
      <c r="F3643" t="s">
        <v>17</v>
      </c>
      <c r="G3643">
        <v>5</v>
      </c>
    </row>
    <row r="3644" spans="1:7" x14ac:dyDescent="0.35">
      <c r="A3644">
        <v>29348</v>
      </c>
      <c r="B3644">
        <v>1</v>
      </c>
      <c r="C3644" t="s">
        <v>40</v>
      </c>
      <c r="D3644">
        <v>0</v>
      </c>
      <c r="E3644" t="s">
        <v>92</v>
      </c>
      <c r="F3644" t="s">
        <v>14</v>
      </c>
      <c r="G3644">
        <v>5</v>
      </c>
    </row>
    <row r="3645" spans="1:7" x14ac:dyDescent="0.35">
      <c r="A3645">
        <v>18257</v>
      </c>
      <c r="B3645">
        <v>0</v>
      </c>
      <c r="C3645" t="s">
        <v>18</v>
      </c>
      <c r="D3645">
        <v>0</v>
      </c>
      <c r="E3645" t="s">
        <v>90</v>
      </c>
      <c r="F3645" t="s">
        <v>14</v>
      </c>
      <c r="G3645">
        <v>5</v>
      </c>
    </row>
    <row r="3646" spans="1:7" x14ac:dyDescent="0.35">
      <c r="A3646">
        <v>69822</v>
      </c>
      <c r="B3646">
        <v>0</v>
      </c>
      <c r="C3646" t="s">
        <v>30</v>
      </c>
      <c r="D3646">
        <v>4601</v>
      </c>
      <c r="E3646" t="s">
        <v>90</v>
      </c>
      <c r="F3646" t="s">
        <v>17</v>
      </c>
      <c r="G3646">
        <v>15</v>
      </c>
    </row>
    <row r="3647" spans="1:7" x14ac:dyDescent="0.35">
      <c r="A3647">
        <v>139180</v>
      </c>
      <c r="B3647">
        <v>28</v>
      </c>
      <c r="C3647" t="s">
        <v>55</v>
      </c>
      <c r="D3647">
        <v>2001</v>
      </c>
      <c r="E3647" t="s">
        <v>100</v>
      </c>
      <c r="F3647" t="s">
        <v>17</v>
      </c>
      <c r="G3647">
        <v>15</v>
      </c>
    </row>
    <row r="3648" spans="1:7" x14ac:dyDescent="0.35">
      <c r="A3648">
        <v>185080</v>
      </c>
      <c r="B3648">
        <v>0</v>
      </c>
      <c r="C3648" t="s">
        <v>22</v>
      </c>
      <c r="D3648">
        <v>0</v>
      </c>
      <c r="E3648" t="s">
        <v>89</v>
      </c>
      <c r="F3648" t="s">
        <v>17</v>
      </c>
      <c r="G3648">
        <v>200</v>
      </c>
    </row>
    <row r="3649" spans="1:7" x14ac:dyDescent="0.35">
      <c r="A3649">
        <v>151904</v>
      </c>
      <c r="B3649">
        <v>0</v>
      </c>
      <c r="C3649" t="s">
        <v>22</v>
      </c>
      <c r="D3649">
        <v>1601</v>
      </c>
      <c r="E3649" t="s">
        <v>89</v>
      </c>
      <c r="F3649" t="s">
        <v>14</v>
      </c>
      <c r="G3649">
        <v>15</v>
      </c>
    </row>
    <row r="3650" spans="1:7" x14ac:dyDescent="0.35">
      <c r="A3650">
        <v>107895</v>
      </c>
      <c r="B3650">
        <v>1</v>
      </c>
      <c r="C3650" t="s">
        <v>50</v>
      </c>
      <c r="D3650">
        <v>4711</v>
      </c>
      <c r="E3650" t="s">
        <v>102</v>
      </c>
      <c r="F3650" t="s">
        <v>14</v>
      </c>
      <c r="G3650">
        <v>3</v>
      </c>
    </row>
    <row r="3651" spans="1:7" x14ac:dyDescent="0.35">
      <c r="A3651">
        <v>72844</v>
      </c>
      <c r="B3651">
        <v>0</v>
      </c>
      <c r="C3651" t="s">
        <v>30</v>
      </c>
      <c r="D3651">
        <v>2005</v>
      </c>
      <c r="E3651" t="s">
        <v>95</v>
      </c>
      <c r="F3651" t="s">
        <v>17</v>
      </c>
      <c r="G3651">
        <v>10</v>
      </c>
    </row>
    <row r="3652" spans="1:7" x14ac:dyDescent="0.35">
      <c r="A3652">
        <v>55756</v>
      </c>
      <c r="B3652">
        <v>28</v>
      </c>
      <c r="C3652" t="s">
        <v>63</v>
      </c>
      <c r="D3652">
        <v>0</v>
      </c>
      <c r="E3652" t="s">
        <v>93</v>
      </c>
      <c r="F3652" t="s">
        <v>17</v>
      </c>
      <c r="G3652">
        <v>10</v>
      </c>
    </row>
    <row r="3653" spans="1:7" x14ac:dyDescent="0.35">
      <c r="A3653">
        <v>59249</v>
      </c>
      <c r="B3653">
        <v>1</v>
      </c>
      <c r="C3653" t="s">
        <v>34</v>
      </c>
      <c r="D3653">
        <v>7501</v>
      </c>
      <c r="E3653" t="s">
        <v>94</v>
      </c>
      <c r="F3653" t="s">
        <v>14</v>
      </c>
      <c r="G3653">
        <v>15</v>
      </c>
    </row>
    <row r="3654" spans="1:7" x14ac:dyDescent="0.35">
      <c r="A3654">
        <v>132844</v>
      </c>
      <c r="B3654">
        <v>0</v>
      </c>
      <c r="C3654" t="s">
        <v>67</v>
      </c>
      <c r="D3654">
        <v>0</v>
      </c>
      <c r="E3654" t="s">
        <v>90</v>
      </c>
      <c r="F3654" t="s">
        <v>14</v>
      </c>
      <c r="G3654">
        <v>11</v>
      </c>
    </row>
    <row r="3655" spans="1:7" x14ac:dyDescent="0.35">
      <c r="A3655">
        <v>4225</v>
      </c>
      <c r="B3655">
        <v>1</v>
      </c>
      <c r="C3655" t="s">
        <v>24</v>
      </c>
      <c r="D3655">
        <v>907</v>
      </c>
      <c r="E3655" t="s">
        <v>97</v>
      </c>
      <c r="F3655" t="s">
        <v>14</v>
      </c>
      <c r="G3655">
        <v>10</v>
      </c>
    </row>
    <row r="3656" spans="1:7" x14ac:dyDescent="0.35">
      <c r="A3656">
        <v>136150</v>
      </c>
      <c r="B3656">
        <v>0</v>
      </c>
      <c r="C3656" t="s">
        <v>56</v>
      </c>
      <c r="D3656">
        <v>1508</v>
      </c>
      <c r="E3656" t="s">
        <v>92</v>
      </c>
      <c r="F3656" t="s">
        <v>17</v>
      </c>
      <c r="G3656">
        <v>50</v>
      </c>
    </row>
    <row r="3657" spans="1:7" x14ac:dyDescent="0.35">
      <c r="A3657">
        <v>66037</v>
      </c>
      <c r="B3657">
        <v>1</v>
      </c>
      <c r="C3657" t="s">
        <v>30</v>
      </c>
      <c r="D3657">
        <v>4802</v>
      </c>
      <c r="E3657" t="s">
        <v>95</v>
      </c>
      <c r="F3657" t="s">
        <v>14</v>
      </c>
      <c r="G3657">
        <v>21</v>
      </c>
    </row>
    <row r="3658" spans="1:7" x14ac:dyDescent="0.35">
      <c r="A3658">
        <v>95728</v>
      </c>
      <c r="B3658">
        <v>0</v>
      </c>
      <c r="C3658" t="s">
        <v>16</v>
      </c>
      <c r="D3658">
        <v>2806</v>
      </c>
      <c r="E3658" t="s">
        <v>91</v>
      </c>
      <c r="F3658" t="s">
        <v>17</v>
      </c>
      <c r="G3658">
        <v>15</v>
      </c>
    </row>
    <row r="3659" spans="1:7" x14ac:dyDescent="0.35">
      <c r="A3659">
        <v>174895</v>
      </c>
      <c r="B3659">
        <v>0</v>
      </c>
      <c r="C3659" t="s">
        <v>51</v>
      </c>
      <c r="D3659">
        <v>2501</v>
      </c>
      <c r="E3659" t="s">
        <v>105</v>
      </c>
      <c r="F3659" t="s">
        <v>17</v>
      </c>
      <c r="G3659">
        <v>21</v>
      </c>
    </row>
    <row r="3660" spans="1:7" x14ac:dyDescent="0.35">
      <c r="A3660">
        <v>165056</v>
      </c>
      <c r="B3660">
        <v>0</v>
      </c>
      <c r="C3660" t="s">
        <v>22</v>
      </c>
      <c r="D3660">
        <v>5405</v>
      </c>
      <c r="E3660" t="s">
        <v>89</v>
      </c>
      <c r="F3660" t="s">
        <v>17</v>
      </c>
      <c r="G3660">
        <v>5</v>
      </c>
    </row>
    <row r="3661" spans="1:7" x14ac:dyDescent="0.35">
      <c r="A3661">
        <v>112367</v>
      </c>
      <c r="B3661">
        <v>2</v>
      </c>
      <c r="C3661" t="s">
        <v>33</v>
      </c>
      <c r="D3661">
        <v>2101</v>
      </c>
      <c r="E3661" t="s">
        <v>90</v>
      </c>
      <c r="F3661" t="s">
        <v>17</v>
      </c>
      <c r="G3661">
        <v>10</v>
      </c>
    </row>
    <row r="3662" spans="1:7" x14ac:dyDescent="0.35">
      <c r="A3662">
        <v>147190</v>
      </c>
      <c r="B3662">
        <v>28</v>
      </c>
      <c r="C3662" t="s">
        <v>22</v>
      </c>
      <c r="D3662">
        <v>4801</v>
      </c>
      <c r="E3662" t="s">
        <v>102</v>
      </c>
      <c r="F3662" t="s">
        <v>17</v>
      </c>
      <c r="G3662">
        <v>10</v>
      </c>
    </row>
    <row r="3663" spans="1:7" x14ac:dyDescent="0.35">
      <c r="A3663">
        <v>5613</v>
      </c>
      <c r="B3663">
        <v>2</v>
      </c>
      <c r="C3663" t="s">
        <v>22</v>
      </c>
      <c r="D3663">
        <v>3501</v>
      </c>
      <c r="E3663" t="s">
        <v>97</v>
      </c>
      <c r="F3663" t="s">
        <v>17</v>
      </c>
      <c r="G3663">
        <v>12</v>
      </c>
    </row>
    <row r="3664" spans="1:7" x14ac:dyDescent="0.35">
      <c r="A3664">
        <v>43126</v>
      </c>
      <c r="B3664">
        <v>0</v>
      </c>
      <c r="C3664" t="s">
        <v>13</v>
      </c>
      <c r="D3664">
        <v>4901</v>
      </c>
      <c r="E3664" t="s">
        <v>89</v>
      </c>
      <c r="F3664" t="s">
        <v>17</v>
      </c>
      <c r="G3664">
        <v>5</v>
      </c>
    </row>
    <row r="3665" spans="1:7" x14ac:dyDescent="0.35">
      <c r="A3665">
        <v>53753</v>
      </c>
      <c r="B3665">
        <v>0</v>
      </c>
      <c r="C3665" t="s">
        <v>54</v>
      </c>
      <c r="D3665">
        <v>5307</v>
      </c>
      <c r="E3665" t="s">
        <v>94</v>
      </c>
      <c r="F3665" t="s">
        <v>17</v>
      </c>
      <c r="G3665">
        <v>30</v>
      </c>
    </row>
    <row r="3666" spans="1:7" x14ac:dyDescent="0.35">
      <c r="A3666">
        <v>190651</v>
      </c>
      <c r="B3666">
        <v>28</v>
      </c>
      <c r="C3666" t="s">
        <v>16</v>
      </c>
      <c r="D3666">
        <v>5201</v>
      </c>
      <c r="E3666" t="s">
        <v>93</v>
      </c>
      <c r="F3666" t="s">
        <v>17</v>
      </c>
      <c r="G3666">
        <v>10</v>
      </c>
    </row>
    <row r="3667" spans="1:7" x14ac:dyDescent="0.35">
      <c r="A3667">
        <v>12597</v>
      </c>
      <c r="B3667">
        <v>28</v>
      </c>
      <c r="C3667" t="s">
        <v>22</v>
      </c>
      <c r="D3667">
        <v>0</v>
      </c>
      <c r="E3667" t="s">
        <v>94</v>
      </c>
      <c r="F3667" t="s">
        <v>17</v>
      </c>
      <c r="G3667">
        <v>101</v>
      </c>
    </row>
    <row r="3668" spans="1:7" x14ac:dyDescent="0.35">
      <c r="A3668">
        <v>164169</v>
      </c>
      <c r="B3668">
        <v>0</v>
      </c>
      <c r="C3668" t="s">
        <v>22</v>
      </c>
      <c r="D3668">
        <v>6201</v>
      </c>
      <c r="E3668" t="s">
        <v>94</v>
      </c>
      <c r="F3668" t="s">
        <v>14</v>
      </c>
      <c r="G3668">
        <v>15</v>
      </c>
    </row>
    <row r="3669" spans="1:7" x14ac:dyDescent="0.35">
      <c r="A3669">
        <v>20106</v>
      </c>
      <c r="B3669">
        <v>1</v>
      </c>
      <c r="C3669" t="s">
        <v>18</v>
      </c>
      <c r="D3669">
        <v>2601</v>
      </c>
      <c r="E3669" t="s">
        <v>92</v>
      </c>
      <c r="F3669" t="s">
        <v>14</v>
      </c>
      <c r="G3669">
        <v>12</v>
      </c>
    </row>
    <row r="3670" spans="1:7" x14ac:dyDescent="0.35">
      <c r="A3670">
        <v>143565</v>
      </c>
      <c r="B3670">
        <v>28</v>
      </c>
      <c r="C3670" t="s">
        <v>22</v>
      </c>
      <c r="D3670">
        <v>3001</v>
      </c>
      <c r="E3670" t="s">
        <v>104</v>
      </c>
      <c r="F3670" t="s">
        <v>17</v>
      </c>
      <c r="G3670">
        <v>17</v>
      </c>
    </row>
    <row r="3671" spans="1:7" x14ac:dyDescent="0.35">
      <c r="A3671">
        <v>96080</v>
      </c>
      <c r="B3671">
        <v>2</v>
      </c>
      <c r="C3671" t="s">
        <v>16</v>
      </c>
      <c r="D3671">
        <v>2001</v>
      </c>
      <c r="E3671" t="s">
        <v>90</v>
      </c>
      <c r="F3671" t="s">
        <v>17</v>
      </c>
      <c r="G3671">
        <v>5</v>
      </c>
    </row>
    <row r="3672" spans="1:7" x14ac:dyDescent="0.35">
      <c r="A3672">
        <v>184492</v>
      </c>
      <c r="B3672">
        <v>0</v>
      </c>
      <c r="C3672" t="s">
        <v>41</v>
      </c>
      <c r="D3672">
        <v>2801</v>
      </c>
      <c r="E3672" t="s">
        <v>95</v>
      </c>
      <c r="F3672" t="s">
        <v>97</v>
      </c>
      <c r="G3672">
        <v>9</v>
      </c>
    </row>
    <row r="3673" spans="1:7" x14ac:dyDescent="0.35">
      <c r="A3673">
        <v>128522</v>
      </c>
      <c r="B3673">
        <v>0</v>
      </c>
      <c r="C3673" t="s">
        <v>21</v>
      </c>
      <c r="D3673">
        <v>0</v>
      </c>
      <c r="E3673" t="s">
        <v>95</v>
      </c>
      <c r="F3673" t="s">
        <v>17</v>
      </c>
      <c r="G3673">
        <v>20</v>
      </c>
    </row>
    <row r="3674" spans="1:7" x14ac:dyDescent="0.35">
      <c r="A3674">
        <v>167551</v>
      </c>
      <c r="B3674">
        <v>0</v>
      </c>
      <c r="C3674" t="s">
        <v>22</v>
      </c>
      <c r="D3674">
        <v>4401</v>
      </c>
      <c r="E3674" t="s">
        <v>96</v>
      </c>
      <c r="F3674" t="s">
        <v>17</v>
      </c>
      <c r="G3674">
        <v>20</v>
      </c>
    </row>
    <row r="3675" spans="1:7" x14ac:dyDescent="0.35">
      <c r="A3675">
        <v>101972</v>
      </c>
      <c r="B3675">
        <v>0</v>
      </c>
      <c r="C3675" t="s">
        <v>37</v>
      </c>
      <c r="D3675">
        <v>0</v>
      </c>
      <c r="E3675" t="s">
        <v>90</v>
      </c>
      <c r="F3675" t="s">
        <v>17</v>
      </c>
      <c r="G3675">
        <v>25</v>
      </c>
    </row>
    <row r="3676" spans="1:7" x14ac:dyDescent="0.35">
      <c r="A3676">
        <v>75609</v>
      </c>
      <c r="B3676">
        <v>0</v>
      </c>
      <c r="C3676" t="s">
        <v>48</v>
      </c>
      <c r="D3676">
        <v>1107</v>
      </c>
      <c r="E3676" t="s">
        <v>92</v>
      </c>
      <c r="F3676" t="s">
        <v>14</v>
      </c>
      <c r="G3676">
        <v>10</v>
      </c>
    </row>
    <row r="3677" spans="1:7" x14ac:dyDescent="0.35">
      <c r="A3677">
        <v>89863</v>
      </c>
      <c r="B3677">
        <v>0</v>
      </c>
      <c r="C3677" t="s">
        <v>16</v>
      </c>
      <c r="D3677">
        <v>4711</v>
      </c>
      <c r="E3677" t="s">
        <v>94</v>
      </c>
      <c r="F3677" t="s">
        <v>17</v>
      </c>
      <c r="G3677">
        <v>23</v>
      </c>
    </row>
    <row r="3678" spans="1:7" x14ac:dyDescent="0.35">
      <c r="A3678">
        <v>80310</v>
      </c>
      <c r="B3678">
        <v>1</v>
      </c>
      <c r="C3678" t="s">
        <v>36</v>
      </c>
      <c r="D3678">
        <v>4401</v>
      </c>
      <c r="E3678" t="s">
        <v>89</v>
      </c>
      <c r="F3678" t="s">
        <v>14</v>
      </c>
      <c r="G3678">
        <v>20</v>
      </c>
    </row>
    <row r="3679" spans="1:7" x14ac:dyDescent="0.35">
      <c r="A3679">
        <v>2757</v>
      </c>
      <c r="B3679">
        <v>28</v>
      </c>
      <c r="C3679" t="s">
        <v>37</v>
      </c>
      <c r="D3679">
        <v>6112</v>
      </c>
      <c r="E3679" t="s">
        <v>102</v>
      </c>
      <c r="F3679" t="s">
        <v>17</v>
      </c>
      <c r="G3679">
        <v>10</v>
      </c>
    </row>
    <row r="3680" spans="1:7" x14ac:dyDescent="0.35">
      <c r="A3680">
        <v>56169</v>
      </c>
      <c r="B3680">
        <v>2</v>
      </c>
      <c r="C3680" t="s">
        <v>63</v>
      </c>
      <c r="D3680">
        <v>0</v>
      </c>
      <c r="E3680" t="s">
        <v>90</v>
      </c>
      <c r="F3680" t="s">
        <v>17</v>
      </c>
      <c r="G3680">
        <v>20</v>
      </c>
    </row>
    <row r="3681" spans="1:7" x14ac:dyDescent="0.35">
      <c r="A3681">
        <v>104259</v>
      </c>
      <c r="B3681">
        <v>0</v>
      </c>
      <c r="C3681" t="s">
        <v>28</v>
      </c>
      <c r="D3681">
        <v>4811</v>
      </c>
      <c r="E3681" t="s">
        <v>90</v>
      </c>
      <c r="F3681" t="s">
        <v>17</v>
      </c>
      <c r="G3681">
        <v>15</v>
      </c>
    </row>
    <row r="3682" spans="1:7" x14ac:dyDescent="0.35">
      <c r="A3682">
        <v>10467</v>
      </c>
      <c r="B3682">
        <v>1</v>
      </c>
      <c r="C3682" t="s">
        <v>30</v>
      </c>
      <c r="D3682">
        <v>2306</v>
      </c>
      <c r="E3682" t="s">
        <v>95</v>
      </c>
      <c r="F3682" t="s">
        <v>14</v>
      </c>
      <c r="G3682">
        <v>20</v>
      </c>
    </row>
    <row r="3683" spans="1:7" x14ac:dyDescent="0.35">
      <c r="A3683">
        <v>165494</v>
      </c>
      <c r="B3683">
        <v>0</v>
      </c>
      <c r="C3683" t="s">
        <v>22</v>
      </c>
      <c r="D3683">
        <v>4507</v>
      </c>
      <c r="E3683" t="s">
        <v>93</v>
      </c>
      <c r="F3683" t="s">
        <v>17</v>
      </c>
      <c r="G3683">
        <v>15</v>
      </c>
    </row>
    <row r="3684" spans="1:7" x14ac:dyDescent="0.35">
      <c r="A3684">
        <v>124817</v>
      </c>
      <c r="B3684">
        <v>1</v>
      </c>
      <c r="C3684" t="s">
        <v>21</v>
      </c>
      <c r="D3684">
        <v>6210</v>
      </c>
      <c r="E3684" t="s">
        <v>97</v>
      </c>
      <c r="F3684" t="s">
        <v>14</v>
      </c>
      <c r="G3684">
        <v>10</v>
      </c>
    </row>
    <row r="3685" spans="1:7" x14ac:dyDescent="0.35">
      <c r="A3685">
        <v>149777</v>
      </c>
      <c r="B3685">
        <v>0</v>
      </c>
      <c r="C3685" t="s">
        <v>22</v>
      </c>
      <c r="D3685">
        <v>5201</v>
      </c>
      <c r="E3685" t="s">
        <v>104</v>
      </c>
      <c r="F3685" t="s">
        <v>17</v>
      </c>
      <c r="G3685">
        <v>20</v>
      </c>
    </row>
    <row r="3686" spans="1:7" x14ac:dyDescent="0.35">
      <c r="A3686">
        <v>24272</v>
      </c>
      <c r="B3686">
        <v>0</v>
      </c>
      <c r="C3686" t="s">
        <v>47</v>
      </c>
      <c r="D3686">
        <v>2307</v>
      </c>
      <c r="E3686" t="s">
        <v>90</v>
      </c>
      <c r="F3686" t="s">
        <v>17</v>
      </c>
      <c r="G3686">
        <v>20</v>
      </c>
    </row>
    <row r="3687" spans="1:7" x14ac:dyDescent="0.35">
      <c r="A3687">
        <v>147855</v>
      </c>
      <c r="B3687">
        <v>2</v>
      </c>
      <c r="C3687" t="s">
        <v>22</v>
      </c>
      <c r="D3687">
        <v>1707</v>
      </c>
      <c r="E3687" t="s">
        <v>94</v>
      </c>
      <c r="F3687" t="s">
        <v>14</v>
      </c>
      <c r="G3687">
        <v>15</v>
      </c>
    </row>
    <row r="3688" spans="1:7" x14ac:dyDescent="0.35">
      <c r="A3688">
        <v>73144</v>
      </c>
      <c r="B3688">
        <v>2</v>
      </c>
      <c r="C3688" t="s">
        <v>30</v>
      </c>
      <c r="D3688">
        <v>2312</v>
      </c>
      <c r="E3688" t="s">
        <v>90</v>
      </c>
      <c r="F3688" t="s">
        <v>17</v>
      </c>
      <c r="G3688">
        <v>25</v>
      </c>
    </row>
    <row r="3689" spans="1:7" x14ac:dyDescent="0.35">
      <c r="A3689">
        <v>83220</v>
      </c>
      <c r="B3689">
        <v>28</v>
      </c>
      <c r="C3689" t="s">
        <v>57</v>
      </c>
      <c r="D3689">
        <v>5401</v>
      </c>
      <c r="E3689" t="s">
        <v>92</v>
      </c>
      <c r="F3689" t="s">
        <v>17</v>
      </c>
      <c r="G3689">
        <v>5</v>
      </c>
    </row>
    <row r="3690" spans="1:7" x14ac:dyDescent="0.35">
      <c r="A3690">
        <v>17921</v>
      </c>
      <c r="B3690">
        <v>28</v>
      </c>
      <c r="C3690" t="s">
        <v>18</v>
      </c>
      <c r="D3690">
        <v>2801</v>
      </c>
      <c r="E3690" t="s">
        <v>89</v>
      </c>
      <c r="F3690" t="s">
        <v>17</v>
      </c>
      <c r="G3690">
        <v>8</v>
      </c>
    </row>
    <row r="3691" spans="1:7" x14ac:dyDescent="0.35">
      <c r="A3691">
        <v>184237</v>
      </c>
      <c r="B3691">
        <v>0</v>
      </c>
      <c r="C3691" t="s">
        <v>41</v>
      </c>
      <c r="D3691">
        <v>6201</v>
      </c>
      <c r="E3691" t="s">
        <v>94</v>
      </c>
      <c r="F3691" t="s">
        <v>14</v>
      </c>
      <c r="G3691">
        <v>14</v>
      </c>
    </row>
    <row r="3692" spans="1:7" x14ac:dyDescent="0.35">
      <c r="A3692">
        <v>132179</v>
      </c>
      <c r="B3692">
        <v>0</v>
      </c>
      <c r="C3692" t="s">
        <v>49</v>
      </c>
      <c r="D3692">
        <v>0</v>
      </c>
      <c r="E3692" t="s">
        <v>92</v>
      </c>
      <c r="F3692" t="s">
        <v>17</v>
      </c>
      <c r="G3692">
        <v>14</v>
      </c>
    </row>
    <row r="3693" spans="1:7" x14ac:dyDescent="0.35">
      <c r="A3693">
        <v>117922</v>
      </c>
      <c r="B3693">
        <v>1</v>
      </c>
      <c r="C3693" t="s">
        <v>21</v>
      </c>
      <c r="D3693">
        <v>2307</v>
      </c>
      <c r="E3693" t="s">
        <v>92</v>
      </c>
      <c r="F3693" t="s">
        <v>14</v>
      </c>
      <c r="G3693">
        <v>15</v>
      </c>
    </row>
    <row r="3694" spans="1:7" x14ac:dyDescent="0.35">
      <c r="A3694">
        <v>76851</v>
      </c>
      <c r="B3694">
        <v>2</v>
      </c>
      <c r="C3694" t="s">
        <v>48</v>
      </c>
      <c r="D3694">
        <v>1501</v>
      </c>
      <c r="E3694" t="s">
        <v>92</v>
      </c>
      <c r="F3694" t="s">
        <v>14</v>
      </c>
      <c r="G3694">
        <v>20</v>
      </c>
    </row>
    <row r="3695" spans="1:7" x14ac:dyDescent="0.35">
      <c r="A3695">
        <v>38098</v>
      </c>
      <c r="B3695">
        <v>0</v>
      </c>
      <c r="C3695" t="s">
        <v>13</v>
      </c>
      <c r="D3695">
        <v>2701</v>
      </c>
      <c r="E3695" t="s">
        <v>104</v>
      </c>
      <c r="F3695" t="s">
        <v>17</v>
      </c>
      <c r="G3695">
        <v>3</v>
      </c>
    </row>
    <row r="3696" spans="1:7" x14ac:dyDescent="0.35">
      <c r="A3696">
        <v>138173</v>
      </c>
      <c r="B3696">
        <v>28</v>
      </c>
      <c r="C3696" t="s">
        <v>56</v>
      </c>
      <c r="D3696">
        <v>5401</v>
      </c>
      <c r="E3696" t="s">
        <v>94</v>
      </c>
      <c r="F3696" t="s">
        <v>17</v>
      </c>
      <c r="G3696">
        <v>10</v>
      </c>
    </row>
    <row r="3697" spans="1:7" x14ac:dyDescent="0.35">
      <c r="A3697">
        <v>161760</v>
      </c>
      <c r="B3697">
        <v>0</v>
      </c>
      <c r="C3697" t="s">
        <v>22</v>
      </c>
      <c r="D3697">
        <v>0</v>
      </c>
      <c r="E3697" t="s">
        <v>105</v>
      </c>
      <c r="F3697" t="s">
        <v>17</v>
      </c>
      <c r="G3697">
        <v>35</v>
      </c>
    </row>
    <row r="3698" spans="1:7" x14ac:dyDescent="0.35">
      <c r="A3698">
        <v>94884</v>
      </c>
      <c r="B3698">
        <v>0</v>
      </c>
      <c r="C3698" t="s">
        <v>16</v>
      </c>
      <c r="D3698">
        <v>4310</v>
      </c>
      <c r="E3698" t="s">
        <v>91</v>
      </c>
      <c r="F3698" t="s">
        <v>14</v>
      </c>
      <c r="G3698">
        <v>40</v>
      </c>
    </row>
    <row r="3699" spans="1:7" x14ac:dyDescent="0.35">
      <c r="A3699">
        <v>162820</v>
      </c>
      <c r="B3699">
        <v>1</v>
      </c>
      <c r="C3699" t="s">
        <v>22</v>
      </c>
      <c r="D3699">
        <v>5701</v>
      </c>
      <c r="E3699" t="s">
        <v>96</v>
      </c>
      <c r="F3699" t="s">
        <v>14</v>
      </c>
      <c r="G3699">
        <v>25</v>
      </c>
    </row>
    <row r="3700" spans="1:7" x14ac:dyDescent="0.35">
      <c r="A3700">
        <v>156437</v>
      </c>
      <c r="B3700">
        <v>0</v>
      </c>
      <c r="C3700" t="s">
        <v>22</v>
      </c>
      <c r="D3700">
        <v>3401</v>
      </c>
      <c r="E3700" t="s">
        <v>104</v>
      </c>
      <c r="F3700" t="s">
        <v>14</v>
      </c>
      <c r="G3700">
        <v>27</v>
      </c>
    </row>
    <row r="3701" spans="1:7" x14ac:dyDescent="0.35">
      <c r="A3701">
        <v>141645</v>
      </c>
      <c r="B3701">
        <v>0</v>
      </c>
      <c r="C3701" t="s">
        <v>24</v>
      </c>
      <c r="D3701">
        <v>0</v>
      </c>
      <c r="E3701" t="s">
        <v>94</v>
      </c>
      <c r="F3701" t="s">
        <v>17</v>
      </c>
      <c r="G3701">
        <v>35</v>
      </c>
    </row>
    <row r="3702" spans="1:7" x14ac:dyDescent="0.35">
      <c r="A3702">
        <v>152494</v>
      </c>
      <c r="B3702">
        <v>0</v>
      </c>
      <c r="C3702" t="s">
        <v>22</v>
      </c>
      <c r="D3702">
        <v>2205</v>
      </c>
      <c r="E3702" t="s">
        <v>94</v>
      </c>
      <c r="F3702" t="s">
        <v>14</v>
      </c>
      <c r="G3702">
        <v>5</v>
      </c>
    </row>
    <row r="3703" spans="1:7" x14ac:dyDescent="0.35">
      <c r="A3703">
        <v>188492</v>
      </c>
      <c r="B3703">
        <v>2</v>
      </c>
      <c r="C3703" t="s">
        <v>49</v>
      </c>
      <c r="D3703">
        <v>1303</v>
      </c>
      <c r="E3703" t="s">
        <v>89</v>
      </c>
      <c r="F3703" t="s">
        <v>17</v>
      </c>
      <c r="G3703">
        <v>20</v>
      </c>
    </row>
    <row r="3704" spans="1:7" x14ac:dyDescent="0.35">
      <c r="A3704">
        <v>177824</v>
      </c>
      <c r="B3704">
        <v>28</v>
      </c>
      <c r="C3704" t="s">
        <v>51</v>
      </c>
      <c r="D3704">
        <v>4201</v>
      </c>
      <c r="E3704" t="s">
        <v>92</v>
      </c>
      <c r="F3704" t="s">
        <v>17</v>
      </c>
      <c r="G3704">
        <v>9</v>
      </c>
    </row>
    <row r="3705" spans="1:7" x14ac:dyDescent="0.35">
      <c r="A3705">
        <v>139030</v>
      </c>
      <c r="B3705">
        <v>0</v>
      </c>
      <c r="C3705" t="s">
        <v>56</v>
      </c>
      <c r="D3705">
        <v>3701</v>
      </c>
      <c r="E3705" t="s">
        <v>97</v>
      </c>
      <c r="F3705" t="s">
        <v>17</v>
      </c>
      <c r="G3705">
        <v>5</v>
      </c>
    </row>
    <row r="3706" spans="1:7" x14ac:dyDescent="0.35">
      <c r="A3706">
        <v>89500</v>
      </c>
      <c r="B3706">
        <v>0</v>
      </c>
      <c r="C3706" t="s">
        <v>56</v>
      </c>
      <c r="D3706">
        <v>3301</v>
      </c>
      <c r="E3706" t="s">
        <v>99</v>
      </c>
      <c r="F3706" t="s">
        <v>17</v>
      </c>
      <c r="G3706">
        <v>10</v>
      </c>
    </row>
    <row r="3707" spans="1:7" x14ac:dyDescent="0.35">
      <c r="A3707">
        <v>48587</v>
      </c>
      <c r="B3707">
        <v>1</v>
      </c>
      <c r="C3707" t="s">
        <v>44</v>
      </c>
      <c r="D3707">
        <v>2301</v>
      </c>
      <c r="E3707" t="s">
        <v>92</v>
      </c>
      <c r="F3707" t="s">
        <v>14</v>
      </c>
      <c r="G3707">
        <v>15</v>
      </c>
    </row>
    <row r="3708" spans="1:7" x14ac:dyDescent="0.35">
      <c r="A3708">
        <v>187501</v>
      </c>
      <c r="B3708">
        <v>0</v>
      </c>
      <c r="C3708" t="s">
        <v>38</v>
      </c>
      <c r="D3708">
        <v>0</v>
      </c>
      <c r="E3708" t="s">
        <v>95</v>
      </c>
      <c r="F3708" t="s">
        <v>17</v>
      </c>
      <c r="G3708">
        <v>10</v>
      </c>
    </row>
    <row r="3709" spans="1:7" x14ac:dyDescent="0.35">
      <c r="A3709">
        <v>135888</v>
      </c>
      <c r="B3709">
        <v>2</v>
      </c>
      <c r="C3709" t="s">
        <v>56</v>
      </c>
      <c r="D3709">
        <v>0</v>
      </c>
      <c r="E3709" t="s">
        <v>98</v>
      </c>
      <c r="F3709" t="s">
        <v>14</v>
      </c>
      <c r="G3709">
        <v>16</v>
      </c>
    </row>
    <row r="3710" spans="1:7" x14ac:dyDescent="0.35">
      <c r="A3710">
        <v>67333</v>
      </c>
      <c r="B3710">
        <v>0</v>
      </c>
      <c r="C3710" t="s">
        <v>30</v>
      </c>
      <c r="D3710">
        <v>5401</v>
      </c>
      <c r="E3710" t="s">
        <v>94</v>
      </c>
      <c r="F3710" t="s">
        <v>17</v>
      </c>
      <c r="G3710">
        <v>8</v>
      </c>
    </row>
    <row r="3711" spans="1:7" x14ac:dyDescent="0.35">
      <c r="A3711">
        <v>62741</v>
      </c>
      <c r="B3711">
        <v>2</v>
      </c>
      <c r="C3711" t="s">
        <v>34</v>
      </c>
      <c r="D3711">
        <v>0</v>
      </c>
      <c r="E3711" t="s">
        <v>92</v>
      </c>
      <c r="F3711" t="s">
        <v>14</v>
      </c>
      <c r="G3711">
        <v>11</v>
      </c>
    </row>
    <row r="3712" spans="1:7" x14ac:dyDescent="0.35">
      <c r="A3712">
        <v>112247</v>
      </c>
      <c r="B3712">
        <v>0</v>
      </c>
      <c r="C3712" t="s">
        <v>37</v>
      </c>
      <c r="D3712">
        <v>4906</v>
      </c>
      <c r="E3712" t="s">
        <v>89</v>
      </c>
      <c r="F3712" t="s">
        <v>17</v>
      </c>
      <c r="G3712">
        <v>25</v>
      </c>
    </row>
    <row r="3713" spans="1:7" x14ac:dyDescent="0.35">
      <c r="A3713">
        <v>137845</v>
      </c>
      <c r="B3713">
        <v>1</v>
      </c>
      <c r="C3713" t="s">
        <v>56</v>
      </c>
      <c r="D3713">
        <v>4601</v>
      </c>
      <c r="E3713" t="s">
        <v>93</v>
      </c>
      <c r="F3713" t="s">
        <v>14</v>
      </c>
      <c r="G3713">
        <v>15</v>
      </c>
    </row>
    <row r="3714" spans="1:7" x14ac:dyDescent="0.35">
      <c r="A3714">
        <v>59984</v>
      </c>
      <c r="B3714">
        <v>28</v>
      </c>
      <c r="C3714" t="s">
        <v>34</v>
      </c>
      <c r="D3714">
        <v>1601</v>
      </c>
      <c r="E3714" t="s">
        <v>94</v>
      </c>
      <c r="F3714" t="s">
        <v>17</v>
      </c>
      <c r="G3714">
        <v>17</v>
      </c>
    </row>
    <row r="3715" spans="1:7" x14ac:dyDescent="0.35">
      <c r="A3715">
        <v>141186</v>
      </c>
      <c r="B3715">
        <v>0</v>
      </c>
      <c r="C3715" t="s">
        <v>24</v>
      </c>
      <c r="D3715">
        <v>3107</v>
      </c>
      <c r="E3715" t="s">
        <v>91</v>
      </c>
      <c r="F3715" t="s">
        <v>17</v>
      </c>
      <c r="G3715">
        <v>12</v>
      </c>
    </row>
    <row r="3716" spans="1:7" x14ac:dyDescent="0.35">
      <c r="A3716">
        <v>138597</v>
      </c>
      <c r="B3716">
        <v>2</v>
      </c>
      <c r="C3716" t="s">
        <v>56</v>
      </c>
      <c r="D3716">
        <v>3009</v>
      </c>
      <c r="E3716" t="s">
        <v>95</v>
      </c>
      <c r="F3716" t="s">
        <v>17</v>
      </c>
      <c r="G3716">
        <v>11</v>
      </c>
    </row>
    <row r="3717" spans="1:7" x14ac:dyDescent="0.35">
      <c r="A3717">
        <v>150404</v>
      </c>
      <c r="B3717">
        <v>0</v>
      </c>
      <c r="C3717" t="s">
        <v>22</v>
      </c>
      <c r="D3717">
        <v>4801</v>
      </c>
      <c r="E3717" t="s">
        <v>91</v>
      </c>
      <c r="F3717" t="s">
        <v>17</v>
      </c>
      <c r="G3717">
        <v>10</v>
      </c>
    </row>
    <row r="3718" spans="1:7" x14ac:dyDescent="0.35">
      <c r="A3718">
        <v>166521</v>
      </c>
      <c r="B3718">
        <v>28</v>
      </c>
      <c r="C3718" t="s">
        <v>22</v>
      </c>
      <c r="D3718">
        <v>4612</v>
      </c>
      <c r="E3718" t="s">
        <v>94</v>
      </c>
      <c r="F3718" t="s">
        <v>17</v>
      </c>
      <c r="G3718">
        <v>27</v>
      </c>
    </row>
    <row r="3719" spans="1:7" x14ac:dyDescent="0.35">
      <c r="A3719">
        <v>148153</v>
      </c>
      <c r="B3719">
        <v>2</v>
      </c>
      <c r="C3719" t="s">
        <v>22</v>
      </c>
      <c r="D3719">
        <v>6201</v>
      </c>
      <c r="E3719" t="s">
        <v>93</v>
      </c>
      <c r="F3719" t="s">
        <v>17</v>
      </c>
      <c r="G3719">
        <v>11</v>
      </c>
    </row>
    <row r="3720" spans="1:7" x14ac:dyDescent="0.35">
      <c r="A3720">
        <v>38266</v>
      </c>
      <c r="B3720">
        <v>0</v>
      </c>
      <c r="C3720" t="s">
        <v>13</v>
      </c>
      <c r="D3720">
        <v>2201</v>
      </c>
      <c r="E3720" t="s">
        <v>102</v>
      </c>
      <c r="F3720" t="s">
        <v>17</v>
      </c>
      <c r="G3720">
        <v>10</v>
      </c>
    </row>
    <row r="3721" spans="1:7" x14ac:dyDescent="0.35">
      <c r="A3721">
        <v>161108</v>
      </c>
      <c r="B3721">
        <v>1</v>
      </c>
      <c r="C3721" t="s">
        <v>22</v>
      </c>
      <c r="D3721">
        <v>0</v>
      </c>
      <c r="E3721" t="s">
        <v>104</v>
      </c>
      <c r="F3721" t="s">
        <v>14</v>
      </c>
      <c r="G3721">
        <v>5</v>
      </c>
    </row>
    <row r="3722" spans="1:7" x14ac:dyDescent="0.35">
      <c r="A3722">
        <v>44406</v>
      </c>
      <c r="B3722">
        <v>0</v>
      </c>
      <c r="C3722" t="s">
        <v>13</v>
      </c>
      <c r="D3722">
        <v>3901</v>
      </c>
      <c r="E3722" t="s">
        <v>89</v>
      </c>
      <c r="F3722" t="s">
        <v>17</v>
      </c>
      <c r="G3722">
        <v>10</v>
      </c>
    </row>
    <row r="3723" spans="1:7" x14ac:dyDescent="0.35">
      <c r="A3723">
        <v>8669</v>
      </c>
      <c r="B3723">
        <v>2</v>
      </c>
      <c r="C3723" t="s">
        <v>16</v>
      </c>
      <c r="D3723">
        <v>5206</v>
      </c>
      <c r="E3723" t="s">
        <v>94</v>
      </c>
      <c r="F3723" t="s">
        <v>17</v>
      </c>
      <c r="G3723">
        <v>10</v>
      </c>
    </row>
    <row r="3724" spans="1:7" x14ac:dyDescent="0.35">
      <c r="A3724">
        <v>173702</v>
      </c>
      <c r="B3724">
        <v>0</v>
      </c>
      <c r="C3724" t="s">
        <v>38</v>
      </c>
      <c r="D3724">
        <v>2401</v>
      </c>
      <c r="E3724" t="s">
        <v>94</v>
      </c>
      <c r="F3724" t="s">
        <v>14</v>
      </c>
      <c r="G3724">
        <v>25</v>
      </c>
    </row>
    <row r="3725" spans="1:7" x14ac:dyDescent="0.35">
      <c r="A3725">
        <v>174956</v>
      </c>
      <c r="B3725">
        <v>2</v>
      </c>
      <c r="C3725" t="s">
        <v>51</v>
      </c>
      <c r="D3725">
        <v>1101</v>
      </c>
      <c r="E3725" t="s">
        <v>90</v>
      </c>
      <c r="F3725" t="s">
        <v>17</v>
      </c>
      <c r="G3725">
        <v>10</v>
      </c>
    </row>
    <row r="3726" spans="1:7" x14ac:dyDescent="0.35">
      <c r="A3726">
        <v>52592</v>
      </c>
      <c r="B3726">
        <v>0</v>
      </c>
      <c r="C3726" t="s">
        <v>54</v>
      </c>
      <c r="D3726">
        <v>4206</v>
      </c>
      <c r="E3726" t="s">
        <v>90</v>
      </c>
      <c r="F3726" t="s">
        <v>17</v>
      </c>
      <c r="G3726">
        <v>10</v>
      </c>
    </row>
    <row r="3727" spans="1:7" x14ac:dyDescent="0.35">
      <c r="A3727">
        <v>80505</v>
      </c>
      <c r="B3727">
        <v>0</v>
      </c>
      <c r="C3727" t="s">
        <v>36</v>
      </c>
      <c r="D3727">
        <v>3608</v>
      </c>
      <c r="E3727" t="s">
        <v>91</v>
      </c>
      <c r="F3727" t="s">
        <v>17</v>
      </c>
      <c r="G3727">
        <v>20</v>
      </c>
    </row>
    <row r="3728" spans="1:7" x14ac:dyDescent="0.35">
      <c r="A3728">
        <v>188734</v>
      </c>
      <c r="B3728">
        <v>14002</v>
      </c>
      <c r="C3728" t="s">
        <v>38</v>
      </c>
      <c r="D3728">
        <v>0</v>
      </c>
      <c r="E3728" t="s">
        <v>90</v>
      </c>
      <c r="F3728" t="s">
        <v>45</v>
      </c>
      <c r="G3728">
        <v>5</v>
      </c>
    </row>
    <row r="3729" spans="1:7" x14ac:dyDescent="0.35">
      <c r="A3729">
        <v>148569</v>
      </c>
      <c r="B3729">
        <v>1</v>
      </c>
      <c r="C3729" t="s">
        <v>22</v>
      </c>
      <c r="D3729">
        <v>3901</v>
      </c>
      <c r="E3729" t="s">
        <v>103</v>
      </c>
      <c r="F3729" t="s">
        <v>14</v>
      </c>
      <c r="G3729">
        <v>19</v>
      </c>
    </row>
    <row r="3730" spans="1:7" x14ac:dyDescent="0.35">
      <c r="A3730">
        <v>2262</v>
      </c>
      <c r="B3730">
        <v>0</v>
      </c>
      <c r="C3730" t="s">
        <v>22</v>
      </c>
      <c r="D3730">
        <v>4003</v>
      </c>
      <c r="E3730" t="s">
        <v>96</v>
      </c>
      <c r="F3730" t="s">
        <v>17</v>
      </c>
      <c r="G3730">
        <v>125</v>
      </c>
    </row>
    <row r="3731" spans="1:7" x14ac:dyDescent="0.35">
      <c r="A3731">
        <v>41091</v>
      </c>
      <c r="B3731">
        <v>2</v>
      </c>
      <c r="C3731" t="s">
        <v>13</v>
      </c>
      <c r="D3731">
        <v>2607</v>
      </c>
      <c r="E3731" t="s">
        <v>89</v>
      </c>
      <c r="F3731" t="s">
        <v>17</v>
      </c>
      <c r="G3731">
        <v>10</v>
      </c>
    </row>
    <row r="3732" spans="1:7" x14ac:dyDescent="0.35">
      <c r="A3732">
        <v>30047</v>
      </c>
      <c r="B3732">
        <v>2</v>
      </c>
      <c r="C3732" t="s">
        <v>40</v>
      </c>
      <c r="D3732">
        <v>5201</v>
      </c>
      <c r="E3732" t="s">
        <v>92</v>
      </c>
      <c r="F3732" t="s">
        <v>17</v>
      </c>
      <c r="G3732">
        <v>10</v>
      </c>
    </row>
    <row r="3733" spans="1:7" x14ac:dyDescent="0.35">
      <c r="A3733">
        <v>167580</v>
      </c>
      <c r="B3733">
        <v>1</v>
      </c>
      <c r="C3733" t="s">
        <v>22</v>
      </c>
      <c r="D3733">
        <v>0</v>
      </c>
      <c r="E3733" t="s">
        <v>96</v>
      </c>
      <c r="F3733" t="s">
        <v>14</v>
      </c>
      <c r="G3733">
        <v>21</v>
      </c>
    </row>
    <row r="3734" spans="1:7" x14ac:dyDescent="0.35">
      <c r="A3734">
        <v>76030</v>
      </c>
      <c r="B3734">
        <v>1</v>
      </c>
      <c r="C3734" t="s">
        <v>48</v>
      </c>
      <c r="D3734">
        <v>5401</v>
      </c>
      <c r="E3734" t="s">
        <v>91</v>
      </c>
      <c r="F3734" t="s">
        <v>14</v>
      </c>
      <c r="G3734">
        <v>14</v>
      </c>
    </row>
    <row r="3735" spans="1:7" x14ac:dyDescent="0.35">
      <c r="A3735">
        <v>21003</v>
      </c>
      <c r="B3735">
        <v>2</v>
      </c>
      <c r="C3735" t="s">
        <v>18</v>
      </c>
      <c r="D3735">
        <v>0</v>
      </c>
      <c r="E3735" t="s">
        <v>100</v>
      </c>
      <c r="F3735" t="s">
        <v>17</v>
      </c>
      <c r="G3735">
        <v>10</v>
      </c>
    </row>
    <row r="3736" spans="1:7" x14ac:dyDescent="0.35">
      <c r="A3736">
        <v>149117</v>
      </c>
      <c r="B3736">
        <v>0</v>
      </c>
      <c r="C3736" t="s">
        <v>22</v>
      </c>
      <c r="D3736">
        <v>0</v>
      </c>
      <c r="E3736" t="s">
        <v>89</v>
      </c>
      <c r="F3736" t="s">
        <v>17</v>
      </c>
      <c r="G3736">
        <v>30</v>
      </c>
    </row>
    <row r="3737" spans="1:7" x14ac:dyDescent="0.35">
      <c r="A3737">
        <v>47810</v>
      </c>
      <c r="B3737">
        <v>0</v>
      </c>
      <c r="C3737" t="s">
        <v>44</v>
      </c>
      <c r="D3737">
        <v>0</v>
      </c>
      <c r="E3737" t="s">
        <v>92</v>
      </c>
      <c r="F3737" t="s">
        <v>17</v>
      </c>
      <c r="G3737">
        <v>7</v>
      </c>
    </row>
    <row r="3738" spans="1:7" x14ac:dyDescent="0.35">
      <c r="A3738">
        <v>112301</v>
      </c>
      <c r="B3738">
        <v>0</v>
      </c>
      <c r="C3738" t="s">
        <v>21</v>
      </c>
      <c r="D3738">
        <v>0</v>
      </c>
      <c r="E3738" t="s">
        <v>100</v>
      </c>
      <c r="F3738" t="s">
        <v>97</v>
      </c>
      <c r="G3738">
        <v>10</v>
      </c>
    </row>
    <row r="3739" spans="1:7" x14ac:dyDescent="0.35">
      <c r="A3739">
        <v>100218</v>
      </c>
      <c r="B3739">
        <v>2</v>
      </c>
      <c r="C3739" t="s">
        <v>37</v>
      </c>
      <c r="D3739">
        <v>1701</v>
      </c>
      <c r="E3739" t="s">
        <v>102</v>
      </c>
      <c r="F3739" t="s">
        <v>17</v>
      </c>
      <c r="G3739">
        <v>8</v>
      </c>
    </row>
    <row r="3740" spans="1:7" x14ac:dyDescent="0.35">
      <c r="A3740">
        <v>14154</v>
      </c>
      <c r="B3740">
        <v>0</v>
      </c>
      <c r="C3740" t="s">
        <v>44</v>
      </c>
      <c r="D3740">
        <v>2201</v>
      </c>
      <c r="E3740" t="s">
        <v>95</v>
      </c>
      <c r="F3740" t="s">
        <v>17</v>
      </c>
      <c r="G3740">
        <v>15</v>
      </c>
    </row>
    <row r="3741" spans="1:7" x14ac:dyDescent="0.35">
      <c r="A3741">
        <v>16014</v>
      </c>
      <c r="B3741">
        <v>1</v>
      </c>
      <c r="C3741" t="s">
        <v>18</v>
      </c>
      <c r="D3741">
        <v>0</v>
      </c>
      <c r="E3741" t="s">
        <v>90</v>
      </c>
      <c r="F3741" t="s">
        <v>14</v>
      </c>
      <c r="G3741">
        <v>10</v>
      </c>
    </row>
    <row r="3742" spans="1:7" x14ac:dyDescent="0.35">
      <c r="A3742">
        <v>140723</v>
      </c>
      <c r="B3742">
        <v>1</v>
      </c>
      <c r="C3742" t="s">
        <v>21</v>
      </c>
      <c r="D3742">
        <v>2009</v>
      </c>
      <c r="E3742" t="s">
        <v>93</v>
      </c>
      <c r="F3742" t="s">
        <v>14</v>
      </c>
      <c r="G3742">
        <v>40</v>
      </c>
    </row>
    <row r="3743" spans="1:7" x14ac:dyDescent="0.35">
      <c r="A3743">
        <v>169346</v>
      </c>
      <c r="B3743">
        <v>0</v>
      </c>
      <c r="C3743" t="s">
        <v>22</v>
      </c>
      <c r="D3743">
        <v>5101</v>
      </c>
      <c r="E3743" t="s">
        <v>98</v>
      </c>
      <c r="F3743" t="s">
        <v>17</v>
      </c>
      <c r="G3743">
        <v>10</v>
      </c>
    </row>
    <row r="3744" spans="1:7" x14ac:dyDescent="0.35">
      <c r="A3744">
        <v>61536</v>
      </c>
      <c r="B3744">
        <v>0</v>
      </c>
      <c r="C3744" t="s">
        <v>34</v>
      </c>
      <c r="D3744">
        <v>0</v>
      </c>
      <c r="E3744" t="s">
        <v>98</v>
      </c>
      <c r="F3744" t="s">
        <v>14</v>
      </c>
      <c r="G3744">
        <v>25</v>
      </c>
    </row>
    <row r="3745" spans="1:7" x14ac:dyDescent="0.35">
      <c r="A3745">
        <v>154544</v>
      </c>
      <c r="B3745">
        <v>2</v>
      </c>
      <c r="C3745" t="s">
        <v>22</v>
      </c>
      <c r="D3745">
        <v>5304</v>
      </c>
      <c r="E3745" t="s">
        <v>90</v>
      </c>
      <c r="F3745" t="s">
        <v>17</v>
      </c>
      <c r="G3745">
        <v>20</v>
      </c>
    </row>
    <row r="3746" spans="1:7" x14ac:dyDescent="0.35">
      <c r="A3746">
        <v>185149</v>
      </c>
      <c r="B3746">
        <v>2</v>
      </c>
      <c r="C3746" t="s">
        <v>16</v>
      </c>
      <c r="D3746">
        <v>2103</v>
      </c>
      <c r="E3746" t="s">
        <v>105</v>
      </c>
      <c r="F3746" t="s">
        <v>14</v>
      </c>
      <c r="G3746">
        <v>5</v>
      </c>
    </row>
    <row r="3747" spans="1:7" x14ac:dyDescent="0.35">
      <c r="A3747">
        <v>186251</v>
      </c>
      <c r="B3747">
        <v>0</v>
      </c>
      <c r="C3747" t="s">
        <v>22</v>
      </c>
      <c r="D3747">
        <v>1002</v>
      </c>
      <c r="E3747" t="s">
        <v>96</v>
      </c>
      <c r="F3747" t="s">
        <v>17</v>
      </c>
      <c r="G3747">
        <v>17</v>
      </c>
    </row>
    <row r="3748" spans="1:7" x14ac:dyDescent="0.35">
      <c r="A3748">
        <v>44582</v>
      </c>
      <c r="B3748">
        <v>1</v>
      </c>
      <c r="C3748" t="s">
        <v>13</v>
      </c>
      <c r="D3748">
        <v>1901</v>
      </c>
      <c r="E3748" t="s">
        <v>105</v>
      </c>
      <c r="F3748" t="s">
        <v>14</v>
      </c>
      <c r="G3748">
        <v>5</v>
      </c>
    </row>
    <row r="3749" spans="1:7" x14ac:dyDescent="0.35">
      <c r="A3749">
        <v>177516</v>
      </c>
      <c r="B3749">
        <v>1</v>
      </c>
      <c r="C3749" t="s">
        <v>51</v>
      </c>
      <c r="D3749">
        <v>2102</v>
      </c>
      <c r="E3749" t="s">
        <v>92</v>
      </c>
      <c r="F3749" t="s">
        <v>14</v>
      </c>
      <c r="G3749">
        <v>37</v>
      </c>
    </row>
    <row r="3750" spans="1:7" x14ac:dyDescent="0.35">
      <c r="A3750">
        <v>107693</v>
      </c>
      <c r="B3750">
        <v>0</v>
      </c>
      <c r="C3750" t="s">
        <v>60</v>
      </c>
      <c r="D3750">
        <v>4401</v>
      </c>
      <c r="E3750" t="s">
        <v>92</v>
      </c>
      <c r="F3750" t="s">
        <v>17</v>
      </c>
      <c r="G3750">
        <v>10</v>
      </c>
    </row>
    <row r="3751" spans="1:7" x14ac:dyDescent="0.35">
      <c r="A3751">
        <v>33512</v>
      </c>
      <c r="B3751">
        <v>0</v>
      </c>
      <c r="C3751" t="s">
        <v>13</v>
      </c>
      <c r="D3751">
        <v>3401</v>
      </c>
      <c r="E3751" t="s">
        <v>100</v>
      </c>
      <c r="F3751" t="s">
        <v>17</v>
      </c>
      <c r="G3751">
        <v>19</v>
      </c>
    </row>
    <row r="3752" spans="1:7" x14ac:dyDescent="0.35">
      <c r="A3752">
        <v>105431</v>
      </c>
      <c r="B3752">
        <v>1</v>
      </c>
      <c r="C3752" t="s">
        <v>28</v>
      </c>
      <c r="D3752">
        <v>4301</v>
      </c>
      <c r="E3752" t="s">
        <v>92</v>
      </c>
      <c r="F3752" t="s">
        <v>14</v>
      </c>
      <c r="G3752">
        <v>25</v>
      </c>
    </row>
    <row r="3753" spans="1:7" x14ac:dyDescent="0.35">
      <c r="A3753">
        <v>188639</v>
      </c>
      <c r="B3753">
        <v>1</v>
      </c>
      <c r="C3753" t="s">
        <v>51</v>
      </c>
      <c r="D3753">
        <v>2401</v>
      </c>
      <c r="E3753" t="s">
        <v>93</v>
      </c>
      <c r="F3753" t="s">
        <v>14</v>
      </c>
      <c r="G3753">
        <v>24</v>
      </c>
    </row>
    <row r="3754" spans="1:7" x14ac:dyDescent="0.35">
      <c r="A3754">
        <v>36472</v>
      </c>
      <c r="B3754">
        <v>0</v>
      </c>
      <c r="C3754" t="s">
        <v>13</v>
      </c>
      <c r="D3754">
        <v>4001</v>
      </c>
      <c r="E3754" t="s">
        <v>93</v>
      </c>
      <c r="F3754" t="s">
        <v>17</v>
      </c>
      <c r="G3754">
        <v>13</v>
      </c>
    </row>
    <row r="3755" spans="1:7" x14ac:dyDescent="0.35">
      <c r="A3755">
        <v>166864</v>
      </c>
      <c r="B3755">
        <v>0</v>
      </c>
      <c r="C3755" t="s">
        <v>22</v>
      </c>
      <c r="D3755">
        <v>2001</v>
      </c>
      <c r="E3755" t="s">
        <v>94</v>
      </c>
      <c r="F3755" t="s">
        <v>17</v>
      </c>
      <c r="G3755">
        <v>25</v>
      </c>
    </row>
    <row r="3756" spans="1:7" x14ac:dyDescent="0.35">
      <c r="A3756">
        <v>176680</v>
      </c>
      <c r="B3756">
        <v>0</v>
      </c>
      <c r="C3756" t="s">
        <v>51</v>
      </c>
      <c r="D3756">
        <v>4702</v>
      </c>
      <c r="E3756" t="s">
        <v>93</v>
      </c>
      <c r="F3756" t="s">
        <v>17</v>
      </c>
      <c r="G3756">
        <v>5</v>
      </c>
    </row>
    <row r="3757" spans="1:7" x14ac:dyDescent="0.35">
      <c r="A3757">
        <v>49722</v>
      </c>
      <c r="B3757">
        <v>0</v>
      </c>
      <c r="C3757" t="s">
        <v>44</v>
      </c>
      <c r="D3757">
        <v>0</v>
      </c>
      <c r="E3757" t="s">
        <v>92</v>
      </c>
      <c r="F3757" t="s">
        <v>17</v>
      </c>
      <c r="G3757">
        <v>3</v>
      </c>
    </row>
    <row r="3758" spans="1:7" x14ac:dyDescent="0.35">
      <c r="A3758">
        <v>191528</v>
      </c>
      <c r="B3758">
        <v>28</v>
      </c>
      <c r="C3758" t="s">
        <v>21</v>
      </c>
      <c r="D3758">
        <v>4101</v>
      </c>
      <c r="E3758" t="s">
        <v>97</v>
      </c>
      <c r="F3758" t="s">
        <v>17</v>
      </c>
      <c r="G3758">
        <v>20</v>
      </c>
    </row>
    <row r="3759" spans="1:7" x14ac:dyDescent="0.35">
      <c r="A3759">
        <v>10631</v>
      </c>
      <c r="B3759">
        <v>0</v>
      </c>
      <c r="C3759" t="s">
        <v>44</v>
      </c>
      <c r="D3759">
        <v>0</v>
      </c>
      <c r="E3759" t="s">
        <v>98</v>
      </c>
      <c r="F3759" t="s">
        <v>97</v>
      </c>
      <c r="G3759">
        <v>15</v>
      </c>
    </row>
    <row r="3760" spans="1:7" x14ac:dyDescent="0.35">
      <c r="A3760">
        <v>118736</v>
      </c>
      <c r="B3760">
        <v>1</v>
      </c>
      <c r="C3760" t="s">
        <v>21</v>
      </c>
      <c r="D3760">
        <v>3001</v>
      </c>
      <c r="E3760" t="s">
        <v>89</v>
      </c>
      <c r="F3760" t="s">
        <v>14</v>
      </c>
      <c r="G3760">
        <v>25</v>
      </c>
    </row>
    <row r="3761" spans="1:7" x14ac:dyDescent="0.35">
      <c r="A3761">
        <v>36479</v>
      </c>
      <c r="B3761">
        <v>1</v>
      </c>
      <c r="C3761" t="s">
        <v>13</v>
      </c>
      <c r="D3761">
        <v>1502</v>
      </c>
      <c r="E3761" t="s">
        <v>89</v>
      </c>
      <c r="F3761" t="s">
        <v>14</v>
      </c>
      <c r="G3761">
        <v>10</v>
      </c>
    </row>
    <row r="3762" spans="1:7" x14ac:dyDescent="0.35">
      <c r="A3762">
        <v>182800</v>
      </c>
      <c r="B3762">
        <v>2</v>
      </c>
      <c r="C3762" t="s">
        <v>41</v>
      </c>
      <c r="D3762">
        <v>0</v>
      </c>
      <c r="E3762" t="s">
        <v>90</v>
      </c>
      <c r="F3762" t="s">
        <v>14</v>
      </c>
      <c r="G3762">
        <v>21</v>
      </c>
    </row>
    <row r="3763" spans="1:7" x14ac:dyDescent="0.35">
      <c r="A3763">
        <v>36165</v>
      </c>
      <c r="B3763">
        <v>0</v>
      </c>
      <c r="C3763" t="s">
        <v>13</v>
      </c>
      <c r="D3763">
        <v>2501</v>
      </c>
      <c r="E3763" t="s">
        <v>93</v>
      </c>
      <c r="F3763" t="s">
        <v>14</v>
      </c>
      <c r="G3763">
        <v>20</v>
      </c>
    </row>
    <row r="3764" spans="1:7" x14ac:dyDescent="0.35">
      <c r="A3764">
        <v>66187</v>
      </c>
      <c r="B3764">
        <v>28</v>
      </c>
      <c r="C3764" t="s">
        <v>30</v>
      </c>
      <c r="D3764">
        <v>0</v>
      </c>
      <c r="E3764" t="s">
        <v>91</v>
      </c>
      <c r="F3764" t="s">
        <v>17</v>
      </c>
      <c r="G3764">
        <v>15</v>
      </c>
    </row>
    <row r="3765" spans="1:7" x14ac:dyDescent="0.35">
      <c r="A3765">
        <v>189258</v>
      </c>
      <c r="B3765">
        <v>0</v>
      </c>
      <c r="C3765" t="s">
        <v>70</v>
      </c>
      <c r="D3765">
        <v>0</v>
      </c>
      <c r="E3765" t="s">
        <v>95</v>
      </c>
      <c r="F3765" t="s">
        <v>17</v>
      </c>
      <c r="G3765">
        <v>15</v>
      </c>
    </row>
    <row r="3766" spans="1:7" x14ac:dyDescent="0.35">
      <c r="A3766">
        <v>12853</v>
      </c>
      <c r="B3766">
        <v>2</v>
      </c>
      <c r="C3766" t="s">
        <v>24</v>
      </c>
      <c r="D3766">
        <v>2710</v>
      </c>
      <c r="E3766" t="s">
        <v>105</v>
      </c>
      <c r="F3766" t="s">
        <v>17</v>
      </c>
      <c r="G3766">
        <v>12</v>
      </c>
    </row>
    <row r="3767" spans="1:7" x14ac:dyDescent="0.35">
      <c r="A3767">
        <v>188377</v>
      </c>
      <c r="B3767">
        <v>0</v>
      </c>
      <c r="C3767" t="s">
        <v>16</v>
      </c>
      <c r="D3767">
        <v>1909</v>
      </c>
      <c r="E3767" t="s">
        <v>97</v>
      </c>
      <c r="F3767" t="s">
        <v>17</v>
      </c>
      <c r="G3767">
        <v>5</v>
      </c>
    </row>
    <row r="3768" spans="1:7" x14ac:dyDescent="0.35">
      <c r="A3768">
        <v>139926</v>
      </c>
      <c r="B3768">
        <v>28</v>
      </c>
      <c r="C3768" t="s">
        <v>55</v>
      </c>
      <c r="D3768">
        <v>0</v>
      </c>
      <c r="E3768" t="s">
        <v>95</v>
      </c>
      <c r="F3768" t="s">
        <v>17</v>
      </c>
      <c r="G3768">
        <v>20</v>
      </c>
    </row>
    <row r="3769" spans="1:7" x14ac:dyDescent="0.35">
      <c r="A3769">
        <v>10851</v>
      </c>
      <c r="B3769">
        <v>0</v>
      </c>
      <c r="C3769" t="s">
        <v>22</v>
      </c>
      <c r="D3769">
        <v>0</v>
      </c>
      <c r="E3769" t="s">
        <v>90</v>
      </c>
      <c r="F3769" t="s">
        <v>14</v>
      </c>
      <c r="G3769">
        <v>35</v>
      </c>
    </row>
    <row r="3770" spans="1:7" x14ac:dyDescent="0.35">
      <c r="A3770">
        <v>119366</v>
      </c>
      <c r="B3770">
        <v>1</v>
      </c>
      <c r="C3770" t="s">
        <v>21</v>
      </c>
      <c r="D3770">
        <v>6212</v>
      </c>
      <c r="E3770" t="s">
        <v>93</v>
      </c>
      <c r="F3770" t="s">
        <v>14</v>
      </c>
      <c r="G3770">
        <v>6</v>
      </c>
    </row>
    <row r="3771" spans="1:7" x14ac:dyDescent="0.35">
      <c r="A3771">
        <v>150260</v>
      </c>
      <c r="B3771">
        <v>0</v>
      </c>
      <c r="C3771" t="s">
        <v>22</v>
      </c>
      <c r="D3771">
        <v>2009</v>
      </c>
      <c r="E3771" t="s">
        <v>91</v>
      </c>
      <c r="F3771" t="s">
        <v>17</v>
      </c>
      <c r="G3771">
        <v>10</v>
      </c>
    </row>
    <row r="3772" spans="1:7" x14ac:dyDescent="0.35">
      <c r="A3772">
        <v>73272</v>
      </c>
      <c r="B3772">
        <v>0</v>
      </c>
      <c r="C3772" t="s">
        <v>30</v>
      </c>
      <c r="D3772">
        <v>2302</v>
      </c>
      <c r="E3772" t="s">
        <v>90</v>
      </c>
      <c r="F3772" t="s">
        <v>17</v>
      </c>
      <c r="G3772">
        <v>15</v>
      </c>
    </row>
    <row r="3773" spans="1:7" x14ac:dyDescent="0.35">
      <c r="A3773">
        <v>43101</v>
      </c>
      <c r="B3773">
        <v>0</v>
      </c>
      <c r="C3773" t="s">
        <v>13</v>
      </c>
      <c r="D3773">
        <v>4903</v>
      </c>
      <c r="E3773" t="s">
        <v>93</v>
      </c>
      <c r="F3773" t="s">
        <v>17</v>
      </c>
      <c r="G3773">
        <v>10</v>
      </c>
    </row>
    <row r="3774" spans="1:7" x14ac:dyDescent="0.35">
      <c r="A3774">
        <v>50640</v>
      </c>
      <c r="B3774">
        <v>2</v>
      </c>
      <c r="C3774" t="s">
        <v>13</v>
      </c>
      <c r="D3774">
        <v>2101</v>
      </c>
      <c r="E3774" t="s">
        <v>90</v>
      </c>
      <c r="F3774" t="s">
        <v>14</v>
      </c>
      <c r="G3774">
        <v>5</v>
      </c>
    </row>
    <row r="3775" spans="1:7" x14ac:dyDescent="0.35">
      <c r="A3775">
        <v>190577</v>
      </c>
      <c r="B3775">
        <v>2</v>
      </c>
      <c r="C3775" t="s">
        <v>21</v>
      </c>
      <c r="D3775">
        <v>5601</v>
      </c>
      <c r="E3775" t="s">
        <v>95</v>
      </c>
      <c r="F3775" t="s">
        <v>17</v>
      </c>
      <c r="G3775">
        <v>30</v>
      </c>
    </row>
    <row r="3776" spans="1:7" x14ac:dyDescent="0.35">
      <c r="A3776">
        <v>96003</v>
      </c>
      <c r="B3776">
        <v>0</v>
      </c>
      <c r="C3776" t="s">
        <v>16</v>
      </c>
      <c r="D3776">
        <v>2201</v>
      </c>
      <c r="E3776" t="s">
        <v>92</v>
      </c>
      <c r="F3776" t="s">
        <v>17</v>
      </c>
      <c r="G3776">
        <v>6</v>
      </c>
    </row>
    <row r="3777" spans="1:7" x14ac:dyDescent="0.35">
      <c r="A3777">
        <v>185913</v>
      </c>
      <c r="B3777">
        <v>0</v>
      </c>
      <c r="C3777" t="s">
        <v>22</v>
      </c>
      <c r="D3777">
        <v>0</v>
      </c>
      <c r="E3777" t="s">
        <v>91</v>
      </c>
      <c r="F3777" t="s">
        <v>14</v>
      </c>
      <c r="G3777">
        <v>10</v>
      </c>
    </row>
    <row r="3778" spans="1:7" x14ac:dyDescent="0.35">
      <c r="A3778">
        <v>54259</v>
      </c>
      <c r="B3778">
        <v>0</v>
      </c>
      <c r="C3778" t="s">
        <v>54</v>
      </c>
      <c r="D3778">
        <v>3201</v>
      </c>
      <c r="E3778" t="s">
        <v>97</v>
      </c>
      <c r="F3778" t="s">
        <v>14</v>
      </c>
      <c r="G3778">
        <v>15</v>
      </c>
    </row>
    <row r="3779" spans="1:7" x14ac:dyDescent="0.35">
      <c r="A3779">
        <v>85003</v>
      </c>
      <c r="B3779">
        <v>0</v>
      </c>
      <c r="C3779" t="s">
        <v>57</v>
      </c>
      <c r="D3779">
        <v>0</v>
      </c>
      <c r="E3779" t="s">
        <v>92</v>
      </c>
      <c r="F3779" t="s">
        <v>14</v>
      </c>
      <c r="G3779">
        <v>8</v>
      </c>
    </row>
    <row r="3780" spans="1:7" x14ac:dyDescent="0.35">
      <c r="A3780">
        <v>5074</v>
      </c>
      <c r="B3780">
        <v>1</v>
      </c>
      <c r="C3780" t="s">
        <v>22</v>
      </c>
      <c r="D3780">
        <v>1705</v>
      </c>
      <c r="E3780" t="s">
        <v>91</v>
      </c>
      <c r="F3780" t="s">
        <v>14</v>
      </c>
      <c r="G3780">
        <v>31</v>
      </c>
    </row>
    <row r="3781" spans="1:7" x14ac:dyDescent="0.35">
      <c r="A3781">
        <v>33359</v>
      </c>
      <c r="B3781">
        <v>28</v>
      </c>
      <c r="C3781" t="s">
        <v>13</v>
      </c>
      <c r="D3781">
        <v>3606</v>
      </c>
      <c r="E3781" t="s">
        <v>91</v>
      </c>
      <c r="F3781" t="s">
        <v>17</v>
      </c>
      <c r="G3781">
        <v>10</v>
      </c>
    </row>
    <row r="3782" spans="1:7" x14ac:dyDescent="0.35">
      <c r="A3782">
        <v>103982</v>
      </c>
      <c r="B3782">
        <v>1</v>
      </c>
      <c r="C3782" t="s">
        <v>37</v>
      </c>
      <c r="D3782">
        <v>3310</v>
      </c>
      <c r="E3782" t="s">
        <v>92</v>
      </c>
      <c r="F3782" t="s">
        <v>14</v>
      </c>
      <c r="G3782">
        <v>15</v>
      </c>
    </row>
    <row r="3783" spans="1:7" x14ac:dyDescent="0.35">
      <c r="A3783">
        <v>118564</v>
      </c>
      <c r="B3783">
        <v>0</v>
      </c>
      <c r="C3783" t="s">
        <v>21</v>
      </c>
      <c r="D3783">
        <v>3611</v>
      </c>
      <c r="E3783" t="s">
        <v>100</v>
      </c>
      <c r="F3783" t="s">
        <v>17</v>
      </c>
      <c r="G3783">
        <v>5</v>
      </c>
    </row>
    <row r="3784" spans="1:7" x14ac:dyDescent="0.35">
      <c r="A3784">
        <v>136991</v>
      </c>
      <c r="B3784">
        <v>0</v>
      </c>
      <c r="C3784" t="s">
        <v>56</v>
      </c>
      <c r="D3784">
        <v>4207</v>
      </c>
      <c r="E3784" t="s">
        <v>95</v>
      </c>
      <c r="F3784" t="s">
        <v>14</v>
      </c>
      <c r="G3784">
        <v>15</v>
      </c>
    </row>
    <row r="3785" spans="1:7" x14ac:dyDescent="0.35">
      <c r="A3785">
        <v>133305</v>
      </c>
      <c r="B3785">
        <v>0</v>
      </c>
      <c r="C3785" t="s">
        <v>42</v>
      </c>
      <c r="D3785">
        <v>2801</v>
      </c>
      <c r="E3785" t="s">
        <v>92</v>
      </c>
      <c r="F3785" t="s">
        <v>14</v>
      </c>
      <c r="G3785">
        <v>5</v>
      </c>
    </row>
    <row r="3786" spans="1:7" x14ac:dyDescent="0.35">
      <c r="A3786">
        <v>112148</v>
      </c>
      <c r="B3786">
        <v>1</v>
      </c>
      <c r="C3786" t="s">
        <v>33</v>
      </c>
      <c r="D3786">
        <v>1511</v>
      </c>
      <c r="E3786" t="s">
        <v>90</v>
      </c>
      <c r="F3786" t="s">
        <v>14</v>
      </c>
      <c r="G3786">
        <v>25</v>
      </c>
    </row>
    <row r="3787" spans="1:7" x14ac:dyDescent="0.35">
      <c r="A3787">
        <v>25804</v>
      </c>
      <c r="B3787">
        <v>1</v>
      </c>
      <c r="C3787" t="s">
        <v>40</v>
      </c>
      <c r="D3787">
        <v>5601</v>
      </c>
      <c r="E3787" t="s">
        <v>95</v>
      </c>
      <c r="F3787" t="s">
        <v>14</v>
      </c>
      <c r="G3787">
        <v>41</v>
      </c>
    </row>
    <row r="3788" spans="1:7" x14ac:dyDescent="0.35">
      <c r="A3788">
        <v>20167</v>
      </c>
      <c r="B3788">
        <v>1002</v>
      </c>
      <c r="C3788" t="s">
        <v>18</v>
      </c>
      <c r="D3788">
        <v>0</v>
      </c>
      <c r="E3788" t="s">
        <v>92</v>
      </c>
      <c r="F3788" t="s">
        <v>14</v>
      </c>
      <c r="G3788">
        <v>25</v>
      </c>
    </row>
    <row r="3789" spans="1:7" x14ac:dyDescent="0.35">
      <c r="A3789">
        <v>79717</v>
      </c>
      <c r="B3789">
        <v>1</v>
      </c>
      <c r="C3789" t="s">
        <v>36</v>
      </c>
      <c r="D3789">
        <v>5701</v>
      </c>
      <c r="E3789" t="s">
        <v>94</v>
      </c>
      <c r="F3789" t="s">
        <v>14</v>
      </c>
      <c r="G3789">
        <v>15</v>
      </c>
    </row>
    <row r="3790" spans="1:7" x14ac:dyDescent="0.35">
      <c r="A3790">
        <v>32950</v>
      </c>
      <c r="B3790">
        <v>2</v>
      </c>
      <c r="C3790" t="s">
        <v>13</v>
      </c>
      <c r="D3790">
        <v>4208</v>
      </c>
      <c r="E3790" t="s">
        <v>91</v>
      </c>
      <c r="F3790" t="s">
        <v>17</v>
      </c>
      <c r="G3790">
        <v>5</v>
      </c>
    </row>
    <row r="3791" spans="1:7" x14ac:dyDescent="0.35">
      <c r="A3791">
        <v>187604</v>
      </c>
      <c r="B3791">
        <v>0</v>
      </c>
      <c r="C3791" t="s">
        <v>54</v>
      </c>
      <c r="D3791">
        <v>0</v>
      </c>
      <c r="E3791" t="s">
        <v>95</v>
      </c>
      <c r="F3791" t="s">
        <v>97</v>
      </c>
      <c r="G3791">
        <v>11</v>
      </c>
    </row>
    <row r="3792" spans="1:7" x14ac:dyDescent="0.35">
      <c r="A3792">
        <v>45158</v>
      </c>
      <c r="B3792">
        <v>0</v>
      </c>
      <c r="C3792" t="s">
        <v>13</v>
      </c>
      <c r="D3792">
        <v>3408</v>
      </c>
      <c r="E3792" t="s">
        <v>89</v>
      </c>
      <c r="F3792" t="s">
        <v>17</v>
      </c>
      <c r="G3792">
        <v>10</v>
      </c>
    </row>
    <row r="3793" spans="1:7" x14ac:dyDescent="0.35">
      <c r="A3793">
        <v>145885</v>
      </c>
      <c r="B3793">
        <v>0</v>
      </c>
      <c r="C3793" t="s">
        <v>22</v>
      </c>
      <c r="D3793">
        <v>3801</v>
      </c>
      <c r="E3793" t="s">
        <v>94</v>
      </c>
      <c r="F3793" t="s">
        <v>17</v>
      </c>
      <c r="G3793">
        <v>20</v>
      </c>
    </row>
    <row r="3794" spans="1:7" x14ac:dyDescent="0.35">
      <c r="A3794">
        <v>104401</v>
      </c>
      <c r="B3794">
        <v>0</v>
      </c>
      <c r="C3794" t="s">
        <v>28</v>
      </c>
      <c r="D3794">
        <v>2702</v>
      </c>
      <c r="E3794" t="s">
        <v>93</v>
      </c>
      <c r="F3794" t="s">
        <v>17</v>
      </c>
      <c r="G3794">
        <v>15</v>
      </c>
    </row>
    <row r="3795" spans="1:7" x14ac:dyDescent="0.35">
      <c r="A3795">
        <v>176491</v>
      </c>
      <c r="B3795">
        <v>0</v>
      </c>
      <c r="C3795" t="s">
        <v>51</v>
      </c>
      <c r="D3795">
        <v>0</v>
      </c>
      <c r="E3795" t="s">
        <v>92</v>
      </c>
      <c r="F3795" t="s">
        <v>17</v>
      </c>
      <c r="G3795">
        <v>25</v>
      </c>
    </row>
    <row r="3796" spans="1:7" x14ac:dyDescent="0.35">
      <c r="A3796">
        <v>89873</v>
      </c>
      <c r="B3796">
        <v>0</v>
      </c>
      <c r="C3796" t="s">
        <v>16</v>
      </c>
      <c r="D3796">
        <v>4506</v>
      </c>
      <c r="E3796" t="s">
        <v>95</v>
      </c>
      <c r="F3796" t="s">
        <v>17</v>
      </c>
      <c r="G3796">
        <v>11</v>
      </c>
    </row>
    <row r="3797" spans="1:7" x14ac:dyDescent="0.35">
      <c r="A3797">
        <v>1673</v>
      </c>
      <c r="B3797">
        <v>0</v>
      </c>
      <c r="C3797" t="s">
        <v>39</v>
      </c>
      <c r="D3797">
        <v>3001</v>
      </c>
      <c r="E3797" t="s">
        <v>95</v>
      </c>
      <c r="F3797" t="s">
        <v>17</v>
      </c>
      <c r="G3797">
        <v>40</v>
      </c>
    </row>
    <row r="3798" spans="1:7" x14ac:dyDescent="0.35">
      <c r="A3798">
        <v>12874</v>
      </c>
      <c r="B3798">
        <v>2</v>
      </c>
      <c r="C3798" t="s">
        <v>57</v>
      </c>
      <c r="D3798">
        <v>1606</v>
      </c>
      <c r="E3798" t="s">
        <v>92</v>
      </c>
      <c r="F3798" t="s">
        <v>17</v>
      </c>
      <c r="G3798">
        <v>10</v>
      </c>
    </row>
    <row r="3799" spans="1:7" x14ac:dyDescent="0.35">
      <c r="A3799">
        <v>188851</v>
      </c>
      <c r="B3799">
        <v>1</v>
      </c>
      <c r="C3799" t="s">
        <v>22</v>
      </c>
      <c r="D3799">
        <v>1601</v>
      </c>
      <c r="E3799" t="s">
        <v>91</v>
      </c>
      <c r="F3799" t="s">
        <v>14</v>
      </c>
      <c r="G3799">
        <v>23</v>
      </c>
    </row>
    <row r="3800" spans="1:7" x14ac:dyDescent="0.35">
      <c r="A3800">
        <v>160258</v>
      </c>
      <c r="B3800">
        <v>0</v>
      </c>
      <c r="C3800" t="s">
        <v>22</v>
      </c>
      <c r="D3800">
        <v>1803</v>
      </c>
      <c r="E3800" t="s">
        <v>93</v>
      </c>
      <c r="F3800" t="s">
        <v>14</v>
      </c>
      <c r="G3800">
        <v>15</v>
      </c>
    </row>
    <row r="3801" spans="1:7" x14ac:dyDescent="0.35">
      <c r="A3801">
        <v>108760</v>
      </c>
      <c r="B3801">
        <v>2</v>
      </c>
      <c r="C3801" t="s">
        <v>50</v>
      </c>
      <c r="D3801">
        <v>0</v>
      </c>
      <c r="E3801" t="s">
        <v>100</v>
      </c>
      <c r="F3801" t="s">
        <v>17</v>
      </c>
      <c r="G3801">
        <v>22</v>
      </c>
    </row>
    <row r="3802" spans="1:7" x14ac:dyDescent="0.35">
      <c r="A3802">
        <v>187696</v>
      </c>
      <c r="B3802">
        <v>28</v>
      </c>
      <c r="C3802" t="s">
        <v>21</v>
      </c>
      <c r="D3802">
        <v>0</v>
      </c>
      <c r="E3802" t="s">
        <v>93</v>
      </c>
      <c r="F3802" t="s">
        <v>17</v>
      </c>
      <c r="G3802">
        <v>10</v>
      </c>
    </row>
    <row r="3803" spans="1:7" x14ac:dyDescent="0.35">
      <c r="A3803">
        <v>66199</v>
      </c>
      <c r="B3803">
        <v>0</v>
      </c>
      <c r="C3803" t="s">
        <v>30</v>
      </c>
      <c r="D3803">
        <v>0</v>
      </c>
      <c r="E3803" t="s">
        <v>91</v>
      </c>
      <c r="F3803" t="s">
        <v>17</v>
      </c>
      <c r="G3803">
        <v>5</v>
      </c>
    </row>
    <row r="3804" spans="1:7" x14ac:dyDescent="0.35">
      <c r="A3804">
        <v>104905</v>
      </c>
      <c r="B3804">
        <v>0</v>
      </c>
      <c r="C3804" t="s">
        <v>28</v>
      </c>
      <c r="D3804">
        <v>5401</v>
      </c>
      <c r="E3804" t="s">
        <v>94</v>
      </c>
      <c r="F3804" t="s">
        <v>17</v>
      </c>
      <c r="G3804">
        <v>15</v>
      </c>
    </row>
    <row r="3805" spans="1:7" x14ac:dyDescent="0.35">
      <c r="A3805">
        <v>102665</v>
      </c>
      <c r="B3805">
        <v>1</v>
      </c>
      <c r="C3805" t="s">
        <v>37</v>
      </c>
      <c r="D3805">
        <v>4001</v>
      </c>
      <c r="E3805" t="s">
        <v>98</v>
      </c>
      <c r="F3805" t="s">
        <v>14</v>
      </c>
      <c r="G3805">
        <v>20</v>
      </c>
    </row>
    <row r="3806" spans="1:7" x14ac:dyDescent="0.35">
      <c r="A3806">
        <v>137199</v>
      </c>
      <c r="B3806">
        <v>2</v>
      </c>
      <c r="C3806" t="s">
        <v>56</v>
      </c>
      <c r="D3806">
        <v>808</v>
      </c>
      <c r="E3806" t="s">
        <v>93</v>
      </c>
      <c r="F3806" t="s">
        <v>17</v>
      </c>
      <c r="G3806">
        <v>10</v>
      </c>
    </row>
    <row r="3807" spans="1:7" x14ac:dyDescent="0.35">
      <c r="A3807">
        <v>159507</v>
      </c>
      <c r="B3807">
        <v>0</v>
      </c>
      <c r="C3807" t="s">
        <v>22</v>
      </c>
      <c r="D3807">
        <v>2301</v>
      </c>
      <c r="E3807" t="s">
        <v>90</v>
      </c>
      <c r="F3807" t="s">
        <v>17</v>
      </c>
      <c r="G3807">
        <v>20</v>
      </c>
    </row>
    <row r="3808" spans="1:7" x14ac:dyDescent="0.35">
      <c r="A3808">
        <v>137577</v>
      </c>
      <c r="B3808">
        <v>0</v>
      </c>
      <c r="C3808" t="s">
        <v>56</v>
      </c>
      <c r="D3808">
        <v>0</v>
      </c>
      <c r="E3808" t="s">
        <v>94</v>
      </c>
      <c r="F3808" t="s">
        <v>14</v>
      </c>
      <c r="G3808">
        <v>10</v>
      </c>
    </row>
    <row r="3809" spans="1:7" x14ac:dyDescent="0.35">
      <c r="A3809">
        <v>113805</v>
      </c>
      <c r="B3809">
        <v>0</v>
      </c>
      <c r="C3809" t="s">
        <v>32</v>
      </c>
      <c r="D3809">
        <v>2001</v>
      </c>
      <c r="E3809" t="s">
        <v>90</v>
      </c>
      <c r="F3809" t="s">
        <v>17</v>
      </c>
      <c r="G3809">
        <v>20</v>
      </c>
    </row>
    <row r="3810" spans="1:7" x14ac:dyDescent="0.35">
      <c r="A3810">
        <v>46203</v>
      </c>
      <c r="B3810">
        <v>0</v>
      </c>
      <c r="C3810" t="s">
        <v>22</v>
      </c>
      <c r="D3810">
        <v>3701</v>
      </c>
      <c r="E3810" t="s">
        <v>96</v>
      </c>
      <c r="F3810" t="s">
        <v>17</v>
      </c>
      <c r="G3810">
        <v>10</v>
      </c>
    </row>
    <row r="3811" spans="1:7" x14ac:dyDescent="0.35">
      <c r="A3811">
        <v>78753</v>
      </c>
      <c r="B3811">
        <v>0</v>
      </c>
      <c r="C3811" t="s">
        <v>36</v>
      </c>
      <c r="D3811">
        <v>1801</v>
      </c>
      <c r="E3811" t="s">
        <v>104</v>
      </c>
      <c r="F3811" t="s">
        <v>17</v>
      </c>
      <c r="G3811">
        <v>3</v>
      </c>
    </row>
    <row r="3812" spans="1:7" x14ac:dyDescent="0.35">
      <c r="A3812">
        <v>189711</v>
      </c>
      <c r="B3812">
        <v>1</v>
      </c>
      <c r="C3812" t="s">
        <v>56</v>
      </c>
      <c r="D3812">
        <v>0</v>
      </c>
      <c r="E3812" t="s">
        <v>91</v>
      </c>
      <c r="F3812" t="s">
        <v>14</v>
      </c>
      <c r="G3812">
        <v>10</v>
      </c>
    </row>
    <row r="3813" spans="1:7" x14ac:dyDescent="0.35">
      <c r="A3813">
        <v>160972</v>
      </c>
      <c r="B3813">
        <v>1</v>
      </c>
      <c r="C3813" t="s">
        <v>22</v>
      </c>
      <c r="D3813">
        <v>1901</v>
      </c>
      <c r="E3813" t="s">
        <v>95</v>
      </c>
      <c r="F3813" t="s">
        <v>14</v>
      </c>
      <c r="G3813">
        <v>53</v>
      </c>
    </row>
    <row r="3814" spans="1:7" x14ac:dyDescent="0.35">
      <c r="A3814">
        <v>28514</v>
      </c>
      <c r="B3814">
        <v>0</v>
      </c>
      <c r="C3814" t="s">
        <v>40</v>
      </c>
      <c r="D3814">
        <v>4801</v>
      </c>
      <c r="E3814" t="s">
        <v>94</v>
      </c>
      <c r="F3814" t="s">
        <v>17</v>
      </c>
      <c r="G3814">
        <v>21</v>
      </c>
    </row>
    <row r="3815" spans="1:7" x14ac:dyDescent="0.35">
      <c r="A3815">
        <v>51469</v>
      </c>
      <c r="B3815">
        <v>28</v>
      </c>
      <c r="C3815" t="s">
        <v>54</v>
      </c>
      <c r="D3815">
        <v>5401</v>
      </c>
      <c r="E3815" t="s">
        <v>89</v>
      </c>
      <c r="F3815" t="s">
        <v>17</v>
      </c>
      <c r="G3815">
        <v>10</v>
      </c>
    </row>
    <row r="3816" spans="1:7" x14ac:dyDescent="0.35">
      <c r="A3816">
        <v>4693</v>
      </c>
      <c r="B3816">
        <v>0</v>
      </c>
      <c r="C3816" t="s">
        <v>22</v>
      </c>
      <c r="D3816">
        <v>4005</v>
      </c>
      <c r="E3816" t="s">
        <v>93</v>
      </c>
      <c r="F3816" t="s">
        <v>17</v>
      </c>
      <c r="G3816">
        <v>18</v>
      </c>
    </row>
    <row r="3817" spans="1:7" x14ac:dyDescent="0.35">
      <c r="A3817">
        <v>22664</v>
      </c>
      <c r="B3817">
        <v>0</v>
      </c>
      <c r="C3817" t="s">
        <v>47</v>
      </c>
      <c r="D3817">
        <v>0</v>
      </c>
      <c r="E3817" t="s">
        <v>100</v>
      </c>
      <c r="F3817" t="s">
        <v>17</v>
      </c>
      <c r="G3817">
        <v>17</v>
      </c>
    </row>
    <row r="3818" spans="1:7" x14ac:dyDescent="0.35">
      <c r="A3818">
        <v>39967</v>
      </c>
      <c r="B3818">
        <v>1</v>
      </c>
      <c r="C3818" t="s">
        <v>13</v>
      </c>
      <c r="D3818">
        <v>3001</v>
      </c>
      <c r="E3818" t="s">
        <v>89</v>
      </c>
      <c r="F3818" t="s">
        <v>14</v>
      </c>
      <c r="G3818">
        <v>75</v>
      </c>
    </row>
    <row r="3819" spans="1:7" x14ac:dyDescent="0.35">
      <c r="A3819">
        <v>60490</v>
      </c>
      <c r="B3819">
        <v>0</v>
      </c>
      <c r="C3819" t="s">
        <v>34</v>
      </c>
      <c r="D3819">
        <v>5201</v>
      </c>
      <c r="E3819" t="s">
        <v>95</v>
      </c>
      <c r="F3819" t="s">
        <v>17</v>
      </c>
      <c r="G3819">
        <v>60</v>
      </c>
    </row>
    <row r="3820" spans="1:7" x14ac:dyDescent="0.35">
      <c r="A3820">
        <v>74523</v>
      </c>
      <c r="B3820">
        <v>0</v>
      </c>
      <c r="C3820" t="s">
        <v>30</v>
      </c>
      <c r="D3820">
        <v>0</v>
      </c>
      <c r="E3820" t="s">
        <v>98</v>
      </c>
      <c r="F3820" t="s">
        <v>17</v>
      </c>
      <c r="G3820">
        <v>10</v>
      </c>
    </row>
    <row r="3821" spans="1:7" x14ac:dyDescent="0.35">
      <c r="A3821">
        <v>70146</v>
      </c>
      <c r="B3821">
        <v>2</v>
      </c>
      <c r="C3821" t="s">
        <v>30</v>
      </c>
      <c r="D3821">
        <v>3807</v>
      </c>
      <c r="E3821" t="s">
        <v>90</v>
      </c>
      <c r="F3821" t="s">
        <v>17</v>
      </c>
      <c r="G3821">
        <v>10</v>
      </c>
    </row>
    <row r="3822" spans="1:7" x14ac:dyDescent="0.35">
      <c r="A3822">
        <v>125501</v>
      </c>
      <c r="B3822">
        <v>28</v>
      </c>
      <c r="C3822" t="s">
        <v>21</v>
      </c>
      <c r="D3822">
        <v>4801</v>
      </c>
      <c r="E3822" t="s">
        <v>102</v>
      </c>
      <c r="F3822" t="s">
        <v>17</v>
      </c>
      <c r="G3822">
        <v>14</v>
      </c>
    </row>
    <row r="3823" spans="1:7" x14ac:dyDescent="0.35">
      <c r="A3823">
        <v>38853</v>
      </c>
      <c r="B3823">
        <v>2</v>
      </c>
      <c r="C3823" t="s">
        <v>34</v>
      </c>
      <c r="D3823">
        <v>2807</v>
      </c>
      <c r="E3823" t="s">
        <v>102</v>
      </c>
      <c r="F3823" t="s">
        <v>17</v>
      </c>
      <c r="G3823">
        <v>12</v>
      </c>
    </row>
    <row r="3824" spans="1:7" x14ac:dyDescent="0.35">
      <c r="A3824">
        <v>25591</v>
      </c>
      <c r="B3824">
        <v>0</v>
      </c>
      <c r="C3824" t="s">
        <v>40</v>
      </c>
      <c r="D3824">
        <v>0</v>
      </c>
      <c r="E3824" t="s">
        <v>98</v>
      </c>
      <c r="F3824" t="s">
        <v>17</v>
      </c>
      <c r="G3824">
        <v>13</v>
      </c>
    </row>
    <row r="3825" spans="1:7" x14ac:dyDescent="0.35">
      <c r="A3825">
        <v>66610</v>
      </c>
      <c r="B3825">
        <v>2</v>
      </c>
      <c r="C3825" t="s">
        <v>30</v>
      </c>
      <c r="D3825">
        <v>2401</v>
      </c>
      <c r="E3825" t="s">
        <v>91</v>
      </c>
      <c r="F3825" t="s">
        <v>17</v>
      </c>
      <c r="G3825">
        <v>10</v>
      </c>
    </row>
    <row r="3826" spans="1:7" x14ac:dyDescent="0.35">
      <c r="A3826">
        <v>11738</v>
      </c>
      <c r="B3826">
        <v>1</v>
      </c>
      <c r="C3826" t="s">
        <v>22</v>
      </c>
      <c r="D3826">
        <v>1301</v>
      </c>
      <c r="E3826" t="s">
        <v>94</v>
      </c>
      <c r="F3826" t="s">
        <v>14</v>
      </c>
      <c r="G3826">
        <v>10</v>
      </c>
    </row>
    <row r="3827" spans="1:7" x14ac:dyDescent="0.35">
      <c r="A3827">
        <v>117026</v>
      </c>
      <c r="B3827">
        <v>3</v>
      </c>
      <c r="C3827" t="s">
        <v>21</v>
      </c>
      <c r="D3827">
        <v>3801</v>
      </c>
      <c r="E3827" t="s">
        <v>99</v>
      </c>
      <c r="F3827" t="s">
        <v>14</v>
      </c>
      <c r="G3827">
        <v>9</v>
      </c>
    </row>
    <row r="3828" spans="1:7" x14ac:dyDescent="0.35">
      <c r="A3828">
        <v>59588</v>
      </c>
      <c r="B3828">
        <v>0</v>
      </c>
      <c r="C3828" t="s">
        <v>34</v>
      </c>
      <c r="D3828">
        <v>2001</v>
      </c>
      <c r="E3828" t="s">
        <v>92</v>
      </c>
      <c r="F3828" t="s">
        <v>14</v>
      </c>
      <c r="G3828">
        <v>3</v>
      </c>
    </row>
    <row r="3829" spans="1:7" x14ac:dyDescent="0.35">
      <c r="A3829">
        <v>162997</v>
      </c>
      <c r="B3829">
        <v>2</v>
      </c>
      <c r="C3829" t="s">
        <v>22</v>
      </c>
      <c r="D3829">
        <v>3701</v>
      </c>
      <c r="E3829" t="s">
        <v>102</v>
      </c>
      <c r="F3829" t="s">
        <v>17</v>
      </c>
      <c r="G3829">
        <v>21</v>
      </c>
    </row>
    <row r="3830" spans="1:7" x14ac:dyDescent="0.35">
      <c r="A3830">
        <v>136747</v>
      </c>
      <c r="B3830">
        <v>2</v>
      </c>
      <c r="C3830" t="s">
        <v>56</v>
      </c>
      <c r="D3830">
        <v>3401</v>
      </c>
      <c r="E3830" t="s">
        <v>91</v>
      </c>
      <c r="F3830" t="s">
        <v>17</v>
      </c>
      <c r="G3830">
        <v>6</v>
      </c>
    </row>
    <row r="3831" spans="1:7" x14ac:dyDescent="0.35">
      <c r="A3831">
        <v>115088</v>
      </c>
      <c r="B3831">
        <v>0</v>
      </c>
      <c r="C3831" t="s">
        <v>32</v>
      </c>
      <c r="D3831">
        <v>2001</v>
      </c>
      <c r="E3831" t="s">
        <v>90</v>
      </c>
      <c r="F3831" t="s">
        <v>17</v>
      </c>
      <c r="G3831">
        <v>17</v>
      </c>
    </row>
    <row r="3832" spans="1:7" x14ac:dyDescent="0.35">
      <c r="A3832">
        <v>168358</v>
      </c>
      <c r="B3832">
        <v>1</v>
      </c>
      <c r="C3832" t="s">
        <v>22</v>
      </c>
      <c r="D3832">
        <v>5501</v>
      </c>
      <c r="E3832" t="s">
        <v>102</v>
      </c>
      <c r="F3832" t="s">
        <v>14</v>
      </c>
      <c r="G3832">
        <v>10</v>
      </c>
    </row>
    <row r="3833" spans="1:7" x14ac:dyDescent="0.35">
      <c r="A3833">
        <v>24896</v>
      </c>
      <c r="B3833">
        <v>1</v>
      </c>
      <c r="C3833" t="s">
        <v>47</v>
      </c>
      <c r="D3833">
        <v>3012</v>
      </c>
      <c r="E3833" t="s">
        <v>93</v>
      </c>
      <c r="F3833" t="s">
        <v>14</v>
      </c>
      <c r="G3833">
        <v>15</v>
      </c>
    </row>
    <row r="3834" spans="1:7" x14ac:dyDescent="0.35">
      <c r="A3834">
        <v>157061</v>
      </c>
      <c r="B3834">
        <v>0</v>
      </c>
      <c r="C3834" t="s">
        <v>22</v>
      </c>
      <c r="D3834">
        <v>0</v>
      </c>
      <c r="E3834" t="s">
        <v>94</v>
      </c>
      <c r="F3834" t="s">
        <v>17</v>
      </c>
      <c r="G3834">
        <v>25</v>
      </c>
    </row>
    <row r="3835" spans="1:7" x14ac:dyDescent="0.35">
      <c r="A3835">
        <v>127795</v>
      </c>
      <c r="B3835">
        <v>1</v>
      </c>
      <c r="C3835" t="s">
        <v>21</v>
      </c>
      <c r="D3835">
        <v>5107</v>
      </c>
      <c r="E3835" t="s">
        <v>89</v>
      </c>
      <c r="F3835" t="s">
        <v>14</v>
      </c>
      <c r="G3835">
        <v>15</v>
      </c>
    </row>
    <row r="3836" spans="1:7" x14ac:dyDescent="0.35">
      <c r="A3836">
        <v>13215</v>
      </c>
      <c r="B3836">
        <v>1</v>
      </c>
      <c r="C3836" t="s">
        <v>22</v>
      </c>
      <c r="D3836">
        <v>5001</v>
      </c>
      <c r="E3836" t="s">
        <v>92</v>
      </c>
      <c r="F3836" t="s">
        <v>14</v>
      </c>
      <c r="G3836">
        <v>21</v>
      </c>
    </row>
    <row r="3837" spans="1:7" x14ac:dyDescent="0.35">
      <c r="A3837">
        <v>129899</v>
      </c>
      <c r="B3837">
        <v>0</v>
      </c>
      <c r="C3837" t="s">
        <v>49</v>
      </c>
      <c r="D3837">
        <v>2201</v>
      </c>
      <c r="E3837" t="s">
        <v>91</v>
      </c>
      <c r="F3837" t="s">
        <v>14</v>
      </c>
      <c r="G3837">
        <v>12</v>
      </c>
    </row>
    <row r="3838" spans="1:7" x14ac:dyDescent="0.35">
      <c r="A3838">
        <v>156428</v>
      </c>
      <c r="B3838">
        <v>0</v>
      </c>
      <c r="C3838" t="s">
        <v>22</v>
      </c>
      <c r="D3838">
        <v>2610</v>
      </c>
      <c r="E3838" t="s">
        <v>96</v>
      </c>
      <c r="F3838" t="s">
        <v>17</v>
      </c>
      <c r="G3838">
        <v>9</v>
      </c>
    </row>
    <row r="3839" spans="1:7" x14ac:dyDescent="0.35">
      <c r="A3839">
        <v>157284</v>
      </c>
      <c r="B3839">
        <v>0</v>
      </c>
      <c r="C3839" t="s">
        <v>22</v>
      </c>
      <c r="D3839">
        <v>1501</v>
      </c>
      <c r="E3839" t="s">
        <v>94</v>
      </c>
      <c r="F3839" t="s">
        <v>17</v>
      </c>
      <c r="G3839">
        <v>20</v>
      </c>
    </row>
    <row r="3840" spans="1:7" x14ac:dyDescent="0.35">
      <c r="A3840">
        <v>147508</v>
      </c>
      <c r="B3840">
        <v>0</v>
      </c>
      <c r="C3840" t="s">
        <v>22</v>
      </c>
      <c r="D3840">
        <v>0</v>
      </c>
      <c r="E3840" t="s">
        <v>91</v>
      </c>
      <c r="F3840" t="s">
        <v>17</v>
      </c>
      <c r="G3840">
        <v>10</v>
      </c>
    </row>
    <row r="3841" spans="1:7" x14ac:dyDescent="0.35">
      <c r="A3841">
        <v>37575</v>
      </c>
      <c r="B3841">
        <v>1</v>
      </c>
      <c r="C3841" t="s">
        <v>13</v>
      </c>
      <c r="D3841">
        <v>0</v>
      </c>
      <c r="E3841" t="s">
        <v>96</v>
      </c>
      <c r="F3841" t="s">
        <v>14</v>
      </c>
      <c r="G3841">
        <v>50</v>
      </c>
    </row>
    <row r="3842" spans="1:7" x14ac:dyDescent="0.35">
      <c r="A3842">
        <v>91787</v>
      </c>
      <c r="B3842">
        <v>2</v>
      </c>
      <c r="C3842" t="s">
        <v>16</v>
      </c>
      <c r="D3842">
        <v>4601</v>
      </c>
      <c r="E3842" t="s">
        <v>94</v>
      </c>
      <c r="F3842" t="s">
        <v>17</v>
      </c>
      <c r="G3842">
        <v>25</v>
      </c>
    </row>
    <row r="3843" spans="1:7" x14ac:dyDescent="0.35">
      <c r="A3843">
        <v>160292</v>
      </c>
      <c r="B3843">
        <v>2</v>
      </c>
      <c r="C3843" t="s">
        <v>22</v>
      </c>
      <c r="D3843">
        <v>1304</v>
      </c>
      <c r="E3843" t="s">
        <v>100</v>
      </c>
      <c r="F3843" t="s">
        <v>14</v>
      </c>
      <c r="G3843">
        <v>16</v>
      </c>
    </row>
    <row r="3844" spans="1:7" x14ac:dyDescent="0.35">
      <c r="A3844">
        <v>32288</v>
      </c>
      <c r="B3844">
        <v>2</v>
      </c>
      <c r="C3844" t="s">
        <v>13</v>
      </c>
      <c r="D3844">
        <v>3601</v>
      </c>
      <c r="E3844" t="s">
        <v>98</v>
      </c>
      <c r="F3844" t="s">
        <v>17</v>
      </c>
      <c r="G3844">
        <v>10</v>
      </c>
    </row>
    <row r="3845" spans="1:7" x14ac:dyDescent="0.35">
      <c r="A3845">
        <v>14152</v>
      </c>
      <c r="B3845">
        <v>1</v>
      </c>
      <c r="C3845" t="s">
        <v>39</v>
      </c>
      <c r="D3845">
        <v>4508</v>
      </c>
      <c r="E3845" t="s">
        <v>89</v>
      </c>
      <c r="F3845" t="s">
        <v>14</v>
      </c>
      <c r="G3845">
        <v>10</v>
      </c>
    </row>
    <row r="3846" spans="1:7" x14ac:dyDescent="0.35">
      <c r="A3846">
        <v>115346</v>
      </c>
      <c r="B3846">
        <v>0</v>
      </c>
      <c r="C3846" t="s">
        <v>32</v>
      </c>
      <c r="D3846">
        <v>4201</v>
      </c>
      <c r="E3846" t="s">
        <v>100</v>
      </c>
      <c r="F3846" t="s">
        <v>17</v>
      </c>
      <c r="G3846">
        <v>25</v>
      </c>
    </row>
    <row r="3847" spans="1:7" x14ac:dyDescent="0.35">
      <c r="A3847">
        <v>18339</v>
      </c>
      <c r="B3847">
        <v>1</v>
      </c>
      <c r="C3847" t="s">
        <v>18</v>
      </c>
      <c r="D3847">
        <v>4801</v>
      </c>
      <c r="E3847" t="s">
        <v>92</v>
      </c>
      <c r="F3847" t="s">
        <v>14</v>
      </c>
      <c r="G3847">
        <v>10</v>
      </c>
    </row>
    <row r="3848" spans="1:7" x14ac:dyDescent="0.35">
      <c r="A3848">
        <v>26645</v>
      </c>
      <c r="B3848">
        <v>2</v>
      </c>
      <c r="C3848" t="s">
        <v>40</v>
      </c>
      <c r="D3848">
        <v>4901</v>
      </c>
      <c r="E3848" t="s">
        <v>92</v>
      </c>
      <c r="F3848" t="s">
        <v>17</v>
      </c>
      <c r="G3848">
        <v>15</v>
      </c>
    </row>
    <row r="3849" spans="1:7" x14ac:dyDescent="0.35">
      <c r="A3849">
        <v>85617</v>
      </c>
      <c r="B3849">
        <v>0</v>
      </c>
      <c r="C3849" t="s">
        <v>57</v>
      </c>
      <c r="D3849">
        <v>1801</v>
      </c>
      <c r="E3849" t="s">
        <v>92</v>
      </c>
      <c r="F3849" t="s">
        <v>14</v>
      </c>
      <c r="G3849">
        <v>9</v>
      </c>
    </row>
    <row r="3850" spans="1:7" x14ac:dyDescent="0.35">
      <c r="A3850">
        <v>66830</v>
      </c>
      <c r="B3850">
        <v>0</v>
      </c>
      <c r="C3850" t="s">
        <v>30</v>
      </c>
      <c r="D3850">
        <v>2901</v>
      </c>
      <c r="E3850" t="s">
        <v>90</v>
      </c>
      <c r="F3850" t="s">
        <v>17</v>
      </c>
      <c r="G3850">
        <v>10</v>
      </c>
    </row>
    <row r="3851" spans="1:7" x14ac:dyDescent="0.35">
      <c r="A3851">
        <v>152847</v>
      </c>
      <c r="B3851">
        <v>1</v>
      </c>
      <c r="C3851" t="s">
        <v>22</v>
      </c>
      <c r="D3851">
        <v>2001</v>
      </c>
      <c r="E3851" t="s">
        <v>94</v>
      </c>
      <c r="F3851" t="s">
        <v>14</v>
      </c>
      <c r="G3851">
        <v>37</v>
      </c>
    </row>
    <row r="3852" spans="1:7" x14ac:dyDescent="0.35">
      <c r="A3852">
        <v>51426</v>
      </c>
      <c r="B3852">
        <v>1</v>
      </c>
      <c r="C3852" t="s">
        <v>54</v>
      </c>
      <c r="D3852">
        <v>4601</v>
      </c>
      <c r="E3852" t="s">
        <v>90</v>
      </c>
      <c r="F3852" t="s">
        <v>14</v>
      </c>
      <c r="G3852">
        <v>25</v>
      </c>
    </row>
    <row r="3853" spans="1:7" x14ac:dyDescent="0.35">
      <c r="A3853">
        <v>42068</v>
      </c>
      <c r="B3853">
        <v>2</v>
      </c>
      <c r="C3853" t="s">
        <v>13</v>
      </c>
      <c r="D3853">
        <v>1801</v>
      </c>
      <c r="E3853" t="s">
        <v>90</v>
      </c>
      <c r="F3853" t="s">
        <v>17</v>
      </c>
      <c r="G3853">
        <v>10</v>
      </c>
    </row>
    <row r="3854" spans="1:7" x14ac:dyDescent="0.35">
      <c r="A3854">
        <v>66797</v>
      </c>
      <c r="B3854">
        <v>1</v>
      </c>
      <c r="C3854" t="s">
        <v>30</v>
      </c>
      <c r="D3854">
        <v>0</v>
      </c>
      <c r="E3854" t="s">
        <v>94</v>
      </c>
      <c r="F3854" t="s">
        <v>14</v>
      </c>
      <c r="G3854">
        <v>30</v>
      </c>
    </row>
    <row r="3855" spans="1:7" x14ac:dyDescent="0.35">
      <c r="A3855">
        <v>120203</v>
      </c>
      <c r="B3855">
        <v>28</v>
      </c>
      <c r="C3855" t="s">
        <v>21</v>
      </c>
      <c r="D3855">
        <v>3501</v>
      </c>
      <c r="E3855" t="s">
        <v>92</v>
      </c>
      <c r="F3855" t="s">
        <v>17</v>
      </c>
      <c r="G3855">
        <v>20</v>
      </c>
    </row>
    <row r="3856" spans="1:7" x14ac:dyDescent="0.35">
      <c r="A3856">
        <v>113560</v>
      </c>
      <c r="B3856">
        <v>1</v>
      </c>
      <c r="C3856" t="s">
        <v>32</v>
      </c>
      <c r="D3856">
        <v>2804</v>
      </c>
      <c r="E3856" t="s">
        <v>94</v>
      </c>
      <c r="F3856" t="s">
        <v>14</v>
      </c>
      <c r="G3856">
        <v>25</v>
      </c>
    </row>
    <row r="3857" spans="1:7" x14ac:dyDescent="0.35">
      <c r="A3857">
        <v>188854</v>
      </c>
      <c r="B3857">
        <v>0</v>
      </c>
      <c r="C3857" t="s">
        <v>51</v>
      </c>
      <c r="D3857">
        <v>2401</v>
      </c>
      <c r="E3857" t="s">
        <v>97</v>
      </c>
      <c r="F3857" t="s">
        <v>17</v>
      </c>
      <c r="G3857">
        <v>5</v>
      </c>
    </row>
    <row r="3858" spans="1:7" x14ac:dyDescent="0.35">
      <c r="A3858">
        <v>80378</v>
      </c>
      <c r="B3858">
        <v>2</v>
      </c>
      <c r="C3858" t="s">
        <v>36</v>
      </c>
      <c r="D3858">
        <v>1209</v>
      </c>
      <c r="E3858" t="s">
        <v>90</v>
      </c>
      <c r="F3858" t="s">
        <v>17</v>
      </c>
      <c r="G3858">
        <v>5</v>
      </c>
    </row>
    <row r="3859" spans="1:7" x14ac:dyDescent="0.35">
      <c r="A3859">
        <v>148227</v>
      </c>
      <c r="B3859">
        <v>1002</v>
      </c>
      <c r="C3859" t="s">
        <v>22</v>
      </c>
      <c r="D3859">
        <v>2801</v>
      </c>
      <c r="E3859" t="s">
        <v>94</v>
      </c>
      <c r="F3859" t="s">
        <v>14</v>
      </c>
      <c r="G3859">
        <v>10</v>
      </c>
    </row>
    <row r="3860" spans="1:7" x14ac:dyDescent="0.35">
      <c r="A3860">
        <v>129360</v>
      </c>
      <c r="B3860">
        <v>0</v>
      </c>
      <c r="C3860" t="s">
        <v>21</v>
      </c>
      <c r="D3860">
        <v>5512</v>
      </c>
      <c r="E3860" t="s">
        <v>91</v>
      </c>
      <c r="F3860" t="s">
        <v>14</v>
      </c>
      <c r="G3860">
        <v>15</v>
      </c>
    </row>
    <row r="3861" spans="1:7" x14ac:dyDescent="0.35">
      <c r="A3861">
        <v>187628</v>
      </c>
      <c r="B3861">
        <v>0</v>
      </c>
      <c r="C3861" t="s">
        <v>58</v>
      </c>
      <c r="D3861">
        <v>0</v>
      </c>
      <c r="E3861" t="s">
        <v>95</v>
      </c>
      <c r="F3861" t="s">
        <v>97</v>
      </c>
      <c r="G3861">
        <v>19</v>
      </c>
    </row>
    <row r="3862" spans="1:7" x14ac:dyDescent="0.35">
      <c r="A3862">
        <v>117177</v>
      </c>
      <c r="B3862">
        <v>0</v>
      </c>
      <c r="C3862" t="s">
        <v>21</v>
      </c>
      <c r="D3862">
        <v>1512</v>
      </c>
      <c r="E3862" t="s">
        <v>102</v>
      </c>
      <c r="F3862" t="s">
        <v>17</v>
      </c>
      <c r="G3862">
        <v>9</v>
      </c>
    </row>
    <row r="3863" spans="1:7" x14ac:dyDescent="0.35">
      <c r="A3863">
        <v>13748</v>
      </c>
      <c r="B3863">
        <v>0</v>
      </c>
      <c r="C3863" t="s">
        <v>22</v>
      </c>
      <c r="D3863">
        <v>2509</v>
      </c>
      <c r="E3863" t="s">
        <v>97</v>
      </c>
      <c r="F3863" t="s">
        <v>17</v>
      </c>
      <c r="G3863">
        <v>12</v>
      </c>
    </row>
    <row r="3864" spans="1:7" x14ac:dyDescent="0.35">
      <c r="A3864">
        <v>173563</v>
      </c>
      <c r="B3864">
        <v>0</v>
      </c>
      <c r="C3864" t="s">
        <v>38</v>
      </c>
      <c r="D3864">
        <v>3001</v>
      </c>
      <c r="E3864" t="s">
        <v>90</v>
      </c>
      <c r="F3864" t="s">
        <v>17</v>
      </c>
      <c r="G3864">
        <v>30</v>
      </c>
    </row>
    <row r="3865" spans="1:7" x14ac:dyDescent="0.35">
      <c r="A3865">
        <v>39869</v>
      </c>
      <c r="B3865">
        <v>28</v>
      </c>
      <c r="C3865" t="s">
        <v>13</v>
      </c>
      <c r="D3865">
        <v>0</v>
      </c>
      <c r="E3865" t="s">
        <v>91</v>
      </c>
      <c r="F3865" t="s">
        <v>17</v>
      </c>
      <c r="G3865">
        <v>21</v>
      </c>
    </row>
    <row r="3866" spans="1:7" x14ac:dyDescent="0.35">
      <c r="A3866">
        <v>188316</v>
      </c>
      <c r="B3866">
        <v>28</v>
      </c>
      <c r="C3866" t="s">
        <v>13</v>
      </c>
      <c r="D3866">
        <v>2305</v>
      </c>
      <c r="E3866" t="s">
        <v>99</v>
      </c>
      <c r="F3866" t="s">
        <v>17</v>
      </c>
      <c r="G3866">
        <v>10</v>
      </c>
    </row>
    <row r="3867" spans="1:7" x14ac:dyDescent="0.35">
      <c r="A3867">
        <v>74345</v>
      </c>
      <c r="B3867">
        <v>72</v>
      </c>
      <c r="C3867" t="s">
        <v>30</v>
      </c>
      <c r="D3867">
        <v>3504</v>
      </c>
      <c r="E3867" t="s">
        <v>90</v>
      </c>
      <c r="F3867" t="s">
        <v>14</v>
      </c>
      <c r="G3867">
        <v>25</v>
      </c>
    </row>
    <row r="3868" spans="1:7" x14ac:dyDescent="0.35">
      <c r="A3868">
        <v>57496</v>
      </c>
      <c r="B3868">
        <v>0</v>
      </c>
      <c r="C3868" t="s">
        <v>58</v>
      </c>
      <c r="D3868">
        <v>3510</v>
      </c>
      <c r="E3868" t="s">
        <v>90</v>
      </c>
      <c r="F3868" t="s">
        <v>14</v>
      </c>
      <c r="G3868">
        <v>25</v>
      </c>
    </row>
    <row r="3869" spans="1:7" x14ac:dyDescent="0.35">
      <c r="A3869">
        <v>65806</v>
      </c>
      <c r="B3869">
        <v>0</v>
      </c>
      <c r="C3869" t="s">
        <v>30</v>
      </c>
      <c r="D3869">
        <v>3109</v>
      </c>
      <c r="E3869" t="s">
        <v>104</v>
      </c>
      <c r="F3869" t="s">
        <v>17</v>
      </c>
      <c r="G3869">
        <v>5</v>
      </c>
    </row>
    <row r="3870" spans="1:7" x14ac:dyDescent="0.35">
      <c r="A3870">
        <v>152054</v>
      </c>
      <c r="B3870">
        <v>2</v>
      </c>
      <c r="C3870" t="s">
        <v>22</v>
      </c>
      <c r="D3870">
        <v>2401</v>
      </c>
      <c r="E3870" t="s">
        <v>94</v>
      </c>
      <c r="F3870" t="s">
        <v>17</v>
      </c>
      <c r="G3870">
        <v>25</v>
      </c>
    </row>
    <row r="3871" spans="1:7" x14ac:dyDescent="0.35">
      <c r="A3871">
        <v>191064</v>
      </c>
      <c r="B3871">
        <v>0</v>
      </c>
      <c r="C3871" t="s">
        <v>54</v>
      </c>
      <c r="D3871">
        <v>2001</v>
      </c>
      <c r="E3871" t="s">
        <v>98</v>
      </c>
      <c r="F3871" t="s">
        <v>17</v>
      </c>
      <c r="G3871">
        <v>3</v>
      </c>
    </row>
    <row r="3872" spans="1:7" x14ac:dyDescent="0.35">
      <c r="A3872">
        <v>117847</v>
      </c>
      <c r="B3872">
        <v>1</v>
      </c>
      <c r="C3872" t="s">
        <v>21</v>
      </c>
      <c r="D3872">
        <v>4601</v>
      </c>
      <c r="E3872" t="s">
        <v>90</v>
      </c>
      <c r="F3872" t="s">
        <v>14</v>
      </c>
      <c r="G3872">
        <v>20</v>
      </c>
    </row>
    <row r="3873" spans="1:7" x14ac:dyDescent="0.35">
      <c r="A3873">
        <v>137626</v>
      </c>
      <c r="B3873">
        <v>1</v>
      </c>
      <c r="C3873" t="s">
        <v>56</v>
      </c>
      <c r="D3873">
        <v>4801</v>
      </c>
      <c r="E3873" t="s">
        <v>92</v>
      </c>
      <c r="F3873" t="s">
        <v>14</v>
      </c>
      <c r="G3873">
        <v>20</v>
      </c>
    </row>
    <row r="3874" spans="1:7" x14ac:dyDescent="0.35">
      <c r="A3874">
        <v>39659</v>
      </c>
      <c r="B3874">
        <v>0</v>
      </c>
      <c r="C3874" t="s">
        <v>13</v>
      </c>
      <c r="D3874">
        <v>5401</v>
      </c>
      <c r="E3874" t="s">
        <v>99</v>
      </c>
      <c r="F3874" t="s">
        <v>14</v>
      </c>
      <c r="G3874">
        <v>20</v>
      </c>
    </row>
    <row r="3875" spans="1:7" x14ac:dyDescent="0.35">
      <c r="A3875">
        <v>136607</v>
      </c>
      <c r="B3875">
        <v>0</v>
      </c>
      <c r="C3875" t="s">
        <v>56</v>
      </c>
      <c r="D3875">
        <v>2112</v>
      </c>
      <c r="E3875" t="s">
        <v>93</v>
      </c>
      <c r="F3875" t="s">
        <v>14</v>
      </c>
      <c r="G3875">
        <v>32</v>
      </c>
    </row>
    <row r="3876" spans="1:7" x14ac:dyDescent="0.35">
      <c r="A3876">
        <v>61745</v>
      </c>
      <c r="B3876">
        <v>0</v>
      </c>
      <c r="C3876" t="s">
        <v>34</v>
      </c>
      <c r="D3876">
        <v>6401</v>
      </c>
      <c r="E3876" t="s">
        <v>90</v>
      </c>
      <c r="F3876" t="s">
        <v>14</v>
      </c>
      <c r="G3876">
        <v>20</v>
      </c>
    </row>
    <row r="3877" spans="1:7" x14ac:dyDescent="0.35">
      <c r="A3877">
        <v>29875</v>
      </c>
      <c r="B3877">
        <v>1002</v>
      </c>
      <c r="C3877" t="s">
        <v>40</v>
      </c>
      <c r="D3877">
        <v>5901</v>
      </c>
      <c r="E3877" t="s">
        <v>93</v>
      </c>
      <c r="F3877" t="s">
        <v>14</v>
      </c>
      <c r="G3877">
        <v>20</v>
      </c>
    </row>
    <row r="3878" spans="1:7" x14ac:dyDescent="0.35">
      <c r="A3878">
        <v>7174</v>
      </c>
      <c r="B3878">
        <v>0</v>
      </c>
      <c r="C3878" t="s">
        <v>16</v>
      </c>
      <c r="D3878">
        <v>301</v>
      </c>
      <c r="E3878" t="s">
        <v>90</v>
      </c>
      <c r="F3878" t="s">
        <v>17</v>
      </c>
      <c r="G3878">
        <v>10</v>
      </c>
    </row>
    <row r="3879" spans="1:7" x14ac:dyDescent="0.35">
      <c r="A3879">
        <v>166416</v>
      </c>
      <c r="B3879">
        <v>1</v>
      </c>
      <c r="C3879" t="s">
        <v>22</v>
      </c>
      <c r="D3879">
        <v>5301</v>
      </c>
      <c r="E3879" t="s">
        <v>104</v>
      </c>
      <c r="F3879" t="s">
        <v>14</v>
      </c>
      <c r="G3879">
        <v>20</v>
      </c>
    </row>
    <row r="3880" spans="1:7" x14ac:dyDescent="0.35">
      <c r="A3880">
        <v>95408</v>
      </c>
      <c r="B3880">
        <v>0</v>
      </c>
      <c r="C3880" t="s">
        <v>16</v>
      </c>
      <c r="D3880">
        <v>5201</v>
      </c>
      <c r="E3880" t="s">
        <v>92</v>
      </c>
      <c r="F3880" t="s">
        <v>17</v>
      </c>
      <c r="G3880">
        <v>15</v>
      </c>
    </row>
    <row r="3881" spans="1:7" x14ac:dyDescent="0.35">
      <c r="A3881">
        <v>102181</v>
      </c>
      <c r="B3881">
        <v>0</v>
      </c>
      <c r="C3881" t="s">
        <v>37</v>
      </c>
      <c r="D3881">
        <v>3404</v>
      </c>
      <c r="E3881" t="s">
        <v>94</v>
      </c>
      <c r="F3881" t="s">
        <v>17</v>
      </c>
      <c r="G3881">
        <v>15</v>
      </c>
    </row>
    <row r="3882" spans="1:7" x14ac:dyDescent="0.35">
      <c r="A3882">
        <v>155851</v>
      </c>
      <c r="B3882">
        <v>28</v>
      </c>
      <c r="C3882" t="s">
        <v>22</v>
      </c>
      <c r="D3882">
        <v>6201</v>
      </c>
      <c r="E3882" t="s">
        <v>89</v>
      </c>
      <c r="F3882" t="s">
        <v>17</v>
      </c>
      <c r="G3882">
        <v>20</v>
      </c>
    </row>
    <row r="3883" spans="1:7" x14ac:dyDescent="0.35">
      <c r="A3883">
        <v>40421</v>
      </c>
      <c r="B3883">
        <v>1002</v>
      </c>
      <c r="C3883" t="s">
        <v>13</v>
      </c>
      <c r="D3883">
        <v>3911</v>
      </c>
      <c r="E3883" t="s">
        <v>93</v>
      </c>
      <c r="F3883" t="s">
        <v>14</v>
      </c>
      <c r="G3883">
        <v>5</v>
      </c>
    </row>
    <row r="3884" spans="1:7" x14ac:dyDescent="0.35">
      <c r="A3884">
        <v>26346</v>
      </c>
      <c r="B3884">
        <v>0</v>
      </c>
      <c r="C3884" t="s">
        <v>40</v>
      </c>
      <c r="D3884">
        <v>3201</v>
      </c>
      <c r="E3884" t="s">
        <v>94</v>
      </c>
      <c r="F3884" t="s">
        <v>17</v>
      </c>
      <c r="G3884">
        <v>10</v>
      </c>
    </row>
    <row r="3885" spans="1:7" x14ac:dyDescent="0.35">
      <c r="A3885">
        <v>152621</v>
      </c>
      <c r="B3885">
        <v>4</v>
      </c>
      <c r="C3885" t="s">
        <v>22</v>
      </c>
      <c r="D3885">
        <v>1801</v>
      </c>
      <c r="E3885" t="s">
        <v>93</v>
      </c>
      <c r="F3885" t="s">
        <v>14</v>
      </c>
      <c r="G3885">
        <v>10</v>
      </c>
    </row>
    <row r="3886" spans="1:7" x14ac:dyDescent="0.35">
      <c r="A3886">
        <v>164220</v>
      </c>
      <c r="B3886">
        <v>2</v>
      </c>
      <c r="C3886" t="s">
        <v>22</v>
      </c>
      <c r="D3886">
        <v>2601</v>
      </c>
      <c r="E3886" t="s">
        <v>95</v>
      </c>
      <c r="F3886" t="s">
        <v>17</v>
      </c>
      <c r="G3886">
        <v>10</v>
      </c>
    </row>
    <row r="3887" spans="1:7" x14ac:dyDescent="0.35">
      <c r="A3887">
        <v>190477</v>
      </c>
      <c r="B3887">
        <v>2</v>
      </c>
      <c r="C3887" t="s">
        <v>41</v>
      </c>
      <c r="D3887">
        <v>0</v>
      </c>
      <c r="E3887" t="s">
        <v>101</v>
      </c>
      <c r="F3887" t="s">
        <v>14</v>
      </c>
      <c r="G3887">
        <v>25</v>
      </c>
    </row>
    <row r="3888" spans="1:7" x14ac:dyDescent="0.35">
      <c r="A3888">
        <v>58203</v>
      </c>
      <c r="B3888">
        <v>1</v>
      </c>
      <c r="C3888" t="s">
        <v>58</v>
      </c>
      <c r="D3888">
        <v>4401</v>
      </c>
      <c r="E3888" t="s">
        <v>100</v>
      </c>
      <c r="F3888" t="s">
        <v>14</v>
      </c>
      <c r="G3888">
        <v>6</v>
      </c>
    </row>
    <row r="3889" spans="1:7" x14ac:dyDescent="0.35">
      <c r="A3889">
        <v>115188</v>
      </c>
      <c r="B3889">
        <v>2</v>
      </c>
      <c r="C3889" t="s">
        <v>32</v>
      </c>
      <c r="D3889">
        <v>3601</v>
      </c>
      <c r="E3889" t="s">
        <v>100</v>
      </c>
      <c r="F3889" t="s">
        <v>17</v>
      </c>
      <c r="G3889">
        <v>16</v>
      </c>
    </row>
    <row r="3890" spans="1:7" x14ac:dyDescent="0.35">
      <c r="A3890">
        <v>148918</v>
      </c>
      <c r="B3890">
        <v>0</v>
      </c>
      <c r="C3890" t="s">
        <v>22</v>
      </c>
      <c r="D3890">
        <v>0</v>
      </c>
      <c r="E3890" t="s">
        <v>89</v>
      </c>
      <c r="F3890" t="s">
        <v>17</v>
      </c>
      <c r="G3890">
        <v>21</v>
      </c>
    </row>
    <row r="3891" spans="1:7" x14ac:dyDescent="0.35">
      <c r="A3891">
        <v>55117</v>
      </c>
      <c r="B3891">
        <v>0</v>
      </c>
      <c r="C3891" t="s">
        <v>63</v>
      </c>
      <c r="D3891">
        <v>2905</v>
      </c>
      <c r="E3891" t="s">
        <v>94</v>
      </c>
      <c r="F3891" t="s">
        <v>17</v>
      </c>
      <c r="G3891">
        <v>15</v>
      </c>
    </row>
    <row r="3892" spans="1:7" x14ac:dyDescent="0.35">
      <c r="A3892">
        <v>157106</v>
      </c>
      <c r="B3892">
        <v>0</v>
      </c>
      <c r="C3892" t="s">
        <v>22</v>
      </c>
      <c r="D3892">
        <v>5111</v>
      </c>
      <c r="E3892" t="s">
        <v>95</v>
      </c>
      <c r="F3892" t="s">
        <v>17</v>
      </c>
      <c r="G3892">
        <v>26</v>
      </c>
    </row>
    <row r="3893" spans="1:7" x14ac:dyDescent="0.35">
      <c r="A3893">
        <v>183193</v>
      </c>
      <c r="B3893">
        <v>0</v>
      </c>
      <c r="C3893" t="s">
        <v>41</v>
      </c>
      <c r="D3893">
        <v>5801</v>
      </c>
      <c r="E3893" t="s">
        <v>91</v>
      </c>
      <c r="F3893" t="s">
        <v>17</v>
      </c>
      <c r="G3893">
        <v>31</v>
      </c>
    </row>
    <row r="3894" spans="1:7" x14ac:dyDescent="0.35">
      <c r="A3894">
        <v>170402</v>
      </c>
      <c r="B3894">
        <v>0</v>
      </c>
      <c r="C3894" t="s">
        <v>22</v>
      </c>
      <c r="D3894">
        <v>4301</v>
      </c>
      <c r="E3894" t="s">
        <v>101</v>
      </c>
      <c r="F3894" t="s">
        <v>17</v>
      </c>
      <c r="G3894">
        <v>10</v>
      </c>
    </row>
    <row r="3895" spans="1:7" x14ac:dyDescent="0.35">
      <c r="A3895">
        <v>52588</v>
      </c>
      <c r="B3895">
        <v>0</v>
      </c>
      <c r="C3895" t="s">
        <v>54</v>
      </c>
      <c r="D3895">
        <v>0</v>
      </c>
      <c r="E3895" t="s">
        <v>100</v>
      </c>
      <c r="F3895" t="s">
        <v>97</v>
      </c>
      <c r="G3895">
        <v>15</v>
      </c>
    </row>
    <row r="3896" spans="1:7" x14ac:dyDescent="0.35">
      <c r="A3896">
        <v>182356</v>
      </c>
      <c r="B3896">
        <v>0</v>
      </c>
      <c r="C3896" t="s">
        <v>41</v>
      </c>
      <c r="D3896">
        <v>3801</v>
      </c>
      <c r="E3896" t="s">
        <v>98</v>
      </c>
      <c r="F3896" t="s">
        <v>17</v>
      </c>
      <c r="G3896">
        <v>12</v>
      </c>
    </row>
    <row r="3897" spans="1:7" x14ac:dyDescent="0.35">
      <c r="A3897">
        <v>43052</v>
      </c>
      <c r="B3897">
        <v>0</v>
      </c>
      <c r="C3897" t="s">
        <v>13</v>
      </c>
      <c r="D3897">
        <v>5407</v>
      </c>
      <c r="E3897" t="s">
        <v>93</v>
      </c>
      <c r="F3897" t="s">
        <v>17</v>
      </c>
      <c r="G3897">
        <v>5</v>
      </c>
    </row>
    <row r="3898" spans="1:7" x14ac:dyDescent="0.35">
      <c r="A3898">
        <v>120050</v>
      </c>
      <c r="B3898">
        <v>1</v>
      </c>
      <c r="C3898" t="s">
        <v>21</v>
      </c>
      <c r="D3898">
        <v>0</v>
      </c>
      <c r="E3898" t="s">
        <v>92</v>
      </c>
      <c r="F3898" t="s">
        <v>14</v>
      </c>
      <c r="G3898">
        <v>21</v>
      </c>
    </row>
    <row r="3899" spans="1:7" x14ac:dyDescent="0.35">
      <c r="A3899">
        <v>186198</v>
      </c>
      <c r="B3899">
        <v>0</v>
      </c>
      <c r="C3899" t="s">
        <v>39</v>
      </c>
      <c r="D3899">
        <v>2301</v>
      </c>
      <c r="E3899" t="s">
        <v>96</v>
      </c>
      <c r="F3899" t="s">
        <v>17</v>
      </c>
      <c r="G3899">
        <v>15</v>
      </c>
    </row>
    <row r="3900" spans="1:7" x14ac:dyDescent="0.35">
      <c r="A3900">
        <v>170864</v>
      </c>
      <c r="B3900">
        <v>28</v>
      </c>
      <c r="C3900" t="s">
        <v>22</v>
      </c>
      <c r="D3900">
        <v>4201</v>
      </c>
      <c r="E3900" t="s">
        <v>94</v>
      </c>
      <c r="F3900" t="s">
        <v>14</v>
      </c>
      <c r="G3900">
        <v>10</v>
      </c>
    </row>
    <row r="3901" spans="1:7" x14ac:dyDescent="0.35">
      <c r="A3901">
        <v>126184</v>
      </c>
      <c r="B3901">
        <v>0</v>
      </c>
      <c r="C3901" t="s">
        <v>21</v>
      </c>
      <c r="D3901">
        <v>2801</v>
      </c>
      <c r="E3901" t="s">
        <v>98</v>
      </c>
      <c r="F3901" t="s">
        <v>17</v>
      </c>
      <c r="G3901">
        <v>7</v>
      </c>
    </row>
    <row r="3902" spans="1:7" x14ac:dyDescent="0.35">
      <c r="A3902">
        <v>25147</v>
      </c>
      <c r="B3902">
        <v>72</v>
      </c>
      <c r="C3902" t="s">
        <v>47</v>
      </c>
      <c r="D3902">
        <v>2101</v>
      </c>
      <c r="E3902" t="s">
        <v>95</v>
      </c>
      <c r="F3902" t="s">
        <v>14</v>
      </c>
      <c r="G3902">
        <v>5</v>
      </c>
    </row>
    <row r="3903" spans="1:7" x14ac:dyDescent="0.35">
      <c r="A3903">
        <v>81200</v>
      </c>
      <c r="B3903">
        <v>1</v>
      </c>
      <c r="C3903" t="s">
        <v>36</v>
      </c>
      <c r="D3903">
        <v>2908</v>
      </c>
      <c r="E3903" t="s">
        <v>92</v>
      </c>
      <c r="F3903" t="s">
        <v>14</v>
      </c>
      <c r="G3903">
        <v>5</v>
      </c>
    </row>
    <row r="3904" spans="1:7" x14ac:dyDescent="0.35">
      <c r="A3904">
        <v>152657</v>
      </c>
      <c r="B3904">
        <v>0</v>
      </c>
      <c r="C3904" t="s">
        <v>22</v>
      </c>
      <c r="D3904">
        <v>5001</v>
      </c>
      <c r="E3904" t="s">
        <v>91</v>
      </c>
      <c r="F3904" t="s">
        <v>17</v>
      </c>
      <c r="G3904">
        <v>15</v>
      </c>
    </row>
    <row r="3905" spans="1:7" x14ac:dyDescent="0.35">
      <c r="A3905">
        <v>16329</v>
      </c>
      <c r="B3905">
        <v>0</v>
      </c>
      <c r="C3905" t="s">
        <v>18</v>
      </c>
      <c r="D3905">
        <v>4701</v>
      </c>
      <c r="E3905" t="s">
        <v>90</v>
      </c>
      <c r="F3905" t="s">
        <v>17</v>
      </c>
      <c r="G3905">
        <v>7</v>
      </c>
    </row>
    <row r="3906" spans="1:7" x14ac:dyDescent="0.35">
      <c r="A3906">
        <v>87508</v>
      </c>
      <c r="B3906">
        <v>1002</v>
      </c>
      <c r="C3906" t="s">
        <v>35</v>
      </c>
      <c r="D3906">
        <v>5207</v>
      </c>
      <c r="E3906" t="s">
        <v>92</v>
      </c>
      <c r="F3906" t="s">
        <v>17</v>
      </c>
      <c r="G3906">
        <v>9</v>
      </c>
    </row>
    <row r="3907" spans="1:7" x14ac:dyDescent="0.35">
      <c r="A3907">
        <v>190311</v>
      </c>
      <c r="B3907">
        <v>1</v>
      </c>
      <c r="C3907" t="s">
        <v>47</v>
      </c>
      <c r="D3907">
        <v>0</v>
      </c>
      <c r="E3907" t="s">
        <v>91</v>
      </c>
      <c r="F3907" t="s">
        <v>14</v>
      </c>
      <c r="G3907">
        <v>15</v>
      </c>
    </row>
    <row r="3908" spans="1:7" x14ac:dyDescent="0.35">
      <c r="A3908">
        <v>165314</v>
      </c>
      <c r="B3908">
        <v>0</v>
      </c>
      <c r="C3908" t="s">
        <v>22</v>
      </c>
      <c r="D3908">
        <v>4701</v>
      </c>
      <c r="E3908" t="s">
        <v>94</v>
      </c>
      <c r="F3908" t="s">
        <v>17</v>
      </c>
      <c r="G3908">
        <v>25</v>
      </c>
    </row>
    <row r="3909" spans="1:7" x14ac:dyDescent="0.35">
      <c r="A3909">
        <v>160570</v>
      </c>
      <c r="B3909">
        <v>0</v>
      </c>
      <c r="C3909" t="s">
        <v>41</v>
      </c>
      <c r="D3909">
        <v>2401</v>
      </c>
      <c r="E3909" t="s">
        <v>95</v>
      </c>
      <c r="F3909" t="s">
        <v>14</v>
      </c>
      <c r="G3909">
        <v>15</v>
      </c>
    </row>
    <row r="3910" spans="1:7" x14ac:dyDescent="0.35">
      <c r="A3910">
        <v>151806</v>
      </c>
      <c r="B3910">
        <v>1</v>
      </c>
      <c r="C3910" t="s">
        <v>22</v>
      </c>
      <c r="D3910">
        <v>2501</v>
      </c>
      <c r="E3910" t="s">
        <v>91</v>
      </c>
      <c r="F3910" t="s">
        <v>14</v>
      </c>
      <c r="G3910">
        <v>4</v>
      </c>
    </row>
    <row r="3911" spans="1:7" x14ac:dyDescent="0.35">
      <c r="A3911">
        <v>51731</v>
      </c>
      <c r="B3911">
        <v>1</v>
      </c>
      <c r="C3911" t="s">
        <v>54</v>
      </c>
      <c r="D3911">
        <v>5101</v>
      </c>
      <c r="E3911" t="s">
        <v>90</v>
      </c>
      <c r="F3911" t="s">
        <v>14</v>
      </c>
      <c r="G3911">
        <v>20</v>
      </c>
    </row>
    <row r="3912" spans="1:7" x14ac:dyDescent="0.35">
      <c r="A3912">
        <v>17418</v>
      </c>
      <c r="B3912">
        <v>0</v>
      </c>
      <c r="C3912" t="s">
        <v>18</v>
      </c>
      <c r="D3912">
        <v>5401</v>
      </c>
      <c r="E3912" t="s">
        <v>94</v>
      </c>
      <c r="F3912" t="s">
        <v>17</v>
      </c>
      <c r="G3912">
        <v>13</v>
      </c>
    </row>
    <row r="3913" spans="1:7" x14ac:dyDescent="0.35">
      <c r="A3913">
        <v>103953</v>
      </c>
      <c r="B3913">
        <v>0</v>
      </c>
      <c r="C3913" t="s">
        <v>37</v>
      </c>
      <c r="D3913">
        <v>0</v>
      </c>
      <c r="E3913" t="s">
        <v>90</v>
      </c>
      <c r="F3913" t="s">
        <v>17</v>
      </c>
      <c r="G3913">
        <v>5</v>
      </c>
    </row>
    <row r="3914" spans="1:7" x14ac:dyDescent="0.35">
      <c r="A3914">
        <v>14552</v>
      </c>
      <c r="B3914">
        <v>0</v>
      </c>
      <c r="C3914" t="s">
        <v>13</v>
      </c>
      <c r="D3914">
        <v>4906</v>
      </c>
      <c r="E3914" t="s">
        <v>95</v>
      </c>
      <c r="F3914" t="s">
        <v>14</v>
      </c>
      <c r="G3914">
        <v>16</v>
      </c>
    </row>
    <row r="3915" spans="1:7" x14ac:dyDescent="0.35">
      <c r="A3915">
        <v>186109</v>
      </c>
      <c r="B3915">
        <v>28028</v>
      </c>
      <c r="C3915" t="s">
        <v>16</v>
      </c>
      <c r="D3915">
        <v>1309</v>
      </c>
      <c r="E3915" t="s">
        <v>90</v>
      </c>
      <c r="F3915" t="s">
        <v>17</v>
      </c>
      <c r="G3915">
        <v>8</v>
      </c>
    </row>
    <row r="3916" spans="1:7" x14ac:dyDescent="0.35">
      <c r="A3916">
        <v>40283</v>
      </c>
      <c r="B3916">
        <v>0</v>
      </c>
      <c r="C3916" t="s">
        <v>13</v>
      </c>
      <c r="D3916">
        <v>5502</v>
      </c>
      <c r="E3916" t="s">
        <v>89</v>
      </c>
      <c r="F3916" t="s">
        <v>17</v>
      </c>
      <c r="G3916">
        <v>25</v>
      </c>
    </row>
    <row r="3917" spans="1:7" x14ac:dyDescent="0.35">
      <c r="A3917">
        <v>142161</v>
      </c>
      <c r="B3917">
        <v>0</v>
      </c>
      <c r="C3917" t="s">
        <v>24</v>
      </c>
      <c r="D3917">
        <v>3001</v>
      </c>
      <c r="E3917" t="s">
        <v>90</v>
      </c>
      <c r="F3917" t="s">
        <v>14</v>
      </c>
      <c r="G3917">
        <v>5</v>
      </c>
    </row>
    <row r="3918" spans="1:7" x14ac:dyDescent="0.35">
      <c r="A3918">
        <v>181337</v>
      </c>
      <c r="B3918">
        <v>2</v>
      </c>
      <c r="C3918" t="s">
        <v>41</v>
      </c>
      <c r="D3918">
        <v>3011</v>
      </c>
      <c r="E3918" t="s">
        <v>93</v>
      </c>
      <c r="F3918" t="s">
        <v>17</v>
      </c>
      <c r="G3918">
        <v>12</v>
      </c>
    </row>
    <row r="3919" spans="1:7" x14ac:dyDescent="0.35">
      <c r="A3919">
        <v>161646</v>
      </c>
      <c r="B3919">
        <v>1</v>
      </c>
      <c r="C3919" t="s">
        <v>22</v>
      </c>
      <c r="D3919">
        <v>0</v>
      </c>
      <c r="E3919" t="s">
        <v>93</v>
      </c>
      <c r="F3919" t="s">
        <v>14</v>
      </c>
      <c r="G3919">
        <v>23</v>
      </c>
    </row>
    <row r="3920" spans="1:7" x14ac:dyDescent="0.35">
      <c r="A3920">
        <v>181869</v>
      </c>
      <c r="B3920">
        <v>1</v>
      </c>
      <c r="C3920" t="s">
        <v>41</v>
      </c>
      <c r="D3920">
        <v>2201</v>
      </c>
      <c r="E3920" t="s">
        <v>90</v>
      </c>
      <c r="F3920" t="s">
        <v>14</v>
      </c>
      <c r="G3920">
        <v>10</v>
      </c>
    </row>
    <row r="3921" spans="1:7" x14ac:dyDescent="0.35">
      <c r="A3921">
        <v>55302</v>
      </c>
      <c r="B3921">
        <v>0</v>
      </c>
      <c r="C3921" t="s">
        <v>63</v>
      </c>
      <c r="D3921">
        <v>2402</v>
      </c>
      <c r="E3921" t="s">
        <v>94</v>
      </c>
      <c r="F3921" t="s">
        <v>14</v>
      </c>
      <c r="G3921">
        <v>15</v>
      </c>
    </row>
    <row r="3922" spans="1:7" x14ac:dyDescent="0.35">
      <c r="A3922">
        <v>189508</v>
      </c>
      <c r="B3922">
        <v>1</v>
      </c>
      <c r="C3922" t="s">
        <v>16</v>
      </c>
      <c r="D3922">
        <v>0</v>
      </c>
      <c r="E3922" t="s">
        <v>97</v>
      </c>
      <c r="F3922" t="s">
        <v>14</v>
      </c>
      <c r="G3922">
        <v>7</v>
      </c>
    </row>
    <row r="3923" spans="1:7" x14ac:dyDescent="0.35">
      <c r="A3923">
        <v>129031</v>
      </c>
      <c r="B3923">
        <v>1002</v>
      </c>
      <c r="C3923" t="s">
        <v>21</v>
      </c>
      <c r="D3923">
        <v>1702</v>
      </c>
      <c r="E3923" t="s">
        <v>96</v>
      </c>
      <c r="F3923" t="s">
        <v>14</v>
      </c>
      <c r="G3923">
        <v>10</v>
      </c>
    </row>
    <row r="3924" spans="1:7" x14ac:dyDescent="0.35">
      <c r="A3924">
        <v>177962</v>
      </c>
      <c r="B3924">
        <v>2</v>
      </c>
      <c r="C3924" t="s">
        <v>51</v>
      </c>
      <c r="D3924">
        <v>2305</v>
      </c>
      <c r="E3924" t="s">
        <v>90</v>
      </c>
      <c r="F3924" t="s">
        <v>14</v>
      </c>
      <c r="G3924">
        <v>5</v>
      </c>
    </row>
    <row r="3925" spans="1:7" x14ac:dyDescent="0.35">
      <c r="A3925">
        <v>171832</v>
      </c>
      <c r="B3925">
        <v>4</v>
      </c>
      <c r="C3925" t="s">
        <v>22</v>
      </c>
      <c r="D3925">
        <v>0</v>
      </c>
      <c r="E3925" t="s">
        <v>104</v>
      </c>
      <c r="F3925" t="s">
        <v>14</v>
      </c>
      <c r="G3925">
        <v>25</v>
      </c>
    </row>
    <row r="3926" spans="1:7" x14ac:dyDescent="0.35">
      <c r="A3926">
        <v>57992</v>
      </c>
      <c r="B3926">
        <v>1</v>
      </c>
      <c r="C3926" t="s">
        <v>58</v>
      </c>
      <c r="D3926">
        <v>4611</v>
      </c>
      <c r="E3926" t="s">
        <v>101</v>
      </c>
      <c r="F3926" t="s">
        <v>14</v>
      </c>
      <c r="G3926">
        <v>5</v>
      </c>
    </row>
    <row r="3927" spans="1:7" x14ac:dyDescent="0.35">
      <c r="A3927">
        <v>132154</v>
      </c>
      <c r="B3927">
        <v>1</v>
      </c>
      <c r="C3927" t="s">
        <v>49</v>
      </c>
      <c r="D3927">
        <v>1701</v>
      </c>
      <c r="E3927" t="s">
        <v>95</v>
      </c>
      <c r="F3927" t="s">
        <v>14</v>
      </c>
      <c r="G3927">
        <v>15</v>
      </c>
    </row>
    <row r="3928" spans="1:7" x14ac:dyDescent="0.35">
      <c r="A3928">
        <v>150191</v>
      </c>
      <c r="B3928">
        <v>1</v>
      </c>
      <c r="C3928" t="s">
        <v>22</v>
      </c>
      <c r="D3928">
        <v>4405</v>
      </c>
      <c r="E3928" t="s">
        <v>91</v>
      </c>
      <c r="F3928" t="s">
        <v>14</v>
      </c>
      <c r="G3928">
        <v>11</v>
      </c>
    </row>
    <row r="3929" spans="1:7" x14ac:dyDescent="0.35">
      <c r="A3929">
        <v>25107</v>
      </c>
      <c r="B3929">
        <v>2</v>
      </c>
      <c r="C3929" t="s">
        <v>47</v>
      </c>
      <c r="D3929">
        <v>4805</v>
      </c>
      <c r="E3929" t="s">
        <v>92</v>
      </c>
      <c r="F3929" t="s">
        <v>17</v>
      </c>
      <c r="G3929">
        <v>5</v>
      </c>
    </row>
    <row r="3930" spans="1:7" x14ac:dyDescent="0.35">
      <c r="A3930">
        <v>59645</v>
      </c>
      <c r="B3930">
        <v>0</v>
      </c>
      <c r="C3930" t="s">
        <v>34</v>
      </c>
      <c r="D3930">
        <v>3910</v>
      </c>
      <c r="E3930" t="s">
        <v>91</v>
      </c>
      <c r="F3930" t="s">
        <v>17</v>
      </c>
      <c r="G3930">
        <v>4</v>
      </c>
    </row>
    <row r="3931" spans="1:7" x14ac:dyDescent="0.35">
      <c r="A3931">
        <v>139224</v>
      </c>
      <c r="B3931">
        <v>0</v>
      </c>
      <c r="C3931" t="s">
        <v>55</v>
      </c>
      <c r="D3931">
        <v>0</v>
      </c>
      <c r="E3931" t="s">
        <v>100</v>
      </c>
      <c r="F3931" t="s">
        <v>17</v>
      </c>
      <c r="G3931">
        <v>15</v>
      </c>
    </row>
    <row r="3932" spans="1:7" x14ac:dyDescent="0.35">
      <c r="A3932">
        <v>53078</v>
      </c>
      <c r="B3932">
        <v>28</v>
      </c>
      <c r="C3932" t="s">
        <v>54</v>
      </c>
      <c r="D3932">
        <v>5305</v>
      </c>
      <c r="E3932" t="s">
        <v>95</v>
      </c>
      <c r="F3932" t="s">
        <v>17</v>
      </c>
      <c r="G3932">
        <v>25</v>
      </c>
    </row>
    <row r="3933" spans="1:7" x14ac:dyDescent="0.35">
      <c r="A3933">
        <v>125593</v>
      </c>
      <c r="B3933">
        <v>2</v>
      </c>
      <c r="C3933" t="s">
        <v>21</v>
      </c>
      <c r="D3933">
        <v>1609</v>
      </c>
      <c r="E3933" t="s">
        <v>94</v>
      </c>
      <c r="F3933" t="s">
        <v>17</v>
      </c>
      <c r="G3933">
        <v>25</v>
      </c>
    </row>
    <row r="3934" spans="1:7" x14ac:dyDescent="0.35">
      <c r="A3934">
        <v>185525</v>
      </c>
      <c r="B3934">
        <v>1</v>
      </c>
      <c r="C3934" t="s">
        <v>28</v>
      </c>
      <c r="D3934">
        <v>4907</v>
      </c>
      <c r="E3934" t="s">
        <v>94</v>
      </c>
      <c r="F3934" t="s">
        <v>14</v>
      </c>
      <c r="G3934">
        <v>21</v>
      </c>
    </row>
    <row r="3935" spans="1:7" x14ac:dyDescent="0.35">
      <c r="A3935">
        <v>109848</v>
      </c>
      <c r="B3935">
        <v>0</v>
      </c>
      <c r="C3935" t="s">
        <v>50</v>
      </c>
      <c r="D3935">
        <v>4701</v>
      </c>
      <c r="E3935" t="s">
        <v>91</v>
      </c>
      <c r="F3935" t="s">
        <v>31</v>
      </c>
      <c r="G3935">
        <v>21</v>
      </c>
    </row>
    <row r="3936" spans="1:7" x14ac:dyDescent="0.35">
      <c r="A3936">
        <v>170098</v>
      </c>
      <c r="B3936">
        <v>2</v>
      </c>
      <c r="C3936" t="s">
        <v>22</v>
      </c>
      <c r="D3936">
        <v>2801</v>
      </c>
      <c r="E3936" t="s">
        <v>92</v>
      </c>
      <c r="F3936" t="s">
        <v>17</v>
      </c>
      <c r="G3936">
        <v>10</v>
      </c>
    </row>
    <row r="3937" spans="1:7" x14ac:dyDescent="0.35">
      <c r="A3937">
        <v>171358</v>
      </c>
      <c r="B3937">
        <v>0</v>
      </c>
      <c r="C3937" t="s">
        <v>22</v>
      </c>
      <c r="D3937">
        <v>1802</v>
      </c>
      <c r="E3937" t="s">
        <v>95</v>
      </c>
      <c r="F3937" t="s">
        <v>14</v>
      </c>
      <c r="G3937">
        <v>30</v>
      </c>
    </row>
    <row r="3938" spans="1:7" x14ac:dyDescent="0.35">
      <c r="A3938">
        <v>46165</v>
      </c>
      <c r="B3938">
        <v>0</v>
      </c>
      <c r="C3938" t="s">
        <v>13</v>
      </c>
      <c r="D3938">
        <v>2407</v>
      </c>
      <c r="E3938" t="s">
        <v>90</v>
      </c>
      <c r="F3938" t="s">
        <v>17</v>
      </c>
      <c r="G3938">
        <v>15</v>
      </c>
    </row>
    <row r="3939" spans="1:7" x14ac:dyDescent="0.35">
      <c r="A3939">
        <v>121640</v>
      </c>
      <c r="B3939">
        <v>2</v>
      </c>
      <c r="C3939" t="s">
        <v>21</v>
      </c>
      <c r="D3939">
        <v>6401</v>
      </c>
      <c r="E3939" t="s">
        <v>93</v>
      </c>
      <c r="F3939" t="s">
        <v>17</v>
      </c>
      <c r="G3939">
        <v>35</v>
      </c>
    </row>
    <row r="3940" spans="1:7" x14ac:dyDescent="0.35">
      <c r="A3940">
        <v>178423</v>
      </c>
      <c r="B3940">
        <v>0</v>
      </c>
      <c r="C3940" t="s">
        <v>41</v>
      </c>
      <c r="D3940">
        <v>0</v>
      </c>
      <c r="E3940" t="s">
        <v>94</v>
      </c>
      <c r="F3940" t="s">
        <v>17</v>
      </c>
      <c r="G3940">
        <v>15</v>
      </c>
    </row>
    <row r="3941" spans="1:7" x14ac:dyDescent="0.35">
      <c r="A3941">
        <v>153528</v>
      </c>
      <c r="B3941">
        <v>0</v>
      </c>
      <c r="C3941" t="s">
        <v>22</v>
      </c>
      <c r="D3941">
        <v>0</v>
      </c>
      <c r="E3941" t="s">
        <v>91</v>
      </c>
      <c r="F3941" t="s">
        <v>17</v>
      </c>
      <c r="G3941">
        <v>5</v>
      </c>
    </row>
    <row r="3942" spans="1:7" x14ac:dyDescent="0.35">
      <c r="A3942">
        <v>56367</v>
      </c>
      <c r="B3942">
        <v>1</v>
      </c>
      <c r="C3942" t="s">
        <v>58</v>
      </c>
      <c r="D3942">
        <v>4701</v>
      </c>
      <c r="E3942" t="s">
        <v>92</v>
      </c>
      <c r="F3942" t="s">
        <v>14</v>
      </c>
      <c r="G3942">
        <v>5</v>
      </c>
    </row>
    <row r="3943" spans="1:7" x14ac:dyDescent="0.35">
      <c r="A3943">
        <v>49565</v>
      </c>
      <c r="B3943">
        <v>1</v>
      </c>
      <c r="C3943" t="s">
        <v>44</v>
      </c>
      <c r="D3943">
        <v>4401</v>
      </c>
      <c r="E3943" t="s">
        <v>95</v>
      </c>
      <c r="F3943" t="s">
        <v>14</v>
      </c>
      <c r="G3943">
        <v>5</v>
      </c>
    </row>
    <row r="3944" spans="1:7" x14ac:dyDescent="0.35">
      <c r="A3944">
        <v>86692</v>
      </c>
      <c r="B3944">
        <v>1</v>
      </c>
      <c r="C3944" t="s">
        <v>46</v>
      </c>
      <c r="D3944">
        <v>4001</v>
      </c>
      <c r="E3944" t="s">
        <v>90</v>
      </c>
      <c r="F3944" t="s">
        <v>14</v>
      </c>
      <c r="G3944">
        <v>19</v>
      </c>
    </row>
    <row r="3945" spans="1:7" x14ac:dyDescent="0.35">
      <c r="A3945">
        <v>7082</v>
      </c>
      <c r="B3945">
        <v>28</v>
      </c>
      <c r="C3945" t="s">
        <v>22</v>
      </c>
      <c r="D3945">
        <v>1701</v>
      </c>
      <c r="E3945" t="s">
        <v>96</v>
      </c>
      <c r="F3945" t="s">
        <v>17</v>
      </c>
      <c r="G3945">
        <v>10</v>
      </c>
    </row>
    <row r="3946" spans="1:7" x14ac:dyDescent="0.35">
      <c r="A3946">
        <v>116539</v>
      </c>
      <c r="B3946">
        <v>0</v>
      </c>
      <c r="C3946" t="s">
        <v>22</v>
      </c>
      <c r="D3946">
        <v>3001</v>
      </c>
      <c r="E3946" t="s">
        <v>90</v>
      </c>
      <c r="F3946" t="s">
        <v>17</v>
      </c>
      <c r="G3946">
        <v>19</v>
      </c>
    </row>
    <row r="3947" spans="1:7" x14ac:dyDescent="0.35">
      <c r="A3947">
        <v>65656</v>
      </c>
      <c r="B3947">
        <v>0</v>
      </c>
      <c r="C3947" t="s">
        <v>30</v>
      </c>
      <c r="D3947">
        <v>0</v>
      </c>
      <c r="E3947" t="s">
        <v>99</v>
      </c>
      <c r="F3947" t="s">
        <v>97</v>
      </c>
      <c r="G3947">
        <v>25</v>
      </c>
    </row>
    <row r="3948" spans="1:7" x14ac:dyDescent="0.35">
      <c r="A3948">
        <v>121986</v>
      </c>
      <c r="B3948">
        <v>0</v>
      </c>
      <c r="C3948" t="s">
        <v>21</v>
      </c>
      <c r="D3948">
        <v>0</v>
      </c>
      <c r="E3948" t="s">
        <v>102</v>
      </c>
      <c r="F3948" t="s">
        <v>17</v>
      </c>
      <c r="G3948">
        <v>3</v>
      </c>
    </row>
    <row r="3949" spans="1:7" x14ac:dyDescent="0.35">
      <c r="A3949">
        <v>83718</v>
      </c>
      <c r="B3949">
        <v>0</v>
      </c>
      <c r="C3949" t="s">
        <v>57</v>
      </c>
      <c r="D3949">
        <v>1601</v>
      </c>
      <c r="E3949" t="s">
        <v>89</v>
      </c>
      <c r="F3949" t="s">
        <v>17</v>
      </c>
      <c r="G3949">
        <v>3</v>
      </c>
    </row>
    <row r="3950" spans="1:7" x14ac:dyDescent="0.35">
      <c r="A3950">
        <v>80336</v>
      </c>
      <c r="B3950">
        <v>2</v>
      </c>
      <c r="C3950" t="s">
        <v>36</v>
      </c>
      <c r="D3950">
        <v>3001</v>
      </c>
      <c r="E3950" t="s">
        <v>89</v>
      </c>
      <c r="F3950" t="s">
        <v>17</v>
      </c>
      <c r="G3950">
        <v>12</v>
      </c>
    </row>
    <row r="3951" spans="1:7" x14ac:dyDescent="0.35">
      <c r="A3951">
        <v>72166</v>
      </c>
      <c r="B3951">
        <v>28</v>
      </c>
      <c r="C3951" t="s">
        <v>30</v>
      </c>
      <c r="D3951">
        <v>5801</v>
      </c>
      <c r="E3951" t="s">
        <v>90</v>
      </c>
      <c r="F3951" t="s">
        <v>17</v>
      </c>
      <c r="G3951">
        <v>20</v>
      </c>
    </row>
    <row r="3952" spans="1:7" x14ac:dyDescent="0.35">
      <c r="A3952">
        <v>150945</v>
      </c>
      <c r="B3952">
        <v>1</v>
      </c>
      <c r="C3952" t="s">
        <v>22</v>
      </c>
      <c r="D3952">
        <v>0</v>
      </c>
      <c r="E3952" t="s">
        <v>102</v>
      </c>
      <c r="F3952" t="s">
        <v>17</v>
      </c>
      <c r="G3952">
        <v>20</v>
      </c>
    </row>
    <row r="3953" spans="1:7" x14ac:dyDescent="0.35">
      <c r="A3953">
        <v>132847</v>
      </c>
      <c r="B3953">
        <v>1</v>
      </c>
      <c r="C3953" t="s">
        <v>67</v>
      </c>
      <c r="D3953">
        <v>6801</v>
      </c>
      <c r="E3953" t="s">
        <v>105</v>
      </c>
      <c r="F3953" t="s">
        <v>14</v>
      </c>
      <c r="G3953">
        <v>10</v>
      </c>
    </row>
    <row r="3954" spans="1:7" x14ac:dyDescent="0.35">
      <c r="A3954">
        <v>21244</v>
      </c>
      <c r="B3954">
        <v>0</v>
      </c>
      <c r="C3954" t="s">
        <v>18</v>
      </c>
      <c r="D3954">
        <v>2307</v>
      </c>
      <c r="E3954" t="s">
        <v>101</v>
      </c>
      <c r="F3954" t="s">
        <v>17</v>
      </c>
      <c r="G3954">
        <v>12</v>
      </c>
    </row>
    <row r="3955" spans="1:7" x14ac:dyDescent="0.35">
      <c r="A3955">
        <v>82618</v>
      </c>
      <c r="B3955">
        <v>0</v>
      </c>
      <c r="C3955" t="s">
        <v>57</v>
      </c>
      <c r="D3955">
        <v>6001</v>
      </c>
      <c r="E3955" t="s">
        <v>91</v>
      </c>
      <c r="F3955" t="s">
        <v>14</v>
      </c>
      <c r="G3955">
        <v>5</v>
      </c>
    </row>
    <row r="3956" spans="1:7" x14ac:dyDescent="0.35">
      <c r="A3956">
        <v>169044</v>
      </c>
      <c r="B3956">
        <v>0</v>
      </c>
      <c r="C3956" t="s">
        <v>22</v>
      </c>
      <c r="D3956">
        <v>3401</v>
      </c>
      <c r="E3956" t="s">
        <v>92</v>
      </c>
      <c r="F3956" t="s">
        <v>17</v>
      </c>
      <c r="G3956">
        <v>15</v>
      </c>
    </row>
    <row r="3957" spans="1:7" x14ac:dyDescent="0.35">
      <c r="A3957">
        <v>165830</v>
      </c>
      <c r="B3957">
        <v>0</v>
      </c>
      <c r="C3957" t="s">
        <v>22</v>
      </c>
      <c r="D3957">
        <v>5510</v>
      </c>
      <c r="E3957" t="s">
        <v>93</v>
      </c>
      <c r="F3957" t="s">
        <v>17</v>
      </c>
      <c r="G3957">
        <v>25</v>
      </c>
    </row>
    <row r="3958" spans="1:7" x14ac:dyDescent="0.35">
      <c r="A3958">
        <v>165820</v>
      </c>
      <c r="B3958">
        <v>2</v>
      </c>
      <c r="C3958" t="s">
        <v>22</v>
      </c>
      <c r="D3958">
        <v>2201</v>
      </c>
      <c r="E3958" t="s">
        <v>93</v>
      </c>
      <c r="F3958" t="s">
        <v>17</v>
      </c>
      <c r="G3958">
        <v>20</v>
      </c>
    </row>
    <row r="3959" spans="1:7" x14ac:dyDescent="0.35">
      <c r="A3959">
        <v>29010</v>
      </c>
      <c r="B3959">
        <v>2</v>
      </c>
      <c r="C3959" t="s">
        <v>50</v>
      </c>
      <c r="D3959">
        <v>5001</v>
      </c>
      <c r="E3959" t="s">
        <v>92</v>
      </c>
      <c r="F3959" t="s">
        <v>14</v>
      </c>
      <c r="G3959">
        <v>24</v>
      </c>
    </row>
    <row r="3960" spans="1:7" x14ac:dyDescent="0.35">
      <c r="A3960">
        <v>159721</v>
      </c>
      <c r="B3960">
        <v>0</v>
      </c>
      <c r="C3960" t="s">
        <v>22</v>
      </c>
      <c r="D3960">
        <v>3811</v>
      </c>
      <c r="E3960" t="s">
        <v>105</v>
      </c>
      <c r="F3960" t="s">
        <v>17</v>
      </c>
      <c r="G3960">
        <v>35</v>
      </c>
    </row>
    <row r="3961" spans="1:7" x14ac:dyDescent="0.35">
      <c r="A3961">
        <v>47709</v>
      </c>
      <c r="B3961">
        <v>1002</v>
      </c>
      <c r="C3961" t="s">
        <v>44</v>
      </c>
      <c r="D3961">
        <v>2008</v>
      </c>
      <c r="E3961" t="s">
        <v>100</v>
      </c>
      <c r="F3961" t="s">
        <v>45</v>
      </c>
      <c r="G3961">
        <v>20</v>
      </c>
    </row>
    <row r="3962" spans="1:7" x14ac:dyDescent="0.35">
      <c r="A3962">
        <v>174152</v>
      </c>
      <c r="B3962">
        <v>2</v>
      </c>
      <c r="C3962" t="s">
        <v>38</v>
      </c>
      <c r="D3962">
        <v>3001</v>
      </c>
      <c r="E3962" t="s">
        <v>94</v>
      </c>
      <c r="F3962" t="s">
        <v>17</v>
      </c>
      <c r="G3962">
        <v>26</v>
      </c>
    </row>
    <row r="3963" spans="1:7" x14ac:dyDescent="0.35">
      <c r="A3963">
        <v>36776</v>
      </c>
      <c r="B3963">
        <v>1</v>
      </c>
      <c r="C3963" t="s">
        <v>13</v>
      </c>
      <c r="D3963">
        <v>2601</v>
      </c>
      <c r="E3963" t="s">
        <v>99</v>
      </c>
      <c r="F3963" t="s">
        <v>14</v>
      </c>
      <c r="G3963">
        <v>20</v>
      </c>
    </row>
    <row r="3964" spans="1:7" x14ac:dyDescent="0.35">
      <c r="A3964">
        <v>57899</v>
      </c>
      <c r="B3964">
        <v>0</v>
      </c>
      <c r="C3964" t="s">
        <v>58</v>
      </c>
      <c r="D3964">
        <v>0</v>
      </c>
      <c r="E3964" t="s">
        <v>91</v>
      </c>
      <c r="F3964" t="s">
        <v>17</v>
      </c>
      <c r="G3964">
        <v>10</v>
      </c>
    </row>
    <row r="3965" spans="1:7" x14ac:dyDescent="0.35">
      <c r="A3965">
        <v>105305</v>
      </c>
      <c r="B3965">
        <v>1</v>
      </c>
      <c r="C3965" t="s">
        <v>28</v>
      </c>
      <c r="D3965">
        <v>0</v>
      </c>
      <c r="E3965" t="s">
        <v>100</v>
      </c>
      <c r="F3965" t="s">
        <v>14</v>
      </c>
      <c r="G3965">
        <v>6</v>
      </c>
    </row>
    <row r="3966" spans="1:7" x14ac:dyDescent="0.35">
      <c r="A3966">
        <v>108635</v>
      </c>
      <c r="B3966">
        <v>1</v>
      </c>
      <c r="C3966" t="s">
        <v>50</v>
      </c>
      <c r="D3966">
        <v>4310</v>
      </c>
      <c r="E3966" t="s">
        <v>95</v>
      </c>
      <c r="F3966" t="s">
        <v>14</v>
      </c>
      <c r="G3966">
        <v>5</v>
      </c>
    </row>
    <row r="3967" spans="1:7" x14ac:dyDescent="0.35">
      <c r="A3967">
        <v>44800</v>
      </c>
      <c r="B3967">
        <v>28</v>
      </c>
      <c r="C3967" t="s">
        <v>13</v>
      </c>
      <c r="D3967">
        <v>0</v>
      </c>
      <c r="E3967" t="s">
        <v>90</v>
      </c>
      <c r="F3967" t="s">
        <v>97</v>
      </c>
      <c r="G3967">
        <v>5</v>
      </c>
    </row>
    <row r="3968" spans="1:7" x14ac:dyDescent="0.35">
      <c r="A3968">
        <v>112944</v>
      </c>
      <c r="B3968">
        <v>2</v>
      </c>
      <c r="C3968" t="s">
        <v>32</v>
      </c>
      <c r="D3968">
        <v>601</v>
      </c>
      <c r="E3968" t="s">
        <v>93</v>
      </c>
      <c r="F3968" t="s">
        <v>17</v>
      </c>
      <c r="G3968">
        <v>15</v>
      </c>
    </row>
    <row r="3969" spans="1:7" x14ac:dyDescent="0.35">
      <c r="A3969">
        <v>128059</v>
      </c>
      <c r="B3969">
        <v>1</v>
      </c>
      <c r="C3969" t="s">
        <v>21</v>
      </c>
      <c r="D3969">
        <v>0</v>
      </c>
      <c r="E3969" t="s">
        <v>92</v>
      </c>
      <c r="F3969" t="s">
        <v>14</v>
      </c>
      <c r="G3969">
        <v>20</v>
      </c>
    </row>
    <row r="3970" spans="1:7" x14ac:dyDescent="0.35">
      <c r="A3970">
        <v>109961</v>
      </c>
      <c r="B3970">
        <v>28</v>
      </c>
      <c r="C3970" t="s">
        <v>50</v>
      </c>
      <c r="D3970">
        <v>4901</v>
      </c>
      <c r="E3970" t="s">
        <v>100</v>
      </c>
      <c r="F3970" t="s">
        <v>17</v>
      </c>
      <c r="G3970">
        <v>20</v>
      </c>
    </row>
    <row r="3971" spans="1:7" x14ac:dyDescent="0.35">
      <c r="A3971">
        <v>27634</v>
      </c>
      <c r="B3971">
        <v>0</v>
      </c>
      <c r="C3971" t="s">
        <v>70</v>
      </c>
      <c r="D3971">
        <v>0</v>
      </c>
      <c r="E3971" t="s">
        <v>95</v>
      </c>
      <c r="F3971" t="s">
        <v>14</v>
      </c>
      <c r="G3971">
        <v>5</v>
      </c>
    </row>
    <row r="3972" spans="1:7" x14ac:dyDescent="0.35">
      <c r="A3972">
        <v>125630</v>
      </c>
      <c r="B3972">
        <v>1</v>
      </c>
      <c r="C3972" t="s">
        <v>21</v>
      </c>
      <c r="D3972">
        <v>0</v>
      </c>
      <c r="E3972" t="s">
        <v>94</v>
      </c>
      <c r="F3972" t="s">
        <v>31</v>
      </c>
      <c r="G3972">
        <v>25</v>
      </c>
    </row>
    <row r="3973" spans="1:7" x14ac:dyDescent="0.35">
      <c r="A3973">
        <v>158454</v>
      </c>
      <c r="B3973">
        <v>1002</v>
      </c>
      <c r="C3973" t="s">
        <v>22</v>
      </c>
      <c r="D3973">
        <v>6601</v>
      </c>
      <c r="E3973" t="s">
        <v>104</v>
      </c>
      <c r="F3973" t="s">
        <v>45</v>
      </c>
      <c r="G3973">
        <v>12</v>
      </c>
    </row>
    <row r="3974" spans="1:7" x14ac:dyDescent="0.35">
      <c r="A3974">
        <v>4881</v>
      </c>
      <c r="B3974">
        <v>28</v>
      </c>
      <c r="C3974" t="s">
        <v>13</v>
      </c>
      <c r="D3974">
        <v>7401</v>
      </c>
      <c r="E3974" t="s">
        <v>93</v>
      </c>
      <c r="F3974" t="s">
        <v>14</v>
      </c>
      <c r="G3974">
        <v>10</v>
      </c>
    </row>
    <row r="3975" spans="1:7" x14ac:dyDescent="0.35">
      <c r="A3975">
        <v>66358</v>
      </c>
      <c r="B3975">
        <v>1</v>
      </c>
      <c r="C3975" t="s">
        <v>46</v>
      </c>
      <c r="D3975">
        <v>3301</v>
      </c>
      <c r="E3975" t="s">
        <v>91</v>
      </c>
      <c r="F3975" t="s">
        <v>14</v>
      </c>
      <c r="G3975">
        <v>5</v>
      </c>
    </row>
    <row r="3976" spans="1:7" x14ac:dyDescent="0.35">
      <c r="A3976">
        <v>2231</v>
      </c>
      <c r="B3976">
        <v>1</v>
      </c>
      <c r="C3976" t="s">
        <v>36</v>
      </c>
      <c r="D3976">
        <v>7301</v>
      </c>
      <c r="E3976" t="s">
        <v>90</v>
      </c>
      <c r="F3976" t="s">
        <v>14</v>
      </c>
      <c r="G3976">
        <v>14</v>
      </c>
    </row>
    <row r="3977" spans="1:7" x14ac:dyDescent="0.35">
      <c r="A3977">
        <v>68534</v>
      </c>
      <c r="B3977">
        <v>1</v>
      </c>
      <c r="C3977" t="s">
        <v>30</v>
      </c>
      <c r="D3977">
        <v>1709</v>
      </c>
      <c r="E3977" t="s">
        <v>91</v>
      </c>
      <c r="F3977" t="s">
        <v>14</v>
      </c>
      <c r="G3977">
        <v>9</v>
      </c>
    </row>
    <row r="3978" spans="1:7" x14ac:dyDescent="0.35">
      <c r="A3978">
        <v>177737</v>
      </c>
      <c r="B3978">
        <v>2</v>
      </c>
      <c r="C3978" t="s">
        <v>51</v>
      </c>
      <c r="D3978">
        <v>609</v>
      </c>
      <c r="E3978" t="s">
        <v>92</v>
      </c>
      <c r="F3978" t="s">
        <v>17</v>
      </c>
      <c r="G3978">
        <v>25</v>
      </c>
    </row>
    <row r="3979" spans="1:7" x14ac:dyDescent="0.35">
      <c r="A3979">
        <v>145855</v>
      </c>
      <c r="B3979">
        <v>1</v>
      </c>
      <c r="C3979" t="s">
        <v>22</v>
      </c>
      <c r="D3979">
        <v>4601</v>
      </c>
      <c r="E3979" t="s">
        <v>96</v>
      </c>
      <c r="F3979" t="s">
        <v>14</v>
      </c>
      <c r="G3979">
        <v>12</v>
      </c>
    </row>
    <row r="3980" spans="1:7" x14ac:dyDescent="0.35">
      <c r="A3980">
        <v>155569</v>
      </c>
      <c r="B3980">
        <v>0</v>
      </c>
      <c r="C3980" t="s">
        <v>22</v>
      </c>
      <c r="D3980">
        <v>2701</v>
      </c>
      <c r="E3980" t="s">
        <v>94</v>
      </c>
      <c r="F3980" t="s">
        <v>14</v>
      </c>
      <c r="G3980">
        <v>20</v>
      </c>
    </row>
    <row r="3981" spans="1:7" x14ac:dyDescent="0.35">
      <c r="A3981">
        <v>157826</v>
      </c>
      <c r="B3981">
        <v>0</v>
      </c>
      <c r="C3981" t="s">
        <v>22</v>
      </c>
      <c r="D3981">
        <v>0</v>
      </c>
      <c r="E3981" t="s">
        <v>103</v>
      </c>
      <c r="F3981" t="s">
        <v>17</v>
      </c>
      <c r="G3981">
        <v>15</v>
      </c>
    </row>
    <row r="3982" spans="1:7" x14ac:dyDescent="0.35">
      <c r="A3982">
        <v>60884</v>
      </c>
      <c r="B3982">
        <v>0</v>
      </c>
      <c r="C3982" t="s">
        <v>34</v>
      </c>
      <c r="D3982">
        <v>0</v>
      </c>
      <c r="E3982" t="s">
        <v>91</v>
      </c>
      <c r="F3982" t="s">
        <v>17</v>
      </c>
      <c r="G3982">
        <v>15</v>
      </c>
    </row>
    <row r="3983" spans="1:7" x14ac:dyDescent="0.35">
      <c r="A3983">
        <v>4638</v>
      </c>
      <c r="B3983">
        <v>0</v>
      </c>
      <c r="C3983" t="s">
        <v>22</v>
      </c>
      <c r="D3983">
        <v>2401</v>
      </c>
      <c r="E3983" t="s">
        <v>94</v>
      </c>
      <c r="F3983" t="s">
        <v>17</v>
      </c>
      <c r="G3983">
        <v>25</v>
      </c>
    </row>
    <row r="3984" spans="1:7" x14ac:dyDescent="0.35">
      <c r="A3984">
        <v>75851</v>
      </c>
      <c r="B3984">
        <v>2</v>
      </c>
      <c r="C3984" t="s">
        <v>48</v>
      </c>
      <c r="D3984">
        <v>1810</v>
      </c>
      <c r="E3984" t="s">
        <v>98</v>
      </c>
      <c r="F3984" t="s">
        <v>17</v>
      </c>
      <c r="G3984">
        <v>5</v>
      </c>
    </row>
    <row r="3985" spans="1:7" x14ac:dyDescent="0.35">
      <c r="A3985">
        <v>162867</v>
      </c>
      <c r="B3985">
        <v>0</v>
      </c>
      <c r="C3985" t="s">
        <v>22</v>
      </c>
      <c r="D3985">
        <v>6801</v>
      </c>
      <c r="E3985" t="s">
        <v>96</v>
      </c>
      <c r="F3985" t="s">
        <v>14</v>
      </c>
      <c r="G3985">
        <v>11</v>
      </c>
    </row>
    <row r="3986" spans="1:7" x14ac:dyDescent="0.35">
      <c r="A3986">
        <v>145540</v>
      </c>
      <c r="B3986">
        <v>1</v>
      </c>
      <c r="C3986" t="s">
        <v>22</v>
      </c>
      <c r="D3986">
        <v>0</v>
      </c>
      <c r="E3986" t="s">
        <v>94</v>
      </c>
      <c r="F3986" t="s">
        <v>14</v>
      </c>
      <c r="G3986">
        <v>21</v>
      </c>
    </row>
    <row r="3987" spans="1:7" x14ac:dyDescent="0.35">
      <c r="A3987">
        <v>124042</v>
      </c>
      <c r="B3987">
        <v>2</v>
      </c>
      <c r="C3987" t="s">
        <v>21</v>
      </c>
      <c r="D3987">
        <v>1812</v>
      </c>
      <c r="E3987" t="s">
        <v>90</v>
      </c>
      <c r="F3987" t="s">
        <v>14</v>
      </c>
      <c r="G3987">
        <v>20</v>
      </c>
    </row>
    <row r="3988" spans="1:7" x14ac:dyDescent="0.35">
      <c r="A3988">
        <v>83698</v>
      </c>
      <c r="B3988">
        <v>1</v>
      </c>
      <c r="C3988" t="s">
        <v>57</v>
      </c>
      <c r="D3988">
        <v>5112</v>
      </c>
      <c r="E3988" t="s">
        <v>91</v>
      </c>
      <c r="F3988" t="s">
        <v>14</v>
      </c>
      <c r="G3988">
        <v>16</v>
      </c>
    </row>
    <row r="3989" spans="1:7" x14ac:dyDescent="0.35">
      <c r="A3989">
        <v>142600</v>
      </c>
      <c r="B3989">
        <v>0</v>
      </c>
      <c r="C3989" t="s">
        <v>22</v>
      </c>
      <c r="D3989">
        <v>4301</v>
      </c>
      <c r="E3989" t="s">
        <v>103</v>
      </c>
      <c r="F3989" t="s">
        <v>17</v>
      </c>
      <c r="G3989">
        <v>25</v>
      </c>
    </row>
    <row r="3990" spans="1:7" x14ac:dyDescent="0.35">
      <c r="A3990">
        <v>26009</v>
      </c>
      <c r="B3990">
        <v>2</v>
      </c>
      <c r="C3990" t="s">
        <v>40</v>
      </c>
      <c r="D3990">
        <v>6411</v>
      </c>
      <c r="E3990" t="s">
        <v>91</v>
      </c>
      <c r="F3990" t="s">
        <v>17</v>
      </c>
      <c r="G3990">
        <v>15</v>
      </c>
    </row>
    <row r="3991" spans="1:7" x14ac:dyDescent="0.35">
      <c r="A3991">
        <v>2311</v>
      </c>
      <c r="B3991">
        <v>0</v>
      </c>
      <c r="C3991" t="s">
        <v>30</v>
      </c>
      <c r="D3991">
        <v>0</v>
      </c>
      <c r="E3991" t="s">
        <v>97</v>
      </c>
      <c r="F3991" t="s">
        <v>14</v>
      </c>
      <c r="G3991">
        <v>5</v>
      </c>
    </row>
    <row r="3992" spans="1:7" x14ac:dyDescent="0.35">
      <c r="A3992">
        <v>77441</v>
      </c>
      <c r="B3992">
        <v>0</v>
      </c>
      <c r="C3992" t="s">
        <v>36</v>
      </c>
      <c r="D3992">
        <v>5701</v>
      </c>
      <c r="E3992" t="s">
        <v>90</v>
      </c>
      <c r="F3992" t="s">
        <v>17</v>
      </c>
      <c r="G3992">
        <v>7</v>
      </c>
    </row>
    <row r="3993" spans="1:7" x14ac:dyDescent="0.35">
      <c r="A3993">
        <v>6403</v>
      </c>
      <c r="B3993">
        <v>1</v>
      </c>
      <c r="C3993" t="s">
        <v>13</v>
      </c>
      <c r="D3993">
        <v>2703</v>
      </c>
      <c r="E3993" t="s">
        <v>89</v>
      </c>
      <c r="F3993" t="s">
        <v>14</v>
      </c>
      <c r="G3993">
        <v>10</v>
      </c>
    </row>
    <row r="3994" spans="1:7" x14ac:dyDescent="0.35">
      <c r="A3994">
        <v>117326</v>
      </c>
      <c r="B3994">
        <v>0</v>
      </c>
      <c r="C3994" t="s">
        <v>21</v>
      </c>
      <c r="D3994">
        <v>4105</v>
      </c>
      <c r="E3994" t="s">
        <v>96</v>
      </c>
      <c r="F3994" t="s">
        <v>17</v>
      </c>
      <c r="G3994">
        <v>10</v>
      </c>
    </row>
    <row r="3995" spans="1:7" x14ac:dyDescent="0.35">
      <c r="A3995">
        <v>68618</v>
      </c>
      <c r="B3995">
        <v>1</v>
      </c>
      <c r="C3995" t="s">
        <v>30</v>
      </c>
      <c r="D3995">
        <v>3312</v>
      </c>
      <c r="E3995" t="s">
        <v>95</v>
      </c>
      <c r="F3995" t="s">
        <v>14</v>
      </c>
      <c r="G3995">
        <v>40</v>
      </c>
    </row>
    <row r="3996" spans="1:7" x14ac:dyDescent="0.35">
      <c r="A3996">
        <v>1646</v>
      </c>
      <c r="B3996">
        <v>1</v>
      </c>
      <c r="C3996" t="s">
        <v>22</v>
      </c>
      <c r="D3996">
        <v>4711</v>
      </c>
      <c r="E3996" t="s">
        <v>98</v>
      </c>
      <c r="F3996" t="s">
        <v>14</v>
      </c>
      <c r="G3996">
        <v>10</v>
      </c>
    </row>
    <row r="3997" spans="1:7" x14ac:dyDescent="0.35">
      <c r="A3997">
        <v>66762</v>
      </c>
      <c r="B3997">
        <v>0</v>
      </c>
      <c r="C3997" t="s">
        <v>30</v>
      </c>
      <c r="D3997">
        <v>0</v>
      </c>
      <c r="E3997" t="s">
        <v>97</v>
      </c>
      <c r="F3997" t="s">
        <v>17</v>
      </c>
      <c r="G3997">
        <v>5</v>
      </c>
    </row>
    <row r="3998" spans="1:7" x14ac:dyDescent="0.35">
      <c r="A3998">
        <v>6443</v>
      </c>
      <c r="B3998">
        <v>1</v>
      </c>
      <c r="C3998" t="s">
        <v>13</v>
      </c>
      <c r="D3998">
        <v>2501</v>
      </c>
      <c r="E3998" t="s">
        <v>90</v>
      </c>
      <c r="F3998" t="s">
        <v>14</v>
      </c>
      <c r="G3998">
        <v>20</v>
      </c>
    </row>
    <row r="3999" spans="1:7" x14ac:dyDescent="0.35">
      <c r="A3999">
        <v>151175</v>
      </c>
      <c r="B3999">
        <v>0</v>
      </c>
      <c r="C3999" t="s">
        <v>22</v>
      </c>
      <c r="D3999">
        <v>4001</v>
      </c>
      <c r="E3999" t="s">
        <v>96</v>
      </c>
      <c r="F3999" t="s">
        <v>17</v>
      </c>
      <c r="G3999">
        <v>22</v>
      </c>
    </row>
    <row r="4000" spans="1:7" x14ac:dyDescent="0.35">
      <c r="A4000">
        <v>151504</v>
      </c>
      <c r="B4000">
        <v>1</v>
      </c>
      <c r="C4000" t="s">
        <v>22</v>
      </c>
      <c r="D4000">
        <v>4401</v>
      </c>
      <c r="E4000" t="s">
        <v>94</v>
      </c>
      <c r="F4000" t="s">
        <v>14</v>
      </c>
      <c r="G4000">
        <v>21</v>
      </c>
    </row>
    <row r="4001" spans="1:7" x14ac:dyDescent="0.35">
      <c r="A4001">
        <v>74303</v>
      </c>
      <c r="B4001">
        <v>4</v>
      </c>
      <c r="C4001" t="s">
        <v>30</v>
      </c>
      <c r="D4001">
        <v>405</v>
      </c>
      <c r="E4001" t="s">
        <v>92</v>
      </c>
      <c r="F400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EEB3-F1C6-4BDF-8DC8-D94220A41CF1}">
  <dimension ref="A1:S4029"/>
  <sheetViews>
    <sheetView workbookViewId="0">
      <selection activeCell="O2" sqref="O2"/>
    </sheetView>
  </sheetViews>
  <sheetFormatPr defaultRowHeight="14.5" x14ac:dyDescent="0.35"/>
  <cols>
    <col min="1" max="1" width="12.453125" bestFit="1" customWidth="1"/>
    <col min="2" max="2" width="9.54296875" bestFit="1" customWidth="1"/>
    <col min="3" max="3" width="10.08984375" bestFit="1" customWidth="1"/>
    <col min="4" max="4" width="8.08984375" bestFit="1" customWidth="1"/>
    <col min="5" max="6" width="5.90625" bestFit="1" customWidth="1"/>
    <col min="7" max="7" width="7.54296875" bestFit="1" customWidth="1"/>
    <col min="8" max="8" width="7.453125" bestFit="1" customWidth="1"/>
    <col min="9" max="10" width="8.81640625" bestFit="1" customWidth="1"/>
    <col min="11" max="12" width="5.90625" bestFit="1" customWidth="1"/>
    <col min="13" max="13" width="11.81640625" bestFit="1" customWidth="1"/>
    <col min="14" max="14" width="8.81640625" bestFit="1" customWidth="1"/>
    <col min="15" max="15" width="6.7265625" bestFit="1" customWidth="1"/>
    <col min="16" max="16" width="10" bestFit="1" customWidth="1"/>
    <col min="17" max="17" width="11.26953125" customWidth="1"/>
    <col min="18" max="18" width="10.089843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86</v>
      </c>
      <c r="P1" t="s">
        <v>87</v>
      </c>
      <c r="Q1" t="s">
        <v>88</v>
      </c>
      <c r="R1" t="s">
        <v>106</v>
      </c>
      <c r="S1" t="s">
        <v>107</v>
      </c>
    </row>
    <row r="2" spans="1:19" x14ac:dyDescent="0.35">
      <c r="A2">
        <v>44060</v>
      </c>
      <c r="B2" t="s">
        <v>13</v>
      </c>
      <c r="C2" t="s">
        <v>14</v>
      </c>
      <c r="D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  <c r="N2">
        <f>VLOOKUP(Table5[[#This Row],[CONTROLN]],vlookup_table[],2,FALSE)</f>
        <v>1</v>
      </c>
      <c r="O2">
        <f>VLOOKUP(Table5[[#This Row],[CONTROLN]],vlookup_table[],4,FALSE)</f>
        <v>1901</v>
      </c>
      <c r="P2" t="str">
        <f>VLOOKUP(Table5[[#This Row],[CONTROLN]],vlookup_table[],5,FALSE)</f>
        <v>C2</v>
      </c>
      <c r="Q2">
        <f>VLOOKUP(Table5[[#This Row],[CONTROLN]],vlookup_table[],7,FALSE)</f>
        <v>100</v>
      </c>
      <c r="R2">
        <f t="shared" ref="R2:R65" si="0">IF(OR(O2="",O2=0),"",(1997-(1900+INT(O2/100)))-IF(MOD(O2,100)&gt;6,1,0))</f>
        <v>78</v>
      </c>
      <c r="S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" spans="1:19" x14ac:dyDescent="0.35">
      <c r="A3">
        <v>96093</v>
      </c>
      <c r="B3" t="s">
        <v>16</v>
      </c>
      <c r="C3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  <c r="N3">
        <f>VLOOKUP(Table5[[#This Row],[CONTROLN]],vlookup_table[],2,FALSE)</f>
        <v>0</v>
      </c>
      <c r="O3">
        <f>VLOOKUP(Table5[[#This Row],[CONTROLN]],vlookup_table[],4,FALSE)</f>
        <v>0</v>
      </c>
      <c r="P3" t="str">
        <f>VLOOKUP(Table5[[#This Row],[CONTROLN]],vlookup_table[],5,FALSE)</f>
        <v>T2</v>
      </c>
      <c r="Q3">
        <f>VLOOKUP(Table5[[#This Row],[CONTROLN]],vlookup_table[],7,FALSE)</f>
        <v>7</v>
      </c>
      <c r="R3" t="str">
        <f t="shared" si="0"/>
        <v/>
      </c>
      <c r="S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" spans="1:19" x14ac:dyDescent="0.35">
      <c r="A4">
        <v>43333</v>
      </c>
      <c r="B4" t="s">
        <v>13</v>
      </c>
      <c r="C4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  <c r="N4">
        <f>VLOOKUP(Table5[[#This Row],[CONTROLN]],vlookup_table[],2,FALSE)</f>
        <v>0</v>
      </c>
      <c r="O4">
        <f>VLOOKUP(Table5[[#This Row],[CONTROLN]],vlookup_table[],4,FALSE)</f>
        <v>2501</v>
      </c>
      <c r="P4" t="str">
        <f>VLOOKUP(Table5[[#This Row],[CONTROLN]],vlookup_table[],5,FALSE)</f>
        <v>C2</v>
      </c>
      <c r="Q4">
        <f>VLOOKUP(Table5[[#This Row],[CONTROLN]],vlookup_table[],7,FALSE)</f>
        <v>5</v>
      </c>
      <c r="R4">
        <f t="shared" si="0"/>
        <v>72</v>
      </c>
      <c r="S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" spans="1:19" x14ac:dyDescent="0.35">
      <c r="A5">
        <v>21885</v>
      </c>
      <c r="B5" t="s">
        <v>18</v>
      </c>
      <c r="C5" t="s">
        <v>14</v>
      </c>
      <c r="D5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  <c r="N5">
        <f>VLOOKUP(Table5[[#This Row],[CONTROLN]],vlookup_table[],2,FALSE)</f>
        <v>0</v>
      </c>
      <c r="O5">
        <f>VLOOKUP(Table5[[#This Row],[CONTROLN]],vlookup_table[],4,FALSE)</f>
        <v>2208</v>
      </c>
      <c r="P5" t="str">
        <f>VLOOKUP(Table5[[#This Row],[CONTROLN]],vlookup_table[],5,FALSE)</f>
        <v>T2</v>
      </c>
      <c r="Q5">
        <f>VLOOKUP(Table5[[#This Row],[CONTROLN]],vlookup_table[],7,FALSE)</f>
        <v>38</v>
      </c>
      <c r="R5">
        <f t="shared" si="0"/>
        <v>74</v>
      </c>
      <c r="S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" spans="1:19" x14ac:dyDescent="0.35">
      <c r="A6">
        <v>190108</v>
      </c>
      <c r="B6" t="s">
        <v>13</v>
      </c>
      <c r="C6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  <c r="N6">
        <f>VLOOKUP(Table5[[#This Row],[CONTROLN]],vlookup_table[],2,FALSE)</f>
        <v>28</v>
      </c>
      <c r="O6">
        <f>VLOOKUP(Table5[[#This Row],[CONTROLN]],vlookup_table[],4,FALSE)</f>
        <v>0</v>
      </c>
      <c r="P6" t="str">
        <f>VLOOKUP(Table5[[#This Row],[CONTROLN]],vlookup_table[],5,FALSE)</f>
        <v>C2</v>
      </c>
      <c r="Q6">
        <f>VLOOKUP(Table5[[#This Row],[CONTROLN]],vlookup_table[],7,FALSE)</f>
        <v>5</v>
      </c>
      <c r="R6" t="str">
        <f t="shared" si="0"/>
        <v/>
      </c>
      <c r="S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" spans="1:19" x14ac:dyDescent="0.35">
      <c r="A7">
        <v>100640</v>
      </c>
      <c r="B7" t="s">
        <v>16</v>
      </c>
      <c r="C7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  <c r="N7">
        <f>VLOOKUP(Table5[[#This Row],[CONTROLN]],vlookup_table[],2,FALSE)</f>
        <v>1</v>
      </c>
      <c r="O7">
        <f>VLOOKUP(Table5[[#This Row],[CONTROLN]],vlookup_table[],4,FALSE)</f>
        <v>6104</v>
      </c>
      <c r="P7" t="str">
        <f>VLOOKUP(Table5[[#This Row],[CONTROLN]],vlookup_table[],5,FALSE)</f>
        <v>S2</v>
      </c>
      <c r="Q7">
        <f>VLOOKUP(Table5[[#This Row],[CONTROLN]],vlookup_table[],7,FALSE)</f>
        <v>30</v>
      </c>
      <c r="R7">
        <f t="shared" si="0"/>
        <v>36</v>
      </c>
      <c r="S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" spans="1:19" x14ac:dyDescent="0.35">
      <c r="A8">
        <v>18581</v>
      </c>
      <c r="B8" t="s">
        <v>18</v>
      </c>
      <c r="C8" t="s">
        <v>17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  <c r="N8">
        <f>VLOOKUP(Table5[[#This Row],[CONTROLN]],vlookup_table[],2,FALSE)</f>
        <v>0</v>
      </c>
      <c r="O8">
        <f>VLOOKUP(Table5[[#This Row],[CONTROLN]],vlookup_table[],4,FALSE)</f>
        <v>4407</v>
      </c>
      <c r="P8" t="str">
        <f>VLOOKUP(Table5[[#This Row],[CONTROLN]],vlookup_table[],5,FALSE)</f>
        <v>R2</v>
      </c>
      <c r="Q8">
        <f>VLOOKUP(Table5[[#This Row],[CONTROLN]],vlookup_table[],7,FALSE)</f>
        <v>12</v>
      </c>
      <c r="R8">
        <f t="shared" si="0"/>
        <v>52</v>
      </c>
      <c r="S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" spans="1:19" x14ac:dyDescent="0.35">
      <c r="A9">
        <v>119038</v>
      </c>
      <c r="B9" t="s">
        <v>21</v>
      </c>
      <c r="C9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  <c r="N9">
        <f>VLOOKUP(Table5[[#This Row],[CONTROLN]],vlookup_table[],2,FALSE)</f>
        <v>1002</v>
      </c>
      <c r="O9">
        <f>VLOOKUP(Table5[[#This Row],[CONTROLN]],vlookup_table[],4,FALSE)</f>
        <v>0</v>
      </c>
      <c r="P9" t="str">
        <f>VLOOKUP(Table5[[#This Row],[CONTROLN]],vlookup_table[],5,FALSE)</f>
        <v>C1</v>
      </c>
      <c r="Q9">
        <f>VLOOKUP(Table5[[#This Row],[CONTROLN]],vlookup_table[],7,FALSE)</f>
        <v>7</v>
      </c>
      <c r="R9" t="str">
        <f t="shared" si="0"/>
        <v/>
      </c>
      <c r="S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" spans="1:19" x14ac:dyDescent="0.35">
      <c r="A10">
        <v>173223</v>
      </c>
      <c r="B10" t="s">
        <v>22</v>
      </c>
      <c r="C10" t="s">
        <v>17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  <c r="N10">
        <f>VLOOKUP(Table5[[#This Row],[CONTROLN]],vlookup_table[],2,FALSE)</f>
        <v>0</v>
      </c>
      <c r="O10">
        <f>VLOOKUP(Table5[[#This Row],[CONTROLN]],vlookup_table[],4,FALSE)</f>
        <v>1801</v>
      </c>
      <c r="P10" t="str">
        <f>VLOOKUP(Table5[[#This Row],[CONTROLN]],vlookup_table[],5,FALSE)</f>
        <v>T2</v>
      </c>
      <c r="Q10">
        <f>VLOOKUP(Table5[[#This Row],[CONTROLN]],vlookup_table[],7,FALSE)</f>
        <v>10</v>
      </c>
      <c r="R10">
        <f t="shared" si="0"/>
        <v>79</v>
      </c>
      <c r="S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" spans="1:19" x14ac:dyDescent="0.35">
      <c r="A11">
        <v>157988</v>
      </c>
      <c r="B11" t="s">
        <v>22</v>
      </c>
      <c r="C11" t="s">
        <v>17</v>
      </c>
      <c r="D11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  <c r="N11">
        <f>VLOOKUP(Table5[[#This Row],[CONTROLN]],vlookup_table[],2,FALSE)</f>
        <v>28</v>
      </c>
      <c r="O11">
        <f>VLOOKUP(Table5[[#This Row],[CONTROLN]],vlookup_table[],4,FALSE)</f>
        <v>0</v>
      </c>
      <c r="P11" t="str">
        <f>VLOOKUP(Table5[[#This Row],[CONTROLN]],vlookup_table[],5,FALSE)</f>
        <v>S1</v>
      </c>
      <c r="Q11">
        <f>VLOOKUP(Table5[[#This Row],[CONTROLN]],vlookup_table[],7,FALSE)</f>
        <v>10</v>
      </c>
      <c r="R11" t="str">
        <f t="shared" si="0"/>
        <v/>
      </c>
      <c r="S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" spans="1:19" x14ac:dyDescent="0.35">
      <c r="A12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  <c r="N12">
        <f>VLOOKUP(Table5[[#This Row],[CONTROLN]],vlookup_table[],2,FALSE)</f>
        <v>28</v>
      </c>
      <c r="O12">
        <f>VLOOKUP(Table5[[#This Row],[CONTROLN]],vlookup_table[],4,FALSE)</f>
        <v>5401</v>
      </c>
      <c r="P12" t="str">
        <f>VLOOKUP(Table5[[#This Row],[CONTROLN]],vlookup_table[],5,FALSE)</f>
        <v>T1</v>
      </c>
      <c r="Q12">
        <f>VLOOKUP(Table5[[#This Row],[CONTROLN]],vlookup_table[],7,FALSE)</f>
        <v>5</v>
      </c>
      <c r="R12">
        <f t="shared" si="0"/>
        <v>43</v>
      </c>
      <c r="S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" spans="1:19" x14ac:dyDescent="0.35">
      <c r="A13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  <c r="N13">
        <f>VLOOKUP(Table5[[#This Row],[CONTROLN]],vlookup_table[],2,FALSE)</f>
        <v>2</v>
      </c>
      <c r="O13">
        <f>VLOOKUP(Table5[[#This Row],[CONTROLN]],vlookup_table[],4,FALSE)</f>
        <v>3401</v>
      </c>
      <c r="P13" t="str">
        <f>VLOOKUP(Table5[[#This Row],[CONTROLN]],vlookup_table[],5,FALSE)</f>
        <v>U1</v>
      </c>
      <c r="Q13">
        <f>VLOOKUP(Table5[[#This Row],[CONTROLN]],vlookup_table[],7,FALSE)</f>
        <v>10</v>
      </c>
      <c r="R13">
        <f t="shared" si="0"/>
        <v>63</v>
      </c>
      <c r="S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" spans="1:19" x14ac:dyDescent="0.35">
      <c r="A14">
        <v>154301</v>
      </c>
      <c r="B14" t="s">
        <v>22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  <c r="N14">
        <f>VLOOKUP(Table5[[#This Row],[CONTROLN]],vlookup_table[],2,FALSE)</f>
        <v>2</v>
      </c>
      <c r="O14">
        <f>VLOOKUP(Table5[[#This Row],[CONTROLN]],vlookup_table[],4,FALSE)</f>
        <v>2801</v>
      </c>
      <c r="P14" t="str">
        <f>VLOOKUP(Table5[[#This Row],[CONTROLN]],vlookup_table[],5,FALSE)</f>
        <v>T2</v>
      </c>
      <c r="Q14">
        <f>VLOOKUP(Table5[[#This Row],[CONTROLN]],vlookup_table[],7,FALSE)</f>
        <v>10</v>
      </c>
      <c r="R14">
        <f t="shared" si="0"/>
        <v>69</v>
      </c>
      <c r="S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" spans="1:19" x14ac:dyDescent="0.35">
      <c r="A15">
        <v>189722</v>
      </c>
      <c r="B15" t="s">
        <v>26</v>
      </c>
      <c r="C15" t="s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  <c r="N15">
        <f>VLOOKUP(Table5[[#This Row],[CONTROLN]],vlookup_table[],2,FALSE)</f>
        <v>1</v>
      </c>
      <c r="O15">
        <f>VLOOKUP(Table5[[#This Row],[CONTROLN]],vlookup_table[],4,FALSE)</f>
        <v>0</v>
      </c>
      <c r="P15" t="str">
        <f>VLOOKUP(Table5[[#This Row],[CONTROLN]],vlookup_table[],5,FALSE)</f>
        <v/>
      </c>
      <c r="Q15">
        <f>VLOOKUP(Table5[[#This Row],[CONTROLN]],vlookup_table[],7,FALSE)</f>
        <v>6</v>
      </c>
      <c r="R15" t="str">
        <f t="shared" si="0"/>
        <v/>
      </c>
      <c r="S1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6" spans="1:19" x14ac:dyDescent="0.35">
      <c r="A16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>
        <v>10755</v>
      </c>
      <c r="I16">
        <v>1</v>
      </c>
      <c r="J16">
        <v>75</v>
      </c>
      <c r="K16">
        <v>303</v>
      </c>
      <c r="L16">
        <v>287</v>
      </c>
      <c r="M16">
        <v>10.55</v>
      </c>
      <c r="N16">
        <f>VLOOKUP(Table5[[#This Row],[CONTROLN]],vlookup_table[],2,FALSE)</f>
        <v>0</v>
      </c>
      <c r="O16">
        <f>VLOOKUP(Table5[[#This Row],[CONTROLN]],vlookup_table[],4,FALSE)</f>
        <v>2405</v>
      </c>
      <c r="P16" t="str">
        <f>VLOOKUP(Table5[[#This Row],[CONTROLN]],vlookup_table[],5,FALSE)</f>
        <v>T2</v>
      </c>
      <c r="Q16">
        <f>VLOOKUP(Table5[[#This Row],[CONTROLN]],vlookup_table[],7,FALSE)</f>
        <v>10</v>
      </c>
      <c r="R16">
        <f t="shared" si="0"/>
        <v>73</v>
      </c>
      <c r="S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" spans="1:19" x14ac:dyDescent="0.35">
      <c r="A17">
        <v>73699</v>
      </c>
      <c r="B17" t="s">
        <v>30</v>
      </c>
      <c r="C17" t="s">
        <v>109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  <c r="N17">
        <f>VLOOKUP(Table5[[#This Row],[CONTROLN]],vlookup_table[],2,FALSE)</f>
        <v>1</v>
      </c>
      <c r="O17">
        <f>VLOOKUP(Table5[[#This Row],[CONTROLN]],vlookup_table[],4,FALSE)</f>
        <v>5102</v>
      </c>
      <c r="P17" t="str">
        <f>VLOOKUP(Table5[[#This Row],[CONTROLN]],vlookup_table[],5,FALSE)</f>
        <v>S1</v>
      </c>
      <c r="Q17">
        <f>VLOOKUP(Table5[[#This Row],[CONTROLN]],vlookup_table[],7,FALSE)</f>
        <v>15</v>
      </c>
      <c r="R17">
        <f t="shared" si="0"/>
        <v>46</v>
      </c>
      <c r="S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" spans="1:19" x14ac:dyDescent="0.35">
      <c r="A18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  <c r="N18">
        <f>VLOOKUP(Table5[[#This Row],[CONTROLN]],vlookup_table[],2,FALSE)</f>
        <v>2</v>
      </c>
      <c r="O18">
        <f>VLOOKUP(Table5[[#This Row],[CONTROLN]],vlookup_table[],4,FALSE)</f>
        <v>2701</v>
      </c>
      <c r="P18" t="str">
        <f>VLOOKUP(Table5[[#This Row],[CONTROLN]],vlookup_table[],5,FALSE)</f>
        <v>T1</v>
      </c>
      <c r="Q18">
        <f>VLOOKUP(Table5[[#This Row],[CONTROLN]],vlookup_table[],7,FALSE)</f>
        <v>28</v>
      </c>
      <c r="R18">
        <f t="shared" si="0"/>
        <v>70</v>
      </c>
      <c r="S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" spans="1:19" x14ac:dyDescent="0.35">
      <c r="A19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  <c r="N19">
        <f>VLOOKUP(Table5[[#This Row],[CONTROLN]],vlookup_table[],2,FALSE)</f>
        <v>0</v>
      </c>
      <c r="O19">
        <f>VLOOKUP(Table5[[#This Row],[CONTROLN]],vlookup_table[],4,FALSE)</f>
        <v>6501</v>
      </c>
      <c r="P19" t="str">
        <f>VLOOKUP(Table5[[#This Row],[CONTROLN]],vlookup_table[],5,FALSE)</f>
        <v>C2</v>
      </c>
      <c r="Q19">
        <f>VLOOKUP(Table5[[#This Row],[CONTROLN]],vlookup_table[],7,FALSE)</f>
        <v>15</v>
      </c>
      <c r="R19">
        <f t="shared" si="0"/>
        <v>32</v>
      </c>
      <c r="S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" spans="1:19" x14ac:dyDescent="0.35">
      <c r="A20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  <c r="N20">
        <f>VLOOKUP(Table5[[#This Row],[CONTROLN]],vlookup_table[],2,FALSE)</f>
        <v>2</v>
      </c>
      <c r="O20">
        <f>VLOOKUP(Table5[[#This Row],[CONTROLN]],vlookup_table[],4,FALSE)</f>
        <v>2301</v>
      </c>
      <c r="P20" t="str">
        <f>VLOOKUP(Table5[[#This Row],[CONTROLN]],vlookup_table[],5,FALSE)</f>
        <v>C3</v>
      </c>
      <c r="Q20">
        <f>VLOOKUP(Table5[[#This Row],[CONTROLN]],vlookup_table[],7,FALSE)</f>
        <v>6</v>
      </c>
      <c r="R20">
        <f t="shared" si="0"/>
        <v>74</v>
      </c>
      <c r="S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" spans="1:19" x14ac:dyDescent="0.35">
      <c r="A21">
        <v>150739</v>
      </c>
      <c r="B21" t="s">
        <v>22</v>
      </c>
      <c r="C21" t="s">
        <v>109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  <c r="N21">
        <f>VLOOKUP(Table5[[#This Row],[CONTROLN]],vlookup_table[],2,FALSE)</f>
        <v>2</v>
      </c>
      <c r="O21">
        <f>VLOOKUP(Table5[[#This Row],[CONTROLN]],vlookup_table[],4,FALSE)</f>
        <v>5410</v>
      </c>
      <c r="P21" t="str">
        <f>VLOOKUP(Table5[[#This Row],[CONTROLN]],vlookup_table[],5,FALSE)</f>
        <v>S1</v>
      </c>
      <c r="Q21">
        <f>VLOOKUP(Table5[[#This Row],[CONTROLN]],vlookup_table[],7,FALSE)</f>
        <v>12</v>
      </c>
      <c r="R21">
        <f t="shared" si="0"/>
        <v>42</v>
      </c>
      <c r="S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" spans="1:19" x14ac:dyDescent="0.35">
      <c r="A22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  <c r="N22">
        <f>VLOOKUP(Table5[[#This Row],[CONTROLN]],vlookup_table[],2,FALSE)</f>
        <v>28</v>
      </c>
      <c r="O22">
        <f>VLOOKUP(Table5[[#This Row],[CONTROLN]],vlookup_table[],4,FALSE)</f>
        <v>5107</v>
      </c>
      <c r="P22" t="str">
        <f>VLOOKUP(Table5[[#This Row],[CONTROLN]],vlookup_table[],5,FALSE)</f>
        <v>S3</v>
      </c>
      <c r="Q22">
        <f>VLOOKUP(Table5[[#This Row],[CONTROLN]],vlookup_table[],7,FALSE)</f>
        <v>12</v>
      </c>
      <c r="R22">
        <f t="shared" si="0"/>
        <v>45</v>
      </c>
      <c r="S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" spans="1:19" x14ac:dyDescent="0.35">
      <c r="A23">
        <v>114721</v>
      </c>
      <c r="B23" t="s">
        <v>32</v>
      </c>
      <c r="C23" t="s">
        <v>109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  <c r="N23">
        <f>VLOOKUP(Table5[[#This Row],[CONTROLN]],vlookup_table[],2,FALSE)</f>
        <v>0</v>
      </c>
      <c r="O23">
        <f>VLOOKUP(Table5[[#This Row],[CONTROLN]],vlookup_table[],4,FALSE)</f>
        <v>0</v>
      </c>
      <c r="P23" t="str">
        <f>VLOOKUP(Table5[[#This Row],[CONTROLN]],vlookup_table[],5,FALSE)</f>
        <v>C2</v>
      </c>
      <c r="Q23">
        <f>VLOOKUP(Table5[[#This Row],[CONTROLN]],vlookup_table[],7,FALSE)</f>
        <v>15</v>
      </c>
      <c r="R23" t="str">
        <f t="shared" si="0"/>
        <v/>
      </c>
      <c r="S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" spans="1:19" x14ac:dyDescent="0.35">
      <c r="A24">
        <v>111795</v>
      </c>
      <c r="B24" t="s">
        <v>33</v>
      </c>
      <c r="C24" t="s">
        <v>109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  <c r="N24">
        <f>VLOOKUP(Table5[[#This Row],[CONTROLN]],vlookup_table[],2,FALSE)</f>
        <v>0</v>
      </c>
      <c r="O24">
        <f>VLOOKUP(Table5[[#This Row],[CONTROLN]],vlookup_table[],4,FALSE)</f>
        <v>0</v>
      </c>
      <c r="P24" t="str">
        <f>VLOOKUP(Table5[[#This Row],[CONTROLN]],vlookup_table[],5,FALSE)</f>
        <v/>
      </c>
      <c r="Q24">
        <f>VLOOKUP(Table5[[#This Row],[CONTROLN]],vlookup_table[],7,FALSE)</f>
        <v>5</v>
      </c>
      <c r="R24" t="str">
        <f t="shared" si="0"/>
        <v/>
      </c>
      <c r="S2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5" spans="1:19" x14ac:dyDescent="0.35">
      <c r="A25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  <c r="N25">
        <f>VLOOKUP(Table5[[#This Row],[CONTROLN]],vlookup_table[],2,FALSE)</f>
        <v>28</v>
      </c>
      <c r="O25">
        <f>VLOOKUP(Table5[[#This Row],[CONTROLN]],vlookup_table[],4,FALSE)</f>
        <v>0</v>
      </c>
      <c r="P25" t="str">
        <f>VLOOKUP(Table5[[#This Row],[CONTROLN]],vlookup_table[],5,FALSE)</f>
        <v>T2</v>
      </c>
      <c r="Q25">
        <f>VLOOKUP(Table5[[#This Row],[CONTROLN]],vlookup_table[],7,FALSE)</f>
        <v>10</v>
      </c>
      <c r="R25" t="str">
        <f t="shared" si="0"/>
        <v/>
      </c>
      <c r="S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" spans="1:19" x14ac:dyDescent="0.35">
      <c r="A26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  <c r="N26">
        <f>VLOOKUP(Table5[[#This Row],[CONTROLN]],vlookup_table[],2,FALSE)</f>
        <v>2</v>
      </c>
      <c r="O26">
        <f>VLOOKUP(Table5[[#This Row],[CONTROLN]],vlookup_table[],4,FALSE)</f>
        <v>4304</v>
      </c>
      <c r="P26" t="str">
        <f>VLOOKUP(Table5[[#This Row],[CONTROLN]],vlookup_table[],5,FALSE)</f>
        <v>C1</v>
      </c>
      <c r="Q26">
        <f>VLOOKUP(Table5[[#This Row],[CONTROLN]],vlookup_table[],7,FALSE)</f>
        <v>25</v>
      </c>
      <c r="R26">
        <f t="shared" si="0"/>
        <v>54</v>
      </c>
      <c r="S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" spans="1:19" x14ac:dyDescent="0.35">
      <c r="A27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  <c r="N27">
        <f>VLOOKUP(Table5[[#This Row],[CONTROLN]],vlookup_table[],2,FALSE)</f>
        <v>0</v>
      </c>
      <c r="O27">
        <f>VLOOKUP(Table5[[#This Row],[CONTROLN]],vlookup_table[],4,FALSE)</f>
        <v>0</v>
      </c>
      <c r="P27" t="str">
        <f>VLOOKUP(Table5[[#This Row],[CONTROLN]],vlookup_table[],5,FALSE)</f>
        <v>S1</v>
      </c>
      <c r="Q27">
        <f>VLOOKUP(Table5[[#This Row],[CONTROLN]],vlookup_table[],7,FALSE)</f>
        <v>15</v>
      </c>
      <c r="R27" t="str">
        <f t="shared" si="0"/>
        <v/>
      </c>
      <c r="S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" spans="1:19" x14ac:dyDescent="0.35">
      <c r="A28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  <c r="N28">
        <f>VLOOKUP(Table5[[#This Row],[CONTROLN]],vlookup_table[],2,FALSE)</f>
        <v>1</v>
      </c>
      <c r="O28">
        <f>VLOOKUP(Table5[[#This Row],[CONTROLN]],vlookup_table[],4,FALSE)</f>
        <v>4406</v>
      </c>
      <c r="P28" t="str">
        <f>VLOOKUP(Table5[[#This Row],[CONTROLN]],vlookup_table[],5,FALSE)</f>
        <v>S2</v>
      </c>
      <c r="Q28">
        <f>VLOOKUP(Table5[[#This Row],[CONTROLN]],vlookup_table[],7,FALSE)</f>
        <v>5</v>
      </c>
      <c r="R28">
        <f t="shared" si="0"/>
        <v>53</v>
      </c>
      <c r="S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" spans="1:19" x14ac:dyDescent="0.35">
      <c r="A29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  <c r="N29">
        <f>VLOOKUP(Table5[[#This Row],[CONTROLN]],vlookup_table[],2,FALSE)</f>
        <v>1</v>
      </c>
      <c r="O29">
        <f>VLOOKUP(Table5[[#This Row],[CONTROLN]],vlookup_table[],4,FALSE)</f>
        <v>6105</v>
      </c>
      <c r="P29" t="str">
        <f>VLOOKUP(Table5[[#This Row],[CONTROLN]],vlookup_table[],5,FALSE)</f>
        <v>R3</v>
      </c>
      <c r="Q29">
        <f>VLOOKUP(Table5[[#This Row],[CONTROLN]],vlookup_table[],7,FALSE)</f>
        <v>10</v>
      </c>
      <c r="R29">
        <f t="shared" si="0"/>
        <v>36</v>
      </c>
      <c r="S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" spans="1:19" x14ac:dyDescent="0.35">
      <c r="A30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  <c r="N30">
        <f>VLOOKUP(Table5[[#This Row],[CONTROLN]],vlookup_table[],2,FALSE)</f>
        <v>1</v>
      </c>
      <c r="O30">
        <f>VLOOKUP(Table5[[#This Row],[CONTROLN]],vlookup_table[],4,FALSE)</f>
        <v>2401</v>
      </c>
      <c r="P30" t="str">
        <f>VLOOKUP(Table5[[#This Row],[CONTROLN]],vlookup_table[],5,FALSE)</f>
        <v>S2</v>
      </c>
      <c r="Q30">
        <f>VLOOKUP(Table5[[#This Row],[CONTROLN]],vlookup_table[],7,FALSE)</f>
        <v>5</v>
      </c>
      <c r="R30">
        <f t="shared" si="0"/>
        <v>73</v>
      </c>
      <c r="S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" spans="1:19" x14ac:dyDescent="0.35">
      <c r="A3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  <c r="N31">
        <f>VLOOKUP(Table5[[#This Row],[CONTROLN]],vlookup_table[],2,FALSE)</f>
        <v>2</v>
      </c>
      <c r="O31">
        <f>VLOOKUP(Table5[[#This Row],[CONTROLN]],vlookup_table[],4,FALSE)</f>
        <v>5001</v>
      </c>
      <c r="P31" t="str">
        <f>VLOOKUP(Table5[[#This Row],[CONTROLN]],vlookup_table[],5,FALSE)</f>
        <v>S1</v>
      </c>
      <c r="Q31">
        <f>VLOOKUP(Table5[[#This Row],[CONTROLN]],vlookup_table[],7,FALSE)</f>
        <v>5</v>
      </c>
      <c r="R31">
        <f t="shared" si="0"/>
        <v>47</v>
      </c>
      <c r="S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" spans="1:19" x14ac:dyDescent="0.35">
      <c r="A32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  <c r="N32">
        <f>VLOOKUP(Table5[[#This Row],[CONTROLN]],vlookup_table[],2,FALSE)</f>
        <v>1</v>
      </c>
      <c r="O32">
        <f>VLOOKUP(Table5[[#This Row],[CONTROLN]],vlookup_table[],4,FALSE)</f>
        <v>2401</v>
      </c>
      <c r="P32" t="str">
        <f>VLOOKUP(Table5[[#This Row],[CONTROLN]],vlookup_table[],5,FALSE)</f>
        <v>C2</v>
      </c>
      <c r="Q32">
        <f>VLOOKUP(Table5[[#This Row],[CONTROLN]],vlookup_table[],7,FALSE)</f>
        <v>10</v>
      </c>
      <c r="R32">
        <f t="shared" si="0"/>
        <v>73</v>
      </c>
      <c r="S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" spans="1:19" x14ac:dyDescent="0.35">
      <c r="A33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  <c r="N33">
        <f>VLOOKUP(Table5[[#This Row],[CONTROLN]],vlookup_table[],2,FALSE)</f>
        <v>1</v>
      </c>
      <c r="O33">
        <f>VLOOKUP(Table5[[#This Row],[CONTROLN]],vlookup_table[],4,FALSE)</f>
        <v>0</v>
      </c>
      <c r="P33" t="str">
        <f>VLOOKUP(Table5[[#This Row],[CONTROLN]],vlookup_table[],5,FALSE)</f>
        <v>S3</v>
      </c>
      <c r="Q33">
        <f>VLOOKUP(Table5[[#This Row],[CONTROLN]],vlookup_table[],7,FALSE)</f>
        <v>10</v>
      </c>
      <c r="R33" t="str">
        <f t="shared" si="0"/>
        <v/>
      </c>
      <c r="S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" spans="1:19" x14ac:dyDescent="0.35">
      <c r="A34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  <c r="N34">
        <f>VLOOKUP(Table5[[#This Row],[CONTROLN]],vlookup_table[],2,FALSE)</f>
        <v>0</v>
      </c>
      <c r="O34">
        <f>VLOOKUP(Table5[[#This Row],[CONTROLN]],vlookup_table[],4,FALSE)</f>
        <v>4806</v>
      </c>
      <c r="P34" t="str">
        <f>VLOOKUP(Table5[[#This Row],[CONTROLN]],vlookup_table[],5,FALSE)</f>
        <v>R2</v>
      </c>
      <c r="Q34">
        <f>VLOOKUP(Table5[[#This Row],[CONTROLN]],vlookup_table[],7,FALSE)</f>
        <v>75</v>
      </c>
      <c r="R34">
        <f t="shared" si="0"/>
        <v>49</v>
      </c>
      <c r="S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" spans="1:19" x14ac:dyDescent="0.35">
      <c r="A35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  <c r="N35">
        <f>VLOOKUP(Table5[[#This Row],[CONTROLN]],vlookup_table[],2,FALSE)</f>
        <v>28</v>
      </c>
      <c r="O35">
        <f>VLOOKUP(Table5[[#This Row],[CONTROLN]],vlookup_table[],4,FALSE)</f>
        <v>2401</v>
      </c>
      <c r="P35" t="str">
        <f>VLOOKUP(Table5[[#This Row],[CONTROLN]],vlookup_table[],5,FALSE)</f>
        <v>C2</v>
      </c>
      <c r="Q35">
        <f>VLOOKUP(Table5[[#This Row],[CONTROLN]],vlookup_table[],7,FALSE)</f>
        <v>21</v>
      </c>
      <c r="R35">
        <f t="shared" si="0"/>
        <v>73</v>
      </c>
      <c r="S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" spans="1:19" x14ac:dyDescent="0.35">
      <c r="A36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  <c r="N36">
        <f>VLOOKUP(Table5[[#This Row],[CONTROLN]],vlookup_table[],2,FALSE)</f>
        <v>1002</v>
      </c>
      <c r="O36">
        <f>VLOOKUP(Table5[[#This Row],[CONTROLN]],vlookup_table[],4,FALSE)</f>
        <v>2601</v>
      </c>
      <c r="P36" t="str">
        <f>VLOOKUP(Table5[[#This Row],[CONTROLN]],vlookup_table[],5,FALSE)</f>
        <v>S3</v>
      </c>
      <c r="Q36">
        <f>VLOOKUP(Table5[[#This Row],[CONTROLN]],vlookup_table[],7,FALSE)</f>
        <v>20</v>
      </c>
      <c r="R36">
        <f t="shared" si="0"/>
        <v>71</v>
      </c>
      <c r="S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" spans="1:19" x14ac:dyDescent="0.35">
      <c r="A37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  <c r="N37">
        <f>VLOOKUP(Table5[[#This Row],[CONTROLN]],vlookup_table[],2,FALSE)</f>
        <v>1</v>
      </c>
      <c r="O37">
        <f>VLOOKUP(Table5[[#This Row],[CONTROLN]],vlookup_table[],4,FALSE)</f>
        <v>2201</v>
      </c>
      <c r="P37" t="str">
        <f>VLOOKUP(Table5[[#This Row],[CONTROLN]],vlookup_table[],5,FALSE)</f>
        <v>U1</v>
      </c>
      <c r="Q37">
        <f>VLOOKUP(Table5[[#This Row],[CONTROLN]],vlookup_table[],7,FALSE)</f>
        <v>20</v>
      </c>
      <c r="R37">
        <f t="shared" si="0"/>
        <v>75</v>
      </c>
      <c r="S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" spans="1:19" x14ac:dyDescent="0.35">
      <c r="A38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  <c r="N38">
        <f>VLOOKUP(Table5[[#This Row],[CONTROLN]],vlookup_table[],2,FALSE)</f>
        <v>2</v>
      </c>
      <c r="O38">
        <f>VLOOKUP(Table5[[#This Row],[CONTROLN]],vlookup_table[],4,FALSE)</f>
        <v>4304</v>
      </c>
      <c r="P38" t="str">
        <f>VLOOKUP(Table5[[#This Row],[CONTROLN]],vlookup_table[],5,FALSE)</f>
        <v>R1</v>
      </c>
      <c r="Q38">
        <f>VLOOKUP(Table5[[#This Row],[CONTROLN]],vlookup_table[],7,FALSE)</f>
        <v>15</v>
      </c>
      <c r="R38">
        <f t="shared" si="0"/>
        <v>54</v>
      </c>
      <c r="S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" spans="1:19" x14ac:dyDescent="0.35">
      <c r="A39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  <c r="N39">
        <f>VLOOKUP(Table5[[#This Row],[CONTROLN]],vlookup_table[],2,FALSE)</f>
        <v>1</v>
      </c>
      <c r="O39">
        <f>VLOOKUP(Table5[[#This Row],[CONTROLN]],vlookup_table[],4,FALSE)</f>
        <v>3201</v>
      </c>
      <c r="P39" t="str">
        <f>VLOOKUP(Table5[[#This Row],[CONTROLN]],vlookup_table[],5,FALSE)</f>
        <v>C3</v>
      </c>
      <c r="Q39">
        <f>VLOOKUP(Table5[[#This Row],[CONTROLN]],vlookup_table[],7,FALSE)</f>
        <v>25</v>
      </c>
      <c r="R39">
        <f t="shared" si="0"/>
        <v>65</v>
      </c>
      <c r="S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" spans="1:19" x14ac:dyDescent="0.35">
      <c r="A40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  <c r="N40">
        <f>VLOOKUP(Table5[[#This Row],[CONTROLN]],vlookup_table[],2,FALSE)</f>
        <v>28</v>
      </c>
      <c r="O40">
        <f>VLOOKUP(Table5[[#This Row],[CONTROLN]],vlookup_table[],4,FALSE)</f>
        <v>3701</v>
      </c>
      <c r="P40" t="str">
        <f>VLOOKUP(Table5[[#This Row],[CONTROLN]],vlookup_table[],5,FALSE)</f>
        <v>C2</v>
      </c>
      <c r="Q40">
        <f>VLOOKUP(Table5[[#This Row],[CONTROLN]],vlookup_table[],7,FALSE)</f>
        <v>16</v>
      </c>
      <c r="R40">
        <f t="shared" si="0"/>
        <v>60</v>
      </c>
      <c r="S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1" spans="1:19" x14ac:dyDescent="0.35">
      <c r="A4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  <c r="N41">
        <f>VLOOKUP(Table5[[#This Row],[CONTROLN]],vlookup_table[],2,FALSE)</f>
        <v>28</v>
      </c>
      <c r="O41">
        <f>VLOOKUP(Table5[[#This Row],[CONTROLN]],vlookup_table[],4,FALSE)</f>
        <v>2105</v>
      </c>
      <c r="P41" t="str">
        <f>VLOOKUP(Table5[[#This Row],[CONTROLN]],vlookup_table[],5,FALSE)</f>
        <v>C2</v>
      </c>
      <c r="Q41">
        <f>VLOOKUP(Table5[[#This Row],[CONTROLN]],vlookup_table[],7,FALSE)</f>
        <v>10</v>
      </c>
      <c r="R41">
        <f t="shared" si="0"/>
        <v>76</v>
      </c>
      <c r="S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2" spans="1:19" x14ac:dyDescent="0.35">
      <c r="A42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  <c r="N42">
        <f>VLOOKUP(Table5[[#This Row],[CONTROLN]],vlookup_table[],2,FALSE)</f>
        <v>2</v>
      </c>
      <c r="O42">
        <f>VLOOKUP(Table5[[#This Row],[CONTROLN]],vlookup_table[],4,FALSE)</f>
        <v>5401</v>
      </c>
      <c r="P42" t="str">
        <f>VLOOKUP(Table5[[#This Row],[CONTROLN]],vlookup_table[],5,FALSE)</f>
        <v>C1</v>
      </c>
      <c r="Q42">
        <f>VLOOKUP(Table5[[#This Row],[CONTROLN]],vlookup_table[],7,FALSE)</f>
        <v>5</v>
      </c>
      <c r="R42">
        <f t="shared" si="0"/>
        <v>43</v>
      </c>
      <c r="S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3" spans="1:19" x14ac:dyDescent="0.35">
      <c r="A43">
        <v>133806</v>
      </c>
      <c r="B43" t="s">
        <v>42</v>
      </c>
      <c r="C43" t="s">
        <v>109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  <c r="N43">
        <f>VLOOKUP(Table5[[#This Row],[CONTROLN]],vlookup_table[],2,FALSE)</f>
        <v>0</v>
      </c>
      <c r="O43">
        <f>VLOOKUP(Table5[[#This Row],[CONTROLN]],vlookup_table[],4,FALSE)</f>
        <v>0</v>
      </c>
      <c r="P43" t="str">
        <f>VLOOKUP(Table5[[#This Row],[CONTROLN]],vlookup_table[],5,FALSE)</f>
        <v>T2</v>
      </c>
      <c r="Q43">
        <f>VLOOKUP(Table5[[#This Row],[CONTROLN]],vlookup_table[],7,FALSE)</f>
        <v>15</v>
      </c>
      <c r="R43" t="str">
        <f t="shared" si="0"/>
        <v/>
      </c>
      <c r="S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4" spans="1:19" x14ac:dyDescent="0.35">
      <c r="A44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  <c r="N44">
        <f>VLOOKUP(Table5[[#This Row],[CONTROLN]],vlookup_table[],2,FALSE)</f>
        <v>2</v>
      </c>
      <c r="O44">
        <f>VLOOKUP(Table5[[#This Row],[CONTROLN]],vlookup_table[],4,FALSE)</f>
        <v>5001</v>
      </c>
      <c r="P44" t="str">
        <f>VLOOKUP(Table5[[#This Row],[CONTROLN]],vlookup_table[],5,FALSE)</f>
        <v/>
      </c>
      <c r="Q44">
        <f>VLOOKUP(Table5[[#This Row],[CONTROLN]],vlookup_table[],7,FALSE)</f>
        <v>11</v>
      </c>
      <c r="R44">
        <f t="shared" si="0"/>
        <v>47</v>
      </c>
      <c r="S4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5" spans="1:19" x14ac:dyDescent="0.35">
      <c r="A45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  <c r="N45">
        <f>VLOOKUP(Table5[[#This Row],[CONTROLN]],vlookup_table[],2,FALSE)</f>
        <v>0</v>
      </c>
      <c r="O45">
        <f>VLOOKUP(Table5[[#This Row],[CONTROLN]],vlookup_table[],4,FALSE)</f>
        <v>2101</v>
      </c>
      <c r="P45" t="str">
        <f>VLOOKUP(Table5[[#This Row],[CONTROLN]],vlookup_table[],5,FALSE)</f>
        <v>U3</v>
      </c>
      <c r="Q45">
        <f>VLOOKUP(Table5[[#This Row],[CONTROLN]],vlookup_table[],7,FALSE)</f>
        <v>5</v>
      </c>
      <c r="R45">
        <f t="shared" si="0"/>
        <v>76</v>
      </c>
      <c r="S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6" spans="1:19" x14ac:dyDescent="0.35">
      <c r="A46">
        <v>403</v>
      </c>
      <c r="B46" t="s">
        <v>44</v>
      </c>
      <c r="C46" t="s">
        <v>109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  <c r="N46">
        <f>VLOOKUP(Table5[[#This Row],[CONTROLN]],vlookup_table[],2,FALSE)</f>
        <v>0</v>
      </c>
      <c r="O46">
        <f>VLOOKUP(Table5[[#This Row],[CONTROLN]],vlookup_table[],4,FALSE)</f>
        <v>3901</v>
      </c>
      <c r="P46" t="str">
        <f>VLOOKUP(Table5[[#This Row],[CONTROLN]],vlookup_table[],5,FALSE)</f>
        <v/>
      </c>
      <c r="Q46">
        <f>VLOOKUP(Table5[[#This Row],[CONTROLN]],vlookup_table[],7,FALSE)</f>
        <v>35</v>
      </c>
      <c r="R46">
        <f t="shared" si="0"/>
        <v>58</v>
      </c>
      <c r="S4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7" spans="1:19" x14ac:dyDescent="0.35">
      <c r="A47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  <c r="N47">
        <f>VLOOKUP(Table5[[#This Row],[CONTROLN]],vlookup_table[],2,FALSE)</f>
        <v>0</v>
      </c>
      <c r="O47">
        <f>VLOOKUP(Table5[[#This Row],[CONTROLN]],vlookup_table[],4,FALSE)</f>
        <v>4201</v>
      </c>
      <c r="P47" t="str">
        <f>VLOOKUP(Table5[[#This Row],[CONTROLN]],vlookup_table[],5,FALSE)</f>
        <v>C2</v>
      </c>
      <c r="Q47">
        <f>VLOOKUP(Table5[[#This Row],[CONTROLN]],vlookup_table[],7,FALSE)</f>
        <v>10</v>
      </c>
      <c r="R47">
        <f t="shared" si="0"/>
        <v>55</v>
      </c>
      <c r="S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8" spans="1:19" x14ac:dyDescent="0.35">
      <c r="A48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  <c r="N48">
        <f>VLOOKUP(Table5[[#This Row],[CONTROLN]],vlookup_table[],2,FALSE)</f>
        <v>1</v>
      </c>
      <c r="O48">
        <f>VLOOKUP(Table5[[#This Row],[CONTROLN]],vlookup_table[],4,FALSE)</f>
        <v>5201</v>
      </c>
      <c r="P48" t="str">
        <f>VLOOKUP(Table5[[#This Row],[CONTROLN]],vlookup_table[],5,FALSE)</f>
        <v>S1</v>
      </c>
      <c r="Q48">
        <f>VLOOKUP(Table5[[#This Row],[CONTROLN]],vlookup_table[],7,FALSE)</f>
        <v>10</v>
      </c>
      <c r="R48">
        <f t="shared" si="0"/>
        <v>45</v>
      </c>
      <c r="S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9" spans="1:19" x14ac:dyDescent="0.35">
      <c r="A49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  <c r="N49">
        <f>VLOOKUP(Table5[[#This Row],[CONTROLN]],vlookup_table[],2,FALSE)</f>
        <v>0</v>
      </c>
      <c r="O49">
        <f>VLOOKUP(Table5[[#This Row],[CONTROLN]],vlookup_table[],4,FALSE)</f>
        <v>4903</v>
      </c>
      <c r="P49" t="str">
        <f>VLOOKUP(Table5[[#This Row],[CONTROLN]],vlookup_table[],5,FALSE)</f>
        <v>U4</v>
      </c>
      <c r="Q49">
        <f>VLOOKUP(Table5[[#This Row],[CONTROLN]],vlookup_table[],7,FALSE)</f>
        <v>15</v>
      </c>
      <c r="R49">
        <f t="shared" si="0"/>
        <v>48</v>
      </c>
      <c r="S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0" spans="1:19" x14ac:dyDescent="0.35">
      <c r="A50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  <c r="N50">
        <f>VLOOKUP(Table5[[#This Row],[CONTROLN]],vlookup_table[],2,FALSE)</f>
        <v>0</v>
      </c>
      <c r="O50">
        <f>VLOOKUP(Table5[[#This Row],[CONTROLN]],vlookup_table[],4,FALSE)</f>
        <v>3705</v>
      </c>
      <c r="P50" t="str">
        <f>VLOOKUP(Table5[[#This Row],[CONTROLN]],vlookup_table[],5,FALSE)</f>
        <v>U2</v>
      </c>
      <c r="Q50">
        <f>VLOOKUP(Table5[[#This Row],[CONTROLN]],vlookup_table[],7,FALSE)</f>
        <v>25</v>
      </c>
      <c r="R50">
        <f t="shared" si="0"/>
        <v>60</v>
      </c>
      <c r="S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1" spans="1:19" x14ac:dyDescent="0.35">
      <c r="A5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  <c r="N51">
        <f>VLOOKUP(Table5[[#This Row],[CONTROLN]],vlookup_table[],2,FALSE)</f>
        <v>0</v>
      </c>
      <c r="O51">
        <f>VLOOKUP(Table5[[#This Row],[CONTROLN]],vlookup_table[],4,FALSE)</f>
        <v>0</v>
      </c>
      <c r="P51" t="str">
        <f>VLOOKUP(Table5[[#This Row],[CONTROLN]],vlookup_table[],5,FALSE)</f>
        <v>T2</v>
      </c>
      <c r="Q51">
        <f>VLOOKUP(Table5[[#This Row],[CONTROLN]],vlookup_table[],7,FALSE)</f>
        <v>10</v>
      </c>
      <c r="R51" t="str">
        <f t="shared" si="0"/>
        <v/>
      </c>
      <c r="S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2" spans="1:19" x14ac:dyDescent="0.35">
      <c r="A52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  <c r="N52">
        <f>VLOOKUP(Table5[[#This Row],[CONTROLN]],vlookup_table[],2,FALSE)</f>
        <v>0</v>
      </c>
      <c r="O52">
        <f>VLOOKUP(Table5[[#This Row],[CONTROLN]],vlookup_table[],4,FALSE)</f>
        <v>1501</v>
      </c>
      <c r="P52" t="str">
        <f>VLOOKUP(Table5[[#This Row],[CONTROLN]],vlookup_table[],5,FALSE)</f>
        <v>T2</v>
      </c>
      <c r="Q52">
        <f>VLOOKUP(Table5[[#This Row],[CONTROLN]],vlookup_table[],7,FALSE)</f>
        <v>6</v>
      </c>
      <c r="R52">
        <f t="shared" si="0"/>
        <v>82</v>
      </c>
      <c r="S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3" spans="1:19" x14ac:dyDescent="0.35">
      <c r="A53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  <c r="N53">
        <f>VLOOKUP(Table5[[#This Row],[CONTROLN]],vlookup_table[],2,FALSE)</f>
        <v>1</v>
      </c>
      <c r="O53">
        <f>VLOOKUP(Table5[[#This Row],[CONTROLN]],vlookup_table[],4,FALSE)</f>
        <v>2801</v>
      </c>
      <c r="P53" t="str">
        <f>VLOOKUP(Table5[[#This Row],[CONTROLN]],vlookup_table[],5,FALSE)</f>
        <v>R3</v>
      </c>
      <c r="Q53">
        <f>VLOOKUP(Table5[[#This Row],[CONTROLN]],vlookup_table[],7,FALSE)</f>
        <v>15</v>
      </c>
      <c r="R53">
        <f t="shared" si="0"/>
        <v>69</v>
      </c>
      <c r="S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4" spans="1:19" x14ac:dyDescent="0.35">
      <c r="A54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  <c r="N54">
        <f>VLOOKUP(Table5[[#This Row],[CONTROLN]],vlookup_table[],2,FALSE)</f>
        <v>1002</v>
      </c>
      <c r="O54">
        <f>VLOOKUP(Table5[[#This Row],[CONTROLN]],vlookup_table[],4,FALSE)</f>
        <v>5811</v>
      </c>
      <c r="P54" t="str">
        <f>VLOOKUP(Table5[[#This Row],[CONTROLN]],vlookup_table[],5,FALSE)</f>
        <v>T1</v>
      </c>
      <c r="Q54">
        <f>VLOOKUP(Table5[[#This Row],[CONTROLN]],vlookup_table[],7,FALSE)</f>
        <v>18</v>
      </c>
      <c r="R54">
        <f t="shared" si="0"/>
        <v>38</v>
      </c>
      <c r="S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5" spans="1:19" x14ac:dyDescent="0.35">
      <c r="A55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  <c r="N55">
        <f>VLOOKUP(Table5[[#This Row],[CONTROLN]],vlookup_table[],2,FALSE)</f>
        <v>1</v>
      </c>
      <c r="O55">
        <f>VLOOKUP(Table5[[#This Row],[CONTROLN]],vlookup_table[],4,FALSE)</f>
        <v>0</v>
      </c>
      <c r="P55" t="str">
        <f>VLOOKUP(Table5[[#This Row],[CONTROLN]],vlookup_table[],5,FALSE)</f>
        <v>U1</v>
      </c>
      <c r="Q55">
        <f>VLOOKUP(Table5[[#This Row],[CONTROLN]],vlookup_table[],7,FALSE)</f>
        <v>24</v>
      </c>
      <c r="R55" t="str">
        <f t="shared" si="0"/>
        <v/>
      </c>
      <c r="S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6" spans="1:19" x14ac:dyDescent="0.35">
      <c r="A56">
        <v>190671</v>
      </c>
      <c r="B56" t="s">
        <v>22</v>
      </c>
      <c r="C56" t="s">
        <v>109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  <c r="N56">
        <f>VLOOKUP(Table5[[#This Row],[CONTROLN]],vlookup_table[],2,FALSE)</f>
        <v>0</v>
      </c>
      <c r="O56">
        <f>VLOOKUP(Table5[[#This Row],[CONTROLN]],vlookup_table[],4,FALSE)</f>
        <v>1901</v>
      </c>
      <c r="P56" t="str">
        <f>VLOOKUP(Table5[[#This Row],[CONTROLN]],vlookup_table[],5,FALSE)</f>
        <v/>
      </c>
      <c r="Q56">
        <f>VLOOKUP(Table5[[#This Row],[CONTROLN]],vlookup_table[],7,FALSE)</f>
        <v>14</v>
      </c>
      <c r="R56">
        <f t="shared" si="0"/>
        <v>78</v>
      </c>
      <c r="S5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57" spans="1:19" x14ac:dyDescent="0.35">
      <c r="A57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  <c r="N57">
        <f>VLOOKUP(Table5[[#This Row],[CONTROLN]],vlookup_table[],2,FALSE)</f>
        <v>0</v>
      </c>
      <c r="O57">
        <f>VLOOKUP(Table5[[#This Row],[CONTROLN]],vlookup_table[],4,FALSE)</f>
        <v>1401</v>
      </c>
      <c r="P57" t="str">
        <f>VLOOKUP(Table5[[#This Row],[CONTROLN]],vlookup_table[],5,FALSE)</f>
        <v>S1</v>
      </c>
      <c r="Q57">
        <f>VLOOKUP(Table5[[#This Row],[CONTROLN]],vlookup_table[],7,FALSE)</f>
        <v>20</v>
      </c>
      <c r="R57">
        <f t="shared" si="0"/>
        <v>83</v>
      </c>
      <c r="S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8" spans="1:19" x14ac:dyDescent="0.35">
      <c r="A58">
        <v>151600</v>
      </c>
      <c r="B58" t="s">
        <v>22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  <c r="N58">
        <f>VLOOKUP(Table5[[#This Row],[CONTROLN]],vlookup_table[],2,FALSE)</f>
        <v>1</v>
      </c>
      <c r="O58">
        <f>VLOOKUP(Table5[[#This Row],[CONTROLN]],vlookup_table[],4,FALSE)</f>
        <v>6601</v>
      </c>
      <c r="P58" t="str">
        <f>VLOOKUP(Table5[[#This Row],[CONTROLN]],vlookup_table[],5,FALSE)</f>
        <v>S2</v>
      </c>
      <c r="Q58">
        <f>VLOOKUP(Table5[[#This Row],[CONTROLN]],vlookup_table[],7,FALSE)</f>
        <v>21</v>
      </c>
      <c r="R58">
        <f t="shared" si="0"/>
        <v>31</v>
      </c>
      <c r="S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9" spans="1:19" x14ac:dyDescent="0.35">
      <c r="A59">
        <v>21259</v>
      </c>
      <c r="B59" t="s">
        <v>18</v>
      </c>
      <c r="C59" t="s">
        <v>17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  <c r="N59">
        <f>VLOOKUP(Table5[[#This Row],[CONTROLN]],vlookup_table[],2,FALSE)</f>
        <v>0</v>
      </c>
      <c r="O59">
        <f>VLOOKUP(Table5[[#This Row],[CONTROLN]],vlookup_table[],4,FALSE)</f>
        <v>4001</v>
      </c>
      <c r="P59" t="str">
        <f>VLOOKUP(Table5[[#This Row],[CONTROLN]],vlookup_table[],5,FALSE)</f>
        <v>C2</v>
      </c>
      <c r="Q59">
        <f>VLOOKUP(Table5[[#This Row],[CONTROLN]],vlookup_table[],7,FALSE)</f>
        <v>15</v>
      </c>
      <c r="R59">
        <f t="shared" si="0"/>
        <v>57</v>
      </c>
      <c r="S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0" spans="1:19" x14ac:dyDescent="0.35">
      <c r="A60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  <c r="N60">
        <f>VLOOKUP(Table5[[#This Row],[CONTROLN]],vlookup_table[],2,FALSE)</f>
        <v>28</v>
      </c>
      <c r="O60">
        <f>VLOOKUP(Table5[[#This Row],[CONTROLN]],vlookup_table[],4,FALSE)</f>
        <v>3912</v>
      </c>
      <c r="P60" t="str">
        <f>VLOOKUP(Table5[[#This Row],[CONTROLN]],vlookup_table[],5,FALSE)</f>
        <v>U1</v>
      </c>
      <c r="Q60">
        <f>VLOOKUP(Table5[[#This Row],[CONTROLN]],vlookup_table[],7,FALSE)</f>
        <v>41</v>
      </c>
      <c r="R60">
        <f t="shared" si="0"/>
        <v>57</v>
      </c>
      <c r="S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1" spans="1:19" x14ac:dyDescent="0.35">
      <c r="A6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  <c r="N61">
        <f>VLOOKUP(Table5[[#This Row],[CONTROLN]],vlookup_table[],2,FALSE)</f>
        <v>1</v>
      </c>
      <c r="O61">
        <f>VLOOKUP(Table5[[#This Row],[CONTROLN]],vlookup_table[],4,FALSE)</f>
        <v>2601</v>
      </c>
      <c r="P61" t="str">
        <f>VLOOKUP(Table5[[#This Row],[CONTROLN]],vlookup_table[],5,FALSE)</f>
        <v>T2</v>
      </c>
      <c r="Q61">
        <f>VLOOKUP(Table5[[#This Row],[CONTROLN]],vlookup_table[],7,FALSE)</f>
        <v>20</v>
      </c>
      <c r="R61">
        <f t="shared" si="0"/>
        <v>71</v>
      </c>
      <c r="S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2" spans="1:19" x14ac:dyDescent="0.35">
      <c r="A62">
        <v>154709</v>
      </c>
      <c r="B62" t="s">
        <v>22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  <c r="N62">
        <f>VLOOKUP(Table5[[#This Row],[CONTROLN]],vlookup_table[],2,FALSE)</f>
        <v>0</v>
      </c>
      <c r="O62">
        <f>VLOOKUP(Table5[[#This Row],[CONTROLN]],vlookup_table[],4,FALSE)</f>
        <v>0</v>
      </c>
      <c r="P62" t="str">
        <f>VLOOKUP(Table5[[#This Row],[CONTROLN]],vlookup_table[],5,FALSE)</f>
        <v>S2</v>
      </c>
      <c r="Q62">
        <f>VLOOKUP(Table5[[#This Row],[CONTROLN]],vlookup_table[],7,FALSE)</f>
        <v>5</v>
      </c>
      <c r="R62" t="str">
        <f t="shared" si="0"/>
        <v/>
      </c>
      <c r="S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3" spans="1:19" x14ac:dyDescent="0.35">
      <c r="A63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  <c r="N63">
        <f>VLOOKUP(Table5[[#This Row],[CONTROLN]],vlookup_table[],2,FALSE)</f>
        <v>0</v>
      </c>
      <c r="O63">
        <f>VLOOKUP(Table5[[#This Row],[CONTROLN]],vlookup_table[],4,FALSE)</f>
        <v>1401</v>
      </c>
      <c r="P63" t="str">
        <f>VLOOKUP(Table5[[#This Row],[CONTROLN]],vlookup_table[],5,FALSE)</f>
        <v>T1</v>
      </c>
      <c r="Q63">
        <f>VLOOKUP(Table5[[#This Row],[CONTROLN]],vlookup_table[],7,FALSE)</f>
        <v>16</v>
      </c>
      <c r="R63">
        <f t="shared" si="0"/>
        <v>83</v>
      </c>
      <c r="S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" spans="1:19" x14ac:dyDescent="0.35">
      <c r="A64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  <c r="N64">
        <f>VLOOKUP(Table5[[#This Row],[CONTROLN]],vlookup_table[],2,FALSE)</f>
        <v>0</v>
      </c>
      <c r="O64">
        <f>VLOOKUP(Table5[[#This Row],[CONTROLN]],vlookup_table[],4,FALSE)</f>
        <v>0</v>
      </c>
      <c r="P64" t="str">
        <f>VLOOKUP(Table5[[#This Row],[CONTROLN]],vlookup_table[],5,FALSE)</f>
        <v>R2</v>
      </c>
      <c r="Q64">
        <f>VLOOKUP(Table5[[#This Row],[CONTROLN]],vlookup_table[],7,FALSE)</f>
        <v>15</v>
      </c>
      <c r="R64" t="str">
        <f t="shared" si="0"/>
        <v/>
      </c>
      <c r="S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5" spans="1:19" x14ac:dyDescent="0.35">
      <c r="A65">
        <v>171655</v>
      </c>
      <c r="B65" t="s">
        <v>22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  <c r="N65">
        <f>VLOOKUP(Table5[[#This Row],[CONTROLN]],vlookup_table[],2,FALSE)</f>
        <v>0</v>
      </c>
      <c r="O65">
        <f>VLOOKUP(Table5[[#This Row],[CONTROLN]],vlookup_table[],4,FALSE)</f>
        <v>0</v>
      </c>
      <c r="P65" t="str">
        <f>VLOOKUP(Table5[[#This Row],[CONTROLN]],vlookup_table[],5,FALSE)</f>
        <v>S3</v>
      </c>
      <c r="Q65">
        <f>VLOOKUP(Table5[[#This Row],[CONTROLN]],vlookup_table[],7,FALSE)</f>
        <v>12</v>
      </c>
      <c r="R65" t="str">
        <f t="shared" si="0"/>
        <v/>
      </c>
      <c r="S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6" spans="1:19" x14ac:dyDescent="0.35">
      <c r="A66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  <c r="N66">
        <f>VLOOKUP(Table5[[#This Row],[CONTROLN]],vlookup_table[],2,FALSE)</f>
        <v>0</v>
      </c>
      <c r="O66">
        <f>VLOOKUP(Table5[[#This Row],[CONTROLN]],vlookup_table[],4,FALSE)</f>
        <v>0</v>
      </c>
      <c r="P66" t="str">
        <f>VLOOKUP(Table5[[#This Row],[CONTROLN]],vlookup_table[],5,FALSE)</f>
        <v>C2</v>
      </c>
      <c r="Q66">
        <f>VLOOKUP(Table5[[#This Row],[CONTROLN]],vlookup_table[],7,FALSE)</f>
        <v>10</v>
      </c>
      <c r="R66" t="str">
        <f t="shared" ref="R66:R129" si="1">IF(OR(O66="",O66=0),"",(1997-(1900+INT(O66/100)))-IF(MOD(O66,100)&gt;6,1,0))</f>
        <v/>
      </c>
      <c r="S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7" spans="1:19" x14ac:dyDescent="0.35">
      <c r="A67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  <c r="N67">
        <f>VLOOKUP(Table5[[#This Row],[CONTROLN]],vlookup_table[],2,FALSE)</f>
        <v>1</v>
      </c>
      <c r="O67">
        <f>VLOOKUP(Table5[[#This Row],[CONTROLN]],vlookup_table[],4,FALSE)</f>
        <v>5601</v>
      </c>
      <c r="P67" t="str">
        <f>VLOOKUP(Table5[[#This Row],[CONTROLN]],vlookup_table[],5,FALSE)</f>
        <v>R2</v>
      </c>
      <c r="Q67">
        <f>VLOOKUP(Table5[[#This Row],[CONTROLN]],vlookup_table[],7,FALSE)</f>
        <v>10</v>
      </c>
      <c r="R67">
        <f t="shared" si="1"/>
        <v>41</v>
      </c>
      <c r="S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8" spans="1:19" x14ac:dyDescent="0.35">
      <c r="A68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  <c r="N68">
        <f>VLOOKUP(Table5[[#This Row],[CONTROLN]],vlookup_table[],2,FALSE)</f>
        <v>2</v>
      </c>
      <c r="O68">
        <f>VLOOKUP(Table5[[#This Row],[CONTROLN]],vlookup_table[],4,FALSE)</f>
        <v>1108</v>
      </c>
      <c r="P68" t="str">
        <f>VLOOKUP(Table5[[#This Row],[CONTROLN]],vlookup_table[],5,FALSE)</f>
        <v>T2</v>
      </c>
      <c r="Q68">
        <f>VLOOKUP(Table5[[#This Row],[CONTROLN]],vlookup_table[],7,FALSE)</f>
        <v>14</v>
      </c>
      <c r="R68">
        <f t="shared" si="1"/>
        <v>85</v>
      </c>
      <c r="S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9" spans="1:19" x14ac:dyDescent="0.35">
      <c r="A69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  <c r="N69">
        <f>VLOOKUP(Table5[[#This Row],[CONTROLN]],vlookup_table[],2,FALSE)</f>
        <v>1</v>
      </c>
      <c r="O69">
        <f>VLOOKUP(Table5[[#This Row],[CONTROLN]],vlookup_table[],4,FALSE)</f>
        <v>0</v>
      </c>
      <c r="P69" t="str">
        <f>VLOOKUP(Table5[[#This Row],[CONTROLN]],vlookup_table[],5,FALSE)</f>
        <v>T1</v>
      </c>
      <c r="Q69">
        <f>VLOOKUP(Table5[[#This Row],[CONTROLN]],vlookup_table[],7,FALSE)</f>
        <v>20</v>
      </c>
      <c r="R69" t="str">
        <f t="shared" si="1"/>
        <v/>
      </c>
      <c r="S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0" spans="1:19" x14ac:dyDescent="0.35">
      <c r="A70">
        <v>158101</v>
      </c>
      <c r="B70" t="s">
        <v>22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  <c r="N70">
        <f>VLOOKUP(Table5[[#This Row],[CONTROLN]],vlookup_table[],2,FALSE)</f>
        <v>1</v>
      </c>
      <c r="O70">
        <f>VLOOKUP(Table5[[#This Row],[CONTROLN]],vlookup_table[],4,FALSE)</f>
        <v>1701</v>
      </c>
      <c r="P70" t="str">
        <f>VLOOKUP(Table5[[#This Row],[CONTROLN]],vlookup_table[],5,FALSE)</f>
        <v>S1</v>
      </c>
      <c r="Q70">
        <f>VLOOKUP(Table5[[#This Row],[CONTROLN]],vlookup_table[],7,FALSE)</f>
        <v>15</v>
      </c>
      <c r="R70">
        <f t="shared" si="1"/>
        <v>80</v>
      </c>
      <c r="S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1" spans="1:19" x14ac:dyDescent="0.35">
      <c r="A71">
        <v>150043</v>
      </c>
      <c r="B71" t="s">
        <v>22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  <c r="N71">
        <f>VLOOKUP(Table5[[#This Row],[CONTROLN]],vlookup_table[],2,FALSE)</f>
        <v>1002</v>
      </c>
      <c r="O71">
        <f>VLOOKUP(Table5[[#This Row],[CONTROLN]],vlookup_table[],4,FALSE)</f>
        <v>3201</v>
      </c>
      <c r="P71" t="str">
        <f>VLOOKUP(Table5[[#This Row],[CONTROLN]],vlookup_table[],5,FALSE)</f>
        <v>S1</v>
      </c>
      <c r="Q71">
        <f>VLOOKUP(Table5[[#This Row],[CONTROLN]],vlookup_table[],7,FALSE)</f>
        <v>20</v>
      </c>
      <c r="R71">
        <f t="shared" si="1"/>
        <v>65</v>
      </c>
      <c r="S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2" spans="1:19" x14ac:dyDescent="0.35">
      <c r="A72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  <c r="N72">
        <f>VLOOKUP(Table5[[#This Row],[CONTROLN]],vlookup_table[],2,FALSE)</f>
        <v>0</v>
      </c>
      <c r="O72">
        <f>VLOOKUP(Table5[[#This Row],[CONTROLN]],vlookup_table[],4,FALSE)</f>
        <v>4401</v>
      </c>
      <c r="P72" t="str">
        <f>VLOOKUP(Table5[[#This Row],[CONTROLN]],vlookup_table[],5,FALSE)</f>
        <v>T3</v>
      </c>
      <c r="Q72">
        <f>VLOOKUP(Table5[[#This Row],[CONTROLN]],vlookup_table[],7,FALSE)</f>
        <v>10</v>
      </c>
      <c r="R72">
        <f t="shared" si="1"/>
        <v>53</v>
      </c>
      <c r="S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3" spans="1:19" x14ac:dyDescent="0.35">
      <c r="A73">
        <v>188547</v>
      </c>
      <c r="B73" t="s">
        <v>22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  <c r="N73">
        <f>VLOOKUP(Table5[[#This Row],[CONTROLN]],vlookup_table[],2,FALSE)</f>
        <v>1</v>
      </c>
      <c r="O73">
        <f>VLOOKUP(Table5[[#This Row],[CONTROLN]],vlookup_table[],4,FALSE)</f>
        <v>0</v>
      </c>
      <c r="P73" t="str">
        <f>VLOOKUP(Table5[[#This Row],[CONTROLN]],vlookup_table[],5,FALSE)</f>
        <v>U4</v>
      </c>
      <c r="Q73">
        <f>VLOOKUP(Table5[[#This Row],[CONTROLN]],vlookup_table[],7,FALSE)</f>
        <v>25</v>
      </c>
      <c r="R73" t="str">
        <f t="shared" si="1"/>
        <v/>
      </c>
      <c r="S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4" spans="1:19" x14ac:dyDescent="0.35">
      <c r="A74">
        <v>180617</v>
      </c>
      <c r="B74" t="s">
        <v>41</v>
      </c>
      <c r="C74" t="s">
        <v>14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  <c r="N74">
        <f>VLOOKUP(Table5[[#This Row],[CONTROLN]],vlookup_table[],2,FALSE)</f>
        <v>1002</v>
      </c>
      <c r="O74">
        <f>VLOOKUP(Table5[[#This Row],[CONTROLN]],vlookup_table[],4,FALSE)</f>
        <v>2101</v>
      </c>
      <c r="P74" t="str">
        <f>VLOOKUP(Table5[[#This Row],[CONTROLN]],vlookup_table[],5,FALSE)</f>
        <v>C2</v>
      </c>
      <c r="Q74">
        <f>VLOOKUP(Table5[[#This Row],[CONTROLN]],vlookup_table[],7,FALSE)</f>
        <v>11</v>
      </c>
      <c r="R74">
        <f t="shared" si="1"/>
        <v>76</v>
      </c>
      <c r="S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5" spans="1:19" x14ac:dyDescent="0.35">
      <c r="A75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  <c r="N75">
        <f>VLOOKUP(Table5[[#This Row],[CONTROLN]],vlookup_table[],2,FALSE)</f>
        <v>0</v>
      </c>
      <c r="O75">
        <f>VLOOKUP(Table5[[#This Row],[CONTROLN]],vlookup_table[],4,FALSE)</f>
        <v>1201</v>
      </c>
      <c r="P75" t="str">
        <f>VLOOKUP(Table5[[#This Row],[CONTROLN]],vlookup_table[],5,FALSE)</f>
        <v>C2</v>
      </c>
      <c r="Q75">
        <f>VLOOKUP(Table5[[#This Row],[CONTROLN]],vlookup_table[],7,FALSE)</f>
        <v>10</v>
      </c>
      <c r="R75">
        <f t="shared" si="1"/>
        <v>85</v>
      </c>
      <c r="S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6" spans="1:19" x14ac:dyDescent="0.35">
      <c r="A76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  <c r="N76">
        <f>VLOOKUP(Table5[[#This Row],[CONTROLN]],vlookup_table[],2,FALSE)</f>
        <v>28</v>
      </c>
      <c r="O76">
        <f>VLOOKUP(Table5[[#This Row],[CONTROLN]],vlookup_table[],4,FALSE)</f>
        <v>1901</v>
      </c>
      <c r="P76" t="str">
        <f>VLOOKUP(Table5[[#This Row],[CONTROLN]],vlookup_table[],5,FALSE)</f>
        <v>C3</v>
      </c>
      <c r="Q76">
        <f>VLOOKUP(Table5[[#This Row],[CONTROLN]],vlookup_table[],7,FALSE)</f>
        <v>11</v>
      </c>
      <c r="R76">
        <f t="shared" si="1"/>
        <v>78</v>
      </c>
      <c r="S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" spans="1:19" x14ac:dyDescent="0.35">
      <c r="A77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  <c r="N77">
        <f>VLOOKUP(Table5[[#This Row],[CONTROLN]],vlookup_table[],2,FALSE)</f>
        <v>0</v>
      </c>
      <c r="O77">
        <f>VLOOKUP(Table5[[#This Row],[CONTROLN]],vlookup_table[],4,FALSE)</f>
        <v>3401</v>
      </c>
      <c r="P77" t="str">
        <f>VLOOKUP(Table5[[#This Row],[CONTROLN]],vlookup_table[],5,FALSE)</f>
        <v>R2</v>
      </c>
      <c r="Q77">
        <f>VLOOKUP(Table5[[#This Row],[CONTROLN]],vlookup_table[],7,FALSE)</f>
        <v>16</v>
      </c>
      <c r="R77">
        <f t="shared" si="1"/>
        <v>63</v>
      </c>
      <c r="S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8" spans="1:19" x14ac:dyDescent="0.35">
      <c r="A78">
        <v>148969</v>
      </c>
      <c r="B78" t="s">
        <v>22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  <c r="N78">
        <f>VLOOKUP(Table5[[#This Row],[CONTROLN]],vlookup_table[],2,FALSE)</f>
        <v>0</v>
      </c>
      <c r="O78">
        <f>VLOOKUP(Table5[[#This Row],[CONTROLN]],vlookup_table[],4,FALSE)</f>
        <v>0</v>
      </c>
      <c r="P78" t="str">
        <f>VLOOKUP(Table5[[#This Row],[CONTROLN]],vlookup_table[],5,FALSE)</f>
        <v>C1</v>
      </c>
      <c r="Q78">
        <f>VLOOKUP(Table5[[#This Row],[CONTROLN]],vlookup_table[],7,FALSE)</f>
        <v>10</v>
      </c>
      <c r="R78" t="str">
        <f t="shared" si="1"/>
        <v/>
      </c>
      <c r="S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9" spans="1:19" x14ac:dyDescent="0.35">
      <c r="A79">
        <v>156324</v>
      </c>
      <c r="B79" t="s">
        <v>22</v>
      </c>
      <c r="C79" t="s">
        <v>109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  <c r="N79">
        <f>VLOOKUP(Table5[[#This Row],[CONTROLN]],vlookup_table[],2,FALSE)</f>
        <v>0</v>
      </c>
      <c r="O79">
        <f>VLOOKUP(Table5[[#This Row],[CONTROLN]],vlookup_table[],4,FALSE)</f>
        <v>0</v>
      </c>
      <c r="P79" t="str">
        <f>VLOOKUP(Table5[[#This Row],[CONTROLN]],vlookup_table[],5,FALSE)</f>
        <v>S1</v>
      </c>
      <c r="Q79">
        <f>VLOOKUP(Table5[[#This Row],[CONTROLN]],vlookup_table[],7,FALSE)</f>
        <v>15</v>
      </c>
      <c r="R79" t="str">
        <f t="shared" si="1"/>
        <v/>
      </c>
      <c r="S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0" spans="1:19" x14ac:dyDescent="0.35">
      <c r="A80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  <c r="N80">
        <f>VLOOKUP(Table5[[#This Row],[CONTROLN]],vlookup_table[],2,FALSE)</f>
        <v>2</v>
      </c>
      <c r="O80">
        <f>VLOOKUP(Table5[[#This Row],[CONTROLN]],vlookup_table[],4,FALSE)</f>
        <v>1412</v>
      </c>
      <c r="P80" t="str">
        <f>VLOOKUP(Table5[[#This Row],[CONTROLN]],vlookup_table[],5,FALSE)</f>
        <v>C2</v>
      </c>
      <c r="Q80">
        <f>VLOOKUP(Table5[[#This Row],[CONTROLN]],vlookup_table[],7,FALSE)</f>
        <v>7</v>
      </c>
      <c r="R80">
        <f t="shared" si="1"/>
        <v>82</v>
      </c>
      <c r="S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1" spans="1:19" x14ac:dyDescent="0.35">
      <c r="A8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  <c r="N81">
        <f>VLOOKUP(Table5[[#This Row],[CONTROLN]],vlookup_table[],2,FALSE)</f>
        <v>0</v>
      </c>
      <c r="O81">
        <f>VLOOKUP(Table5[[#This Row],[CONTROLN]],vlookup_table[],4,FALSE)</f>
        <v>4401</v>
      </c>
      <c r="P81" t="str">
        <f>VLOOKUP(Table5[[#This Row],[CONTROLN]],vlookup_table[],5,FALSE)</f>
        <v>R2</v>
      </c>
      <c r="Q81">
        <f>VLOOKUP(Table5[[#This Row],[CONTROLN]],vlookup_table[],7,FALSE)</f>
        <v>14</v>
      </c>
      <c r="R81">
        <f t="shared" si="1"/>
        <v>53</v>
      </c>
      <c r="S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2" spans="1:19" x14ac:dyDescent="0.35">
      <c r="A82">
        <v>85416</v>
      </c>
      <c r="B82" t="s">
        <v>22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  <c r="N82">
        <f>VLOOKUP(Table5[[#This Row],[CONTROLN]],vlookup_table[],2,FALSE)</f>
        <v>0</v>
      </c>
      <c r="O82">
        <f>VLOOKUP(Table5[[#This Row],[CONTROLN]],vlookup_table[],4,FALSE)</f>
        <v>0</v>
      </c>
      <c r="P82" t="str">
        <f>VLOOKUP(Table5[[#This Row],[CONTROLN]],vlookup_table[],5,FALSE)</f>
        <v>C2</v>
      </c>
      <c r="Q82">
        <f>VLOOKUP(Table5[[#This Row],[CONTROLN]],vlookup_table[],7,FALSE)</f>
        <v>25</v>
      </c>
      <c r="R82" t="str">
        <f t="shared" si="1"/>
        <v/>
      </c>
      <c r="S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3" spans="1:19" x14ac:dyDescent="0.35">
      <c r="A83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  <c r="N83">
        <f>VLOOKUP(Table5[[#This Row],[CONTROLN]],vlookup_table[],2,FALSE)</f>
        <v>2</v>
      </c>
      <c r="O83">
        <f>VLOOKUP(Table5[[#This Row],[CONTROLN]],vlookup_table[],4,FALSE)</f>
        <v>6312</v>
      </c>
      <c r="P83" t="str">
        <f>VLOOKUP(Table5[[#This Row],[CONTROLN]],vlookup_table[],5,FALSE)</f>
        <v>S1</v>
      </c>
      <c r="Q83">
        <f>VLOOKUP(Table5[[#This Row],[CONTROLN]],vlookup_table[],7,FALSE)</f>
        <v>20</v>
      </c>
      <c r="R83">
        <f t="shared" si="1"/>
        <v>33</v>
      </c>
      <c r="S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4" spans="1:19" x14ac:dyDescent="0.35">
      <c r="A84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  <c r="N84">
        <f>VLOOKUP(Table5[[#This Row],[CONTROLN]],vlookup_table[],2,FALSE)</f>
        <v>1002</v>
      </c>
      <c r="O84">
        <f>VLOOKUP(Table5[[#This Row],[CONTROLN]],vlookup_table[],4,FALSE)</f>
        <v>5601</v>
      </c>
      <c r="P84" t="str">
        <f>VLOOKUP(Table5[[#This Row],[CONTROLN]],vlookup_table[],5,FALSE)</f>
        <v>S1</v>
      </c>
      <c r="Q84">
        <f>VLOOKUP(Table5[[#This Row],[CONTROLN]],vlookup_table[],7,FALSE)</f>
        <v>10</v>
      </c>
      <c r="R84">
        <f t="shared" si="1"/>
        <v>41</v>
      </c>
      <c r="S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5" spans="1:19" x14ac:dyDescent="0.35">
      <c r="A85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  <c r="N85">
        <f>VLOOKUP(Table5[[#This Row],[CONTROLN]],vlookup_table[],2,FALSE)</f>
        <v>1</v>
      </c>
      <c r="O85">
        <f>VLOOKUP(Table5[[#This Row],[CONTROLN]],vlookup_table[],4,FALSE)</f>
        <v>4201</v>
      </c>
      <c r="P85" t="str">
        <f>VLOOKUP(Table5[[#This Row],[CONTROLN]],vlookup_table[],5,FALSE)</f>
        <v>R2</v>
      </c>
      <c r="Q85">
        <f>VLOOKUP(Table5[[#This Row],[CONTROLN]],vlookup_table[],7,FALSE)</f>
        <v>6</v>
      </c>
      <c r="R85">
        <f t="shared" si="1"/>
        <v>55</v>
      </c>
      <c r="S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6" spans="1:19" x14ac:dyDescent="0.35">
      <c r="A86">
        <v>60512</v>
      </c>
      <c r="B86" t="s">
        <v>16</v>
      </c>
      <c r="C86" t="s">
        <v>109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  <c r="N86">
        <f>VLOOKUP(Table5[[#This Row],[CONTROLN]],vlookup_table[],2,FALSE)</f>
        <v>2</v>
      </c>
      <c r="O86">
        <f>VLOOKUP(Table5[[#This Row],[CONTROLN]],vlookup_table[],4,FALSE)</f>
        <v>2801</v>
      </c>
      <c r="P86" t="str">
        <f>VLOOKUP(Table5[[#This Row],[CONTROLN]],vlookup_table[],5,FALSE)</f>
        <v>S2</v>
      </c>
      <c r="Q86">
        <f>VLOOKUP(Table5[[#This Row],[CONTROLN]],vlookup_table[],7,FALSE)</f>
        <v>25</v>
      </c>
      <c r="R86">
        <f t="shared" si="1"/>
        <v>69</v>
      </c>
      <c r="S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7" spans="1:19" x14ac:dyDescent="0.35">
      <c r="A87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  <c r="N87">
        <f>VLOOKUP(Table5[[#This Row],[CONTROLN]],vlookup_table[],2,FALSE)</f>
        <v>0</v>
      </c>
      <c r="O87">
        <f>VLOOKUP(Table5[[#This Row],[CONTROLN]],vlookup_table[],4,FALSE)</f>
        <v>4201</v>
      </c>
      <c r="P87" t="str">
        <f>VLOOKUP(Table5[[#This Row],[CONTROLN]],vlookup_table[],5,FALSE)</f>
        <v>C1</v>
      </c>
      <c r="Q87">
        <f>VLOOKUP(Table5[[#This Row],[CONTROLN]],vlookup_table[],7,FALSE)</f>
        <v>11</v>
      </c>
      <c r="R87">
        <f t="shared" si="1"/>
        <v>55</v>
      </c>
      <c r="S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8" spans="1:19" x14ac:dyDescent="0.35">
      <c r="A88">
        <v>148911</v>
      </c>
      <c r="B88" t="s">
        <v>22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  <c r="N88">
        <f>VLOOKUP(Table5[[#This Row],[CONTROLN]],vlookup_table[],2,FALSE)</f>
        <v>28</v>
      </c>
      <c r="O88">
        <f>VLOOKUP(Table5[[#This Row],[CONTROLN]],vlookup_table[],4,FALSE)</f>
        <v>7201</v>
      </c>
      <c r="P88" t="str">
        <f>VLOOKUP(Table5[[#This Row],[CONTROLN]],vlookup_table[],5,FALSE)</f>
        <v>C2</v>
      </c>
      <c r="Q88">
        <f>VLOOKUP(Table5[[#This Row],[CONTROLN]],vlookup_table[],7,FALSE)</f>
        <v>10</v>
      </c>
      <c r="R88">
        <f t="shared" si="1"/>
        <v>25</v>
      </c>
      <c r="S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9" spans="1:19" x14ac:dyDescent="0.35">
      <c r="A89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  <c r="N89">
        <f>VLOOKUP(Table5[[#This Row],[CONTROLN]],vlookup_table[],2,FALSE)</f>
        <v>1002</v>
      </c>
      <c r="O89">
        <f>VLOOKUP(Table5[[#This Row],[CONTROLN]],vlookup_table[],4,FALSE)</f>
        <v>3801</v>
      </c>
      <c r="P89" t="str">
        <f>VLOOKUP(Table5[[#This Row],[CONTROLN]],vlookup_table[],5,FALSE)</f>
        <v>T2</v>
      </c>
      <c r="Q89">
        <f>VLOOKUP(Table5[[#This Row],[CONTROLN]],vlookup_table[],7,FALSE)</f>
        <v>26</v>
      </c>
      <c r="R89">
        <f t="shared" si="1"/>
        <v>59</v>
      </c>
      <c r="S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0" spans="1:19" x14ac:dyDescent="0.35">
      <c r="A90">
        <v>148022</v>
      </c>
      <c r="B90" t="s">
        <v>22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  <c r="N90">
        <f>VLOOKUP(Table5[[#This Row],[CONTROLN]],vlookup_table[],2,FALSE)</f>
        <v>0</v>
      </c>
      <c r="O90">
        <f>VLOOKUP(Table5[[#This Row],[CONTROLN]],vlookup_table[],4,FALSE)</f>
        <v>4608</v>
      </c>
      <c r="P90" t="str">
        <f>VLOOKUP(Table5[[#This Row],[CONTROLN]],vlookup_table[],5,FALSE)</f>
        <v>U2</v>
      </c>
      <c r="Q90">
        <f>VLOOKUP(Table5[[#This Row],[CONTROLN]],vlookup_table[],7,FALSE)</f>
        <v>10</v>
      </c>
      <c r="R90">
        <f t="shared" si="1"/>
        <v>50</v>
      </c>
      <c r="S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1" spans="1:19" x14ac:dyDescent="0.35">
      <c r="A91">
        <v>147406</v>
      </c>
      <c r="B91" t="s">
        <v>22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  <c r="N91">
        <f>VLOOKUP(Table5[[#This Row],[CONTROLN]],vlookup_table[],2,FALSE)</f>
        <v>1002</v>
      </c>
      <c r="O91">
        <f>VLOOKUP(Table5[[#This Row],[CONTROLN]],vlookup_table[],4,FALSE)</f>
        <v>2801</v>
      </c>
      <c r="P91" t="str">
        <f>VLOOKUP(Table5[[#This Row],[CONTROLN]],vlookup_table[],5,FALSE)</f>
        <v>U1</v>
      </c>
      <c r="Q91">
        <f>VLOOKUP(Table5[[#This Row],[CONTROLN]],vlookup_table[],7,FALSE)</f>
        <v>38</v>
      </c>
      <c r="R91">
        <f t="shared" si="1"/>
        <v>69</v>
      </c>
      <c r="S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2" spans="1:19" x14ac:dyDescent="0.35">
      <c r="A92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  <c r="N92">
        <f>VLOOKUP(Table5[[#This Row],[CONTROLN]],vlookup_table[],2,FALSE)</f>
        <v>0</v>
      </c>
      <c r="O92">
        <f>VLOOKUP(Table5[[#This Row],[CONTROLN]],vlookup_table[],4,FALSE)</f>
        <v>4103</v>
      </c>
      <c r="P92" t="str">
        <f>VLOOKUP(Table5[[#This Row],[CONTROLN]],vlookup_table[],5,FALSE)</f>
        <v>T2</v>
      </c>
      <c r="Q92">
        <f>VLOOKUP(Table5[[#This Row],[CONTROLN]],vlookup_table[],7,FALSE)</f>
        <v>15</v>
      </c>
      <c r="R92">
        <f t="shared" si="1"/>
        <v>56</v>
      </c>
      <c r="S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3" spans="1:19" x14ac:dyDescent="0.35">
      <c r="A93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  <c r="N93">
        <f>VLOOKUP(Table5[[#This Row],[CONTROLN]],vlookup_table[],2,FALSE)</f>
        <v>72</v>
      </c>
      <c r="O93">
        <f>VLOOKUP(Table5[[#This Row],[CONTROLN]],vlookup_table[],4,FALSE)</f>
        <v>3201</v>
      </c>
      <c r="P93" t="str">
        <f>VLOOKUP(Table5[[#This Row],[CONTROLN]],vlookup_table[],5,FALSE)</f>
        <v>S1</v>
      </c>
      <c r="Q93">
        <f>VLOOKUP(Table5[[#This Row],[CONTROLN]],vlookup_table[],7,FALSE)</f>
        <v>14</v>
      </c>
      <c r="R93">
        <f t="shared" si="1"/>
        <v>65</v>
      </c>
      <c r="S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4" spans="1:19" x14ac:dyDescent="0.35">
      <c r="A94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  <c r="N94">
        <f>VLOOKUP(Table5[[#This Row],[CONTROLN]],vlookup_table[],2,FALSE)</f>
        <v>0</v>
      </c>
      <c r="O94">
        <f>VLOOKUP(Table5[[#This Row],[CONTROLN]],vlookup_table[],4,FALSE)</f>
        <v>2009</v>
      </c>
      <c r="P94" t="str">
        <f>VLOOKUP(Table5[[#This Row],[CONTROLN]],vlookup_table[],5,FALSE)</f>
        <v>C1</v>
      </c>
      <c r="Q94">
        <f>VLOOKUP(Table5[[#This Row],[CONTROLN]],vlookup_table[],7,FALSE)</f>
        <v>9</v>
      </c>
      <c r="R94">
        <f t="shared" si="1"/>
        <v>76</v>
      </c>
      <c r="S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5" spans="1:19" x14ac:dyDescent="0.35">
      <c r="A95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  <c r="N95">
        <f>VLOOKUP(Table5[[#This Row],[CONTROLN]],vlookup_table[],2,FALSE)</f>
        <v>1</v>
      </c>
      <c r="O95">
        <f>VLOOKUP(Table5[[#This Row],[CONTROLN]],vlookup_table[],4,FALSE)</f>
        <v>1708</v>
      </c>
      <c r="P95" t="str">
        <f>VLOOKUP(Table5[[#This Row],[CONTROLN]],vlookup_table[],5,FALSE)</f>
        <v>S1</v>
      </c>
      <c r="Q95">
        <f>VLOOKUP(Table5[[#This Row],[CONTROLN]],vlookup_table[],7,FALSE)</f>
        <v>10</v>
      </c>
      <c r="R95">
        <f t="shared" si="1"/>
        <v>79</v>
      </c>
      <c r="S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6" spans="1:19" x14ac:dyDescent="0.35">
      <c r="A96">
        <v>37118</v>
      </c>
      <c r="B96" t="s">
        <v>13</v>
      </c>
      <c r="C96" t="s">
        <v>109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  <c r="N96">
        <f>VLOOKUP(Table5[[#This Row],[CONTROLN]],vlookup_table[],2,FALSE)</f>
        <v>0</v>
      </c>
      <c r="O96">
        <f>VLOOKUP(Table5[[#This Row],[CONTROLN]],vlookup_table[],4,FALSE)</f>
        <v>2607</v>
      </c>
      <c r="P96" t="str">
        <f>VLOOKUP(Table5[[#This Row],[CONTROLN]],vlookup_table[],5,FALSE)</f>
        <v>S2</v>
      </c>
      <c r="Q96">
        <f>VLOOKUP(Table5[[#This Row],[CONTROLN]],vlookup_table[],7,FALSE)</f>
        <v>15</v>
      </c>
      <c r="R96">
        <f t="shared" si="1"/>
        <v>70</v>
      </c>
      <c r="S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7" spans="1:19" x14ac:dyDescent="0.35">
      <c r="A97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  <c r="N97">
        <f>VLOOKUP(Table5[[#This Row],[CONTROLN]],vlookup_table[],2,FALSE)</f>
        <v>0</v>
      </c>
      <c r="O97">
        <f>VLOOKUP(Table5[[#This Row],[CONTROLN]],vlookup_table[],4,FALSE)</f>
        <v>4201</v>
      </c>
      <c r="P97" t="str">
        <f>VLOOKUP(Table5[[#This Row],[CONTROLN]],vlookup_table[],5,FALSE)</f>
        <v>R2</v>
      </c>
      <c r="Q97">
        <f>VLOOKUP(Table5[[#This Row],[CONTROLN]],vlookup_table[],7,FALSE)</f>
        <v>14</v>
      </c>
      <c r="R97">
        <f t="shared" si="1"/>
        <v>55</v>
      </c>
      <c r="S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8" spans="1:19" x14ac:dyDescent="0.35">
      <c r="A98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  <c r="N98">
        <f>VLOOKUP(Table5[[#This Row],[CONTROLN]],vlookup_table[],2,FALSE)</f>
        <v>2</v>
      </c>
      <c r="O98">
        <f>VLOOKUP(Table5[[#This Row],[CONTROLN]],vlookup_table[],4,FALSE)</f>
        <v>2710</v>
      </c>
      <c r="P98" t="str">
        <f>VLOOKUP(Table5[[#This Row],[CONTROLN]],vlookup_table[],5,FALSE)</f>
        <v>T2</v>
      </c>
      <c r="Q98">
        <f>VLOOKUP(Table5[[#This Row],[CONTROLN]],vlookup_table[],7,FALSE)</f>
        <v>5</v>
      </c>
      <c r="R98">
        <f t="shared" si="1"/>
        <v>69</v>
      </c>
      <c r="S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9" spans="1:19" x14ac:dyDescent="0.35">
      <c r="A99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  <c r="N99">
        <f>VLOOKUP(Table5[[#This Row],[CONTROLN]],vlookup_table[],2,FALSE)</f>
        <v>0</v>
      </c>
      <c r="O99">
        <f>VLOOKUP(Table5[[#This Row],[CONTROLN]],vlookup_table[],4,FALSE)</f>
        <v>3601</v>
      </c>
      <c r="P99" t="str">
        <f>VLOOKUP(Table5[[#This Row],[CONTROLN]],vlookup_table[],5,FALSE)</f>
        <v>S2</v>
      </c>
      <c r="Q99">
        <f>VLOOKUP(Table5[[#This Row],[CONTROLN]],vlookup_table[],7,FALSE)</f>
        <v>15</v>
      </c>
      <c r="R99">
        <f t="shared" si="1"/>
        <v>61</v>
      </c>
      <c r="S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" spans="1:19" x14ac:dyDescent="0.35">
      <c r="A100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  <c r="N100">
        <f>VLOOKUP(Table5[[#This Row],[CONTROLN]],vlookup_table[],2,FALSE)</f>
        <v>1</v>
      </c>
      <c r="O100">
        <f>VLOOKUP(Table5[[#This Row],[CONTROLN]],vlookup_table[],4,FALSE)</f>
        <v>0</v>
      </c>
      <c r="P100" t="str">
        <f>VLOOKUP(Table5[[#This Row],[CONTROLN]],vlookup_table[],5,FALSE)</f>
        <v>R2</v>
      </c>
      <c r="Q100">
        <f>VLOOKUP(Table5[[#This Row],[CONTROLN]],vlookup_table[],7,FALSE)</f>
        <v>20</v>
      </c>
      <c r="R100" t="str">
        <f t="shared" si="1"/>
        <v/>
      </c>
      <c r="S1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1" spans="1:19" x14ac:dyDescent="0.35">
      <c r="A101">
        <v>168078</v>
      </c>
      <c r="B101" t="s">
        <v>22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  <c r="N101">
        <f>VLOOKUP(Table5[[#This Row],[CONTROLN]],vlookup_table[],2,FALSE)</f>
        <v>1</v>
      </c>
      <c r="O101">
        <f>VLOOKUP(Table5[[#This Row],[CONTROLN]],vlookup_table[],4,FALSE)</f>
        <v>3501</v>
      </c>
      <c r="P101" t="str">
        <f>VLOOKUP(Table5[[#This Row],[CONTROLN]],vlookup_table[],5,FALSE)</f>
        <v>S1</v>
      </c>
      <c r="Q101">
        <f>VLOOKUP(Table5[[#This Row],[CONTROLN]],vlookup_table[],7,FALSE)</f>
        <v>19</v>
      </c>
      <c r="R101">
        <f t="shared" si="1"/>
        <v>62</v>
      </c>
      <c r="S1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2" spans="1:19" x14ac:dyDescent="0.35">
      <c r="A102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  <c r="N102">
        <f>VLOOKUP(Table5[[#This Row],[CONTROLN]],vlookup_table[],2,FALSE)</f>
        <v>1</v>
      </c>
      <c r="O102">
        <f>VLOOKUP(Table5[[#This Row],[CONTROLN]],vlookup_table[],4,FALSE)</f>
        <v>5908</v>
      </c>
      <c r="P102" t="str">
        <f>VLOOKUP(Table5[[#This Row],[CONTROLN]],vlookup_table[],5,FALSE)</f>
        <v>S2</v>
      </c>
      <c r="Q102">
        <f>VLOOKUP(Table5[[#This Row],[CONTROLN]],vlookup_table[],7,FALSE)</f>
        <v>25</v>
      </c>
      <c r="R102">
        <f t="shared" si="1"/>
        <v>37</v>
      </c>
      <c r="S1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3" spans="1:19" x14ac:dyDescent="0.35">
      <c r="A103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  <c r="N103">
        <f>VLOOKUP(Table5[[#This Row],[CONTROLN]],vlookup_table[],2,FALSE)</f>
        <v>1</v>
      </c>
      <c r="O103">
        <f>VLOOKUP(Table5[[#This Row],[CONTROLN]],vlookup_table[],4,FALSE)</f>
        <v>0</v>
      </c>
      <c r="P103" t="str">
        <f>VLOOKUP(Table5[[#This Row],[CONTROLN]],vlookup_table[],5,FALSE)</f>
        <v>C3</v>
      </c>
      <c r="Q103">
        <f>VLOOKUP(Table5[[#This Row],[CONTROLN]],vlookup_table[],7,FALSE)</f>
        <v>20</v>
      </c>
      <c r="R103" t="str">
        <f t="shared" si="1"/>
        <v/>
      </c>
      <c r="S1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4" spans="1:19" x14ac:dyDescent="0.35">
      <c r="A104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  <c r="N104">
        <f>VLOOKUP(Table5[[#This Row],[CONTROLN]],vlookup_table[],2,FALSE)</f>
        <v>0</v>
      </c>
      <c r="O104">
        <f>VLOOKUP(Table5[[#This Row],[CONTROLN]],vlookup_table[],4,FALSE)</f>
        <v>2805</v>
      </c>
      <c r="P104" t="str">
        <f>VLOOKUP(Table5[[#This Row],[CONTROLN]],vlookup_table[],5,FALSE)</f>
        <v>T2</v>
      </c>
      <c r="Q104">
        <f>VLOOKUP(Table5[[#This Row],[CONTROLN]],vlookup_table[],7,FALSE)</f>
        <v>5</v>
      </c>
      <c r="R104">
        <f t="shared" si="1"/>
        <v>69</v>
      </c>
      <c r="S1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5" spans="1:19" x14ac:dyDescent="0.35">
      <c r="A105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  <c r="N105">
        <f>VLOOKUP(Table5[[#This Row],[CONTROLN]],vlookup_table[],2,FALSE)</f>
        <v>0</v>
      </c>
      <c r="O105">
        <f>VLOOKUP(Table5[[#This Row],[CONTROLN]],vlookup_table[],4,FALSE)</f>
        <v>2911</v>
      </c>
      <c r="P105" t="str">
        <f>VLOOKUP(Table5[[#This Row],[CONTROLN]],vlookup_table[],5,FALSE)</f>
        <v>R3</v>
      </c>
      <c r="Q105">
        <f>VLOOKUP(Table5[[#This Row],[CONTROLN]],vlookup_table[],7,FALSE)</f>
        <v>5</v>
      </c>
      <c r="R105">
        <f t="shared" si="1"/>
        <v>67</v>
      </c>
      <c r="S1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6" spans="1:19" x14ac:dyDescent="0.35">
      <c r="A106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  <c r="N106">
        <f>VLOOKUP(Table5[[#This Row],[CONTROLN]],vlookup_table[],2,FALSE)</f>
        <v>0</v>
      </c>
      <c r="O106">
        <f>VLOOKUP(Table5[[#This Row],[CONTROLN]],vlookup_table[],4,FALSE)</f>
        <v>2701</v>
      </c>
      <c r="P106" t="str">
        <f>VLOOKUP(Table5[[#This Row],[CONTROLN]],vlookup_table[],5,FALSE)</f>
        <v>R2</v>
      </c>
      <c r="Q106">
        <f>VLOOKUP(Table5[[#This Row],[CONTROLN]],vlookup_table[],7,FALSE)</f>
        <v>20</v>
      </c>
      <c r="R106">
        <f t="shared" si="1"/>
        <v>70</v>
      </c>
      <c r="S1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7" spans="1:19" x14ac:dyDescent="0.35">
      <c r="A107">
        <v>164306</v>
      </c>
      <c r="B107" t="s">
        <v>22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  <c r="N107">
        <f>VLOOKUP(Table5[[#This Row],[CONTROLN]],vlookup_table[],2,FALSE)</f>
        <v>0</v>
      </c>
      <c r="O107">
        <f>VLOOKUP(Table5[[#This Row],[CONTROLN]],vlookup_table[],4,FALSE)</f>
        <v>0</v>
      </c>
      <c r="P107" t="str">
        <f>VLOOKUP(Table5[[#This Row],[CONTROLN]],vlookup_table[],5,FALSE)</f>
        <v>S2</v>
      </c>
      <c r="Q107">
        <f>VLOOKUP(Table5[[#This Row],[CONTROLN]],vlookup_table[],7,FALSE)</f>
        <v>30</v>
      </c>
      <c r="R107" t="str">
        <f t="shared" si="1"/>
        <v/>
      </c>
      <c r="S1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8" spans="1:19" x14ac:dyDescent="0.35">
      <c r="A108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  <c r="N108">
        <f>VLOOKUP(Table5[[#This Row],[CONTROLN]],vlookup_table[],2,FALSE)</f>
        <v>0</v>
      </c>
      <c r="O108">
        <f>VLOOKUP(Table5[[#This Row],[CONTROLN]],vlookup_table[],4,FALSE)</f>
        <v>1501</v>
      </c>
      <c r="P108" t="str">
        <f>VLOOKUP(Table5[[#This Row],[CONTROLN]],vlookup_table[],5,FALSE)</f>
        <v>S1</v>
      </c>
      <c r="Q108">
        <f>VLOOKUP(Table5[[#This Row],[CONTROLN]],vlookup_table[],7,FALSE)</f>
        <v>20</v>
      </c>
      <c r="R108">
        <f t="shared" si="1"/>
        <v>82</v>
      </c>
      <c r="S1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9" spans="1:19" x14ac:dyDescent="0.35">
      <c r="A109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  <c r="N109">
        <f>VLOOKUP(Table5[[#This Row],[CONTROLN]],vlookup_table[],2,FALSE)</f>
        <v>28</v>
      </c>
      <c r="O109">
        <f>VLOOKUP(Table5[[#This Row],[CONTROLN]],vlookup_table[],4,FALSE)</f>
        <v>0</v>
      </c>
      <c r="P109" t="str">
        <f>VLOOKUP(Table5[[#This Row],[CONTROLN]],vlookup_table[],5,FALSE)</f>
        <v>T1</v>
      </c>
      <c r="Q109">
        <f>VLOOKUP(Table5[[#This Row],[CONTROLN]],vlookup_table[],7,FALSE)</f>
        <v>40</v>
      </c>
      <c r="R109" t="str">
        <f t="shared" si="1"/>
        <v/>
      </c>
      <c r="S1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0" spans="1:19" x14ac:dyDescent="0.35">
      <c r="A110">
        <v>102224</v>
      </c>
      <c r="B110" t="s">
        <v>59</v>
      </c>
      <c r="C110" t="s">
        <v>109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  <c r="N110">
        <f>VLOOKUP(Table5[[#This Row],[CONTROLN]],vlookup_table[],2,FALSE)</f>
        <v>1002</v>
      </c>
      <c r="O110">
        <f>VLOOKUP(Table5[[#This Row],[CONTROLN]],vlookup_table[],4,FALSE)</f>
        <v>0</v>
      </c>
      <c r="P110" t="str">
        <f>VLOOKUP(Table5[[#This Row],[CONTROLN]],vlookup_table[],5,FALSE)</f>
        <v>S1</v>
      </c>
      <c r="Q110">
        <f>VLOOKUP(Table5[[#This Row],[CONTROLN]],vlookup_table[],7,FALSE)</f>
        <v>6</v>
      </c>
      <c r="R110" t="str">
        <f t="shared" si="1"/>
        <v/>
      </c>
      <c r="S1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1" spans="1:19" x14ac:dyDescent="0.35">
      <c r="A111">
        <v>155375</v>
      </c>
      <c r="B111" t="s">
        <v>22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  <c r="N111">
        <f>VLOOKUP(Table5[[#This Row],[CONTROLN]],vlookup_table[],2,FALSE)</f>
        <v>2</v>
      </c>
      <c r="O111">
        <f>VLOOKUP(Table5[[#This Row],[CONTROLN]],vlookup_table[],4,FALSE)</f>
        <v>2201</v>
      </c>
      <c r="P111" t="str">
        <f>VLOOKUP(Table5[[#This Row],[CONTROLN]],vlookup_table[],5,FALSE)</f>
        <v>S2</v>
      </c>
      <c r="Q111">
        <f>VLOOKUP(Table5[[#This Row],[CONTROLN]],vlookup_table[],7,FALSE)</f>
        <v>6</v>
      </c>
      <c r="R111">
        <f t="shared" si="1"/>
        <v>75</v>
      </c>
      <c r="S1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" spans="1:19" x14ac:dyDescent="0.35">
      <c r="A112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  <c r="N112">
        <f>VLOOKUP(Table5[[#This Row],[CONTROLN]],vlookup_table[],2,FALSE)</f>
        <v>0</v>
      </c>
      <c r="O112">
        <f>VLOOKUP(Table5[[#This Row],[CONTROLN]],vlookup_table[],4,FALSE)</f>
        <v>1704</v>
      </c>
      <c r="P112" t="str">
        <f>VLOOKUP(Table5[[#This Row],[CONTROLN]],vlookup_table[],5,FALSE)</f>
        <v>U1</v>
      </c>
      <c r="Q112">
        <f>VLOOKUP(Table5[[#This Row],[CONTROLN]],vlookup_table[],7,FALSE)</f>
        <v>10</v>
      </c>
      <c r="R112">
        <f t="shared" si="1"/>
        <v>80</v>
      </c>
      <c r="S1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3" spans="1:19" x14ac:dyDescent="0.35">
      <c r="A113">
        <v>149887</v>
      </c>
      <c r="B113" t="s">
        <v>22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  <c r="N113">
        <f>VLOOKUP(Table5[[#This Row],[CONTROLN]],vlookup_table[],2,FALSE)</f>
        <v>1</v>
      </c>
      <c r="O113">
        <f>VLOOKUP(Table5[[#This Row],[CONTROLN]],vlookup_table[],4,FALSE)</f>
        <v>0</v>
      </c>
      <c r="P113" t="str">
        <f>VLOOKUP(Table5[[#This Row],[CONTROLN]],vlookup_table[],5,FALSE)</f>
        <v>C3</v>
      </c>
      <c r="Q113">
        <f>VLOOKUP(Table5[[#This Row],[CONTROLN]],vlookup_table[],7,FALSE)</f>
        <v>15</v>
      </c>
      <c r="R113" t="str">
        <f t="shared" si="1"/>
        <v/>
      </c>
      <c r="S1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4" spans="1:19" x14ac:dyDescent="0.35">
      <c r="A114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  <c r="N114">
        <f>VLOOKUP(Table5[[#This Row],[CONTROLN]],vlookup_table[],2,FALSE)</f>
        <v>2</v>
      </c>
      <c r="O114">
        <f>VLOOKUP(Table5[[#This Row],[CONTROLN]],vlookup_table[],4,FALSE)</f>
        <v>6201</v>
      </c>
      <c r="P114" t="str">
        <f>VLOOKUP(Table5[[#This Row],[CONTROLN]],vlookup_table[],5,FALSE)</f>
        <v>S2</v>
      </c>
      <c r="Q114">
        <f>VLOOKUP(Table5[[#This Row],[CONTROLN]],vlookup_table[],7,FALSE)</f>
        <v>30</v>
      </c>
      <c r="R114">
        <f t="shared" si="1"/>
        <v>35</v>
      </c>
      <c r="S1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5" spans="1:19" x14ac:dyDescent="0.35">
      <c r="A115">
        <v>167892</v>
      </c>
      <c r="B115" t="s">
        <v>22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  <c r="N115">
        <f>VLOOKUP(Table5[[#This Row],[CONTROLN]],vlookup_table[],2,FALSE)</f>
        <v>0</v>
      </c>
      <c r="O115">
        <f>VLOOKUP(Table5[[#This Row],[CONTROLN]],vlookup_table[],4,FALSE)</f>
        <v>0</v>
      </c>
      <c r="P115" t="str">
        <f>VLOOKUP(Table5[[#This Row],[CONTROLN]],vlookup_table[],5,FALSE)</f>
        <v>U1</v>
      </c>
      <c r="Q115">
        <f>VLOOKUP(Table5[[#This Row],[CONTROLN]],vlookup_table[],7,FALSE)</f>
        <v>10</v>
      </c>
      <c r="R115" t="str">
        <f t="shared" si="1"/>
        <v/>
      </c>
      <c r="S1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6" spans="1:19" x14ac:dyDescent="0.35">
      <c r="A116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  <c r="N116">
        <f>VLOOKUP(Table5[[#This Row],[CONTROLN]],vlookup_table[],2,FALSE)</f>
        <v>0</v>
      </c>
      <c r="O116">
        <f>VLOOKUP(Table5[[#This Row],[CONTROLN]],vlookup_table[],4,FALSE)</f>
        <v>1801</v>
      </c>
      <c r="P116" t="str">
        <f>VLOOKUP(Table5[[#This Row],[CONTROLN]],vlookup_table[],5,FALSE)</f>
        <v>R3</v>
      </c>
      <c r="Q116">
        <f>VLOOKUP(Table5[[#This Row],[CONTROLN]],vlookup_table[],7,FALSE)</f>
        <v>2</v>
      </c>
      <c r="R116">
        <f t="shared" si="1"/>
        <v>79</v>
      </c>
      <c r="S1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7" spans="1:19" x14ac:dyDescent="0.35">
      <c r="A117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  <c r="N117">
        <f>VLOOKUP(Table5[[#This Row],[CONTROLN]],vlookup_table[],2,FALSE)</f>
        <v>0</v>
      </c>
      <c r="O117">
        <f>VLOOKUP(Table5[[#This Row],[CONTROLN]],vlookup_table[],4,FALSE)</f>
        <v>0</v>
      </c>
      <c r="P117" t="str">
        <f>VLOOKUP(Table5[[#This Row],[CONTROLN]],vlookup_table[],5,FALSE)</f>
        <v>T2</v>
      </c>
      <c r="Q117">
        <f>VLOOKUP(Table5[[#This Row],[CONTROLN]],vlookup_table[],7,FALSE)</f>
        <v>20</v>
      </c>
      <c r="R117" t="str">
        <f t="shared" si="1"/>
        <v/>
      </c>
      <c r="S1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8" spans="1:19" x14ac:dyDescent="0.35">
      <c r="A118">
        <v>112319</v>
      </c>
      <c r="B118" t="s">
        <v>33</v>
      </c>
      <c r="C118" t="s">
        <v>17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  <c r="N118">
        <f>VLOOKUP(Table5[[#This Row],[CONTROLN]],vlookup_table[],2,FALSE)</f>
        <v>2</v>
      </c>
      <c r="O118">
        <f>VLOOKUP(Table5[[#This Row],[CONTROLN]],vlookup_table[],4,FALSE)</f>
        <v>3201</v>
      </c>
      <c r="P118" t="str">
        <f>VLOOKUP(Table5[[#This Row],[CONTROLN]],vlookup_table[],5,FALSE)</f>
        <v>C1</v>
      </c>
      <c r="Q118">
        <f>VLOOKUP(Table5[[#This Row],[CONTROLN]],vlookup_table[],7,FALSE)</f>
        <v>30</v>
      </c>
      <c r="R118">
        <f t="shared" si="1"/>
        <v>65</v>
      </c>
      <c r="S1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9" spans="1:19" x14ac:dyDescent="0.35">
      <c r="A119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  <c r="N119">
        <f>VLOOKUP(Table5[[#This Row],[CONTROLN]],vlookup_table[],2,FALSE)</f>
        <v>0</v>
      </c>
      <c r="O119">
        <f>VLOOKUP(Table5[[#This Row],[CONTROLN]],vlookup_table[],4,FALSE)</f>
        <v>5902</v>
      </c>
      <c r="P119" t="str">
        <f>VLOOKUP(Table5[[#This Row],[CONTROLN]],vlookup_table[],5,FALSE)</f>
        <v>T2</v>
      </c>
      <c r="Q119">
        <f>VLOOKUP(Table5[[#This Row],[CONTROLN]],vlookup_table[],7,FALSE)</f>
        <v>5</v>
      </c>
      <c r="R119">
        <f t="shared" si="1"/>
        <v>38</v>
      </c>
      <c r="S1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0" spans="1:19" x14ac:dyDescent="0.35">
      <c r="A120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  <c r="N120">
        <f>VLOOKUP(Table5[[#This Row],[CONTROLN]],vlookup_table[],2,FALSE)</f>
        <v>28</v>
      </c>
      <c r="O120">
        <f>VLOOKUP(Table5[[#This Row],[CONTROLN]],vlookup_table[],4,FALSE)</f>
        <v>1401</v>
      </c>
      <c r="P120" t="str">
        <f>VLOOKUP(Table5[[#This Row],[CONTROLN]],vlookup_table[],5,FALSE)</f>
        <v>U2</v>
      </c>
      <c r="Q120">
        <f>VLOOKUP(Table5[[#This Row],[CONTROLN]],vlookup_table[],7,FALSE)</f>
        <v>20</v>
      </c>
      <c r="R120">
        <f t="shared" si="1"/>
        <v>83</v>
      </c>
      <c r="S1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1" spans="1:19" x14ac:dyDescent="0.35">
      <c r="A12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  <c r="N121">
        <f>VLOOKUP(Table5[[#This Row],[CONTROLN]],vlookup_table[],2,FALSE)</f>
        <v>1</v>
      </c>
      <c r="O121">
        <f>VLOOKUP(Table5[[#This Row],[CONTROLN]],vlookup_table[],4,FALSE)</f>
        <v>8305</v>
      </c>
      <c r="P121" t="str">
        <f>VLOOKUP(Table5[[#This Row],[CONTROLN]],vlookup_table[],5,FALSE)</f>
        <v>R2</v>
      </c>
      <c r="Q121">
        <f>VLOOKUP(Table5[[#This Row],[CONTROLN]],vlookup_table[],7,FALSE)</f>
        <v>22</v>
      </c>
      <c r="R121">
        <f t="shared" si="1"/>
        <v>14</v>
      </c>
      <c r="S1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2" spans="1:19" x14ac:dyDescent="0.35">
      <c r="A122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  <c r="N122">
        <f>VLOOKUP(Table5[[#This Row],[CONTROLN]],vlookup_table[],2,FALSE)</f>
        <v>0</v>
      </c>
      <c r="O122">
        <f>VLOOKUP(Table5[[#This Row],[CONTROLN]],vlookup_table[],4,FALSE)</f>
        <v>609</v>
      </c>
      <c r="P122" t="str">
        <f>VLOOKUP(Table5[[#This Row],[CONTROLN]],vlookup_table[],5,FALSE)</f>
        <v>C3</v>
      </c>
      <c r="Q122">
        <f>VLOOKUP(Table5[[#This Row],[CONTROLN]],vlookup_table[],7,FALSE)</f>
        <v>11</v>
      </c>
      <c r="R122">
        <f t="shared" si="1"/>
        <v>90</v>
      </c>
      <c r="S1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3" spans="1:19" x14ac:dyDescent="0.35">
      <c r="A123">
        <v>183013</v>
      </c>
      <c r="B123" t="s">
        <v>41</v>
      </c>
      <c r="C123" t="s">
        <v>14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  <c r="N123">
        <f>VLOOKUP(Table5[[#This Row],[CONTROLN]],vlookup_table[],2,FALSE)</f>
        <v>1</v>
      </c>
      <c r="O123">
        <f>VLOOKUP(Table5[[#This Row],[CONTROLN]],vlookup_table[],4,FALSE)</f>
        <v>3001</v>
      </c>
      <c r="P123" t="str">
        <f>VLOOKUP(Table5[[#This Row],[CONTROLN]],vlookup_table[],5,FALSE)</f>
        <v>S2</v>
      </c>
      <c r="Q123">
        <f>VLOOKUP(Table5[[#This Row],[CONTROLN]],vlookup_table[],7,FALSE)</f>
        <v>11</v>
      </c>
      <c r="R123">
        <f t="shared" si="1"/>
        <v>67</v>
      </c>
      <c r="S1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4" spans="1:19" x14ac:dyDescent="0.35">
      <c r="A124">
        <v>187769</v>
      </c>
      <c r="B124" t="s">
        <v>22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  <c r="N124">
        <f>VLOOKUP(Table5[[#This Row],[CONTROLN]],vlookup_table[],2,FALSE)</f>
        <v>1</v>
      </c>
      <c r="O124">
        <f>VLOOKUP(Table5[[#This Row],[CONTROLN]],vlookup_table[],4,FALSE)</f>
        <v>5403</v>
      </c>
      <c r="P124" t="str">
        <f>VLOOKUP(Table5[[#This Row],[CONTROLN]],vlookup_table[],5,FALSE)</f>
        <v>S1</v>
      </c>
      <c r="Q124">
        <f>VLOOKUP(Table5[[#This Row],[CONTROLN]],vlookup_table[],7,FALSE)</f>
        <v>25</v>
      </c>
      <c r="R124">
        <f t="shared" si="1"/>
        <v>43</v>
      </c>
      <c r="S1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5" spans="1:19" x14ac:dyDescent="0.35">
      <c r="A125">
        <v>191056</v>
      </c>
      <c r="B125" t="s">
        <v>22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  <c r="N125">
        <f>VLOOKUP(Table5[[#This Row],[CONTROLN]],vlookup_table[],2,FALSE)</f>
        <v>1</v>
      </c>
      <c r="O125">
        <f>VLOOKUP(Table5[[#This Row],[CONTROLN]],vlookup_table[],4,FALSE)</f>
        <v>801</v>
      </c>
      <c r="P125" t="str">
        <f>VLOOKUP(Table5[[#This Row],[CONTROLN]],vlookup_table[],5,FALSE)</f>
        <v>U1</v>
      </c>
      <c r="Q125">
        <f>VLOOKUP(Table5[[#This Row],[CONTROLN]],vlookup_table[],7,FALSE)</f>
        <v>47</v>
      </c>
      <c r="R125">
        <f t="shared" si="1"/>
        <v>89</v>
      </c>
      <c r="S1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6" spans="1:19" x14ac:dyDescent="0.35">
      <c r="A126">
        <v>151891</v>
      </c>
      <c r="B126" t="s">
        <v>22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  <c r="N126">
        <f>VLOOKUP(Table5[[#This Row],[CONTROLN]],vlookup_table[],2,FALSE)</f>
        <v>0</v>
      </c>
      <c r="O126">
        <f>VLOOKUP(Table5[[#This Row],[CONTROLN]],vlookup_table[],4,FALSE)</f>
        <v>0</v>
      </c>
      <c r="P126" t="str">
        <f>VLOOKUP(Table5[[#This Row],[CONTROLN]],vlookup_table[],5,FALSE)</f>
        <v>S2</v>
      </c>
      <c r="Q126">
        <f>VLOOKUP(Table5[[#This Row],[CONTROLN]],vlookup_table[],7,FALSE)</f>
        <v>15</v>
      </c>
      <c r="R126" t="str">
        <f t="shared" si="1"/>
        <v/>
      </c>
      <c r="S1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" spans="1:19" x14ac:dyDescent="0.35">
      <c r="A127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  <c r="N127">
        <f>VLOOKUP(Table5[[#This Row],[CONTROLN]],vlookup_table[],2,FALSE)</f>
        <v>2</v>
      </c>
      <c r="O127">
        <f>VLOOKUP(Table5[[#This Row],[CONTROLN]],vlookup_table[],4,FALSE)</f>
        <v>2901</v>
      </c>
      <c r="P127" t="str">
        <f>VLOOKUP(Table5[[#This Row],[CONTROLN]],vlookup_table[],5,FALSE)</f>
        <v>S2</v>
      </c>
      <c r="Q127">
        <f>VLOOKUP(Table5[[#This Row],[CONTROLN]],vlookup_table[],7,FALSE)</f>
        <v>11</v>
      </c>
      <c r="R127">
        <f t="shared" si="1"/>
        <v>68</v>
      </c>
      <c r="S1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8" spans="1:19" x14ac:dyDescent="0.35">
      <c r="A128">
        <v>164969</v>
      </c>
      <c r="B128" t="s">
        <v>22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  <c r="N128">
        <f>VLOOKUP(Table5[[#This Row],[CONTROLN]],vlookup_table[],2,FALSE)</f>
        <v>0</v>
      </c>
      <c r="O128">
        <f>VLOOKUP(Table5[[#This Row],[CONTROLN]],vlookup_table[],4,FALSE)</f>
        <v>6001</v>
      </c>
      <c r="P128" t="str">
        <f>VLOOKUP(Table5[[#This Row],[CONTROLN]],vlookup_table[],5,FALSE)</f>
        <v>S1</v>
      </c>
      <c r="Q128">
        <f>VLOOKUP(Table5[[#This Row],[CONTROLN]],vlookup_table[],7,FALSE)</f>
        <v>7</v>
      </c>
      <c r="R128">
        <f t="shared" si="1"/>
        <v>37</v>
      </c>
      <c r="S1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9" spans="1:19" x14ac:dyDescent="0.35">
      <c r="A129">
        <v>172846</v>
      </c>
      <c r="B129" t="s">
        <v>22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  <c r="N129">
        <f>VLOOKUP(Table5[[#This Row],[CONTROLN]],vlookup_table[],2,FALSE)</f>
        <v>0</v>
      </c>
      <c r="O129">
        <f>VLOOKUP(Table5[[#This Row],[CONTROLN]],vlookup_table[],4,FALSE)</f>
        <v>4201</v>
      </c>
      <c r="P129" t="str">
        <f>VLOOKUP(Table5[[#This Row],[CONTROLN]],vlookup_table[],5,FALSE)</f>
        <v>C2</v>
      </c>
      <c r="Q129">
        <f>VLOOKUP(Table5[[#This Row],[CONTROLN]],vlookup_table[],7,FALSE)</f>
        <v>10</v>
      </c>
      <c r="R129">
        <f t="shared" si="1"/>
        <v>55</v>
      </c>
      <c r="S1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0" spans="1:19" x14ac:dyDescent="0.35">
      <c r="A130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  <c r="N130">
        <f>VLOOKUP(Table5[[#This Row],[CONTROLN]],vlookup_table[],2,FALSE)</f>
        <v>0</v>
      </c>
      <c r="O130">
        <f>VLOOKUP(Table5[[#This Row],[CONTROLN]],vlookup_table[],4,FALSE)</f>
        <v>4804</v>
      </c>
      <c r="P130" t="str">
        <f>VLOOKUP(Table5[[#This Row],[CONTROLN]],vlookup_table[],5,FALSE)</f>
        <v>C3</v>
      </c>
      <c r="Q130">
        <f>VLOOKUP(Table5[[#This Row],[CONTROLN]],vlookup_table[],7,FALSE)</f>
        <v>20</v>
      </c>
      <c r="R130">
        <f t="shared" ref="R130:R193" si="2">IF(OR(O130="",O130=0),"",(1997-(1900+INT(O130/100)))-IF(MOD(O130,100)&gt;6,1,0))</f>
        <v>49</v>
      </c>
      <c r="S1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1" spans="1:19" x14ac:dyDescent="0.35">
      <c r="A13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  <c r="N131">
        <f>VLOOKUP(Table5[[#This Row],[CONTROLN]],vlookup_table[],2,FALSE)</f>
        <v>2</v>
      </c>
      <c r="O131">
        <f>VLOOKUP(Table5[[#This Row],[CONTROLN]],vlookup_table[],4,FALSE)</f>
        <v>5001</v>
      </c>
      <c r="P131" t="str">
        <f>VLOOKUP(Table5[[#This Row],[CONTROLN]],vlookup_table[],5,FALSE)</f>
        <v>C1</v>
      </c>
      <c r="Q131">
        <f>VLOOKUP(Table5[[#This Row],[CONTROLN]],vlookup_table[],7,FALSE)</f>
        <v>25</v>
      </c>
      <c r="R131">
        <f t="shared" si="2"/>
        <v>47</v>
      </c>
      <c r="S1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2" spans="1:19" x14ac:dyDescent="0.35">
      <c r="A132">
        <v>35276</v>
      </c>
      <c r="B132" t="s">
        <v>13</v>
      </c>
      <c r="C132" t="s">
        <v>109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  <c r="N132">
        <f>VLOOKUP(Table5[[#This Row],[CONTROLN]],vlookup_table[],2,FALSE)</f>
        <v>2</v>
      </c>
      <c r="O132">
        <f>VLOOKUP(Table5[[#This Row],[CONTROLN]],vlookup_table[],4,FALSE)</f>
        <v>1701</v>
      </c>
      <c r="P132" t="str">
        <f>VLOOKUP(Table5[[#This Row],[CONTROLN]],vlookup_table[],5,FALSE)</f>
        <v>C1</v>
      </c>
      <c r="Q132">
        <f>VLOOKUP(Table5[[#This Row],[CONTROLN]],vlookup_table[],7,FALSE)</f>
        <v>10</v>
      </c>
      <c r="R132">
        <f t="shared" si="2"/>
        <v>80</v>
      </c>
      <c r="S1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3" spans="1:19" x14ac:dyDescent="0.35">
      <c r="A133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  <c r="N133">
        <f>VLOOKUP(Table5[[#This Row],[CONTROLN]],vlookup_table[],2,FALSE)</f>
        <v>1</v>
      </c>
      <c r="O133">
        <f>VLOOKUP(Table5[[#This Row],[CONTROLN]],vlookup_table[],4,FALSE)</f>
        <v>6001</v>
      </c>
      <c r="P133" t="str">
        <f>VLOOKUP(Table5[[#This Row],[CONTROLN]],vlookup_table[],5,FALSE)</f>
        <v>T2</v>
      </c>
      <c r="Q133">
        <f>VLOOKUP(Table5[[#This Row],[CONTROLN]],vlookup_table[],7,FALSE)</f>
        <v>23</v>
      </c>
      <c r="R133">
        <f t="shared" si="2"/>
        <v>37</v>
      </c>
      <c r="S1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4" spans="1:19" x14ac:dyDescent="0.35">
      <c r="A134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  <c r="N134">
        <f>VLOOKUP(Table5[[#This Row],[CONTROLN]],vlookup_table[],2,FALSE)</f>
        <v>1</v>
      </c>
      <c r="O134">
        <f>VLOOKUP(Table5[[#This Row],[CONTROLN]],vlookup_table[],4,FALSE)</f>
        <v>4801</v>
      </c>
      <c r="P134" t="str">
        <f>VLOOKUP(Table5[[#This Row],[CONTROLN]],vlookup_table[],5,FALSE)</f>
        <v>T2</v>
      </c>
      <c r="Q134">
        <f>VLOOKUP(Table5[[#This Row],[CONTROLN]],vlookup_table[],7,FALSE)</f>
        <v>12</v>
      </c>
      <c r="R134">
        <f t="shared" si="2"/>
        <v>49</v>
      </c>
      <c r="S1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5" spans="1:19" x14ac:dyDescent="0.35">
      <c r="A135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  <c r="N135">
        <f>VLOOKUP(Table5[[#This Row],[CONTROLN]],vlookup_table[],2,FALSE)</f>
        <v>28</v>
      </c>
      <c r="O135">
        <f>VLOOKUP(Table5[[#This Row],[CONTROLN]],vlookup_table[],4,FALSE)</f>
        <v>2805</v>
      </c>
      <c r="P135" t="str">
        <f>VLOOKUP(Table5[[#This Row],[CONTROLN]],vlookup_table[],5,FALSE)</f>
        <v>C1</v>
      </c>
      <c r="Q135">
        <f>VLOOKUP(Table5[[#This Row],[CONTROLN]],vlookup_table[],7,FALSE)</f>
        <v>10</v>
      </c>
      <c r="R135">
        <f t="shared" si="2"/>
        <v>69</v>
      </c>
      <c r="S1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6" spans="1:19" x14ac:dyDescent="0.35">
      <c r="A136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  <c r="N136">
        <f>VLOOKUP(Table5[[#This Row],[CONTROLN]],vlookup_table[],2,FALSE)</f>
        <v>0</v>
      </c>
      <c r="O136">
        <f>VLOOKUP(Table5[[#This Row],[CONTROLN]],vlookup_table[],4,FALSE)</f>
        <v>2401</v>
      </c>
      <c r="P136" t="str">
        <f>VLOOKUP(Table5[[#This Row],[CONTROLN]],vlookup_table[],5,FALSE)</f>
        <v>R3</v>
      </c>
      <c r="Q136">
        <f>VLOOKUP(Table5[[#This Row],[CONTROLN]],vlookup_table[],7,FALSE)</f>
        <v>25</v>
      </c>
      <c r="R136">
        <f t="shared" si="2"/>
        <v>73</v>
      </c>
      <c r="S1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7" spans="1:19" x14ac:dyDescent="0.35">
      <c r="A137">
        <v>154195</v>
      </c>
      <c r="B137" t="s">
        <v>22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  <c r="N137">
        <f>VLOOKUP(Table5[[#This Row],[CONTROLN]],vlookup_table[],2,FALSE)</f>
        <v>0</v>
      </c>
      <c r="O137">
        <f>VLOOKUP(Table5[[#This Row],[CONTROLN]],vlookup_table[],4,FALSE)</f>
        <v>0</v>
      </c>
      <c r="P137" t="str">
        <f>VLOOKUP(Table5[[#This Row],[CONTROLN]],vlookup_table[],5,FALSE)</f>
        <v>T2</v>
      </c>
      <c r="Q137">
        <f>VLOOKUP(Table5[[#This Row],[CONTROLN]],vlookup_table[],7,FALSE)</f>
        <v>20</v>
      </c>
      <c r="R137" t="str">
        <f t="shared" si="2"/>
        <v/>
      </c>
      <c r="S1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8" spans="1:19" x14ac:dyDescent="0.35">
      <c r="A138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  <c r="N138">
        <f>VLOOKUP(Table5[[#This Row],[CONTROLN]],vlookup_table[],2,FALSE)</f>
        <v>0</v>
      </c>
      <c r="O138">
        <f>VLOOKUP(Table5[[#This Row],[CONTROLN]],vlookup_table[],4,FALSE)</f>
        <v>0</v>
      </c>
      <c r="P138" t="str">
        <f>VLOOKUP(Table5[[#This Row],[CONTROLN]],vlookup_table[],5,FALSE)</f>
        <v>R2</v>
      </c>
      <c r="Q138">
        <f>VLOOKUP(Table5[[#This Row],[CONTROLN]],vlookup_table[],7,FALSE)</f>
        <v>5</v>
      </c>
      <c r="R138" t="str">
        <f t="shared" si="2"/>
        <v/>
      </c>
      <c r="S1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9" spans="1:19" x14ac:dyDescent="0.35">
      <c r="A139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  <c r="N139">
        <f>VLOOKUP(Table5[[#This Row],[CONTROLN]],vlookup_table[],2,FALSE)</f>
        <v>1</v>
      </c>
      <c r="O139">
        <f>VLOOKUP(Table5[[#This Row],[CONTROLN]],vlookup_table[],4,FALSE)</f>
        <v>2901</v>
      </c>
      <c r="P139" t="str">
        <f>VLOOKUP(Table5[[#This Row],[CONTROLN]],vlookup_table[],5,FALSE)</f>
        <v>C1</v>
      </c>
      <c r="Q139">
        <f>VLOOKUP(Table5[[#This Row],[CONTROLN]],vlookup_table[],7,FALSE)</f>
        <v>3</v>
      </c>
      <c r="R139">
        <f t="shared" si="2"/>
        <v>68</v>
      </c>
      <c r="S1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0" spans="1:19" x14ac:dyDescent="0.35">
      <c r="A140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  <c r="N140">
        <f>VLOOKUP(Table5[[#This Row],[CONTROLN]],vlookup_table[],2,FALSE)</f>
        <v>0</v>
      </c>
      <c r="O140">
        <f>VLOOKUP(Table5[[#This Row],[CONTROLN]],vlookup_table[],4,FALSE)</f>
        <v>0</v>
      </c>
      <c r="P140" t="str">
        <f>VLOOKUP(Table5[[#This Row],[CONTROLN]],vlookup_table[],5,FALSE)</f>
        <v>R2</v>
      </c>
      <c r="Q140">
        <f>VLOOKUP(Table5[[#This Row],[CONTROLN]],vlookup_table[],7,FALSE)</f>
        <v>5</v>
      </c>
      <c r="R140" t="str">
        <f t="shared" si="2"/>
        <v/>
      </c>
      <c r="S1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1" spans="1:19" x14ac:dyDescent="0.35">
      <c r="A14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  <c r="N141">
        <f>VLOOKUP(Table5[[#This Row],[CONTROLN]],vlookup_table[],2,FALSE)</f>
        <v>1</v>
      </c>
      <c r="O141">
        <f>VLOOKUP(Table5[[#This Row],[CONTROLN]],vlookup_table[],4,FALSE)</f>
        <v>4801</v>
      </c>
      <c r="P141" t="str">
        <f>VLOOKUP(Table5[[#This Row],[CONTROLN]],vlookup_table[],5,FALSE)</f>
        <v>U4</v>
      </c>
      <c r="Q141">
        <f>VLOOKUP(Table5[[#This Row],[CONTROLN]],vlookup_table[],7,FALSE)</f>
        <v>20</v>
      </c>
      <c r="R141">
        <f t="shared" si="2"/>
        <v>49</v>
      </c>
      <c r="S1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2" spans="1:19" x14ac:dyDescent="0.35">
      <c r="A142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  <c r="N142">
        <f>VLOOKUP(Table5[[#This Row],[CONTROLN]],vlookup_table[],2,FALSE)</f>
        <v>28</v>
      </c>
      <c r="O142">
        <f>VLOOKUP(Table5[[#This Row],[CONTROLN]],vlookup_table[],4,FALSE)</f>
        <v>2301</v>
      </c>
      <c r="P142" t="str">
        <f>VLOOKUP(Table5[[#This Row],[CONTROLN]],vlookup_table[],5,FALSE)</f>
        <v>T1</v>
      </c>
      <c r="Q142">
        <f>VLOOKUP(Table5[[#This Row],[CONTROLN]],vlookup_table[],7,FALSE)</f>
        <v>15</v>
      </c>
      <c r="R142">
        <f t="shared" si="2"/>
        <v>74</v>
      </c>
      <c r="S1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3" spans="1:19" x14ac:dyDescent="0.35">
      <c r="A143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  <c r="N143">
        <f>VLOOKUP(Table5[[#This Row],[CONTROLN]],vlookup_table[],2,FALSE)</f>
        <v>0</v>
      </c>
      <c r="O143">
        <f>VLOOKUP(Table5[[#This Row],[CONTROLN]],vlookup_table[],4,FALSE)</f>
        <v>2401</v>
      </c>
      <c r="P143" t="str">
        <f>VLOOKUP(Table5[[#This Row],[CONTROLN]],vlookup_table[],5,FALSE)</f>
        <v>T2</v>
      </c>
      <c r="Q143">
        <f>VLOOKUP(Table5[[#This Row],[CONTROLN]],vlookup_table[],7,FALSE)</f>
        <v>7</v>
      </c>
      <c r="R143">
        <f t="shared" si="2"/>
        <v>73</v>
      </c>
      <c r="S1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4" spans="1:19" x14ac:dyDescent="0.35">
      <c r="A144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  <c r="N144">
        <f>VLOOKUP(Table5[[#This Row],[CONTROLN]],vlookup_table[],2,FALSE)</f>
        <v>2</v>
      </c>
      <c r="O144">
        <f>VLOOKUP(Table5[[#This Row],[CONTROLN]],vlookup_table[],4,FALSE)</f>
        <v>2001</v>
      </c>
      <c r="P144" t="str">
        <f>VLOOKUP(Table5[[#This Row],[CONTROLN]],vlookup_table[],5,FALSE)</f>
        <v>C2</v>
      </c>
      <c r="Q144">
        <f>VLOOKUP(Table5[[#This Row],[CONTROLN]],vlookup_table[],7,FALSE)</f>
        <v>13</v>
      </c>
      <c r="R144">
        <f t="shared" si="2"/>
        <v>77</v>
      </c>
      <c r="S1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5" spans="1:19" x14ac:dyDescent="0.35">
      <c r="A145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  <c r="N145">
        <f>VLOOKUP(Table5[[#This Row],[CONTROLN]],vlookup_table[],2,FALSE)</f>
        <v>0</v>
      </c>
      <c r="O145">
        <f>VLOOKUP(Table5[[#This Row],[CONTROLN]],vlookup_table[],4,FALSE)</f>
        <v>905</v>
      </c>
      <c r="P145" t="str">
        <f>VLOOKUP(Table5[[#This Row],[CONTROLN]],vlookup_table[],5,FALSE)</f>
        <v>R2</v>
      </c>
      <c r="Q145">
        <f>VLOOKUP(Table5[[#This Row],[CONTROLN]],vlookup_table[],7,FALSE)</f>
        <v>15</v>
      </c>
      <c r="R145">
        <f t="shared" si="2"/>
        <v>88</v>
      </c>
      <c r="S1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6" spans="1:19" x14ac:dyDescent="0.35">
      <c r="A146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  <c r="N146">
        <f>VLOOKUP(Table5[[#This Row],[CONTROLN]],vlookup_table[],2,FALSE)</f>
        <v>0</v>
      </c>
      <c r="O146">
        <f>VLOOKUP(Table5[[#This Row],[CONTROLN]],vlookup_table[],4,FALSE)</f>
        <v>4301</v>
      </c>
      <c r="P146" t="str">
        <f>VLOOKUP(Table5[[#This Row],[CONTROLN]],vlookup_table[],5,FALSE)</f>
        <v>C1</v>
      </c>
      <c r="Q146">
        <f>VLOOKUP(Table5[[#This Row],[CONTROLN]],vlookup_table[],7,FALSE)</f>
        <v>30</v>
      </c>
      <c r="R146">
        <f t="shared" si="2"/>
        <v>54</v>
      </c>
      <c r="S1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7" spans="1:19" x14ac:dyDescent="0.35">
      <c r="A147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  <c r="N147">
        <f>VLOOKUP(Table5[[#This Row],[CONTROLN]],vlookup_table[],2,FALSE)</f>
        <v>0</v>
      </c>
      <c r="O147">
        <f>VLOOKUP(Table5[[#This Row],[CONTROLN]],vlookup_table[],4,FALSE)</f>
        <v>7001</v>
      </c>
      <c r="P147" t="str">
        <f>VLOOKUP(Table5[[#This Row],[CONTROLN]],vlookup_table[],5,FALSE)</f>
        <v>S2</v>
      </c>
      <c r="Q147">
        <f>VLOOKUP(Table5[[#This Row],[CONTROLN]],vlookup_table[],7,FALSE)</f>
        <v>10</v>
      </c>
      <c r="R147">
        <f t="shared" si="2"/>
        <v>27</v>
      </c>
      <c r="S1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8" spans="1:19" x14ac:dyDescent="0.35">
      <c r="A148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  <c r="N148">
        <f>VLOOKUP(Table5[[#This Row],[CONTROLN]],vlookup_table[],2,FALSE)</f>
        <v>1</v>
      </c>
      <c r="O148">
        <f>VLOOKUP(Table5[[#This Row],[CONTROLN]],vlookup_table[],4,FALSE)</f>
        <v>3602</v>
      </c>
      <c r="P148" t="str">
        <f>VLOOKUP(Table5[[#This Row],[CONTROLN]],vlookup_table[],5,FALSE)</f>
        <v>C1</v>
      </c>
      <c r="Q148">
        <f>VLOOKUP(Table5[[#This Row],[CONTROLN]],vlookup_table[],7,FALSE)</f>
        <v>10</v>
      </c>
      <c r="R148">
        <f t="shared" si="2"/>
        <v>61</v>
      </c>
      <c r="S1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9" spans="1:19" x14ac:dyDescent="0.35">
      <c r="A149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  <c r="N149">
        <f>VLOOKUP(Table5[[#This Row],[CONTROLN]],vlookup_table[],2,FALSE)</f>
        <v>28</v>
      </c>
      <c r="O149">
        <f>VLOOKUP(Table5[[#This Row],[CONTROLN]],vlookup_table[],4,FALSE)</f>
        <v>0</v>
      </c>
      <c r="P149" t="str">
        <f>VLOOKUP(Table5[[#This Row],[CONTROLN]],vlookup_table[],5,FALSE)</f>
        <v>C2</v>
      </c>
      <c r="Q149">
        <f>VLOOKUP(Table5[[#This Row],[CONTROLN]],vlookup_table[],7,FALSE)</f>
        <v>10</v>
      </c>
      <c r="R149" t="str">
        <f t="shared" si="2"/>
        <v/>
      </c>
      <c r="S1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0" spans="1:19" x14ac:dyDescent="0.35">
      <c r="A150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  <c r="N150">
        <f>VLOOKUP(Table5[[#This Row],[CONTROLN]],vlookup_table[],2,FALSE)</f>
        <v>2</v>
      </c>
      <c r="O150">
        <f>VLOOKUP(Table5[[#This Row],[CONTROLN]],vlookup_table[],4,FALSE)</f>
        <v>901</v>
      </c>
      <c r="P150" t="str">
        <f>VLOOKUP(Table5[[#This Row],[CONTROLN]],vlookup_table[],5,FALSE)</f>
        <v>S1</v>
      </c>
      <c r="Q150">
        <f>VLOOKUP(Table5[[#This Row],[CONTROLN]],vlookup_table[],7,FALSE)</f>
        <v>30</v>
      </c>
      <c r="R150">
        <f t="shared" si="2"/>
        <v>88</v>
      </c>
      <c r="S1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1" spans="1:19" x14ac:dyDescent="0.35">
      <c r="A15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  <c r="N151">
        <f>VLOOKUP(Table5[[#This Row],[CONTROLN]],vlookup_table[],2,FALSE)</f>
        <v>0</v>
      </c>
      <c r="O151">
        <f>VLOOKUP(Table5[[#This Row],[CONTROLN]],vlookup_table[],4,FALSE)</f>
        <v>4601</v>
      </c>
      <c r="P151" t="str">
        <f>VLOOKUP(Table5[[#This Row],[CONTROLN]],vlookup_table[],5,FALSE)</f>
        <v>S1</v>
      </c>
      <c r="Q151">
        <f>VLOOKUP(Table5[[#This Row],[CONTROLN]],vlookup_table[],7,FALSE)</f>
        <v>6</v>
      </c>
      <c r="R151">
        <f t="shared" si="2"/>
        <v>51</v>
      </c>
      <c r="S1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2" spans="1:19" x14ac:dyDescent="0.35">
      <c r="A152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  <c r="N152">
        <f>VLOOKUP(Table5[[#This Row],[CONTROLN]],vlookup_table[],2,FALSE)</f>
        <v>2</v>
      </c>
      <c r="O152">
        <f>VLOOKUP(Table5[[#This Row],[CONTROLN]],vlookup_table[],4,FALSE)</f>
        <v>0</v>
      </c>
      <c r="P152" t="str">
        <f>VLOOKUP(Table5[[#This Row],[CONTROLN]],vlookup_table[],5,FALSE)</f>
        <v>R3</v>
      </c>
      <c r="Q152">
        <f>VLOOKUP(Table5[[#This Row],[CONTROLN]],vlookup_table[],7,FALSE)</f>
        <v>8</v>
      </c>
      <c r="R152" t="str">
        <f t="shared" si="2"/>
        <v/>
      </c>
      <c r="S1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3" spans="1:19" x14ac:dyDescent="0.35">
      <c r="A153">
        <v>156568</v>
      </c>
      <c r="B153" t="s">
        <v>22</v>
      </c>
      <c r="C153" t="s">
        <v>109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  <c r="N153">
        <f>VLOOKUP(Table5[[#This Row],[CONTROLN]],vlookup_table[],2,FALSE)</f>
        <v>0</v>
      </c>
      <c r="O153">
        <f>VLOOKUP(Table5[[#This Row],[CONTROLN]],vlookup_table[],4,FALSE)</f>
        <v>4812</v>
      </c>
      <c r="P153" t="str">
        <f>VLOOKUP(Table5[[#This Row],[CONTROLN]],vlookup_table[],5,FALSE)</f>
        <v>S1</v>
      </c>
      <c r="Q153">
        <f>VLOOKUP(Table5[[#This Row],[CONTROLN]],vlookup_table[],7,FALSE)</f>
        <v>75</v>
      </c>
      <c r="R153">
        <f t="shared" si="2"/>
        <v>48</v>
      </c>
      <c r="S1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4" spans="1:19" x14ac:dyDescent="0.35">
      <c r="A154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  <c r="N154">
        <f>VLOOKUP(Table5[[#This Row],[CONTROLN]],vlookup_table[],2,FALSE)</f>
        <v>0</v>
      </c>
      <c r="O154">
        <f>VLOOKUP(Table5[[#This Row],[CONTROLN]],vlookup_table[],4,FALSE)</f>
        <v>3001</v>
      </c>
      <c r="P154" t="str">
        <f>VLOOKUP(Table5[[#This Row],[CONTROLN]],vlookup_table[],5,FALSE)</f>
        <v>U2</v>
      </c>
      <c r="Q154">
        <f>VLOOKUP(Table5[[#This Row],[CONTROLN]],vlookup_table[],7,FALSE)</f>
        <v>16</v>
      </c>
      <c r="R154">
        <f t="shared" si="2"/>
        <v>67</v>
      </c>
      <c r="S1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5" spans="1:19" x14ac:dyDescent="0.35">
      <c r="A155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  <c r="N155">
        <f>VLOOKUP(Table5[[#This Row],[CONTROLN]],vlookup_table[],2,FALSE)</f>
        <v>0</v>
      </c>
      <c r="O155">
        <f>VLOOKUP(Table5[[#This Row],[CONTROLN]],vlookup_table[],4,FALSE)</f>
        <v>4701</v>
      </c>
      <c r="P155" t="str">
        <f>VLOOKUP(Table5[[#This Row],[CONTROLN]],vlookup_table[],5,FALSE)</f>
        <v>C3</v>
      </c>
      <c r="Q155">
        <f>VLOOKUP(Table5[[#This Row],[CONTROLN]],vlookup_table[],7,FALSE)</f>
        <v>25</v>
      </c>
      <c r="R155">
        <f t="shared" si="2"/>
        <v>50</v>
      </c>
      <c r="S1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6" spans="1:19" x14ac:dyDescent="0.35">
      <c r="A156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  <c r="N156">
        <f>VLOOKUP(Table5[[#This Row],[CONTROLN]],vlookup_table[],2,FALSE)</f>
        <v>1002</v>
      </c>
      <c r="O156">
        <f>VLOOKUP(Table5[[#This Row],[CONTROLN]],vlookup_table[],4,FALSE)</f>
        <v>0</v>
      </c>
      <c r="P156" t="str">
        <f>VLOOKUP(Table5[[#This Row],[CONTROLN]],vlookup_table[],5,FALSE)</f>
        <v>U3</v>
      </c>
      <c r="Q156">
        <f>VLOOKUP(Table5[[#This Row],[CONTROLN]],vlookup_table[],7,FALSE)</f>
        <v>10</v>
      </c>
      <c r="R156" t="str">
        <f t="shared" si="2"/>
        <v/>
      </c>
      <c r="S1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7" spans="1:19" x14ac:dyDescent="0.35">
      <c r="A157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  <c r="N157">
        <f>VLOOKUP(Table5[[#This Row],[CONTROLN]],vlookup_table[],2,FALSE)</f>
        <v>2</v>
      </c>
      <c r="O157">
        <f>VLOOKUP(Table5[[#This Row],[CONTROLN]],vlookup_table[],4,FALSE)</f>
        <v>0</v>
      </c>
      <c r="P157" t="str">
        <f>VLOOKUP(Table5[[#This Row],[CONTROLN]],vlookup_table[],5,FALSE)</f>
        <v>T3</v>
      </c>
      <c r="Q157">
        <f>VLOOKUP(Table5[[#This Row],[CONTROLN]],vlookup_table[],7,FALSE)</f>
        <v>10</v>
      </c>
      <c r="R157" t="str">
        <f t="shared" si="2"/>
        <v/>
      </c>
      <c r="S1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8" spans="1:19" x14ac:dyDescent="0.35">
      <c r="A158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  <c r="N158">
        <f>VLOOKUP(Table5[[#This Row],[CONTROLN]],vlookup_table[],2,FALSE)</f>
        <v>2</v>
      </c>
      <c r="O158">
        <f>VLOOKUP(Table5[[#This Row],[CONTROLN]],vlookup_table[],4,FALSE)</f>
        <v>2002</v>
      </c>
      <c r="P158" t="str">
        <f>VLOOKUP(Table5[[#This Row],[CONTROLN]],vlookup_table[],5,FALSE)</f>
        <v>C1</v>
      </c>
      <c r="Q158">
        <f>VLOOKUP(Table5[[#This Row],[CONTROLN]],vlookup_table[],7,FALSE)</f>
        <v>10</v>
      </c>
      <c r="R158">
        <f t="shared" si="2"/>
        <v>77</v>
      </c>
      <c r="S1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9" spans="1:19" x14ac:dyDescent="0.35">
      <c r="A159">
        <v>151203</v>
      </c>
      <c r="B159" t="s">
        <v>22</v>
      </c>
      <c r="C159" t="s">
        <v>109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  <c r="N159">
        <f>VLOOKUP(Table5[[#This Row],[CONTROLN]],vlookup_table[],2,FALSE)</f>
        <v>0</v>
      </c>
      <c r="O159">
        <f>VLOOKUP(Table5[[#This Row],[CONTROLN]],vlookup_table[],4,FALSE)</f>
        <v>0</v>
      </c>
      <c r="P159" t="str">
        <f>VLOOKUP(Table5[[#This Row],[CONTROLN]],vlookup_table[],5,FALSE)</f>
        <v/>
      </c>
      <c r="Q159">
        <f>VLOOKUP(Table5[[#This Row],[CONTROLN]],vlookup_table[],7,FALSE)</f>
        <v>5</v>
      </c>
      <c r="R159" t="str">
        <f t="shared" si="2"/>
        <v/>
      </c>
      <c r="S15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60" spans="1:19" x14ac:dyDescent="0.35">
      <c r="A160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  <c r="N160">
        <f>VLOOKUP(Table5[[#This Row],[CONTROLN]],vlookup_table[],2,FALSE)</f>
        <v>0</v>
      </c>
      <c r="O160">
        <f>VLOOKUP(Table5[[#This Row],[CONTROLN]],vlookup_table[],4,FALSE)</f>
        <v>3901</v>
      </c>
      <c r="P160" t="str">
        <f>VLOOKUP(Table5[[#This Row],[CONTROLN]],vlookup_table[],5,FALSE)</f>
        <v>T3</v>
      </c>
      <c r="Q160">
        <f>VLOOKUP(Table5[[#This Row],[CONTROLN]],vlookup_table[],7,FALSE)</f>
        <v>16</v>
      </c>
      <c r="R160">
        <f t="shared" si="2"/>
        <v>58</v>
      </c>
      <c r="S1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1" spans="1:19" x14ac:dyDescent="0.35">
      <c r="A16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  <c r="N161">
        <f>VLOOKUP(Table5[[#This Row],[CONTROLN]],vlookup_table[],2,FALSE)</f>
        <v>0</v>
      </c>
      <c r="O161">
        <f>VLOOKUP(Table5[[#This Row],[CONTROLN]],vlookup_table[],4,FALSE)</f>
        <v>3204</v>
      </c>
      <c r="P161" t="str">
        <f>VLOOKUP(Table5[[#This Row],[CONTROLN]],vlookup_table[],5,FALSE)</f>
        <v>R2</v>
      </c>
      <c r="Q161">
        <f>VLOOKUP(Table5[[#This Row],[CONTROLN]],vlookup_table[],7,FALSE)</f>
        <v>23</v>
      </c>
      <c r="R161">
        <f t="shared" si="2"/>
        <v>65</v>
      </c>
      <c r="S1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2" spans="1:19" x14ac:dyDescent="0.35">
      <c r="A162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  <c r="N162">
        <f>VLOOKUP(Table5[[#This Row],[CONTROLN]],vlookup_table[],2,FALSE)</f>
        <v>0</v>
      </c>
      <c r="O162">
        <f>VLOOKUP(Table5[[#This Row],[CONTROLN]],vlookup_table[],4,FALSE)</f>
        <v>4201</v>
      </c>
      <c r="P162" t="str">
        <f>VLOOKUP(Table5[[#This Row],[CONTROLN]],vlookup_table[],5,FALSE)</f>
        <v>R2</v>
      </c>
      <c r="Q162">
        <f>VLOOKUP(Table5[[#This Row],[CONTROLN]],vlookup_table[],7,FALSE)</f>
        <v>21</v>
      </c>
      <c r="R162">
        <f t="shared" si="2"/>
        <v>55</v>
      </c>
      <c r="S1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3" spans="1:19" x14ac:dyDescent="0.35">
      <c r="A163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  <c r="N163">
        <f>VLOOKUP(Table5[[#This Row],[CONTROLN]],vlookup_table[],2,FALSE)</f>
        <v>0</v>
      </c>
      <c r="O163">
        <f>VLOOKUP(Table5[[#This Row],[CONTROLN]],vlookup_table[],4,FALSE)</f>
        <v>0</v>
      </c>
      <c r="P163" t="str">
        <f>VLOOKUP(Table5[[#This Row],[CONTROLN]],vlookup_table[],5,FALSE)</f>
        <v>R2</v>
      </c>
      <c r="Q163">
        <f>VLOOKUP(Table5[[#This Row],[CONTROLN]],vlookup_table[],7,FALSE)</f>
        <v>15</v>
      </c>
      <c r="R163" t="str">
        <f t="shared" si="2"/>
        <v/>
      </c>
      <c r="S1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4" spans="1:19" x14ac:dyDescent="0.35">
      <c r="A164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  <c r="N164">
        <f>VLOOKUP(Table5[[#This Row],[CONTROLN]],vlookup_table[],2,FALSE)</f>
        <v>0</v>
      </c>
      <c r="O164">
        <f>VLOOKUP(Table5[[#This Row],[CONTROLN]],vlookup_table[],4,FALSE)</f>
        <v>4905</v>
      </c>
      <c r="P164" t="str">
        <f>VLOOKUP(Table5[[#This Row],[CONTROLN]],vlookup_table[],5,FALSE)</f>
        <v>U1</v>
      </c>
      <c r="Q164">
        <f>VLOOKUP(Table5[[#This Row],[CONTROLN]],vlookup_table[],7,FALSE)</f>
        <v>10</v>
      </c>
      <c r="R164">
        <f t="shared" si="2"/>
        <v>48</v>
      </c>
      <c r="S1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5" spans="1:19" x14ac:dyDescent="0.35">
      <c r="A165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  <c r="N165">
        <f>VLOOKUP(Table5[[#This Row],[CONTROLN]],vlookup_table[],2,FALSE)</f>
        <v>1</v>
      </c>
      <c r="O165">
        <f>VLOOKUP(Table5[[#This Row],[CONTROLN]],vlookup_table[],4,FALSE)</f>
        <v>0</v>
      </c>
      <c r="P165" t="str">
        <f>VLOOKUP(Table5[[#This Row],[CONTROLN]],vlookup_table[],5,FALSE)</f>
        <v>T2</v>
      </c>
      <c r="Q165">
        <f>VLOOKUP(Table5[[#This Row],[CONTROLN]],vlookup_table[],7,FALSE)</f>
        <v>3</v>
      </c>
      <c r="R165" t="str">
        <f t="shared" si="2"/>
        <v/>
      </c>
      <c r="S1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6" spans="1:19" x14ac:dyDescent="0.35">
      <c r="A166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  <c r="N166">
        <f>VLOOKUP(Table5[[#This Row],[CONTROLN]],vlookup_table[],2,FALSE)</f>
        <v>28</v>
      </c>
      <c r="O166">
        <f>VLOOKUP(Table5[[#This Row],[CONTROLN]],vlookup_table[],4,FALSE)</f>
        <v>5609</v>
      </c>
      <c r="P166" t="str">
        <f>VLOOKUP(Table5[[#This Row],[CONTROLN]],vlookup_table[],5,FALSE)</f>
        <v>S1</v>
      </c>
      <c r="Q166">
        <f>VLOOKUP(Table5[[#This Row],[CONTROLN]],vlookup_table[],7,FALSE)</f>
        <v>10</v>
      </c>
      <c r="R166">
        <f t="shared" si="2"/>
        <v>40</v>
      </c>
      <c r="S1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7" spans="1:19" x14ac:dyDescent="0.35">
      <c r="A167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  <c r="N167">
        <f>VLOOKUP(Table5[[#This Row],[CONTROLN]],vlookup_table[],2,FALSE)</f>
        <v>2</v>
      </c>
      <c r="O167">
        <f>VLOOKUP(Table5[[#This Row],[CONTROLN]],vlookup_table[],4,FALSE)</f>
        <v>5701</v>
      </c>
      <c r="P167" t="str">
        <f>VLOOKUP(Table5[[#This Row],[CONTROLN]],vlookup_table[],5,FALSE)</f>
        <v>C2</v>
      </c>
      <c r="Q167">
        <f>VLOOKUP(Table5[[#This Row],[CONTROLN]],vlookup_table[],7,FALSE)</f>
        <v>2</v>
      </c>
      <c r="R167">
        <f t="shared" si="2"/>
        <v>40</v>
      </c>
      <c r="S1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8" spans="1:19" x14ac:dyDescent="0.35">
      <c r="A168">
        <v>77898</v>
      </c>
      <c r="B168" t="s">
        <v>36</v>
      </c>
      <c r="C168" t="s">
        <v>14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  <c r="N168">
        <f>VLOOKUP(Table5[[#This Row],[CONTROLN]],vlookup_table[],2,FALSE)</f>
        <v>1</v>
      </c>
      <c r="O168">
        <f>VLOOKUP(Table5[[#This Row],[CONTROLN]],vlookup_table[],4,FALSE)</f>
        <v>2808</v>
      </c>
      <c r="P168" t="str">
        <f>VLOOKUP(Table5[[#This Row],[CONTROLN]],vlookup_table[],5,FALSE)</f>
        <v>S2</v>
      </c>
      <c r="Q168">
        <f>VLOOKUP(Table5[[#This Row],[CONTROLN]],vlookup_table[],7,FALSE)</f>
        <v>10</v>
      </c>
      <c r="R168">
        <f t="shared" si="2"/>
        <v>68</v>
      </c>
      <c r="S1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9" spans="1:19" x14ac:dyDescent="0.35">
      <c r="A169">
        <v>77345</v>
      </c>
      <c r="B169" t="s">
        <v>36</v>
      </c>
      <c r="C169" t="s">
        <v>14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  <c r="N169">
        <f>VLOOKUP(Table5[[#This Row],[CONTROLN]],vlookup_table[],2,FALSE)</f>
        <v>1</v>
      </c>
      <c r="O169">
        <f>VLOOKUP(Table5[[#This Row],[CONTROLN]],vlookup_table[],4,FALSE)</f>
        <v>0</v>
      </c>
      <c r="P169" t="str">
        <f>VLOOKUP(Table5[[#This Row],[CONTROLN]],vlookup_table[],5,FALSE)</f>
        <v>S1</v>
      </c>
      <c r="Q169">
        <f>VLOOKUP(Table5[[#This Row],[CONTROLN]],vlookup_table[],7,FALSE)</f>
        <v>16</v>
      </c>
      <c r="R169" t="str">
        <f t="shared" si="2"/>
        <v/>
      </c>
      <c r="S1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0" spans="1:19" x14ac:dyDescent="0.35">
      <c r="A170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  <c r="N170">
        <f>VLOOKUP(Table5[[#This Row],[CONTROLN]],vlookup_table[],2,FALSE)</f>
        <v>0</v>
      </c>
      <c r="O170">
        <f>VLOOKUP(Table5[[#This Row],[CONTROLN]],vlookup_table[],4,FALSE)</f>
        <v>201</v>
      </c>
      <c r="P170" t="str">
        <f>VLOOKUP(Table5[[#This Row],[CONTROLN]],vlookup_table[],5,FALSE)</f>
        <v>U1</v>
      </c>
      <c r="Q170">
        <f>VLOOKUP(Table5[[#This Row],[CONTROLN]],vlookup_table[],7,FALSE)</f>
        <v>20</v>
      </c>
      <c r="R170">
        <f t="shared" si="2"/>
        <v>95</v>
      </c>
      <c r="S1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1" spans="1:19" x14ac:dyDescent="0.35">
      <c r="A17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  <c r="N171">
        <f>VLOOKUP(Table5[[#This Row],[CONTROLN]],vlookup_table[],2,FALSE)</f>
        <v>0</v>
      </c>
      <c r="O171">
        <f>VLOOKUP(Table5[[#This Row],[CONTROLN]],vlookup_table[],4,FALSE)</f>
        <v>2005</v>
      </c>
      <c r="P171" t="str">
        <f>VLOOKUP(Table5[[#This Row],[CONTROLN]],vlookup_table[],5,FALSE)</f>
        <v>S1</v>
      </c>
      <c r="Q171">
        <f>VLOOKUP(Table5[[#This Row],[CONTROLN]],vlookup_table[],7,FALSE)</f>
        <v>10</v>
      </c>
      <c r="R171">
        <f t="shared" si="2"/>
        <v>77</v>
      </c>
      <c r="S1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2" spans="1:19" x14ac:dyDescent="0.35">
      <c r="A172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  <c r="N172">
        <f>VLOOKUP(Table5[[#This Row],[CONTROLN]],vlookup_table[],2,FALSE)</f>
        <v>0</v>
      </c>
      <c r="O172">
        <f>VLOOKUP(Table5[[#This Row],[CONTROLN]],vlookup_table[],4,FALSE)</f>
        <v>0</v>
      </c>
      <c r="P172" t="str">
        <f>VLOOKUP(Table5[[#This Row],[CONTROLN]],vlookup_table[],5,FALSE)</f>
        <v>C2</v>
      </c>
      <c r="Q172">
        <f>VLOOKUP(Table5[[#This Row],[CONTROLN]],vlookup_table[],7,FALSE)</f>
        <v>6</v>
      </c>
      <c r="R172" t="str">
        <f t="shared" si="2"/>
        <v/>
      </c>
      <c r="S1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3" spans="1:19" x14ac:dyDescent="0.35">
      <c r="A173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  <c r="N173">
        <f>VLOOKUP(Table5[[#This Row],[CONTROLN]],vlookup_table[],2,FALSE)</f>
        <v>1</v>
      </c>
      <c r="O173">
        <f>VLOOKUP(Table5[[#This Row],[CONTROLN]],vlookup_table[],4,FALSE)</f>
        <v>5401</v>
      </c>
      <c r="P173" t="str">
        <f>VLOOKUP(Table5[[#This Row],[CONTROLN]],vlookup_table[],5,FALSE)</f>
        <v>S2</v>
      </c>
      <c r="Q173">
        <f>VLOOKUP(Table5[[#This Row],[CONTROLN]],vlookup_table[],7,FALSE)</f>
        <v>10</v>
      </c>
      <c r="R173">
        <f t="shared" si="2"/>
        <v>43</v>
      </c>
      <c r="S1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4" spans="1:19" x14ac:dyDescent="0.35">
      <c r="A174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  <c r="N174">
        <f>VLOOKUP(Table5[[#This Row],[CONTROLN]],vlookup_table[],2,FALSE)</f>
        <v>0</v>
      </c>
      <c r="O174">
        <f>VLOOKUP(Table5[[#This Row],[CONTROLN]],vlookup_table[],4,FALSE)</f>
        <v>0</v>
      </c>
      <c r="P174" t="str">
        <f>VLOOKUP(Table5[[#This Row],[CONTROLN]],vlookup_table[],5,FALSE)</f>
        <v>R1</v>
      </c>
      <c r="Q174">
        <f>VLOOKUP(Table5[[#This Row],[CONTROLN]],vlookup_table[],7,FALSE)</f>
        <v>20</v>
      </c>
      <c r="R174" t="str">
        <f t="shared" si="2"/>
        <v/>
      </c>
      <c r="S1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5" spans="1:19" x14ac:dyDescent="0.35">
      <c r="A175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  <c r="N175">
        <f>VLOOKUP(Table5[[#This Row],[CONTROLN]],vlookup_table[],2,FALSE)</f>
        <v>0</v>
      </c>
      <c r="O175">
        <f>VLOOKUP(Table5[[#This Row],[CONTROLN]],vlookup_table[],4,FALSE)</f>
        <v>3001</v>
      </c>
      <c r="P175" t="str">
        <f>VLOOKUP(Table5[[#This Row],[CONTROLN]],vlookup_table[],5,FALSE)</f>
        <v>T2</v>
      </c>
      <c r="Q175">
        <f>VLOOKUP(Table5[[#This Row],[CONTROLN]],vlookup_table[],7,FALSE)</f>
        <v>10</v>
      </c>
      <c r="R175">
        <f t="shared" si="2"/>
        <v>67</v>
      </c>
      <c r="S1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6" spans="1:19" x14ac:dyDescent="0.35">
      <c r="A176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  <c r="N176">
        <f>VLOOKUP(Table5[[#This Row],[CONTROLN]],vlookup_table[],2,FALSE)</f>
        <v>0</v>
      </c>
      <c r="O176">
        <f>VLOOKUP(Table5[[#This Row],[CONTROLN]],vlookup_table[],4,FALSE)</f>
        <v>4601</v>
      </c>
      <c r="P176" t="str">
        <f>VLOOKUP(Table5[[#This Row],[CONTROLN]],vlookup_table[],5,FALSE)</f>
        <v>R2</v>
      </c>
      <c r="Q176">
        <f>VLOOKUP(Table5[[#This Row],[CONTROLN]],vlookup_table[],7,FALSE)</f>
        <v>7</v>
      </c>
      <c r="R176">
        <f t="shared" si="2"/>
        <v>51</v>
      </c>
      <c r="S1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7" spans="1:19" x14ac:dyDescent="0.35">
      <c r="A177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  <c r="N177">
        <f>VLOOKUP(Table5[[#This Row],[CONTROLN]],vlookup_table[],2,FALSE)</f>
        <v>2</v>
      </c>
      <c r="O177">
        <f>VLOOKUP(Table5[[#This Row],[CONTROLN]],vlookup_table[],4,FALSE)</f>
        <v>6501</v>
      </c>
      <c r="P177" t="str">
        <f>VLOOKUP(Table5[[#This Row],[CONTROLN]],vlookup_table[],5,FALSE)</f>
        <v>T1</v>
      </c>
      <c r="Q177">
        <f>VLOOKUP(Table5[[#This Row],[CONTROLN]],vlookup_table[],7,FALSE)</f>
        <v>5</v>
      </c>
      <c r="R177">
        <f t="shared" si="2"/>
        <v>32</v>
      </c>
      <c r="S1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8" spans="1:19" x14ac:dyDescent="0.35">
      <c r="A178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  <c r="N178">
        <f>VLOOKUP(Table5[[#This Row],[CONTROLN]],vlookup_table[],2,FALSE)</f>
        <v>0</v>
      </c>
      <c r="O178">
        <f>VLOOKUP(Table5[[#This Row],[CONTROLN]],vlookup_table[],4,FALSE)</f>
        <v>5201</v>
      </c>
      <c r="P178" t="str">
        <f>VLOOKUP(Table5[[#This Row],[CONTROLN]],vlookup_table[],5,FALSE)</f>
        <v>T2</v>
      </c>
      <c r="Q178">
        <f>VLOOKUP(Table5[[#This Row],[CONTROLN]],vlookup_table[],7,FALSE)</f>
        <v>10</v>
      </c>
      <c r="R178">
        <f t="shared" si="2"/>
        <v>45</v>
      </c>
      <c r="S1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9" spans="1:19" x14ac:dyDescent="0.35">
      <c r="A179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  <c r="N179">
        <f>VLOOKUP(Table5[[#This Row],[CONTROLN]],vlookup_table[],2,FALSE)</f>
        <v>2</v>
      </c>
      <c r="O179">
        <f>VLOOKUP(Table5[[#This Row],[CONTROLN]],vlookup_table[],4,FALSE)</f>
        <v>1601</v>
      </c>
      <c r="P179" t="str">
        <f>VLOOKUP(Table5[[#This Row],[CONTROLN]],vlookup_table[],5,FALSE)</f>
        <v>U1</v>
      </c>
      <c r="Q179">
        <f>VLOOKUP(Table5[[#This Row],[CONTROLN]],vlookup_table[],7,FALSE)</f>
        <v>10</v>
      </c>
      <c r="R179">
        <f t="shared" si="2"/>
        <v>81</v>
      </c>
      <c r="S1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0" spans="1:19" x14ac:dyDescent="0.35">
      <c r="A180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  <c r="N180">
        <f>VLOOKUP(Table5[[#This Row],[CONTROLN]],vlookup_table[],2,FALSE)</f>
        <v>0</v>
      </c>
      <c r="O180">
        <f>VLOOKUP(Table5[[#This Row],[CONTROLN]],vlookup_table[],4,FALSE)</f>
        <v>4101</v>
      </c>
      <c r="P180" t="str">
        <f>VLOOKUP(Table5[[#This Row],[CONTROLN]],vlookup_table[],5,FALSE)</f>
        <v>R2</v>
      </c>
      <c r="Q180">
        <f>VLOOKUP(Table5[[#This Row],[CONTROLN]],vlookup_table[],7,FALSE)</f>
        <v>45</v>
      </c>
      <c r="R180">
        <f t="shared" si="2"/>
        <v>56</v>
      </c>
      <c r="S1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" spans="1:19" x14ac:dyDescent="0.35">
      <c r="A18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  <c r="N181">
        <f>VLOOKUP(Table5[[#This Row],[CONTROLN]],vlookup_table[],2,FALSE)</f>
        <v>0</v>
      </c>
      <c r="O181">
        <f>VLOOKUP(Table5[[#This Row],[CONTROLN]],vlookup_table[],4,FALSE)</f>
        <v>4806</v>
      </c>
      <c r="P181" t="str">
        <f>VLOOKUP(Table5[[#This Row],[CONTROLN]],vlookup_table[],5,FALSE)</f>
        <v>U4</v>
      </c>
      <c r="Q181">
        <f>VLOOKUP(Table5[[#This Row],[CONTROLN]],vlookup_table[],7,FALSE)</f>
        <v>20</v>
      </c>
      <c r="R181">
        <f t="shared" si="2"/>
        <v>49</v>
      </c>
      <c r="S1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2" spans="1:19" x14ac:dyDescent="0.35">
      <c r="A182">
        <v>150534</v>
      </c>
      <c r="B182" t="s">
        <v>22</v>
      </c>
      <c r="C182" t="s">
        <v>109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  <c r="N182">
        <f>VLOOKUP(Table5[[#This Row],[CONTROLN]],vlookup_table[],2,FALSE)</f>
        <v>980</v>
      </c>
      <c r="O182">
        <f>VLOOKUP(Table5[[#This Row],[CONTROLN]],vlookup_table[],4,FALSE)</f>
        <v>0</v>
      </c>
      <c r="P182" t="str">
        <f>VLOOKUP(Table5[[#This Row],[CONTROLN]],vlookup_table[],5,FALSE)</f>
        <v>U3</v>
      </c>
      <c r="Q182">
        <f>VLOOKUP(Table5[[#This Row],[CONTROLN]],vlookup_table[],7,FALSE)</f>
        <v>4</v>
      </c>
      <c r="R182" t="str">
        <f t="shared" si="2"/>
        <v/>
      </c>
      <c r="S1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3" spans="1:19" x14ac:dyDescent="0.35">
      <c r="A183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  <c r="N183">
        <f>VLOOKUP(Table5[[#This Row],[CONTROLN]],vlookup_table[],2,FALSE)</f>
        <v>0</v>
      </c>
      <c r="O183">
        <f>VLOOKUP(Table5[[#This Row],[CONTROLN]],vlookup_table[],4,FALSE)</f>
        <v>4201</v>
      </c>
      <c r="P183" t="str">
        <f>VLOOKUP(Table5[[#This Row],[CONTROLN]],vlookup_table[],5,FALSE)</f>
        <v>U4</v>
      </c>
      <c r="Q183">
        <f>VLOOKUP(Table5[[#This Row],[CONTROLN]],vlookup_table[],7,FALSE)</f>
        <v>30</v>
      </c>
      <c r="R183">
        <f t="shared" si="2"/>
        <v>55</v>
      </c>
      <c r="S1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4" spans="1:19" x14ac:dyDescent="0.35">
      <c r="A184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  <c r="N184">
        <f>VLOOKUP(Table5[[#This Row],[CONTROLN]],vlookup_table[],2,FALSE)</f>
        <v>0</v>
      </c>
      <c r="O184">
        <f>VLOOKUP(Table5[[#This Row],[CONTROLN]],vlookup_table[],4,FALSE)</f>
        <v>0</v>
      </c>
      <c r="P184" t="str">
        <f>VLOOKUP(Table5[[#This Row],[CONTROLN]],vlookup_table[],5,FALSE)</f>
        <v>C1</v>
      </c>
      <c r="Q184">
        <f>VLOOKUP(Table5[[#This Row],[CONTROLN]],vlookup_table[],7,FALSE)</f>
        <v>5</v>
      </c>
      <c r="R184" t="str">
        <f t="shared" si="2"/>
        <v/>
      </c>
      <c r="S1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5" spans="1:19" x14ac:dyDescent="0.35">
      <c r="A185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  <c r="N185">
        <f>VLOOKUP(Table5[[#This Row],[CONTROLN]],vlookup_table[],2,FALSE)</f>
        <v>0</v>
      </c>
      <c r="O185">
        <f>VLOOKUP(Table5[[#This Row],[CONTROLN]],vlookup_table[],4,FALSE)</f>
        <v>5309</v>
      </c>
      <c r="P185" t="str">
        <f>VLOOKUP(Table5[[#This Row],[CONTROLN]],vlookup_table[],5,FALSE)</f>
        <v>S2</v>
      </c>
      <c r="Q185">
        <f>VLOOKUP(Table5[[#This Row],[CONTROLN]],vlookup_table[],7,FALSE)</f>
        <v>20</v>
      </c>
      <c r="R185">
        <f t="shared" si="2"/>
        <v>43</v>
      </c>
      <c r="S1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6" spans="1:19" x14ac:dyDescent="0.35">
      <c r="A186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  <c r="N186">
        <f>VLOOKUP(Table5[[#This Row],[CONTROLN]],vlookup_table[],2,FALSE)</f>
        <v>0</v>
      </c>
      <c r="O186">
        <f>VLOOKUP(Table5[[#This Row],[CONTROLN]],vlookup_table[],4,FALSE)</f>
        <v>4309</v>
      </c>
      <c r="P186" t="str">
        <f>VLOOKUP(Table5[[#This Row],[CONTROLN]],vlookup_table[],5,FALSE)</f>
        <v>U1</v>
      </c>
      <c r="Q186">
        <f>VLOOKUP(Table5[[#This Row],[CONTROLN]],vlookup_table[],7,FALSE)</f>
        <v>15</v>
      </c>
      <c r="R186">
        <f t="shared" si="2"/>
        <v>53</v>
      </c>
      <c r="S1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7" spans="1:19" x14ac:dyDescent="0.35">
      <c r="A187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  <c r="N187">
        <f>VLOOKUP(Table5[[#This Row],[CONTROLN]],vlookup_table[],2,FALSE)</f>
        <v>2</v>
      </c>
      <c r="O187">
        <f>VLOOKUP(Table5[[#This Row],[CONTROLN]],vlookup_table[],4,FALSE)</f>
        <v>1701</v>
      </c>
      <c r="P187" t="str">
        <f>VLOOKUP(Table5[[#This Row],[CONTROLN]],vlookup_table[],5,FALSE)</f>
        <v>R3</v>
      </c>
      <c r="Q187">
        <f>VLOOKUP(Table5[[#This Row],[CONTROLN]],vlookup_table[],7,FALSE)</f>
        <v>12</v>
      </c>
      <c r="R187">
        <f t="shared" si="2"/>
        <v>80</v>
      </c>
      <c r="S1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8" spans="1:19" x14ac:dyDescent="0.35">
      <c r="A188">
        <v>187571</v>
      </c>
      <c r="B188" t="s">
        <v>34</v>
      </c>
      <c r="C188" t="s">
        <v>109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  <c r="N188">
        <f>VLOOKUP(Table5[[#This Row],[CONTROLN]],vlookup_table[],2,FALSE)</f>
        <v>0</v>
      </c>
      <c r="O188">
        <f>VLOOKUP(Table5[[#This Row],[CONTROLN]],vlookup_table[],4,FALSE)</f>
        <v>0</v>
      </c>
      <c r="P188" t="str">
        <f>VLOOKUP(Table5[[#This Row],[CONTROLN]],vlookup_table[],5,FALSE)</f>
        <v>R2</v>
      </c>
      <c r="Q188">
        <f>VLOOKUP(Table5[[#This Row],[CONTROLN]],vlookup_table[],7,FALSE)</f>
        <v>26</v>
      </c>
      <c r="R188" t="str">
        <f t="shared" si="2"/>
        <v/>
      </c>
      <c r="S1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9" spans="1:19" x14ac:dyDescent="0.35">
      <c r="A189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  <c r="N189">
        <f>VLOOKUP(Table5[[#This Row],[CONTROLN]],vlookup_table[],2,FALSE)</f>
        <v>1002</v>
      </c>
      <c r="O189">
        <f>VLOOKUP(Table5[[#This Row],[CONTROLN]],vlookup_table[],4,FALSE)</f>
        <v>5401</v>
      </c>
      <c r="P189" t="str">
        <f>VLOOKUP(Table5[[#This Row],[CONTROLN]],vlookup_table[],5,FALSE)</f>
        <v>R2</v>
      </c>
      <c r="Q189">
        <f>VLOOKUP(Table5[[#This Row],[CONTROLN]],vlookup_table[],7,FALSE)</f>
        <v>10</v>
      </c>
      <c r="R189">
        <f t="shared" si="2"/>
        <v>43</v>
      </c>
      <c r="S1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0" spans="1:19" x14ac:dyDescent="0.35">
      <c r="A190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  <c r="N190">
        <f>VLOOKUP(Table5[[#This Row],[CONTROLN]],vlookup_table[],2,FALSE)</f>
        <v>2</v>
      </c>
      <c r="O190">
        <f>VLOOKUP(Table5[[#This Row],[CONTROLN]],vlookup_table[],4,FALSE)</f>
        <v>3101</v>
      </c>
      <c r="P190" t="str">
        <f>VLOOKUP(Table5[[#This Row],[CONTROLN]],vlookup_table[],5,FALSE)</f>
        <v>C1</v>
      </c>
      <c r="Q190">
        <f>VLOOKUP(Table5[[#This Row],[CONTROLN]],vlookup_table[],7,FALSE)</f>
        <v>10</v>
      </c>
      <c r="R190">
        <f t="shared" si="2"/>
        <v>66</v>
      </c>
      <c r="S1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1" spans="1:19" x14ac:dyDescent="0.35">
      <c r="A19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  <c r="N191">
        <f>VLOOKUP(Table5[[#This Row],[CONTROLN]],vlookup_table[],2,FALSE)</f>
        <v>1</v>
      </c>
      <c r="O191">
        <f>VLOOKUP(Table5[[#This Row],[CONTROLN]],vlookup_table[],4,FALSE)</f>
        <v>1701</v>
      </c>
      <c r="P191" t="str">
        <f>VLOOKUP(Table5[[#This Row],[CONTROLN]],vlookup_table[],5,FALSE)</f>
        <v>T2</v>
      </c>
      <c r="Q191">
        <f>VLOOKUP(Table5[[#This Row],[CONTROLN]],vlookup_table[],7,FALSE)</f>
        <v>23</v>
      </c>
      <c r="R191">
        <f t="shared" si="2"/>
        <v>80</v>
      </c>
      <c r="S1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2" spans="1:19" x14ac:dyDescent="0.35">
      <c r="A192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  <c r="N192">
        <f>VLOOKUP(Table5[[#This Row],[CONTROLN]],vlookup_table[],2,FALSE)</f>
        <v>1</v>
      </c>
      <c r="O192">
        <f>VLOOKUP(Table5[[#This Row],[CONTROLN]],vlookup_table[],4,FALSE)</f>
        <v>2505</v>
      </c>
      <c r="P192" t="str">
        <f>VLOOKUP(Table5[[#This Row],[CONTROLN]],vlookup_table[],5,FALSE)</f>
        <v>T1</v>
      </c>
      <c r="Q192">
        <f>VLOOKUP(Table5[[#This Row],[CONTROLN]],vlookup_table[],7,FALSE)</f>
        <v>21</v>
      </c>
      <c r="R192">
        <f t="shared" si="2"/>
        <v>72</v>
      </c>
      <c r="S1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3" spans="1:19" x14ac:dyDescent="0.35">
      <c r="A193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  <c r="N193">
        <f>VLOOKUP(Table5[[#This Row],[CONTROLN]],vlookup_table[],2,FALSE)</f>
        <v>28</v>
      </c>
      <c r="O193">
        <f>VLOOKUP(Table5[[#This Row],[CONTROLN]],vlookup_table[],4,FALSE)</f>
        <v>2709</v>
      </c>
      <c r="P193" t="str">
        <f>VLOOKUP(Table5[[#This Row],[CONTROLN]],vlookup_table[],5,FALSE)</f>
        <v>C2</v>
      </c>
      <c r="Q193">
        <f>VLOOKUP(Table5[[#This Row],[CONTROLN]],vlookup_table[],7,FALSE)</f>
        <v>10</v>
      </c>
      <c r="R193">
        <f t="shared" si="2"/>
        <v>69</v>
      </c>
      <c r="S1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4" spans="1:19" x14ac:dyDescent="0.35">
      <c r="A194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  <c r="N194">
        <f>VLOOKUP(Table5[[#This Row],[CONTROLN]],vlookup_table[],2,FALSE)</f>
        <v>0</v>
      </c>
      <c r="O194">
        <f>VLOOKUP(Table5[[#This Row],[CONTROLN]],vlookup_table[],4,FALSE)</f>
        <v>0</v>
      </c>
      <c r="P194" t="str">
        <f>VLOOKUP(Table5[[#This Row],[CONTROLN]],vlookup_table[],5,FALSE)</f>
        <v>R2</v>
      </c>
      <c r="Q194">
        <f>VLOOKUP(Table5[[#This Row],[CONTROLN]],vlookup_table[],7,FALSE)</f>
        <v>10</v>
      </c>
      <c r="R194" t="str">
        <f t="shared" ref="R194:R257" si="3">IF(OR(O194="",O194=0),"",(1997-(1900+INT(O194/100)))-IF(MOD(O194,100)&gt;6,1,0))</f>
        <v/>
      </c>
      <c r="S1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5" spans="1:19" x14ac:dyDescent="0.35">
      <c r="A195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  <c r="N195">
        <f>VLOOKUP(Table5[[#This Row],[CONTROLN]],vlookup_table[],2,FALSE)</f>
        <v>0</v>
      </c>
      <c r="O195">
        <f>VLOOKUP(Table5[[#This Row],[CONTROLN]],vlookup_table[],4,FALSE)</f>
        <v>3001</v>
      </c>
      <c r="P195" t="str">
        <f>VLOOKUP(Table5[[#This Row],[CONTROLN]],vlookup_table[],5,FALSE)</f>
        <v>S1</v>
      </c>
      <c r="Q195">
        <f>VLOOKUP(Table5[[#This Row],[CONTROLN]],vlookup_table[],7,FALSE)</f>
        <v>20</v>
      </c>
      <c r="R195">
        <f t="shared" si="3"/>
        <v>67</v>
      </c>
      <c r="S1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6" spans="1:19" x14ac:dyDescent="0.35">
      <c r="A196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  <c r="N196">
        <f>VLOOKUP(Table5[[#This Row],[CONTROLN]],vlookup_table[],2,FALSE)</f>
        <v>1</v>
      </c>
      <c r="O196">
        <f>VLOOKUP(Table5[[#This Row],[CONTROLN]],vlookup_table[],4,FALSE)</f>
        <v>2401</v>
      </c>
      <c r="P196" t="str">
        <f>VLOOKUP(Table5[[#This Row],[CONTROLN]],vlookup_table[],5,FALSE)</f>
        <v>S1</v>
      </c>
      <c r="Q196">
        <f>VLOOKUP(Table5[[#This Row],[CONTROLN]],vlookup_table[],7,FALSE)</f>
        <v>16</v>
      </c>
      <c r="R196">
        <f t="shared" si="3"/>
        <v>73</v>
      </c>
      <c r="S1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7" spans="1:19" x14ac:dyDescent="0.35">
      <c r="A197">
        <v>41715</v>
      </c>
      <c r="B197" t="s">
        <v>13</v>
      </c>
      <c r="C197" t="s">
        <v>109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  <c r="N197">
        <f>VLOOKUP(Table5[[#This Row],[CONTROLN]],vlookup_table[],2,FALSE)</f>
        <v>0</v>
      </c>
      <c r="O197">
        <f>VLOOKUP(Table5[[#This Row],[CONTROLN]],vlookup_table[],4,FALSE)</f>
        <v>0</v>
      </c>
      <c r="P197" t="str">
        <f>VLOOKUP(Table5[[#This Row],[CONTROLN]],vlookup_table[],5,FALSE)</f>
        <v>U3</v>
      </c>
      <c r="Q197">
        <f>VLOOKUP(Table5[[#This Row],[CONTROLN]],vlookup_table[],7,FALSE)</f>
        <v>3</v>
      </c>
      <c r="R197" t="str">
        <f t="shared" si="3"/>
        <v/>
      </c>
      <c r="S1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8" spans="1:19" x14ac:dyDescent="0.35">
      <c r="A198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  <c r="N198">
        <f>VLOOKUP(Table5[[#This Row],[CONTROLN]],vlookup_table[],2,FALSE)</f>
        <v>1</v>
      </c>
      <c r="O198">
        <f>VLOOKUP(Table5[[#This Row],[CONTROLN]],vlookup_table[],4,FALSE)</f>
        <v>2006</v>
      </c>
      <c r="P198" t="str">
        <f>VLOOKUP(Table5[[#This Row],[CONTROLN]],vlookup_table[],5,FALSE)</f>
        <v>U2</v>
      </c>
      <c r="Q198">
        <f>VLOOKUP(Table5[[#This Row],[CONTROLN]],vlookup_table[],7,FALSE)</f>
        <v>8</v>
      </c>
      <c r="R198">
        <f t="shared" si="3"/>
        <v>77</v>
      </c>
      <c r="S1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9" spans="1:19" x14ac:dyDescent="0.35">
      <c r="A199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  <c r="N199">
        <f>VLOOKUP(Table5[[#This Row],[CONTROLN]],vlookup_table[],2,FALSE)</f>
        <v>0</v>
      </c>
      <c r="O199">
        <f>VLOOKUP(Table5[[#This Row],[CONTROLN]],vlookup_table[],4,FALSE)</f>
        <v>0</v>
      </c>
      <c r="P199" t="str">
        <f>VLOOKUP(Table5[[#This Row],[CONTROLN]],vlookup_table[],5,FALSE)</f>
        <v>U1</v>
      </c>
      <c r="Q199">
        <f>VLOOKUP(Table5[[#This Row],[CONTROLN]],vlookup_table[],7,FALSE)</f>
        <v>15</v>
      </c>
      <c r="R199" t="str">
        <f t="shared" si="3"/>
        <v/>
      </c>
      <c r="S1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0" spans="1:19" x14ac:dyDescent="0.35">
      <c r="A200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  <c r="N200">
        <f>VLOOKUP(Table5[[#This Row],[CONTROLN]],vlookup_table[],2,FALSE)</f>
        <v>0</v>
      </c>
      <c r="O200">
        <f>VLOOKUP(Table5[[#This Row],[CONTROLN]],vlookup_table[],4,FALSE)</f>
        <v>4007</v>
      </c>
      <c r="P200" t="str">
        <f>VLOOKUP(Table5[[#This Row],[CONTROLN]],vlookup_table[],5,FALSE)</f>
        <v>T2</v>
      </c>
      <c r="Q200">
        <f>VLOOKUP(Table5[[#This Row],[CONTROLN]],vlookup_table[],7,FALSE)</f>
        <v>7</v>
      </c>
      <c r="R200">
        <f t="shared" si="3"/>
        <v>56</v>
      </c>
      <c r="S2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1" spans="1:19" x14ac:dyDescent="0.35">
      <c r="A20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  <c r="N201">
        <f>VLOOKUP(Table5[[#This Row],[CONTROLN]],vlookup_table[],2,FALSE)</f>
        <v>0</v>
      </c>
      <c r="O201">
        <f>VLOOKUP(Table5[[#This Row],[CONTROLN]],vlookup_table[],4,FALSE)</f>
        <v>2601</v>
      </c>
      <c r="P201" t="str">
        <f>VLOOKUP(Table5[[#This Row],[CONTROLN]],vlookup_table[],5,FALSE)</f>
        <v>C2</v>
      </c>
      <c r="Q201">
        <f>VLOOKUP(Table5[[#This Row],[CONTROLN]],vlookup_table[],7,FALSE)</f>
        <v>20</v>
      </c>
      <c r="R201">
        <f t="shared" si="3"/>
        <v>71</v>
      </c>
      <c r="S2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2" spans="1:19" x14ac:dyDescent="0.35">
      <c r="A202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  <c r="N202">
        <f>VLOOKUP(Table5[[#This Row],[CONTROLN]],vlookup_table[],2,FALSE)</f>
        <v>1</v>
      </c>
      <c r="O202">
        <f>VLOOKUP(Table5[[#This Row],[CONTROLN]],vlookup_table[],4,FALSE)</f>
        <v>0</v>
      </c>
      <c r="P202" t="str">
        <f>VLOOKUP(Table5[[#This Row],[CONTROLN]],vlookup_table[],5,FALSE)</f>
        <v>S2</v>
      </c>
      <c r="Q202">
        <f>VLOOKUP(Table5[[#This Row],[CONTROLN]],vlookup_table[],7,FALSE)</f>
        <v>15</v>
      </c>
      <c r="R202" t="str">
        <f t="shared" si="3"/>
        <v/>
      </c>
      <c r="S2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3" spans="1:19" x14ac:dyDescent="0.35">
      <c r="A203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  <c r="N203">
        <f>VLOOKUP(Table5[[#This Row],[CONTROLN]],vlookup_table[],2,FALSE)</f>
        <v>2</v>
      </c>
      <c r="O203">
        <f>VLOOKUP(Table5[[#This Row],[CONTROLN]],vlookup_table[],4,FALSE)</f>
        <v>0</v>
      </c>
      <c r="P203" t="str">
        <f>VLOOKUP(Table5[[#This Row],[CONTROLN]],vlookup_table[],5,FALSE)</f>
        <v>C1</v>
      </c>
      <c r="Q203">
        <f>VLOOKUP(Table5[[#This Row],[CONTROLN]],vlookup_table[],7,FALSE)</f>
        <v>3</v>
      </c>
      <c r="R203" t="str">
        <f t="shared" si="3"/>
        <v/>
      </c>
      <c r="S2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4" spans="1:19" x14ac:dyDescent="0.35">
      <c r="A204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  <c r="N204">
        <f>VLOOKUP(Table5[[#This Row],[CONTROLN]],vlookup_table[],2,FALSE)</f>
        <v>0</v>
      </c>
      <c r="O204">
        <f>VLOOKUP(Table5[[#This Row],[CONTROLN]],vlookup_table[],4,FALSE)</f>
        <v>2303</v>
      </c>
      <c r="P204" t="str">
        <f>VLOOKUP(Table5[[#This Row],[CONTROLN]],vlookup_table[],5,FALSE)</f>
        <v>S2</v>
      </c>
      <c r="Q204">
        <f>VLOOKUP(Table5[[#This Row],[CONTROLN]],vlookup_table[],7,FALSE)</f>
        <v>25</v>
      </c>
      <c r="R204">
        <f t="shared" si="3"/>
        <v>74</v>
      </c>
      <c r="S2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5" spans="1:19" x14ac:dyDescent="0.35">
      <c r="A205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  <c r="N205">
        <f>VLOOKUP(Table5[[#This Row],[CONTROLN]],vlookup_table[],2,FALSE)</f>
        <v>2</v>
      </c>
      <c r="O205">
        <f>VLOOKUP(Table5[[#This Row],[CONTROLN]],vlookup_table[],4,FALSE)</f>
        <v>1306</v>
      </c>
      <c r="P205" t="str">
        <f>VLOOKUP(Table5[[#This Row],[CONTROLN]],vlookup_table[],5,FALSE)</f>
        <v>C1</v>
      </c>
      <c r="Q205">
        <f>VLOOKUP(Table5[[#This Row],[CONTROLN]],vlookup_table[],7,FALSE)</f>
        <v>20</v>
      </c>
      <c r="R205">
        <f t="shared" si="3"/>
        <v>84</v>
      </c>
      <c r="S2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6" spans="1:19" x14ac:dyDescent="0.35">
      <c r="A206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  <c r="N206">
        <f>VLOOKUP(Table5[[#This Row],[CONTROLN]],vlookup_table[],2,FALSE)</f>
        <v>0</v>
      </c>
      <c r="O206">
        <f>VLOOKUP(Table5[[#This Row],[CONTROLN]],vlookup_table[],4,FALSE)</f>
        <v>0</v>
      </c>
      <c r="P206" t="str">
        <f>VLOOKUP(Table5[[#This Row],[CONTROLN]],vlookup_table[],5,FALSE)</f>
        <v>R2</v>
      </c>
      <c r="Q206">
        <f>VLOOKUP(Table5[[#This Row],[CONTROLN]],vlookup_table[],7,FALSE)</f>
        <v>10</v>
      </c>
      <c r="R206" t="str">
        <f t="shared" si="3"/>
        <v/>
      </c>
      <c r="S2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7" spans="1:19" x14ac:dyDescent="0.35">
      <c r="A207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  <c r="N207">
        <f>VLOOKUP(Table5[[#This Row],[CONTROLN]],vlookup_table[],2,FALSE)</f>
        <v>0</v>
      </c>
      <c r="O207">
        <f>VLOOKUP(Table5[[#This Row],[CONTROLN]],vlookup_table[],4,FALSE)</f>
        <v>1301</v>
      </c>
      <c r="P207" t="str">
        <f>VLOOKUP(Table5[[#This Row],[CONTROLN]],vlookup_table[],5,FALSE)</f>
        <v>C2</v>
      </c>
      <c r="Q207">
        <f>VLOOKUP(Table5[[#This Row],[CONTROLN]],vlookup_table[],7,FALSE)</f>
        <v>8</v>
      </c>
      <c r="R207">
        <f t="shared" si="3"/>
        <v>84</v>
      </c>
      <c r="S2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8" spans="1:19" x14ac:dyDescent="0.35">
      <c r="A208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  <c r="N208">
        <f>VLOOKUP(Table5[[#This Row],[CONTROLN]],vlookup_table[],2,FALSE)</f>
        <v>2</v>
      </c>
      <c r="O208">
        <f>VLOOKUP(Table5[[#This Row],[CONTROLN]],vlookup_table[],4,FALSE)</f>
        <v>0</v>
      </c>
      <c r="P208" t="str">
        <f>VLOOKUP(Table5[[#This Row],[CONTROLN]],vlookup_table[],5,FALSE)</f>
        <v>T2</v>
      </c>
      <c r="Q208">
        <f>VLOOKUP(Table5[[#This Row],[CONTROLN]],vlookup_table[],7,FALSE)</f>
        <v>11</v>
      </c>
      <c r="R208" t="str">
        <f t="shared" si="3"/>
        <v/>
      </c>
      <c r="S2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9" spans="1:19" x14ac:dyDescent="0.35">
      <c r="A209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  <c r="N209">
        <f>VLOOKUP(Table5[[#This Row],[CONTROLN]],vlookup_table[],2,FALSE)</f>
        <v>28</v>
      </c>
      <c r="O209">
        <f>VLOOKUP(Table5[[#This Row],[CONTROLN]],vlookup_table[],4,FALSE)</f>
        <v>4008</v>
      </c>
      <c r="P209" t="str">
        <f>VLOOKUP(Table5[[#This Row],[CONTROLN]],vlookup_table[],5,FALSE)</f>
        <v>C1</v>
      </c>
      <c r="Q209">
        <f>VLOOKUP(Table5[[#This Row],[CONTROLN]],vlookup_table[],7,FALSE)</f>
        <v>25</v>
      </c>
      <c r="R209">
        <f t="shared" si="3"/>
        <v>56</v>
      </c>
      <c r="S2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0" spans="1:19" x14ac:dyDescent="0.35">
      <c r="A210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  <c r="N210">
        <f>VLOOKUP(Table5[[#This Row],[CONTROLN]],vlookup_table[],2,FALSE)</f>
        <v>1</v>
      </c>
      <c r="O210">
        <f>VLOOKUP(Table5[[#This Row],[CONTROLN]],vlookup_table[],4,FALSE)</f>
        <v>2601</v>
      </c>
      <c r="P210" t="str">
        <f>VLOOKUP(Table5[[#This Row],[CONTROLN]],vlookup_table[],5,FALSE)</f>
        <v>S3</v>
      </c>
      <c r="Q210">
        <f>VLOOKUP(Table5[[#This Row],[CONTROLN]],vlookup_table[],7,FALSE)</f>
        <v>19</v>
      </c>
      <c r="R210">
        <f t="shared" si="3"/>
        <v>71</v>
      </c>
      <c r="S2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" spans="1:19" x14ac:dyDescent="0.35">
      <c r="A21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  <c r="N211">
        <f>VLOOKUP(Table5[[#This Row],[CONTROLN]],vlookup_table[],2,FALSE)</f>
        <v>1</v>
      </c>
      <c r="O211">
        <f>VLOOKUP(Table5[[#This Row],[CONTROLN]],vlookup_table[],4,FALSE)</f>
        <v>2109</v>
      </c>
      <c r="P211" t="str">
        <f>VLOOKUP(Table5[[#This Row],[CONTROLN]],vlookup_table[],5,FALSE)</f>
        <v>R2</v>
      </c>
      <c r="Q211">
        <f>VLOOKUP(Table5[[#This Row],[CONTROLN]],vlookup_table[],7,FALSE)</f>
        <v>15</v>
      </c>
      <c r="R211">
        <f t="shared" si="3"/>
        <v>75</v>
      </c>
      <c r="S2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2" spans="1:19" x14ac:dyDescent="0.35">
      <c r="A212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  <c r="N212">
        <f>VLOOKUP(Table5[[#This Row],[CONTROLN]],vlookup_table[],2,FALSE)</f>
        <v>0</v>
      </c>
      <c r="O212">
        <f>VLOOKUP(Table5[[#This Row],[CONTROLN]],vlookup_table[],4,FALSE)</f>
        <v>0</v>
      </c>
      <c r="P212" t="str">
        <f>VLOOKUP(Table5[[#This Row],[CONTROLN]],vlookup_table[],5,FALSE)</f>
        <v>U3</v>
      </c>
      <c r="Q212">
        <f>VLOOKUP(Table5[[#This Row],[CONTROLN]],vlookup_table[],7,FALSE)</f>
        <v>8</v>
      </c>
      <c r="R212" t="str">
        <f t="shared" si="3"/>
        <v/>
      </c>
      <c r="S2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3" spans="1:19" x14ac:dyDescent="0.35">
      <c r="A213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  <c r="N213">
        <f>VLOOKUP(Table5[[#This Row],[CONTROLN]],vlookup_table[],2,FALSE)</f>
        <v>1</v>
      </c>
      <c r="O213">
        <f>VLOOKUP(Table5[[#This Row],[CONTROLN]],vlookup_table[],4,FALSE)</f>
        <v>701</v>
      </c>
      <c r="P213" t="str">
        <f>VLOOKUP(Table5[[#This Row],[CONTROLN]],vlookup_table[],5,FALSE)</f>
        <v>R3</v>
      </c>
      <c r="Q213">
        <f>VLOOKUP(Table5[[#This Row],[CONTROLN]],vlookup_table[],7,FALSE)</f>
        <v>200</v>
      </c>
      <c r="R213">
        <f t="shared" si="3"/>
        <v>90</v>
      </c>
      <c r="S2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4" spans="1:19" x14ac:dyDescent="0.35">
      <c r="A214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  <c r="N214">
        <f>VLOOKUP(Table5[[#This Row],[CONTROLN]],vlookup_table[],2,FALSE)</f>
        <v>0</v>
      </c>
      <c r="O214">
        <f>VLOOKUP(Table5[[#This Row],[CONTROLN]],vlookup_table[],4,FALSE)</f>
        <v>2512</v>
      </c>
      <c r="P214" t="str">
        <f>VLOOKUP(Table5[[#This Row],[CONTROLN]],vlookup_table[],5,FALSE)</f>
        <v>S2</v>
      </c>
      <c r="Q214">
        <f>VLOOKUP(Table5[[#This Row],[CONTROLN]],vlookup_table[],7,FALSE)</f>
        <v>10</v>
      </c>
      <c r="R214">
        <f t="shared" si="3"/>
        <v>71</v>
      </c>
      <c r="S2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5" spans="1:19" x14ac:dyDescent="0.35">
      <c r="A215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  <c r="N215">
        <f>VLOOKUP(Table5[[#This Row],[CONTROLN]],vlookup_table[],2,FALSE)</f>
        <v>2</v>
      </c>
      <c r="O215">
        <f>VLOOKUP(Table5[[#This Row],[CONTROLN]],vlookup_table[],4,FALSE)</f>
        <v>3308</v>
      </c>
      <c r="P215" t="str">
        <f>VLOOKUP(Table5[[#This Row],[CONTROLN]],vlookup_table[],5,FALSE)</f>
        <v>U3</v>
      </c>
      <c r="Q215">
        <f>VLOOKUP(Table5[[#This Row],[CONTROLN]],vlookup_table[],7,FALSE)</f>
        <v>10</v>
      </c>
      <c r="R215">
        <f t="shared" si="3"/>
        <v>63</v>
      </c>
      <c r="S2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6" spans="1:19" x14ac:dyDescent="0.35">
      <c r="A216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  <c r="N216">
        <f>VLOOKUP(Table5[[#This Row],[CONTROLN]],vlookup_table[],2,FALSE)</f>
        <v>1</v>
      </c>
      <c r="O216">
        <f>VLOOKUP(Table5[[#This Row],[CONTROLN]],vlookup_table[],4,FALSE)</f>
        <v>3001</v>
      </c>
      <c r="P216" t="str">
        <f>VLOOKUP(Table5[[#This Row],[CONTROLN]],vlookup_table[],5,FALSE)</f>
        <v>S3</v>
      </c>
      <c r="Q216">
        <f>VLOOKUP(Table5[[#This Row],[CONTROLN]],vlookup_table[],7,FALSE)</f>
        <v>7</v>
      </c>
      <c r="R216">
        <f t="shared" si="3"/>
        <v>67</v>
      </c>
      <c r="S2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7" spans="1:19" x14ac:dyDescent="0.35">
      <c r="A217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  <c r="N217">
        <f>VLOOKUP(Table5[[#This Row],[CONTROLN]],vlookup_table[],2,FALSE)</f>
        <v>1</v>
      </c>
      <c r="O217">
        <f>VLOOKUP(Table5[[#This Row],[CONTROLN]],vlookup_table[],4,FALSE)</f>
        <v>6008</v>
      </c>
      <c r="P217" t="str">
        <f>VLOOKUP(Table5[[#This Row],[CONTROLN]],vlookup_table[],5,FALSE)</f>
        <v>S2</v>
      </c>
      <c r="Q217">
        <f>VLOOKUP(Table5[[#This Row],[CONTROLN]],vlookup_table[],7,FALSE)</f>
        <v>17</v>
      </c>
      <c r="R217">
        <f t="shared" si="3"/>
        <v>36</v>
      </c>
      <c r="S2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8" spans="1:19" x14ac:dyDescent="0.35">
      <c r="A218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  <c r="N218">
        <f>VLOOKUP(Table5[[#This Row],[CONTROLN]],vlookup_table[],2,FALSE)</f>
        <v>0</v>
      </c>
      <c r="O218">
        <f>VLOOKUP(Table5[[#This Row],[CONTROLN]],vlookup_table[],4,FALSE)</f>
        <v>3401</v>
      </c>
      <c r="P218" t="str">
        <f>VLOOKUP(Table5[[#This Row],[CONTROLN]],vlookup_table[],5,FALSE)</f>
        <v>U1</v>
      </c>
      <c r="Q218">
        <f>VLOOKUP(Table5[[#This Row],[CONTROLN]],vlookup_table[],7,FALSE)</f>
        <v>50</v>
      </c>
      <c r="R218">
        <f t="shared" si="3"/>
        <v>63</v>
      </c>
      <c r="S2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9" spans="1:19" x14ac:dyDescent="0.35">
      <c r="A219">
        <v>8240</v>
      </c>
      <c r="B219" t="s">
        <v>22</v>
      </c>
      <c r="C219" t="s">
        <v>109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  <c r="N219">
        <f>VLOOKUP(Table5[[#This Row],[CONTROLN]],vlookup_table[],2,FALSE)</f>
        <v>1</v>
      </c>
      <c r="O219">
        <f>VLOOKUP(Table5[[#This Row],[CONTROLN]],vlookup_table[],4,FALSE)</f>
        <v>0</v>
      </c>
      <c r="P219" t="str">
        <f>VLOOKUP(Table5[[#This Row],[CONTROLN]],vlookup_table[],5,FALSE)</f>
        <v/>
      </c>
      <c r="Q219">
        <f>VLOOKUP(Table5[[#This Row],[CONTROLN]],vlookup_table[],7,FALSE)</f>
        <v>10</v>
      </c>
      <c r="R219" t="str">
        <f t="shared" si="3"/>
        <v/>
      </c>
      <c r="S21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20" spans="1:19" x14ac:dyDescent="0.35">
      <c r="A220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  <c r="N220">
        <f>VLOOKUP(Table5[[#This Row],[CONTROLN]],vlookup_table[],2,FALSE)</f>
        <v>0</v>
      </c>
      <c r="O220">
        <f>VLOOKUP(Table5[[#This Row],[CONTROLN]],vlookup_table[],4,FALSE)</f>
        <v>5801</v>
      </c>
      <c r="P220" t="str">
        <f>VLOOKUP(Table5[[#This Row],[CONTROLN]],vlookup_table[],5,FALSE)</f>
        <v>S1</v>
      </c>
      <c r="Q220">
        <f>VLOOKUP(Table5[[#This Row],[CONTROLN]],vlookup_table[],7,FALSE)</f>
        <v>13</v>
      </c>
      <c r="R220">
        <f t="shared" si="3"/>
        <v>39</v>
      </c>
      <c r="S2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1" spans="1:19" x14ac:dyDescent="0.35">
      <c r="A221">
        <v>49351</v>
      </c>
      <c r="B221" t="s">
        <v>44</v>
      </c>
      <c r="C221" t="s">
        <v>14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  <c r="N221">
        <f>VLOOKUP(Table5[[#This Row],[CONTROLN]],vlookup_table[],2,FALSE)</f>
        <v>1</v>
      </c>
      <c r="O221">
        <f>VLOOKUP(Table5[[#This Row],[CONTROLN]],vlookup_table[],4,FALSE)</f>
        <v>3401</v>
      </c>
      <c r="P221" t="str">
        <f>VLOOKUP(Table5[[#This Row],[CONTROLN]],vlookup_table[],5,FALSE)</f>
        <v>T2</v>
      </c>
      <c r="Q221">
        <f>VLOOKUP(Table5[[#This Row],[CONTROLN]],vlookup_table[],7,FALSE)</f>
        <v>15</v>
      </c>
      <c r="R221">
        <f t="shared" si="3"/>
        <v>63</v>
      </c>
      <c r="S2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2" spans="1:19" x14ac:dyDescent="0.35">
      <c r="A222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  <c r="N222">
        <f>VLOOKUP(Table5[[#This Row],[CONTROLN]],vlookup_table[],2,FALSE)</f>
        <v>1</v>
      </c>
      <c r="O222">
        <f>VLOOKUP(Table5[[#This Row],[CONTROLN]],vlookup_table[],4,FALSE)</f>
        <v>2701</v>
      </c>
      <c r="P222" t="str">
        <f>VLOOKUP(Table5[[#This Row],[CONTROLN]],vlookup_table[],5,FALSE)</f>
        <v/>
      </c>
      <c r="Q222">
        <f>VLOOKUP(Table5[[#This Row],[CONTROLN]],vlookup_table[],7,FALSE)</f>
        <v>150</v>
      </c>
      <c r="R222">
        <f t="shared" si="3"/>
        <v>70</v>
      </c>
      <c r="S22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23" spans="1:19" x14ac:dyDescent="0.35">
      <c r="A223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  <c r="N223">
        <f>VLOOKUP(Table5[[#This Row],[CONTROLN]],vlookup_table[],2,FALSE)</f>
        <v>0</v>
      </c>
      <c r="O223">
        <f>VLOOKUP(Table5[[#This Row],[CONTROLN]],vlookup_table[],4,FALSE)</f>
        <v>0</v>
      </c>
      <c r="P223" t="str">
        <f>VLOOKUP(Table5[[#This Row],[CONTROLN]],vlookup_table[],5,FALSE)</f>
        <v>C1</v>
      </c>
      <c r="Q223">
        <f>VLOOKUP(Table5[[#This Row],[CONTROLN]],vlookup_table[],7,FALSE)</f>
        <v>15</v>
      </c>
      <c r="R223" t="str">
        <f t="shared" si="3"/>
        <v/>
      </c>
      <c r="S2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4" spans="1:19" x14ac:dyDescent="0.35">
      <c r="A224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  <c r="N224">
        <f>VLOOKUP(Table5[[#This Row],[CONTROLN]],vlookup_table[],2,FALSE)</f>
        <v>3</v>
      </c>
      <c r="O224">
        <f>VLOOKUP(Table5[[#This Row],[CONTROLN]],vlookup_table[],4,FALSE)</f>
        <v>0</v>
      </c>
      <c r="P224" t="str">
        <f>VLOOKUP(Table5[[#This Row],[CONTROLN]],vlookup_table[],5,FALSE)</f>
        <v>U2</v>
      </c>
      <c r="Q224">
        <f>VLOOKUP(Table5[[#This Row],[CONTROLN]],vlookup_table[],7,FALSE)</f>
        <v>20</v>
      </c>
      <c r="R224" t="str">
        <f t="shared" si="3"/>
        <v/>
      </c>
      <c r="S2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5" spans="1:19" x14ac:dyDescent="0.35">
      <c r="A225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  <c r="N225">
        <f>VLOOKUP(Table5[[#This Row],[CONTROLN]],vlookup_table[],2,FALSE)</f>
        <v>2</v>
      </c>
      <c r="O225">
        <f>VLOOKUP(Table5[[#This Row],[CONTROLN]],vlookup_table[],4,FALSE)</f>
        <v>2212</v>
      </c>
      <c r="P225" t="str">
        <f>VLOOKUP(Table5[[#This Row],[CONTROLN]],vlookup_table[],5,FALSE)</f>
        <v>C2</v>
      </c>
      <c r="Q225">
        <f>VLOOKUP(Table5[[#This Row],[CONTROLN]],vlookup_table[],7,FALSE)</f>
        <v>15</v>
      </c>
      <c r="R225">
        <f t="shared" si="3"/>
        <v>74</v>
      </c>
      <c r="S2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6" spans="1:19" x14ac:dyDescent="0.35">
      <c r="A226">
        <v>14161</v>
      </c>
      <c r="B226" t="s">
        <v>41</v>
      </c>
      <c r="C226" t="s">
        <v>14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  <c r="N226">
        <f>VLOOKUP(Table5[[#This Row],[CONTROLN]],vlookup_table[],2,FALSE)</f>
        <v>0</v>
      </c>
      <c r="O226">
        <f>VLOOKUP(Table5[[#This Row],[CONTROLN]],vlookup_table[],4,FALSE)</f>
        <v>2805</v>
      </c>
      <c r="P226" t="str">
        <f>VLOOKUP(Table5[[#This Row],[CONTROLN]],vlookup_table[],5,FALSE)</f>
        <v>T3</v>
      </c>
      <c r="Q226">
        <f>VLOOKUP(Table5[[#This Row],[CONTROLN]],vlookup_table[],7,FALSE)</f>
        <v>10</v>
      </c>
      <c r="R226">
        <f t="shared" si="3"/>
        <v>69</v>
      </c>
      <c r="S2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7" spans="1:19" x14ac:dyDescent="0.35">
      <c r="A227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  <c r="N227">
        <f>VLOOKUP(Table5[[#This Row],[CONTROLN]],vlookup_table[],2,FALSE)</f>
        <v>1</v>
      </c>
      <c r="O227">
        <f>VLOOKUP(Table5[[#This Row],[CONTROLN]],vlookup_table[],4,FALSE)</f>
        <v>5601</v>
      </c>
      <c r="P227" t="str">
        <f>VLOOKUP(Table5[[#This Row],[CONTROLN]],vlookup_table[],5,FALSE)</f>
        <v>U3</v>
      </c>
      <c r="Q227">
        <f>VLOOKUP(Table5[[#This Row],[CONTROLN]],vlookup_table[],7,FALSE)</f>
        <v>15</v>
      </c>
      <c r="R227">
        <f t="shared" si="3"/>
        <v>41</v>
      </c>
      <c r="S2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8" spans="1:19" x14ac:dyDescent="0.35">
      <c r="A228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  <c r="N228">
        <f>VLOOKUP(Table5[[#This Row],[CONTROLN]],vlookup_table[],2,FALSE)</f>
        <v>2</v>
      </c>
      <c r="O228">
        <f>VLOOKUP(Table5[[#This Row],[CONTROLN]],vlookup_table[],4,FALSE)</f>
        <v>4601</v>
      </c>
      <c r="P228" t="str">
        <f>VLOOKUP(Table5[[#This Row],[CONTROLN]],vlookup_table[],5,FALSE)</f>
        <v>U1</v>
      </c>
      <c r="Q228">
        <f>VLOOKUP(Table5[[#This Row],[CONTROLN]],vlookup_table[],7,FALSE)</f>
        <v>10</v>
      </c>
      <c r="R228">
        <f t="shared" si="3"/>
        <v>51</v>
      </c>
      <c r="S2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9" spans="1:19" x14ac:dyDescent="0.35">
      <c r="A229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  <c r="N229">
        <f>VLOOKUP(Table5[[#This Row],[CONTROLN]],vlookup_table[],2,FALSE)</f>
        <v>2</v>
      </c>
      <c r="O229">
        <f>VLOOKUP(Table5[[#This Row],[CONTROLN]],vlookup_table[],4,FALSE)</f>
        <v>2601</v>
      </c>
      <c r="P229" t="str">
        <f>VLOOKUP(Table5[[#This Row],[CONTROLN]],vlookup_table[],5,FALSE)</f>
        <v>T1</v>
      </c>
      <c r="Q229">
        <f>VLOOKUP(Table5[[#This Row],[CONTROLN]],vlookup_table[],7,FALSE)</f>
        <v>10</v>
      </c>
      <c r="R229">
        <f t="shared" si="3"/>
        <v>71</v>
      </c>
      <c r="S2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0" spans="1:19" x14ac:dyDescent="0.35">
      <c r="A230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  <c r="N230">
        <f>VLOOKUP(Table5[[#This Row],[CONTROLN]],vlookup_table[],2,FALSE)</f>
        <v>0</v>
      </c>
      <c r="O230">
        <f>VLOOKUP(Table5[[#This Row],[CONTROLN]],vlookup_table[],4,FALSE)</f>
        <v>505</v>
      </c>
      <c r="P230" t="str">
        <f>VLOOKUP(Table5[[#This Row],[CONTROLN]],vlookup_table[],5,FALSE)</f>
        <v>S1</v>
      </c>
      <c r="Q230">
        <f>VLOOKUP(Table5[[#This Row],[CONTROLN]],vlookup_table[],7,FALSE)</f>
        <v>10</v>
      </c>
      <c r="R230">
        <f t="shared" si="3"/>
        <v>92</v>
      </c>
      <c r="S2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1" spans="1:19" x14ac:dyDescent="0.35">
      <c r="A231">
        <v>81945</v>
      </c>
      <c r="B231" t="s">
        <v>36</v>
      </c>
      <c r="C231" t="s">
        <v>14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  <c r="N231">
        <f>VLOOKUP(Table5[[#This Row],[CONTROLN]],vlookup_table[],2,FALSE)</f>
        <v>1</v>
      </c>
      <c r="O231">
        <f>VLOOKUP(Table5[[#This Row],[CONTROLN]],vlookup_table[],4,FALSE)</f>
        <v>6401</v>
      </c>
      <c r="P231" t="str">
        <f>VLOOKUP(Table5[[#This Row],[CONTROLN]],vlookup_table[],5,FALSE)</f>
        <v>S1</v>
      </c>
      <c r="Q231">
        <f>VLOOKUP(Table5[[#This Row],[CONTROLN]],vlookup_table[],7,FALSE)</f>
        <v>20</v>
      </c>
      <c r="R231">
        <f t="shared" si="3"/>
        <v>33</v>
      </c>
      <c r="S2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2" spans="1:19" x14ac:dyDescent="0.35">
      <c r="A232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  <c r="N232">
        <f>VLOOKUP(Table5[[#This Row],[CONTROLN]],vlookup_table[],2,FALSE)</f>
        <v>2</v>
      </c>
      <c r="O232">
        <f>VLOOKUP(Table5[[#This Row],[CONTROLN]],vlookup_table[],4,FALSE)</f>
        <v>1401</v>
      </c>
      <c r="P232" t="str">
        <f>VLOOKUP(Table5[[#This Row],[CONTROLN]],vlookup_table[],5,FALSE)</f>
        <v>T2</v>
      </c>
      <c r="Q232">
        <f>VLOOKUP(Table5[[#This Row],[CONTROLN]],vlookup_table[],7,FALSE)</f>
        <v>32</v>
      </c>
      <c r="R232">
        <f t="shared" si="3"/>
        <v>83</v>
      </c>
      <c r="S2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3" spans="1:19" x14ac:dyDescent="0.35">
      <c r="A233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  <c r="N233">
        <f>VLOOKUP(Table5[[#This Row],[CONTROLN]],vlookup_table[],2,FALSE)</f>
        <v>0</v>
      </c>
      <c r="O233">
        <f>VLOOKUP(Table5[[#This Row],[CONTROLN]],vlookup_table[],4,FALSE)</f>
        <v>5701</v>
      </c>
      <c r="P233" t="str">
        <f>VLOOKUP(Table5[[#This Row],[CONTROLN]],vlookup_table[],5,FALSE)</f>
        <v>S2</v>
      </c>
      <c r="Q233">
        <f>VLOOKUP(Table5[[#This Row],[CONTROLN]],vlookup_table[],7,FALSE)</f>
        <v>15</v>
      </c>
      <c r="R233">
        <f t="shared" si="3"/>
        <v>40</v>
      </c>
      <c r="S2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4" spans="1:19" x14ac:dyDescent="0.35">
      <c r="A234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  <c r="N234">
        <f>VLOOKUP(Table5[[#This Row],[CONTROLN]],vlookup_table[],2,FALSE)</f>
        <v>0</v>
      </c>
      <c r="O234">
        <f>VLOOKUP(Table5[[#This Row],[CONTROLN]],vlookup_table[],4,FALSE)</f>
        <v>0</v>
      </c>
      <c r="P234" t="str">
        <f>VLOOKUP(Table5[[#This Row],[CONTROLN]],vlookup_table[],5,FALSE)</f>
        <v>R1</v>
      </c>
      <c r="Q234">
        <f>VLOOKUP(Table5[[#This Row],[CONTROLN]],vlookup_table[],7,FALSE)</f>
        <v>2</v>
      </c>
      <c r="R234" t="str">
        <f t="shared" si="3"/>
        <v/>
      </c>
      <c r="S2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5" spans="1:19" x14ac:dyDescent="0.35">
      <c r="A235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  <c r="N235">
        <f>VLOOKUP(Table5[[#This Row],[CONTROLN]],vlookup_table[],2,FALSE)</f>
        <v>0</v>
      </c>
      <c r="O235">
        <f>VLOOKUP(Table5[[#This Row],[CONTROLN]],vlookup_table[],4,FALSE)</f>
        <v>6401</v>
      </c>
      <c r="P235" t="str">
        <f>VLOOKUP(Table5[[#This Row],[CONTROLN]],vlookup_table[],5,FALSE)</f>
        <v>U1</v>
      </c>
      <c r="Q235">
        <f>VLOOKUP(Table5[[#This Row],[CONTROLN]],vlookup_table[],7,FALSE)</f>
        <v>20</v>
      </c>
      <c r="R235">
        <f t="shared" si="3"/>
        <v>33</v>
      </c>
      <c r="S2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6" spans="1:19" x14ac:dyDescent="0.35">
      <c r="A236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  <c r="N236">
        <f>VLOOKUP(Table5[[#This Row],[CONTROLN]],vlookup_table[],2,FALSE)</f>
        <v>28</v>
      </c>
      <c r="O236">
        <f>VLOOKUP(Table5[[#This Row],[CONTROLN]],vlookup_table[],4,FALSE)</f>
        <v>3201</v>
      </c>
      <c r="P236" t="str">
        <f>VLOOKUP(Table5[[#This Row],[CONTROLN]],vlookup_table[],5,FALSE)</f>
        <v>S2</v>
      </c>
      <c r="Q236">
        <f>VLOOKUP(Table5[[#This Row],[CONTROLN]],vlookup_table[],7,FALSE)</f>
        <v>21</v>
      </c>
      <c r="R236">
        <f t="shared" si="3"/>
        <v>65</v>
      </c>
      <c r="S2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7" spans="1:19" x14ac:dyDescent="0.35">
      <c r="A237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  <c r="N237">
        <f>VLOOKUP(Table5[[#This Row],[CONTROLN]],vlookup_table[],2,FALSE)</f>
        <v>28</v>
      </c>
      <c r="O237">
        <f>VLOOKUP(Table5[[#This Row],[CONTROLN]],vlookup_table[],4,FALSE)</f>
        <v>4801</v>
      </c>
      <c r="P237" t="str">
        <f>VLOOKUP(Table5[[#This Row],[CONTROLN]],vlookup_table[],5,FALSE)</f>
        <v>C1</v>
      </c>
      <c r="Q237">
        <f>VLOOKUP(Table5[[#This Row],[CONTROLN]],vlookup_table[],7,FALSE)</f>
        <v>14</v>
      </c>
      <c r="R237">
        <f t="shared" si="3"/>
        <v>49</v>
      </c>
      <c r="S2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8" spans="1:19" x14ac:dyDescent="0.35">
      <c r="A238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  <c r="N238">
        <f>VLOOKUP(Table5[[#This Row],[CONTROLN]],vlookup_table[],2,FALSE)</f>
        <v>0</v>
      </c>
      <c r="O238">
        <f>VLOOKUP(Table5[[#This Row],[CONTROLN]],vlookup_table[],4,FALSE)</f>
        <v>6509</v>
      </c>
      <c r="P238" t="str">
        <f>VLOOKUP(Table5[[#This Row],[CONTROLN]],vlookup_table[],5,FALSE)</f>
        <v>U2</v>
      </c>
      <c r="Q238">
        <f>VLOOKUP(Table5[[#This Row],[CONTROLN]],vlookup_table[],7,FALSE)</f>
        <v>20</v>
      </c>
      <c r="R238">
        <f t="shared" si="3"/>
        <v>31</v>
      </c>
      <c r="S2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9" spans="1:19" x14ac:dyDescent="0.35">
      <c r="A239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  <c r="N239">
        <f>VLOOKUP(Table5[[#This Row],[CONTROLN]],vlookup_table[],2,FALSE)</f>
        <v>0</v>
      </c>
      <c r="O239">
        <f>VLOOKUP(Table5[[#This Row],[CONTROLN]],vlookup_table[],4,FALSE)</f>
        <v>0</v>
      </c>
      <c r="P239" t="str">
        <f>VLOOKUP(Table5[[#This Row],[CONTROLN]],vlookup_table[],5,FALSE)</f>
        <v>C2</v>
      </c>
      <c r="Q239">
        <f>VLOOKUP(Table5[[#This Row],[CONTROLN]],vlookup_table[],7,FALSE)</f>
        <v>10</v>
      </c>
      <c r="R239" t="str">
        <f t="shared" si="3"/>
        <v/>
      </c>
      <c r="S2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0" spans="1:19" x14ac:dyDescent="0.35">
      <c r="A240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  <c r="N240">
        <f>VLOOKUP(Table5[[#This Row],[CONTROLN]],vlookup_table[],2,FALSE)</f>
        <v>1</v>
      </c>
      <c r="O240">
        <f>VLOOKUP(Table5[[#This Row],[CONTROLN]],vlookup_table[],4,FALSE)</f>
        <v>201</v>
      </c>
      <c r="P240" t="str">
        <f>VLOOKUP(Table5[[#This Row],[CONTROLN]],vlookup_table[],5,FALSE)</f>
        <v>C3</v>
      </c>
      <c r="Q240">
        <f>VLOOKUP(Table5[[#This Row],[CONTROLN]],vlookup_table[],7,FALSE)</f>
        <v>7</v>
      </c>
      <c r="R240">
        <f t="shared" si="3"/>
        <v>95</v>
      </c>
      <c r="S2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1" spans="1:19" x14ac:dyDescent="0.35">
      <c r="A241">
        <v>188164</v>
      </c>
      <c r="B241" t="s">
        <v>21</v>
      </c>
      <c r="C241" t="s">
        <v>109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  <c r="N241">
        <f>VLOOKUP(Table5[[#This Row],[CONTROLN]],vlookup_table[],2,FALSE)</f>
        <v>0</v>
      </c>
      <c r="O241">
        <f>VLOOKUP(Table5[[#This Row],[CONTROLN]],vlookup_table[],4,FALSE)</f>
        <v>0</v>
      </c>
      <c r="P241" t="str">
        <f>VLOOKUP(Table5[[#This Row],[CONTROLN]],vlookup_table[],5,FALSE)</f>
        <v>S1</v>
      </c>
      <c r="Q241">
        <f>VLOOKUP(Table5[[#This Row],[CONTROLN]],vlookup_table[],7,FALSE)</f>
        <v>10</v>
      </c>
      <c r="R241" t="str">
        <f t="shared" si="3"/>
        <v/>
      </c>
      <c r="S2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2" spans="1:19" x14ac:dyDescent="0.35">
      <c r="A242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  <c r="N242">
        <f>VLOOKUP(Table5[[#This Row],[CONTROLN]],vlookup_table[],2,FALSE)</f>
        <v>0</v>
      </c>
      <c r="O242">
        <f>VLOOKUP(Table5[[#This Row],[CONTROLN]],vlookup_table[],4,FALSE)</f>
        <v>0</v>
      </c>
      <c r="P242" t="str">
        <f>VLOOKUP(Table5[[#This Row],[CONTROLN]],vlookup_table[],5,FALSE)</f>
        <v>U2</v>
      </c>
      <c r="Q242">
        <f>VLOOKUP(Table5[[#This Row],[CONTROLN]],vlookup_table[],7,FALSE)</f>
        <v>20</v>
      </c>
      <c r="R242" t="str">
        <f t="shared" si="3"/>
        <v/>
      </c>
      <c r="S2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3" spans="1:19" x14ac:dyDescent="0.35">
      <c r="A243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  <c r="N243">
        <f>VLOOKUP(Table5[[#This Row],[CONTROLN]],vlookup_table[],2,FALSE)</f>
        <v>2</v>
      </c>
      <c r="O243">
        <f>VLOOKUP(Table5[[#This Row],[CONTROLN]],vlookup_table[],4,FALSE)</f>
        <v>3504</v>
      </c>
      <c r="P243" t="str">
        <f>VLOOKUP(Table5[[#This Row],[CONTROLN]],vlookup_table[],5,FALSE)</f>
        <v>U3</v>
      </c>
      <c r="Q243">
        <f>VLOOKUP(Table5[[#This Row],[CONTROLN]],vlookup_table[],7,FALSE)</f>
        <v>30</v>
      </c>
      <c r="R243">
        <f t="shared" si="3"/>
        <v>62</v>
      </c>
      <c r="S2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4" spans="1:19" x14ac:dyDescent="0.35">
      <c r="A244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  <c r="N244">
        <f>VLOOKUP(Table5[[#This Row],[CONTROLN]],vlookup_table[],2,FALSE)</f>
        <v>2</v>
      </c>
      <c r="O244">
        <f>VLOOKUP(Table5[[#This Row],[CONTROLN]],vlookup_table[],4,FALSE)</f>
        <v>3306</v>
      </c>
      <c r="P244" t="str">
        <f>VLOOKUP(Table5[[#This Row],[CONTROLN]],vlookup_table[],5,FALSE)</f>
        <v>C2</v>
      </c>
      <c r="Q244">
        <f>VLOOKUP(Table5[[#This Row],[CONTROLN]],vlookup_table[],7,FALSE)</f>
        <v>4</v>
      </c>
      <c r="R244">
        <f t="shared" si="3"/>
        <v>64</v>
      </c>
      <c r="S2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" spans="1:19" x14ac:dyDescent="0.35">
      <c r="A245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  <c r="N245">
        <f>VLOOKUP(Table5[[#This Row],[CONTROLN]],vlookup_table[],2,FALSE)</f>
        <v>2</v>
      </c>
      <c r="O245">
        <f>VLOOKUP(Table5[[#This Row],[CONTROLN]],vlookup_table[],4,FALSE)</f>
        <v>4601</v>
      </c>
      <c r="P245" t="str">
        <f>VLOOKUP(Table5[[#This Row],[CONTROLN]],vlookup_table[],5,FALSE)</f>
        <v>R2</v>
      </c>
      <c r="Q245">
        <f>VLOOKUP(Table5[[#This Row],[CONTROLN]],vlookup_table[],7,FALSE)</f>
        <v>21</v>
      </c>
      <c r="R245">
        <f t="shared" si="3"/>
        <v>51</v>
      </c>
      <c r="S2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6" spans="1:19" x14ac:dyDescent="0.35">
      <c r="A246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  <c r="N246">
        <f>VLOOKUP(Table5[[#This Row],[CONTROLN]],vlookup_table[],2,FALSE)</f>
        <v>0</v>
      </c>
      <c r="O246">
        <f>VLOOKUP(Table5[[#This Row],[CONTROLN]],vlookup_table[],4,FALSE)</f>
        <v>4703</v>
      </c>
      <c r="P246" t="str">
        <f>VLOOKUP(Table5[[#This Row],[CONTROLN]],vlookup_table[],5,FALSE)</f>
        <v>S1</v>
      </c>
      <c r="Q246">
        <f>VLOOKUP(Table5[[#This Row],[CONTROLN]],vlookup_table[],7,FALSE)</f>
        <v>36</v>
      </c>
      <c r="R246">
        <f t="shared" si="3"/>
        <v>50</v>
      </c>
      <c r="S2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7" spans="1:19" x14ac:dyDescent="0.35">
      <c r="A247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  <c r="N247">
        <f>VLOOKUP(Table5[[#This Row],[CONTROLN]],vlookup_table[],2,FALSE)</f>
        <v>0</v>
      </c>
      <c r="O247">
        <f>VLOOKUP(Table5[[#This Row],[CONTROLN]],vlookup_table[],4,FALSE)</f>
        <v>2601</v>
      </c>
      <c r="P247" t="str">
        <f>VLOOKUP(Table5[[#This Row],[CONTROLN]],vlookup_table[],5,FALSE)</f>
        <v>C1</v>
      </c>
      <c r="Q247">
        <f>VLOOKUP(Table5[[#This Row],[CONTROLN]],vlookup_table[],7,FALSE)</f>
        <v>5</v>
      </c>
      <c r="R247">
        <f t="shared" si="3"/>
        <v>71</v>
      </c>
      <c r="S2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8" spans="1:19" x14ac:dyDescent="0.35">
      <c r="A248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  <c r="N248">
        <f>VLOOKUP(Table5[[#This Row],[CONTROLN]],vlookup_table[],2,FALSE)</f>
        <v>0</v>
      </c>
      <c r="O248">
        <f>VLOOKUP(Table5[[#This Row],[CONTROLN]],vlookup_table[],4,FALSE)</f>
        <v>6201</v>
      </c>
      <c r="P248" t="str">
        <f>VLOOKUP(Table5[[#This Row],[CONTROLN]],vlookup_table[],5,FALSE)</f>
        <v>S2</v>
      </c>
      <c r="Q248">
        <f>VLOOKUP(Table5[[#This Row],[CONTROLN]],vlookup_table[],7,FALSE)</f>
        <v>20</v>
      </c>
      <c r="R248">
        <f t="shared" si="3"/>
        <v>35</v>
      </c>
      <c r="S2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9" spans="1:19" x14ac:dyDescent="0.35">
      <c r="A249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  <c r="N249">
        <f>VLOOKUP(Table5[[#This Row],[CONTROLN]],vlookup_table[],2,FALSE)</f>
        <v>0</v>
      </c>
      <c r="O249">
        <f>VLOOKUP(Table5[[#This Row],[CONTROLN]],vlookup_table[],4,FALSE)</f>
        <v>3801</v>
      </c>
      <c r="P249" t="str">
        <f>VLOOKUP(Table5[[#This Row],[CONTROLN]],vlookup_table[],5,FALSE)</f>
        <v>S1</v>
      </c>
      <c r="Q249">
        <f>VLOOKUP(Table5[[#This Row],[CONTROLN]],vlookup_table[],7,FALSE)</f>
        <v>10</v>
      </c>
      <c r="R249">
        <f t="shared" si="3"/>
        <v>59</v>
      </c>
      <c r="S2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0" spans="1:19" x14ac:dyDescent="0.35">
      <c r="A250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  <c r="N250">
        <f>VLOOKUP(Table5[[#This Row],[CONTROLN]],vlookup_table[],2,FALSE)</f>
        <v>1002</v>
      </c>
      <c r="O250">
        <f>VLOOKUP(Table5[[#This Row],[CONTROLN]],vlookup_table[],4,FALSE)</f>
        <v>2001</v>
      </c>
      <c r="P250" t="str">
        <f>VLOOKUP(Table5[[#This Row],[CONTROLN]],vlookup_table[],5,FALSE)</f>
        <v>S1</v>
      </c>
      <c r="Q250">
        <f>VLOOKUP(Table5[[#This Row],[CONTROLN]],vlookup_table[],7,FALSE)</f>
        <v>20</v>
      </c>
      <c r="R250">
        <f t="shared" si="3"/>
        <v>77</v>
      </c>
      <c r="S2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1" spans="1:19" x14ac:dyDescent="0.35">
      <c r="A25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  <c r="N251">
        <f>VLOOKUP(Table5[[#This Row],[CONTROLN]],vlookup_table[],2,FALSE)</f>
        <v>1</v>
      </c>
      <c r="O251">
        <f>VLOOKUP(Table5[[#This Row],[CONTROLN]],vlookup_table[],4,FALSE)</f>
        <v>0</v>
      </c>
      <c r="P251" t="str">
        <f>VLOOKUP(Table5[[#This Row],[CONTROLN]],vlookup_table[],5,FALSE)</f>
        <v>U1</v>
      </c>
      <c r="Q251">
        <f>VLOOKUP(Table5[[#This Row],[CONTROLN]],vlookup_table[],7,FALSE)</f>
        <v>7</v>
      </c>
      <c r="R251" t="str">
        <f t="shared" si="3"/>
        <v/>
      </c>
      <c r="S2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2" spans="1:19" x14ac:dyDescent="0.35">
      <c r="A252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  <c r="N252">
        <f>VLOOKUP(Table5[[#This Row],[CONTROLN]],vlookup_table[],2,FALSE)</f>
        <v>0</v>
      </c>
      <c r="O252">
        <f>VLOOKUP(Table5[[#This Row],[CONTROLN]],vlookup_table[],4,FALSE)</f>
        <v>2101</v>
      </c>
      <c r="P252" t="str">
        <f>VLOOKUP(Table5[[#This Row],[CONTROLN]],vlookup_table[],5,FALSE)</f>
        <v>S1</v>
      </c>
      <c r="Q252">
        <f>VLOOKUP(Table5[[#This Row],[CONTROLN]],vlookup_table[],7,FALSE)</f>
        <v>12</v>
      </c>
      <c r="R252">
        <f t="shared" si="3"/>
        <v>76</v>
      </c>
      <c r="S2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" spans="1:19" x14ac:dyDescent="0.35">
      <c r="A253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  <c r="N253">
        <f>VLOOKUP(Table5[[#This Row],[CONTROLN]],vlookup_table[],2,FALSE)</f>
        <v>0</v>
      </c>
      <c r="O253">
        <f>VLOOKUP(Table5[[#This Row],[CONTROLN]],vlookup_table[],4,FALSE)</f>
        <v>3601</v>
      </c>
      <c r="P253" t="str">
        <f>VLOOKUP(Table5[[#This Row],[CONTROLN]],vlookup_table[],5,FALSE)</f>
        <v>S2</v>
      </c>
      <c r="Q253">
        <f>VLOOKUP(Table5[[#This Row],[CONTROLN]],vlookup_table[],7,FALSE)</f>
        <v>11</v>
      </c>
      <c r="R253">
        <f t="shared" si="3"/>
        <v>61</v>
      </c>
      <c r="S2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4" spans="1:19" x14ac:dyDescent="0.35">
      <c r="A254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  <c r="N254">
        <f>VLOOKUP(Table5[[#This Row],[CONTROLN]],vlookup_table[],2,FALSE)</f>
        <v>0</v>
      </c>
      <c r="O254">
        <f>VLOOKUP(Table5[[#This Row],[CONTROLN]],vlookup_table[],4,FALSE)</f>
        <v>0</v>
      </c>
      <c r="P254" t="str">
        <f>VLOOKUP(Table5[[#This Row],[CONTROLN]],vlookup_table[],5,FALSE)</f>
        <v>T1</v>
      </c>
      <c r="Q254">
        <f>VLOOKUP(Table5[[#This Row],[CONTROLN]],vlookup_table[],7,FALSE)</f>
        <v>15</v>
      </c>
      <c r="R254" t="str">
        <f t="shared" si="3"/>
        <v/>
      </c>
      <c r="S2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5" spans="1:19" x14ac:dyDescent="0.35">
      <c r="A255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  <c r="N255">
        <f>VLOOKUP(Table5[[#This Row],[CONTROLN]],vlookup_table[],2,FALSE)</f>
        <v>1</v>
      </c>
      <c r="O255">
        <f>VLOOKUP(Table5[[#This Row],[CONTROLN]],vlookup_table[],4,FALSE)</f>
        <v>2809</v>
      </c>
      <c r="P255" t="str">
        <f>VLOOKUP(Table5[[#This Row],[CONTROLN]],vlookup_table[],5,FALSE)</f>
        <v>C3</v>
      </c>
      <c r="Q255">
        <f>VLOOKUP(Table5[[#This Row],[CONTROLN]],vlookup_table[],7,FALSE)</f>
        <v>4</v>
      </c>
      <c r="R255">
        <f t="shared" si="3"/>
        <v>68</v>
      </c>
      <c r="S2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6" spans="1:19" x14ac:dyDescent="0.35">
      <c r="A256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  <c r="N256">
        <f>VLOOKUP(Table5[[#This Row],[CONTROLN]],vlookup_table[],2,FALSE)</f>
        <v>0</v>
      </c>
      <c r="O256">
        <f>VLOOKUP(Table5[[#This Row],[CONTROLN]],vlookup_table[],4,FALSE)</f>
        <v>0</v>
      </c>
      <c r="P256" t="str">
        <f>VLOOKUP(Table5[[#This Row],[CONTROLN]],vlookup_table[],5,FALSE)</f>
        <v>S1</v>
      </c>
      <c r="Q256">
        <f>VLOOKUP(Table5[[#This Row],[CONTROLN]],vlookup_table[],7,FALSE)</f>
        <v>20</v>
      </c>
      <c r="R256" t="str">
        <f t="shared" si="3"/>
        <v/>
      </c>
      <c r="S2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7" spans="1:19" x14ac:dyDescent="0.35">
      <c r="A257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  <c r="N257">
        <f>VLOOKUP(Table5[[#This Row],[CONTROLN]],vlookup_table[],2,FALSE)</f>
        <v>1</v>
      </c>
      <c r="O257">
        <f>VLOOKUP(Table5[[#This Row],[CONTROLN]],vlookup_table[],4,FALSE)</f>
        <v>1911</v>
      </c>
      <c r="P257" t="str">
        <f>VLOOKUP(Table5[[#This Row],[CONTROLN]],vlookup_table[],5,FALSE)</f>
        <v>S1</v>
      </c>
      <c r="Q257">
        <f>VLOOKUP(Table5[[#This Row],[CONTROLN]],vlookup_table[],7,FALSE)</f>
        <v>20</v>
      </c>
      <c r="R257">
        <f t="shared" si="3"/>
        <v>77</v>
      </c>
      <c r="S2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8" spans="1:19" x14ac:dyDescent="0.35">
      <c r="A258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  <c r="N258">
        <f>VLOOKUP(Table5[[#This Row],[CONTROLN]],vlookup_table[],2,FALSE)</f>
        <v>0</v>
      </c>
      <c r="O258">
        <f>VLOOKUP(Table5[[#This Row],[CONTROLN]],vlookup_table[],4,FALSE)</f>
        <v>0</v>
      </c>
      <c r="P258" t="str">
        <f>VLOOKUP(Table5[[#This Row],[CONTROLN]],vlookup_table[],5,FALSE)</f>
        <v>R3</v>
      </c>
      <c r="Q258">
        <f>VLOOKUP(Table5[[#This Row],[CONTROLN]],vlookup_table[],7,FALSE)</f>
        <v>15</v>
      </c>
      <c r="R258" t="str">
        <f t="shared" ref="R258:R321" si="4">IF(OR(O258="",O258=0),"",(1997-(1900+INT(O258/100)))-IF(MOD(O258,100)&gt;6,1,0))</f>
        <v/>
      </c>
      <c r="S2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9" spans="1:19" x14ac:dyDescent="0.35">
      <c r="A259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  <c r="N259">
        <f>VLOOKUP(Table5[[#This Row],[CONTROLN]],vlookup_table[],2,FALSE)</f>
        <v>0</v>
      </c>
      <c r="O259">
        <f>VLOOKUP(Table5[[#This Row],[CONTROLN]],vlookup_table[],4,FALSE)</f>
        <v>4507</v>
      </c>
      <c r="P259" t="str">
        <f>VLOOKUP(Table5[[#This Row],[CONTROLN]],vlookup_table[],5,FALSE)</f>
        <v>C1</v>
      </c>
      <c r="Q259">
        <f>VLOOKUP(Table5[[#This Row],[CONTROLN]],vlookup_table[],7,FALSE)</f>
        <v>18</v>
      </c>
      <c r="R259">
        <f t="shared" si="4"/>
        <v>51</v>
      </c>
      <c r="S2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0" spans="1:19" x14ac:dyDescent="0.35">
      <c r="A260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  <c r="N260">
        <f>VLOOKUP(Table5[[#This Row],[CONTROLN]],vlookup_table[],2,FALSE)</f>
        <v>2</v>
      </c>
      <c r="O260">
        <f>VLOOKUP(Table5[[#This Row],[CONTROLN]],vlookup_table[],4,FALSE)</f>
        <v>3701</v>
      </c>
      <c r="P260" t="str">
        <f>VLOOKUP(Table5[[#This Row],[CONTROLN]],vlookup_table[],5,FALSE)</f>
        <v>T1</v>
      </c>
      <c r="Q260">
        <f>VLOOKUP(Table5[[#This Row],[CONTROLN]],vlookup_table[],7,FALSE)</f>
        <v>8</v>
      </c>
      <c r="R260">
        <f t="shared" si="4"/>
        <v>60</v>
      </c>
      <c r="S2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1" spans="1:19" x14ac:dyDescent="0.35">
      <c r="A26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  <c r="N261">
        <f>VLOOKUP(Table5[[#This Row],[CONTROLN]],vlookup_table[],2,FALSE)</f>
        <v>0</v>
      </c>
      <c r="O261">
        <f>VLOOKUP(Table5[[#This Row],[CONTROLN]],vlookup_table[],4,FALSE)</f>
        <v>1801</v>
      </c>
      <c r="P261" t="str">
        <f>VLOOKUP(Table5[[#This Row],[CONTROLN]],vlookup_table[],5,FALSE)</f>
        <v>S1</v>
      </c>
      <c r="Q261">
        <f>VLOOKUP(Table5[[#This Row],[CONTROLN]],vlookup_table[],7,FALSE)</f>
        <v>25</v>
      </c>
      <c r="R261">
        <f t="shared" si="4"/>
        <v>79</v>
      </c>
      <c r="S2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2" spans="1:19" x14ac:dyDescent="0.35">
      <c r="A262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  <c r="N262">
        <f>VLOOKUP(Table5[[#This Row],[CONTROLN]],vlookup_table[],2,FALSE)</f>
        <v>0</v>
      </c>
      <c r="O262">
        <f>VLOOKUP(Table5[[#This Row],[CONTROLN]],vlookup_table[],4,FALSE)</f>
        <v>0</v>
      </c>
      <c r="P262" t="str">
        <f>VLOOKUP(Table5[[#This Row],[CONTROLN]],vlookup_table[],5,FALSE)</f>
        <v>S2</v>
      </c>
      <c r="Q262">
        <f>VLOOKUP(Table5[[#This Row],[CONTROLN]],vlookup_table[],7,FALSE)</f>
        <v>25</v>
      </c>
      <c r="R262" t="str">
        <f t="shared" si="4"/>
        <v/>
      </c>
      <c r="S2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3" spans="1:19" x14ac:dyDescent="0.35">
      <c r="A263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  <c r="N263">
        <f>VLOOKUP(Table5[[#This Row],[CONTROLN]],vlookup_table[],2,FALSE)</f>
        <v>28</v>
      </c>
      <c r="O263">
        <f>VLOOKUP(Table5[[#This Row],[CONTROLN]],vlookup_table[],4,FALSE)</f>
        <v>5201</v>
      </c>
      <c r="P263" t="str">
        <f>VLOOKUP(Table5[[#This Row],[CONTROLN]],vlookup_table[],5,FALSE)</f>
        <v>S1</v>
      </c>
      <c r="Q263">
        <f>VLOOKUP(Table5[[#This Row],[CONTROLN]],vlookup_table[],7,FALSE)</f>
        <v>10</v>
      </c>
      <c r="R263">
        <f t="shared" si="4"/>
        <v>45</v>
      </c>
      <c r="S2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4" spans="1:19" x14ac:dyDescent="0.35">
      <c r="A264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  <c r="N264">
        <f>VLOOKUP(Table5[[#This Row],[CONTROLN]],vlookup_table[],2,FALSE)</f>
        <v>0</v>
      </c>
      <c r="O264">
        <f>VLOOKUP(Table5[[#This Row],[CONTROLN]],vlookup_table[],4,FALSE)</f>
        <v>1801</v>
      </c>
      <c r="P264" t="str">
        <f>VLOOKUP(Table5[[#This Row],[CONTROLN]],vlookup_table[],5,FALSE)</f>
        <v>T2</v>
      </c>
      <c r="Q264">
        <f>VLOOKUP(Table5[[#This Row],[CONTROLN]],vlookup_table[],7,FALSE)</f>
        <v>14</v>
      </c>
      <c r="R264">
        <f t="shared" si="4"/>
        <v>79</v>
      </c>
      <c r="S2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5" spans="1:19" x14ac:dyDescent="0.35">
      <c r="A265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  <c r="N265">
        <f>VLOOKUP(Table5[[#This Row],[CONTROLN]],vlookup_table[],2,FALSE)</f>
        <v>2</v>
      </c>
      <c r="O265">
        <f>VLOOKUP(Table5[[#This Row],[CONTROLN]],vlookup_table[],4,FALSE)</f>
        <v>0</v>
      </c>
      <c r="P265" t="str">
        <f>VLOOKUP(Table5[[#This Row],[CONTROLN]],vlookup_table[],5,FALSE)</f>
        <v>R3</v>
      </c>
      <c r="Q265">
        <f>VLOOKUP(Table5[[#This Row],[CONTROLN]],vlookup_table[],7,FALSE)</f>
        <v>20</v>
      </c>
      <c r="R265" t="str">
        <f t="shared" si="4"/>
        <v/>
      </c>
      <c r="S2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6" spans="1:19" x14ac:dyDescent="0.35">
      <c r="A266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  <c r="N266">
        <f>VLOOKUP(Table5[[#This Row],[CONTROLN]],vlookup_table[],2,FALSE)</f>
        <v>0</v>
      </c>
      <c r="O266">
        <f>VLOOKUP(Table5[[#This Row],[CONTROLN]],vlookup_table[],4,FALSE)</f>
        <v>0</v>
      </c>
      <c r="P266" t="str">
        <f>VLOOKUP(Table5[[#This Row],[CONTROLN]],vlookup_table[],5,FALSE)</f>
        <v>T2</v>
      </c>
      <c r="Q266">
        <f>VLOOKUP(Table5[[#This Row],[CONTROLN]],vlookup_table[],7,FALSE)</f>
        <v>11</v>
      </c>
      <c r="R266" t="str">
        <f t="shared" si="4"/>
        <v/>
      </c>
      <c r="S2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7" spans="1:19" x14ac:dyDescent="0.35">
      <c r="A267">
        <v>166324</v>
      </c>
      <c r="B267" t="s">
        <v>22</v>
      </c>
      <c r="C267" t="s">
        <v>109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  <c r="N267">
        <f>VLOOKUP(Table5[[#This Row],[CONTROLN]],vlookup_table[],2,FALSE)</f>
        <v>0</v>
      </c>
      <c r="O267">
        <f>VLOOKUP(Table5[[#This Row],[CONTROLN]],vlookup_table[],4,FALSE)</f>
        <v>0</v>
      </c>
      <c r="P267" t="str">
        <f>VLOOKUP(Table5[[#This Row],[CONTROLN]],vlookup_table[],5,FALSE)</f>
        <v>U1</v>
      </c>
      <c r="Q267">
        <f>VLOOKUP(Table5[[#This Row],[CONTROLN]],vlookup_table[],7,FALSE)</f>
        <v>19</v>
      </c>
      <c r="R267" t="str">
        <f t="shared" si="4"/>
        <v/>
      </c>
      <c r="S2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8" spans="1:19" x14ac:dyDescent="0.35">
      <c r="A268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  <c r="N268">
        <f>VLOOKUP(Table5[[#This Row],[CONTROLN]],vlookup_table[],2,FALSE)</f>
        <v>28</v>
      </c>
      <c r="O268">
        <f>VLOOKUP(Table5[[#This Row],[CONTROLN]],vlookup_table[],4,FALSE)</f>
        <v>3001</v>
      </c>
      <c r="P268" t="str">
        <f>VLOOKUP(Table5[[#This Row],[CONTROLN]],vlookup_table[],5,FALSE)</f>
        <v>U4</v>
      </c>
      <c r="Q268">
        <f>VLOOKUP(Table5[[#This Row],[CONTROLN]],vlookup_table[],7,FALSE)</f>
        <v>5</v>
      </c>
      <c r="R268">
        <f t="shared" si="4"/>
        <v>67</v>
      </c>
      <c r="S2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9" spans="1:19" x14ac:dyDescent="0.35">
      <c r="A269">
        <v>180428</v>
      </c>
      <c r="B269" t="s">
        <v>41</v>
      </c>
      <c r="C269" t="s">
        <v>14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  <c r="N269">
        <f>VLOOKUP(Table5[[#This Row],[CONTROLN]],vlookup_table[],2,FALSE)</f>
        <v>1</v>
      </c>
      <c r="O269">
        <f>VLOOKUP(Table5[[#This Row],[CONTROLN]],vlookup_table[],4,FALSE)</f>
        <v>4811</v>
      </c>
      <c r="P269" t="str">
        <f>VLOOKUP(Table5[[#This Row],[CONTROLN]],vlookup_table[],5,FALSE)</f>
        <v>T2</v>
      </c>
      <c r="Q269">
        <f>VLOOKUP(Table5[[#This Row],[CONTROLN]],vlookup_table[],7,FALSE)</f>
        <v>20</v>
      </c>
      <c r="R269">
        <f t="shared" si="4"/>
        <v>48</v>
      </c>
      <c r="S2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0" spans="1:19" x14ac:dyDescent="0.35">
      <c r="A270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  <c r="N270">
        <f>VLOOKUP(Table5[[#This Row],[CONTROLN]],vlookup_table[],2,FALSE)</f>
        <v>1</v>
      </c>
      <c r="O270">
        <f>VLOOKUP(Table5[[#This Row],[CONTROLN]],vlookup_table[],4,FALSE)</f>
        <v>3201</v>
      </c>
      <c r="P270" t="str">
        <f>VLOOKUP(Table5[[#This Row],[CONTROLN]],vlookup_table[],5,FALSE)</f>
        <v>S1</v>
      </c>
      <c r="Q270">
        <f>VLOOKUP(Table5[[#This Row],[CONTROLN]],vlookup_table[],7,FALSE)</f>
        <v>1</v>
      </c>
      <c r="R270">
        <f t="shared" si="4"/>
        <v>65</v>
      </c>
      <c r="S2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1" spans="1:19" x14ac:dyDescent="0.35">
      <c r="A27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  <c r="N271">
        <f>VLOOKUP(Table5[[#This Row],[CONTROLN]],vlookup_table[],2,FALSE)</f>
        <v>0</v>
      </c>
      <c r="O271">
        <f>VLOOKUP(Table5[[#This Row],[CONTROLN]],vlookup_table[],4,FALSE)</f>
        <v>2201</v>
      </c>
      <c r="P271" t="str">
        <f>VLOOKUP(Table5[[#This Row],[CONTROLN]],vlookup_table[],5,FALSE)</f>
        <v>R3</v>
      </c>
      <c r="Q271">
        <f>VLOOKUP(Table5[[#This Row],[CONTROLN]],vlookup_table[],7,FALSE)</f>
        <v>20</v>
      </c>
      <c r="R271">
        <f t="shared" si="4"/>
        <v>75</v>
      </c>
      <c r="S2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2" spans="1:19" x14ac:dyDescent="0.35">
      <c r="A272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  <c r="N272">
        <f>VLOOKUP(Table5[[#This Row],[CONTROLN]],vlookup_table[],2,FALSE)</f>
        <v>2</v>
      </c>
      <c r="O272">
        <f>VLOOKUP(Table5[[#This Row],[CONTROLN]],vlookup_table[],4,FALSE)</f>
        <v>2501</v>
      </c>
      <c r="P272" t="str">
        <f>VLOOKUP(Table5[[#This Row],[CONTROLN]],vlookup_table[],5,FALSE)</f>
        <v>T2</v>
      </c>
      <c r="Q272">
        <f>VLOOKUP(Table5[[#This Row],[CONTROLN]],vlookup_table[],7,FALSE)</f>
        <v>5</v>
      </c>
      <c r="R272">
        <f t="shared" si="4"/>
        <v>72</v>
      </c>
      <c r="S2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" spans="1:19" x14ac:dyDescent="0.35">
      <c r="A273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  <c r="N273">
        <f>VLOOKUP(Table5[[#This Row],[CONTROLN]],vlookup_table[],2,FALSE)</f>
        <v>1</v>
      </c>
      <c r="O273">
        <f>VLOOKUP(Table5[[#This Row],[CONTROLN]],vlookup_table[],4,FALSE)</f>
        <v>4401</v>
      </c>
      <c r="P273" t="str">
        <f>VLOOKUP(Table5[[#This Row],[CONTROLN]],vlookup_table[],5,FALSE)</f>
        <v/>
      </c>
      <c r="Q273">
        <f>VLOOKUP(Table5[[#This Row],[CONTROLN]],vlookup_table[],7,FALSE)</f>
        <v>5</v>
      </c>
      <c r="R273">
        <f t="shared" si="4"/>
        <v>53</v>
      </c>
      <c r="S27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74" spans="1:19" x14ac:dyDescent="0.35">
      <c r="A274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  <c r="N274">
        <f>VLOOKUP(Table5[[#This Row],[CONTROLN]],vlookup_table[],2,FALSE)</f>
        <v>2</v>
      </c>
      <c r="O274">
        <f>VLOOKUP(Table5[[#This Row],[CONTROLN]],vlookup_table[],4,FALSE)</f>
        <v>0</v>
      </c>
      <c r="P274" t="str">
        <f>VLOOKUP(Table5[[#This Row],[CONTROLN]],vlookup_table[],5,FALSE)</f>
        <v>T2</v>
      </c>
      <c r="Q274">
        <f>VLOOKUP(Table5[[#This Row],[CONTROLN]],vlookup_table[],7,FALSE)</f>
        <v>20</v>
      </c>
      <c r="R274" t="str">
        <f t="shared" si="4"/>
        <v/>
      </c>
      <c r="S2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5" spans="1:19" x14ac:dyDescent="0.35">
      <c r="A275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  <c r="N275">
        <f>VLOOKUP(Table5[[#This Row],[CONTROLN]],vlookup_table[],2,FALSE)</f>
        <v>1</v>
      </c>
      <c r="O275">
        <f>VLOOKUP(Table5[[#This Row],[CONTROLN]],vlookup_table[],4,FALSE)</f>
        <v>2101</v>
      </c>
      <c r="P275" t="str">
        <f>VLOOKUP(Table5[[#This Row],[CONTROLN]],vlookup_table[],5,FALSE)</f>
        <v>C2</v>
      </c>
      <c r="Q275">
        <f>VLOOKUP(Table5[[#This Row],[CONTROLN]],vlookup_table[],7,FALSE)</f>
        <v>9</v>
      </c>
      <c r="R275">
        <f t="shared" si="4"/>
        <v>76</v>
      </c>
      <c r="S2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6" spans="1:19" x14ac:dyDescent="0.35">
      <c r="A276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  <c r="N276">
        <f>VLOOKUP(Table5[[#This Row],[CONTROLN]],vlookup_table[],2,FALSE)</f>
        <v>0</v>
      </c>
      <c r="O276">
        <f>VLOOKUP(Table5[[#This Row],[CONTROLN]],vlookup_table[],4,FALSE)</f>
        <v>6201</v>
      </c>
      <c r="P276" t="str">
        <f>VLOOKUP(Table5[[#This Row],[CONTROLN]],vlookup_table[],5,FALSE)</f>
        <v>C2</v>
      </c>
      <c r="Q276">
        <f>VLOOKUP(Table5[[#This Row],[CONTROLN]],vlookup_table[],7,FALSE)</f>
        <v>6</v>
      </c>
      <c r="R276">
        <f t="shared" si="4"/>
        <v>35</v>
      </c>
      <c r="S2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7" spans="1:19" x14ac:dyDescent="0.35">
      <c r="A277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  <c r="N277">
        <f>VLOOKUP(Table5[[#This Row],[CONTROLN]],vlookup_table[],2,FALSE)</f>
        <v>1</v>
      </c>
      <c r="O277">
        <f>VLOOKUP(Table5[[#This Row],[CONTROLN]],vlookup_table[],4,FALSE)</f>
        <v>5201</v>
      </c>
      <c r="P277" t="str">
        <f>VLOOKUP(Table5[[#This Row],[CONTROLN]],vlookup_table[],5,FALSE)</f>
        <v>T3</v>
      </c>
      <c r="Q277">
        <f>VLOOKUP(Table5[[#This Row],[CONTROLN]],vlookup_table[],7,FALSE)</f>
        <v>10</v>
      </c>
      <c r="R277">
        <f t="shared" si="4"/>
        <v>45</v>
      </c>
      <c r="S2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" spans="1:19" x14ac:dyDescent="0.35">
      <c r="A278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  <c r="N278">
        <f>VLOOKUP(Table5[[#This Row],[CONTROLN]],vlookup_table[],2,FALSE)</f>
        <v>0</v>
      </c>
      <c r="O278">
        <f>VLOOKUP(Table5[[#This Row],[CONTROLN]],vlookup_table[],4,FALSE)</f>
        <v>5601</v>
      </c>
      <c r="P278" t="str">
        <f>VLOOKUP(Table5[[#This Row],[CONTROLN]],vlookup_table[],5,FALSE)</f>
        <v>C2</v>
      </c>
      <c r="Q278">
        <f>VLOOKUP(Table5[[#This Row],[CONTROLN]],vlookup_table[],7,FALSE)</f>
        <v>20</v>
      </c>
      <c r="R278">
        <f t="shared" si="4"/>
        <v>41</v>
      </c>
      <c r="S2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9" spans="1:19" x14ac:dyDescent="0.35">
      <c r="A279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  <c r="N279">
        <f>VLOOKUP(Table5[[#This Row],[CONTROLN]],vlookup_table[],2,FALSE)</f>
        <v>1</v>
      </c>
      <c r="O279">
        <f>VLOOKUP(Table5[[#This Row],[CONTROLN]],vlookup_table[],4,FALSE)</f>
        <v>0</v>
      </c>
      <c r="P279" t="str">
        <f>VLOOKUP(Table5[[#This Row],[CONTROLN]],vlookup_table[],5,FALSE)</f>
        <v>S1</v>
      </c>
      <c r="Q279">
        <f>VLOOKUP(Table5[[#This Row],[CONTROLN]],vlookup_table[],7,FALSE)</f>
        <v>5</v>
      </c>
      <c r="R279" t="str">
        <f t="shared" si="4"/>
        <v/>
      </c>
      <c r="S2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0" spans="1:19" x14ac:dyDescent="0.35">
      <c r="A280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  <c r="N280">
        <f>VLOOKUP(Table5[[#This Row],[CONTROLN]],vlookup_table[],2,FALSE)</f>
        <v>1</v>
      </c>
      <c r="O280">
        <f>VLOOKUP(Table5[[#This Row],[CONTROLN]],vlookup_table[],4,FALSE)</f>
        <v>3101</v>
      </c>
      <c r="P280" t="str">
        <f>VLOOKUP(Table5[[#This Row],[CONTROLN]],vlookup_table[],5,FALSE)</f>
        <v>S3</v>
      </c>
      <c r="Q280">
        <f>VLOOKUP(Table5[[#This Row],[CONTROLN]],vlookup_table[],7,FALSE)</f>
        <v>21</v>
      </c>
      <c r="R280">
        <f t="shared" si="4"/>
        <v>66</v>
      </c>
      <c r="S2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1" spans="1:19" x14ac:dyDescent="0.35">
      <c r="A28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  <c r="N281">
        <f>VLOOKUP(Table5[[#This Row],[CONTROLN]],vlookup_table[],2,FALSE)</f>
        <v>1</v>
      </c>
      <c r="O281">
        <f>VLOOKUP(Table5[[#This Row],[CONTROLN]],vlookup_table[],4,FALSE)</f>
        <v>5304</v>
      </c>
      <c r="P281" t="str">
        <f>VLOOKUP(Table5[[#This Row],[CONTROLN]],vlookup_table[],5,FALSE)</f>
        <v>T2</v>
      </c>
      <c r="Q281">
        <f>VLOOKUP(Table5[[#This Row],[CONTROLN]],vlookup_table[],7,FALSE)</f>
        <v>6</v>
      </c>
      <c r="R281">
        <f t="shared" si="4"/>
        <v>44</v>
      </c>
      <c r="S2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2" spans="1:19" x14ac:dyDescent="0.35">
      <c r="A282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  <c r="N282">
        <f>VLOOKUP(Table5[[#This Row],[CONTROLN]],vlookup_table[],2,FALSE)</f>
        <v>28</v>
      </c>
      <c r="O282">
        <f>VLOOKUP(Table5[[#This Row],[CONTROLN]],vlookup_table[],4,FALSE)</f>
        <v>0</v>
      </c>
      <c r="P282" t="str">
        <f>VLOOKUP(Table5[[#This Row],[CONTROLN]],vlookup_table[],5,FALSE)</f>
        <v>U3</v>
      </c>
      <c r="Q282">
        <f>VLOOKUP(Table5[[#This Row],[CONTROLN]],vlookup_table[],7,FALSE)</f>
        <v>11</v>
      </c>
      <c r="R282" t="str">
        <f t="shared" si="4"/>
        <v/>
      </c>
      <c r="S2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3" spans="1:19" x14ac:dyDescent="0.35">
      <c r="A283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  <c r="N283">
        <f>VLOOKUP(Table5[[#This Row],[CONTROLN]],vlookup_table[],2,FALSE)</f>
        <v>2</v>
      </c>
      <c r="O283">
        <f>VLOOKUP(Table5[[#This Row],[CONTROLN]],vlookup_table[],4,FALSE)</f>
        <v>3501</v>
      </c>
      <c r="P283" t="str">
        <f>VLOOKUP(Table5[[#This Row],[CONTROLN]],vlookup_table[],5,FALSE)</f>
        <v>R2</v>
      </c>
      <c r="Q283">
        <f>VLOOKUP(Table5[[#This Row],[CONTROLN]],vlookup_table[],7,FALSE)</f>
        <v>11</v>
      </c>
      <c r="R283">
        <f t="shared" si="4"/>
        <v>62</v>
      </c>
      <c r="S2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" spans="1:19" x14ac:dyDescent="0.35">
      <c r="A284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  <c r="N284">
        <f>VLOOKUP(Table5[[#This Row],[CONTROLN]],vlookup_table[],2,FALSE)</f>
        <v>1</v>
      </c>
      <c r="O284">
        <f>VLOOKUP(Table5[[#This Row],[CONTROLN]],vlookup_table[],4,FALSE)</f>
        <v>3701</v>
      </c>
      <c r="P284" t="str">
        <f>VLOOKUP(Table5[[#This Row],[CONTROLN]],vlookup_table[],5,FALSE)</f>
        <v>C2</v>
      </c>
      <c r="Q284">
        <f>VLOOKUP(Table5[[#This Row],[CONTROLN]],vlookup_table[],7,FALSE)</f>
        <v>10</v>
      </c>
      <c r="R284">
        <f t="shared" si="4"/>
        <v>60</v>
      </c>
      <c r="S2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5" spans="1:19" x14ac:dyDescent="0.35">
      <c r="A285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  <c r="N285">
        <f>VLOOKUP(Table5[[#This Row],[CONTROLN]],vlookup_table[],2,FALSE)</f>
        <v>0</v>
      </c>
      <c r="O285">
        <f>VLOOKUP(Table5[[#This Row],[CONTROLN]],vlookup_table[],4,FALSE)</f>
        <v>5401</v>
      </c>
      <c r="P285" t="str">
        <f>VLOOKUP(Table5[[#This Row],[CONTROLN]],vlookup_table[],5,FALSE)</f>
        <v>U1</v>
      </c>
      <c r="Q285">
        <f>VLOOKUP(Table5[[#This Row],[CONTROLN]],vlookup_table[],7,FALSE)</f>
        <v>10</v>
      </c>
      <c r="R285">
        <f t="shared" si="4"/>
        <v>43</v>
      </c>
      <c r="S2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6" spans="1:19" x14ac:dyDescent="0.35">
      <c r="A286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  <c r="N286">
        <f>VLOOKUP(Table5[[#This Row],[CONTROLN]],vlookup_table[],2,FALSE)</f>
        <v>2</v>
      </c>
      <c r="O286">
        <f>VLOOKUP(Table5[[#This Row],[CONTROLN]],vlookup_table[],4,FALSE)</f>
        <v>4701</v>
      </c>
      <c r="P286" t="str">
        <f>VLOOKUP(Table5[[#This Row],[CONTROLN]],vlookup_table[],5,FALSE)</f>
        <v>C3</v>
      </c>
      <c r="Q286">
        <f>VLOOKUP(Table5[[#This Row],[CONTROLN]],vlookup_table[],7,FALSE)</f>
        <v>15</v>
      </c>
      <c r="R286">
        <f t="shared" si="4"/>
        <v>50</v>
      </c>
      <c r="S2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7" spans="1:19" x14ac:dyDescent="0.35">
      <c r="A287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  <c r="N287">
        <f>VLOOKUP(Table5[[#This Row],[CONTROLN]],vlookup_table[],2,FALSE)</f>
        <v>2</v>
      </c>
      <c r="O287">
        <f>VLOOKUP(Table5[[#This Row],[CONTROLN]],vlookup_table[],4,FALSE)</f>
        <v>4401</v>
      </c>
      <c r="P287" t="str">
        <f>VLOOKUP(Table5[[#This Row],[CONTROLN]],vlookup_table[],5,FALSE)</f>
        <v>T2</v>
      </c>
      <c r="Q287">
        <f>VLOOKUP(Table5[[#This Row],[CONTROLN]],vlookup_table[],7,FALSE)</f>
        <v>16</v>
      </c>
      <c r="R287">
        <f t="shared" si="4"/>
        <v>53</v>
      </c>
      <c r="S2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8" spans="1:19" x14ac:dyDescent="0.35">
      <c r="A288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  <c r="N288">
        <f>VLOOKUP(Table5[[#This Row],[CONTROLN]],vlookup_table[],2,FALSE)</f>
        <v>0</v>
      </c>
      <c r="O288">
        <f>VLOOKUP(Table5[[#This Row],[CONTROLN]],vlookup_table[],4,FALSE)</f>
        <v>4601</v>
      </c>
      <c r="P288" t="str">
        <f>VLOOKUP(Table5[[#This Row],[CONTROLN]],vlookup_table[],5,FALSE)</f>
        <v>U1</v>
      </c>
      <c r="Q288">
        <f>VLOOKUP(Table5[[#This Row],[CONTROLN]],vlookup_table[],7,FALSE)</f>
        <v>12</v>
      </c>
      <c r="R288">
        <f t="shared" si="4"/>
        <v>51</v>
      </c>
      <c r="S2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9" spans="1:19" x14ac:dyDescent="0.35">
      <c r="A289">
        <v>169700</v>
      </c>
      <c r="B289" t="s">
        <v>22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  <c r="N289">
        <f>VLOOKUP(Table5[[#This Row],[CONTROLN]],vlookup_table[],2,FALSE)</f>
        <v>1</v>
      </c>
      <c r="O289">
        <f>VLOOKUP(Table5[[#This Row],[CONTROLN]],vlookup_table[],4,FALSE)</f>
        <v>0</v>
      </c>
      <c r="P289" t="str">
        <f>VLOOKUP(Table5[[#This Row],[CONTROLN]],vlookup_table[],5,FALSE)</f>
        <v>C2</v>
      </c>
      <c r="Q289">
        <f>VLOOKUP(Table5[[#This Row],[CONTROLN]],vlookup_table[],7,FALSE)</f>
        <v>25</v>
      </c>
      <c r="R289" t="str">
        <f t="shared" si="4"/>
        <v/>
      </c>
      <c r="S2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0" spans="1:19" x14ac:dyDescent="0.35">
      <c r="A290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  <c r="N290">
        <f>VLOOKUP(Table5[[#This Row],[CONTROLN]],vlookup_table[],2,FALSE)</f>
        <v>0</v>
      </c>
      <c r="O290">
        <f>VLOOKUP(Table5[[#This Row],[CONTROLN]],vlookup_table[],4,FALSE)</f>
        <v>4801</v>
      </c>
      <c r="P290" t="str">
        <f>VLOOKUP(Table5[[#This Row],[CONTROLN]],vlookup_table[],5,FALSE)</f>
        <v>T2</v>
      </c>
      <c r="Q290">
        <f>VLOOKUP(Table5[[#This Row],[CONTROLN]],vlookup_table[],7,FALSE)</f>
        <v>26</v>
      </c>
      <c r="R290">
        <f t="shared" si="4"/>
        <v>49</v>
      </c>
      <c r="S2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1" spans="1:19" x14ac:dyDescent="0.35">
      <c r="A29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  <c r="N291">
        <f>VLOOKUP(Table5[[#This Row],[CONTROLN]],vlookup_table[],2,FALSE)</f>
        <v>2</v>
      </c>
      <c r="O291">
        <f>VLOOKUP(Table5[[#This Row],[CONTROLN]],vlookup_table[],4,FALSE)</f>
        <v>1601</v>
      </c>
      <c r="P291" t="str">
        <f>VLOOKUP(Table5[[#This Row],[CONTROLN]],vlookup_table[],5,FALSE)</f>
        <v>S2</v>
      </c>
      <c r="Q291">
        <f>VLOOKUP(Table5[[#This Row],[CONTROLN]],vlookup_table[],7,FALSE)</f>
        <v>50</v>
      </c>
      <c r="R291">
        <f t="shared" si="4"/>
        <v>81</v>
      </c>
      <c r="S2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2" spans="1:19" x14ac:dyDescent="0.35">
      <c r="A292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  <c r="N292">
        <f>VLOOKUP(Table5[[#This Row],[CONTROLN]],vlookup_table[],2,FALSE)</f>
        <v>0</v>
      </c>
      <c r="O292">
        <f>VLOOKUP(Table5[[#This Row],[CONTROLN]],vlookup_table[],4,FALSE)</f>
        <v>801</v>
      </c>
      <c r="P292" t="str">
        <f>VLOOKUP(Table5[[#This Row],[CONTROLN]],vlookup_table[],5,FALSE)</f>
        <v>C3</v>
      </c>
      <c r="Q292">
        <f>VLOOKUP(Table5[[#This Row],[CONTROLN]],vlookup_table[],7,FALSE)</f>
        <v>12</v>
      </c>
      <c r="R292">
        <f t="shared" si="4"/>
        <v>89</v>
      </c>
      <c r="S2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3" spans="1:19" x14ac:dyDescent="0.35">
      <c r="A293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  <c r="N293">
        <f>VLOOKUP(Table5[[#This Row],[CONTROLN]],vlookup_table[],2,FALSE)</f>
        <v>2</v>
      </c>
      <c r="O293">
        <f>VLOOKUP(Table5[[#This Row],[CONTROLN]],vlookup_table[],4,FALSE)</f>
        <v>5101</v>
      </c>
      <c r="P293" t="str">
        <f>VLOOKUP(Table5[[#This Row],[CONTROLN]],vlookup_table[],5,FALSE)</f>
        <v>T3</v>
      </c>
      <c r="Q293">
        <f>VLOOKUP(Table5[[#This Row],[CONTROLN]],vlookup_table[],7,FALSE)</f>
        <v>10</v>
      </c>
      <c r="R293">
        <f t="shared" si="4"/>
        <v>46</v>
      </c>
      <c r="S2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4" spans="1:19" x14ac:dyDescent="0.35">
      <c r="A294">
        <v>78802</v>
      </c>
      <c r="B294" t="s">
        <v>36</v>
      </c>
      <c r="C294" t="s">
        <v>109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  <c r="N294">
        <f>VLOOKUP(Table5[[#This Row],[CONTROLN]],vlookup_table[],2,FALSE)</f>
        <v>1002</v>
      </c>
      <c r="O294">
        <f>VLOOKUP(Table5[[#This Row],[CONTROLN]],vlookup_table[],4,FALSE)</f>
        <v>1301</v>
      </c>
      <c r="P294" t="str">
        <f>VLOOKUP(Table5[[#This Row],[CONTROLN]],vlookup_table[],5,FALSE)</f>
        <v>S2</v>
      </c>
      <c r="Q294">
        <f>VLOOKUP(Table5[[#This Row],[CONTROLN]],vlookup_table[],7,FALSE)</f>
        <v>15</v>
      </c>
      <c r="R294">
        <f t="shared" si="4"/>
        <v>84</v>
      </c>
      <c r="S2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5" spans="1:19" x14ac:dyDescent="0.35">
      <c r="A295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  <c r="N295">
        <f>VLOOKUP(Table5[[#This Row],[CONTROLN]],vlookup_table[],2,FALSE)</f>
        <v>2</v>
      </c>
      <c r="O295">
        <f>VLOOKUP(Table5[[#This Row],[CONTROLN]],vlookup_table[],4,FALSE)</f>
        <v>0</v>
      </c>
      <c r="P295" t="str">
        <f>VLOOKUP(Table5[[#This Row],[CONTROLN]],vlookup_table[],5,FALSE)</f>
        <v>R3</v>
      </c>
      <c r="Q295">
        <f>VLOOKUP(Table5[[#This Row],[CONTROLN]],vlookup_table[],7,FALSE)</f>
        <v>20</v>
      </c>
      <c r="R295" t="str">
        <f t="shared" si="4"/>
        <v/>
      </c>
      <c r="S2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6" spans="1:19" x14ac:dyDescent="0.35">
      <c r="A296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  <c r="N296">
        <f>VLOOKUP(Table5[[#This Row],[CONTROLN]],vlookup_table[],2,FALSE)</f>
        <v>1</v>
      </c>
      <c r="O296">
        <f>VLOOKUP(Table5[[#This Row],[CONTROLN]],vlookup_table[],4,FALSE)</f>
        <v>2112</v>
      </c>
      <c r="P296" t="str">
        <f>VLOOKUP(Table5[[#This Row],[CONTROLN]],vlookup_table[],5,FALSE)</f>
        <v>C1</v>
      </c>
      <c r="Q296">
        <f>VLOOKUP(Table5[[#This Row],[CONTROLN]],vlookup_table[],7,FALSE)</f>
        <v>10</v>
      </c>
      <c r="R296">
        <f t="shared" si="4"/>
        <v>75</v>
      </c>
      <c r="S2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7" spans="1:19" x14ac:dyDescent="0.35">
      <c r="A297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  <c r="N297">
        <f>VLOOKUP(Table5[[#This Row],[CONTROLN]],vlookup_table[],2,FALSE)</f>
        <v>0</v>
      </c>
      <c r="O297">
        <f>VLOOKUP(Table5[[#This Row],[CONTROLN]],vlookup_table[],4,FALSE)</f>
        <v>0</v>
      </c>
      <c r="P297" t="str">
        <f>VLOOKUP(Table5[[#This Row],[CONTROLN]],vlookup_table[],5,FALSE)</f>
        <v>C3</v>
      </c>
      <c r="Q297">
        <f>VLOOKUP(Table5[[#This Row],[CONTROLN]],vlookup_table[],7,FALSE)</f>
        <v>10</v>
      </c>
      <c r="R297" t="str">
        <f t="shared" si="4"/>
        <v/>
      </c>
      <c r="S2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8" spans="1:19" x14ac:dyDescent="0.35">
      <c r="A298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  <c r="N298">
        <f>VLOOKUP(Table5[[#This Row],[CONTROLN]],vlookup_table[],2,FALSE)</f>
        <v>0</v>
      </c>
      <c r="O298">
        <f>VLOOKUP(Table5[[#This Row],[CONTROLN]],vlookup_table[],4,FALSE)</f>
        <v>1802</v>
      </c>
      <c r="P298" t="str">
        <f>VLOOKUP(Table5[[#This Row],[CONTROLN]],vlookup_table[],5,FALSE)</f>
        <v>S2</v>
      </c>
      <c r="Q298">
        <f>VLOOKUP(Table5[[#This Row],[CONTROLN]],vlookup_table[],7,FALSE)</f>
        <v>7</v>
      </c>
      <c r="R298">
        <f t="shared" si="4"/>
        <v>79</v>
      </c>
      <c r="S2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9" spans="1:19" x14ac:dyDescent="0.35">
      <c r="A299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  <c r="N299">
        <f>VLOOKUP(Table5[[#This Row],[CONTROLN]],vlookup_table[],2,FALSE)</f>
        <v>0</v>
      </c>
      <c r="O299">
        <f>VLOOKUP(Table5[[#This Row],[CONTROLN]],vlookup_table[],4,FALSE)</f>
        <v>0</v>
      </c>
      <c r="P299" t="str">
        <f>VLOOKUP(Table5[[#This Row],[CONTROLN]],vlookup_table[],5,FALSE)</f>
        <v>T2</v>
      </c>
      <c r="Q299">
        <f>VLOOKUP(Table5[[#This Row],[CONTROLN]],vlookup_table[],7,FALSE)</f>
        <v>15</v>
      </c>
      <c r="R299" t="str">
        <f t="shared" si="4"/>
        <v/>
      </c>
      <c r="S2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" spans="1:19" x14ac:dyDescent="0.35">
      <c r="A300">
        <v>46844</v>
      </c>
      <c r="B300" t="s">
        <v>44</v>
      </c>
      <c r="C300" t="s">
        <v>14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  <c r="N300">
        <f>VLOOKUP(Table5[[#This Row],[CONTROLN]],vlookup_table[],2,FALSE)</f>
        <v>0</v>
      </c>
      <c r="O300">
        <f>VLOOKUP(Table5[[#This Row],[CONTROLN]],vlookup_table[],4,FALSE)</f>
        <v>0</v>
      </c>
      <c r="P300" t="str">
        <f>VLOOKUP(Table5[[#This Row],[CONTROLN]],vlookup_table[],5,FALSE)</f>
        <v>R3</v>
      </c>
      <c r="Q300">
        <f>VLOOKUP(Table5[[#This Row],[CONTROLN]],vlookup_table[],7,FALSE)</f>
        <v>10</v>
      </c>
      <c r="R300" t="str">
        <f t="shared" si="4"/>
        <v/>
      </c>
      <c r="S3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1" spans="1:19" x14ac:dyDescent="0.35">
      <c r="A30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  <c r="N301">
        <f>VLOOKUP(Table5[[#This Row],[CONTROLN]],vlookup_table[],2,FALSE)</f>
        <v>1</v>
      </c>
      <c r="O301">
        <f>VLOOKUP(Table5[[#This Row],[CONTROLN]],vlookup_table[],4,FALSE)</f>
        <v>3701</v>
      </c>
      <c r="P301" t="str">
        <f>VLOOKUP(Table5[[#This Row],[CONTROLN]],vlookup_table[],5,FALSE)</f>
        <v>U1</v>
      </c>
      <c r="Q301">
        <f>VLOOKUP(Table5[[#This Row],[CONTROLN]],vlookup_table[],7,FALSE)</f>
        <v>10</v>
      </c>
      <c r="R301">
        <f t="shared" si="4"/>
        <v>60</v>
      </c>
      <c r="S3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2" spans="1:19" x14ac:dyDescent="0.35">
      <c r="A302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  <c r="N302">
        <f>VLOOKUP(Table5[[#This Row],[CONTROLN]],vlookup_table[],2,FALSE)</f>
        <v>0</v>
      </c>
      <c r="O302">
        <f>VLOOKUP(Table5[[#This Row],[CONTROLN]],vlookup_table[],4,FALSE)</f>
        <v>1708</v>
      </c>
      <c r="P302" t="str">
        <f>VLOOKUP(Table5[[#This Row],[CONTROLN]],vlookup_table[],5,FALSE)</f>
        <v>C2</v>
      </c>
      <c r="Q302">
        <f>VLOOKUP(Table5[[#This Row],[CONTROLN]],vlookup_table[],7,FALSE)</f>
        <v>3</v>
      </c>
      <c r="R302">
        <f t="shared" si="4"/>
        <v>79</v>
      </c>
      <c r="S3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" spans="1:19" x14ac:dyDescent="0.35">
      <c r="A303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  <c r="N303">
        <f>VLOOKUP(Table5[[#This Row],[CONTROLN]],vlookup_table[],2,FALSE)</f>
        <v>2</v>
      </c>
      <c r="O303">
        <f>VLOOKUP(Table5[[#This Row],[CONTROLN]],vlookup_table[],4,FALSE)</f>
        <v>6209</v>
      </c>
      <c r="P303" t="str">
        <f>VLOOKUP(Table5[[#This Row],[CONTROLN]],vlookup_table[],5,FALSE)</f>
        <v>S1</v>
      </c>
      <c r="Q303">
        <f>VLOOKUP(Table5[[#This Row],[CONTROLN]],vlookup_table[],7,FALSE)</f>
        <v>10</v>
      </c>
      <c r="R303">
        <f t="shared" si="4"/>
        <v>34</v>
      </c>
      <c r="S3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4" spans="1:19" x14ac:dyDescent="0.35">
      <c r="A304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  <c r="N304">
        <f>VLOOKUP(Table5[[#This Row],[CONTROLN]],vlookup_table[],2,FALSE)</f>
        <v>1</v>
      </c>
      <c r="O304">
        <f>VLOOKUP(Table5[[#This Row],[CONTROLN]],vlookup_table[],4,FALSE)</f>
        <v>2101</v>
      </c>
      <c r="P304" t="str">
        <f>VLOOKUP(Table5[[#This Row],[CONTROLN]],vlookup_table[],5,FALSE)</f>
        <v>T2</v>
      </c>
      <c r="Q304">
        <f>VLOOKUP(Table5[[#This Row],[CONTROLN]],vlookup_table[],7,FALSE)</f>
        <v>24</v>
      </c>
      <c r="R304">
        <f t="shared" si="4"/>
        <v>76</v>
      </c>
      <c r="S3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5" spans="1:19" x14ac:dyDescent="0.35">
      <c r="A305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  <c r="N305">
        <f>VLOOKUP(Table5[[#This Row],[CONTROLN]],vlookup_table[],2,FALSE)</f>
        <v>0</v>
      </c>
      <c r="O305">
        <f>VLOOKUP(Table5[[#This Row],[CONTROLN]],vlookup_table[],4,FALSE)</f>
        <v>2801</v>
      </c>
      <c r="P305" t="str">
        <f>VLOOKUP(Table5[[#This Row],[CONTROLN]],vlookup_table[],5,FALSE)</f>
        <v>U2</v>
      </c>
      <c r="Q305">
        <f>VLOOKUP(Table5[[#This Row],[CONTROLN]],vlookup_table[],7,FALSE)</f>
        <v>15</v>
      </c>
      <c r="R305">
        <f t="shared" si="4"/>
        <v>69</v>
      </c>
      <c r="S3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6" spans="1:19" x14ac:dyDescent="0.35">
      <c r="A306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  <c r="N306">
        <f>VLOOKUP(Table5[[#This Row],[CONTROLN]],vlookup_table[],2,FALSE)</f>
        <v>28</v>
      </c>
      <c r="O306">
        <f>VLOOKUP(Table5[[#This Row],[CONTROLN]],vlookup_table[],4,FALSE)</f>
        <v>2608</v>
      </c>
      <c r="P306" t="str">
        <f>VLOOKUP(Table5[[#This Row],[CONTROLN]],vlookup_table[],5,FALSE)</f>
        <v>R3</v>
      </c>
      <c r="Q306">
        <f>VLOOKUP(Table5[[#This Row],[CONTROLN]],vlookup_table[],7,FALSE)</f>
        <v>12</v>
      </c>
      <c r="R306">
        <f t="shared" si="4"/>
        <v>70</v>
      </c>
      <c r="S3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7" spans="1:19" x14ac:dyDescent="0.35">
      <c r="A307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  <c r="N307">
        <f>VLOOKUP(Table5[[#This Row],[CONTROLN]],vlookup_table[],2,FALSE)</f>
        <v>0</v>
      </c>
      <c r="O307">
        <f>VLOOKUP(Table5[[#This Row],[CONTROLN]],vlookup_table[],4,FALSE)</f>
        <v>0</v>
      </c>
      <c r="P307" t="str">
        <f>VLOOKUP(Table5[[#This Row],[CONTROLN]],vlookup_table[],5,FALSE)</f>
        <v>U2</v>
      </c>
      <c r="Q307">
        <f>VLOOKUP(Table5[[#This Row],[CONTROLN]],vlookup_table[],7,FALSE)</f>
        <v>20</v>
      </c>
      <c r="R307" t="str">
        <f t="shared" si="4"/>
        <v/>
      </c>
      <c r="S3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8" spans="1:19" x14ac:dyDescent="0.35">
      <c r="A308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  <c r="N308">
        <f>VLOOKUP(Table5[[#This Row],[CONTROLN]],vlookup_table[],2,FALSE)</f>
        <v>1</v>
      </c>
      <c r="O308">
        <f>VLOOKUP(Table5[[#This Row],[CONTROLN]],vlookup_table[],4,FALSE)</f>
        <v>3609</v>
      </c>
      <c r="P308" t="str">
        <f>VLOOKUP(Table5[[#This Row],[CONTROLN]],vlookup_table[],5,FALSE)</f>
        <v>C3</v>
      </c>
      <c r="Q308">
        <f>VLOOKUP(Table5[[#This Row],[CONTROLN]],vlookup_table[],7,FALSE)</f>
        <v>25</v>
      </c>
      <c r="R308">
        <f t="shared" si="4"/>
        <v>60</v>
      </c>
      <c r="S3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9" spans="1:19" x14ac:dyDescent="0.35">
      <c r="A309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  <c r="N309">
        <f>VLOOKUP(Table5[[#This Row],[CONTROLN]],vlookup_table[],2,FALSE)</f>
        <v>0</v>
      </c>
      <c r="O309">
        <f>VLOOKUP(Table5[[#This Row],[CONTROLN]],vlookup_table[],4,FALSE)</f>
        <v>3301</v>
      </c>
      <c r="P309" t="str">
        <f>VLOOKUP(Table5[[#This Row],[CONTROLN]],vlookup_table[],5,FALSE)</f>
        <v>U2</v>
      </c>
      <c r="Q309">
        <f>VLOOKUP(Table5[[#This Row],[CONTROLN]],vlookup_table[],7,FALSE)</f>
        <v>30</v>
      </c>
      <c r="R309">
        <f t="shared" si="4"/>
        <v>64</v>
      </c>
      <c r="S3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0" spans="1:19" x14ac:dyDescent="0.35">
      <c r="A310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  <c r="N310">
        <f>VLOOKUP(Table5[[#This Row],[CONTROLN]],vlookup_table[],2,FALSE)</f>
        <v>0</v>
      </c>
      <c r="O310">
        <f>VLOOKUP(Table5[[#This Row],[CONTROLN]],vlookup_table[],4,FALSE)</f>
        <v>0</v>
      </c>
      <c r="P310" t="str">
        <f>VLOOKUP(Table5[[#This Row],[CONTROLN]],vlookup_table[],5,FALSE)</f>
        <v>R3</v>
      </c>
      <c r="Q310">
        <f>VLOOKUP(Table5[[#This Row],[CONTROLN]],vlookup_table[],7,FALSE)</f>
        <v>3</v>
      </c>
      <c r="R310" t="str">
        <f t="shared" si="4"/>
        <v/>
      </c>
      <c r="S3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1" spans="1:19" x14ac:dyDescent="0.35">
      <c r="A31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  <c r="N311">
        <f>VLOOKUP(Table5[[#This Row],[CONTROLN]],vlookup_table[],2,FALSE)</f>
        <v>1</v>
      </c>
      <c r="O311">
        <f>VLOOKUP(Table5[[#This Row],[CONTROLN]],vlookup_table[],4,FALSE)</f>
        <v>2401</v>
      </c>
      <c r="P311" t="str">
        <f>VLOOKUP(Table5[[#This Row],[CONTROLN]],vlookup_table[],5,FALSE)</f>
        <v>R3</v>
      </c>
      <c r="Q311">
        <f>VLOOKUP(Table5[[#This Row],[CONTROLN]],vlookup_table[],7,FALSE)</f>
        <v>10</v>
      </c>
      <c r="R311">
        <f t="shared" si="4"/>
        <v>73</v>
      </c>
      <c r="S3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2" spans="1:19" x14ac:dyDescent="0.35">
      <c r="A312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  <c r="N312">
        <f>VLOOKUP(Table5[[#This Row],[CONTROLN]],vlookup_table[],2,FALSE)</f>
        <v>2</v>
      </c>
      <c r="O312">
        <f>VLOOKUP(Table5[[#This Row],[CONTROLN]],vlookup_table[],4,FALSE)</f>
        <v>201</v>
      </c>
      <c r="P312" t="str">
        <f>VLOOKUP(Table5[[#This Row],[CONTROLN]],vlookup_table[],5,FALSE)</f>
        <v>U1</v>
      </c>
      <c r="Q312">
        <f>VLOOKUP(Table5[[#This Row],[CONTROLN]],vlookup_table[],7,FALSE)</f>
        <v>21</v>
      </c>
      <c r="R312">
        <f t="shared" si="4"/>
        <v>95</v>
      </c>
      <c r="S3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3" spans="1:19" x14ac:dyDescent="0.35">
      <c r="A313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  <c r="N313">
        <f>VLOOKUP(Table5[[#This Row],[CONTROLN]],vlookup_table[],2,FALSE)</f>
        <v>2</v>
      </c>
      <c r="O313">
        <f>VLOOKUP(Table5[[#This Row],[CONTROLN]],vlookup_table[],4,FALSE)</f>
        <v>0</v>
      </c>
      <c r="P313" t="str">
        <f>VLOOKUP(Table5[[#This Row],[CONTROLN]],vlookup_table[],5,FALSE)</f>
        <v>T2</v>
      </c>
      <c r="Q313">
        <f>VLOOKUP(Table5[[#This Row],[CONTROLN]],vlookup_table[],7,FALSE)</f>
        <v>3</v>
      </c>
      <c r="R313" t="str">
        <f t="shared" si="4"/>
        <v/>
      </c>
      <c r="S3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4" spans="1:19" x14ac:dyDescent="0.35">
      <c r="A314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  <c r="N314">
        <f>VLOOKUP(Table5[[#This Row],[CONTROLN]],vlookup_table[],2,FALSE)</f>
        <v>28</v>
      </c>
      <c r="O314">
        <f>VLOOKUP(Table5[[#This Row],[CONTROLN]],vlookup_table[],4,FALSE)</f>
        <v>0</v>
      </c>
      <c r="P314" t="str">
        <f>VLOOKUP(Table5[[#This Row],[CONTROLN]],vlookup_table[],5,FALSE)</f>
        <v>R2</v>
      </c>
      <c r="Q314">
        <f>VLOOKUP(Table5[[#This Row],[CONTROLN]],vlookup_table[],7,FALSE)</f>
        <v>10</v>
      </c>
      <c r="R314" t="str">
        <f t="shared" si="4"/>
        <v/>
      </c>
      <c r="S3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5" spans="1:19" x14ac:dyDescent="0.35">
      <c r="A315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  <c r="N315">
        <f>VLOOKUP(Table5[[#This Row],[CONTROLN]],vlookup_table[],2,FALSE)</f>
        <v>0</v>
      </c>
      <c r="O315">
        <f>VLOOKUP(Table5[[#This Row],[CONTROLN]],vlookup_table[],4,FALSE)</f>
        <v>2801</v>
      </c>
      <c r="P315" t="str">
        <f>VLOOKUP(Table5[[#This Row],[CONTROLN]],vlookup_table[],5,FALSE)</f>
        <v>R2</v>
      </c>
      <c r="Q315">
        <f>VLOOKUP(Table5[[#This Row],[CONTROLN]],vlookup_table[],7,FALSE)</f>
        <v>15</v>
      </c>
      <c r="R315">
        <f t="shared" si="4"/>
        <v>69</v>
      </c>
      <c r="S3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6" spans="1:19" x14ac:dyDescent="0.35">
      <c r="A316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  <c r="N316">
        <f>VLOOKUP(Table5[[#This Row],[CONTROLN]],vlookup_table[],2,FALSE)</f>
        <v>2</v>
      </c>
      <c r="O316">
        <f>VLOOKUP(Table5[[#This Row],[CONTROLN]],vlookup_table[],4,FALSE)</f>
        <v>4308</v>
      </c>
      <c r="P316" t="str">
        <f>VLOOKUP(Table5[[#This Row],[CONTROLN]],vlookup_table[],5,FALSE)</f>
        <v>C2</v>
      </c>
      <c r="Q316">
        <f>VLOOKUP(Table5[[#This Row],[CONTROLN]],vlookup_table[],7,FALSE)</f>
        <v>25</v>
      </c>
      <c r="R316">
        <f t="shared" si="4"/>
        <v>53</v>
      </c>
      <c r="S3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7" spans="1:19" x14ac:dyDescent="0.35">
      <c r="A317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  <c r="N317">
        <f>VLOOKUP(Table5[[#This Row],[CONTROLN]],vlookup_table[],2,FALSE)</f>
        <v>1</v>
      </c>
      <c r="O317">
        <f>VLOOKUP(Table5[[#This Row],[CONTROLN]],vlookup_table[],4,FALSE)</f>
        <v>0</v>
      </c>
      <c r="P317" t="str">
        <f>VLOOKUP(Table5[[#This Row],[CONTROLN]],vlookup_table[],5,FALSE)</f>
        <v>T2</v>
      </c>
      <c r="Q317">
        <f>VLOOKUP(Table5[[#This Row],[CONTROLN]],vlookup_table[],7,FALSE)</f>
        <v>20</v>
      </c>
      <c r="R317" t="str">
        <f t="shared" si="4"/>
        <v/>
      </c>
      <c r="S3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8" spans="1:19" x14ac:dyDescent="0.35">
      <c r="A318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  <c r="N318">
        <f>VLOOKUP(Table5[[#This Row],[CONTROLN]],vlookup_table[],2,FALSE)</f>
        <v>2</v>
      </c>
      <c r="O318">
        <f>VLOOKUP(Table5[[#This Row],[CONTROLN]],vlookup_table[],4,FALSE)</f>
        <v>3801</v>
      </c>
      <c r="P318" t="str">
        <f>VLOOKUP(Table5[[#This Row],[CONTROLN]],vlookup_table[],5,FALSE)</f>
        <v>R2</v>
      </c>
      <c r="Q318">
        <f>VLOOKUP(Table5[[#This Row],[CONTROLN]],vlookup_table[],7,FALSE)</f>
        <v>25</v>
      </c>
      <c r="R318">
        <f t="shared" si="4"/>
        <v>59</v>
      </c>
      <c r="S3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9" spans="1:19" x14ac:dyDescent="0.35">
      <c r="A319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  <c r="N319">
        <f>VLOOKUP(Table5[[#This Row],[CONTROLN]],vlookup_table[],2,FALSE)</f>
        <v>0</v>
      </c>
      <c r="O319">
        <f>VLOOKUP(Table5[[#This Row],[CONTROLN]],vlookup_table[],4,FALSE)</f>
        <v>0</v>
      </c>
      <c r="P319" t="str">
        <f>VLOOKUP(Table5[[#This Row],[CONTROLN]],vlookup_table[],5,FALSE)</f>
        <v>R3</v>
      </c>
      <c r="Q319">
        <f>VLOOKUP(Table5[[#This Row],[CONTROLN]],vlookup_table[],7,FALSE)</f>
        <v>17</v>
      </c>
      <c r="R319" t="str">
        <f t="shared" si="4"/>
        <v/>
      </c>
      <c r="S3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0" spans="1:19" x14ac:dyDescent="0.35">
      <c r="A320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  <c r="N320">
        <f>VLOOKUP(Table5[[#This Row],[CONTROLN]],vlookup_table[],2,FALSE)</f>
        <v>1</v>
      </c>
      <c r="O320">
        <f>VLOOKUP(Table5[[#This Row],[CONTROLN]],vlookup_table[],4,FALSE)</f>
        <v>810</v>
      </c>
      <c r="P320" t="str">
        <f>VLOOKUP(Table5[[#This Row],[CONTROLN]],vlookup_table[],5,FALSE)</f>
        <v>T1</v>
      </c>
      <c r="Q320">
        <f>VLOOKUP(Table5[[#This Row],[CONTROLN]],vlookup_table[],7,FALSE)</f>
        <v>8</v>
      </c>
      <c r="R320">
        <f t="shared" si="4"/>
        <v>88</v>
      </c>
      <c r="S3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1" spans="1:19" x14ac:dyDescent="0.35">
      <c r="A32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  <c r="N321">
        <f>VLOOKUP(Table5[[#This Row],[CONTROLN]],vlookup_table[],2,FALSE)</f>
        <v>1</v>
      </c>
      <c r="O321">
        <f>VLOOKUP(Table5[[#This Row],[CONTROLN]],vlookup_table[],4,FALSE)</f>
        <v>2801</v>
      </c>
      <c r="P321" t="str">
        <f>VLOOKUP(Table5[[#This Row],[CONTROLN]],vlookup_table[],5,FALSE)</f>
        <v>S2</v>
      </c>
      <c r="Q321">
        <f>VLOOKUP(Table5[[#This Row],[CONTROLN]],vlookup_table[],7,FALSE)</f>
        <v>20</v>
      </c>
      <c r="R321">
        <f t="shared" si="4"/>
        <v>69</v>
      </c>
      <c r="S3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2" spans="1:19" x14ac:dyDescent="0.35">
      <c r="A322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  <c r="N322">
        <f>VLOOKUP(Table5[[#This Row],[CONTROLN]],vlookup_table[],2,FALSE)</f>
        <v>0</v>
      </c>
      <c r="O322">
        <f>VLOOKUP(Table5[[#This Row],[CONTROLN]],vlookup_table[],4,FALSE)</f>
        <v>2207</v>
      </c>
      <c r="P322" t="str">
        <f>VLOOKUP(Table5[[#This Row],[CONTROLN]],vlookup_table[],5,FALSE)</f>
        <v>U4</v>
      </c>
      <c r="Q322">
        <f>VLOOKUP(Table5[[#This Row],[CONTROLN]],vlookup_table[],7,FALSE)</f>
        <v>10</v>
      </c>
      <c r="R322">
        <f t="shared" ref="R322:R385" si="5">IF(OR(O322="",O322=0),"",(1997-(1900+INT(O322/100)))-IF(MOD(O322,100)&gt;6,1,0))</f>
        <v>74</v>
      </c>
      <c r="S3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3" spans="1:19" x14ac:dyDescent="0.35">
      <c r="A323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  <c r="N323">
        <f>VLOOKUP(Table5[[#This Row],[CONTROLN]],vlookup_table[],2,FALSE)</f>
        <v>2</v>
      </c>
      <c r="O323">
        <f>VLOOKUP(Table5[[#This Row],[CONTROLN]],vlookup_table[],4,FALSE)</f>
        <v>2101</v>
      </c>
      <c r="P323" t="str">
        <f>VLOOKUP(Table5[[#This Row],[CONTROLN]],vlookup_table[],5,FALSE)</f>
        <v>T2</v>
      </c>
      <c r="Q323">
        <f>VLOOKUP(Table5[[#This Row],[CONTROLN]],vlookup_table[],7,FALSE)</f>
        <v>10</v>
      </c>
      <c r="R323">
        <f t="shared" si="5"/>
        <v>76</v>
      </c>
      <c r="S3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4" spans="1:19" x14ac:dyDescent="0.35">
      <c r="A324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  <c r="N324">
        <f>VLOOKUP(Table5[[#This Row],[CONTROLN]],vlookup_table[],2,FALSE)</f>
        <v>1</v>
      </c>
      <c r="O324">
        <f>VLOOKUP(Table5[[#This Row],[CONTROLN]],vlookup_table[],4,FALSE)</f>
        <v>2305</v>
      </c>
      <c r="P324" t="str">
        <f>VLOOKUP(Table5[[#This Row],[CONTROLN]],vlookup_table[],5,FALSE)</f>
        <v>T1</v>
      </c>
      <c r="Q324">
        <f>VLOOKUP(Table5[[#This Row],[CONTROLN]],vlookup_table[],7,FALSE)</f>
        <v>12</v>
      </c>
      <c r="R324">
        <f t="shared" si="5"/>
        <v>74</v>
      </c>
      <c r="S3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5" spans="1:19" x14ac:dyDescent="0.35">
      <c r="A325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  <c r="N325">
        <f>VLOOKUP(Table5[[#This Row],[CONTROLN]],vlookup_table[],2,FALSE)</f>
        <v>1</v>
      </c>
      <c r="O325">
        <f>VLOOKUP(Table5[[#This Row],[CONTROLN]],vlookup_table[],4,FALSE)</f>
        <v>0</v>
      </c>
      <c r="P325" t="str">
        <f>VLOOKUP(Table5[[#This Row],[CONTROLN]],vlookup_table[],5,FALSE)</f>
        <v>S3</v>
      </c>
      <c r="Q325">
        <f>VLOOKUP(Table5[[#This Row],[CONTROLN]],vlookup_table[],7,FALSE)</f>
        <v>50</v>
      </c>
      <c r="R325" t="str">
        <f t="shared" si="5"/>
        <v/>
      </c>
      <c r="S3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6" spans="1:19" x14ac:dyDescent="0.35">
      <c r="A326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  <c r="N326">
        <f>VLOOKUP(Table5[[#This Row],[CONTROLN]],vlookup_table[],2,FALSE)</f>
        <v>2</v>
      </c>
      <c r="O326">
        <f>VLOOKUP(Table5[[#This Row],[CONTROLN]],vlookup_table[],4,FALSE)</f>
        <v>4903</v>
      </c>
      <c r="P326" t="str">
        <f>VLOOKUP(Table5[[#This Row],[CONTROLN]],vlookup_table[],5,FALSE)</f>
        <v>U4</v>
      </c>
      <c r="Q326">
        <f>VLOOKUP(Table5[[#This Row],[CONTROLN]],vlookup_table[],7,FALSE)</f>
        <v>5</v>
      </c>
      <c r="R326">
        <f t="shared" si="5"/>
        <v>48</v>
      </c>
      <c r="S3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7" spans="1:19" x14ac:dyDescent="0.35">
      <c r="A327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  <c r="N327">
        <f>VLOOKUP(Table5[[#This Row],[CONTROLN]],vlookup_table[],2,FALSE)</f>
        <v>1</v>
      </c>
      <c r="O327">
        <f>VLOOKUP(Table5[[#This Row],[CONTROLN]],vlookup_table[],4,FALSE)</f>
        <v>5101</v>
      </c>
      <c r="P327" t="str">
        <f>VLOOKUP(Table5[[#This Row],[CONTROLN]],vlookup_table[],5,FALSE)</f>
        <v>T2</v>
      </c>
      <c r="Q327">
        <f>VLOOKUP(Table5[[#This Row],[CONTROLN]],vlookup_table[],7,FALSE)</f>
        <v>20</v>
      </c>
      <c r="R327">
        <f t="shared" si="5"/>
        <v>46</v>
      </c>
      <c r="S3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8" spans="1:19" x14ac:dyDescent="0.35">
      <c r="A328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  <c r="N328">
        <f>VLOOKUP(Table5[[#This Row],[CONTROLN]],vlookup_table[],2,FALSE)</f>
        <v>2</v>
      </c>
      <c r="O328">
        <f>VLOOKUP(Table5[[#This Row],[CONTROLN]],vlookup_table[],4,FALSE)</f>
        <v>3905</v>
      </c>
      <c r="P328" t="str">
        <f>VLOOKUP(Table5[[#This Row],[CONTROLN]],vlookup_table[],5,FALSE)</f>
        <v>S2</v>
      </c>
      <c r="Q328">
        <f>VLOOKUP(Table5[[#This Row],[CONTROLN]],vlookup_table[],7,FALSE)</f>
        <v>10</v>
      </c>
      <c r="R328">
        <f t="shared" si="5"/>
        <v>58</v>
      </c>
      <c r="S3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9" spans="1:19" x14ac:dyDescent="0.35">
      <c r="A329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  <c r="N329">
        <f>VLOOKUP(Table5[[#This Row],[CONTROLN]],vlookup_table[],2,FALSE)</f>
        <v>0</v>
      </c>
      <c r="O329">
        <f>VLOOKUP(Table5[[#This Row],[CONTROLN]],vlookup_table[],4,FALSE)</f>
        <v>2601</v>
      </c>
      <c r="P329" t="str">
        <f>VLOOKUP(Table5[[#This Row],[CONTROLN]],vlookup_table[],5,FALSE)</f>
        <v>T2</v>
      </c>
      <c r="Q329">
        <f>VLOOKUP(Table5[[#This Row],[CONTROLN]],vlookup_table[],7,FALSE)</f>
        <v>10</v>
      </c>
      <c r="R329">
        <f t="shared" si="5"/>
        <v>71</v>
      </c>
      <c r="S3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0" spans="1:19" x14ac:dyDescent="0.35">
      <c r="A330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  <c r="N330">
        <f>VLOOKUP(Table5[[#This Row],[CONTROLN]],vlookup_table[],2,FALSE)</f>
        <v>1</v>
      </c>
      <c r="O330">
        <f>VLOOKUP(Table5[[#This Row],[CONTROLN]],vlookup_table[],4,FALSE)</f>
        <v>4212</v>
      </c>
      <c r="P330" t="str">
        <f>VLOOKUP(Table5[[#This Row],[CONTROLN]],vlookup_table[],5,FALSE)</f>
        <v>R2</v>
      </c>
      <c r="Q330">
        <f>VLOOKUP(Table5[[#This Row],[CONTROLN]],vlookup_table[],7,FALSE)</f>
        <v>10</v>
      </c>
      <c r="R330">
        <f t="shared" si="5"/>
        <v>54</v>
      </c>
      <c r="S3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1" spans="1:19" x14ac:dyDescent="0.35">
      <c r="A331">
        <v>18359</v>
      </c>
      <c r="B331" t="s">
        <v>18</v>
      </c>
      <c r="C331" t="s">
        <v>17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  <c r="N331">
        <f>VLOOKUP(Table5[[#This Row],[CONTROLN]],vlookup_table[],2,FALSE)</f>
        <v>28</v>
      </c>
      <c r="O331">
        <f>VLOOKUP(Table5[[#This Row],[CONTROLN]],vlookup_table[],4,FALSE)</f>
        <v>0</v>
      </c>
      <c r="P331" t="str">
        <f>VLOOKUP(Table5[[#This Row],[CONTROLN]],vlookup_table[],5,FALSE)</f>
        <v>R3</v>
      </c>
      <c r="Q331">
        <f>VLOOKUP(Table5[[#This Row],[CONTROLN]],vlookup_table[],7,FALSE)</f>
        <v>10</v>
      </c>
      <c r="R331" t="str">
        <f t="shared" si="5"/>
        <v/>
      </c>
      <c r="S3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2" spans="1:19" x14ac:dyDescent="0.35">
      <c r="A332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  <c r="N332">
        <f>VLOOKUP(Table5[[#This Row],[CONTROLN]],vlookup_table[],2,FALSE)</f>
        <v>28</v>
      </c>
      <c r="O332">
        <f>VLOOKUP(Table5[[#This Row],[CONTROLN]],vlookup_table[],4,FALSE)</f>
        <v>0</v>
      </c>
      <c r="P332" t="str">
        <f>VLOOKUP(Table5[[#This Row],[CONTROLN]],vlookup_table[],5,FALSE)</f>
        <v>S1</v>
      </c>
      <c r="Q332">
        <f>VLOOKUP(Table5[[#This Row],[CONTROLN]],vlookup_table[],7,FALSE)</f>
        <v>14</v>
      </c>
      <c r="R332" t="str">
        <f t="shared" si="5"/>
        <v/>
      </c>
      <c r="S3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3" spans="1:19" x14ac:dyDescent="0.35">
      <c r="A333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  <c r="N333">
        <f>VLOOKUP(Table5[[#This Row],[CONTROLN]],vlookup_table[],2,FALSE)</f>
        <v>0</v>
      </c>
      <c r="O333">
        <f>VLOOKUP(Table5[[#This Row],[CONTROLN]],vlookup_table[],4,FALSE)</f>
        <v>0</v>
      </c>
      <c r="P333" t="str">
        <f>VLOOKUP(Table5[[#This Row],[CONTROLN]],vlookup_table[],5,FALSE)</f>
        <v>T3</v>
      </c>
      <c r="Q333">
        <f>VLOOKUP(Table5[[#This Row],[CONTROLN]],vlookup_table[],7,FALSE)</f>
        <v>16</v>
      </c>
      <c r="R333" t="str">
        <f t="shared" si="5"/>
        <v/>
      </c>
      <c r="S3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4" spans="1:19" x14ac:dyDescent="0.35">
      <c r="A334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  <c r="N334">
        <f>VLOOKUP(Table5[[#This Row],[CONTROLN]],vlookup_table[],2,FALSE)</f>
        <v>2</v>
      </c>
      <c r="O334">
        <f>VLOOKUP(Table5[[#This Row],[CONTROLN]],vlookup_table[],4,FALSE)</f>
        <v>1401</v>
      </c>
      <c r="P334" t="str">
        <f>VLOOKUP(Table5[[#This Row],[CONTROLN]],vlookup_table[],5,FALSE)</f>
        <v>T1</v>
      </c>
      <c r="Q334">
        <f>VLOOKUP(Table5[[#This Row],[CONTROLN]],vlookup_table[],7,FALSE)</f>
        <v>20</v>
      </c>
      <c r="R334">
        <f t="shared" si="5"/>
        <v>83</v>
      </c>
      <c r="S3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5" spans="1:19" x14ac:dyDescent="0.35">
      <c r="A335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  <c r="N335">
        <f>VLOOKUP(Table5[[#This Row],[CONTROLN]],vlookup_table[],2,FALSE)</f>
        <v>0</v>
      </c>
      <c r="O335">
        <f>VLOOKUP(Table5[[#This Row],[CONTROLN]],vlookup_table[],4,FALSE)</f>
        <v>0</v>
      </c>
      <c r="P335" t="str">
        <f>VLOOKUP(Table5[[#This Row],[CONTROLN]],vlookup_table[],5,FALSE)</f>
        <v>C3</v>
      </c>
      <c r="Q335">
        <f>VLOOKUP(Table5[[#This Row],[CONTROLN]],vlookup_table[],7,FALSE)</f>
        <v>15</v>
      </c>
      <c r="R335" t="str">
        <f t="shared" si="5"/>
        <v/>
      </c>
      <c r="S3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6" spans="1:19" x14ac:dyDescent="0.35">
      <c r="A336">
        <v>169106</v>
      </c>
      <c r="B336" t="s">
        <v>22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  <c r="N336">
        <f>VLOOKUP(Table5[[#This Row],[CONTROLN]],vlookup_table[],2,FALSE)</f>
        <v>2</v>
      </c>
      <c r="O336">
        <f>VLOOKUP(Table5[[#This Row],[CONTROLN]],vlookup_table[],4,FALSE)</f>
        <v>4501</v>
      </c>
      <c r="P336" t="str">
        <f>VLOOKUP(Table5[[#This Row],[CONTROLN]],vlookup_table[],5,FALSE)</f>
        <v>T2</v>
      </c>
      <c r="Q336">
        <f>VLOOKUP(Table5[[#This Row],[CONTROLN]],vlookup_table[],7,FALSE)</f>
        <v>5</v>
      </c>
      <c r="R336">
        <f t="shared" si="5"/>
        <v>52</v>
      </c>
      <c r="S3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" spans="1:19" x14ac:dyDescent="0.35">
      <c r="A337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  <c r="N337">
        <f>VLOOKUP(Table5[[#This Row],[CONTROLN]],vlookup_table[],2,FALSE)</f>
        <v>0</v>
      </c>
      <c r="O337">
        <f>VLOOKUP(Table5[[#This Row],[CONTROLN]],vlookup_table[],4,FALSE)</f>
        <v>3801</v>
      </c>
      <c r="P337" t="str">
        <f>VLOOKUP(Table5[[#This Row],[CONTROLN]],vlookup_table[],5,FALSE)</f>
        <v>S2</v>
      </c>
      <c r="Q337">
        <f>VLOOKUP(Table5[[#This Row],[CONTROLN]],vlookup_table[],7,FALSE)</f>
        <v>5</v>
      </c>
      <c r="R337">
        <f t="shared" si="5"/>
        <v>59</v>
      </c>
      <c r="S3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8" spans="1:19" x14ac:dyDescent="0.35">
      <c r="A338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  <c r="N338">
        <f>VLOOKUP(Table5[[#This Row],[CONTROLN]],vlookup_table[],2,FALSE)</f>
        <v>0</v>
      </c>
      <c r="O338">
        <f>VLOOKUP(Table5[[#This Row],[CONTROLN]],vlookup_table[],4,FALSE)</f>
        <v>4405</v>
      </c>
      <c r="P338" t="str">
        <f>VLOOKUP(Table5[[#This Row],[CONTROLN]],vlookup_table[],5,FALSE)</f>
        <v>S1</v>
      </c>
      <c r="Q338">
        <f>VLOOKUP(Table5[[#This Row],[CONTROLN]],vlookup_table[],7,FALSE)</f>
        <v>15</v>
      </c>
      <c r="R338">
        <f t="shared" si="5"/>
        <v>53</v>
      </c>
      <c r="S3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9" spans="1:19" x14ac:dyDescent="0.35">
      <c r="A339">
        <v>144906</v>
      </c>
      <c r="B339" t="s">
        <v>22</v>
      </c>
      <c r="C339" t="s">
        <v>109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  <c r="N339">
        <f>VLOOKUP(Table5[[#This Row],[CONTROLN]],vlookup_table[],2,FALSE)</f>
        <v>1</v>
      </c>
      <c r="O339">
        <f>VLOOKUP(Table5[[#This Row],[CONTROLN]],vlookup_table[],4,FALSE)</f>
        <v>2501</v>
      </c>
      <c r="P339" t="str">
        <f>VLOOKUP(Table5[[#This Row],[CONTROLN]],vlookup_table[],5,FALSE)</f>
        <v>U1</v>
      </c>
      <c r="Q339">
        <f>VLOOKUP(Table5[[#This Row],[CONTROLN]],vlookup_table[],7,FALSE)</f>
        <v>20</v>
      </c>
      <c r="R339">
        <f t="shared" si="5"/>
        <v>72</v>
      </c>
      <c r="S3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0" spans="1:19" x14ac:dyDescent="0.35">
      <c r="A340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  <c r="N340">
        <f>VLOOKUP(Table5[[#This Row],[CONTROLN]],vlookup_table[],2,FALSE)</f>
        <v>0</v>
      </c>
      <c r="O340">
        <f>VLOOKUP(Table5[[#This Row],[CONTROLN]],vlookup_table[],4,FALSE)</f>
        <v>1509</v>
      </c>
      <c r="P340" t="str">
        <f>VLOOKUP(Table5[[#This Row],[CONTROLN]],vlookup_table[],5,FALSE)</f>
        <v>C1</v>
      </c>
      <c r="Q340">
        <f>VLOOKUP(Table5[[#This Row],[CONTROLN]],vlookup_table[],7,FALSE)</f>
        <v>21</v>
      </c>
      <c r="R340">
        <f t="shared" si="5"/>
        <v>81</v>
      </c>
      <c r="S3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1" spans="1:19" x14ac:dyDescent="0.35">
      <c r="A341">
        <v>172530</v>
      </c>
      <c r="B341" t="s">
        <v>22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  <c r="N341">
        <f>VLOOKUP(Table5[[#This Row],[CONTROLN]],vlookup_table[],2,FALSE)</f>
        <v>0</v>
      </c>
      <c r="O341">
        <f>VLOOKUP(Table5[[#This Row],[CONTROLN]],vlookup_table[],4,FALSE)</f>
        <v>3601</v>
      </c>
      <c r="P341" t="str">
        <f>VLOOKUP(Table5[[#This Row],[CONTROLN]],vlookup_table[],5,FALSE)</f>
        <v>T1</v>
      </c>
      <c r="Q341">
        <f>VLOOKUP(Table5[[#This Row],[CONTROLN]],vlookup_table[],7,FALSE)</f>
        <v>7</v>
      </c>
      <c r="R341">
        <f t="shared" si="5"/>
        <v>61</v>
      </c>
      <c r="S3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2" spans="1:19" x14ac:dyDescent="0.35">
      <c r="A342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  <c r="N342">
        <f>VLOOKUP(Table5[[#This Row],[CONTROLN]],vlookup_table[],2,FALSE)</f>
        <v>1</v>
      </c>
      <c r="O342">
        <f>VLOOKUP(Table5[[#This Row],[CONTROLN]],vlookup_table[],4,FALSE)</f>
        <v>1701</v>
      </c>
      <c r="P342" t="str">
        <f>VLOOKUP(Table5[[#This Row],[CONTROLN]],vlookup_table[],5,FALSE)</f>
        <v>T2</v>
      </c>
      <c r="Q342">
        <f>VLOOKUP(Table5[[#This Row],[CONTROLN]],vlookup_table[],7,FALSE)</f>
        <v>10</v>
      </c>
      <c r="R342">
        <f t="shared" si="5"/>
        <v>80</v>
      </c>
      <c r="S3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3" spans="1:19" x14ac:dyDescent="0.35">
      <c r="A343">
        <v>144076</v>
      </c>
      <c r="B343" t="s">
        <v>22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  <c r="N343">
        <f>VLOOKUP(Table5[[#This Row],[CONTROLN]],vlookup_table[],2,FALSE)</f>
        <v>1</v>
      </c>
      <c r="O343">
        <f>VLOOKUP(Table5[[#This Row],[CONTROLN]],vlookup_table[],4,FALSE)</f>
        <v>1201</v>
      </c>
      <c r="P343" t="str">
        <f>VLOOKUP(Table5[[#This Row],[CONTROLN]],vlookup_table[],5,FALSE)</f>
        <v>S1</v>
      </c>
      <c r="Q343">
        <f>VLOOKUP(Table5[[#This Row],[CONTROLN]],vlookup_table[],7,FALSE)</f>
        <v>50</v>
      </c>
      <c r="R343">
        <f t="shared" si="5"/>
        <v>85</v>
      </c>
      <c r="S3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4" spans="1:19" x14ac:dyDescent="0.35">
      <c r="A344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  <c r="N344">
        <f>VLOOKUP(Table5[[#This Row],[CONTROLN]],vlookup_table[],2,FALSE)</f>
        <v>1</v>
      </c>
      <c r="O344">
        <f>VLOOKUP(Table5[[#This Row],[CONTROLN]],vlookup_table[],4,FALSE)</f>
        <v>1404</v>
      </c>
      <c r="P344" t="str">
        <f>VLOOKUP(Table5[[#This Row],[CONTROLN]],vlookup_table[],5,FALSE)</f>
        <v>S1</v>
      </c>
      <c r="Q344">
        <f>VLOOKUP(Table5[[#This Row],[CONTROLN]],vlookup_table[],7,FALSE)</f>
        <v>16</v>
      </c>
      <c r="R344">
        <f t="shared" si="5"/>
        <v>83</v>
      </c>
      <c r="S3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5" spans="1:19" x14ac:dyDescent="0.35">
      <c r="A345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  <c r="N345">
        <f>VLOOKUP(Table5[[#This Row],[CONTROLN]],vlookup_table[],2,FALSE)</f>
        <v>2</v>
      </c>
      <c r="O345">
        <f>VLOOKUP(Table5[[#This Row],[CONTROLN]],vlookup_table[],4,FALSE)</f>
        <v>4601</v>
      </c>
      <c r="P345" t="str">
        <f>VLOOKUP(Table5[[#This Row],[CONTROLN]],vlookup_table[],5,FALSE)</f>
        <v>S2</v>
      </c>
      <c r="Q345">
        <f>VLOOKUP(Table5[[#This Row],[CONTROLN]],vlookup_table[],7,FALSE)</f>
        <v>5</v>
      </c>
      <c r="R345">
        <f t="shared" si="5"/>
        <v>51</v>
      </c>
      <c r="S3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6" spans="1:19" x14ac:dyDescent="0.35">
      <c r="A346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  <c r="N346">
        <f>VLOOKUP(Table5[[#This Row],[CONTROLN]],vlookup_table[],2,FALSE)</f>
        <v>0</v>
      </c>
      <c r="O346">
        <f>VLOOKUP(Table5[[#This Row],[CONTROLN]],vlookup_table[],4,FALSE)</f>
        <v>5601</v>
      </c>
      <c r="P346" t="str">
        <f>VLOOKUP(Table5[[#This Row],[CONTROLN]],vlookup_table[],5,FALSE)</f>
        <v>C2</v>
      </c>
      <c r="Q346">
        <f>VLOOKUP(Table5[[#This Row],[CONTROLN]],vlookup_table[],7,FALSE)</f>
        <v>15</v>
      </c>
      <c r="R346">
        <f t="shared" si="5"/>
        <v>41</v>
      </c>
      <c r="S3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7" spans="1:19" x14ac:dyDescent="0.35">
      <c r="A347">
        <v>187298</v>
      </c>
      <c r="B347" t="s">
        <v>47</v>
      </c>
      <c r="C347" t="s">
        <v>109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  <c r="N347">
        <f>VLOOKUP(Table5[[#This Row],[CONTROLN]],vlookup_table[],2,FALSE)</f>
        <v>0</v>
      </c>
      <c r="O347">
        <f>VLOOKUP(Table5[[#This Row],[CONTROLN]],vlookup_table[],4,FALSE)</f>
        <v>0</v>
      </c>
      <c r="P347" t="str">
        <f>VLOOKUP(Table5[[#This Row],[CONTROLN]],vlookup_table[],5,FALSE)</f>
        <v>S1</v>
      </c>
      <c r="Q347">
        <f>VLOOKUP(Table5[[#This Row],[CONTROLN]],vlookup_table[],7,FALSE)</f>
        <v>10</v>
      </c>
      <c r="R347" t="str">
        <f t="shared" si="5"/>
        <v/>
      </c>
      <c r="S3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8" spans="1:19" x14ac:dyDescent="0.35">
      <c r="A348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  <c r="N348">
        <f>VLOOKUP(Table5[[#This Row],[CONTROLN]],vlookup_table[],2,FALSE)</f>
        <v>28</v>
      </c>
      <c r="O348">
        <f>VLOOKUP(Table5[[#This Row],[CONTROLN]],vlookup_table[],4,FALSE)</f>
        <v>2301</v>
      </c>
      <c r="P348" t="str">
        <f>VLOOKUP(Table5[[#This Row],[CONTROLN]],vlookup_table[],5,FALSE)</f>
        <v>S2</v>
      </c>
      <c r="Q348">
        <f>VLOOKUP(Table5[[#This Row],[CONTROLN]],vlookup_table[],7,FALSE)</f>
        <v>16</v>
      </c>
      <c r="R348">
        <f t="shared" si="5"/>
        <v>74</v>
      </c>
      <c r="S3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9" spans="1:19" x14ac:dyDescent="0.35">
      <c r="A349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  <c r="N349">
        <f>VLOOKUP(Table5[[#This Row],[CONTROLN]],vlookup_table[],2,FALSE)</f>
        <v>2</v>
      </c>
      <c r="O349">
        <f>VLOOKUP(Table5[[#This Row],[CONTROLN]],vlookup_table[],4,FALSE)</f>
        <v>3203</v>
      </c>
      <c r="P349" t="str">
        <f>VLOOKUP(Table5[[#This Row],[CONTROLN]],vlookup_table[],5,FALSE)</f>
        <v>R3</v>
      </c>
      <c r="Q349">
        <f>VLOOKUP(Table5[[#This Row],[CONTROLN]],vlookup_table[],7,FALSE)</f>
        <v>20</v>
      </c>
      <c r="R349">
        <f t="shared" si="5"/>
        <v>65</v>
      </c>
      <c r="S3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0" spans="1:19" x14ac:dyDescent="0.35">
      <c r="A350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  <c r="N350">
        <f>VLOOKUP(Table5[[#This Row],[CONTROLN]],vlookup_table[],2,FALSE)</f>
        <v>28</v>
      </c>
      <c r="O350">
        <f>VLOOKUP(Table5[[#This Row],[CONTROLN]],vlookup_table[],4,FALSE)</f>
        <v>5204</v>
      </c>
      <c r="P350" t="str">
        <f>VLOOKUP(Table5[[#This Row],[CONTROLN]],vlookup_table[],5,FALSE)</f>
        <v>S2</v>
      </c>
      <c r="Q350">
        <f>VLOOKUP(Table5[[#This Row],[CONTROLN]],vlookup_table[],7,FALSE)</f>
        <v>15</v>
      </c>
      <c r="R350">
        <f t="shared" si="5"/>
        <v>45</v>
      </c>
      <c r="S3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1" spans="1:19" x14ac:dyDescent="0.35">
      <c r="A351">
        <v>158460</v>
      </c>
      <c r="B351" t="s">
        <v>22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  <c r="N351">
        <f>VLOOKUP(Table5[[#This Row],[CONTROLN]],vlookup_table[],2,FALSE)</f>
        <v>0</v>
      </c>
      <c r="O351">
        <f>VLOOKUP(Table5[[#This Row],[CONTROLN]],vlookup_table[],4,FALSE)</f>
        <v>2910</v>
      </c>
      <c r="P351" t="str">
        <f>VLOOKUP(Table5[[#This Row],[CONTROLN]],vlookup_table[],5,FALSE)</f>
        <v>U3</v>
      </c>
      <c r="Q351">
        <f>VLOOKUP(Table5[[#This Row],[CONTROLN]],vlookup_table[],7,FALSE)</f>
        <v>15</v>
      </c>
      <c r="R351">
        <f t="shared" si="5"/>
        <v>67</v>
      </c>
      <c r="S3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2" spans="1:19" x14ac:dyDescent="0.35">
      <c r="A352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  <c r="N352">
        <f>VLOOKUP(Table5[[#This Row],[CONTROLN]],vlookup_table[],2,FALSE)</f>
        <v>0</v>
      </c>
      <c r="O352">
        <f>VLOOKUP(Table5[[#This Row],[CONTROLN]],vlookup_table[],4,FALSE)</f>
        <v>0</v>
      </c>
      <c r="P352" t="str">
        <f>VLOOKUP(Table5[[#This Row],[CONTROLN]],vlookup_table[],5,FALSE)</f>
        <v>R2</v>
      </c>
      <c r="Q352">
        <f>VLOOKUP(Table5[[#This Row],[CONTROLN]],vlookup_table[],7,FALSE)</f>
        <v>5</v>
      </c>
      <c r="R352" t="str">
        <f t="shared" si="5"/>
        <v/>
      </c>
      <c r="S3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3" spans="1:19" x14ac:dyDescent="0.35">
      <c r="A353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  <c r="N353">
        <f>VLOOKUP(Table5[[#This Row],[CONTROLN]],vlookup_table[],2,FALSE)</f>
        <v>0</v>
      </c>
      <c r="O353">
        <f>VLOOKUP(Table5[[#This Row],[CONTROLN]],vlookup_table[],4,FALSE)</f>
        <v>3603</v>
      </c>
      <c r="P353" t="str">
        <f>VLOOKUP(Table5[[#This Row],[CONTROLN]],vlookup_table[],5,FALSE)</f>
        <v>T2</v>
      </c>
      <c r="Q353">
        <f>VLOOKUP(Table5[[#This Row],[CONTROLN]],vlookup_table[],7,FALSE)</f>
        <v>10</v>
      </c>
      <c r="R353">
        <f t="shared" si="5"/>
        <v>61</v>
      </c>
      <c r="S3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4" spans="1:19" x14ac:dyDescent="0.35">
      <c r="A354">
        <v>164251</v>
      </c>
      <c r="B354" t="s">
        <v>22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  <c r="N354">
        <f>VLOOKUP(Table5[[#This Row],[CONTROLN]],vlookup_table[],2,FALSE)</f>
        <v>0</v>
      </c>
      <c r="O354">
        <f>VLOOKUP(Table5[[#This Row],[CONTROLN]],vlookup_table[],4,FALSE)</f>
        <v>4001</v>
      </c>
      <c r="P354" t="str">
        <f>VLOOKUP(Table5[[#This Row],[CONTROLN]],vlookup_table[],5,FALSE)</f>
        <v>S2</v>
      </c>
      <c r="Q354">
        <f>VLOOKUP(Table5[[#This Row],[CONTROLN]],vlookup_table[],7,FALSE)</f>
        <v>5</v>
      </c>
      <c r="R354">
        <f t="shared" si="5"/>
        <v>57</v>
      </c>
      <c r="S3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5" spans="1:19" x14ac:dyDescent="0.35">
      <c r="A355">
        <v>149626</v>
      </c>
      <c r="B355" t="s">
        <v>24</v>
      </c>
      <c r="C355" t="s">
        <v>109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  <c r="N355">
        <f>VLOOKUP(Table5[[#This Row],[CONTROLN]],vlookup_table[],2,FALSE)</f>
        <v>0</v>
      </c>
      <c r="O355">
        <f>VLOOKUP(Table5[[#This Row],[CONTROLN]],vlookup_table[],4,FALSE)</f>
        <v>0</v>
      </c>
      <c r="P355" t="str">
        <f>VLOOKUP(Table5[[#This Row],[CONTROLN]],vlookup_table[],5,FALSE)</f>
        <v>S1</v>
      </c>
      <c r="Q355">
        <f>VLOOKUP(Table5[[#This Row],[CONTROLN]],vlookup_table[],7,FALSE)</f>
        <v>10</v>
      </c>
      <c r="R355" t="str">
        <f t="shared" si="5"/>
        <v/>
      </c>
      <c r="S3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6" spans="1:19" x14ac:dyDescent="0.35">
      <c r="A356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  <c r="N356">
        <f>VLOOKUP(Table5[[#This Row],[CONTROLN]],vlookup_table[],2,FALSE)</f>
        <v>2</v>
      </c>
      <c r="O356">
        <f>VLOOKUP(Table5[[#This Row],[CONTROLN]],vlookup_table[],4,FALSE)</f>
        <v>2801</v>
      </c>
      <c r="P356" t="str">
        <f>VLOOKUP(Table5[[#This Row],[CONTROLN]],vlookup_table[],5,FALSE)</f>
        <v>R2</v>
      </c>
      <c r="Q356">
        <f>VLOOKUP(Table5[[#This Row],[CONTROLN]],vlookup_table[],7,FALSE)</f>
        <v>7</v>
      </c>
      <c r="R356">
        <f t="shared" si="5"/>
        <v>69</v>
      </c>
      <c r="S3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7" spans="1:19" x14ac:dyDescent="0.35">
      <c r="A357">
        <v>156077</v>
      </c>
      <c r="B357" t="s">
        <v>22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  <c r="N357">
        <f>VLOOKUP(Table5[[#This Row],[CONTROLN]],vlookup_table[],2,FALSE)</f>
        <v>0</v>
      </c>
      <c r="O357">
        <f>VLOOKUP(Table5[[#This Row],[CONTROLN]],vlookup_table[],4,FALSE)</f>
        <v>5601</v>
      </c>
      <c r="P357" t="str">
        <f>VLOOKUP(Table5[[#This Row],[CONTROLN]],vlookup_table[],5,FALSE)</f>
        <v>T2</v>
      </c>
      <c r="Q357">
        <f>VLOOKUP(Table5[[#This Row],[CONTROLN]],vlookup_table[],7,FALSE)</f>
        <v>15</v>
      </c>
      <c r="R357">
        <f t="shared" si="5"/>
        <v>41</v>
      </c>
      <c r="S3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8" spans="1:19" x14ac:dyDescent="0.35">
      <c r="A358">
        <v>183858</v>
      </c>
      <c r="B358" t="s">
        <v>41</v>
      </c>
      <c r="C358" t="s">
        <v>14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  <c r="N358">
        <f>VLOOKUP(Table5[[#This Row],[CONTROLN]],vlookup_table[],2,FALSE)</f>
        <v>1</v>
      </c>
      <c r="O358">
        <f>VLOOKUP(Table5[[#This Row],[CONTROLN]],vlookup_table[],4,FALSE)</f>
        <v>4801</v>
      </c>
      <c r="P358" t="str">
        <f>VLOOKUP(Table5[[#This Row],[CONTROLN]],vlookup_table[],5,FALSE)</f>
        <v>R2</v>
      </c>
      <c r="Q358">
        <f>VLOOKUP(Table5[[#This Row],[CONTROLN]],vlookup_table[],7,FALSE)</f>
        <v>25</v>
      </c>
      <c r="R358">
        <f t="shared" si="5"/>
        <v>49</v>
      </c>
      <c r="S3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9" spans="1:19" x14ac:dyDescent="0.35">
      <c r="A359">
        <v>164217</v>
      </c>
      <c r="B359" t="s">
        <v>22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  <c r="N359">
        <f>VLOOKUP(Table5[[#This Row],[CONTROLN]],vlookup_table[],2,FALSE)</f>
        <v>0</v>
      </c>
      <c r="O359">
        <f>VLOOKUP(Table5[[#This Row],[CONTROLN]],vlookup_table[],4,FALSE)</f>
        <v>4011</v>
      </c>
      <c r="P359" t="str">
        <f>VLOOKUP(Table5[[#This Row],[CONTROLN]],vlookup_table[],5,FALSE)</f>
        <v>T1</v>
      </c>
      <c r="Q359">
        <f>VLOOKUP(Table5[[#This Row],[CONTROLN]],vlookup_table[],7,FALSE)</f>
        <v>25</v>
      </c>
      <c r="R359">
        <f t="shared" si="5"/>
        <v>56</v>
      </c>
      <c r="S3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0" spans="1:19" x14ac:dyDescent="0.35">
      <c r="A360">
        <v>169973</v>
      </c>
      <c r="B360" t="s">
        <v>22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  <c r="N360">
        <f>VLOOKUP(Table5[[#This Row],[CONTROLN]],vlookup_table[],2,FALSE)</f>
        <v>2</v>
      </c>
      <c r="O360">
        <f>VLOOKUP(Table5[[#This Row],[CONTROLN]],vlookup_table[],4,FALSE)</f>
        <v>4001</v>
      </c>
      <c r="P360" t="str">
        <f>VLOOKUP(Table5[[#This Row],[CONTROLN]],vlookup_table[],5,FALSE)</f>
        <v>R1</v>
      </c>
      <c r="Q360">
        <f>VLOOKUP(Table5[[#This Row],[CONTROLN]],vlookup_table[],7,FALSE)</f>
        <v>15</v>
      </c>
      <c r="R360">
        <f t="shared" si="5"/>
        <v>57</v>
      </c>
      <c r="S3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1" spans="1:19" x14ac:dyDescent="0.35">
      <c r="A361">
        <v>15066</v>
      </c>
      <c r="B361" t="s">
        <v>18</v>
      </c>
      <c r="C361" t="s">
        <v>17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  <c r="N361">
        <f>VLOOKUP(Table5[[#This Row],[CONTROLN]],vlookup_table[],2,FALSE)</f>
        <v>2</v>
      </c>
      <c r="O361">
        <f>VLOOKUP(Table5[[#This Row],[CONTROLN]],vlookup_table[],4,FALSE)</f>
        <v>4601</v>
      </c>
      <c r="P361" t="str">
        <f>VLOOKUP(Table5[[#This Row],[CONTROLN]],vlookup_table[],5,FALSE)</f>
        <v>R3</v>
      </c>
      <c r="Q361">
        <f>VLOOKUP(Table5[[#This Row],[CONTROLN]],vlookup_table[],7,FALSE)</f>
        <v>10</v>
      </c>
      <c r="R361">
        <f t="shared" si="5"/>
        <v>51</v>
      </c>
      <c r="S3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2" spans="1:19" x14ac:dyDescent="0.35">
      <c r="A362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  <c r="N362">
        <f>VLOOKUP(Table5[[#This Row],[CONTROLN]],vlookup_table[],2,FALSE)</f>
        <v>0</v>
      </c>
      <c r="O362">
        <f>VLOOKUP(Table5[[#This Row],[CONTROLN]],vlookup_table[],4,FALSE)</f>
        <v>4801</v>
      </c>
      <c r="P362" t="str">
        <f>VLOOKUP(Table5[[#This Row],[CONTROLN]],vlookup_table[],5,FALSE)</f>
        <v>R2</v>
      </c>
      <c r="Q362">
        <f>VLOOKUP(Table5[[#This Row],[CONTROLN]],vlookup_table[],7,FALSE)</f>
        <v>12</v>
      </c>
      <c r="R362">
        <f t="shared" si="5"/>
        <v>49</v>
      </c>
      <c r="S3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3" spans="1:19" x14ac:dyDescent="0.35">
      <c r="A363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  <c r="N363">
        <f>VLOOKUP(Table5[[#This Row],[CONTROLN]],vlookup_table[],2,FALSE)</f>
        <v>2</v>
      </c>
      <c r="O363">
        <f>VLOOKUP(Table5[[#This Row],[CONTROLN]],vlookup_table[],4,FALSE)</f>
        <v>2412</v>
      </c>
      <c r="P363" t="str">
        <f>VLOOKUP(Table5[[#This Row],[CONTROLN]],vlookup_table[],5,FALSE)</f>
        <v>T2</v>
      </c>
      <c r="Q363">
        <f>VLOOKUP(Table5[[#This Row],[CONTROLN]],vlookup_table[],7,FALSE)</f>
        <v>25</v>
      </c>
      <c r="R363">
        <f t="shared" si="5"/>
        <v>72</v>
      </c>
      <c r="S3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4" spans="1:19" x14ac:dyDescent="0.35">
      <c r="A364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  <c r="N364">
        <f>VLOOKUP(Table5[[#This Row],[CONTROLN]],vlookup_table[],2,FALSE)</f>
        <v>0</v>
      </c>
      <c r="O364">
        <f>VLOOKUP(Table5[[#This Row],[CONTROLN]],vlookup_table[],4,FALSE)</f>
        <v>4802</v>
      </c>
      <c r="P364" t="str">
        <f>VLOOKUP(Table5[[#This Row],[CONTROLN]],vlookup_table[],5,FALSE)</f>
        <v>S1</v>
      </c>
      <c r="Q364">
        <f>VLOOKUP(Table5[[#This Row],[CONTROLN]],vlookup_table[],7,FALSE)</f>
        <v>26</v>
      </c>
      <c r="R364">
        <f t="shared" si="5"/>
        <v>49</v>
      </c>
      <c r="S3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5" spans="1:19" x14ac:dyDescent="0.35">
      <c r="A365">
        <v>82610</v>
      </c>
      <c r="B365" t="s">
        <v>57</v>
      </c>
      <c r="C365" t="s">
        <v>109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  <c r="N365">
        <f>VLOOKUP(Table5[[#This Row],[CONTROLN]],vlookup_table[],2,FALSE)</f>
        <v>0</v>
      </c>
      <c r="O365">
        <f>VLOOKUP(Table5[[#This Row],[CONTROLN]],vlookup_table[],4,FALSE)</f>
        <v>2308</v>
      </c>
      <c r="P365" t="str">
        <f>VLOOKUP(Table5[[#This Row],[CONTROLN]],vlookup_table[],5,FALSE)</f>
        <v>S2</v>
      </c>
      <c r="Q365">
        <f>VLOOKUP(Table5[[#This Row],[CONTROLN]],vlookup_table[],7,FALSE)</f>
        <v>5</v>
      </c>
      <c r="R365">
        <f t="shared" si="5"/>
        <v>73</v>
      </c>
      <c r="S3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6" spans="1:19" x14ac:dyDescent="0.35">
      <c r="A366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  <c r="N366">
        <f>VLOOKUP(Table5[[#This Row],[CONTROLN]],vlookup_table[],2,FALSE)</f>
        <v>0</v>
      </c>
      <c r="O366">
        <f>VLOOKUP(Table5[[#This Row],[CONTROLN]],vlookup_table[],4,FALSE)</f>
        <v>3001</v>
      </c>
      <c r="P366" t="str">
        <f>VLOOKUP(Table5[[#This Row],[CONTROLN]],vlookup_table[],5,FALSE)</f>
        <v>C1</v>
      </c>
      <c r="Q366">
        <f>VLOOKUP(Table5[[#This Row],[CONTROLN]],vlookup_table[],7,FALSE)</f>
        <v>25</v>
      </c>
      <c r="R366">
        <f t="shared" si="5"/>
        <v>67</v>
      </c>
      <c r="S3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7" spans="1:19" x14ac:dyDescent="0.35">
      <c r="A367">
        <v>152527</v>
      </c>
      <c r="B367" t="s">
        <v>22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  <c r="N367">
        <f>VLOOKUP(Table5[[#This Row],[CONTROLN]],vlookup_table[],2,FALSE)</f>
        <v>28</v>
      </c>
      <c r="O367">
        <f>VLOOKUP(Table5[[#This Row],[CONTROLN]],vlookup_table[],4,FALSE)</f>
        <v>4501</v>
      </c>
      <c r="P367" t="str">
        <f>VLOOKUP(Table5[[#This Row],[CONTROLN]],vlookup_table[],5,FALSE)</f>
        <v>C2</v>
      </c>
      <c r="Q367">
        <f>VLOOKUP(Table5[[#This Row],[CONTROLN]],vlookup_table[],7,FALSE)</f>
        <v>23</v>
      </c>
      <c r="R367">
        <f t="shared" si="5"/>
        <v>52</v>
      </c>
      <c r="S3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8" spans="1:19" x14ac:dyDescent="0.35">
      <c r="A368">
        <v>178290</v>
      </c>
      <c r="B368" t="s">
        <v>41</v>
      </c>
      <c r="C368" t="s">
        <v>14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  <c r="N368">
        <f>VLOOKUP(Table5[[#This Row],[CONTROLN]],vlookup_table[],2,FALSE)</f>
        <v>1</v>
      </c>
      <c r="O368">
        <f>VLOOKUP(Table5[[#This Row],[CONTROLN]],vlookup_table[],4,FALSE)</f>
        <v>0</v>
      </c>
      <c r="P368" t="str">
        <f>VLOOKUP(Table5[[#This Row],[CONTROLN]],vlookup_table[],5,FALSE)</f>
        <v>S1</v>
      </c>
      <c r="Q368">
        <f>VLOOKUP(Table5[[#This Row],[CONTROLN]],vlookup_table[],7,FALSE)</f>
        <v>6</v>
      </c>
      <c r="R368" t="str">
        <f t="shared" si="5"/>
        <v/>
      </c>
      <c r="S3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9" spans="1:19" x14ac:dyDescent="0.35">
      <c r="A369">
        <v>153818</v>
      </c>
      <c r="B369" t="s">
        <v>22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  <c r="N369">
        <f>VLOOKUP(Table5[[#This Row],[CONTROLN]],vlookup_table[],2,FALSE)</f>
        <v>0</v>
      </c>
      <c r="O369">
        <f>VLOOKUP(Table5[[#This Row],[CONTROLN]],vlookup_table[],4,FALSE)</f>
        <v>0</v>
      </c>
      <c r="P369" t="str">
        <f>VLOOKUP(Table5[[#This Row],[CONTROLN]],vlookup_table[],5,FALSE)</f>
        <v>S1</v>
      </c>
      <c r="Q369">
        <f>VLOOKUP(Table5[[#This Row],[CONTROLN]],vlookup_table[],7,FALSE)</f>
        <v>10</v>
      </c>
      <c r="R369" t="str">
        <f t="shared" si="5"/>
        <v/>
      </c>
      <c r="S3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0" spans="1:19" x14ac:dyDescent="0.35">
      <c r="A370">
        <v>152641</v>
      </c>
      <c r="B370" t="s">
        <v>22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  <c r="N370">
        <f>VLOOKUP(Table5[[#This Row],[CONTROLN]],vlookup_table[],2,FALSE)</f>
        <v>0</v>
      </c>
      <c r="O370">
        <f>VLOOKUP(Table5[[#This Row],[CONTROLN]],vlookup_table[],4,FALSE)</f>
        <v>0</v>
      </c>
      <c r="P370" t="str">
        <f>VLOOKUP(Table5[[#This Row],[CONTROLN]],vlookup_table[],5,FALSE)</f>
        <v>S3</v>
      </c>
      <c r="Q370">
        <f>VLOOKUP(Table5[[#This Row],[CONTROLN]],vlookup_table[],7,FALSE)</f>
        <v>50</v>
      </c>
      <c r="R370" t="str">
        <f t="shared" si="5"/>
        <v/>
      </c>
      <c r="S3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1" spans="1:19" x14ac:dyDescent="0.35">
      <c r="A371">
        <v>161691</v>
      </c>
      <c r="B371" t="s">
        <v>22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  <c r="N371">
        <f>VLOOKUP(Table5[[#This Row],[CONTROLN]],vlookup_table[],2,FALSE)</f>
        <v>0</v>
      </c>
      <c r="O371">
        <f>VLOOKUP(Table5[[#This Row],[CONTROLN]],vlookup_table[],4,FALSE)</f>
        <v>3401</v>
      </c>
      <c r="P371" t="str">
        <f>VLOOKUP(Table5[[#This Row],[CONTROLN]],vlookup_table[],5,FALSE)</f>
        <v>C2</v>
      </c>
      <c r="Q371">
        <f>VLOOKUP(Table5[[#This Row],[CONTROLN]],vlookup_table[],7,FALSE)</f>
        <v>25</v>
      </c>
      <c r="R371">
        <f t="shared" si="5"/>
        <v>63</v>
      </c>
      <c r="S3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2" spans="1:19" x14ac:dyDescent="0.35">
      <c r="A372">
        <v>8404</v>
      </c>
      <c r="B372" t="s">
        <v>21</v>
      </c>
      <c r="C372" t="s">
        <v>109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  <c r="N372">
        <f>VLOOKUP(Table5[[#This Row],[CONTROLN]],vlookup_table[],2,FALSE)</f>
        <v>0</v>
      </c>
      <c r="O372">
        <f>VLOOKUP(Table5[[#This Row],[CONTROLN]],vlookup_table[],4,FALSE)</f>
        <v>1501</v>
      </c>
      <c r="P372" t="str">
        <f>VLOOKUP(Table5[[#This Row],[CONTROLN]],vlookup_table[],5,FALSE)</f>
        <v>R2</v>
      </c>
      <c r="Q372">
        <f>VLOOKUP(Table5[[#This Row],[CONTROLN]],vlookup_table[],7,FALSE)</f>
        <v>10</v>
      </c>
      <c r="R372">
        <f t="shared" si="5"/>
        <v>82</v>
      </c>
      <c r="S3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3" spans="1:19" x14ac:dyDescent="0.35">
      <c r="A373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  <c r="N373">
        <f>VLOOKUP(Table5[[#This Row],[CONTROLN]],vlookup_table[],2,FALSE)</f>
        <v>28</v>
      </c>
      <c r="O373">
        <f>VLOOKUP(Table5[[#This Row],[CONTROLN]],vlookup_table[],4,FALSE)</f>
        <v>3001</v>
      </c>
      <c r="P373" t="str">
        <f>VLOOKUP(Table5[[#This Row],[CONTROLN]],vlookup_table[],5,FALSE)</f>
        <v>S1</v>
      </c>
      <c r="Q373">
        <f>VLOOKUP(Table5[[#This Row],[CONTROLN]],vlookup_table[],7,FALSE)</f>
        <v>10</v>
      </c>
      <c r="R373">
        <f t="shared" si="5"/>
        <v>67</v>
      </c>
      <c r="S3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4" spans="1:19" x14ac:dyDescent="0.35">
      <c r="A374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  <c r="N374">
        <f>VLOOKUP(Table5[[#This Row],[CONTROLN]],vlookup_table[],2,FALSE)</f>
        <v>0</v>
      </c>
      <c r="O374">
        <f>VLOOKUP(Table5[[#This Row],[CONTROLN]],vlookup_table[],4,FALSE)</f>
        <v>0</v>
      </c>
      <c r="P374" t="str">
        <f>VLOOKUP(Table5[[#This Row],[CONTROLN]],vlookup_table[],5,FALSE)</f>
        <v>C2</v>
      </c>
      <c r="Q374">
        <f>VLOOKUP(Table5[[#This Row],[CONTROLN]],vlookup_table[],7,FALSE)</f>
        <v>10</v>
      </c>
      <c r="R374" t="str">
        <f t="shared" si="5"/>
        <v/>
      </c>
      <c r="S3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5" spans="1:19" x14ac:dyDescent="0.35">
      <c r="A375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  <c r="N375">
        <f>VLOOKUP(Table5[[#This Row],[CONTROLN]],vlookup_table[],2,FALSE)</f>
        <v>0</v>
      </c>
      <c r="O375">
        <f>VLOOKUP(Table5[[#This Row],[CONTROLN]],vlookup_table[],4,FALSE)</f>
        <v>2001</v>
      </c>
      <c r="P375" t="str">
        <f>VLOOKUP(Table5[[#This Row],[CONTROLN]],vlookup_table[],5,FALSE)</f>
        <v>S1</v>
      </c>
      <c r="Q375">
        <f>VLOOKUP(Table5[[#This Row],[CONTROLN]],vlookup_table[],7,FALSE)</f>
        <v>15</v>
      </c>
      <c r="R375">
        <f t="shared" si="5"/>
        <v>77</v>
      </c>
      <c r="S3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6" spans="1:19" x14ac:dyDescent="0.35">
      <c r="A376">
        <v>153450</v>
      </c>
      <c r="B376" t="s">
        <v>22</v>
      </c>
      <c r="C376" t="s">
        <v>109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  <c r="N376">
        <f>VLOOKUP(Table5[[#This Row],[CONTROLN]],vlookup_table[],2,FALSE)</f>
        <v>0</v>
      </c>
      <c r="O376">
        <f>VLOOKUP(Table5[[#This Row],[CONTROLN]],vlookup_table[],4,FALSE)</f>
        <v>0</v>
      </c>
      <c r="P376" t="str">
        <f>VLOOKUP(Table5[[#This Row],[CONTROLN]],vlookup_table[],5,FALSE)</f>
        <v>U3</v>
      </c>
      <c r="Q376">
        <f>VLOOKUP(Table5[[#This Row],[CONTROLN]],vlookup_table[],7,FALSE)</f>
        <v>47</v>
      </c>
      <c r="R376" t="str">
        <f t="shared" si="5"/>
        <v/>
      </c>
      <c r="S3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7" spans="1:19" x14ac:dyDescent="0.35">
      <c r="A377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  <c r="N377">
        <f>VLOOKUP(Table5[[#This Row],[CONTROLN]],vlookup_table[],2,FALSE)</f>
        <v>1</v>
      </c>
      <c r="O377">
        <f>VLOOKUP(Table5[[#This Row],[CONTROLN]],vlookup_table[],4,FALSE)</f>
        <v>1803</v>
      </c>
      <c r="P377" t="str">
        <f>VLOOKUP(Table5[[#This Row],[CONTROLN]],vlookup_table[],5,FALSE)</f>
        <v>R3</v>
      </c>
      <c r="Q377">
        <f>VLOOKUP(Table5[[#This Row],[CONTROLN]],vlookup_table[],7,FALSE)</f>
        <v>26</v>
      </c>
      <c r="R377">
        <f t="shared" si="5"/>
        <v>79</v>
      </c>
      <c r="S3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8" spans="1:19" x14ac:dyDescent="0.35">
      <c r="A378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  <c r="N378">
        <f>VLOOKUP(Table5[[#This Row],[CONTROLN]],vlookup_table[],2,FALSE)</f>
        <v>2</v>
      </c>
      <c r="O378">
        <f>VLOOKUP(Table5[[#This Row],[CONTROLN]],vlookup_table[],4,FALSE)</f>
        <v>0</v>
      </c>
      <c r="P378" t="str">
        <f>VLOOKUP(Table5[[#This Row],[CONTROLN]],vlookup_table[],5,FALSE)</f>
        <v>R3</v>
      </c>
      <c r="Q378">
        <f>VLOOKUP(Table5[[#This Row],[CONTROLN]],vlookup_table[],7,FALSE)</f>
        <v>9</v>
      </c>
      <c r="R378" t="str">
        <f t="shared" si="5"/>
        <v/>
      </c>
      <c r="S3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9" spans="1:19" x14ac:dyDescent="0.35">
      <c r="A379">
        <v>155541</v>
      </c>
      <c r="B379" t="s">
        <v>22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  <c r="N379">
        <f>VLOOKUP(Table5[[#This Row],[CONTROLN]],vlookup_table[],2,FALSE)</f>
        <v>0</v>
      </c>
      <c r="O379">
        <f>VLOOKUP(Table5[[#This Row],[CONTROLN]],vlookup_table[],4,FALSE)</f>
        <v>3410</v>
      </c>
      <c r="P379" t="str">
        <f>VLOOKUP(Table5[[#This Row],[CONTROLN]],vlookup_table[],5,FALSE)</f>
        <v>T1</v>
      </c>
      <c r="Q379">
        <f>VLOOKUP(Table5[[#This Row],[CONTROLN]],vlookup_table[],7,FALSE)</f>
        <v>10</v>
      </c>
      <c r="R379">
        <f t="shared" si="5"/>
        <v>62</v>
      </c>
      <c r="S3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0" spans="1:19" x14ac:dyDescent="0.35">
      <c r="A380">
        <v>77107</v>
      </c>
      <c r="B380" t="s">
        <v>36</v>
      </c>
      <c r="C380" t="s">
        <v>14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  <c r="N380">
        <f>VLOOKUP(Table5[[#This Row],[CONTROLN]],vlookup_table[],2,FALSE)</f>
        <v>0</v>
      </c>
      <c r="O380">
        <f>VLOOKUP(Table5[[#This Row],[CONTROLN]],vlookup_table[],4,FALSE)</f>
        <v>4306</v>
      </c>
      <c r="P380" t="str">
        <f>VLOOKUP(Table5[[#This Row],[CONTROLN]],vlookup_table[],5,FALSE)</f>
        <v>S1</v>
      </c>
      <c r="Q380">
        <f>VLOOKUP(Table5[[#This Row],[CONTROLN]],vlookup_table[],7,FALSE)</f>
        <v>14</v>
      </c>
      <c r="R380">
        <f t="shared" si="5"/>
        <v>54</v>
      </c>
      <c r="S3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1" spans="1:19" x14ac:dyDescent="0.35">
      <c r="A38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  <c r="N381">
        <f>VLOOKUP(Table5[[#This Row],[CONTROLN]],vlookup_table[],2,FALSE)</f>
        <v>1</v>
      </c>
      <c r="O381">
        <f>VLOOKUP(Table5[[#This Row],[CONTROLN]],vlookup_table[],4,FALSE)</f>
        <v>0</v>
      </c>
      <c r="P381" t="str">
        <f>VLOOKUP(Table5[[#This Row],[CONTROLN]],vlookup_table[],5,FALSE)</f>
        <v>R2</v>
      </c>
      <c r="Q381">
        <f>VLOOKUP(Table5[[#This Row],[CONTROLN]],vlookup_table[],7,FALSE)</f>
        <v>10</v>
      </c>
      <c r="R381" t="str">
        <f t="shared" si="5"/>
        <v/>
      </c>
      <c r="S3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2" spans="1:19" x14ac:dyDescent="0.35">
      <c r="A382">
        <v>152053</v>
      </c>
      <c r="B382" t="s">
        <v>22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  <c r="N382">
        <f>VLOOKUP(Table5[[#This Row],[CONTROLN]],vlookup_table[],2,FALSE)</f>
        <v>2</v>
      </c>
      <c r="O382">
        <f>VLOOKUP(Table5[[#This Row],[CONTROLN]],vlookup_table[],4,FALSE)</f>
        <v>5305</v>
      </c>
      <c r="P382" t="str">
        <f>VLOOKUP(Table5[[#This Row],[CONTROLN]],vlookup_table[],5,FALSE)</f>
        <v>S1</v>
      </c>
      <c r="Q382">
        <f>VLOOKUP(Table5[[#This Row],[CONTROLN]],vlookup_table[],7,FALSE)</f>
        <v>25</v>
      </c>
      <c r="R382">
        <f t="shared" si="5"/>
        <v>44</v>
      </c>
      <c r="S3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3" spans="1:19" x14ac:dyDescent="0.35">
      <c r="A383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  <c r="N383">
        <f>VLOOKUP(Table5[[#This Row],[CONTROLN]],vlookup_table[],2,FALSE)</f>
        <v>1</v>
      </c>
      <c r="O383">
        <f>VLOOKUP(Table5[[#This Row],[CONTROLN]],vlookup_table[],4,FALSE)</f>
        <v>1401</v>
      </c>
      <c r="P383" t="str">
        <f>VLOOKUP(Table5[[#This Row],[CONTROLN]],vlookup_table[],5,FALSE)</f>
        <v>C1</v>
      </c>
      <c r="Q383">
        <f>VLOOKUP(Table5[[#This Row],[CONTROLN]],vlookup_table[],7,FALSE)</f>
        <v>10</v>
      </c>
      <c r="R383">
        <f t="shared" si="5"/>
        <v>83</v>
      </c>
      <c r="S3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4" spans="1:19" x14ac:dyDescent="0.35">
      <c r="A384">
        <v>16099</v>
      </c>
      <c r="B384" t="s">
        <v>18</v>
      </c>
      <c r="C384" t="s">
        <v>17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  <c r="N384">
        <f>VLOOKUP(Table5[[#This Row],[CONTROLN]],vlookup_table[],2,FALSE)</f>
        <v>0</v>
      </c>
      <c r="O384">
        <f>VLOOKUP(Table5[[#This Row],[CONTROLN]],vlookup_table[],4,FALSE)</f>
        <v>2701</v>
      </c>
      <c r="P384" t="str">
        <f>VLOOKUP(Table5[[#This Row],[CONTROLN]],vlookup_table[],5,FALSE)</f>
        <v>R2</v>
      </c>
      <c r="Q384">
        <f>VLOOKUP(Table5[[#This Row],[CONTROLN]],vlookup_table[],7,FALSE)</f>
        <v>12</v>
      </c>
      <c r="R384">
        <f t="shared" si="5"/>
        <v>70</v>
      </c>
      <c r="S3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5" spans="1:19" x14ac:dyDescent="0.35">
      <c r="A385">
        <v>166337</v>
      </c>
      <c r="B385" t="s">
        <v>22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  <c r="N385">
        <f>VLOOKUP(Table5[[#This Row],[CONTROLN]],vlookup_table[],2,FALSE)</f>
        <v>1002</v>
      </c>
      <c r="O385">
        <f>VLOOKUP(Table5[[#This Row],[CONTROLN]],vlookup_table[],4,FALSE)</f>
        <v>5401</v>
      </c>
      <c r="P385" t="str">
        <f>VLOOKUP(Table5[[#This Row],[CONTROLN]],vlookup_table[],5,FALSE)</f>
        <v>S1</v>
      </c>
      <c r="Q385">
        <f>VLOOKUP(Table5[[#This Row],[CONTROLN]],vlookup_table[],7,FALSE)</f>
        <v>15</v>
      </c>
      <c r="R385">
        <f t="shared" si="5"/>
        <v>43</v>
      </c>
      <c r="S3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6" spans="1:19" x14ac:dyDescent="0.35">
      <c r="A386">
        <v>142495</v>
      </c>
      <c r="B386" t="s">
        <v>22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  <c r="N386">
        <f>VLOOKUP(Table5[[#This Row],[CONTROLN]],vlookup_table[],2,FALSE)</f>
        <v>28</v>
      </c>
      <c r="O386">
        <f>VLOOKUP(Table5[[#This Row],[CONTROLN]],vlookup_table[],4,FALSE)</f>
        <v>0</v>
      </c>
      <c r="P386" t="str">
        <f>VLOOKUP(Table5[[#This Row],[CONTROLN]],vlookup_table[],5,FALSE)</f>
        <v>U1</v>
      </c>
      <c r="Q386">
        <f>VLOOKUP(Table5[[#This Row],[CONTROLN]],vlookup_table[],7,FALSE)</f>
        <v>21</v>
      </c>
      <c r="R386" t="str">
        <f t="shared" ref="R386:R449" si="6">IF(OR(O386="",O386=0),"",(1997-(1900+INT(O386/100)))-IF(MOD(O386,100)&gt;6,1,0))</f>
        <v/>
      </c>
      <c r="S3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7" spans="1:19" x14ac:dyDescent="0.35">
      <c r="A387">
        <v>66891</v>
      </c>
      <c r="B387" t="s">
        <v>30</v>
      </c>
      <c r="C387" t="s">
        <v>109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  <c r="N387">
        <f>VLOOKUP(Table5[[#This Row],[CONTROLN]],vlookup_table[],2,FALSE)</f>
        <v>0</v>
      </c>
      <c r="O387">
        <f>VLOOKUP(Table5[[#This Row],[CONTROLN]],vlookup_table[],4,FALSE)</f>
        <v>0</v>
      </c>
      <c r="P387" t="str">
        <f>VLOOKUP(Table5[[#This Row],[CONTROLN]],vlookup_table[],5,FALSE)</f>
        <v>S1</v>
      </c>
      <c r="Q387">
        <f>VLOOKUP(Table5[[#This Row],[CONTROLN]],vlookup_table[],7,FALSE)</f>
        <v>5</v>
      </c>
      <c r="R387" t="str">
        <f t="shared" si="6"/>
        <v/>
      </c>
      <c r="S3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8" spans="1:19" x14ac:dyDescent="0.35">
      <c r="A388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  <c r="N388">
        <f>VLOOKUP(Table5[[#This Row],[CONTROLN]],vlookup_table[],2,FALSE)</f>
        <v>0</v>
      </c>
      <c r="O388">
        <f>VLOOKUP(Table5[[#This Row],[CONTROLN]],vlookup_table[],4,FALSE)</f>
        <v>0</v>
      </c>
      <c r="P388" t="str">
        <f>VLOOKUP(Table5[[#This Row],[CONTROLN]],vlookup_table[],5,FALSE)</f>
        <v>R2</v>
      </c>
      <c r="Q388">
        <f>VLOOKUP(Table5[[#This Row],[CONTROLN]],vlookup_table[],7,FALSE)</f>
        <v>10</v>
      </c>
      <c r="R388" t="str">
        <f t="shared" si="6"/>
        <v/>
      </c>
      <c r="S3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9" spans="1:19" x14ac:dyDescent="0.35">
      <c r="A389">
        <v>168389</v>
      </c>
      <c r="B389" t="s">
        <v>22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  <c r="N389">
        <f>VLOOKUP(Table5[[#This Row],[CONTROLN]],vlookup_table[],2,FALSE)</f>
        <v>28</v>
      </c>
      <c r="O389">
        <f>VLOOKUP(Table5[[#This Row],[CONTROLN]],vlookup_table[],4,FALSE)</f>
        <v>0</v>
      </c>
      <c r="P389" t="str">
        <f>VLOOKUP(Table5[[#This Row],[CONTROLN]],vlookup_table[],5,FALSE)</f>
        <v>U1</v>
      </c>
      <c r="Q389">
        <f>VLOOKUP(Table5[[#This Row],[CONTROLN]],vlookup_table[],7,FALSE)</f>
        <v>20</v>
      </c>
      <c r="R389" t="str">
        <f t="shared" si="6"/>
        <v/>
      </c>
      <c r="S3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0" spans="1:19" x14ac:dyDescent="0.35">
      <c r="A390">
        <v>14982</v>
      </c>
      <c r="B390" t="s">
        <v>22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  <c r="N390">
        <f>VLOOKUP(Table5[[#This Row],[CONTROLN]],vlookup_table[],2,FALSE)</f>
        <v>0</v>
      </c>
      <c r="O390">
        <f>VLOOKUP(Table5[[#This Row],[CONTROLN]],vlookup_table[],4,FALSE)</f>
        <v>0</v>
      </c>
      <c r="P390" t="str">
        <f>VLOOKUP(Table5[[#This Row],[CONTROLN]],vlookup_table[],5,FALSE)</f>
        <v>U1</v>
      </c>
      <c r="Q390">
        <f>VLOOKUP(Table5[[#This Row],[CONTROLN]],vlookup_table[],7,FALSE)</f>
        <v>15</v>
      </c>
      <c r="R390" t="str">
        <f t="shared" si="6"/>
        <v/>
      </c>
      <c r="S3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1" spans="1:19" x14ac:dyDescent="0.35">
      <c r="A39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  <c r="N391">
        <f>VLOOKUP(Table5[[#This Row],[CONTROLN]],vlookup_table[],2,FALSE)</f>
        <v>1</v>
      </c>
      <c r="O391">
        <f>VLOOKUP(Table5[[#This Row],[CONTROLN]],vlookup_table[],4,FALSE)</f>
        <v>4701</v>
      </c>
      <c r="P391" t="str">
        <f>VLOOKUP(Table5[[#This Row],[CONTROLN]],vlookup_table[],5,FALSE)</f>
        <v>C1</v>
      </c>
      <c r="Q391">
        <f>VLOOKUP(Table5[[#This Row],[CONTROLN]],vlookup_table[],7,FALSE)</f>
        <v>10</v>
      </c>
      <c r="R391">
        <f t="shared" si="6"/>
        <v>50</v>
      </c>
      <c r="S3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2" spans="1:19" x14ac:dyDescent="0.35">
      <c r="A392">
        <v>144393</v>
      </c>
      <c r="B392" t="s">
        <v>22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  <c r="N392">
        <f>VLOOKUP(Table5[[#This Row],[CONTROLN]],vlookup_table[],2,FALSE)</f>
        <v>0</v>
      </c>
      <c r="O392">
        <f>VLOOKUP(Table5[[#This Row],[CONTROLN]],vlookup_table[],4,FALSE)</f>
        <v>1909</v>
      </c>
      <c r="P392" t="str">
        <f>VLOOKUP(Table5[[#This Row],[CONTROLN]],vlookup_table[],5,FALSE)</f>
        <v>U2</v>
      </c>
      <c r="Q392">
        <f>VLOOKUP(Table5[[#This Row],[CONTROLN]],vlookup_table[],7,FALSE)</f>
        <v>15</v>
      </c>
      <c r="R392">
        <f t="shared" si="6"/>
        <v>77</v>
      </c>
      <c r="S3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3" spans="1:19" x14ac:dyDescent="0.35">
      <c r="A393">
        <v>4907</v>
      </c>
      <c r="B393" t="s">
        <v>35</v>
      </c>
      <c r="C393" t="s">
        <v>17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  <c r="N393">
        <f>VLOOKUP(Table5[[#This Row],[CONTROLN]],vlookup_table[],2,FALSE)</f>
        <v>2</v>
      </c>
      <c r="O393">
        <f>VLOOKUP(Table5[[#This Row],[CONTROLN]],vlookup_table[],4,FALSE)</f>
        <v>0</v>
      </c>
      <c r="P393" t="str">
        <f>VLOOKUP(Table5[[#This Row],[CONTROLN]],vlookup_table[],5,FALSE)</f>
        <v>C2</v>
      </c>
      <c r="Q393">
        <f>VLOOKUP(Table5[[#This Row],[CONTROLN]],vlookup_table[],7,FALSE)</f>
        <v>22</v>
      </c>
      <c r="R393" t="str">
        <f t="shared" si="6"/>
        <v/>
      </c>
      <c r="S3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4" spans="1:19" x14ac:dyDescent="0.35">
      <c r="A394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  <c r="N394">
        <f>VLOOKUP(Table5[[#This Row],[CONTROLN]],vlookup_table[],2,FALSE)</f>
        <v>1</v>
      </c>
      <c r="O394">
        <f>VLOOKUP(Table5[[#This Row],[CONTROLN]],vlookup_table[],4,FALSE)</f>
        <v>4001</v>
      </c>
      <c r="P394" t="str">
        <f>VLOOKUP(Table5[[#This Row],[CONTROLN]],vlookup_table[],5,FALSE)</f>
        <v>S2</v>
      </c>
      <c r="Q394">
        <f>VLOOKUP(Table5[[#This Row],[CONTROLN]],vlookup_table[],7,FALSE)</f>
        <v>32</v>
      </c>
      <c r="R394">
        <f t="shared" si="6"/>
        <v>57</v>
      </c>
      <c r="S3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" spans="1:19" x14ac:dyDescent="0.35">
      <c r="A395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  <c r="N395">
        <f>VLOOKUP(Table5[[#This Row],[CONTROLN]],vlookup_table[],2,FALSE)</f>
        <v>1</v>
      </c>
      <c r="O395">
        <f>VLOOKUP(Table5[[#This Row],[CONTROLN]],vlookup_table[],4,FALSE)</f>
        <v>0</v>
      </c>
      <c r="P395" t="str">
        <f>VLOOKUP(Table5[[#This Row],[CONTROLN]],vlookup_table[],5,FALSE)</f>
        <v>T1</v>
      </c>
      <c r="Q395">
        <f>VLOOKUP(Table5[[#This Row],[CONTROLN]],vlookup_table[],7,FALSE)</f>
        <v>15</v>
      </c>
      <c r="R395" t="str">
        <f t="shared" si="6"/>
        <v/>
      </c>
      <c r="S3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6" spans="1:19" x14ac:dyDescent="0.35">
      <c r="A396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  <c r="N396">
        <f>VLOOKUP(Table5[[#This Row],[CONTROLN]],vlookup_table[],2,FALSE)</f>
        <v>0</v>
      </c>
      <c r="O396">
        <f>VLOOKUP(Table5[[#This Row],[CONTROLN]],vlookup_table[],4,FALSE)</f>
        <v>0</v>
      </c>
      <c r="P396" t="str">
        <f>VLOOKUP(Table5[[#This Row],[CONTROLN]],vlookup_table[],5,FALSE)</f>
        <v>S1</v>
      </c>
      <c r="Q396">
        <f>VLOOKUP(Table5[[#This Row],[CONTROLN]],vlookup_table[],7,FALSE)</f>
        <v>5</v>
      </c>
      <c r="R396" t="str">
        <f t="shared" si="6"/>
        <v/>
      </c>
      <c r="S3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7" spans="1:19" x14ac:dyDescent="0.35">
      <c r="A397">
        <v>169919</v>
      </c>
      <c r="B397" t="s">
        <v>22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  <c r="N397">
        <f>VLOOKUP(Table5[[#This Row],[CONTROLN]],vlookup_table[],2,FALSE)</f>
        <v>0</v>
      </c>
      <c r="O397">
        <f>VLOOKUP(Table5[[#This Row],[CONTROLN]],vlookup_table[],4,FALSE)</f>
        <v>4801</v>
      </c>
      <c r="P397" t="str">
        <f>VLOOKUP(Table5[[#This Row],[CONTROLN]],vlookup_table[],5,FALSE)</f>
        <v>T2</v>
      </c>
      <c r="Q397">
        <f>VLOOKUP(Table5[[#This Row],[CONTROLN]],vlookup_table[],7,FALSE)</f>
        <v>20</v>
      </c>
      <c r="R397">
        <f t="shared" si="6"/>
        <v>49</v>
      </c>
      <c r="S3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8" spans="1:19" x14ac:dyDescent="0.35">
      <c r="A398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  <c r="N398">
        <f>VLOOKUP(Table5[[#This Row],[CONTROLN]],vlookup_table[],2,FALSE)</f>
        <v>1</v>
      </c>
      <c r="O398">
        <f>VLOOKUP(Table5[[#This Row],[CONTROLN]],vlookup_table[],4,FALSE)</f>
        <v>6102</v>
      </c>
      <c r="P398" t="str">
        <f>VLOOKUP(Table5[[#This Row],[CONTROLN]],vlookup_table[],5,FALSE)</f>
        <v>S2</v>
      </c>
      <c r="Q398">
        <f>VLOOKUP(Table5[[#This Row],[CONTROLN]],vlookup_table[],7,FALSE)</f>
        <v>15</v>
      </c>
      <c r="R398">
        <f t="shared" si="6"/>
        <v>36</v>
      </c>
      <c r="S3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9" spans="1:19" x14ac:dyDescent="0.35">
      <c r="A399">
        <v>145838</v>
      </c>
      <c r="B399" t="s">
        <v>22</v>
      </c>
      <c r="C399" t="s">
        <v>109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  <c r="N399">
        <f>VLOOKUP(Table5[[#This Row],[CONTROLN]],vlookup_table[],2,FALSE)</f>
        <v>0</v>
      </c>
      <c r="O399">
        <f>VLOOKUP(Table5[[#This Row],[CONTROLN]],vlookup_table[],4,FALSE)</f>
        <v>0</v>
      </c>
      <c r="P399" t="str">
        <f>VLOOKUP(Table5[[#This Row],[CONTROLN]],vlookup_table[],5,FALSE)</f>
        <v>S1</v>
      </c>
      <c r="Q399">
        <f>VLOOKUP(Table5[[#This Row],[CONTROLN]],vlookup_table[],7,FALSE)</f>
        <v>8</v>
      </c>
      <c r="R399" t="str">
        <f t="shared" si="6"/>
        <v/>
      </c>
      <c r="S3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0" spans="1:19" x14ac:dyDescent="0.35">
      <c r="A400">
        <v>150624</v>
      </c>
      <c r="B400" t="s">
        <v>22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  <c r="N400">
        <f>VLOOKUP(Table5[[#This Row],[CONTROLN]],vlookup_table[],2,FALSE)</f>
        <v>1</v>
      </c>
      <c r="O400">
        <f>VLOOKUP(Table5[[#This Row],[CONTROLN]],vlookup_table[],4,FALSE)</f>
        <v>0</v>
      </c>
      <c r="P400" t="str">
        <f>VLOOKUP(Table5[[#This Row],[CONTROLN]],vlookup_table[],5,FALSE)</f>
        <v>S2</v>
      </c>
      <c r="Q400">
        <f>VLOOKUP(Table5[[#This Row],[CONTROLN]],vlookup_table[],7,FALSE)</f>
        <v>8</v>
      </c>
      <c r="R400" t="str">
        <f t="shared" si="6"/>
        <v/>
      </c>
      <c r="S4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1" spans="1:19" x14ac:dyDescent="0.35">
      <c r="A40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  <c r="N401">
        <f>VLOOKUP(Table5[[#This Row],[CONTROLN]],vlookup_table[],2,FALSE)</f>
        <v>0</v>
      </c>
      <c r="O401">
        <f>VLOOKUP(Table5[[#This Row],[CONTROLN]],vlookup_table[],4,FALSE)</f>
        <v>5208</v>
      </c>
      <c r="P401" t="str">
        <f>VLOOKUP(Table5[[#This Row],[CONTROLN]],vlookup_table[],5,FALSE)</f>
        <v>S2</v>
      </c>
      <c r="Q401">
        <f>VLOOKUP(Table5[[#This Row],[CONTROLN]],vlookup_table[],7,FALSE)</f>
        <v>7</v>
      </c>
      <c r="R401">
        <f t="shared" si="6"/>
        <v>44</v>
      </c>
      <c r="S4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2" spans="1:19" x14ac:dyDescent="0.35">
      <c r="A402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  <c r="N402">
        <f>VLOOKUP(Table5[[#This Row],[CONTROLN]],vlookup_table[],2,FALSE)</f>
        <v>1</v>
      </c>
      <c r="O402">
        <f>VLOOKUP(Table5[[#This Row],[CONTROLN]],vlookup_table[],4,FALSE)</f>
        <v>4801</v>
      </c>
      <c r="P402" t="str">
        <f>VLOOKUP(Table5[[#This Row],[CONTROLN]],vlookup_table[],5,FALSE)</f>
        <v>S2</v>
      </c>
      <c r="Q402">
        <f>VLOOKUP(Table5[[#This Row],[CONTROLN]],vlookup_table[],7,FALSE)</f>
        <v>10</v>
      </c>
      <c r="R402">
        <f t="shared" si="6"/>
        <v>49</v>
      </c>
      <c r="S4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3" spans="1:19" x14ac:dyDescent="0.35">
      <c r="A403">
        <v>49743</v>
      </c>
      <c r="B403" t="s">
        <v>44</v>
      </c>
      <c r="C403" t="s">
        <v>14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  <c r="N403">
        <f>VLOOKUP(Table5[[#This Row],[CONTROLN]],vlookup_table[],2,FALSE)</f>
        <v>1</v>
      </c>
      <c r="O403">
        <f>VLOOKUP(Table5[[#This Row],[CONTROLN]],vlookup_table[],4,FALSE)</f>
        <v>1901</v>
      </c>
      <c r="P403" t="str">
        <f>VLOOKUP(Table5[[#This Row],[CONTROLN]],vlookup_table[],5,FALSE)</f>
        <v>T2</v>
      </c>
      <c r="Q403">
        <f>VLOOKUP(Table5[[#This Row],[CONTROLN]],vlookup_table[],7,FALSE)</f>
        <v>22</v>
      </c>
      <c r="R403">
        <f t="shared" si="6"/>
        <v>78</v>
      </c>
      <c r="S4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4" spans="1:19" x14ac:dyDescent="0.35">
      <c r="A404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  <c r="N404">
        <f>VLOOKUP(Table5[[#This Row],[CONTROLN]],vlookup_table[],2,FALSE)</f>
        <v>1</v>
      </c>
      <c r="O404">
        <f>VLOOKUP(Table5[[#This Row],[CONTROLN]],vlookup_table[],4,FALSE)</f>
        <v>7001</v>
      </c>
      <c r="P404" t="str">
        <f>VLOOKUP(Table5[[#This Row],[CONTROLN]],vlookup_table[],5,FALSE)</f>
        <v>S1</v>
      </c>
      <c r="Q404">
        <f>VLOOKUP(Table5[[#This Row],[CONTROLN]],vlookup_table[],7,FALSE)</f>
        <v>15</v>
      </c>
      <c r="R404">
        <f t="shared" si="6"/>
        <v>27</v>
      </c>
      <c r="S4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5" spans="1:19" x14ac:dyDescent="0.35">
      <c r="A405">
        <v>172420</v>
      </c>
      <c r="B405" t="s">
        <v>22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  <c r="N405">
        <f>VLOOKUP(Table5[[#This Row],[CONTROLN]],vlookup_table[],2,FALSE)</f>
        <v>0</v>
      </c>
      <c r="O405">
        <f>VLOOKUP(Table5[[#This Row],[CONTROLN]],vlookup_table[],4,FALSE)</f>
        <v>6601</v>
      </c>
      <c r="P405" t="str">
        <f>VLOOKUP(Table5[[#This Row],[CONTROLN]],vlookup_table[],5,FALSE)</f>
        <v>C2</v>
      </c>
      <c r="Q405">
        <f>VLOOKUP(Table5[[#This Row],[CONTROLN]],vlookup_table[],7,FALSE)</f>
        <v>6</v>
      </c>
      <c r="R405">
        <f t="shared" si="6"/>
        <v>31</v>
      </c>
      <c r="S4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6" spans="1:19" x14ac:dyDescent="0.35">
      <c r="A406">
        <v>7494</v>
      </c>
      <c r="B406" t="s">
        <v>22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  <c r="N406">
        <f>VLOOKUP(Table5[[#This Row],[CONTROLN]],vlookup_table[],2,FALSE)</f>
        <v>0</v>
      </c>
      <c r="O406">
        <f>VLOOKUP(Table5[[#This Row],[CONTROLN]],vlookup_table[],4,FALSE)</f>
        <v>2301</v>
      </c>
      <c r="P406" t="str">
        <f>VLOOKUP(Table5[[#This Row],[CONTROLN]],vlookup_table[],5,FALSE)</f>
        <v>C2</v>
      </c>
      <c r="Q406">
        <f>VLOOKUP(Table5[[#This Row],[CONTROLN]],vlookup_table[],7,FALSE)</f>
        <v>6</v>
      </c>
      <c r="R406">
        <f t="shared" si="6"/>
        <v>74</v>
      </c>
      <c r="S4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7" spans="1:19" x14ac:dyDescent="0.35">
      <c r="A407">
        <v>149498</v>
      </c>
      <c r="B407" t="s">
        <v>22</v>
      </c>
      <c r="C407" t="s">
        <v>109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  <c r="N407">
        <f>VLOOKUP(Table5[[#This Row],[CONTROLN]],vlookup_table[],2,FALSE)</f>
        <v>4002</v>
      </c>
      <c r="O407">
        <f>VLOOKUP(Table5[[#This Row],[CONTROLN]],vlookup_table[],4,FALSE)</f>
        <v>3803</v>
      </c>
      <c r="P407" t="str">
        <f>VLOOKUP(Table5[[#This Row],[CONTROLN]],vlookup_table[],5,FALSE)</f>
        <v>S1</v>
      </c>
      <c r="Q407">
        <f>VLOOKUP(Table5[[#This Row],[CONTROLN]],vlookup_table[],7,FALSE)</f>
        <v>20</v>
      </c>
      <c r="R407">
        <f t="shared" si="6"/>
        <v>59</v>
      </c>
      <c r="S4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8" spans="1:19" x14ac:dyDescent="0.35">
      <c r="A408">
        <v>169780</v>
      </c>
      <c r="B408" t="s">
        <v>22</v>
      </c>
      <c r="C408" t="s">
        <v>109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  <c r="N408">
        <f>VLOOKUP(Table5[[#This Row],[CONTROLN]],vlookup_table[],2,FALSE)</f>
        <v>0</v>
      </c>
      <c r="O408">
        <f>VLOOKUP(Table5[[#This Row],[CONTROLN]],vlookup_table[],4,FALSE)</f>
        <v>0</v>
      </c>
      <c r="P408" t="str">
        <f>VLOOKUP(Table5[[#This Row],[CONTROLN]],vlookup_table[],5,FALSE)</f>
        <v>C2</v>
      </c>
      <c r="Q408">
        <f>VLOOKUP(Table5[[#This Row],[CONTROLN]],vlookup_table[],7,FALSE)</f>
        <v>10</v>
      </c>
      <c r="R408" t="str">
        <f t="shared" si="6"/>
        <v/>
      </c>
      <c r="S4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9" spans="1:19" x14ac:dyDescent="0.35">
      <c r="A409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  <c r="N409">
        <f>VLOOKUP(Table5[[#This Row],[CONTROLN]],vlookup_table[],2,FALSE)</f>
        <v>0</v>
      </c>
      <c r="O409">
        <f>VLOOKUP(Table5[[#This Row],[CONTROLN]],vlookup_table[],4,FALSE)</f>
        <v>7501</v>
      </c>
      <c r="P409" t="str">
        <f>VLOOKUP(Table5[[#This Row],[CONTROLN]],vlookup_table[],5,FALSE)</f>
        <v>T2</v>
      </c>
      <c r="Q409">
        <f>VLOOKUP(Table5[[#This Row],[CONTROLN]],vlookup_table[],7,FALSE)</f>
        <v>20</v>
      </c>
      <c r="R409">
        <f t="shared" si="6"/>
        <v>22</v>
      </c>
      <c r="S4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10" spans="1:19" x14ac:dyDescent="0.35">
      <c r="A410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  <c r="N410">
        <f>VLOOKUP(Table5[[#This Row],[CONTROLN]],vlookup_table[],2,FALSE)</f>
        <v>1</v>
      </c>
      <c r="O410">
        <f>VLOOKUP(Table5[[#This Row],[CONTROLN]],vlookup_table[],4,FALSE)</f>
        <v>801</v>
      </c>
      <c r="P410" t="str">
        <f>VLOOKUP(Table5[[#This Row],[CONTROLN]],vlookup_table[],5,FALSE)</f>
        <v>C3</v>
      </c>
      <c r="Q410">
        <f>VLOOKUP(Table5[[#This Row],[CONTROLN]],vlookup_table[],7,FALSE)</f>
        <v>11</v>
      </c>
      <c r="R410">
        <f t="shared" si="6"/>
        <v>89</v>
      </c>
      <c r="S4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11" spans="1:19" x14ac:dyDescent="0.35">
      <c r="A41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  <c r="N411">
        <f>VLOOKUP(Table5[[#This Row],[CONTROLN]],vlookup_table[],2,FALSE)</f>
        <v>28</v>
      </c>
      <c r="O411">
        <f>VLOOKUP(Table5[[#This Row],[CONTROLN]],vlookup_table[],4,FALSE)</f>
        <v>5406</v>
      </c>
      <c r="P411" t="str">
        <f>VLOOKUP(Table5[[#This Row],[CONTROLN]],vlookup_table[],5,FALSE)</f>
        <v>T2</v>
      </c>
      <c r="Q411">
        <f>VLOOKUP(Table5[[#This Row],[CONTROLN]],vlookup_table[],7,FALSE)</f>
        <v>15</v>
      </c>
      <c r="R411">
        <f t="shared" si="6"/>
        <v>43</v>
      </c>
      <c r="S4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12" spans="1:19" x14ac:dyDescent="0.35">
      <c r="A412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  <c r="N412">
        <f>VLOOKUP(Table5[[#This Row],[CONTROLN]],vlookup_table[],2,FALSE)</f>
        <v>1</v>
      </c>
      <c r="O412">
        <f>VLOOKUP(Table5[[#This Row],[CONTROLN]],vlookup_table[],4,FALSE)</f>
        <v>2108</v>
      </c>
      <c r="P412" t="str">
        <f>VLOOKUP(Table5[[#This Row],[CONTROLN]],vlookup_table[],5,FALSE)</f>
        <v>C2</v>
      </c>
      <c r="Q412">
        <f>VLOOKUP(Table5[[#This Row],[CONTROLN]],vlookup_table[],7,FALSE)</f>
        <v>22</v>
      </c>
      <c r="R412">
        <f t="shared" si="6"/>
        <v>75</v>
      </c>
      <c r="S4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13" spans="1:19" x14ac:dyDescent="0.35">
      <c r="A413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  <c r="N413">
        <f>VLOOKUP(Table5[[#This Row],[CONTROLN]],vlookup_table[],2,FALSE)</f>
        <v>2</v>
      </c>
      <c r="O413">
        <f>VLOOKUP(Table5[[#This Row],[CONTROLN]],vlookup_table[],4,FALSE)</f>
        <v>1511</v>
      </c>
      <c r="P413" t="str">
        <f>VLOOKUP(Table5[[#This Row],[CONTROLN]],vlookup_table[],5,FALSE)</f>
        <v>T1</v>
      </c>
      <c r="Q413">
        <f>VLOOKUP(Table5[[#This Row],[CONTROLN]],vlookup_table[],7,FALSE)</f>
        <v>13</v>
      </c>
      <c r="R413">
        <f t="shared" si="6"/>
        <v>81</v>
      </c>
      <c r="S4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14" spans="1:19" x14ac:dyDescent="0.35">
      <c r="A414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  <c r="N414">
        <f>VLOOKUP(Table5[[#This Row],[CONTROLN]],vlookup_table[],2,FALSE)</f>
        <v>1</v>
      </c>
      <c r="O414">
        <f>VLOOKUP(Table5[[#This Row],[CONTROLN]],vlookup_table[],4,FALSE)</f>
        <v>2301</v>
      </c>
      <c r="P414" t="str">
        <f>VLOOKUP(Table5[[#This Row],[CONTROLN]],vlookup_table[],5,FALSE)</f>
        <v>C2</v>
      </c>
      <c r="Q414">
        <f>VLOOKUP(Table5[[#This Row],[CONTROLN]],vlookup_table[],7,FALSE)</f>
        <v>10</v>
      </c>
      <c r="R414">
        <f t="shared" si="6"/>
        <v>74</v>
      </c>
      <c r="S4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15" spans="1:19" x14ac:dyDescent="0.35">
      <c r="A415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  <c r="N415">
        <f>VLOOKUP(Table5[[#This Row],[CONTROLN]],vlookup_table[],2,FALSE)</f>
        <v>0</v>
      </c>
      <c r="O415">
        <f>VLOOKUP(Table5[[#This Row],[CONTROLN]],vlookup_table[],4,FALSE)</f>
        <v>2001</v>
      </c>
      <c r="P415" t="str">
        <f>VLOOKUP(Table5[[#This Row],[CONTROLN]],vlookup_table[],5,FALSE)</f>
        <v>R2</v>
      </c>
      <c r="Q415">
        <f>VLOOKUP(Table5[[#This Row],[CONTROLN]],vlookup_table[],7,FALSE)</f>
        <v>5</v>
      </c>
      <c r="R415">
        <f t="shared" si="6"/>
        <v>77</v>
      </c>
      <c r="S4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16" spans="1:19" x14ac:dyDescent="0.35">
      <c r="A416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  <c r="N416">
        <f>VLOOKUP(Table5[[#This Row],[CONTROLN]],vlookup_table[],2,FALSE)</f>
        <v>28</v>
      </c>
      <c r="O416">
        <f>VLOOKUP(Table5[[#This Row],[CONTROLN]],vlookup_table[],4,FALSE)</f>
        <v>0</v>
      </c>
      <c r="P416" t="str">
        <f>VLOOKUP(Table5[[#This Row],[CONTROLN]],vlookup_table[],5,FALSE)</f>
        <v>T2</v>
      </c>
      <c r="Q416">
        <f>VLOOKUP(Table5[[#This Row],[CONTROLN]],vlookup_table[],7,FALSE)</f>
        <v>10</v>
      </c>
      <c r="R416" t="str">
        <f t="shared" si="6"/>
        <v/>
      </c>
      <c r="S4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17" spans="1:19" x14ac:dyDescent="0.35">
      <c r="A417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  <c r="N417">
        <f>VLOOKUP(Table5[[#This Row],[CONTROLN]],vlookup_table[],2,FALSE)</f>
        <v>0</v>
      </c>
      <c r="O417">
        <f>VLOOKUP(Table5[[#This Row],[CONTROLN]],vlookup_table[],4,FALSE)</f>
        <v>3101</v>
      </c>
      <c r="P417" t="str">
        <f>VLOOKUP(Table5[[#This Row],[CONTROLN]],vlookup_table[],5,FALSE)</f>
        <v>C1</v>
      </c>
      <c r="Q417">
        <f>VLOOKUP(Table5[[#This Row],[CONTROLN]],vlookup_table[],7,FALSE)</f>
        <v>10</v>
      </c>
      <c r="R417">
        <f t="shared" si="6"/>
        <v>66</v>
      </c>
      <c r="S4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18" spans="1:19" x14ac:dyDescent="0.35">
      <c r="A418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  <c r="N418">
        <f>VLOOKUP(Table5[[#This Row],[CONTROLN]],vlookup_table[],2,FALSE)</f>
        <v>1</v>
      </c>
      <c r="O418">
        <f>VLOOKUP(Table5[[#This Row],[CONTROLN]],vlookup_table[],4,FALSE)</f>
        <v>2601</v>
      </c>
      <c r="P418" t="str">
        <f>VLOOKUP(Table5[[#This Row],[CONTROLN]],vlookup_table[],5,FALSE)</f>
        <v>T2</v>
      </c>
      <c r="Q418">
        <f>VLOOKUP(Table5[[#This Row],[CONTROLN]],vlookup_table[],7,FALSE)</f>
        <v>10</v>
      </c>
      <c r="R418">
        <f t="shared" si="6"/>
        <v>71</v>
      </c>
      <c r="S4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19" spans="1:19" x14ac:dyDescent="0.35">
      <c r="A419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  <c r="N419">
        <f>VLOOKUP(Table5[[#This Row],[CONTROLN]],vlookup_table[],2,FALSE)</f>
        <v>0</v>
      </c>
      <c r="O419">
        <f>VLOOKUP(Table5[[#This Row],[CONTROLN]],vlookup_table[],4,FALSE)</f>
        <v>0</v>
      </c>
      <c r="P419" t="str">
        <f>VLOOKUP(Table5[[#This Row],[CONTROLN]],vlookup_table[],5,FALSE)</f>
        <v>S2</v>
      </c>
      <c r="Q419">
        <f>VLOOKUP(Table5[[#This Row],[CONTROLN]],vlookup_table[],7,FALSE)</f>
        <v>20</v>
      </c>
      <c r="R419" t="str">
        <f t="shared" si="6"/>
        <v/>
      </c>
      <c r="S4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20" spans="1:19" x14ac:dyDescent="0.35">
      <c r="A420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  <c r="N420">
        <f>VLOOKUP(Table5[[#This Row],[CONTROLN]],vlookup_table[],2,FALSE)</f>
        <v>2</v>
      </c>
      <c r="O420">
        <f>VLOOKUP(Table5[[#This Row],[CONTROLN]],vlookup_table[],4,FALSE)</f>
        <v>0</v>
      </c>
      <c r="P420" t="str">
        <f>VLOOKUP(Table5[[#This Row],[CONTROLN]],vlookup_table[],5,FALSE)</f>
        <v>S2</v>
      </c>
      <c r="Q420">
        <f>VLOOKUP(Table5[[#This Row],[CONTROLN]],vlookup_table[],7,FALSE)</f>
        <v>10</v>
      </c>
      <c r="R420" t="str">
        <f t="shared" si="6"/>
        <v/>
      </c>
      <c r="S4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21" spans="1:19" x14ac:dyDescent="0.35">
      <c r="A421">
        <v>168189</v>
      </c>
      <c r="B421" t="s">
        <v>22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  <c r="N421">
        <f>VLOOKUP(Table5[[#This Row],[CONTROLN]],vlookup_table[],2,FALSE)</f>
        <v>1</v>
      </c>
      <c r="O421">
        <f>VLOOKUP(Table5[[#This Row],[CONTROLN]],vlookup_table[],4,FALSE)</f>
        <v>5001</v>
      </c>
      <c r="P421" t="str">
        <f>VLOOKUP(Table5[[#This Row],[CONTROLN]],vlookup_table[],5,FALSE)</f>
        <v>U1</v>
      </c>
      <c r="Q421">
        <f>VLOOKUP(Table5[[#This Row],[CONTROLN]],vlookup_table[],7,FALSE)</f>
        <v>15</v>
      </c>
      <c r="R421">
        <f t="shared" si="6"/>
        <v>47</v>
      </c>
      <c r="S4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22" spans="1:19" x14ac:dyDescent="0.35">
      <c r="A422">
        <v>148998</v>
      </c>
      <c r="B422" t="s">
        <v>22</v>
      </c>
      <c r="C422" t="s">
        <v>109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  <c r="N422">
        <f>VLOOKUP(Table5[[#This Row],[CONTROLN]],vlookup_table[],2,FALSE)</f>
        <v>1</v>
      </c>
      <c r="O422">
        <f>VLOOKUP(Table5[[#This Row],[CONTROLN]],vlookup_table[],4,FALSE)</f>
        <v>4709</v>
      </c>
      <c r="P422" t="str">
        <f>VLOOKUP(Table5[[#This Row],[CONTROLN]],vlookup_table[],5,FALSE)</f>
        <v>C1</v>
      </c>
      <c r="Q422">
        <f>VLOOKUP(Table5[[#This Row],[CONTROLN]],vlookup_table[],7,FALSE)</f>
        <v>25</v>
      </c>
      <c r="R422">
        <f t="shared" si="6"/>
        <v>49</v>
      </c>
      <c r="S4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23" spans="1:19" x14ac:dyDescent="0.35">
      <c r="A423">
        <v>186292</v>
      </c>
      <c r="B423" t="s">
        <v>22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  <c r="N423">
        <f>VLOOKUP(Table5[[#This Row],[CONTROLN]],vlookup_table[],2,FALSE)</f>
        <v>1</v>
      </c>
      <c r="O423">
        <f>VLOOKUP(Table5[[#This Row],[CONTROLN]],vlookup_table[],4,FALSE)</f>
        <v>509</v>
      </c>
      <c r="P423" t="str">
        <f>VLOOKUP(Table5[[#This Row],[CONTROLN]],vlookup_table[],5,FALSE)</f>
        <v>C2</v>
      </c>
      <c r="Q423">
        <f>VLOOKUP(Table5[[#This Row],[CONTROLN]],vlookup_table[],7,FALSE)</f>
        <v>10</v>
      </c>
      <c r="R423">
        <f t="shared" si="6"/>
        <v>91</v>
      </c>
      <c r="S4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24" spans="1:19" x14ac:dyDescent="0.35">
      <c r="A424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  <c r="N424">
        <f>VLOOKUP(Table5[[#This Row],[CONTROLN]],vlookup_table[],2,FALSE)</f>
        <v>28</v>
      </c>
      <c r="O424">
        <f>VLOOKUP(Table5[[#This Row],[CONTROLN]],vlookup_table[],4,FALSE)</f>
        <v>4409</v>
      </c>
      <c r="P424" t="str">
        <f>VLOOKUP(Table5[[#This Row],[CONTROLN]],vlookup_table[],5,FALSE)</f>
        <v>C2</v>
      </c>
      <c r="Q424">
        <f>VLOOKUP(Table5[[#This Row],[CONTROLN]],vlookup_table[],7,FALSE)</f>
        <v>15</v>
      </c>
      <c r="R424">
        <f t="shared" si="6"/>
        <v>52</v>
      </c>
      <c r="S4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25" spans="1:19" x14ac:dyDescent="0.35">
      <c r="A425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  <c r="N425">
        <f>VLOOKUP(Table5[[#This Row],[CONTROLN]],vlookup_table[],2,FALSE)</f>
        <v>28</v>
      </c>
      <c r="O425">
        <f>VLOOKUP(Table5[[#This Row],[CONTROLN]],vlookup_table[],4,FALSE)</f>
        <v>912</v>
      </c>
      <c r="P425" t="str">
        <f>VLOOKUP(Table5[[#This Row],[CONTROLN]],vlookup_table[],5,FALSE)</f>
        <v>U1</v>
      </c>
      <c r="Q425">
        <f>VLOOKUP(Table5[[#This Row],[CONTROLN]],vlookup_table[],7,FALSE)</f>
        <v>14</v>
      </c>
      <c r="R425">
        <f t="shared" si="6"/>
        <v>87</v>
      </c>
      <c r="S4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26" spans="1:19" x14ac:dyDescent="0.35">
      <c r="A426">
        <v>155266</v>
      </c>
      <c r="B426" t="s">
        <v>22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  <c r="N426">
        <f>VLOOKUP(Table5[[#This Row],[CONTROLN]],vlookup_table[],2,FALSE)</f>
        <v>0</v>
      </c>
      <c r="O426">
        <f>VLOOKUP(Table5[[#This Row],[CONTROLN]],vlookup_table[],4,FALSE)</f>
        <v>0</v>
      </c>
      <c r="P426" t="str">
        <f>VLOOKUP(Table5[[#This Row],[CONTROLN]],vlookup_table[],5,FALSE)</f>
        <v>C3</v>
      </c>
      <c r="Q426">
        <f>VLOOKUP(Table5[[#This Row],[CONTROLN]],vlookup_table[],7,FALSE)</f>
        <v>11</v>
      </c>
      <c r="R426" t="str">
        <f t="shared" si="6"/>
        <v/>
      </c>
      <c r="S4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27" spans="1:19" x14ac:dyDescent="0.35">
      <c r="A427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  <c r="N427">
        <f>VLOOKUP(Table5[[#This Row],[CONTROLN]],vlookup_table[],2,FALSE)</f>
        <v>0</v>
      </c>
      <c r="O427">
        <f>VLOOKUP(Table5[[#This Row],[CONTROLN]],vlookup_table[],4,FALSE)</f>
        <v>3201</v>
      </c>
      <c r="P427" t="str">
        <f>VLOOKUP(Table5[[#This Row],[CONTROLN]],vlookup_table[],5,FALSE)</f>
        <v>S2</v>
      </c>
      <c r="Q427">
        <f>VLOOKUP(Table5[[#This Row],[CONTROLN]],vlookup_table[],7,FALSE)</f>
        <v>10</v>
      </c>
      <c r="R427">
        <f t="shared" si="6"/>
        <v>65</v>
      </c>
      <c r="S4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28" spans="1:19" x14ac:dyDescent="0.35">
      <c r="A428">
        <v>189853</v>
      </c>
      <c r="B428" t="s">
        <v>63</v>
      </c>
      <c r="C428" t="s">
        <v>17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  <c r="N428">
        <f>VLOOKUP(Table5[[#This Row],[CONTROLN]],vlookup_table[],2,FALSE)</f>
        <v>1002</v>
      </c>
      <c r="O428">
        <f>VLOOKUP(Table5[[#This Row],[CONTROLN]],vlookup_table[],4,FALSE)</f>
        <v>4306</v>
      </c>
      <c r="P428" t="str">
        <f>VLOOKUP(Table5[[#This Row],[CONTROLN]],vlookup_table[],5,FALSE)</f>
        <v/>
      </c>
      <c r="Q428">
        <f>VLOOKUP(Table5[[#This Row],[CONTROLN]],vlookup_table[],7,FALSE)</f>
        <v>8</v>
      </c>
      <c r="R428">
        <f t="shared" si="6"/>
        <v>54</v>
      </c>
      <c r="S42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29" spans="1:19" x14ac:dyDescent="0.35">
      <c r="A429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  <c r="N429">
        <f>VLOOKUP(Table5[[#This Row],[CONTROLN]],vlookup_table[],2,FALSE)</f>
        <v>1</v>
      </c>
      <c r="O429">
        <f>VLOOKUP(Table5[[#This Row],[CONTROLN]],vlookup_table[],4,FALSE)</f>
        <v>4201</v>
      </c>
      <c r="P429" t="str">
        <f>VLOOKUP(Table5[[#This Row],[CONTROLN]],vlookup_table[],5,FALSE)</f>
        <v>S2</v>
      </c>
      <c r="Q429">
        <f>VLOOKUP(Table5[[#This Row],[CONTROLN]],vlookup_table[],7,FALSE)</f>
        <v>30</v>
      </c>
      <c r="R429">
        <f t="shared" si="6"/>
        <v>55</v>
      </c>
      <c r="S4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30" spans="1:19" x14ac:dyDescent="0.35">
      <c r="A430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  <c r="N430">
        <f>VLOOKUP(Table5[[#This Row],[CONTROLN]],vlookup_table[],2,FALSE)</f>
        <v>0</v>
      </c>
      <c r="O430">
        <f>VLOOKUP(Table5[[#This Row],[CONTROLN]],vlookup_table[],4,FALSE)</f>
        <v>3605</v>
      </c>
      <c r="P430" t="str">
        <f>VLOOKUP(Table5[[#This Row],[CONTROLN]],vlookup_table[],5,FALSE)</f>
        <v>S2</v>
      </c>
      <c r="Q430">
        <f>VLOOKUP(Table5[[#This Row],[CONTROLN]],vlookup_table[],7,FALSE)</f>
        <v>10</v>
      </c>
      <c r="R430">
        <f t="shared" si="6"/>
        <v>61</v>
      </c>
      <c r="S4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31" spans="1:19" x14ac:dyDescent="0.35">
      <c r="A431">
        <v>171566</v>
      </c>
      <c r="B431" t="s">
        <v>22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  <c r="N431">
        <f>VLOOKUP(Table5[[#This Row],[CONTROLN]],vlookup_table[],2,FALSE)</f>
        <v>1</v>
      </c>
      <c r="O431">
        <f>VLOOKUP(Table5[[#This Row],[CONTROLN]],vlookup_table[],4,FALSE)</f>
        <v>2201</v>
      </c>
      <c r="P431" t="str">
        <f>VLOOKUP(Table5[[#This Row],[CONTROLN]],vlookup_table[],5,FALSE)</f>
        <v>T2</v>
      </c>
      <c r="Q431">
        <f>VLOOKUP(Table5[[#This Row],[CONTROLN]],vlookup_table[],7,FALSE)</f>
        <v>15</v>
      </c>
      <c r="R431">
        <f t="shared" si="6"/>
        <v>75</v>
      </c>
      <c r="S4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32" spans="1:19" x14ac:dyDescent="0.35">
      <c r="A432">
        <v>156266</v>
      </c>
      <c r="B432" t="s">
        <v>22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  <c r="N432">
        <f>VLOOKUP(Table5[[#This Row],[CONTROLN]],vlookup_table[],2,FALSE)</f>
        <v>0</v>
      </c>
      <c r="O432">
        <f>VLOOKUP(Table5[[#This Row],[CONTROLN]],vlookup_table[],4,FALSE)</f>
        <v>3701</v>
      </c>
      <c r="P432" t="str">
        <f>VLOOKUP(Table5[[#This Row],[CONTROLN]],vlookup_table[],5,FALSE)</f>
        <v>R1</v>
      </c>
      <c r="Q432">
        <f>VLOOKUP(Table5[[#This Row],[CONTROLN]],vlookup_table[],7,FALSE)</f>
        <v>20</v>
      </c>
      <c r="R432">
        <f t="shared" si="6"/>
        <v>60</v>
      </c>
      <c r="S4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33" spans="1:19" x14ac:dyDescent="0.35">
      <c r="A433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  <c r="N433">
        <f>VLOOKUP(Table5[[#This Row],[CONTROLN]],vlookup_table[],2,FALSE)</f>
        <v>0</v>
      </c>
      <c r="O433">
        <f>VLOOKUP(Table5[[#This Row],[CONTROLN]],vlookup_table[],4,FALSE)</f>
        <v>2401</v>
      </c>
      <c r="P433" t="str">
        <f>VLOOKUP(Table5[[#This Row],[CONTROLN]],vlookup_table[],5,FALSE)</f>
        <v>S1</v>
      </c>
      <c r="Q433">
        <f>VLOOKUP(Table5[[#This Row],[CONTROLN]],vlookup_table[],7,FALSE)</f>
        <v>10</v>
      </c>
      <c r="R433">
        <f t="shared" si="6"/>
        <v>73</v>
      </c>
      <c r="S4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34" spans="1:19" x14ac:dyDescent="0.35">
      <c r="A434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  <c r="N434">
        <f>VLOOKUP(Table5[[#This Row],[CONTROLN]],vlookup_table[],2,FALSE)</f>
        <v>0</v>
      </c>
      <c r="O434">
        <f>VLOOKUP(Table5[[#This Row],[CONTROLN]],vlookup_table[],4,FALSE)</f>
        <v>0</v>
      </c>
      <c r="P434" t="str">
        <f>VLOOKUP(Table5[[#This Row],[CONTROLN]],vlookup_table[],5,FALSE)</f>
        <v>S2</v>
      </c>
      <c r="Q434">
        <f>VLOOKUP(Table5[[#This Row],[CONTROLN]],vlookup_table[],7,FALSE)</f>
        <v>5</v>
      </c>
      <c r="R434" t="str">
        <f t="shared" si="6"/>
        <v/>
      </c>
      <c r="S4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35" spans="1:19" x14ac:dyDescent="0.35">
      <c r="A435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  <c r="N435">
        <f>VLOOKUP(Table5[[#This Row],[CONTROLN]],vlookup_table[],2,FALSE)</f>
        <v>0</v>
      </c>
      <c r="O435">
        <f>VLOOKUP(Table5[[#This Row],[CONTROLN]],vlookup_table[],4,FALSE)</f>
        <v>0</v>
      </c>
      <c r="P435" t="str">
        <f>VLOOKUP(Table5[[#This Row],[CONTROLN]],vlookup_table[],5,FALSE)</f>
        <v>T2</v>
      </c>
      <c r="Q435">
        <f>VLOOKUP(Table5[[#This Row],[CONTROLN]],vlookup_table[],7,FALSE)</f>
        <v>10</v>
      </c>
      <c r="R435" t="str">
        <f t="shared" si="6"/>
        <v/>
      </c>
      <c r="S4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36" spans="1:19" x14ac:dyDescent="0.35">
      <c r="A436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  <c r="N436">
        <f>VLOOKUP(Table5[[#This Row],[CONTROLN]],vlookup_table[],2,FALSE)</f>
        <v>1</v>
      </c>
      <c r="O436">
        <f>VLOOKUP(Table5[[#This Row],[CONTROLN]],vlookup_table[],4,FALSE)</f>
        <v>3411</v>
      </c>
      <c r="P436" t="str">
        <f>VLOOKUP(Table5[[#This Row],[CONTROLN]],vlookup_table[],5,FALSE)</f>
        <v>R2</v>
      </c>
      <c r="Q436">
        <f>VLOOKUP(Table5[[#This Row],[CONTROLN]],vlookup_table[],7,FALSE)</f>
        <v>25</v>
      </c>
      <c r="R436">
        <f t="shared" si="6"/>
        <v>62</v>
      </c>
      <c r="S4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37" spans="1:19" x14ac:dyDescent="0.35">
      <c r="A437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  <c r="N437">
        <f>VLOOKUP(Table5[[#This Row],[CONTROLN]],vlookup_table[],2,FALSE)</f>
        <v>1002</v>
      </c>
      <c r="O437">
        <f>VLOOKUP(Table5[[#This Row],[CONTROLN]],vlookup_table[],4,FALSE)</f>
        <v>4201</v>
      </c>
      <c r="P437" t="str">
        <f>VLOOKUP(Table5[[#This Row],[CONTROLN]],vlookup_table[],5,FALSE)</f>
        <v>T2</v>
      </c>
      <c r="Q437">
        <f>VLOOKUP(Table5[[#This Row],[CONTROLN]],vlookup_table[],7,FALSE)</f>
        <v>5</v>
      </c>
      <c r="R437">
        <f t="shared" si="6"/>
        <v>55</v>
      </c>
      <c r="S4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38" spans="1:19" x14ac:dyDescent="0.35">
      <c r="A438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  <c r="N438">
        <f>VLOOKUP(Table5[[#This Row],[CONTROLN]],vlookup_table[],2,FALSE)</f>
        <v>2</v>
      </c>
      <c r="O438">
        <f>VLOOKUP(Table5[[#This Row],[CONTROLN]],vlookup_table[],4,FALSE)</f>
        <v>0</v>
      </c>
      <c r="P438" t="str">
        <f>VLOOKUP(Table5[[#This Row],[CONTROLN]],vlookup_table[],5,FALSE)</f>
        <v>R3</v>
      </c>
      <c r="Q438">
        <f>VLOOKUP(Table5[[#This Row],[CONTROLN]],vlookup_table[],7,FALSE)</f>
        <v>20</v>
      </c>
      <c r="R438" t="str">
        <f t="shared" si="6"/>
        <v/>
      </c>
      <c r="S4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39" spans="1:19" x14ac:dyDescent="0.35">
      <c r="A439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  <c r="N439">
        <f>VLOOKUP(Table5[[#This Row],[CONTROLN]],vlookup_table[],2,FALSE)</f>
        <v>0</v>
      </c>
      <c r="O439">
        <f>VLOOKUP(Table5[[#This Row],[CONTROLN]],vlookup_table[],4,FALSE)</f>
        <v>3501</v>
      </c>
      <c r="P439" t="str">
        <f>VLOOKUP(Table5[[#This Row],[CONTROLN]],vlookup_table[],5,FALSE)</f>
        <v>C2</v>
      </c>
      <c r="Q439">
        <f>VLOOKUP(Table5[[#This Row],[CONTROLN]],vlookup_table[],7,FALSE)</f>
        <v>10</v>
      </c>
      <c r="R439">
        <f t="shared" si="6"/>
        <v>62</v>
      </c>
      <c r="S4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40" spans="1:19" x14ac:dyDescent="0.35">
      <c r="A440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  <c r="N440">
        <f>VLOOKUP(Table5[[#This Row],[CONTROLN]],vlookup_table[],2,FALSE)</f>
        <v>1002</v>
      </c>
      <c r="O440">
        <f>VLOOKUP(Table5[[#This Row],[CONTROLN]],vlookup_table[],4,FALSE)</f>
        <v>3307</v>
      </c>
      <c r="P440" t="str">
        <f>VLOOKUP(Table5[[#This Row],[CONTROLN]],vlookup_table[],5,FALSE)</f>
        <v>T2</v>
      </c>
      <c r="Q440">
        <f>VLOOKUP(Table5[[#This Row],[CONTROLN]],vlookup_table[],7,FALSE)</f>
        <v>10</v>
      </c>
      <c r="R440">
        <f t="shared" si="6"/>
        <v>63</v>
      </c>
      <c r="S4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41" spans="1:19" x14ac:dyDescent="0.35">
      <c r="A44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  <c r="N441">
        <f>VLOOKUP(Table5[[#This Row],[CONTROLN]],vlookup_table[],2,FALSE)</f>
        <v>2</v>
      </c>
      <c r="O441">
        <f>VLOOKUP(Table5[[#This Row],[CONTROLN]],vlookup_table[],4,FALSE)</f>
        <v>4601</v>
      </c>
      <c r="P441" t="str">
        <f>VLOOKUP(Table5[[#This Row],[CONTROLN]],vlookup_table[],5,FALSE)</f>
        <v>S2</v>
      </c>
      <c r="Q441">
        <f>VLOOKUP(Table5[[#This Row],[CONTROLN]],vlookup_table[],7,FALSE)</f>
        <v>18</v>
      </c>
      <c r="R441">
        <f t="shared" si="6"/>
        <v>51</v>
      </c>
      <c r="S4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42" spans="1:19" x14ac:dyDescent="0.35">
      <c r="A442">
        <v>169827</v>
      </c>
      <c r="B442" t="s">
        <v>22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  <c r="N442">
        <f>VLOOKUP(Table5[[#This Row],[CONTROLN]],vlookup_table[],2,FALSE)</f>
        <v>0</v>
      </c>
      <c r="O442">
        <f>VLOOKUP(Table5[[#This Row],[CONTROLN]],vlookup_table[],4,FALSE)</f>
        <v>4801</v>
      </c>
      <c r="P442" t="str">
        <f>VLOOKUP(Table5[[#This Row],[CONTROLN]],vlookup_table[],5,FALSE)</f>
        <v>S2</v>
      </c>
      <c r="Q442">
        <f>VLOOKUP(Table5[[#This Row],[CONTROLN]],vlookup_table[],7,FALSE)</f>
        <v>21</v>
      </c>
      <c r="R442">
        <f t="shared" si="6"/>
        <v>49</v>
      </c>
      <c r="S4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43" spans="1:19" x14ac:dyDescent="0.35">
      <c r="A443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  <c r="N443">
        <f>VLOOKUP(Table5[[#This Row],[CONTROLN]],vlookup_table[],2,FALSE)</f>
        <v>0</v>
      </c>
      <c r="O443">
        <f>VLOOKUP(Table5[[#This Row],[CONTROLN]],vlookup_table[],4,FALSE)</f>
        <v>709</v>
      </c>
      <c r="P443" t="str">
        <f>VLOOKUP(Table5[[#This Row],[CONTROLN]],vlookup_table[],5,FALSE)</f>
        <v>C1</v>
      </c>
      <c r="Q443">
        <f>VLOOKUP(Table5[[#This Row],[CONTROLN]],vlookup_table[],7,FALSE)</f>
        <v>26</v>
      </c>
      <c r="R443">
        <f t="shared" si="6"/>
        <v>89</v>
      </c>
      <c r="S4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44" spans="1:19" x14ac:dyDescent="0.35">
      <c r="A444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  <c r="N444">
        <f>VLOOKUP(Table5[[#This Row],[CONTROLN]],vlookup_table[],2,FALSE)</f>
        <v>2</v>
      </c>
      <c r="O444">
        <f>VLOOKUP(Table5[[#This Row],[CONTROLN]],vlookup_table[],4,FALSE)</f>
        <v>3101</v>
      </c>
      <c r="P444" t="str">
        <f>VLOOKUP(Table5[[#This Row],[CONTROLN]],vlookup_table[],5,FALSE)</f>
        <v>U3</v>
      </c>
      <c r="Q444">
        <f>VLOOKUP(Table5[[#This Row],[CONTROLN]],vlookup_table[],7,FALSE)</f>
        <v>10</v>
      </c>
      <c r="R444">
        <f t="shared" si="6"/>
        <v>66</v>
      </c>
      <c r="S4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45" spans="1:19" x14ac:dyDescent="0.35">
      <c r="A445">
        <v>186396</v>
      </c>
      <c r="B445" t="s">
        <v>44</v>
      </c>
      <c r="C445" t="s">
        <v>14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  <c r="N445">
        <f>VLOOKUP(Table5[[#This Row],[CONTROLN]],vlookup_table[],2,FALSE)</f>
        <v>0</v>
      </c>
      <c r="O445">
        <f>VLOOKUP(Table5[[#This Row],[CONTROLN]],vlookup_table[],4,FALSE)</f>
        <v>4311</v>
      </c>
      <c r="P445" t="str">
        <f>VLOOKUP(Table5[[#This Row],[CONTROLN]],vlookup_table[],5,FALSE)</f>
        <v>T2</v>
      </c>
      <c r="Q445">
        <f>VLOOKUP(Table5[[#This Row],[CONTROLN]],vlookup_table[],7,FALSE)</f>
        <v>20</v>
      </c>
      <c r="R445">
        <f t="shared" si="6"/>
        <v>53</v>
      </c>
      <c r="S4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46" spans="1:19" x14ac:dyDescent="0.35">
      <c r="A446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  <c r="N446">
        <f>VLOOKUP(Table5[[#This Row],[CONTROLN]],vlookup_table[],2,FALSE)</f>
        <v>0</v>
      </c>
      <c r="O446">
        <f>VLOOKUP(Table5[[#This Row],[CONTROLN]],vlookup_table[],4,FALSE)</f>
        <v>2801</v>
      </c>
      <c r="P446" t="str">
        <f>VLOOKUP(Table5[[#This Row],[CONTROLN]],vlookup_table[],5,FALSE)</f>
        <v>R3</v>
      </c>
      <c r="Q446">
        <f>VLOOKUP(Table5[[#This Row],[CONTROLN]],vlookup_table[],7,FALSE)</f>
        <v>10</v>
      </c>
      <c r="R446">
        <f t="shared" si="6"/>
        <v>69</v>
      </c>
      <c r="S4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47" spans="1:19" x14ac:dyDescent="0.35">
      <c r="A447">
        <v>178826</v>
      </c>
      <c r="B447" t="s">
        <v>49</v>
      </c>
      <c r="C447" t="s">
        <v>109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  <c r="N447">
        <f>VLOOKUP(Table5[[#This Row],[CONTROLN]],vlookup_table[],2,FALSE)</f>
        <v>0</v>
      </c>
      <c r="O447">
        <f>VLOOKUP(Table5[[#This Row],[CONTROLN]],vlookup_table[],4,FALSE)</f>
        <v>5102</v>
      </c>
      <c r="P447" t="str">
        <f>VLOOKUP(Table5[[#This Row],[CONTROLN]],vlookup_table[],5,FALSE)</f>
        <v>S1</v>
      </c>
      <c r="Q447">
        <f>VLOOKUP(Table5[[#This Row],[CONTROLN]],vlookup_table[],7,FALSE)</f>
        <v>20</v>
      </c>
      <c r="R447">
        <f t="shared" si="6"/>
        <v>46</v>
      </c>
      <c r="S4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48" spans="1:19" x14ac:dyDescent="0.35">
      <c r="A448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  <c r="N448">
        <f>VLOOKUP(Table5[[#This Row],[CONTROLN]],vlookup_table[],2,FALSE)</f>
        <v>1</v>
      </c>
      <c r="O448">
        <f>VLOOKUP(Table5[[#This Row],[CONTROLN]],vlookup_table[],4,FALSE)</f>
        <v>2504</v>
      </c>
      <c r="P448" t="str">
        <f>VLOOKUP(Table5[[#This Row],[CONTROLN]],vlookup_table[],5,FALSE)</f>
        <v>S2</v>
      </c>
      <c r="Q448">
        <f>VLOOKUP(Table5[[#This Row],[CONTROLN]],vlookup_table[],7,FALSE)</f>
        <v>10</v>
      </c>
      <c r="R448">
        <f t="shared" si="6"/>
        <v>72</v>
      </c>
      <c r="S4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49" spans="1:19" x14ac:dyDescent="0.35">
      <c r="A449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  <c r="N449">
        <f>VLOOKUP(Table5[[#This Row],[CONTROLN]],vlookup_table[],2,FALSE)</f>
        <v>0</v>
      </c>
      <c r="O449">
        <f>VLOOKUP(Table5[[#This Row],[CONTROLN]],vlookup_table[],4,FALSE)</f>
        <v>4412</v>
      </c>
      <c r="P449" t="str">
        <f>VLOOKUP(Table5[[#This Row],[CONTROLN]],vlookup_table[],5,FALSE)</f>
        <v>C2</v>
      </c>
      <c r="Q449">
        <f>VLOOKUP(Table5[[#This Row],[CONTROLN]],vlookup_table[],7,FALSE)</f>
        <v>14</v>
      </c>
      <c r="R449">
        <f t="shared" si="6"/>
        <v>52</v>
      </c>
      <c r="S4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50" spans="1:19" x14ac:dyDescent="0.35">
      <c r="A450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  <c r="N450">
        <f>VLOOKUP(Table5[[#This Row],[CONTROLN]],vlookup_table[],2,FALSE)</f>
        <v>2</v>
      </c>
      <c r="O450">
        <f>VLOOKUP(Table5[[#This Row],[CONTROLN]],vlookup_table[],4,FALSE)</f>
        <v>5901</v>
      </c>
      <c r="P450" t="str">
        <f>VLOOKUP(Table5[[#This Row],[CONTROLN]],vlookup_table[],5,FALSE)</f>
        <v>T2</v>
      </c>
      <c r="Q450">
        <f>VLOOKUP(Table5[[#This Row],[CONTROLN]],vlookup_table[],7,FALSE)</f>
        <v>8</v>
      </c>
      <c r="R450">
        <f t="shared" ref="R450:R513" si="7">IF(OR(O450="",O450=0),"",(1997-(1900+INT(O450/100)))-IF(MOD(O450,100)&gt;6,1,0))</f>
        <v>38</v>
      </c>
      <c r="S4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51" spans="1:19" x14ac:dyDescent="0.35">
      <c r="A45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  <c r="N451">
        <f>VLOOKUP(Table5[[#This Row],[CONTROLN]],vlookup_table[],2,FALSE)</f>
        <v>2</v>
      </c>
      <c r="O451">
        <f>VLOOKUP(Table5[[#This Row],[CONTROLN]],vlookup_table[],4,FALSE)</f>
        <v>2805</v>
      </c>
      <c r="P451" t="str">
        <f>VLOOKUP(Table5[[#This Row],[CONTROLN]],vlookup_table[],5,FALSE)</f>
        <v>C3</v>
      </c>
      <c r="Q451">
        <f>VLOOKUP(Table5[[#This Row],[CONTROLN]],vlookup_table[],7,FALSE)</f>
        <v>6</v>
      </c>
      <c r="R451">
        <f t="shared" si="7"/>
        <v>69</v>
      </c>
      <c r="S4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52" spans="1:19" x14ac:dyDescent="0.35">
      <c r="A452">
        <v>173348</v>
      </c>
      <c r="B452" t="s">
        <v>22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  <c r="N452">
        <f>VLOOKUP(Table5[[#This Row],[CONTROLN]],vlookup_table[],2,FALSE)</f>
        <v>28</v>
      </c>
      <c r="O452">
        <f>VLOOKUP(Table5[[#This Row],[CONTROLN]],vlookup_table[],4,FALSE)</f>
        <v>2701</v>
      </c>
      <c r="P452" t="str">
        <f>VLOOKUP(Table5[[#This Row],[CONTROLN]],vlookup_table[],5,FALSE)</f>
        <v>T2</v>
      </c>
      <c r="Q452">
        <f>VLOOKUP(Table5[[#This Row],[CONTROLN]],vlookup_table[],7,FALSE)</f>
        <v>8</v>
      </c>
      <c r="R452">
        <f t="shared" si="7"/>
        <v>70</v>
      </c>
      <c r="S4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53" spans="1:19" x14ac:dyDescent="0.35">
      <c r="A453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  <c r="N453">
        <f>VLOOKUP(Table5[[#This Row],[CONTROLN]],vlookup_table[],2,FALSE)</f>
        <v>0</v>
      </c>
      <c r="O453">
        <f>VLOOKUP(Table5[[#This Row],[CONTROLN]],vlookup_table[],4,FALSE)</f>
        <v>0</v>
      </c>
      <c r="P453" t="str">
        <f>VLOOKUP(Table5[[#This Row],[CONTROLN]],vlookup_table[],5,FALSE)</f>
        <v>R2</v>
      </c>
      <c r="Q453">
        <f>VLOOKUP(Table5[[#This Row],[CONTROLN]],vlookup_table[],7,FALSE)</f>
        <v>20</v>
      </c>
      <c r="R453" t="str">
        <f t="shared" si="7"/>
        <v/>
      </c>
      <c r="S4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54" spans="1:19" x14ac:dyDescent="0.35">
      <c r="A454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  <c r="N454">
        <f>VLOOKUP(Table5[[#This Row],[CONTROLN]],vlookup_table[],2,FALSE)</f>
        <v>0</v>
      </c>
      <c r="O454">
        <f>VLOOKUP(Table5[[#This Row],[CONTROLN]],vlookup_table[],4,FALSE)</f>
        <v>0</v>
      </c>
      <c r="P454" t="str">
        <f>VLOOKUP(Table5[[#This Row],[CONTROLN]],vlookup_table[],5,FALSE)</f>
        <v>R2</v>
      </c>
      <c r="Q454">
        <f>VLOOKUP(Table5[[#This Row],[CONTROLN]],vlookup_table[],7,FALSE)</f>
        <v>13</v>
      </c>
      <c r="R454" t="str">
        <f t="shared" si="7"/>
        <v/>
      </c>
      <c r="S4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55" spans="1:19" x14ac:dyDescent="0.35">
      <c r="A455">
        <v>156485</v>
      </c>
      <c r="B455" t="s">
        <v>22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  <c r="N455">
        <f>VLOOKUP(Table5[[#This Row],[CONTROLN]],vlookup_table[],2,FALSE)</f>
        <v>0</v>
      </c>
      <c r="O455">
        <f>VLOOKUP(Table5[[#This Row],[CONTROLN]],vlookup_table[],4,FALSE)</f>
        <v>4101</v>
      </c>
      <c r="P455" t="str">
        <f>VLOOKUP(Table5[[#This Row],[CONTROLN]],vlookup_table[],5,FALSE)</f>
        <v>U1</v>
      </c>
      <c r="Q455">
        <f>VLOOKUP(Table5[[#This Row],[CONTROLN]],vlookup_table[],7,FALSE)</f>
        <v>10</v>
      </c>
      <c r="R455">
        <f t="shared" si="7"/>
        <v>56</v>
      </c>
      <c r="S4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56" spans="1:19" x14ac:dyDescent="0.35">
      <c r="A456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  <c r="N456">
        <f>VLOOKUP(Table5[[#This Row],[CONTROLN]],vlookup_table[],2,FALSE)</f>
        <v>0</v>
      </c>
      <c r="O456">
        <f>VLOOKUP(Table5[[#This Row],[CONTROLN]],vlookup_table[],4,FALSE)</f>
        <v>6001</v>
      </c>
      <c r="P456" t="str">
        <f>VLOOKUP(Table5[[#This Row],[CONTROLN]],vlookup_table[],5,FALSE)</f>
        <v>C3</v>
      </c>
      <c r="Q456">
        <f>VLOOKUP(Table5[[#This Row],[CONTROLN]],vlookup_table[],7,FALSE)</f>
        <v>4</v>
      </c>
      <c r="R456">
        <f t="shared" si="7"/>
        <v>37</v>
      </c>
      <c r="S4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57" spans="1:19" x14ac:dyDescent="0.35">
      <c r="A457">
        <v>50187</v>
      </c>
      <c r="B457" t="s">
        <v>54</v>
      </c>
      <c r="C457" t="s">
        <v>109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  <c r="N457">
        <f>VLOOKUP(Table5[[#This Row],[CONTROLN]],vlookup_table[],2,FALSE)</f>
        <v>0</v>
      </c>
      <c r="O457">
        <f>VLOOKUP(Table5[[#This Row],[CONTROLN]],vlookup_table[],4,FALSE)</f>
        <v>0</v>
      </c>
      <c r="P457" t="str">
        <f>VLOOKUP(Table5[[#This Row],[CONTROLN]],vlookup_table[],5,FALSE)</f>
        <v>C1</v>
      </c>
      <c r="Q457">
        <f>VLOOKUP(Table5[[#This Row],[CONTROLN]],vlookup_table[],7,FALSE)</f>
        <v>20</v>
      </c>
      <c r="R457" t="str">
        <f t="shared" si="7"/>
        <v/>
      </c>
      <c r="S4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58" spans="1:19" x14ac:dyDescent="0.35">
      <c r="A458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  <c r="N458">
        <f>VLOOKUP(Table5[[#This Row],[CONTROLN]],vlookup_table[],2,FALSE)</f>
        <v>0</v>
      </c>
      <c r="O458">
        <f>VLOOKUP(Table5[[#This Row],[CONTROLN]],vlookup_table[],4,FALSE)</f>
        <v>6801</v>
      </c>
      <c r="P458" t="str">
        <f>VLOOKUP(Table5[[#This Row],[CONTROLN]],vlookup_table[],5,FALSE)</f>
        <v>C1</v>
      </c>
      <c r="Q458">
        <f>VLOOKUP(Table5[[#This Row],[CONTROLN]],vlookup_table[],7,FALSE)</f>
        <v>10</v>
      </c>
      <c r="R458">
        <f t="shared" si="7"/>
        <v>29</v>
      </c>
      <c r="S4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59" spans="1:19" x14ac:dyDescent="0.35">
      <c r="A459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  <c r="N459">
        <f>VLOOKUP(Table5[[#This Row],[CONTROLN]],vlookup_table[],2,FALSE)</f>
        <v>28</v>
      </c>
      <c r="O459">
        <f>VLOOKUP(Table5[[#This Row],[CONTROLN]],vlookup_table[],4,FALSE)</f>
        <v>2201</v>
      </c>
      <c r="P459" t="str">
        <f>VLOOKUP(Table5[[#This Row],[CONTROLN]],vlookup_table[],5,FALSE)</f>
        <v>C1</v>
      </c>
      <c r="Q459">
        <f>VLOOKUP(Table5[[#This Row],[CONTROLN]],vlookup_table[],7,FALSE)</f>
        <v>15</v>
      </c>
      <c r="R459">
        <f t="shared" si="7"/>
        <v>75</v>
      </c>
      <c r="S4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60" spans="1:19" x14ac:dyDescent="0.35">
      <c r="A460">
        <v>189373</v>
      </c>
      <c r="B460" t="s">
        <v>22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  <c r="N460">
        <f>VLOOKUP(Table5[[#This Row],[CONTROLN]],vlookup_table[],2,FALSE)</f>
        <v>0</v>
      </c>
      <c r="O460">
        <f>VLOOKUP(Table5[[#This Row],[CONTROLN]],vlookup_table[],4,FALSE)</f>
        <v>1804</v>
      </c>
      <c r="P460" t="str">
        <f>VLOOKUP(Table5[[#This Row],[CONTROLN]],vlookup_table[],5,FALSE)</f>
        <v>U2</v>
      </c>
      <c r="Q460">
        <f>VLOOKUP(Table5[[#This Row],[CONTROLN]],vlookup_table[],7,FALSE)</f>
        <v>15</v>
      </c>
      <c r="R460">
        <f t="shared" si="7"/>
        <v>79</v>
      </c>
      <c r="S4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61" spans="1:19" x14ac:dyDescent="0.35">
      <c r="A46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  <c r="N461">
        <f>VLOOKUP(Table5[[#This Row],[CONTROLN]],vlookup_table[],2,FALSE)</f>
        <v>2</v>
      </c>
      <c r="O461">
        <f>VLOOKUP(Table5[[#This Row],[CONTROLN]],vlookup_table[],4,FALSE)</f>
        <v>5810</v>
      </c>
      <c r="P461" t="str">
        <f>VLOOKUP(Table5[[#This Row],[CONTROLN]],vlookup_table[],5,FALSE)</f>
        <v>T1</v>
      </c>
      <c r="Q461">
        <f>VLOOKUP(Table5[[#This Row],[CONTROLN]],vlookup_table[],7,FALSE)</f>
        <v>7</v>
      </c>
      <c r="R461">
        <f t="shared" si="7"/>
        <v>38</v>
      </c>
      <c r="S4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62" spans="1:19" x14ac:dyDescent="0.35">
      <c r="A462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  <c r="N462">
        <f>VLOOKUP(Table5[[#This Row],[CONTROLN]],vlookup_table[],2,FALSE)</f>
        <v>0</v>
      </c>
      <c r="O462">
        <f>VLOOKUP(Table5[[#This Row],[CONTROLN]],vlookup_table[],4,FALSE)</f>
        <v>6201</v>
      </c>
      <c r="P462" t="str">
        <f>VLOOKUP(Table5[[#This Row],[CONTROLN]],vlookup_table[],5,FALSE)</f>
        <v>C3</v>
      </c>
      <c r="Q462">
        <f>VLOOKUP(Table5[[#This Row],[CONTROLN]],vlookup_table[],7,FALSE)</f>
        <v>20</v>
      </c>
      <c r="R462">
        <f t="shared" si="7"/>
        <v>35</v>
      </c>
      <c r="S4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63" spans="1:19" x14ac:dyDescent="0.35">
      <c r="A463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  <c r="N463">
        <f>VLOOKUP(Table5[[#This Row],[CONTROLN]],vlookup_table[],2,FALSE)</f>
        <v>0</v>
      </c>
      <c r="O463">
        <f>VLOOKUP(Table5[[#This Row],[CONTROLN]],vlookup_table[],4,FALSE)</f>
        <v>4501</v>
      </c>
      <c r="P463" t="str">
        <f>VLOOKUP(Table5[[#This Row],[CONTROLN]],vlookup_table[],5,FALSE)</f>
        <v>C1</v>
      </c>
      <c r="Q463">
        <f>VLOOKUP(Table5[[#This Row],[CONTROLN]],vlookup_table[],7,FALSE)</f>
        <v>8</v>
      </c>
      <c r="R463">
        <f t="shared" si="7"/>
        <v>52</v>
      </c>
      <c r="S4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64" spans="1:19" x14ac:dyDescent="0.35">
      <c r="A464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  <c r="N464">
        <f>VLOOKUP(Table5[[#This Row],[CONTROLN]],vlookup_table[],2,FALSE)</f>
        <v>1</v>
      </c>
      <c r="O464">
        <f>VLOOKUP(Table5[[#This Row],[CONTROLN]],vlookup_table[],4,FALSE)</f>
        <v>5201</v>
      </c>
      <c r="P464" t="str">
        <f>VLOOKUP(Table5[[#This Row],[CONTROLN]],vlookup_table[],5,FALSE)</f>
        <v>T2</v>
      </c>
      <c r="Q464">
        <f>VLOOKUP(Table5[[#This Row],[CONTROLN]],vlookup_table[],7,FALSE)</f>
        <v>15</v>
      </c>
      <c r="R464">
        <f t="shared" si="7"/>
        <v>45</v>
      </c>
      <c r="S4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65" spans="1:19" x14ac:dyDescent="0.35">
      <c r="A465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  <c r="N465">
        <f>VLOOKUP(Table5[[#This Row],[CONTROLN]],vlookup_table[],2,FALSE)</f>
        <v>1</v>
      </c>
      <c r="O465">
        <f>VLOOKUP(Table5[[#This Row],[CONTROLN]],vlookup_table[],4,FALSE)</f>
        <v>2301</v>
      </c>
      <c r="P465" t="str">
        <f>VLOOKUP(Table5[[#This Row],[CONTROLN]],vlookup_table[],5,FALSE)</f>
        <v>S1</v>
      </c>
      <c r="Q465">
        <f>VLOOKUP(Table5[[#This Row],[CONTROLN]],vlookup_table[],7,FALSE)</f>
        <v>10</v>
      </c>
      <c r="R465">
        <f t="shared" si="7"/>
        <v>74</v>
      </c>
      <c r="S4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66" spans="1:19" x14ac:dyDescent="0.35">
      <c r="A466">
        <v>162228</v>
      </c>
      <c r="B466" t="s">
        <v>22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  <c r="N466">
        <f>VLOOKUP(Table5[[#This Row],[CONTROLN]],vlookup_table[],2,FALSE)</f>
        <v>0</v>
      </c>
      <c r="O466">
        <f>VLOOKUP(Table5[[#This Row],[CONTROLN]],vlookup_table[],4,FALSE)</f>
        <v>0</v>
      </c>
      <c r="P466" t="str">
        <f>VLOOKUP(Table5[[#This Row],[CONTROLN]],vlookup_table[],5,FALSE)</f>
        <v>U1</v>
      </c>
      <c r="Q466">
        <f>VLOOKUP(Table5[[#This Row],[CONTROLN]],vlookup_table[],7,FALSE)</f>
        <v>25</v>
      </c>
      <c r="R466" t="str">
        <f t="shared" si="7"/>
        <v/>
      </c>
      <c r="S4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67" spans="1:19" x14ac:dyDescent="0.35">
      <c r="A467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  <c r="N467">
        <f>VLOOKUP(Table5[[#This Row],[CONTROLN]],vlookup_table[],2,FALSE)</f>
        <v>1</v>
      </c>
      <c r="O467">
        <f>VLOOKUP(Table5[[#This Row],[CONTROLN]],vlookup_table[],4,FALSE)</f>
        <v>5602</v>
      </c>
      <c r="P467" t="str">
        <f>VLOOKUP(Table5[[#This Row],[CONTROLN]],vlookup_table[],5,FALSE)</f>
        <v>C2</v>
      </c>
      <c r="Q467">
        <f>VLOOKUP(Table5[[#This Row],[CONTROLN]],vlookup_table[],7,FALSE)</f>
        <v>9</v>
      </c>
      <c r="R467">
        <f t="shared" si="7"/>
        <v>41</v>
      </c>
      <c r="S4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68" spans="1:19" x14ac:dyDescent="0.35">
      <c r="A468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  <c r="N468">
        <f>VLOOKUP(Table5[[#This Row],[CONTROLN]],vlookup_table[],2,FALSE)</f>
        <v>0</v>
      </c>
      <c r="O468">
        <f>VLOOKUP(Table5[[#This Row],[CONTROLN]],vlookup_table[],4,FALSE)</f>
        <v>1604</v>
      </c>
      <c r="P468" t="str">
        <f>VLOOKUP(Table5[[#This Row],[CONTROLN]],vlookup_table[],5,FALSE)</f>
        <v>C3</v>
      </c>
      <c r="Q468">
        <f>VLOOKUP(Table5[[#This Row],[CONTROLN]],vlookup_table[],7,FALSE)</f>
        <v>8</v>
      </c>
      <c r="R468">
        <f t="shared" si="7"/>
        <v>81</v>
      </c>
      <c r="S4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69" spans="1:19" x14ac:dyDescent="0.35">
      <c r="A469">
        <v>159174</v>
      </c>
      <c r="B469" t="s">
        <v>22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  <c r="N469">
        <f>VLOOKUP(Table5[[#This Row],[CONTROLN]],vlookup_table[],2,FALSE)</f>
        <v>0</v>
      </c>
      <c r="O469">
        <f>VLOOKUP(Table5[[#This Row],[CONTROLN]],vlookup_table[],4,FALSE)</f>
        <v>1504</v>
      </c>
      <c r="P469" t="str">
        <f>VLOOKUP(Table5[[#This Row],[CONTROLN]],vlookup_table[],5,FALSE)</f>
        <v>C2</v>
      </c>
      <c r="Q469">
        <f>VLOOKUP(Table5[[#This Row],[CONTROLN]],vlookup_table[],7,FALSE)</f>
        <v>10</v>
      </c>
      <c r="R469">
        <f t="shared" si="7"/>
        <v>82</v>
      </c>
      <c r="S4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70" spans="1:19" x14ac:dyDescent="0.35">
      <c r="A470">
        <v>156903</v>
      </c>
      <c r="B470" t="s">
        <v>22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  <c r="N470">
        <f>VLOOKUP(Table5[[#This Row],[CONTROLN]],vlookup_table[],2,FALSE)</f>
        <v>1</v>
      </c>
      <c r="O470">
        <f>VLOOKUP(Table5[[#This Row],[CONTROLN]],vlookup_table[],4,FALSE)</f>
        <v>3901</v>
      </c>
      <c r="P470" t="str">
        <f>VLOOKUP(Table5[[#This Row],[CONTROLN]],vlookup_table[],5,FALSE)</f>
        <v>U2</v>
      </c>
      <c r="Q470">
        <f>VLOOKUP(Table5[[#This Row],[CONTROLN]],vlookup_table[],7,FALSE)</f>
        <v>3</v>
      </c>
      <c r="R470">
        <f t="shared" si="7"/>
        <v>58</v>
      </c>
      <c r="S4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71" spans="1:19" x14ac:dyDescent="0.35">
      <c r="A47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  <c r="N471">
        <f>VLOOKUP(Table5[[#This Row],[CONTROLN]],vlookup_table[],2,FALSE)</f>
        <v>1</v>
      </c>
      <c r="O471">
        <f>VLOOKUP(Table5[[#This Row],[CONTROLN]],vlookup_table[],4,FALSE)</f>
        <v>2604</v>
      </c>
      <c r="P471" t="str">
        <f>VLOOKUP(Table5[[#This Row],[CONTROLN]],vlookup_table[],5,FALSE)</f>
        <v>R2</v>
      </c>
      <c r="Q471">
        <f>VLOOKUP(Table5[[#This Row],[CONTROLN]],vlookup_table[],7,FALSE)</f>
        <v>15</v>
      </c>
      <c r="R471">
        <f t="shared" si="7"/>
        <v>71</v>
      </c>
      <c r="S4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72" spans="1:19" x14ac:dyDescent="0.35">
      <c r="A472">
        <v>142057</v>
      </c>
      <c r="B472" t="s">
        <v>24</v>
      </c>
      <c r="C472" t="s">
        <v>109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  <c r="N472">
        <f>VLOOKUP(Table5[[#This Row],[CONTROLN]],vlookup_table[],2,FALSE)</f>
        <v>0</v>
      </c>
      <c r="O472">
        <f>VLOOKUP(Table5[[#This Row],[CONTROLN]],vlookup_table[],4,FALSE)</f>
        <v>904</v>
      </c>
      <c r="P472" t="str">
        <f>VLOOKUP(Table5[[#This Row],[CONTROLN]],vlookup_table[],5,FALSE)</f>
        <v>T1</v>
      </c>
      <c r="Q472">
        <f>VLOOKUP(Table5[[#This Row],[CONTROLN]],vlookup_table[],7,FALSE)</f>
        <v>15</v>
      </c>
      <c r="R472">
        <f t="shared" si="7"/>
        <v>88</v>
      </c>
      <c r="S4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73" spans="1:19" x14ac:dyDescent="0.35">
      <c r="A473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  <c r="N473">
        <f>VLOOKUP(Table5[[#This Row],[CONTROLN]],vlookup_table[],2,FALSE)</f>
        <v>1</v>
      </c>
      <c r="O473">
        <f>VLOOKUP(Table5[[#This Row],[CONTROLN]],vlookup_table[],4,FALSE)</f>
        <v>4501</v>
      </c>
      <c r="P473" t="str">
        <f>VLOOKUP(Table5[[#This Row],[CONTROLN]],vlookup_table[],5,FALSE)</f>
        <v>S1</v>
      </c>
      <c r="Q473">
        <f>VLOOKUP(Table5[[#This Row],[CONTROLN]],vlookup_table[],7,FALSE)</f>
        <v>20</v>
      </c>
      <c r="R473">
        <f t="shared" si="7"/>
        <v>52</v>
      </c>
      <c r="S4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74" spans="1:19" x14ac:dyDescent="0.35">
      <c r="A474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  <c r="N474">
        <f>VLOOKUP(Table5[[#This Row],[CONTROLN]],vlookup_table[],2,FALSE)</f>
        <v>1</v>
      </c>
      <c r="O474">
        <f>VLOOKUP(Table5[[#This Row],[CONTROLN]],vlookup_table[],4,FALSE)</f>
        <v>4501</v>
      </c>
      <c r="P474" t="str">
        <f>VLOOKUP(Table5[[#This Row],[CONTROLN]],vlookup_table[],5,FALSE)</f>
        <v>R3</v>
      </c>
      <c r="Q474">
        <f>VLOOKUP(Table5[[#This Row],[CONTROLN]],vlookup_table[],7,FALSE)</f>
        <v>16</v>
      </c>
      <c r="R474">
        <f t="shared" si="7"/>
        <v>52</v>
      </c>
      <c r="S4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75" spans="1:19" x14ac:dyDescent="0.35">
      <c r="A475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  <c r="N475">
        <f>VLOOKUP(Table5[[#This Row],[CONTROLN]],vlookup_table[],2,FALSE)</f>
        <v>0</v>
      </c>
      <c r="O475">
        <f>VLOOKUP(Table5[[#This Row],[CONTROLN]],vlookup_table[],4,FALSE)</f>
        <v>7001</v>
      </c>
      <c r="P475" t="str">
        <f>VLOOKUP(Table5[[#This Row],[CONTROLN]],vlookup_table[],5,FALSE)</f>
        <v/>
      </c>
      <c r="Q475">
        <f>VLOOKUP(Table5[[#This Row],[CONTROLN]],vlookup_table[],7,FALSE)</f>
        <v>30</v>
      </c>
      <c r="R475">
        <f t="shared" si="7"/>
        <v>27</v>
      </c>
      <c r="S47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76" spans="1:19" x14ac:dyDescent="0.35">
      <c r="A476">
        <v>160863</v>
      </c>
      <c r="B476" t="s">
        <v>22</v>
      </c>
      <c r="C476" t="s">
        <v>109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  <c r="N476">
        <f>VLOOKUP(Table5[[#This Row],[CONTROLN]],vlookup_table[],2,FALSE)</f>
        <v>1002</v>
      </c>
      <c r="O476">
        <f>VLOOKUP(Table5[[#This Row],[CONTROLN]],vlookup_table[],4,FALSE)</f>
        <v>0</v>
      </c>
      <c r="P476" t="str">
        <f>VLOOKUP(Table5[[#This Row],[CONTROLN]],vlookup_table[],5,FALSE)</f>
        <v>C2</v>
      </c>
      <c r="Q476">
        <f>VLOOKUP(Table5[[#This Row],[CONTROLN]],vlookup_table[],7,FALSE)</f>
        <v>10</v>
      </c>
      <c r="R476" t="str">
        <f t="shared" si="7"/>
        <v/>
      </c>
      <c r="S4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77" spans="1:19" x14ac:dyDescent="0.35">
      <c r="A477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  <c r="N477">
        <f>VLOOKUP(Table5[[#This Row],[CONTROLN]],vlookup_table[],2,FALSE)</f>
        <v>0</v>
      </c>
      <c r="O477">
        <f>VLOOKUP(Table5[[#This Row],[CONTROLN]],vlookup_table[],4,FALSE)</f>
        <v>5501</v>
      </c>
      <c r="P477" t="str">
        <f>VLOOKUP(Table5[[#This Row],[CONTROLN]],vlookup_table[],5,FALSE)</f>
        <v>T2</v>
      </c>
      <c r="Q477">
        <f>VLOOKUP(Table5[[#This Row],[CONTROLN]],vlookup_table[],7,FALSE)</f>
        <v>20</v>
      </c>
      <c r="R477">
        <f t="shared" si="7"/>
        <v>42</v>
      </c>
      <c r="S4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78" spans="1:19" x14ac:dyDescent="0.35">
      <c r="A478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  <c r="N478">
        <f>VLOOKUP(Table5[[#This Row],[CONTROLN]],vlookup_table[],2,FALSE)</f>
        <v>0</v>
      </c>
      <c r="O478">
        <f>VLOOKUP(Table5[[#This Row],[CONTROLN]],vlookup_table[],4,FALSE)</f>
        <v>5301</v>
      </c>
      <c r="P478" t="str">
        <f>VLOOKUP(Table5[[#This Row],[CONTROLN]],vlookup_table[],5,FALSE)</f>
        <v>T2</v>
      </c>
      <c r="Q478">
        <f>VLOOKUP(Table5[[#This Row],[CONTROLN]],vlookup_table[],7,FALSE)</f>
        <v>5</v>
      </c>
      <c r="R478">
        <f t="shared" si="7"/>
        <v>44</v>
      </c>
      <c r="S4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79" spans="1:19" x14ac:dyDescent="0.35">
      <c r="A479">
        <v>170563</v>
      </c>
      <c r="B479" t="s">
        <v>22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  <c r="N479">
        <f>VLOOKUP(Table5[[#This Row],[CONTROLN]],vlookup_table[],2,FALSE)</f>
        <v>0</v>
      </c>
      <c r="O479">
        <f>VLOOKUP(Table5[[#This Row],[CONTROLN]],vlookup_table[],4,FALSE)</f>
        <v>3201</v>
      </c>
      <c r="P479" t="str">
        <f>VLOOKUP(Table5[[#This Row],[CONTROLN]],vlookup_table[],5,FALSE)</f>
        <v>U3</v>
      </c>
      <c r="Q479">
        <f>VLOOKUP(Table5[[#This Row],[CONTROLN]],vlookup_table[],7,FALSE)</f>
        <v>5</v>
      </c>
      <c r="R479">
        <f t="shared" si="7"/>
        <v>65</v>
      </c>
      <c r="S4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80" spans="1:19" x14ac:dyDescent="0.35">
      <c r="A480">
        <v>79389</v>
      </c>
      <c r="B480" t="s">
        <v>36</v>
      </c>
      <c r="C480" t="s">
        <v>14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  <c r="N480">
        <f>VLOOKUP(Table5[[#This Row],[CONTROLN]],vlookup_table[],2,FALSE)</f>
        <v>0</v>
      </c>
      <c r="O480">
        <f>VLOOKUP(Table5[[#This Row],[CONTROLN]],vlookup_table[],4,FALSE)</f>
        <v>3101</v>
      </c>
      <c r="P480" t="str">
        <f>VLOOKUP(Table5[[#This Row],[CONTROLN]],vlookup_table[],5,FALSE)</f>
        <v>T2</v>
      </c>
      <c r="Q480">
        <f>VLOOKUP(Table5[[#This Row],[CONTROLN]],vlookup_table[],7,FALSE)</f>
        <v>11</v>
      </c>
      <c r="R480">
        <f t="shared" si="7"/>
        <v>66</v>
      </c>
      <c r="S4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81" spans="1:19" x14ac:dyDescent="0.35">
      <c r="A481">
        <v>180752</v>
      </c>
      <c r="B481" t="s">
        <v>41</v>
      </c>
      <c r="C481" t="s">
        <v>14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  <c r="N481">
        <f>VLOOKUP(Table5[[#This Row],[CONTROLN]],vlookup_table[],2,FALSE)</f>
        <v>1</v>
      </c>
      <c r="O481">
        <f>VLOOKUP(Table5[[#This Row],[CONTROLN]],vlookup_table[],4,FALSE)</f>
        <v>3901</v>
      </c>
      <c r="P481" t="str">
        <f>VLOOKUP(Table5[[#This Row],[CONTROLN]],vlookup_table[],5,FALSE)</f>
        <v>C1</v>
      </c>
      <c r="Q481">
        <f>VLOOKUP(Table5[[#This Row],[CONTROLN]],vlookup_table[],7,FALSE)</f>
        <v>8</v>
      </c>
      <c r="R481">
        <f t="shared" si="7"/>
        <v>58</v>
      </c>
      <c r="S4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82" spans="1:19" x14ac:dyDescent="0.35">
      <c r="A482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  <c r="N482">
        <f>VLOOKUP(Table5[[#This Row],[CONTROLN]],vlookup_table[],2,FALSE)</f>
        <v>2</v>
      </c>
      <c r="O482">
        <f>VLOOKUP(Table5[[#This Row],[CONTROLN]],vlookup_table[],4,FALSE)</f>
        <v>6001</v>
      </c>
      <c r="P482" t="str">
        <f>VLOOKUP(Table5[[#This Row],[CONTROLN]],vlookup_table[],5,FALSE)</f>
        <v>S1</v>
      </c>
      <c r="Q482">
        <f>VLOOKUP(Table5[[#This Row],[CONTROLN]],vlookup_table[],7,FALSE)</f>
        <v>25</v>
      </c>
      <c r="R482">
        <f t="shared" si="7"/>
        <v>37</v>
      </c>
      <c r="S4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83" spans="1:19" x14ac:dyDescent="0.35">
      <c r="A483">
        <v>158506</v>
      </c>
      <c r="B483" t="s">
        <v>22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  <c r="N483">
        <f>VLOOKUP(Table5[[#This Row],[CONTROLN]],vlookup_table[],2,FALSE)</f>
        <v>28</v>
      </c>
      <c r="O483">
        <f>VLOOKUP(Table5[[#This Row],[CONTROLN]],vlookup_table[],4,FALSE)</f>
        <v>5201</v>
      </c>
      <c r="P483" t="str">
        <f>VLOOKUP(Table5[[#This Row],[CONTROLN]],vlookup_table[],5,FALSE)</f>
        <v>U3</v>
      </c>
      <c r="Q483">
        <f>VLOOKUP(Table5[[#This Row],[CONTROLN]],vlookup_table[],7,FALSE)</f>
        <v>15</v>
      </c>
      <c r="R483">
        <f t="shared" si="7"/>
        <v>45</v>
      </c>
      <c r="S4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84" spans="1:19" x14ac:dyDescent="0.35">
      <c r="A484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  <c r="N484">
        <f>VLOOKUP(Table5[[#This Row],[CONTROLN]],vlookup_table[],2,FALSE)</f>
        <v>28</v>
      </c>
      <c r="O484">
        <f>VLOOKUP(Table5[[#This Row],[CONTROLN]],vlookup_table[],4,FALSE)</f>
        <v>3801</v>
      </c>
      <c r="P484" t="str">
        <f>VLOOKUP(Table5[[#This Row],[CONTROLN]],vlookup_table[],5,FALSE)</f>
        <v>T2</v>
      </c>
      <c r="Q484">
        <f>VLOOKUP(Table5[[#This Row],[CONTROLN]],vlookup_table[],7,FALSE)</f>
        <v>25</v>
      </c>
      <c r="R484">
        <f t="shared" si="7"/>
        <v>59</v>
      </c>
      <c r="S4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85" spans="1:19" x14ac:dyDescent="0.35">
      <c r="A485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  <c r="N485">
        <f>VLOOKUP(Table5[[#This Row],[CONTROLN]],vlookup_table[],2,FALSE)</f>
        <v>1</v>
      </c>
      <c r="O485">
        <f>VLOOKUP(Table5[[#This Row],[CONTROLN]],vlookup_table[],4,FALSE)</f>
        <v>1908</v>
      </c>
      <c r="P485" t="str">
        <f>VLOOKUP(Table5[[#This Row],[CONTROLN]],vlookup_table[],5,FALSE)</f>
        <v>R3</v>
      </c>
      <c r="Q485">
        <f>VLOOKUP(Table5[[#This Row],[CONTROLN]],vlookup_table[],7,FALSE)</f>
        <v>11</v>
      </c>
      <c r="R485">
        <f t="shared" si="7"/>
        <v>77</v>
      </c>
      <c r="S4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86" spans="1:19" x14ac:dyDescent="0.35">
      <c r="A486">
        <v>164175</v>
      </c>
      <c r="B486" t="s">
        <v>22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  <c r="N486">
        <f>VLOOKUP(Table5[[#This Row],[CONTROLN]],vlookup_table[],2,FALSE)</f>
        <v>2</v>
      </c>
      <c r="O486">
        <f>VLOOKUP(Table5[[#This Row],[CONTROLN]],vlookup_table[],4,FALSE)</f>
        <v>0</v>
      </c>
      <c r="P486" t="str">
        <f>VLOOKUP(Table5[[#This Row],[CONTROLN]],vlookup_table[],5,FALSE)</f>
        <v>R2</v>
      </c>
      <c r="Q486">
        <f>VLOOKUP(Table5[[#This Row],[CONTROLN]],vlookup_table[],7,FALSE)</f>
        <v>15</v>
      </c>
      <c r="R486" t="str">
        <f t="shared" si="7"/>
        <v/>
      </c>
      <c r="S4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87" spans="1:19" x14ac:dyDescent="0.35">
      <c r="A487">
        <v>145120</v>
      </c>
      <c r="B487" t="s">
        <v>22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  <c r="N487">
        <f>VLOOKUP(Table5[[#This Row],[CONTROLN]],vlookup_table[],2,FALSE)</f>
        <v>28</v>
      </c>
      <c r="O487">
        <f>VLOOKUP(Table5[[#This Row],[CONTROLN]],vlookup_table[],4,FALSE)</f>
        <v>3707</v>
      </c>
      <c r="P487" t="str">
        <f>VLOOKUP(Table5[[#This Row],[CONTROLN]],vlookup_table[],5,FALSE)</f>
        <v>U1</v>
      </c>
      <c r="Q487">
        <f>VLOOKUP(Table5[[#This Row],[CONTROLN]],vlookup_table[],7,FALSE)</f>
        <v>10</v>
      </c>
      <c r="R487">
        <f t="shared" si="7"/>
        <v>59</v>
      </c>
      <c r="S4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88" spans="1:19" x14ac:dyDescent="0.35">
      <c r="A488">
        <v>55358</v>
      </c>
      <c r="B488" t="s">
        <v>63</v>
      </c>
      <c r="C488" t="s">
        <v>17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  <c r="N488">
        <f>VLOOKUP(Table5[[#This Row],[CONTROLN]],vlookup_table[],2,FALSE)</f>
        <v>0</v>
      </c>
      <c r="O488">
        <f>VLOOKUP(Table5[[#This Row],[CONTROLN]],vlookup_table[],4,FALSE)</f>
        <v>4808</v>
      </c>
      <c r="P488" t="str">
        <f>VLOOKUP(Table5[[#This Row],[CONTROLN]],vlookup_table[],5,FALSE)</f>
        <v>C3</v>
      </c>
      <c r="Q488">
        <f>VLOOKUP(Table5[[#This Row],[CONTROLN]],vlookup_table[],7,FALSE)</f>
        <v>30</v>
      </c>
      <c r="R488">
        <f t="shared" si="7"/>
        <v>48</v>
      </c>
      <c r="S4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89" spans="1:19" x14ac:dyDescent="0.35">
      <c r="A489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  <c r="N489">
        <f>VLOOKUP(Table5[[#This Row],[CONTROLN]],vlookup_table[],2,FALSE)</f>
        <v>1</v>
      </c>
      <c r="O489">
        <f>VLOOKUP(Table5[[#This Row],[CONTROLN]],vlookup_table[],4,FALSE)</f>
        <v>0</v>
      </c>
      <c r="P489" t="str">
        <f>VLOOKUP(Table5[[#This Row],[CONTROLN]],vlookup_table[],5,FALSE)</f>
        <v>T3</v>
      </c>
      <c r="Q489">
        <f>VLOOKUP(Table5[[#This Row],[CONTROLN]],vlookup_table[],7,FALSE)</f>
        <v>30</v>
      </c>
      <c r="R489" t="str">
        <f t="shared" si="7"/>
        <v/>
      </c>
      <c r="S4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90" spans="1:19" x14ac:dyDescent="0.35">
      <c r="A490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  <c r="N490">
        <f>VLOOKUP(Table5[[#This Row],[CONTROLN]],vlookup_table[],2,FALSE)</f>
        <v>28</v>
      </c>
      <c r="O490">
        <f>VLOOKUP(Table5[[#This Row],[CONTROLN]],vlookup_table[],4,FALSE)</f>
        <v>3301</v>
      </c>
      <c r="P490" t="str">
        <f>VLOOKUP(Table5[[#This Row],[CONTROLN]],vlookup_table[],5,FALSE)</f>
        <v>T3</v>
      </c>
      <c r="Q490">
        <f>VLOOKUP(Table5[[#This Row],[CONTROLN]],vlookup_table[],7,FALSE)</f>
        <v>5</v>
      </c>
      <c r="R490">
        <f t="shared" si="7"/>
        <v>64</v>
      </c>
      <c r="S4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91" spans="1:19" x14ac:dyDescent="0.35">
      <c r="A491">
        <v>148354</v>
      </c>
      <c r="B491" t="s">
        <v>22</v>
      </c>
      <c r="C491" t="s">
        <v>109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  <c r="N491">
        <f>VLOOKUP(Table5[[#This Row],[CONTROLN]],vlookup_table[],2,FALSE)</f>
        <v>0</v>
      </c>
      <c r="O491">
        <f>VLOOKUP(Table5[[#This Row],[CONTROLN]],vlookup_table[],4,FALSE)</f>
        <v>0</v>
      </c>
      <c r="P491" t="str">
        <f>VLOOKUP(Table5[[#This Row],[CONTROLN]],vlookup_table[],5,FALSE)</f>
        <v>S1</v>
      </c>
      <c r="Q491">
        <f>VLOOKUP(Table5[[#This Row],[CONTROLN]],vlookup_table[],7,FALSE)</f>
        <v>8</v>
      </c>
      <c r="R491" t="str">
        <f t="shared" si="7"/>
        <v/>
      </c>
      <c r="S4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92" spans="1:19" x14ac:dyDescent="0.35">
      <c r="A492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  <c r="N492">
        <f>VLOOKUP(Table5[[#This Row],[CONTROLN]],vlookup_table[],2,FALSE)</f>
        <v>0</v>
      </c>
      <c r="O492">
        <f>VLOOKUP(Table5[[#This Row],[CONTROLN]],vlookup_table[],4,FALSE)</f>
        <v>0</v>
      </c>
      <c r="P492" t="str">
        <f>VLOOKUP(Table5[[#This Row],[CONTROLN]],vlookup_table[],5,FALSE)</f>
        <v>S1</v>
      </c>
      <c r="Q492">
        <f>VLOOKUP(Table5[[#This Row],[CONTROLN]],vlookup_table[],7,FALSE)</f>
        <v>10</v>
      </c>
      <c r="R492" t="str">
        <f t="shared" si="7"/>
        <v/>
      </c>
      <c r="S4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93" spans="1:19" x14ac:dyDescent="0.35">
      <c r="A493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  <c r="N493">
        <f>VLOOKUP(Table5[[#This Row],[CONTROLN]],vlookup_table[],2,FALSE)</f>
        <v>1</v>
      </c>
      <c r="O493">
        <f>VLOOKUP(Table5[[#This Row],[CONTROLN]],vlookup_table[],4,FALSE)</f>
        <v>4401</v>
      </c>
      <c r="P493" t="str">
        <f>VLOOKUP(Table5[[#This Row],[CONTROLN]],vlookup_table[],5,FALSE)</f>
        <v>R3</v>
      </c>
      <c r="Q493">
        <f>VLOOKUP(Table5[[#This Row],[CONTROLN]],vlookup_table[],7,FALSE)</f>
        <v>10</v>
      </c>
      <c r="R493">
        <f t="shared" si="7"/>
        <v>53</v>
      </c>
      <c r="S4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94" spans="1:19" x14ac:dyDescent="0.35">
      <c r="A494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  <c r="N494">
        <f>VLOOKUP(Table5[[#This Row],[CONTROLN]],vlookup_table[],2,FALSE)</f>
        <v>0</v>
      </c>
      <c r="O494">
        <f>VLOOKUP(Table5[[#This Row],[CONTROLN]],vlookup_table[],4,FALSE)</f>
        <v>605</v>
      </c>
      <c r="P494" t="str">
        <f>VLOOKUP(Table5[[#This Row],[CONTROLN]],vlookup_table[],5,FALSE)</f>
        <v>R2</v>
      </c>
      <c r="Q494">
        <f>VLOOKUP(Table5[[#This Row],[CONTROLN]],vlookup_table[],7,FALSE)</f>
        <v>8</v>
      </c>
      <c r="R494">
        <f t="shared" si="7"/>
        <v>91</v>
      </c>
      <c r="S4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95" spans="1:19" x14ac:dyDescent="0.35">
      <c r="A495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  <c r="N495">
        <f>VLOOKUP(Table5[[#This Row],[CONTROLN]],vlookup_table[],2,FALSE)</f>
        <v>0</v>
      </c>
      <c r="O495">
        <f>VLOOKUP(Table5[[#This Row],[CONTROLN]],vlookup_table[],4,FALSE)</f>
        <v>3705</v>
      </c>
      <c r="P495" t="str">
        <f>VLOOKUP(Table5[[#This Row],[CONTROLN]],vlookup_table[],5,FALSE)</f>
        <v>U4</v>
      </c>
      <c r="Q495">
        <f>VLOOKUP(Table5[[#This Row],[CONTROLN]],vlookup_table[],7,FALSE)</f>
        <v>20</v>
      </c>
      <c r="R495">
        <f t="shared" si="7"/>
        <v>60</v>
      </c>
      <c r="S4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96" spans="1:19" x14ac:dyDescent="0.35">
      <c r="A496">
        <v>107613</v>
      </c>
      <c r="B496" t="s">
        <v>22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  <c r="N496">
        <f>VLOOKUP(Table5[[#This Row],[CONTROLN]],vlookup_table[],2,FALSE)</f>
        <v>0</v>
      </c>
      <c r="O496">
        <f>VLOOKUP(Table5[[#This Row],[CONTROLN]],vlookup_table[],4,FALSE)</f>
        <v>0</v>
      </c>
      <c r="P496" t="str">
        <f>VLOOKUP(Table5[[#This Row],[CONTROLN]],vlookup_table[],5,FALSE)</f>
        <v>R2</v>
      </c>
      <c r="Q496">
        <f>VLOOKUP(Table5[[#This Row],[CONTROLN]],vlookup_table[],7,FALSE)</f>
        <v>7</v>
      </c>
      <c r="R496" t="str">
        <f t="shared" si="7"/>
        <v/>
      </c>
      <c r="S4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97" spans="1:19" x14ac:dyDescent="0.35">
      <c r="A497">
        <v>165302</v>
      </c>
      <c r="B497" t="s">
        <v>22</v>
      </c>
      <c r="C497" t="s">
        <v>109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  <c r="N497">
        <f>VLOOKUP(Table5[[#This Row],[CONTROLN]],vlookup_table[],2,FALSE)</f>
        <v>0</v>
      </c>
      <c r="O497">
        <f>VLOOKUP(Table5[[#This Row],[CONTROLN]],vlookup_table[],4,FALSE)</f>
        <v>2207</v>
      </c>
      <c r="P497" t="str">
        <f>VLOOKUP(Table5[[#This Row],[CONTROLN]],vlookup_table[],5,FALSE)</f>
        <v>C1</v>
      </c>
      <c r="Q497">
        <f>VLOOKUP(Table5[[#This Row],[CONTROLN]],vlookup_table[],7,FALSE)</f>
        <v>20</v>
      </c>
      <c r="R497">
        <f t="shared" si="7"/>
        <v>74</v>
      </c>
      <c r="S4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98" spans="1:19" x14ac:dyDescent="0.35">
      <c r="A498">
        <v>152990</v>
      </c>
      <c r="B498" t="s">
        <v>22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  <c r="N498">
        <f>VLOOKUP(Table5[[#This Row],[CONTROLN]],vlookup_table[],2,FALSE)</f>
        <v>0</v>
      </c>
      <c r="O498">
        <f>VLOOKUP(Table5[[#This Row],[CONTROLN]],vlookup_table[],4,FALSE)</f>
        <v>6101</v>
      </c>
      <c r="P498" t="str">
        <f>VLOOKUP(Table5[[#This Row],[CONTROLN]],vlookup_table[],5,FALSE)</f>
        <v>C2</v>
      </c>
      <c r="Q498">
        <f>VLOOKUP(Table5[[#This Row],[CONTROLN]],vlookup_table[],7,FALSE)</f>
        <v>20</v>
      </c>
      <c r="R498">
        <f t="shared" si="7"/>
        <v>36</v>
      </c>
      <c r="S4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99" spans="1:19" x14ac:dyDescent="0.35">
      <c r="A499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  <c r="N499">
        <f>VLOOKUP(Table5[[#This Row],[CONTROLN]],vlookup_table[],2,FALSE)</f>
        <v>1</v>
      </c>
      <c r="O499">
        <f>VLOOKUP(Table5[[#This Row],[CONTROLN]],vlookup_table[],4,FALSE)</f>
        <v>4709</v>
      </c>
      <c r="P499" t="str">
        <f>VLOOKUP(Table5[[#This Row],[CONTROLN]],vlookup_table[],5,FALSE)</f>
        <v>S1</v>
      </c>
      <c r="Q499">
        <f>VLOOKUP(Table5[[#This Row],[CONTROLN]],vlookup_table[],7,FALSE)</f>
        <v>15</v>
      </c>
      <c r="R499">
        <f t="shared" si="7"/>
        <v>49</v>
      </c>
      <c r="S4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00" spans="1:19" x14ac:dyDescent="0.35">
      <c r="A500">
        <v>4522</v>
      </c>
      <c r="B500" t="s">
        <v>22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  <c r="N500">
        <f>VLOOKUP(Table5[[#This Row],[CONTROLN]],vlookup_table[],2,FALSE)</f>
        <v>1</v>
      </c>
      <c r="O500">
        <f>VLOOKUP(Table5[[#This Row],[CONTROLN]],vlookup_table[],4,FALSE)</f>
        <v>1402</v>
      </c>
      <c r="P500" t="str">
        <f>VLOOKUP(Table5[[#This Row],[CONTROLN]],vlookup_table[],5,FALSE)</f>
        <v>S1</v>
      </c>
      <c r="Q500">
        <f>VLOOKUP(Table5[[#This Row],[CONTROLN]],vlookup_table[],7,FALSE)</f>
        <v>20</v>
      </c>
      <c r="R500">
        <f t="shared" si="7"/>
        <v>83</v>
      </c>
      <c r="S5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01" spans="1:19" x14ac:dyDescent="0.35">
      <c r="A50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  <c r="N501">
        <f>VLOOKUP(Table5[[#This Row],[CONTROLN]],vlookup_table[],2,FALSE)</f>
        <v>0</v>
      </c>
      <c r="O501">
        <f>VLOOKUP(Table5[[#This Row],[CONTROLN]],vlookup_table[],4,FALSE)</f>
        <v>1809</v>
      </c>
      <c r="P501" t="str">
        <f>VLOOKUP(Table5[[#This Row],[CONTROLN]],vlookup_table[],5,FALSE)</f>
        <v>R1</v>
      </c>
      <c r="Q501">
        <f>VLOOKUP(Table5[[#This Row],[CONTROLN]],vlookup_table[],7,FALSE)</f>
        <v>20</v>
      </c>
      <c r="R501">
        <f t="shared" si="7"/>
        <v>78</v>
      </c>
      <c r="S5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02" spans="1:19" x14ac:dyDescent="0.35">
      <c r="A502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  <c r="N502">
        <f>VLOOKUP(Table5[[#This Row],[CONTROLN]],vlookup_table[],2,FALSE)</f>
        <v>0</v>
      </c>
      <c r="O502">
        <f>VLOOKUP(Table5[[#This Row],[CONTROLN]],vlookup_table[],4,FALSE)</f>
        <v>0</v>
      </c>
      <c r="P502" t="str">
        <f>VLOOKUP(Table5[[#This Row],[CONTROLN]],vlookup_table[],5,FALSE)</f>
        <v>C1</v>
      </c>
      <c r="Q502">
        <f>VLOOKUP(Table5[[#This Row],[CONTROLN]],vlookup_table[],7,FALSE)</f>
        <v>21</v>
      </c>
      <c r="R502" t="str">
        <f t="shared" si="7"/>
        <v/>
      </c>
      <c r="S5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03" spans="1:19" x14ac:dyDescent="0.35">
      <c r="A503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  <c r="N503">
        <f>VLOOKUP(Table5[[#This Row],[CONTROLN]],vlookup_table[],2,FALSE)</f>
        <v>28</v>
      </c>
      <c r="O503">
        <f>VLOOKUP(Table5[[#This Row],[CONTROLN]],vlookup_table[],4,FALSE)</f>
        <v>6201</v>
      </c>
      <c r="P503" t="str">
        <f>VLOOKUP(Table5[[#This Row],[CONTROLN]],vlookup_table[],5,FALSE)</f>
        <v>C3</v>
      </c>
      <c r="Q503">
        <f>VLOOKUP(Table5[[#This Row],[CONTROLN]],vlookup_table[],7,FALSE)</f>
        <v>5</v>
      </c>
      <c r="R503">
        <f t="shared" si="7"/>
        <v>35</v>
      </c>
      <c r="S5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04" spans="1:19" x14ac:dyDescent="0.35">
      <c r="A504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  <c r="N504">
        <f>VLOOKUP(Table5[[#This Row],[CONTROLN]],vlookup_table[],2,FALSE)</f>
        <v>0</v>
      </c>
      <c r="O504">
        <f>VLOOKUP(Table5[[#This Row],[CONTROLN]],vlookup_table[],4,FALSE)</f>
        <v>0</v>
      </c>
      <c r="P504" t="str">
        <f>VLOOKUP(Table5[[#This Row],[CONTROLN]],vlookup_table[],5,FALSE)</f>
        <v>R2</v>
      </c>
      <c r="Q504">
        <f>VLOOKUP(Table5[[#This Row],[CONTROLN]],vlookup_table[],7,FALSE)</f>
        <v>5</v>
      </c>
      <c r="R504" t="str">
        <f t="shared" si="7"/>
        <v/>
      </c>
      <c r="S5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05" spans="1:19" x14ac:dyDescent="0.35">
      <c r="A505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  <c r="N505">
        <f>VLOOKUP(Table5[[#This Row],[CONTROLN]],vlookup_table[],2,FALSE)</f>
        <v>2</v>
      </c>
      <c r="O505">
        <f>VLOOKUP(Table5[[#This Row],[CONTROLN]],vlookup_table[],4,FALSE)</f>
        <v>604</v>
      </c>
      <c r="P505" t="str">
        <f>VLOOKUP(Table5[[#This Row],[CONTROLN]],vlookup_table[],5,FALSE)</f>
        <v>C2</v>
      </c>
      <c r="Q505">
        <f>VLOOKUP(Table5[[#This Row],[CONTROLN]],vlookup_table[],7,FALSE)</f>
        <v>18</v>
      </c>
      <c r="R505">
        <f t="shared" si="7"/>
        <v>91</v>
      </c>
      <c r="S5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06" spans="1:19" x14ac:dyDescent="0.35">
      <c r="A506">
        <v>158058</v>
      </c>
      <c r="B506" t="s">
        <v>22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  <c r="N506">
        <f>VLOOKUP(Table5[[#This Row],[CONTROLN]],vlookup_table[],2,FALSE)</f>
        <v>0</v>
      </c>
      <c r="O506">
        <f>VLOOKUP(Table5[[#This Row],[CONTROLN]],vlookup_table[],4,FALSE)</f>
        <v>4307</v>
      </c>
      <c r="P506" t="str">
        <f>VLOOKUP(Table5[[#This Row],[CONTROLN]],vlookup_table[],5,FALSE)</f>
        <v>U3</v>
      </c>
      <c r="Q506">
        <f>VLOOKUP(Table5[[#This Row],[CONTROLN]],vlookup_table[],7,FALSE)</f>
        <v>5</v>
      </c>
      <c r="R506">
        <f t="shared" si="7"/>
        <v>53</v>
      </c>
      <c r="S5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07" spans="1:19" x14ac:dyDescent="0.35">
      <c r="A507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  <c r="N507">
        <f>VLOOKUP(Table5[[#This Row],[CONTROLN]],vlookup_table[],2,FALSE)</f>
        <v>2</v>
      </c>
      <c r="O507">
        <f>VLOOKUP(Table5[[#This Row],[CONTROLN]],vlookup_table[],4,FALSE)</f>
        <v>0</v>
      </c>
      <c r="P507" t="str">
        <f>VLOOKUP(Table5[[#This Row],[CONTROLN]],vlookup_table[],5,FALSE)</f>
        <v>C1</v>
      </c>
      <c r="Q507">
        <f>VLOOKUP(Table5[[#This Row],[CONTROLN]],vlookup_table[],7,FALSE)</f>
        <v>5</v>
      </c>
      <c r="R507" t="str">
        <f t="shared" si="7"/>
        <v/>
      </c>
      <c r="S5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08" spans="1:19" x14ac:dyDescent="0.35">
      <c r="A508">
        <v>181412</v>
      </c>
      <c r="B508" t="s">
        <v>41</v>
      </c>
      <c r="C508" t="s">
        <v>14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  <c r="N508">
        <f>VLOOKUP(Table5[[#This Row],[CONTROLN]],vlookup_table[],2,FALSE)</f>
        <v>1</v>
      </c>
      <c r="O508">
        <f>VLOOKUP(Table5[[#This Row],[CONTROLN]],vlookup_table[],4,FALSE)</f>
        <v>3301</v>
      </c>
      <c r="P508" t="str">
        <f>VLOOKUP(Table5[[#This Row],[CONTROLN]],vlookup_table[],5,FALSE)</f>
        <v>R2</v>
      </c>
      <c r="Q508">
        <f>VLOOKUP(Table5[[#This Row],[CONTROLN]],vlookup_table[],7,FALSE)</f>
        <v>5</v>
      </c>
      <c r="R508">
        <f t="shared" si="7"/>
        <v>64</v>
      </c>
      <c r="S5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09" spans="1:19" x14ac:dyDescent="0.35">
      <c r="A509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  <c r="N509">
        <f>VLOOKUP(Table5[[#This Row],[CONTROLN]],vlookup_table[],2,FALSE)</f>
        <v>28</v>
      </c>
      <c r="O509">
        <f>VLOOKUP(Table5[[#This Row],[CONTROLN]],vlookup_table[],4,FALSE)</f>
        <v>0</v>
      </c>
      <c r="P509" t="str">
        <f>VLOOKUP(Table5[[#This Row],[CONTROLN]],vlookup_table[],5,FALSE)</f>
        <v>R2</v>
      </c>
      <c r="Q509">
        <f>VLOOKUP(Table5[[#This Row],[CONTROLN]],vlookup_table[],7,FALSE)</f>
        <v>10</v>
      </c>
      <c r="R509" t="str">
        <f t="shared" si="7"/>
        <v/>
      </c>
      <c r="S5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10" spans="1:19" x14ac:dyDescent="0.35">
      <c r="A510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  <c r="N510">
        <f>VLOOKUP(Table5[[#This Row],[CONTROLN]],vlookup_table[],2,FALSE)</f>
        <v>1</v>
      </c>
      <c r="O510">
        <f>VLOOKUP(Table5[[#This Row],[CONTROLN]],vlookup_table[],4,FALSE)</f>
        <v>5801</v>
      </c>
      <c r="P510" t="str">
        <f>VLOOKUP(Table5[[#This Row],[CONTROLN]],vlookup_table[],5,FALSE)</f>
        <v>S2</v>
      </c>
      <c r="Q510">
        <f>VLOOKUP(Table5[[#This Row],[CONTROLN]],vlookup_table[],7,FALSE)</f>
        <v>25</v>
      </c>
      <c r="R510">
        <f t="shared" si="7"/>
        <v>39</v>
      </c>
      <c r="S5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11" spans="1:19" x14ac:dyDescent="0.35">
      <c r="A51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  <c r="N511">
        <f>VLOOKUP(Table5[[#This Row],[CONTROLN]],vlookup_table[],2,FALSE)</f>
        <v>2</v>
      </c>
      <c r="O511">
        <f>VLOOKUP(Table5[[#This Row],[CONTROLN]],vlookup_table[],4,FALSE)</f>
        <v>3601</v>
      </c>
      <c r="P511" t="str">
        <f>VLOOKUP(Table5[[#This Row],[CONTROLN]],vlookup_table[],5,FALSE)</f>
        <v>T1</v>
      </c>
      <c r="Q511">
        <f>VLOOKUP(Table5[[#This Row],[CONTROLN]],vlookup_table[],7,FALSE)</f>
        <v>12</v>
      </c>
      <c r="R511">
        <f t="shared" si="7"/>
        <v>61</v>
      </c>
      <c r="S5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12" spans="1:19" x14ac:dyDescent="0.35">
      <c r="A512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  <c r="N512">
        <f>VLOOKUP(Table5[[#This Row],[CONTROLN]],vlookup_table[],2,FALSE)</f>
        <v>1</v>
      </c>
      <c r="O512">
        <f>VLOOKUP(Table5[[#This Row],[CONTROLN]],vlookup_table[],4,FALSE)</f>
        <v>2912</v>
      </c>
      <c r="P512" t="str">
        <f>VLOOKUP(Table5[[#This Row],[CONTROLN]],vlookup_table[],5,FALSE)</f>
        <v>C3</v>
      </c>
      <c r="Q512">
        <f>VLOOKUP(Table5[[#This Row],[CONTROLN]],vlookup_table[],7,FALSE)</f>
        <v>12</v>
      </c>
      <c r="R512">
        <f t="shared" si="7"/>
        <v>67</v>
      </c>
      <c r="S5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13" spans="1:19" x14ac:dyDescent="0.35">
      <c r="A513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  <c r="N513">
        <f>VLOOKUP(Table5[[#This Row],[CONTROLN]],vlookup_table[],2,FALSE)</f>
        <v>0</v>
      </c>
      <c r="O513">
        <f>VLOOKUP(Table5[[#This Row],[CONTROLN]],vlookup_table[],4,FALSE)</f>
        <v>1211</v>
      </c>
      <c r="P513" t="str">
        <f>VLOOKUP(Table5[[#This Row],[CONTROLN]],vlookup_table[],5,FALSE)</f>
        <v>T2</v>
      </c>
      <c r="Q513">
        <f>VLOOKUP(Table5[[#This Row],[CONTROLN]],vlookup_table[],7,FALSE)</f>
        <v>20</v>
      </c>
      <c r="R513">
        <f t="shared" si="7"/>
        <v>84</v>
      </c>
      <c r="S5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14" spans="1:19" x14ac:dyDescent="0.35">
      <c r="A514">
        <v>148166</v>
      </c>
      <c r="B514" t="s">
        <v>22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  <c r="N514">
        <f>VLOOKUP(Table5[[#This Row],[CONTROLN]],vlookup_table[],2,FALSE)</f>
        <v>0</v>
      </c>
      <c r="O514">
        <f>VLOOKUP(Table5[[#This Row],[CONTROLN]],vlookup_table[],4,FALSE)</f>
        <v>0</v>
      </c>
      <c r="P514" t="str">
        <f>VLOOKUP(Table5[[#This Row],[CONTROLN]],vlookup_table[],5,FALSE)</f>
        <v>S1</v>
      </c>
      <c r="Q514">
        <f>VLOOKUP(Table5[[#This Row],[CONTROLN]],vlookup_table[],7,FALSE)</f>
        <v>20</v>
      </c>
      <c r="R514" t="str">
        <f t="shared" ref="R514:R577" si="8">IF(OR(O514="",O514=0),"",(1997-(1900+INT(O514/100)))-IF(MOD(O514,100)&gt;6,1,0))</f>
        <v/>
      </c>
      <c r="S5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15" spans="1:19" x14ac:dyDescent="0.35">
      <c r="A515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  <c r="N515">
        <f>VLOOKUP(Table5[[#This Row],[CONTROLN]],vlookup_table[],2,FALSE)</f>
        <v>0</v>
      </c>
      <c r="O515">
        <f>VLOOKUP(Table5[[#This Row],[CONTROLN]],vlookup_table[],4,FALSE)</f>
        <v>5801</v>
      </c>
      <c r="P515" t="str">
        <f>VLOOKUP(Table5[[#This Row],[CONTROLN]],vlookup_table[],5,FALSE)</f>
        <v>C2</v>
      </c>
      <c r="Q515">
        <f>VLOOKUP(Table5[[#This Row],[CONTROLN]],vlookup_table[],7,FALSE)</f>
        <v>10</v>
      </c>
      <c r="R515">
        <f t="shared" si="8"/>
        <v>39</v>
      </c>
      <c r="S5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16" spans="1:19" x14ac:dyDescent="0.35">
      <c r="A516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  <c r="N516">
        <f>VLOOKUP(Table5[[#This Row],[CONTROLN]],vlookup_table[],2,FALSE)</f>
        <v>0</v>
      </c>
      <c r="O516">
        <f>VLOOKUP(Table5[[#This Row],[CONTROLN]],vlookup_table[],4,FALSE)</f>
        <v>5111</v>
      </c>
      <c r="P516" t="str">
        <f>VLOOKUP(Table5[[#This Row],[CONTROLN]],vlookup_table[],5,FALSE)</f>
        <v>S2</v>
      </c>
      <c r="Q516">
        <f>VLOOKUP(Table5[[#This Row],[CONTROLN]],vlookup_table[],7,FALSE)</f>
        <v>16</v>
      </c>
      <c r="R516">
        <f t="shared" si="8"/>
        <v>45</v>
      </c>
      <c r="S5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17" spans="1:19" x14ac:dyDescent="0.35">
      <c r="A517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  <c r="N517">
        <f>VLOOKUP(Table5[[#This Row],[CONTROLN]],vlookup_table[],2,FALSE)</f>
        <v>0</v>
      </c>
      <c r="O517">
        <f>VLOOKUP(Table5[[#This Row],[CONTROLN]],vlookup_table[],4,FALSE)</f>
        <v>1401</v>
      </c>
      <c r="P517" t="str">
        <f>VLOOKUP(Table5[[#This Row],[CONTROLN]],vlookup_table[],5,FALSE)</f>
        <v>T2</v>
      </c>
      <c r="Q517">
        <f>VLOOKUP(Table5[[#This Row],[CONTROLN]],vlookup_table[],7,FALSE)</f>
        <v>10</v>
      </c>
      <c r="R517">
        <f t="shared" si="8"/>
        <v>83</v>
      </c>
      <c r="S5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18" spans="1:19" x14ac:dyDescent="0.35">
      <c r="A518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  <c r="N518">
        <f>VLOOKUP(Table5[[#This Row],[CONTROLN]],vlookup_table[],2,FALSE)</f>
        <v>0</v>
      </c>
      <c r="O518">
        <f>VLOOKUP(Table5[[#This Row],[CONTROLN]],vlookup_table[],4,FALSE)</f>
        <v>0</v>
      </c>
      <c r="P518" t="str">
        <f>VLOOKUP(Table5[[#This Row],[CONTROLN]],vlookup_table[],5,FALSE)</f>
        <v>R3</v>
      </c>
      <c r="Q518">
        <f>VLOOKUP(Table5[[#This Row],[CONTROLN]],vlookup_table[],7,FALSE)</f>
        <v>10</v>
      </c>
      <c r="R518" t="str">
        <f t="shared" si="8"/>
        <v/>
      </c>
      <c r="S5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19" spans="1:19" x14ac:dyDescent="0.35">
      <c r="A519">
        <v>153864</v>
      </c>
      <c r="B519" t="s">
        <v>22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  <c r="N519">
        <f>VLOOKUP(Table5[[#This Row],[CONTROLN]],vlookup_table[],2,FALSE)</f>
        <v>0</v>
      </c>
      <c r="O519">
        <f>VLOOKUP(Table5[[#This Row],[CONTROLN]],vlookup_table[],4,FALSE)</f>
        <v>5201</v>
      </c>
      <c r="P519" t="str">
        <f>VLOOKUP(Table5[[#This Row],[CONTROLN]],vlookup_table[],5,FALSE)</f>
        <v>S1</v>
      </c>
      <c r="Q519">
        <f>VLOOKUP(Table5[[#This Row],[CONTROLN]],vlookup_table[],7,FALSE)</f>
        <v>20</v>
      </c>
      <c r="R519">
        <f t="shared" si="8"/>
        <v>45</v>
      </c>
      <c r="S5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20" spans="1:19" x14ac:dyDescent="0.35">
      <c r="A520">
        <v>145496</v>
      </c>
      <c r="B520" t="s">
        <v>22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  <c r="N520">
        <f>VLOOKUP(Table5[[#This Row],[CONTROLN]],vlookup_table[],2,FALSE)</f>
        <v>1</v>
      </c>
      <c r="O520">
        <f>VLOOKUP(Table5[[#This Row],[CONTROLN]],vlookup_table[],4,FALSE)</f>
        <v>5111</v>
      </c>
      <c r="P520" t="str">
        <f>VLOOKUP(Table5[[#This Row],[CONTROLN]],vlookup_table[],5,FALSE)</f>
        <v>U1</v>
      </c>
      <c r="Q520">
        <f>VLOOKUP(Table5[[#This Row],[CONTROLN]],vlookup_table[],7,FALSE)</f>
        <v>22</v>
      </c>
      <c r="R520">
        <f t="shared" si="8"/>
        <v>45</v>
      </c>
      <c r="S5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21" spans="1:19" x14ac:dyDescent="0.35">
      <c r="A52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  <c r="N521">
        <f>VLOOKUP(Table5[[#This Row],[CONTROLN]],vlookup_table[],2,FALSE)</f>
        <v>0</v>
      </c>
      <c r="O521">
        <f>VLOOKUP(Table5[[#This Row],[CONTROLN]],vlookup_table[],4,FALSE)</f>
        <v>0</v>
      </c>
      <c r="P521" t="str">
        <f>VLOOKUP(Table5[[#This Row],[CONTROLN]],vlookup_table[],5,FALSE)</f>
        <v>C3</v>
      </c>
      <c r="Q521">
        <f>VLOOKUP(Table5[[#This Row],[CONTROLN]],vlookup_table[],7,FALSE)</f>
        <v>30</v>
      </c>
      <c r="R521" t="str">
        <f t="shared" si="8"/>
        <v/>
      </c>
      <c r="S5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22" spans="1:19" x14ac:dyDescent="0.35">
      <c r="A522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  <c r="N522">
        <f>VLOOKUP(Table5[[#This Row],[CONTROLN]],vlookup_table[],2,FALSE)</f>
        <v>1</v>
      </c>
      <c r="O522">
        <f>VLOOKUP(Table5[[#This Row],[CONTROLN]],vlookup_table[],4,FALSE)</f>
        <v>5801</v>
      </c>
      <c r="P522" t="str">
        <f>VLOOKUP(Table5[[#This Row],[CONTROLN]],vlookup_table[],5,FALSE)</f>
        <v>S2</v>
      </c>
      <c r="Q522">
        <f>VLOOKUP(Table5[[#This Row],[CONTROLN]],vlookup_table[],7,FALSE)</f>
        <v>10</v>
      </c>
      <c r="R522">
        <f t="shared" si="8"/>
        <v>39</v>
      </c>
      <c r="S5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23" spans="1:19" x14ac:dyDescent="0.35">
      <c r="A523">
        <v>130756</v>
      </c>
      <c r="B523" t="s">
        <v>49</v>
      </c>
      <c r="C523" t="s">
        <v>109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  <c r="N523">
        <f>VLOOKUP(Table5[[#This Row],[CONTROLN]],vlookup_table[],2,FALSE)</f>
        <v>0</v>
      </c>
      <c r="O523">
        <f>VLOOKUP(Table5[[#This Row],[CONTROLN]],vlookup_table[],4,FALSE)</f>
        <v>4701</v>
      </c>
      <c r="P523" t="str">
        <f>VLOOKUP(Table5[[#This Row],[CONTROLN]],vlookup_table[],5,FALSE)</f>
        <v>T1</v>
      </c>
      <c r="Q523">
        <f>VLOOKUP(Table5[[#This Row],[CONTROLN]],vlookup_table[],7,FALSE)</f>
        <v>20</v>
      </c>
      <c r="R523">
        <f t="shared" si="8"/>
        <v>50</v>
      </c>
      <c r="S5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24" spans="1:19" x14ac:dyDescent="0.35">
      <c r="A524">
        <v>87281</v>
      </c>
      <c r="B524" t="s">
        <v>35</v>
      </c>
      <c r="C524" t="s">
        <v>109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  <c r="N524">
        <f>VLOOKUP(Table5[[#This Row],[CONTROLN]],vlookup_table[],2,FALSE)</f>
        <v>0</v>
      </c>
      <c r="O524">
        <f>VLOOKUP(Table5[[#This Row],[CONTROLN]],vlookup_table[],4,FALSE)</f>
        <v>0</v>
      </c>
      <c r="P524" t="str">
        <f>VLOOKUP(Table5[[#This Row],[CONTROLN]],vlookup_table[],5,FALSE)</f>
        <v>R2</v>
      </c>
      <c r="Q524">
        <f>VLOOKUP(Table5[[#This Row],[CONTROLN]],vlookup_table[],7,FALSE)</f>
        <v>8</v>
      </c>
      <c r="R524" t="str">
        <f t="shared" si="8"/>
        <v/>
      </c>
      <c r="S5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25" spans="1:19" x14ac:dyDescent="0.35">
      <c r="A525">
        <v>16863</v>
      </c>
      <c r="B525" t="s">
        <v>18</v>
      </c>
      <c r="C525" t="s">
        <v>17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  <c r="N525">
        <f>VLOOKUP(Table5[[#This Row],[CONTROLN]],vlookup_table[],2,FALSE)</f>
        <v>2</v>
      </c>
      <c r="O525">
        <f>VLOOKUP(Table5[[#This Row],[CONTROLN]],vlookup_table[],4,FALSE)</f>
        <v>3301</v>
      </c>
      <c r="P525" t="str">
        <f>VLOOKUP(Table5[[#This Row],[CONTROLN]],vlookup_table[],5,FALSE)</f>
        <v>C1</v>
      </c>
      <c r="Q525">
        <f>VLOOKUP(Table5[[#This Row],[CONTROLN]],vlookup_table[],7,FALSE)</f>
        <v>50</v>
      </c>
      <c r="R525">
        <f t="shared" si="8"/>
        <v>64</v>
      </c>
      <c r="S5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26" spans="1:19" x14ac:dyDescent="0.35">
      <c r="A526">
        <v>20065</v>
      </c>
      <c r="B526" t="s">
        <v>18</v>
      </c>
      <c r="C526" t="s">
        <v>109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  <c r="N526">
        <f>VLOOKUP(Table5[[#This Row],[CONTROLN]],vlookup_table[],2,FALSE)</f>
        <v>28</v>
      </c>
      <c r="O526">
        <f>VLOOKUP(Table5[[#This Row],[CONTROLN]],vlookup_table[],4,FALSE)</f>
        <v>5301</v>
      </c>
      <c r="P526" t="str">
        <f>VLOOKUP(Table5[[#This Row],[CONTROLN]],vlookup_table[],5,FALSE)</f>
        <v>T2</v>
      </c>
      <c r="Q526">
        <f>VLOOKUP(Table5[[#This Row],[CONTROLN]],vlookup_table[],7,FALSE)</f>
        <v>40</v>
      </c>
      <c r="R526">
        <f t="shared" si="8"/>
        <v>44</v>
      </c>
      <c r="S5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27" spans="1:19" x14ac:dyDescent="0.35">
      <c r="A527">
        <v>142554</v>
      </c>
      <c r="B527" t="s">
        <v>22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  <c r="N527">
        <f>VLOOKUP(Table5[[#This Row],[CONTROLN]],vlookup_table[],2,FALSE)</f>
        <v>0</v>
      </c>
      <c r="O527">
        <f>VLOOKUP(Table5[[#This Row],[CONTROLN]],vlookup_table[],4,FALSE)</f>
        <v>1601</v>
      </c>
      <c r="P527" t="str">
        <f>VLOOKUP(Table5[[#This Row],[CONTROLN]],vlookup_table[],5,FALSE)</f>
        <v>U2</v>
      </c>
      <c r="Q527">
        <f>VLOOKUP(Table5[[#This Row],[CONTROLN]],vlookup_table[],7,FALSE)</f>
        <v>15</v>
      </c>
      <c r="R527">
        <f t="shared" si="8"/>
        <v>81</v>
      </c>
      <c r="S5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28" spans="1:19" x14ac:dyDescent="0.35">
      <c r="A528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  <c r="N528">
        <f>VLOOKUP(Table5[[#This Row],[CONTROLN]],vlookup_table[],2,FALSE)</f>
        <v>2</v>
      </c>
      <c r="O528">
        <f>VLOOKUP(Table5[[#This Row],[CONTROLN]],vlookup_table[],4,FALSE)</f>
        <v>2309</v>
      </c>
      <c r="P528" t="str">
        <f>VLOOKUP(Table5[[#This Row],[CONTROLN]],vlookup_table[],5,FALSE)</f>
        <v>R2</v>
      </c>
      <c r="Q528">
        <f>VLOOKUP(Table5[[#This Row],[CONTROLN]],vlookup_table[],7,FALSE)</f>
        <v>3</v>
      </c>
      <c r="R528">
        <f t="shared" si="8"/>
        <v>73</v>
      </c>
      <c r="S5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29" spans="1:19" x14ac:dyDescent="0.35">
      <c r="A529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  <c r="N529">
        <f>VLOOKUP(Table5[[#This Row],[CONTROLN]],vlookup_table[],2,FALSE)</f>
        <v>0</v>
      </c>
      <c r="O529">
        <f>VLOOKUP(Table5[[#This Row],[CONTROLN]],vlookup_table[],4,FALSE)</f>
        <v>3811</v>
      </c>
      <c r="P529" t="str">
        <f>VLOOKUP(Table5[[#This Row],[CONTROLN]],vlookup_table[],5,FALSE)</f>
        <v>T1</v>
      </c>
      <c r="Q529">
        <f>VLOOKUP(Table5[[#This Row],[CONTROLN]],vlookup_table[],7,FALSE)</f>
        <v>20</v>
      </c>
      <c r="R529">
        <f t="shared" si="8"/>
        <v>58</v>
      </c>
      <c r="S5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30" spans="1:19" x14ac:dyDescent="0.35">
      <c r="A530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  <c r="N530">
        <f>VLOOKUP(Table5[[#This Row],[CONTROLN]],vlookup_table[],2,FALSE)</f>
        <v>0</v>
      </c>
      <c r="O530">
        <f>VLOOKUP(Table5[[#This Row],[CONTROLN]],vlookup_table[],4,FALSE)</f>
        <v>6609</v>
      </c>
      <c r="P530" t="str">
        <f>VLOOKUP(Table5[[#This Row],[CONTROLN]],vlookup_table[],5,FALSE)</f>
        <v>C2</v>
      </c>
      <c r="Q530">
        <f>VLOOKUP(Table5[[#This Row],[CONTROLN]],vlookup_table[],7,FALSE)</f>
        <v>6</v>
      </c>
      <c r="R530">
        <f t="shared" si="8"/>
        <v>30</v>
      </c>
      <c r="S5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31" spans="1:19" x14ac:dyDescent="0.35">
      <c r="A53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  <c r="N531">
        <f>VLOOKUP(Table5[[#This Row],[CONTROLN]],vlookup_table[],2,FALSE)</f>
        <v>0</v>
      </c>
      <c r="O531">
        <f>VLOOKUP(Table5[[#This Row],[CONTROLN]],vlookup_table[],4,FALSE)</f>
        <v>5301</v>
      </c>
      <c r="P531" t="str">
        <f>VLOOKUP(Table5[[#This Row],[CONTROLN]],vlookup_table[],5,FALSE)</f>
        <v>T1</v>
      </c>
      <c r="Q531">
        <f>VLOOKUP(Table5[[#This Row],[CONTROLN]],vlookup_table[],7,FALSE)</f>
        <v>25</v>
      </c>
      <c r="R531">
        <f t="shared" si="8"/>
        <v>44</v>
      </c>
      <c r="S5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32" spans="1:19" x14ac:dyDescent="0.35">
      <c r="A532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  <c r="N532">
        <f>VLOOKUP(Table5[[#This Row],[CONTROLN]],vlookup_table[],2,FALSE)</f>
        <v>1</v>
      </c>
      <c r="O532">
        <f>VLOOKUP(Table5[[#This Row],[CONTROLN]],vlookup_table[],4,FALSE)</f>
        <v>4801</v>
      </c>
      <c r="P532" t="str">
        <f>VLOOKUP(Table5[[#This Row],[CONTROLN]],vlookup_table[],5,FALSE)</f>
        <v>S1</v>
      </c>
      <c r="Q532">
        <f>VLOOKUP(Table5[[#This Row],[CONTROLN]],vlookup_table[],7,FALSE)</f>
        <v>30</v>
      </c>
      <c r="R532">
        <f t="shared" si="8"/>
        <v>49</v>
      </c>
      <c r="S5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33" spans="1:19" x14ac:dyDescent="0.35">
      <c r="A533">
        <v>1549</v>
      </c>
      <c r="B533" t="s">
        <v>22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  <c r="N533">
        <f>VLOOKUP(Table5[[#This Row],[CONTROLN]],vlookup_table[],2,FALSE)</f>
        <v>0</v>
      </c>
      <c r="O533">
        <f>VLOOKUP(Table5[[#This Row],[CONTROLN]],vlookup_table[],4,FALSE)</f>
        <v>1604</v>
      </c>
      <c r="P533" t="str">
        <f>VLOOKUP(Table5[[#This Row],[CONTROLN]],vlookup_table[],5,FALSE)</f>
        <v>S1</v>
      </c>
      <c r="Q533">
        <f>VLOOKUP(Table5[[#This Row],[CONTROLN]],vlookup_table[],7,FALSE)</f>
        <v>50</v>
      </c>
      <c r="R533">
        <f t="shared" si="8"/>
        <v>81</v>
      </c>
      <c r="S5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34" spans="1:19" x14ac:dyDescent="0.35">
      <c r="A534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  <c r="N534">
        <f>VLOOKUP(Table5[[#This Row],[CONTROLN]],vlookup_table[],2,FALSE)</f>
        <v>2</v>
      </c>
      <c r="O534">
        <f>VLOOKUP(Table5[[#This Row],[CONTROLN]],vlookup_table[],4,FALSE)</f>
        <v>1901</v>
      </c>
      <c r="P534" t="str">
        <f>VLOOKUP(Table5[[#This Row],[CONTROLN]],vlookup_table[],5,FALSE)</f>
        <v>R2</v>
      </c>
      <c r="Q534">
        <f>VLOOKUP(Table5[[#This Row],[CONTROLN]],vlookup_table[],7,FALSE)</f>
        <v>9</v>
      </c>
      <c r="R534">
        <f t="shared" si="8"/>
        <v>78</v>
      </c>
      <c r="S5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35" spans="1:19" x14ac:dyDescent="0.35">
      <c r="A535">
        <v>80903</v>
      </c>
      <c r="B535" t="s">
        <v>36</v>
      </c>
      <c r="C535" t="s">
        <v>14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  <c r="N535">
        <f>VLOOKUP(Table5[[#This Row],[CONTROLN]],vlookup_table[],2,FALSE)</f>
        <v>1002</v>
      </c>
      <c r="O535">
        <f>VLOOKUP(Table5[[#This Row],[CONTROLN]],vlookup_table[],4,FALSE)</f>
        <v>6206</v>
      </c>
      <c r="P535" t="str">
        <f>VLOOKUP(Table5[[#This Row],[CONTROLN]],vlookup_table[],5,FALSE)</f>
        <v>T1</v>
      </c>
      <c r="Q535">
        <f>VLOOKUP(Table5[[#This Row],[CONTROLN]],vlookup_table[],7,FALSE)</f>
        <v>15</v>
      </c>
      <c r="R535">
        <f t="shared" si="8"/>
        <v>35</v>
      </c>
      <c r="S5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36" spans="1:19" x14ac:dyDescent="0.35">
      <c r="A536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  <c r="N536">
        <f>VLOOKUP(Table5[[#This Row],[CONTROLN]],vlookup_table[],2,FALSE)</f>
        <v>28</v>
      </c>
      <c r="O536">
        <f>VLOOKUP(Table5[[#This Row],[CONTROLN]],vlookup_table[],4,FALSE)</f>
        <v>3407</v>
      </c>
      <c r="P536" t="str">
        <f>VLOOKUP(Table5[[#This Row],[CONTROLN]],vlookup_table[],5,FALSE)</f>
        <v/>
      </c>
      <c r="Q536">
        <f>VLOOKUP(Table5[[#This Row],[CONTROLN]],vlookup_table[],7,FALSE)</f>
        <v>15</v>
      </c>
      <c r="R536">
        <f t="shared" si="8"/>
        <v>62</v>
      </c>
      <c r="S53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537" spans="1:19" x14ac:dyDescent="0.35">
      <c r="A537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  <c r="N537">
        <f>VLOOKUP(Table5[[#This Row],[CONTROLN]],vlookup_table[],2,FALSE)</f>
        <v>1</v>
      </c>
      <c r="O537">
        <f>VLOOKUP(Table5[[#This Row],[CONTROLN]],vlookup_table[],4,FALSE)</f>
        <v>1312</v>
      </c>
      <c r="P537" t="str">
        <f>VLOOKUP(Table5[[#This Row],[CONTROLN]],vlookup_table[],5,FALSE)</f>
        <v>S2</v>
      </c>
      <c r="Q537">
        <f>VLOOKUP(Table5[[#This Row],[CONTROLN]],vlookup_table[],7,FALSE)</f>
        <v>30</v>
      </c>
      <c r="R537">
        <f t="shared" si="8"/>
        <v>83</v>
      </c>
      <c r="S5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38" spans="1:19" x14ac:dyDescent="0.35">
      <c r="A538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  <c r="N538">
        <f>VLOOKUP(Table5[[#This Row],[CONTROLN]],vlookup_table[],2,FALSE)</f>
        <v>2</v>
      </c>
      <c r="O538">
        <f>VLOOKUP(Table5[[#This Row],[CONTROLN]],vlookup_table[],4,FALSE)</f>
        <v>3601</v>
      </c>
      <c r="P538" t="str">
        <f>VLOOKUP(Table5[[#This Row],[CONTROLN]],vlookup_table[],5,FALSE)</f>
        <v>C1</v>
      </c>
      <c r="Q538">
        <f>VLOOKUP(Table5[[#This Row],[CONTROLN]],vlookup_table[],7,FALSE)</f>
        <v>6</v>
      </c>
      <c r="R538">
        <f t="shared" si="8"/>
        <v>61</v>
      </c>
      <c r="S5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39" spans="1:19" x14ac:dyDescent="0.35">
      <c r="A539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  <c r="N539">
        <f>VLOOKUP(Table5[[#This Row],[CONTROLN]],vlookup_table[],2,FALSE)</f>
        <v>1</v>
      </c>
      <c r="O539">
        <f>VLOOKUP(Table5[[#This Row],[CONTROLN]],vlookup_table[],4,FALSE)</f>
        <v>5401</v>
      </c>
      <c r="P539" t="str">
        <f>VLOOKUP(Table5[[#This Row],[CONTROLN]],vlookup_table[],5,FALSE)</f>
        <v>R3</v>
      </c>
      <c r="Q539">
        <f>VLOOKUP(Table5[[#This Row],[CONTROLN]],vlookup_table[],7,FALSE)</f>
        <v>10</v>
      </c>
      <c r="R539">
        <f t="shared" si="8"/>
        <v>43</v>
      </c>
      <c r="S5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40" spans="1:19" x14ac:dyDescent="0.35">
      <c r="A540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  <c r="N540">
        <f>VLOOKUP(Table5[[#This Row],[CONTROLN]],vlookup_table[],2,FALSE)</f>
        <v>28</v>
      </c>
      <c r="O540">
        <f>VLOOKUP(Table5[[#This Row],[CONTROLN]],vlookup_table[],4,FALSE)</f>
        <v>4801</v>
      </c>
      <c r="P540" t="str">
        <f>VLOOKUP(Table5[[#This Row],[CONTROLN]],vlookup_table[],5,FALSE)</f>
        <v>R2</v>
      </c>
      <c r="Q540">
        <f>VLOOKUP(Table5[[#This Row],[CONTROLN]],vlookup_table[],7,FALSE)</f>
        <v>21</v>
      </c>
      <c r="R540">
        <f t="shared" si="8"/>
        <v>49</v>
      </c>
      <c r="S5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41" spans="1:19" x14ac:dyDescent="0.35">
      <c r="A54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  <c r="N541">
        <f>VLOOKUP(Table5[[#This Row],[CONTROLN]],vlookup_table[],2,FALSE)</f>
        <v>2</v>
      </c>
      <c r="O541">
        <f>VLOOKUP(Table5[[#This Row],[CONTROLN]],vlookup_table[],4,FALSE)</f>
        <v>2812</v>
      </c>
      <c r="P541" t="str">
        <f>VLOOKUP(Table5[[#This Row],[CONTROLN]],vlookup_table[],5,FALSE)</f>
        <v>R2</v>
      </c>
      <c r="Q541">
        <f>VLOOKUP(Table5[[#This Row],[CONTROLN]],vlookup_table[],7,FALSE)</f>
        <v>18</v>
      </c>
      <c r="R541">
        <f t="shared" si="8"/>
        <v>68</v>
      </c>
      <c r="S5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42" spans="1:19" x14ac:dyDescent="0.35">
      <c r="A542">
        <v>170912</v>
      </c>
      <c r="B542" t="s">
        <v>22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  <c r="N542">
        <f>VLOOKUP(Table5[[#This Row],[CONTROLN]],vlookup_table[],2,FALSE)</f>
        <v>0</v>
      </c>
      <c r="O542">
        <f>VLOOKUP(Table5[[#This Row],[CONTROLN]],vlookup_table[],4,FALSE)</f>
        <v>4401</v>
      </c>
      <c r="P542" t="str">
        <f>VLOOKUP(Table5[[#This Row],[CONTROLN]],vlookup_table[],5,FALSE)</f>
        <v>S1</v>
      </c>
      <c r="Q542">
        <f>VLOOKUP(Table5[[#This Row],[CONTROLN]],vlookup_table[],7,FALSE)</f>
        <v>20</v>
      </c>
      <c r="R542">
        <f t="shared" si="8"/>
        <v>53</v>
      </c>
      <c r="S5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43" spans="1:19" x14ac:dyDescent="0.35">
      <c r="A543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  <c r="N543">
        <f>VLOOKUP(Table5[[#This Row],[CONTROLN]],vlookup_table[],2,FALSE)</f>
        <v>2</v>
      </c>
      <c r="O543">
        <f>VLOOKUP(Table5[[#This Row],[CONTROLN]],vlookup_table[],4,FALSE)</f>
        <v>3704</v>
      </c>
      <c r="P543" t="str">
        <f>VLOOKUP(Table5[[#This Row],[CONTROLN]],vlookup_table[],5,FALSE)</f>
        <v>S2</v>
      </c>
      <c r="Q543">
        <f>VLOOKUP(Table5[[#This Row],[CONTROLN]],vlookup_table[],7,FALSE)</f>
        <v>10</v>
      </c>
      <c r="R543">
        <f t="shared" si="8"/>
        <v>60</v>
      </c>
      <c r="S5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44" spans="1:19" x14ac:dyDescent="0.35">
      <c r="A544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  <c r="N544">
        <f>VLOOKUP(Table5[[#This Row],[CONTROLN]],vlookup_table[],2,FALSE)</f>
        <v>2</v>
      </c>
      <c r="O544">
        <f>VLOOKUP(Table5[[#This Row],[CONTROLN]],vlookup_table[],4,FALSE)</f>
        <v>0</v>
      </c>
      <c r="P544" t="str">
        <f>VLOOKUP(Table5[[#This Row],[CONTROLN]],vlookup_table[],5,FALSE)</f>
        <v>R2</v>
      </c>
      <c r="Q544">
        <f>VLOOKUP(Table5[[#This Row],[CONTROLN]],vlookup_table[],7,FALSE)</f>
        <v>10</v>
      </c>
      <c r="R544" t="str">
        <f t="shared" si="8"/>
        <v/>
      </c>
      <c r="S5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45" spans="1:19" x14ac:dyDescent="0.35">
      <c r="A545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  <c r="N545">
        <f>VLOOKUP(Table5[[#This Row],[CONTROLN]],vlookup_table[],2,FALSE)</f>
        <v>0</v>
      </c>
      <c r="O545">
        <f>VLOOKUP(Table5[[#This Row],[CONTROLN]],vlookup_table[],4,FALSE)</f>
        <v>0</v>
      </c>
      <c r="P545" t="str">
        <f>VLOOKUP(Table5[[#This Row],[CONTROLN]],vlookup_table[],5,FALSE)</f>
        <v>T2</v>
      </c>
      <c r="Q545">
        <f>VLOOKUP(Table5[[#This Row],[CONTROLN]],vlookup_table[],7,FALSE)</f>
        <v>3</v>
      </c>
      <c r="R545" t="str">
        <f t="shared" si="8"/>
        <v/>
      </c>
      <c r="S5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46" spans="1:19" x14ac:dyDescent="0.35">
      <c r="A546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  <c r="N546">
        <f>VLOOKUP(Table5[[#This Row],[CONTROLN]],vlookup_table[],2,FALSE)</f>
        <v>2</v>
      </c>
      <c r="O546">
        <f>VLOOKUP(Table5[[#This Row],[CONTROLN]],vlookup_table[],4,FALSE)</f>
        <v>5502</v>
      </c>
      <c r="P546" t="str">
        <f>VLOOKUP(Table5[[#This Row],[CONTROLN]],vlookup_table[],5,FALSE)</f>
        <v>C2</v>
      </c>
      <c r="Q546">
        <f>VLOOKUP(Table5[[#This Row],[CONTROLN]],vlookup_table[],7,FALSE)</f>
        <v>15</v>
      </c>
      <c r="R546">
        <f t="shared" si="8"/>
        <v>42</v>
      </c>
      <c r="S5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47" spans="1:19" x14ac:dyDescent="0.35">
      <c r="A547">
        <v>165746</v>
      </c>
      <c r="B547" t="s">
        <v>22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  <c r="N547">
        <f>VLOOKUP(Table5[[#This Row],[CONTROLN]],vlookup_table[],2,FALSE)</f>
        <v>0</v>
      </c>
      <c r="O547">
        <f>VLOOKUP(Table5[[#This Row],[CONTROLN]],vlookup_table[],4,FALSE)</f>
        <v>703</v>
      </c>
      <c r="P547" t="str">
        <f>VLOOKUP(Table5[[#This Row],[CONTROLN]],vlookup_table[],5,FALSE)</f>
        <v>C2</v>
      </c>
      <c r="Q547">
        <f>VLOOKUP(Table5[[#This Row],[CONTROLN]],vlookup_table[],7,FALSE)</f>
        <v>10</v>
      </c>
      <c r="R547">
        <f t="shared" si="8"/>
        <v>90</v>
      </c>
      <c r="S5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48" spans="1:19" x14ac:dyDescent="0.35">
      <c r="A548">
        <v>189520</v>
      </c>
      <c r="B548" t="s">
        <v>22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  <c r="N548">
        <f>VLOOKUP(Table5[[#This Row],[CONTROLN]],vlookup_table[],2,FALSE)</f>
        <v>1</v>
      </c>
      <c r="O548">
        <f>VLOOKUP(Table5[[#This Row],[CONTROLN]],vlookup_table[],4,FALSE)</f>
        <v>1902</v>
      </c>
      <c r="P548" t="str">
        <f>VLOOKUP(Table5[[#This Row],[CONTROLN]],vlookup_table[],5,FALSE)</f>
        <v>S1</v>
      </c>
      <c r="Q548">
        <f>VLOOKUP(Table5[[#This Row],[CONTROLN]],vlookup_table[],7,FALSE)</f>
        <v>20</v>
      </c>
      <c r="R548">
        <f t="shared" si="8"/>
        <v>78</v>
      </c>
      <c r="S5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49" spans="1:19" x14ac:dyDescent="0.35">
      <c r="A549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  <c r="N549">
        <f>VLOOKUP(Table5[[#This Row],[CONTROLN]],vlookup_table[],2,FALSE)</f>
        <v>0</v>
      </c>
      <c r="O549">
        <f>VLOOKUP(Table5[[#This Row],[CONTROLN]],vlookup_table[],4,FALSE)</f>
        <v>4301</v>
      </c>
      <c r="P549" t="str">
        <f>VLOOKUP(Table5[[#This Row],[CONTROLN]],vlookup_table[],5,FALSE)</f>
        <v>T2</v>
      </c>
      <c r="Q549">
        <f>VLOOKUP(Table5[[#This Row],[CONTROLN]],vlookup_table[],7,FALSE)</f>
        <v>10</v>
      </c>
      <c r="R549">
        <f t="shared" si="8"/>
        <v>54</v>
      </c>
      <c r="S5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50" spans="1:19" x14ac:dyDescent="0.35">
      <c r="A550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  <c r="N550">
        <f>VLOOKUP(Table5[[#This Row],[CONTROLN]],vlookup_table[],2,FALSE)</f>
        <v>0</v>
      </c>
      <c r="O550">
        <f>VLOOKUP(Table5[[#This Row],[CONTROLN]],vlookup_table[],4,FALSE)</f>
        <v>4501</v>
      </c>
      <c r="P550" t="str">
        <f>VLOOKUP(Table5[[#This Row],[CONTROLN]],vlookup_table[],5,FALSE)</f>
        <v>T2</v>
      </c>
      <c r="Q550">
        <f>VLOOKUP(Table5[[#This Row],[CONTROLN]],vlookup_table[],7,FALSE)</f>
        <v>5</v>
      </c>
      <c r="R550">
        <f t="shared" si="8"/>
        <v>52</v>
      </c>
      <c r="S5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51" spans="1:19" x14ac:dyDescent="0.35">
      <c r="A55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  <c r="N551">
        <f>VLOOKUP(Table5[[#This Row],[CONTROLN]],vlookup_table[],2,FALSE)</f>
        <v>2</v>
      </c>
      <c r="O551">
        <f>VLOOKUP(Table5[[#This Row],[CONTROLN]],vlookup_table[],4,FALSE)</f>
        <v>2401</v>
      </c>
      <c r="P551" t="str">
        <f>VLOOKUP(Table5[[#This Row],[CONTROLN]],vlookup_table[],5,FALSE)</f>
        <v>S2</v>
      </c>
      <c r="Q551">
        <f>VLOOKUP(Table5[[#This Row],[CONTROLN]],vlookup_table[],7,FALSE)</f>
        <v>15</v>
      </c>
      <c r="R551">
        <f t="shared" si="8"/>
        <v>73</v>
      </c>
      <c r="S5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52" spans="1:19" x14ac:dyDescent="0.35">
      <c r="A552">
        <v>111615</v>
      </c>
      <c r="B552" t="s">
        <v>33</v>
      </c>
      <c r="C552" t="s">
        <v>17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  <c r="N552">
        <f>VLOOKUP(Table5[[#This Row],[CONTROLN]],vlookup_table[],2,FALSE)</f>
        <v>0</v>
      </c>
      <c r="O552">
        <f>VLOOKUP(Table5[[#This Row],[CONTROLN]],vlookup_table[],4,FALSE)</f>
        <v>5306</v>
      </c>
      <c r="P552" t="str">
        <f>VLOOKUP(Table5[[#This Row],[CONTROLN]],vlookup_table[],5,FALSE)</f>
        <v>C3</v>
      </c>
      <c r="Q552">
        <f>VLOOKUP(Table5[[#This Row],[CONTROLN]],vlookup_table[],7,FALSE)</f>
        <v>25</v>
      </c>
      <c r="R552">
        <f t="shared" si="8"/>
        <v>44</v>
      </c>
      <c r="S5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53" spans="1:19" x14ac:dyDescent="0.35">
      <c r="A553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  <c r="N553">
        <f>VLOOKUP(Table5[[#This Row],[CONTROLN]],vlookup_table[],2,FALSE)</f>
        <v>0</v>
      </c>
      <c r="O553">
        <f>VLOOKUP(Table5[[#This Row],[CONTROLN]],vlookup_table[],4,FALSE)</f>
        <v>0</v>
      </c>
      <c r="P553" t="str">
        <f>VLOOKUP(Table5[[#This Row],[CONTROLN]],vlookup_table[],5,FALSE)</f>
        <v>U3</v>
      </c>
      <c r="Q553">
        <f>VLOOKUP(Table5[[#This Row],[CONTROLN]],vlookup_table[],7,FALSE)</f>
        <v>20</v>
      </c>
      <c r="R553" t="str">
        <f t="shared" si="8"/>
        <v/>
      </c>
      <c r="S5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54" spans="1:19" x14ac:dyDescent="0.35">
      <c r="A554">
        <v>5881</v>
      </c>
      <c r="B554" t="s">
        <v>22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  <c r="N554">
        <f>VLOOKUP(Table5[[#This Row],[CONTROLN]],vlookup_table[],2,FALSE)</f>
        <v>1</v>
      </c>
      <c r="O554">
        <f>VLOOKUP(Table5[[#This Row],[CONTROLN]],vlookup_table[],4,FALSE)</f>
        <v>1701</v>
      </c>
      <c r="P554" t="str">
        <f>VLOOKUP(Table5[[#This Row],[CONTROLN]],vlookup_table[],5,FALSE)</f>
        <v>U1</v>
      </c>
      <c r="Q554">
        <f>VLOOKUP(Table5[[#This Row],[CONTROLN]],vlookup_table[],7,FALSE)</f>
        <v>12</v>
      </c>
      <c r="R554">
        <f t="shared" si="8"/>
        <v>80</v>
      </c>
      <c r="S5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55" spans="1:19" x14ac:dyDescent="0.35">
      <c r="A555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  <c r="N555">
        <f>VLOOKUP(Table5[[#This Row],[CONTROLN]],vlookup_table[],2,FALSE)</f>
        <v>0</v>
      </c>
      <c r="O555">
        <f>VLOOKUP(Table5[[#This Row],[CONTROLN]],vlookup_table[],4,FALSE)</f>
        <v>1708</v>
      </c>
      <c r="P555" t="str">
        <f>VLOOKUP(Table5[[#This Row],[CONTROLN]],vlookup_table[],5,FALSE)</f>
        <v>U1</v>
      </c>
      <c r="Q555">
        <f>VLOOKUP(Table5[[#This Row],[CONTROLN]],vlookup_table[],7,FALSE)</f>
        <v>10</v>
      </c>
      <c r="R555">
        <f t="shared" si="8"/>
        <v>79</v>
      </c>
      <c r="S5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56" spans="1:19" x14ac:dyDescent="0.35">
      <c r="A556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  <c r="N556">
        <f>VLOOKUP(Table5[[#This Row],[CONTROLN]],vlookup_table[],2,FALSE)</f>
        <v>2</v>
      </c>
      <c r="O556">
        <f>VLOOKUP(Table5[[#This Row],[CONTROLN]],vlookup_table[],4,FALSE)</f>
        <v>2605</v>
      </c>
      <c r="P556" t="str">
        <f>VLOOKUP(Table5[[#This Row],[CONTROLN]],vlookup_table[],5,FALSE)</f>
        <v>U2</v>
      </c>
      <c r="Q556">
        <f>VLOOKUP(Table5[[#This Row],[CONTROLN]],vlookup_table[],7,FALSE)</f>
        <v>5</v>
      </c>
      <c r="R556">
        <f t="shared" si="8"/>
        <v>71</v>
      </c>
      <c r="S5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57" spans="1:19" x14ac:dyDescent="0.35">
      <c r="A557">
        <v>46671</v>
      </c>
      <c r="B557" t="s">
        <v>44</v>
      </c>
      <c r="C557" t="s">
        <v>14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  <c r="N557">
        <f>VLOOKUP(Table5[[#This Row],[CONTROLN]],vlookup_table[],2,FALSE)</f>
        <v>0</v>
      </c>
      <c r="O557">
        <f>VLOOKUP(Table5[[#This Row],[CONTROLN]],vlookup_table[],4,FALSE)</f>
        <v>5701</v>
      </c>
      <c r="P557" t="str">
        <f>VLOOKUP(Table5[[#This Row],[CONTROLN]],vlookup_table[],5,FALSE)</f>
        <v>T1</v>
      </c>
      <c r="Q557">
        <f>VLOOKUP(Table5[[#This Row],[CONTROLN]],vlookup_table[],7,FALSE)</f>
        <v>10</v>
      </c>
      <c r="R557">
        <f t="shared" si="8"/>
        <v>40</v>
      </c>
      <c r="S5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58" spans="1:19" x14ac:dyDescent="0.35">
      <c r="A558">
        <v>172750</v>
      </c>
      <c r="B558" t="s">
        <v>22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  <c r="N558">
        <f>VLOOKUP(Table5[[#This Row],[CONTROLN]],vlookup_table[],2,FALSE)</f>
        <v>1</v>
      </c>
      <c r="O558">
        <f>VLOOKUP(Table5[[#This Row],[CONTROLN]],vlookup_table[],4,FALSE)</f>
        <v>5401</v>
      </c>
      <c r="P558" t="str">
        <f>VLOOKUP(Table5[[#This Row],[CONTROLN]],vlookup_table[],5,FALSE)</f>
        <v>C2</v>
      </c>
      <c r="Q558">
        <f>VLOOKUP(Table5[[#This Row],[CONTROLN]],vlookup_table[],7,FALSE)</f>
        <v>25</v>
      </c>
      <c r="R558">
        <f t="shared" si="8"/>
        <v>43</v>
      </c>
      <c r="S5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59" spans="1:19" x14ac:dyDescent="0.35">
      <c r="A559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  <c r="N559">
        <f>VLOOKUP(Table5[[#This Row],[CONTROLN]],vlookup_table[],2,FALSE)</f>
        <v>1</v>
      </c>
      <c r="O559">
        <f>VLOOKUP(Table5[[#This Row],[CONTROLN]],vlookup_table[],4,FALSE)</f>
        <v>3001</v>
      </c>
      <c r="P559" t="str">
        <f>VLOOKUP(Table5[[#This Row],[CONTROLN]],vlookup_table[],5,FALSE)</f>
        <v>C1</v>
      </c>
      <c r="Q559">
        <f>VLOOKUP(Table5[[#This Row],[CONTROLN]],vlookup_table[],7,FALSE)</f>
        <v>10</v>
      </c>
      <c r="R559">
        <f t="shared" si="8"/>
        <v>67</v>
      </c>
      <c r="S5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60" spans="1:19" x14ac:dyDescent="0.35">
      <c r="A560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  <c r="N560">
        <f>VLOOKUP(Table5[[#This Row],[CONTROLN]],vlookup_table[],2,FALSE)</f>
        <v>2</v>
      </c>
      <c r="O560">
        <f>VLOOKUP(Table5[[#This Row],[CONTROLN]],vlookup_table[],4,FALSE)</f>
        <v>2601</v>
      </c>
      <c r="P560" t="str">
        <f>VLOOKUP(Table5[[#This Row],[CONTROLN]],vlookup_table[],5,FALSE)</f>
        <v>U4</v>
      </c>
      <c r="Q560">
        <f>VLOOKUP(Table5[[#This Row],[CONTROLN]],vlookup_table[],7,FALSE)</f>
        <v>4</v>
      </c>
      <c r="R560">
        <f t="shared" si="8"/>
        <v>71</v>
      </c>
      <c r="S5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61" spans="1:19" x14ac:dyDescent="0.35">
      <c r="A561">
        <v>164372</v>
      </c>
      <c r="B561" t="s">
        <v>22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  <c r="N561">
        <f>VLOOKUP(Table5[[#This Row],[CONTROLN]],vlookup_table[],2,FALSE)</f>
        <v>1</v>
      </c>
      <c r="O561">
        <f>VLOOKUP(Table5[[#This Row],[CONTROLN]],vlookup_table[],4,FALSE)</f>
        <v>5501</v>
      </c>
      <c r="P561" t="str">
        <f>VLOOKUP(Table5[[#This Row],[CONTROLN]],vlookup_table[],5,FALSE)</f>
        <v>S1</v>
      </c>
      <c r="Q561">
        <f>VLOOKUP(Table5[[#This Row],[CONTROLN]],vlookup_table[],7,FALSE)</f>
        <v>25</v>
      </c>
      <c r="R561">
        <f t="shared" si="8"/>
        <v>42</v>
      </c>
      <c r="S5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62" spans="1:19" x14ac:dyDescent="0.35">
      <c r="A562">
        <v>5140</v>
      </c>
      <c r="B562" t="s">
        <v>22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  <c r="N562">
        <f>VLOOKUP(Table5[[#This Row],[CONTROLN]],vlookup_table[],2,FALSE)</f>
        <v>1</v>
      </c>
      <c r="O562">
        <f>VLOOKUP(Table5[[#This Row],[CONTROLN]],vlookup_table[],4,FALSE)</f>
        <v>2201</v>
      </c>
      <c r="P562" t="str">
        <f>VLOOKUP(Table5[[#This Row],[CONTROLN]],vlookup_table[],5,FALSE)</f>
        <v>S1</v>
      </c>
      <c r="Q562">
        <f>VLOOKUP(Table5[[#This Row],[CONTROLN]],vlookup_table[],7,FALSE)</f>
        <v>7</v>
      </c>
      <c r="R562">
        <f t="shared" si="8"/>
        <v>75</v>
      </c>
      <c r="S5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63" spans="1:19" x14ac:dyDescent="0.35">
      <c r="A563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  <c r="N563">
        <f>VLOOKUP(Table5[[#This Row],[CONTROLN]],vlookup_table[],2,FALSE)</f>
        <v>0</v>
      </c>
      <c r="O563">
        <f>VLOOKUP(Table5[[#This Row],[CONTROLN]],vlookup_table[],4,FALSE)</f>
        <v>4401</v>
      </c>
      <c r="P563" t="str">
        <f>VLOOKUP(Table5[[#This Row],[CONTROLN]],vlookup_table[],5,FALSE)</f>
        <v>C1</v>
      </c>
      <c r="Q563">
        <f>VLOOKUP(Table5[[#This Row],[CONTROLN]],vlookup_table[],7,FALSE)</f>
        <v>9</v>
      </c>
      <c r="R563">
        <f t="shared" si="8"/>
        <v>53</v>
      </c>
      <c r="S5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64" spans="1:19" x14ac:dyDescent="0.35">
      <c r="A564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  <c r="N564">
        <f>VLOOKUP(Table5[[#This Row],[CONTROLN]],vlookup_table[],2,FALSE)</f>
        <v>0</v>
      </c>
      <c r="O564">
        <f>VLOOKUP(Table5[[#This Row],[CONTROLN]],vlookup_table[],4,FALSE)</f>
        <v>0</v>
      </c>
      <c r="P564" t="str">
        <f>VLOOKUP(Table5[[#This Row],[CONTROLN]],vlookup_table[],5,FALSE)</f>
        <v>T2</v>
      </c>
      <c r="Q564">
        <f>VLOOKUP(Table5[[#This Row],[CONTROLN]],vlookup_table[],7,FALSE)</f>
        <v>15</v>
      </c>
      <c r="R564" t="str">
        <f t="shared" si="8"/>
        <v/>
      </c>
      <c r="S5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65" spans="1:19" x14ac:dyDescent="0.35">
      <c r="A565">
        <v>19499</v>
      </c>
      <c r="B565" t="s">
        <v>18</v>
      </c>
      <c r="C565" t="s">
        <v>17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  <c r="N565">
        <f>VLOOKUP(Table5[[#This Row],[CONTROLN]],vlookup_table[],2,FALSE)</f>
        <v>0</v>
      </c>
      <c r="O565">
        <f>VLOOKUP(Table5[[#This Row],[CONTROLN]],vlookup_table[],4,FALSE)</f>
        <v>0</v>
      </c>
      <c r="P565" t="str">
        <f>VLOOKUP(Table5[[#This Row],[CONTROLN]],vlookup_table[],5,FALSE)</f>
        <v>C1</v>
      </c>
      <c r="Q565">
        <f>VLOOKUP(Table5[[#This Row],[CONTROLN]],vlookup_table[],7,FALSE)</f>
        <v>20</v>
      </c>
      <c r="R565" t="str">
        <f t="shared" si="8"/>
        <v/>
      </c>
      <c r="S5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66" spans="1:19" x14ac:dyDescent="0.35">
      <c r="A566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  <c r="N566">
        <f>VLOOKUP(Table5[[#This Row],[CONTROLN]],vlookup_table[],2,FALSE)</f>
        <v>1</v>
      </c>
      <c r="O566">
        <f>VLOOKUP(Table5[[#This Row],[CONTROLN]],vlookup_table[],4,FALSE)</f>
        <v>4704</v>
      </c>
      <c r="P566" t="str">
        <f>VLOOKUP(Table5[[#This Row],[CONTROLN]],vlookup_table[],5,FALSE)</f>
        <v>R2</v>
      </c>
      <c r="Q566">
        <f>VLOOKUP(Table5[[#This Row],[CONTROLN]],vlookup_table[],7,FALSE)</f>
        <v>9</v>
      </c>
      <c r="R566">
        <f t="shared" si="8"/>
        <v>50</v>
      </c>
      <c r="S5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67" spans="1:19" x14ac:dyDescent="0.35">
      <c r="A567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  <c r="N567">
        <f>VLOOKUP(Table5[[#This Row],[CONTROLN]],vlookup_table[],2,FALSE)</f>
        <v>2</v>
      </c>
      <c r="O567">
        <f>VLOOKUP(Table5[[#This Row],[CONTROLN]],vlookup_table[],4,FALSE)</f>
        <v>0</v>
      </c>
      <c r="P567" t="str">
        <f>VLOOKUP(Table5[[#This Row],[CONTROLN]],vlookup_table[],5,FALSE)</f>
        <v>S2</v>
      </c>
      <c r="Q567">
        <f>VLOOKUP(Table5[[#This Row],[CONTROLN]],vlookup_table[],7,FALSE)</f>
        <v>20</v>
      </c>
      <c r="R567" t="str">
        <f t="shared" si="8"/>
        <v/>
      </c>
      <c r="S5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68" spans="1:19" x14ac:dyDescent="0.35">
      <c r="A568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  <c r="N568">
        <f>VLOOKUP(Table5[[#This Row],[CONTROLN]],vlookup_table[],2,FALSE)</f>
        <v>0</v>
      </c>
      <c r="O568">
        <f>VLOOKUP(Table5[[#This Row],[CONTROLN]],vlookup_table[],4,FALSE)</f>
        <v>3701</v>
      </c>
      <c r="P568" t="str">
        <f>VLOOKUP(Table5[[#This Row],[CONTROLN]],vlookup_table[],5,FALSE)</f>
        <v>C1</v>
      </c>
      <c r="Q568">
        <f>VLOOKUP(Table5[[#This Row],[CONTROLN]],vlookup_table[],7,FALSE)</f>
        <v>30</v>
      </c>
      <c r="R568">
        <f t="shared" si="8"/>
        <v>60</v>
      </c>
      <c r="S5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69" spans="1:19" x14ac:dyDescent="0.35">
      <c r="A569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  <c r="N569">
        <f>VLOOKUP(Table5[[#This Row],[CONTROLN]],vlookup_table[],2,FALSE)</f>
        <v>1</v>
      </c>
      <c r="O569">
        <f>VLOOKUP(Table5[[#This Row],[CONTROLN]],vlookup_table[],4,FALSE)</f>
        <v>0</v>
      </c>
      <c r="P569" t="str">
        <f>VLOOKUP(Table5[[#This Row],[CONTROLN]],vlookup_table[],5,FALSE)</f>
        <v>C1</v>
      </c>
      <c r="Q569">
        <f>VLOOKUP(Table5[[#This Row],[CONTROLN]],vlookup_table[],7,FALSE)</f>
        <v>10</v>
      </c>
      <c r="R569" t="str">
        <f t="shared" si="8"/>
        <v/>
      </c>
      <c r="S5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70" spans="1:19" x14ac:dyDescent="0.35">
      <c r="A570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  <c r="N570">
        <f>VLOOKUP(Table5[[#This Row],[CONTROLN]],vlookup_table[],2,FALSE)</f>
        <v>0</v>
      </c>
      <c r="O570">
        <f>VLOOKUP(Table5[[#This Row],[CONTROLN]],vlookup_table[],4,FALSE)</f>
        <v>5701</v>
      </c>
      <c r="P570" t="str">
        <f>VLOOKUP(Table5[[#This Row],[CONTROLN]],vlookup_table[],5,FALSE)</f>
        <v>T2</v>
      </c>
      <c r="Q570">
        <f>VLOOKUP(Table5[[#This Row],[CONTROLN]],vlookup_table[],7,FALSE)</f>
        <v>6</v>
      </c>
      <c r="R570">
        <f t="shared" si="8"/>
        <v>40</v>
      </c>
      <c r="S5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71" spans="1:19" x14ac:dyDescent="0.35">
      <c r="A57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  <c r="N571">
        <f>VLOOKUP(Table5[[#This Row],[CONTROLN]],vlookup_table[],2,FALSE)</f>
        <v>0</v>
      </c>
      <c r="O571">
        <f>VLOOKUP(Table5[[#This Row],[CONTROLN]],vlookup_table[],4,FALSE)</f>
        <v>3201</v>
      </c>
      <c r="P571" t="str">
        <f>VLOOKUP(Table5[[#This Row],[CONTROLN]],vlookup_table[],5,FALSE)</f>
        <v>U1</v>
      </c>
      <c r="Q571">
        <f>VLOOKUP(Table5[[#This Row],[CONTROLN]],vlookup_table[],7,FALSE)</f>
        <v>20</v>
      </c>
      <c r="R571">
        <f t="shared" si="8"/>
        <v>65</v>
      </c>
      <c r="S5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72" spans="1:19" x14ac:dyDescent="0.35">
      <c r="A572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  <c r="N572">
        <f>VLOOKUP(Table5[[#This Row],[CONTROLN]],vlookup_table[],2,FALSE)</f>
        <v>0</v>
      </c>
      <c r="O572">
        <f>VLOOKUP(Table5[[#This Row],[CONTROLN]],vlookup_table[],4,FALSE)</f>
        <v>4808</v>
      </c>
      <c r="P572" t="str">
        <f>VLOOKUP(Table5[[#This Row],[CONTROLN]],vlookup_table[],5,FALSE)</f>
        <v>R2</v>
      </c>
      <c r="Q572">
        <f>VLOOKUP(Table5[[#This Row],[CONTROLN]],vlookup_table[],7,FALSE)</f>
        <v>20</v>
      </c>
      <c r="R572">
        <f t="shared" si="8"/>
        <v>48</v>
      </c>
      <c r="S5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73" spans="1:19" x14ac:dyDescent="0.35">
      <c r="A573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  <c r="N573">
        <f>VLOOKUP(Table5[[#This Row],[CONTROLN]],vlookup_table[],2,FALSE)</f>
        <v>0</v>
      </c>
      <c r="O573">
        <f>VLOOKUP(Table5[[#This Row],[CONTROLN]],vlookup_table[],4,FALSE)</f>
        <v>2008</v>
      </c>
      <c r="P573" t="str">
        <f>VLOOKUP(Table5[[#This Row],[CONTROLN]],vlookup_table[],5,FALSE)</f>
        <v>C2</v>
      </c>
      <c r="Q573">
        <f>VLOOKUP(Table5[[#This Row],[CONTROLN]],vlookup_table[],7,FALSE)</f>
        <v>15</v>
      </c>
      <c r="R573">
        <f t="shared" si="8"/>
        <v>76</v>
      </c>
      <c r="S5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74" spans="1:19" x14ac:dyDescent="0.35">
      <c r="A574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  <c r="N574">
        <f>VLOOKUP(Table5[[#This Row],[CONTROLN]],vlookup_table[],2,FALSE)</f>
        <v>28</v>
      </c>
      <c r="O574">
        <f>VLOOKUP(Table5[[#This Row],[CONTROLN]],vlookup_table[],4,FALSE)</f>
        <v>3911</v>
      </c>
      <c r="P574" t="str">
        <f>VLOOKUP(Table5[[#This Row],[CONTROLN]],vlookup_table[],5,FALSE)</f>
        <v>R2</v>
      </c>
      <c r="Q574">
        <f>VLOOKUP(Table5[[#This Row],[CONTROLN]],vlookup_table[],7,FALSE)</f>
        <v>15</v>
      </c>
      <c r="R574">
        <f t="shared" si="8"/>
        <v>57</v>
      </c>
      <c r="S5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75" spans="1:19" x14ac:dyDescent="0.35">
      <c r="A575">
        <v>147936</v>
      </c>
      <c r="B575" t="s">
        <v>22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  <c r="N575">
        <f>VLOOKUP(Table5[[#This Row],[CONTROLN]],vlookup_table[],2,FALSE)</f>
        <v>1</v>
      </c>
      <c r="O575">
        <f>VLOOKUP(Table5[[#This Row],[CONTROLN]],vlookup_table[],4,FALSE)</f>
        <v>901</v>
      </c>
      <c r="P575" t="str">
        <f>VLOOKUP(Table5[[#This Row],[CONTROLN]],vlookup_table[],5,FALSE)</f>
        <v>U1</v>
      </c>
      <c r="Q575">
        <f>VLOOKUP(Table5[[#This Row],[CONTROLN]],vlookup_table[],7,FALSE)</f>
        <v>5</v>
      </c>
      <c r="R575">
        <f t="shared" si="8"/>
        <v>88</v>
      </c>
      <c r="S5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76" spans="1:19" x14ac:dyDescent="0.35">
      <c r="A576">
        <v>152133</v>
      </c>
      <c r="B576" t="s">
        <v>22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  <c r="N576">
        <f>VLOOKUP(Table5[[#This Row],[CONTROLN]],vlookup_table[],2,FALSE)</f>
        <v>28</v>
      </c>
      <c r="O576">
        <f>VLOOKUP(Table5[[#This Row],[CONTROLN]],vlookup_table[],4,FALSE)</f>
        <v>0</v>
      </c>
      <c r="P576" t="str">
        <f>VLOOKUP(Table5[[#This Row],[CONTROLN]],vlookup_table[],5,FALSE)</f>
        <v>S3</v>
      </c>
      <c r="Q576">
        <f>VLOOKUP(Table5[[#This Row],[CONTROLN]],vlookup_table[],7,FALSE)</f>
        <v>5</v>
      </c>
      <c r="R576" t="str">
        <f t="shared" si="8"/>
        <v/>
      </c>
      <c r="S5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77" spans="1:19" x14ac:dyDescent="0.35">
      <c r="A577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  <c r="N577">
        <f>VLOOKUP(Table5[[#This Row],[CONTROLN]],vlookup_table[],2,FALSE)</f>
        <v>2</v>
      </c>
      <c r="O577">
        <f>VLOOKUP(Table5[[#This Row],[CONTROLN]],vlookup_table[],4,FALSE)</f>
        <v>3503</v>
      </c>
      <c r="P577" t="str">
        <f>VLOOKUP(Table5[[#This Row],[CONTROLN]],vlookup_table[],5,FALSE)</f>
        <v>R3</v>
      </c>
      <c r="Q577">
        <f>VLOOKUP(Table5[[#This Row],[CONTROLN]],vlookup_table[],7,FALSE)</f>
        <v>10</v>
      </c>
      <c r="R577">
        <f t="shared" si="8"/>
        <v>62</v>
      </c>
      <c r="S5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78" spans="1:19" x14ac:dyDescent="0.35">
      <c r="A578">
        <v>15697</v>
      </c>
      <c r="B578" t="s">
        <v>18</v>
      </c>
      <c r="C578" t="s">
        <v>109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  <c r="N578">
        <f>VLOOKUP(Table5[[#This Row],[CONTROLN]],vlookup_table[],2,FALSE)</f>
        <v>0</v>
      </c>
      <c r="O578">
        <f>VLOOKUP(Table5[[#This Row],[CONTROLN]],vlookup_table[],4,FALSE)</f>
        <v>0</v>
      </c>
      <c r="P578" t="str">
        <f>VLOOKUP(Table5[[#This Row],[CONTROLN]],vlookup_table[],5,FALSE)</f>
        <v>R2</v>
      </c>
      <c r="Q578">
        <f>VLOOKUP(Table5[[#This Row],[CONTROLN]],vlookup_table[],7,FALSE)</f>
        <v>20</v>
      </c>
      <c r="R578" t="str">
        <f t="shared" ref="R578:R641" si="9">IF(OR(O578="",O578=0),"",(1997-(1900+INT(O578/100)))-IF(MOD(O578,100)&gt;6,1,0))</f>
        <v/>
      </c>
      <c r="S5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79" spans="1:19" x14ac:dyDescent="0.35">
      <c r="A579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  <c r="N579">
        <f>VLOOKUP(Table5[[#This Row],[CONTROLN]],vlookup_table[],2,FALSE)</f>
        <v>0</v>
      </c>
      <c r="O579">
        <f>VLOOKUP(Table5[[#This Row],[CONTROLN]],vlookup_table[],4,FALSE)</f>
        <v>6401</v>
      </c>
      <c r="P579" t="str">
        <f>VLOOKUP(Table5[[#This Row],[CONTROLN]],vlookup_table[],5,FALSE)</f>
        <v>U1</v>
      </c>
      <c r="Q579">
        <f>VLOOKUP(Table5[[#This Row],[CONTROLN]],vlookup_table[],7,FALSE)</f>
        <v>25</v>
      </c>
      <c r="R579">
        <f t="shared" si="9"/>
        <v>33</v>
      </c>
      <c r="S5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580" spans="1:19" x14ac:dyDescent="0.35">
      <c r="A580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  <c r="N580">
        <f>VLOOKUP(Table5[[#This Row],[CONTROLN]],vlookup_table[],2,FALSE)</f>
        <v>0</v>
      </c>
      <c r="O580">
        <f>VLOOKUP(Table5[[#This Row],[CONTROLN]],vlookup_table[],4,FALSE)</f>
        <v>3505</v>
      </c>
      <c r="P580" t="str">
        <f>VLOOKUP(Table5[[#This Row],[CONTROLN]],vlookup_table[],5,FALSE)</f>
        <v>R2</v>
      </c>
      <c r="Q580">
        <f>VLOOKUP(Table5[[#This Row],[CONTROLN]],vlookup_table[],7,FALSE)</f>
        <v>15</v>
      </c>
      <c r="R580">
        <f t="shared" si="9"/>
        <v>62</v>
      </c>
      <c r="S5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81" spans="1:19" x14ac:dyDescent="0.35">
      <c r="A58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  <c r="N581">
        <f>VLOOKUP(Table5[[#This Row],[CONTROLN]],vlookup_table[],2,FALSE)</f>
        <v>0</v>
      </c>
      <c r="O581">
        <f>VLOOKUP(Table5[[#This Row],[CONTROLN]],vlookup_table[],4,FALSE)</f>
        <v>4301</v>
      </c>
      <c r="P581" t="str">
        <f>VLOOKUP(Table5[[#This Row],[CONTROLN]],vlookup_table[],5,FALSE)</f>
        <v>T2</v>
      </c>
      <c r="Q581">
        <f>VLOOKUP(Table5[[#This Row],[CONTROLN]],vlookup_table[],7,FALSE)</f>
        <v>10</v>
      </c>
      <c r="R581">
        <f t="shared" si="9"/>
        <v>54</v>
      </c>
      <c r="S5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82" spans="1:19" x14ac:dyDescent="0.35">
      <c r="A582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  <c r="N582">
        <f>VLOOKUP(Table5[[#This Row],[CONTROLN]],vlookup_table[],2,FALSE)</f>
        <v>1</v>
      </c>
      <c r="O582">
        <f>VLOOKUP(Table5[[#This Row],[CONTROLN]],vlookup_table[],4,FALSE)</f>
        <v>3709</v>
      </c>
      <c r="P582" t="str">
        <f>VLOOKUP(Table5[[#This Row],[CONTROLN]],vlookup_table[],5,FALSE)</f>
        <v>C3</v>
      </c>
      <c r="Q582">
        <f>VLOOKUP(Table5[[#This Row],[CONTROLN]],vlookup_table[],7,FALSE)</f>
        <v>5</v>
      </c>
      <c r="R582">
        <f t="shared" si="9"/>
        <v>59</v>
      </c>
      <c r="S5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83" spans="1:19" x14ac:dyDescent="0.35">
      <c r="A583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  <c r="N583">
        <f>VLOOKUP(Table5[[#This Row],[CONTROLN]],vlookup_table[],2,FALSE)</f>
        <v>0</v>
      </c>
      <c r="O583">
        <f>VLOOKUP(Table5[[#This Row],[CONTROLN]],vlookup_table[],4,FALSE)</f>
        <v>1602</v>
      </c>
      <c r="P583" t="str">
        <f>VLOOKUP(Table5[[#This Row],[CONTROLN]],vlookup_table[],5,FALSE)</f>
        <v>C1</v>
      </c>
      <c r="Q583">
        <f>VLOOKUP(Table5[[#This Row],[CONTROLN]],vlookup_table[],7,FALSE)</f>
        <v>100</v>
      </c>
      <c r="R583">
        <f t="shared" si="9"/>
        <v>81</v>
      </c>
      <c r="S5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84" spans="1:19" x14ac:dyDescent="0.35">
      <c r="A584">
        <v>138182</v>
      </c>
      <c r="B584" t="s">
        <v>56</v>
      </c>
      <c r="C584" t="s">
        <v>17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  <c r="N584">
        <f>VLOOKUP(Table5[[#This Row],[CONTROLN]],vlookup_table[],2,FALSE)</f>
        <v>28</v>
      </c>
      <c r="O584">
        <f>VLOOKUP(Table5[[#This Row],[CONTROLN]],vlookup_table[],4,FALSE)</f>
        <v>2911</v>
      </c>
      <c r="P584" t="str">
        <f>VLOOKUP(Table5[[#This Row],[CONTROLN]],vlookup_table[],5,FALSE)</f>
        <v>C2</v>
      </c>
      <c r="Q584">
        <f>VLOOKUP(Table5[[#This Row],[CONTROLN]],vlookup_table[],7,FALSE)</f>
        <v>5</v>
      </c>
      <c r="R584">
        <f t="shared" si="9"/>
        <v>67</v>
      </c>
      <c r="S5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85" spans="1:19" x14ac:dyDescent="0.35">
      <c r="A585">
        <v>144714</v>
      </c>
      <c r="B585" t="s">
        <v>22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  <c r="N585">
        <f>VLOOKUP(Table5[[#This Row],[CONTROLN]],vlookup_table[],2,FALSE)</f>
        <v>0</v>
      </c>
      <c r="O585">
        <f>VLOOKUP(Table5[[#This Row],[CONTROLN]],vlookup_table[],4,FALSE)</f>
        <v>0</v>
      </c>
      <c r="P585" t="str">
        <f>VLOOKUP(Table5[[#This Row],[CONTROLN]],vlookup_table[],5,FALSE)</f>
        <v>S1</v>
      </c>
      <c r="Q585">
        <f>VLOOKUP(Table5[[#This Row],[CONTROLN]],vlookup_table[],7,FALSE)</f>
        <v>16</v>
      </c>
      <c r="R585" t="str">
        <f t="shared" si="9"/>
        <v/>
      </c>
      <c r="S5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86" spans="1:19" x14ac:dyDescent="0.35">
      <c r="A586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  <c r="N586">
        <f>VLOOKUP(Table5[[#This Row],[CONTROLN]],vlookup_table[],2,FALSE)</f>
        <v>1</v>
      </c>
      <c r="O586">
        <f>VLOOKUP(Table5[[#This Row],[CONTROLN]],vlookup_table[],4,FALSE)</f>
        <v>5508</v>
      </c>
      <c r="P586" t="str">
        <f>VLOOKUP(Table5[[#This Row],[CONTROLN]],vlookup_table[],5,FALSE)</f>
        <v>C1</v>
      </c>
      <c r="Q586">
        <f>VLOOKUP(Table5[[#This Row],[CONTROLN]],vlookup_table[],7,FALSE)</f>
        <v>16</v>
      </c>
      <c r="R586">
        <f t="shared" si="9"/>
        <v>41</v>
      </c>
      <c r="S5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87" spans="1:19" x14ac:dyDescent="0.35">
      <c r="A587">
        <v>157860</v>
      </c>
      <c r="B587" t="s">
        <v>22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  <c r="N587">
        <f>VLOOKUP(Table5[[#This Row],[CONTROLN]],vlookup_table[],2,FALSE)</f>
        <v>1002</v>
      </c>
      <c r="O587">
        <f>VLOOKUP(Table5[[#This Row],[CONTROLN]],vlookup_table[],4,FALSE)</f>
        <v>5701</v>
      </c>
      <c r="P587" t="str">
        <f>VLOOKUP(Table5[[#This Row],[CONTROLN]],vlookup_table[],5,FALSE)</f>
        <v>S1</v>
      </c>
      <c r="Q587">
        <f>VLOOKUP(Table5[[#This Row],[CONTROLN]],vlookup_table[],7,FALSE)</f>
        <v>4</v>
      </c>
      <c r="R587">
        <f t="shared" si="9"/>
        <v>40</v>
      </c>
      <c r="S5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88" spans="1:19" x14ac:dyDescent="0.35">
      <c r="A588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  <c r="N588">
        <f>VLOOKUP(Table5[[#This Row],[CONTROLN]],vlookup_table[],2,FALSE)</f>
        <v>1</v>
      </c>
      <c r="O588">
        <f>VLOOKUP(Table5[[#This Row],[CONTROLN]],vlookup_table[],4,FALSE)</f>
        <v>2801</v>
      </c>
      <c r="P588" t="str">
        <f>VLOOKUP(Table5[[#This Row],[CONTROLN]],vlookup_table[],5,FALSE)</f>
        <v>R3</v>
      </c>
      <c r="Q588">
        <f>VLOOKUP(Table5[[#This Row],[CONTROLN]],vlookup_table[],7,FALSE)</f>
        <v>9</v>
      </c>
      <c r="R588">
        <f t="shared" si="9"/>
        <v>69</v>
      </c>
      <c r="S5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89" spans="1:19" x14ac:dyDescent="0.35">
      <c r="A589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  <c r="N589">
        <f>VLOOKUP(Table5[[#This Row],[CONTROLN]],vlookup_table[],2,FALSE)</f>
        <v>0</v>
      </c>
      <c r="O589">
        <f>VLOOKUP(Table5[[#This Row],[CONTROLN]],vlookup_table[],4,FALSE)</f>
        <v>2801</v>
      </c>
      <c r="P589" t="str">
        <f>VLOOKUP(Table5[[#This Row],[CONTROLN]],vlookup_table[],5,FALSE)</f>
        <v>C3</v>
      </c>
      <c r="Q589">
        <f>VLOOKUP(Table5[[#This Row],[CONTROLN]],vlookup_table[],7,FALSE)</f>
        <v>50</v>
      </c>
      <c r="R589">
        <f t="shared" si="9"/>
        <v>69</v>
      </c>
      <c r="S5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90" spans="1:19" x14ac:dyDescent="0.35">
      <c r="A590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  <c r="N590">
        <f>VLOOKUP(Table5[[#This Row],[CONTROLN]],vlookup_table[],2,FALSE)</f>
        <v>1</v>
      </c>
      <c r="O590">
        <f>VLOOKUP(Table5[[#This Row],[CONTROLN]],vlookup_table[],4,FALSE)</f>
        <v>0</v>
      </c>
      <c r="P590" t="str">
        <f>VLOOKUP(Table5[[#This Row],[CONTROLN]],vlookup_table[],5,FALSE)</f>
        <v/>
      </c>
      <c r="Q590">
        <f>VLOOKUP(Table5[[#This Row],[CONTROLN]],vlookup_table[],7,FALSE)</f>
        <v>20</v>
      </c>
      <c r="R590" t="str">
        <f t="shared" si="9"/>
        <v/>
      </c>
      <c r="S59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591" spans="1:19" x14ac:dyDescent="0.35">
      <c r="A59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  <c r="N591">
        <f>VLOOKUP(Table5[[#This Row],[CONTROLN]],vlookup_table[],2,FALSE)</f>
        <v>1</v>
      </c>
      <c r="O591">
        <f>VLOOKUP(Table5[[#This Row],[CONTROLN]],vlookup_table[],4,FALSE)</f>
        <v>3410</v>
      </c>
      <c r="P591" t="str">
        <f>VLOOKUP(Table5[[#This Row],[CONTROLN]],vlookup_table[],5,FALSE)</f>
        <v>T2</v>
      </c>
      <c r="Q591">
        <f>VLOOKUP(Table5[[#This Row],[CONTROLN]],vlookup_table[],7,FALSE)</f>
        <v>15</v>
      </c>
      <c r="R591">
        <f t="shared" si="9"/>
        <v>62</v>
      </c>
      <c r="S5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92" spans="1:19" x14ac:dyDescent="0.35">
      <c r="A592">
        <v>12715</v>
      </c>
      <c r="B592" t="s">
        <v>44</v>
      </c>
      <c r="C592" t="s">
        <v>14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  <c r="N592">
        <f>VLOOKUP(Table5[[#This Row],[CONTROLN]],vlookup_table[],2,FALSE)</f>
        <v>1</v>
      </c>
      <c r="O592">
        <f>VLOOKUP(Table5[[#This Row],[CONTROLN]],vlookup_table[],4,FALSE)</f>
        <v>1201</v>
      </c>
      <c r="P592" t="str">
        <f>VLOOKUP(Table5[[#This Row],[CONTROLN]],vlookup_table[],5,FALSE)</f>
        <v>C1</v>
      </c>
      <c r="Q592">
        <f>VLOOKUP(Table5[[#This Row],[CONTROLN]],vlookup_table[],7,FALSE)</f>
        <v>15</v>
      </c>
      <c r="R592">
        <f t="shared" si="9"/>
        <v>85</v>
      </c>
      <c r="S5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93" spans="1:19" x14ac:dyDescent="0.35">
      <c r="A593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  <c r="N593">
        <f>VLOOKUP(Table5[[#This Row],[CONTROLN]],vlookup_table[],2,FALSE)</f>
        <v>2</v>
      </c>
      <c r="O593">
        <f>VLOOKUP(Table5[[#This Row],[CONTROLN]],vlookup_table[],4,FALSE)</f>
        <v>1601</v>
      </c>
      <c r="P593" t="str">
        <f>VLOOKUP(Table5[[#This Row],[CONTROLN]],vlookup_table[],5,FALSE)</f>
        <v>C1</v>
      </c>
      <c r="Q593">
        <f>VLOOKUP(Table5[[#This Row],[CONTROLN]],vlookup_table[],7,FALSE)</f>
        <v>3</v>
      </c>
      <c r="R593">
        <f t="shared" si="9"/>
        <v>81</v>
      </c>
      <c r="S5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594" spans="1:19" x14ac:dyDescent="0.35">
      <c r="A594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  <c r="N594">
        <f>VLOOKUP(Table5[[#This Row],[CONTROLN]],vlookup_table[],2,FALSE)</f>
        <v>0</v>
      </c>
      <c r="O594">
        <f>VLOOKUP(Table5[[#This Row],[CONTROLN]],vlookup_table[],4,FALSE)</f>
        <v>2504</v>
      </c>
      <c r="P594" t="str">
        <f>VLOOKUP(Table5[[#This Row],[CONTROLN]],vlookup_table[],5,FALSE)</f>
        <v>R3</v>
      </c>
      <c r="Q594">
        <f>VLOOKUP(Table5[[#This Row],[CONTROLN]],vlookup_table[],7,FALSE)</f>
        <v>25</v>
      </c>
      <c r="R594">
        <f t="shared" si="9"/>
        <v>72</v>
      </c>
      <c r="S5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95" spans="1:19" x14ac:dyDescent="0.35">
      <c r="A595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  <c r="N595">
        <f>VLOOKUP(Table5[[#This Row],[CONTROLN]],vlookup_table[],2,FALSE)</f>
        <v>0</v>
      </c>
      <c r="O595">
        <f>VLOOKUP(Table5[[#This Row],[CONTROLN]],vlookup_table[],4,FALSE)</f>
        <v>5711</v>
      </c>
      <c r="P595" t="str">
        <f>VLOOKUP(Table5[[#This Row],[CONTROLN]],vlookup_table[],5,FALSE)</f>
        <v>S1</v>
      </c>
      <c r="Q595">
        <f>VLOOKUP(Table5[[#This Row],[CONTROLN]],vlookup_table[],7,FALSE)</f>
        <v>10</v>
      </c>
      <c r="R595">
        <f t="shared" si="9"/>
        <v>39</v>
      </c>
      <c r="S5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96" spans="1:19" x14ac:dyDescent="0.35">
      <c r="A596">
        <v>188035</v>
      </c>
      <c r="B596" t="s">
        <v>56</v>
      </c>
      <c r="C596" t="s">
        <v>109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  <c r="N596">
        <f>VLOOKUP(Table5[[#This Row],[CONTROLN]],vlookup_table[],2,FALSE)</f>
        <v>1</v>
      </c>
      <c r="O596">
        <f>VLOOKUP(Table5[[#This Row],[CONTROLN]],vlookup_table[],4,FALSE)</f>
        <v>0</v>
      </c>
      <c r="P596" t="str">
        <f>VLOOKUP(Table5[[#This Row],[CONTROLN]],vlookup_table[],5,FALSE)</f>
        <v>S1</v>
      </c>
      <c r="Q596">
        <f>VLOOKUP(Table5[[#This Row],[CONTROLN]],vlookup_table[],7,FALSE)</f>
        <v>23</v>
      </c>
      <c r="R596" t="str">
        <f t="shared" si="9"/>
        <v/>
      </c>
      <c r="S5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597" spans="1:19" x14ac:dyDescent="0.35">
      <c r="A597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  <c r="N597">
        <f>VLOOKUP(Table5[[#This Row],[CONTROLN]],vlookup_table[],2,FALSE)</f>
        <v>0</v>
      </c>
      <c r="O597">
        <f>VLOOKUP(Table5[[#This Row],[CONTROLN]],vlookup_table[],4,FALSE)</f>
        <v>7308</v>
      </c>
      <c r="P597" t="str">
        <f>VLOOKUP(Table5[[#This Row],[CONTROLN]],vlookup_table[],5,FALSE)</f>
        <v>T2</v>
      </c>
      <c r="Q597">
        <f>VLOOKUP(Table5[[#This Row],[CONTROLN]],vlookup_table[],7,FALSE)</f>
        <v>5</v>
      </c>
      <c r="R597">
        <f t="shared" si="9"/>
        <v>23</v>
      </c>
      <c r="S5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598" spans="1:19" x14ac:dyDescent="0.35">
      <c r="A598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  <c r="N598">
        <f>VLOOKUP(Table5[[#This Row],[CONTROLN]],vlookup_table[],2,FALSE)</f>
        <v>2</v>
      </c>
      <c r="O598">
        <f>VLOOKUP(Table5[[#This Row],[CONTROLN]],vlookup_table[],4,FALSE)</f>
        <v>5601</v>
      </c>
      <c r="P598" t="str">
        <f>VLOOKUP(Table5[[#This Row],[CONTROLN]],vlookup_table[],5,FALSE)</f>
        <v>R2</v>
      </c>
      <c r="Q598">
        <f>VLOOKUP(Table5[[#This Row],[CONTROLN]],vlookup_table[],7,FALSE)</f>
        <v>4</v>
      </c>
      <c r="R598">
        <f t="shared" si="9"/>
        <v>41</v>
      </c>
      <c r="S5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599" spans="1:19" x14ac:dyDescent="0.35">
      <c r="A599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  <c r="N599">
        <f>VLOOKUP(Table5[[#This Row],[CONTROLN]],vlookup_table[],2,FALSE)</f>
        <v>0</v>
      </c>
      <c r="O599">
        <f>VLOOKUP(Table5[[#This Row],[CONTROLN]],vlookup_table[],4,FALSE)</f>
        <v>3304</v>
      </c>
      <c r="P599" t="str">
        <f>VLOOKUP(Table5[[#This Row],[CONTROLN]],vlookup_table[],5,FALSE)</f>
        <v>R2</v>
      </c>
      <c r="Q599">
        <f>VLOOKUP(Table5[[#This Row],[CONTROLN]],vlookup_table[],7,FALSE)</f>
        <v>30</v>
      </c>
      <c r="R599">
        <f t="shared" si="9"/>
        <v>64</v>
      </c>
      <c r="S5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00" spans="1:19" x14ac:dyDescent="0.35">
      <c r="A600">
        <v>166475</v>
      </c>
      <c r="B600" t="s">
        <v>22</v>
      </c>
      <c r="C600" t="s">
        <v>109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  <c r="N600">
        <f>VLOOKUP(Table5[[#This Row],[CONTROLN]],vlookup_table[],2,FALSE)</f>
        <v>0</v>
      </c>
      <c r="O600">
        <f>VLOOKUP(Table5[[#This Row],[CONTROLN]],vlookup_table[],4,FALSE)</f>
        <v>4201</v>
      </c>
      <c r="P600" t="str">
        <f>VLOOKUP(Table5[[#This Row],[CONTROLN]],vlookup_table[],5,FALSE)</f>
        <v>C1</v>
      </c>
      <c r="Q600">
        <f>VLOOKUP(Table5[[#This Row],[CONTROLN]],vlookup_table[],7,FALSE)</f>
        <v>10</v>
      </c>
      <c r="R600">
        <f t="shared" si="9"/>
        <v>55</v>
      </c>
      <c r="S6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01" spans="1:19" x14ac:dyDescent="0.35">
      <c r="A60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  <c r="N601">
        <f>VLOOKUP(Table5[[#This Row],[CONTROLN]],vlookup_table[],2,FALSE)</f>
        <v>1</v>
      </c>
      <c r="O601">
        <f>VLOOKUP(Table5[[#This Row],[CONTROLN]],vlookup_table[],4,FALSE)</f>
        <v>4005</v>
      </c>
      <c r="P601" t="str">
        <f>VLOOKUP(Table5[[#This Row],[CONTROLN]],vlookup_table[],5,FALSE)</f>
        <v>T2</v>
      </c>
      <c r="Q601">
        <f>VLOOKUP(Table5[[#This Row],[CONTROLN]],vlookup_table[],7,FALSE)</f>
        <v>10</v>
      </c>
      <c r="R601">
        <f t="shared" si="9"/>
        <v>57</v>
      </c>
      <c r="S6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02" spans="1:19" x14ac:dyDescent="0.35">
      <c r="A602">
        <v>149970</v>
      </c>
      <c r="B602" t="s">
        <v>22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  <c r="N602">
        <f>VLOOKUP(Table5[[#This Row],[CONTROLN]],vlookup_table[],2,FALSE)</f>
        <v>0</v>
      </c>
      <c r="O602">
        <f>VLOOKUP(Table5[[#This Row],[CONTROLN]],vlookup_table[],4,FALSE)</f>
        <v>0</v>
      </c>
      <c r="P602" t="str">
        <f>VLOOKUP(Table5[[#This Row],[CONTROLN]],vlookup_table[],5,FALSE)</f>
        <v>S2</v>
      </c>
      <c r="Q602">
        <f>VLOOKUP(Table5[[#This Row],[CONTROLN]],vlookup_table[],7,FALSE)</f>
        <v>15</v>
      </c>
      <c r="R602" t="str">
        <f t="shared" si="9"/>
        <v/>
      </c>
      <c r="S6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03" spans="1:19" x14ac:dyDescent="0.35">
      <c r="A603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  <c r="N603">
        <f>VLOOKUP(Table5[[#This Row],[CONTROLN]],vlookup_table[],2,FALSE)</f>
        <v>0</v>
      </c>
      <c r="O603">
        <f>VLOOKUP(Table5[[#This Row],[CONTROLN]],vlookup_table[],4,FALSE)</f>
        <v>3001</v>
      </c>
      <c r="P603" t="str">
        <f>VLOOKUP(Table5[[#This Row],[CONTROLN]],vlookup_table[],5,FALSE)</f>
        <v>R2</v>
      </c>
      <c r="Q603">
        <f>VLOOKUP(Table5[[#This Row],[CONTROLN]],vlookup_table[],7,FALSE)</f>
        <v>6</v>
      </c>
      <c r="R603">
        <f t="shared" si="9"/>
        <v>67</v>
      </c>
      <c r="S6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04" spans="1:19" x14ac:dyDescent="0.35">
      <c r="A604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  <c r="N604">
        <f>VLOOKUP(Table5[[#This Row],[CONTROLN]],vlookup_table[],2,FALSE)</f>
        <v>0</v>
      </c>
      <c r="O604">
        <f>VLOOKUP(Table5[[#This Row],[CONTROLN]],vlookup_table[],4,FALSE)</f>
        <v>0</v>
      </c>
      <c r="P604" t="str">
        <f>VLOOKUP(Table5[[#This Row],[CONTROLN]],vlookup_table[],5,FALSE)</f>
        <v>C3</v>
      </c>
      <c r="Q604">
        <f>VLOOKUP(Table5[[#This Row],[CONTROLN]],vlookup_table[],7,FALSE)</f>
        <v>10</v>
      </c>
      <c r="R604" t="str">
        <f t="shared" si="9"/>
        <v/>
      </c>
      <c r="S6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05" spans="1:19" x14ac:dyDescent="0.35">
      <c r="A605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  <c r="N605">
        <f>VLOOKUP(Table5[[#This Row],[CONTROLN]],vlookup_table[],2,FALSE)</f>
        <v>0</v>
      </c>
      <c r="O605">
        <f>VLOOKUP(Table5[[#This Row],[CONTROLN]],vlookup_table[],4,FALSE)</f>
        <v>0</v>
      </c>
      <c r="P605" t="str">
        <f>VLOOKUP(Table5[[#This Row],[CONTROLN]],vlookup_table[],5,FALSE)</f>
        <v>C3</v>
      </c>
      <c r="Q605">
        <f>VLOOKUP(Table5[[#This Row],[CONTROLN]],vlookup_table[],7,FALSE)</f>
        <v>20</v>
      </c>
      <c r="R605" t="str">
        <f t="shared" si="9"/>
        <v/>
      </c>
      <c r="S6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06" spans="1:19" x14ac:dyDescent="0.35">
      <c r="A606">
        <v>169188</v>
      </c>
      <c r="B606" t="s">
        <v>22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  <c r="N606">
        <f>VLOOKUP(Table5[[#This Row],[CONTROLN]],vlookup_table[],2,FALSE)</f>
        <v>2</v>
      </c>
      <c r="O606">
        <f>VLOOKUP(Table5[[#This Row],[CONTROLN]],vlookup_table[],4,FALSE)</f>
        <v>0</v>
      </c>
      <c r="P606" t="str">
        <f>VLOOKUP(Table5[[#This Row],[CONTROLN]],vlookup_table[],5,FALSE)</f>
        <v>R2</v>
      </c>
      <c r="Q606">
        <f>VLOOKUP(Table5[[#This Row],[CONTROLN]],vlookup_table[],7,FALSE)</f>
        <v>10</v>
      </c>
      <c r="R606" t="str">
        <f t="shared" si="9"/>
        <v/>
      </c>
      <c r="S6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07" spans="1:19" x14ac:dyDescent="0.35">
      <c r="A607">
        <v>18609</v>
      </c>
      <c r="B607" t="s">
        <v>18</v>
      </c>
      <c r="C607" t="s">
        <v>17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  <c r="N607">
        <f>VLOOKUP(Table5[[#This Row],[CONTROLN]],vlookup_table[],2,FALSE)</f>
        <v>0</v>
      </c>
      <c r="O607">
        <f>VLOOKUP(Table5[[#This Row],[CONTROLN]],vlookup_table[],4,FALSE)</f>
        <v>4901</v>
      </c>
      <c r="P607" t="str">
        <f>VLOOKUP(Table5[[#This Row],[CONTROLN]],vlookup_table[],5,FALSE)</f>
        <v>T1</v>
      </c>
      <c r="Q607">
        <f>VLOOKUP(Table5[[#This Row],[CONTROLN]],vlookup_table[],7,FALSE)</f>
        <v>10</v>
      </c>
      <c r="R607">
        <f t="shared" si="9"/>
        <v>48</v>
      </c>
      <c r="S6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08" spans="1:19" x14ac:dyDescent="0.35">
      <c r="A608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  <c r="N608">
        <f>VLOOKUP(Table5[[#This Row],[CONTROLN]],vlookup_table[],2,FALSE)</f>
        <v>1</v>
      </c>
      <c r="O608">
        <f>VLOOKUP(Table5[[#This Row],[CONTROLN]],vlookup_table[],4,FALSE)</f>
        <v>3401</v>
      </c>
      <c r="P608" t="str">
        <f>VLOOKUP(Table5[[#This Row],[CONTROLN]],vlookup_table[],5,FALSE)</f>
        <v>T2</v>
      </c>
      <c r="Q608">
        <f>VLOOKUP(Table5[[#This Row],[CONTROLN]],vlookup_table[],7,FALSE)</f>
        <v>7</v>
      </c>
      <c r="R608">
        <f t="shared" si="9"/>
        <v>63</v>
      </c>
      <c r="S6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09" spans="1:19" x14ac:dyDescent="0.35">
      <c r="A609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  <c r="N609">
        <f>VLOOKUP(Table5[[#This Row],[CONTROLN]],vlookup_table[],2,FALSE)</f>
        <v>0</v>
      </c>
      <c r="O609">
        <f>VLOOKUP(Table5[[#This Row],[CONTROLN]],vlookup_table[],4,FALSE)</f>
        <v>1401</v>
      </c>
      <c r="P609" t="str">
        <f>VLOOKUP(Table5[[#This Row],[CONTROLN]],vlookup_table[],5,FALSE)</f>
        <v>T1</v>
      </c>
      <c r="Q609">
        <f>VLOOKUP(Table5[[#This Row],[CONTROLN]],vlookup_table[],7,FALSE)</f>
        <v>10</v>
      </c>
      <c r="R609">
        <f t="shared" si="9"/>
        <v>83</v>
      </c>
      <c r="S6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10" spans="1:19" x14ac:dyDescent="0.35">
      <c r="A610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  <c r="N610">
        <f>VLOOKUP(Table5[[#This Row],[CONTROLN]],vlookup_table[],2,FALSE)</f>
        <v>0</v>
      </c>
      <c r="O610">
        <f>VLOOKUP(Table5[[#This Row],[CONTROLN]],vlookup_table[],4,FALSE)</f>
        <v>2001</v>
      </c>
      <c r="P610" t="str">
        <f>VLOOKUP(Table5[[#This Row],[CONTROLN]],vlookup_table[],5,FALSE)</f>
        <v>S1</v>
      </c>
      <c r="Q610">
        <f>VLOOKUP(Table5[[#This Row],[CONTROLN]],vlookup_table[],7,FALSE)</f>
        <v>5</v>
      </c>
      <c r="R610">
        <f t="shared" si="9"/>
        <v>77</v>
      </c>
      <c r="S6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11" spans="1:19" x14ac:dyDescent="0.35">
      <c r="A61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  <c r="N611">
        <f>VLOOKUP(Table5[[#This Row],[CONTROLN]],vlookup_table[],2,FALSE)</f>
        <v>2</v>
      </c>
      <c r="O611">
        <f>VLOOKUP(Table5[[#This Row],[CONTROLN]],vlookup_table[],4,FALSE)</f>
        <v>3601</v>
      </c>
      <c r="P611" t="str">
        <f>VLOOKUP(Table5[[#This Row],[CONTROLN]],vlookup_table[],5,FALSE)</f>
        <v>R2</v>
      </c>
      <c r="Q611">
        <f>VLOOKUP(Table5[[#This Row],[CONTROLN]],vlookup_table[],7,FALSE)</f>
        <v>7</v>
      </c>
      <c r="R611">
        <f t="shared" si="9"/>
        <v>61</v>
      </c>
      <c r="S6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12" spans="1:19" x14ac:dyDescent="0.35">
      <c r="A612">
        <v>135430</v>
      </c>
      <c r="B612" t="s">
        <v>56</v>
      </c>
      <c r="C612" t="s">
        <v>17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  <c r="N612">
        <f>VLOOKUP(Table5[[#This Row],[CONTROLN]],vlookup_table[],2,FALSE)</f>
        <v>2</v>
      </c>
      <c r="O612">
        <f>VLOOKUP(Table5[[#This Row],[CONTROLN]],vlookup_table[],4,FALSE)</f>
        <v>3408</v>
      </c>
      <c r="P612" t="str">
        <f>VLOOKUP(Table5[[#This Row],[CONTROLN]],vlookup_table[],5,FALSE)</f>
        <v>S1</v>
      </c>
      <c r="Q612">
        <f>VLOOKUP(Table5[[#This Row],[CONTROLN]],vlookup_table[],7,FALSE)</f>
        <v>25</v>
      </c>
      <c r="R612">
        <f t="shared" si="9"/>
        <v>62</v>
      </c>
      <c r="S6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13" spans="1:19" x14ac:dyDescent="0.35">
      <c r="A613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  <c r="N613">
        <f>VLOOKUP(Table5[[#This Row],[CONTROLN]],vlookup_table[],2,FALSE)</f>
        <v>0</v>
      </c>
      <c r="O613">
        <f>VLOOKUP(Table5[[#This Row],[CONTROLN]],vlookup_table[],4,FALSE)</f>
        <v>0</v>
      </c>
      <c r="P613" t="str">
        <f>VLOOKUP(Table5[[#This Row],[CONTROLN]],vlookup_table[],5,FALSE)</f>
        <v>T1</v>
      </c>
      <c r="Q613">
        <f>VLOOKUP(Table5[[#This Row],[CONTROLN]],vlookup_table[],7,FALSE)</f>
        <v>8</v>
      </c>
      <c r="R613" t="str">
        <f t="shared" si="9"/>
        <v/>
      </c>
      <c r="S6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14" spans="1:19" x14ac:dyDescent="0.35">
      <c r="A614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  <c r="N614">
        <f>VLOOKUP(Table5[[#This Row],[CONTROLN]],vlookup_table[],2,FALSE)</f>
        <v>0</v>
      </c>
      <c r="O614">
        <f>VLOOKUP(Table5[[#This Row],[CONTROLN]],vlookup_table[],4,FALSE)</f>
        <v>0</v>
      </c>
      <c r="P614" t="str">
        <f>VLOOKUP(Table5[[#This Row],[CONTROLN]],vlookup_table[],5,FALSE)</f>
        <v>C3</v>
      </c>
      <c r="Q614">
        <f>VLOOKUP(Table5[[#This Row],[CONTROLN]],vlookup_table[],7,FALSE)</f>
        <v>9</v>
      </c>
      <c r="R614" t="str">
        <f t="shared" si="9"/>
        <v/>
      </c>
      <c r="S6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15" spans="1:19" x14ac:dyDescent="0.35">
      <c r="A615">
        <v>144850</v>
      </c>
      <c r="B615" t="s">
        <v>22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  <c r="N615">
        <f>VLOOKUP(Table5[[#This Row],[CONTROLN]],vlookup_table[],2,FALSE)</f>
        <v>0</v>
      </c>
      <c r="O615">
        <f>VLOOKUP(Table5[[#This Row],[CONTROLN]],vlookup_table[],4,FALSE)</f>
        <v>4301</v>
      </c>
      <c r="P615" t="str">
        <f>VLOOKUP(Table5[[#This Row],[CONTROLN]],vlookup_table[],5,FALSE)</f>
        <v/>
      </c>
      <c r="Q615">
        <f>VLOOKUP(Table5[[#This Row],[CONTROLN]],vlookup_table[],7,FALSE)</f>
        <v>5</v>
      </c>
      <c r="R615">
        <f t="shared" si="9"/>
        <v>54</v>
      </c>
      <c r="S61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616" spans="1:19" x14ac:dyDescent="0.35">
      <c r="A616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  <c r="N616">
        <f>VLOOKUP(Table5[[#This Row],[CONTROLN]],vlookup_table[],2,FALSE)</f>
        <v>28</v>
      </c>
      <c r="O616">
        <f>VLOOKUP(Table5[[#This Row],[CONTROLN]],vlookup_table[],4,FALSE)</f>
        <v>2401</v>
      </c>
      <c r="P616" t="str">
        <f>VLOOKUP(Table5[[#This Row],[CONTROLN]],vlookup_table[],5,FALSE)</f>
        <v>S1</v>
      </c>
      <c r="Q616">
        <f>VLOOKUP(Table5[[#This Row],[CONTROLN]],vlookup_table[],7,FALSE)</f>
        <v>5</v>
      </c>
      <c r="R616">
        <f t="shared" si="9"/>
        <v>73</v>
      </c>
      <c r="S6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17" spans="1:19" x14ac:dyDescent="0.35">
      <c r="A617">
        <v>164367</v>
      </c>
      <c r="B617" t="s">
        <v>22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  <c r="N617">
        <f>VLOOKUP(Table5[[#This Row],[CONTROLN]],vlookup_table[],2,FALSE)</f>
        <v>28</v>
      </c>
      <c r="O617">
        <f>VLOOKUP(Table5[[#This Row],[CONTROLN]],vlookup_table[],4,FALSE)</f>
        <v>0</v>
      </c>
      <c r="P617" t="str">
        <f>VLOOKUP(Table5[[#This Row],[CONTROLN]],vlookup_table[],5,FALSE)</f>
        <v>S1</v>
      </c>
      <c r="Q617">
        <f>VLOOKUP(Table5[[#This Row],[CONTROLN]],vlookup_table[],7,FALSE)</f>
        <v>20</v>
      </c>
      <c r="R617" t="str">
        <f t="shared" si="9"/>
        <v/>
      </c>
      <c r="S6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18" spans="1:19" x14ac:dyDescent="0.35">
      <c r="A618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  <c r="N618">
        <f>VLOOKUP(Table5[[#This Row],[CONTROLN]],vlookup_table[],2,FALSE)</f>
        <v>28</v>
      </c>
      <c r="O618">
        <f>VLOOKUP(Table5[[#This Row],[CONTROLN]],vlookup_table[],4,FALSE)</f>
        <v>5601</v>
      </c>
      <c r="P618" t="str">
        <f>VLOOKUP(Table5[[#This Row],[CONTROLN]],vlookup_table[],5,FALSE)</f>
        <v>S3</v>
      </c>
      <c r="Q618">
        <f>VLOOKUP(Table5[[#This Row],[CONTROLN]],vlookup_table[],7,FALSE)</f>
        <v>8</v>
      </c>
      <c r="R618">
        <f t="shared" si="9"/>
        <v>41</v>
      </c>
      <c r="S6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19" spans="1:19" x14ac:dyDescent="0.35">
      <c r="A619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  <c r="N619">
        <f>VLOOKUP(Table5[[#This Row],[CONTROLN]],vlookup_table[],2,FALSE)</f>
        <v>28</v>
      </c>
      <c r="O619">
        <f>VLOOKUP(Table5[[#This Row],[CONTROLN]],vlookup_table[],4,FALSE)</f>
        <v>2401</v>
      </c>
      <c r="P619" t="str">
        <f>VLOOKUP(Table5[[#This Row],[CONTROLN]],vlookup_table[],5,FALSE)</f>
        <v>C1</v>
      </c>
      <c r="Q619">
        <f>VLOOKUP(Table5[[#This Row],[CONTROLN]],vlookup_table[],7,FALSE)</f>
        <v>10</v>
      </c>
      <c r="R619">
        <f t="shared" si="9"/>
        <v>73</v>
      </c>
      <c r="S6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20" spans="1:19" x14ac:dyDescent="0.35">
      <c r="A620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  <c r="N620">
        <f>VLOOKUP(Table5[[#This Row],[CONTROLN]],vlookup_table[],2,FALSE)</f>
        <v>2</v>
      </c>
      <c r="O620">
        <f>VLOOKUP(Table5[[#This Row],[CONTROLN]],vlookup_table[],4,FALSE)</f>
        <v>5305</v>
      </c>
      <c r="P620" t="str">
        <f>VLOOKUP(Table5[[#This Row],[CONTROLN]],vlookup_table[],5,FALSE)</f>
        <v>C3</v>
      </c>
      <c r="Q620">
        <f>VLOOKUP(Table5[[#This Row],[CONTROLN]],vlookup_table[],7,FALSE)</f>
        <v>18</v>
      </c>
      <c r="R620">
        <f t="shared" si="9"/>
        <v>44</v>
      </c>
      <c r="S6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21" spans="1:19" x14ac:dyDescent="0.35">
      <c r="A62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  <c r="N621">
        <f>VLOOKUP(Table5[[#This Row],[CONTROLN]],vlookup_table[],2,FALSE)</f>
        <v>0</v>
      </c>
      <c r="O621">
        <f>VLOOKUP(Table5[[#This Row],[CONTROLN]],vlookup_table[],4,FALSE)</f>
        <v>6410</v>
      </c>
      <c r="P621" t="str">
        <f>VLOOKUP(Table5[[#This Row],[CONTROLN]],vlookup_table[],5,FALSE)</f>
        <v>U1</v>
      </c>
      <c r="Q621">
        <f>VLOOKUP(Table5[[#This Row],[CONTROLN]],vlookup_table[],7,FALSE)</f>
        <v>10</v>
      </c>
      <c r="R621">
        <f t="shared" si="9"/>
        <v>32</v>
      </c>
      <c r="S6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22" spans="1:19" x14ac:dyDescent="0.35">
      <c r="A622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  <c r="N622">
        <f>VLOOKUP(Table5[[#This Row],[CONTROLN]],vlookup_table[],2,FALSE)</f>
        <v>0</v>
      </c>
      <c r="O622">
        <f>VLOOKUP(Table5[[#This Row],[CONTROLN]],vlookup_table[],4,FALSE)</f>
        <v>3101</v>
      </c>
      <c r="P622" t="str">
        <f>VLOOKUP(Table5[[#This Row],[CONTROLN]],vlookup_table[],5,FALSE)</f>
        <v>R2</v>
      </c>
      <c r="Q622">
        <f>VLOOKUP(Table5[[#This Row],[CONTROLN]],vlookup_table[],7,FALSE)</f>
        <v>20</v>
      </c>
      <c r="R622">
        <f t="shared" si="9"/>
        <v>66</v>
      </c>
      <c r="S6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23" spans="1:19" x14ac:dyDescent="0.35">
      <c r="A623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  <c r="N623">
        <f>VLOOKUP(Table5[[#This Row],[CONTROLN]],vlookup_table[],2,FALSE)</f>
        <v>0</v>
      </c>
      <c r="O623">
        <f>VLOOKUP(Table5[[#This Row],[CONTROLN]],vlookup_table[],4,FALSE)</f>
        <v>0</v>
      </c>
      <c r="P623" t="str">
        <f>VLOOKUP(Table5[[#This Row],[CONTROLN]],vlookup_table[],5,FALSE)</f>
        <v>S1</v>
      </c>
      <c r="Q623">
        <f>VLOOKUP(Table5[[#This Row],[CONTROLN]],vlookup_table[],7,FALSE)</f>
        <v>13</v>
      </c>
      <c r="R623" t="str">
        <f t="shared" si="9"/>
        <v/>
      </c>
      <c r="S6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24" spans="1:19" x14ac:dyDescent="0.35">
      <c r="A624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  <c r="N624">
        <f>VLOOKUP(Table5[[#This Row],[CONTROLN]],vlookup_table[],2,FALSE)</f>
        <v>0</v>
      </c>
      <c r="O624">
        <f>VLOOKUP(Table5[[#This Row],[CONTROLN]],vlookup_table[],4,FALSE)</f>
        <v>0</v>
      </c>
      <c r="P624" t="str">
        <f>VLOOKUP(Table5[[#This Row],[CONTROLN]],vlookup_table[],5,FALSE)</f>
        <v>T1</v>
      </c>
      <c r="Q624">
        <f>VLOOKUP(Table5[[#This Row],[CONTROLN]],vlookup_table[],7,FALSE)</f>
        <v>14</v>
      </c>
      <c r="R624" t="str">
        <f t="shared" si="9"/>
        <v/>
      </c>
      <c r="S6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25" spans="1:19" x14ac:dyDescent="0.35">
      <c r="A625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  <c r="N625">
        <f>VLOOKUP(Table5[[#This Row],[CONTROLN]],vlookup_table[],2,FALSE)</f>
        <v>0</v>
      </c>
      <c r="O625">
        <f>VLOOKUP(Table5[[#This Row],[CONTROLN]],vlookup_table[],4,FALSE)</f>
        <v>5401</v>
      </c>
      <c r="P625" t="str">
        <f>VLOOKUP(Table5[[#This Row],[CONTROLN]],vlookup_table[],5,FALSE)</f>
        <v>T1</v>
      </c>
      <c r="Q625">
        <f>VLOOKUP(Table5[[#This Row],[CONTROLN]],vlookup_table[],7,FALSE)</f>
        <v>20</v>
      </c>
      <c r="R625">
        <f t="shared" si="9"/>
        <v>43</v>
      </c>
      <c r="S6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26" spans="1:19" x14ac:dyDescent="0.35">
      <c r="A626">
        <v>130684</v>
      </c>
      <c r="B626" t="s">
        <v>44</v>
      </c>
      <c r="C626" t="s">
        <v>109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  <c r="N626">
        <f>VLOOKUP(Table5[[#This Row],[CONTROLN]],vlookup_table[],2,FALSE)</f>
        <v>980</v>
      </c>
      <c r="O626">
        <f>VLOOKUP(Table5[[#This Row],[CONTROLN]],vlookup_table[],4,FALSE)</f>
        <v>0</v>
      </c>
      <c r="P626" t="str">
        <f>VLOOKUP(Table5[[#This Row],[CONTROLN]],vlookup_table[],5,FALSE)</f>
        <v>T1</v>
      </c>
      <c r="Q626">
        <f>VLOOKUP(Table5[[#This Row],[CONTROLN]],vlookup_table[],7,FALSE)</f>
        <v>6</v>
      </c>
      <c r="R626" t="str">
        <f t="shared" si="9"/>
        <v/>
      </c>
      <c r="S6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27" spans="1:19" x14ac:dyDescent="0.35">
      <c r="A627">
        <v>190920</v>
      </c>
      <c r="B627" t="s">
        <v>22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  <c r="N627">
        <f>VLOOKUP(Table5[[#This Row],[CONTROLN]],vlookup_table[],2,FALSE)</f>
        <v>1</v>
      </c>
      <c r="O627">
        <f>VLOOKUP(Table5[[#This Row],[CONTROLN]],vlookup_table[],4,FALSE)</f>
        <v>0</v>
      </c>
      <c r="P627" t="str">
        <f>VLOOKUP(Table5[[#This Row],[CONTROLN]],vlookup_table[],5,FALSE)</f>
        <v>S2</v>
      </c>
      <c r="Q627">
        <f>VLOOKUP(Table5[[#This Row],[CONTROLN]],vlookup_table[],7,FALSE)</f>
        <v>20</v>
      </c>
      <c r="R627" t="str">
        <f t="shared" si="9"/>
        <v/>
      </c>
      <c r="S6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28" spans="1:19" x14ac:dyDescent="0.35">
      <c r="A628">
        <v>187259</v>
      </c>
      <c r="B628" t="s">
        <v>22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  <c r="N628">
        <f>VLOOKUP(Table5[[#This Row],[CONTROLN]],vlookup_table[],2,FALSE)</f>
        <v>0</v>
      </c>
      <c r="O628">
        <f>VLOOKUP(Table5[[#This Row],[CONTROLN]],vlookup_table[],4,FALSE)</f>
        <v>0</v>
      </c>
      <c r="P628" t="str">
        <f>VLOOKUP(Table5[[#This Row],[CONTROLN]],vlookup_table[],5,FALSE)</f>
        <v>S1</v>
      </c>
      <c r="Q628">
        <f>VLOOKUP(Table5[[#This Row],[CONTROLN]],vlookup_table[],7,FALSE)</f>
        <v>15</v>
      </c>
      <c r="R628" t="str">
        <f t="shared" si="9"/>
        <v/>
      </c>
      <c r="S6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29" spans="1:19" x14ac:dyDescent="0.35">
      <c r="A629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  <c r="N629">
        <f>VLOOKUP(Table5[[#This Row],[CONTROLN]],vlookup_table[],2,FALSE)</f>
        <v>28</v>
      </c>
      <c r="O629">
        <f>VLOOKUP(Table5[[#This Row],[CONTROLN]],vlookup_table[],4,FALSE)</f>
        <v>4001</v>
      </c>
      <c r="P629" t="str">
        <f>VLOOKUP(Table5[[#This Row],[CONTROLN]],vlookup_table[],5,FALSE)</f>
        <v>C3</v>
      </c>
      <c r="Q629">
        <f>VLOOKUP(Table5[[#This Row],[CONTROLN]],vlookup_table[],7,FALSE)</f>
        <v>5</v>
      </c>
      <c r="R629">
        <f t="shared" si="9"/>
        <v>57</v>
      </c>
      <c r="S6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30" spans="1:19" x14ac:dyDescent="0.35">
      <c r="A630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  <c r="N630">
        <f>VLOOKUP(Table5[[#This Row],[CONTROLN]],vlookup_table[],2,FALSE)</f>
        <v>2</v>
      </c>
      <c r="O630">
        <f>VLOOKUP(Table5[[#This Row],[CONTROLN]],vlookup_table[],4,FALSE)</f>
        <v>0</v>
      </c>
      <c r="P630" t="str">
        <f>VLOOKUP(Table5[[#This Row],[CONTROLN]],vlookup_table[],5,FALSE)</f>
        <v>T2</v>
      </c>
      <c r="Q630">
        <f>VLOOKUP(Table5[[#This Row],[CONTROLN]],vlookup_table[],7,FALSE)</f>
        <v>10</v>
      </c>
      <c r="R630" t="str">
        <f t="shared" si="9"/>
        <v/>
      </c>
      <c r="S6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31" spans="1:19" x14ac:dyDescent="0.35">
      <c r="A631">
        <v>160424</v>
      </c>
      <c r="B631" t="s">
        <v>22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  <c r="N631">
        <f>VLOOKUP(Table5[[#This Row],[CONTROLN]],vlookup_table[],2,FALSE)</f>
        <v>1</v>
      </c>
      <c r="O631">
        <f>VLOOKUP(Table5[[#This Row],[CONTROLN]],vlookup_table[],4,FALSE)</f>
        <v>3201</v>
      </c>
      <c r="P631" t="str">
        <f>VLOOKUP(Table5[[#This Row],[CONTROLN]],vlookup_table[],5,FALSE)</f>
        <v>T2</v>
      </c>
      <c r="Q631">
        <f>VLOOKUP(Table5[[#This Row],[CONTROLN]],vlookup_table[],7,FALSE)</f>
        <v>20</v>
      </c>
      <c r="R631">
        <f t="shared" si="9"/>
        <v>65</v>
      </c>
      <c r="S6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32" spans="1:19" x14ac:dyDescent="0.35">
      <c r="A632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  <c r="N632">
        <f>VLOOKUP(Table5[[#This Row],[CONTROLN]],vlookup_table[],2,FALSE)</f>
        <v>0</v>
      </c>
      <c r="O632">
        <f>VLOOKUP(Table5[[#This Row],[CONTROLN]],vlookup_table[],4,FALSE)</f>
        <v>6008</v>
      </c>
      <c r="P632" t="str">
        <f>VLOOKUP(Table5[[#This Row],[CONTROLN]],vlookup_table[],5,FALSE)</f>
        <v/>
      </c>
      <c r="Q632">
        <f>VLOOKUP(Table5[[#This Row],[CONTROLN]],vlookup_table[],7,FALSE)</f>
        <v>4</v>
      </c>
      <c r="R632">
        <f t="shared" si="9"/>
        <v>36</v>
      </c>
      <c r="S63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633" spans="1:19" x14ac:dyDescent="0.35">
      <c r="A633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  <c r="N633">
        <f>VLOOKUP(Table5[[#This Row],[CONTROLN]],vlookup_table[],2,FALSE)</f>
        <v>0</v>
      </c>
      <c r="O633">
        <f>VLOOKUP(Table5[[#This Row],[CONTROLN]],vlookup_table[],4,FALSE)</f>
        <v>0</v>
      </c>
      <c r="P633" t="str">
        <f>VLOOKUP(Table5[[#This Row],[CONTROLN]],vlookup_table[],5,FALSE)</f>
        <v>R3</v>
      </c>
      <c r="Q633">
        <f>VLOOKUP(Table5[[#This Row],[CONTROLN]],vlookup_table[],7,FALSE)</f>
        <v>40</v>
      </c>
      <c r="R633" t="str">
        <f t="shared" si="9"/>
        <v/>
      </c>
      <c r="S6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34" spans="1:19" x14ac:dyDescent="0.35">
      <c r="A634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  <c r="N634">
        <f>VLOOKUP(Table5[[#This Row],[CONTROLN]],vlookup_table[],2,FALSE)</f>
        <v>2</v>
      </c>
      <c r="O634">
        <f>VLOOKUP(Table5[[#This Row],[CONTROLN]],vlookup_table[],4,FALSE)</f>
        <v>903</v>
      </c>
      <c r="P634" t="str">
        <f>VLOOKUP(Table5[[#This Row],[CONTROLN]],vlookup_table[],5,FALSE)</f>
        <v>R2</v>
      </c>
      <c r="Q634">
        <f>VLOOKUP(Table5[[#This Row],[CONTROLN]],vlookup_table[],7,FALSE)</f>
        <v>5</v>
      </c>
      <c r="R634">
        <f t="shared" si="9"/>
        <v>88</v>
      </c>
      <c r="S6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35" spans="1:19" x14ac:dyDescent="0.35">
      <c r="A635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  <c r="N635">
        <f>VLOOKUP(Table5[[#This Row],[CONTROLN]],vlookup_table[],2,FALSE)</f>
        <v>1</v>
      </c>
      <c r="O635">
        <f>VLOOKUP(Table5[[#This Row],[CONTROLN]],vlookup_table[],4,FALSE)</f>
        <v>0</v>
      </c>
      <c r="P635" t="str">
        <f>VLOOKUP(Table5[[#This Row],[CONTROLN]],vlookup_table[],5,FALSE)</f>
        <v>C3</v>
      </c>
      <c r="Q635">
        <f>VLOOKUP(Table5[[#This Row],[CONTROLN]],vlookup_table[],7,FALSE)</f>
        <v>25</v>
      </c>
      <c r="R635" t="str">
        <f t="shared" si="9"/>
        <v/>
      </c>
      <c r="S6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36" spans="1:19" x14ac:dyDescent="0.35">
      <c r="A636">
        <v>151518</v>
      </c>
      <c r="B636" t="s">
        <v>22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  <c r="N636">
        <f>VLOOKUP(Table5[[#This Row],[CONTROLN]],vlookup_table[],2,FALSE)</f>
        <v>0</v>
      </c>
      <c r="O636">
        <f>VLOOKUP(Table5[[#This Row],[CONTROLN]],vlookup_table[],4,FALSE)</f>
        <v>4401</v>
      </c>
      <c r="P636" t="str">
        <f>VLOOKUP(Table5[[#This Row],[CONTROLN]],vlookup_table[],5,FALSE)</f>
        <v>T2</v>
      </c>
      <c r="Q636">
        <f>VLOOKUP(Table5[[#This Row],[CONTROLN]],vlookup_table[],7,FALSE)</f>
        <v>15</v>
      </c>
      <c r="R636">
        <f t="shared" si="9"/>
        <v>53</v>
      </c>
      <c r="S6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37" spans="1:19" x14ac:dyDescent="0.35">
      <c r="A637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  <c r="N637">
        <f>VLOOKUP(Table5[[#This Row],[CONTROLN]],vlookup_table[],2,FALSE)</f>
        <v>28</v>
      </c>
      <c r="O637">
        <f>VLOOKUP(Table5[[#This Row],[CONTROLN]],vlookup_table[],4,FALSE)</f>
        <v>0</v>
      </c>
      <c r="P637" t="str">
        <f>VLOOKUP(Table5[[#This Row],[CONTROLN]],vlookup_table[],5,FALSE)</f>
        <v>S1</v>
      </c>
      <c r="Q637">
        <f>VLOOKUP(Table5[[#This Row],[CONTROLN]],vlookup_table[],7,FALSE)</f>
        <v>15</v>
      </c>
      <c r="R637" t="str">
        <f t="shared" si="9"/>
        <v/>
      </c>
      <c r="S6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38" spans="1:19" x14ac:dyDescent="0.35">
      <c r="A638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  <c r="N638">
        <f>VLOOKUP(Table5[[#This Row],[CONTROLN]],vlookup_table[],2,FALSE)</f>
        <v>0</v>
      </c>
      <c r="O638">
        <f>VLOOKUP(Table5[[#This Row],[CONTROLN]],vlookup_table[],4,FALSE)</f>
        <v>0</v>
      </c>
      <c r="P638" t="str">
        <f>VLOOKUP(Table5[[#This Row],[CONTROLN]],vlookup_table[],5,FALSE)</f>
        <v>R3</v>
      </c>
      <c r="Q638">
        <f>VLOOKUP(Table5[[#This Row],[CONTROLN]],vlookup_table[],7,FALSE)</f>
        <v>10</v>
      </c>
      <c r="R638" t="str">
        <f t="shared" si="9"/>
        <v/>
      </c>
      <c r="S6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39" spans="1:19" x14ac:dyDescent="0.35">
      <c r="A639">
        <v>18948</v>
      </c>
      <c r="B639" t="s">
        <v>18</v>
      </c>
      <c r="C639" t="s">
        <v>109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  <c r="N639">
        <f>VLOOKUP(Table5[[#This Row],[CONTROLN]],vlookup_table[],2,FALSE)</f>
        <v>0</v>
      </c>
      <c r="O639">
        <f>VLOOKUP(Table5[[#This Row],[CONTROLN]],vlookup_table[],4,FALSE)</f>
        <v>5601</v>
      </c>
      <c r="P639" t="str">
        <f>VLOOKUP(Table5[[#This Row],[CONTROLN]],vlookup_table[],5,FALSE)</f>
        <v>S1</v>
      </c>
      <c r="Q639">
        <f>VLOOKUP(Table5[[#This Row],[CONTROLN]],vlookup_table[],7,FALSE)</f>
        <v>17</v>
      </c>
      <c r="R639">
        <f t="shared" si="9"/>
        <v>41</v>
      </c>
      <c r="S6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40" spans="1:19" x14ac:dyDescent="0.35">
      <c r="A640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  <c r="N640">
        <f>VLOOKUP(Table5[[#This Row],[CONTROLN]],vlookup_table[],2,FALSE)</f>
        <v>2</v>
      </c>
      <c r="O640">
        <f>VLOOKUP(Table5[[#This Row],[CONTROLN]],vlookup_table[],4,FALSE)</f>
        <v>2007</v>
      </c>
      <c r="P640" t="str">
        <f>VLOOKUP(Table5[[#This Row],[CONTROLN]],vlookup_table[],5,FALSE)</f>
        <v>T2</v>
      </c>
      <c r="Q640">
        <f>VLOOKUP(Table5[[#This Row],[CONTROLN]],vlookup_table[],7,FALSE)</f>
        <v>6</v>
      </c>
      <c r="R640">
        <f t="shared" si="9"/>
        <v>76</v>
      </c>
      <c r="S6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1" spans="1:19" x14ac:dyDescent="0.35">
      <c r="A641">
        <v>160576</v>
      </c>
      <c r="B641" t="s">
        <v>22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  <c r="N641">
        <f>VLOOKUP(Table5[[#This Row],[CONTROLN]],vlookup_table[],2,FALSE)</f>
        <v>1002</v>
      </c>
      <c r="O641">
        <f>VLOOKUP(Table5[[#This Row],[CONTROLN]],vlookup_table[],4,FALSE)</f>
        <v>4012</v>
      </c>
      <c r="P641" t="str">
        <f>VLOOKUP(Table5[[#This Row],[CONTROLN]],vlookup_table[],5,FALSE)</f>
        <v>T1</v>
      </c>
      <c r="Q641">
        <f>VLOOKUP(Table5[[#This Row],[CONTROLN]],vlookup_table[],7,FALSE)</f>
        <v>15</v>
      </c>
      <c r="R641">
        <f t="shared" si="9"/>
        <v>56</v>
      </c>
      <c r="S6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2" spans="1:19" x14ac:dyDescent="0.35">
      <c r="A642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  <c r="N642">
        <f>VLOOKUP(Table5[[#This Row],[CONTROLN]],vlookup_table[],2,FALSE)</f>
        <v>2</v>
      </c>
      <c r="O642">
        <f>VLOOKUP(Table5[[#This Row],[CONTROLN]],vlookup_table[],4,FALSE)</f>
        <v>1312</v>
      </c>
      <c r="P642" t="str">
        <f>VLOOKUP(Table5[[#This Row],[CONTROLN]],vlookup_table[],5,FALSE)</f>
        <v>T1</v>
      </c>
      <c r="Q642">
        <f>VLOOKUP(Table5[[#This Row],[CONTROLN]],vlookup_table[],7,FALSE)</f>
        <v>13</v>
      </c>
      <c r="R642">
        <f t="shared" ref="R642:R705" si="10">IF(OR(O642="",O642=0),"",(1997-(1900+INT(O642/100)))-IF(MOD(O642,100)&gt;6,1,0))</f>
        <v>83</v>
      </c>
      <c r="S6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3" spans="1:19" x14ac:dyDescent="0.35">
      <c r="A643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  <c r="N643">
        <f>VLOOKUP(Table5[[#This Row],[CONTROLN]],vlookup_table[],2,FALSE)</f>
        <v>0</v>
      </c>
      <c r="O643">
        <f>VLOOKUP(Table5[[#This Row],[CONTROLN]],vlookup_table[],4,FALSE)</f>
        <v>0</v>
      </c>
      <c r="P643" t="str">
        <f>VLOOKUP(Table5[[#This Row],[CONTROLN]],vlookup_table[],5,FALSE)</f>
        <v>T2</v>
      </c>
      <c r="Q643">
        <f>VLOOKUP(Table5[[#This Row],[CONTROLN]],vlookup_table[],7,FALSE)</f>
        <v>10</v>
      </c>
      <c r="R643" t="str">
        <f t="shared" si="10"/>
        <v/>
      </c>
      <c r="S6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4" spans="1:19" x14ac:dyDescent="0.35">
      <c r="A644">
        <v>13551</v>
      </c>
      <c r="B644" t="s">
        <v>22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  <c r="N644">
        <f>VLOOKUP(Table5[[#This Row],[CONTROLN]],vlookup_table[],2,FALSE)</f>
        <v>0</v>
      </c>
      <c r="O644">
        <f>VLOOKUP(Table5[[#This Row],[CONTROLN]],vlookup_table[],4,FALSE)</f>
        <v>6201</v>
      </c>
      <c r="P644" t="str">
        <f>VLOOKUP(Table5[[#This Row],[CONTROLN]],vlookup_table[],5,FALSE)</f>
        <v/>
      </c>
      <c r="Q644">
        <f>VLOOKUP(Table5[[#This Row],[CONTROLN]],vlookup_table[],7,FALSE)</f>
        <v>10</v>
      </c>
      <c r="R644">
        <f t="shared" si="10"/>
        <v>35</v>
      </c>
      <c r="S64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645" spans="1:19" x14ac:dyDescent="0.35">
      <c r="A645">
        <v>170935</v>
      </c>
      <c r="B645" t="s">
        <v>22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  <c r="N645">
        <f>VLOOKUP(Table5[[#This Row],[CONTROLN]],vlookup_table[],2,FALSE)</f>
        <v>0</v>
      </c>
      <c r="O645">
        <f>VLOOKUP(Table5[[#This Row],[CONTROLN]],vlookup_table[],4,FALSE)</f>
        <v>0</v>
      </c>
      <c r="P645" t="str">
        <f>VLOOKUP(Table5[[#This Row],[CONTROLN]],vlookup_table[],5,FALSE)</f>
        <v>R2</v>
      </c>
      <c r="Q645">
        <f>VLOOKUP(Table5[[#This Row],[CONTROLN]],vlookup_table[],7,FALSE)</f>
        <v>10</v>
      </c>
      <c r="R645" t="str">
        <f t="shared" si="10"/>
        <v/>
      </c>
      <c r="S6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46" spans="1:19" x14ac:dyDescent="0.35">
      <c r="A646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  <c r="N646">
        <f>VLOOKUP(Table5[[#This Row],[CONTROLN]],vlookup_table[],2,FALSE)</f>
        <v>1</v>
      </c>
      <c r="O646">
        <f>VLOOKUP(Table5[[#This Row],[CONTROLN]],vlookup_table[],4,FALSE)</f>
        <v>5601</v>
      </c>
      <c r="P646" t="str">
        <f>VLOOKUP(Table5[[#This Row],[CONTROLN]],vlookup_table[],5,FALSE)</f>
        <v>T2</v>
      </c>
      <c r="Q646">
        <f>VLOOKUP(Table5[[#This Row],[CONTROLN]],vlookup_table[],7,FALSE)</f>
        <v>20</v>
      </c>
      <c r="R646">
        <f t="shared" si="10"/>
        <v>41</v>
      </c>
      <c r="S6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7" spans="1:19" x14ac:dyDescent="0.35">
      <c r="A647">
        <v>170215</v>
      </c>
      <c r="B647" t="s">
        <v>22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  <c r="N647">
        <f>VLOOKUP(Table5[[#This Row],[CONTROLN]],vlookup_table[],2,FALSE)</f>
        <v>0</v>
      </c>
      <c r="O647">
        <f>VLOOKUP(Table5[[#This Row],[CONTROLN]],vlookup_table[],4,FALSE)</f>
        <v>2001</v>
      </c>
      <c r="P647" t="str">
        <f>VLOOKUP(Table5[[#This Row],[CONTROLN]],vlookup_table[],5,FALSE)</f>
        <v>T2</v>
      </c>
      <c r="Q647">
        <f>VLOOKUP(Table5[[#This Row],[CONTROLN]],vlookup_table[],7,FALSE)</f>
        <v>8</v>
      </c>
      <c r="R647">
        <f t="shared" si="10"/>
        <v>77</v>
      </c>
      <c r="S6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48" spans="1:19" x14ac:dyDescent="0.35">
      <c r="A648">
        <v>168574</v>
      </c>
      <c r="B648" t="s">
        <v>22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  <c r="N648">
        <f>VLOOKUP(Table5[[#This Row],[CONTROLN]],vlookup_table[],2,FALSE)</f>
        <v>1</v>
      </c>
      <c r="O648">
        <f>VLOOKUP(Table5[[#This Row],[CONTROLN]],vlookup_table[],4,FALSE)</f>
        <v>0</v>
      </c>
      <c r="P648" t="str">
        <f>VLOOKUP(Table5[[#This Row],[CONTROLN]],vlookup_table[],5,FALSE)</f>
        <v>U3</v>
      </c>
      <c r="Q648">
        <f>VLOOKUP(Table5[[#This Row],[CONTROLN]],vlookup_table[],7,FALSE)</f>
        <v>100</v>
      </c>
      <c r="R648" t="str">
        <f t="shared" si="10"/>
        <v/>
      </c>
      <c r="S6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49" spans="1:19" x14ac:dyDescent="0.35">
      <c r="A649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  <c r="N649">
        <f>VLOOKUP(Table5[[#This Row],[CONTROLN]],vlookup_table[],2,FALSE)</f>
        <v>1</v>
      </c>
      <c r="O649">
        <f>VLOOKUP(Table5[[#This Row],[CONTROLN]],vlookup_table[],4,FALSE)</f>
        <v>5003</v>
      </c>
      <c r="P649" t="str">
        <f>VLOOKUP(Table5[[#This Row],[CONTROLN]],vlookup_table[],5,FALSE)</f>
        <v>C1</v>
      </c>
      <c r="Q649">
        <f>VLOOKUP(Table5[[#This Row],[CONTROLN]],vlookup_table[],7,FALSE)</f>
        <v>20</v>
      </c>
      <c r="R649">
        <f t="shared" si="10"/>
        <v>47</v>
      </c>
      <c r="S6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50" spans="1:19" x14ac:dyDescent="0.35">
      <c r="A650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  <c r="N650">
        <f>VLOOKUP(Table5[[#This Row],[CONTROLN]],vlookup_table[],2,FALSE)</f>
        <v>1002</v>
      </c>
      <c r="O650">
        <f>VLOOKUP(Table5[[#This Row],[CONTROLN]],vlookup_table[],4,FALSE)</f>
        <v>3501</v>
      </c>
      <c r="P650" t="str">
        <f>VLOOKUP(Table5[[#This Row],[CONTROLN]],vlookup_table[],5,FALSE)</f>
        <v>T2</v>
      </c>
      <c r="Q650">
        <f>VLOOKUP(Table5[[#This Row],[CONTROLN]],vlookup_table[],7,FALSE)</f>
        <v>20</v>
      </c>
      <c r="R650">
        <f t="shared" si="10"/>
        <v>62</v>
      </c>
      <c r="S6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51" spans="1:19" x14ac:dyDescent="0.35">
      <c r="A651">
        <v>161335</v>
      </c>
      <c r="B651" t="s">
        <v>22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  <c r="N651">
        <f>VLOOKUP(Table5[[#This Row],[CONTROLN]],vlookup_table[],2,FALSE)</f>
        <v>0</v>
      </c>
      <c r="O651">
        <f>VLOOKUP(Table5[[#This Row],[CONTROLN]],vlookup_table[],4,FALSE)</f>
        <v>2601</v>
      </c>
      <c r="P651" t="str">
        <f>VLOOKUP(Table5[[#This Row],[CONTROLN]],vlookup_table[],5,FALSE)</f>
        <v>R2</v>
      </c>
      <c r="Q651">
        <f>VLOOKUP(Table5[[#This Row],[CONTROLN]],vlookup_table[],7,FALSE)</f>
        <v>1392</v>
      </c>
      <c r="R651">
        <f t="shared" si="10"/>
        <v>71</v>
      </c>
      <c r="S6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52" spans="1:19" x14ac:dyDescent="0.35">
      <c r="A652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  <c r="N652">
        <f>VLOOKUP(Table5[[#This Row],[CONTROLN]],vlookup_table[],2,FALSE)</f>
        <v>2</v>
      </c>
      <c r="O652">
        <f>VLOOKUP(Table5[[#This Row],[CONTROLN]],vlookup_table[],4,FALSE)</f>
        <v>3801</v>
      </c>
      <c r="P652" t="str">
        <f>VLOOKUP(Table5[[#This Row],[CONTROLN]],vlookup_table[],5,FALSE)</f>
        <v>S2</v>
      </c>
      <c r="Q652">
        <f>VLOOKUP(Table5[[#This Row],[CONTROLN]],vlookup_table[],7,FALSE)</f>
        <v>10</v>
      </c>
      <c r="R652">
        <f t="shared" si="10"/>
        <v>59</v>
      </c>
      <c r="S6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53" spans="1:19" x14ac:dyDescent="0.35">
      <c r="A653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  <c r="N653">
        <f>VLOOKUP(Table5[[#This Row],[CONTROLN]],vlookup_table[],2,FALSE)</f>
        <v>0</v>
      </c>
      <c r="O653">
        <f>VLOOKUP(Table5[[#This Row],[CONTROLN]],vlookup_table[],4,FALSE)</f>
        <v>0</v>
      </c>
      <c r="P653" t="str">
        <f>VLOOKUP(Table5[[#This Row],[CONTROLN]],vlookup_table[],5,FALSE)</f>
        <v>T2</v>
      </c>
      <c r="Q653">
        <f>VLOOKUP(Table5[[#This Row],[CONTROLN]],vlookup_table[],7,FALSE)</f>
        <v>15</v>
      </c>
      <c r="R653" t="str">
        <f t="shared" si="10"/>
        <v/>
      </c>
      <c r="S6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54" spans="1:19" x14ac:dyDescent="0.35">
      <c r="A654">
        <v>143523</v>
      </c>
      <c r="B654" t="s">
        <v>22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  <c r="N654">
        <f>VLOOKUP(Table5[[#This Row],[CONTROLN]],vlookup_table[],2,FALSE)</f>
        <v>0</v>
      </c>
      <c r="O654">
        <f>VLOOKUP(Table5[[#This Row],[CONTROLN]],vlookup_table[],4,FALSE)</f>
        <v>1901</v>
      </c>
      <c r="P654" t="str">
        <f>VLOOKUP(Table5[[#This Row],[CONTROLN]],vlookup_table[],5,FALSE)</f>
        <v>U2</v>
      </c>
      <c r="Q654">
        <f>VLOOKUP(Table5[[#This Row],[CONTROLN]],vlookup_table[],7,FALSE)</f>
        <v>3</v>
      </c>
      <c r="R654">
        <f t="shared" si="10"/>
        <v>78</v>
      </c>
      <c r="S6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55" spans="1:19" x14ac:dyDescent="0.35">
      <c r="A655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  <c r="N655">
        <f>VLOOKUP(Table5[[#This Row],[CONTROLN]],vlookup_table[],2,FALSE)</f>
        <v>1</v>
      </c>
      <c r="O655">
        <f>VLOOKUP(Table5[[#This Row],[CONTROLN]],vlookup_table[],4,FALSE)</f>
        <v>5201</v>
      </c>
      <c r="P655" t="str">
        <f>VLOOKUP(Table5[[#This Row],[CONTROLN]],vlookup_table[],5,FALSE)</f>
        <v>R2</v>
      </c>
      <c r="Q655">
        <f>VLOOKUP(Table5[[#This Row],[CONTROLN]],vlookup_table[],7,FALSE)</f>
        <v>8</v>
      </c>
      <c r="R655">
        <f t="shared" si="10"/>
        <v>45</v>
      </c>
      <c r="S6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56" spans="1:19" x14ac:dyDescent="0.35">
      <c r="A656">
        <v>151902</v>
      </c>
      <c r="B656" t="s">
        <v>22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  <c r="N656">
        <f>VLOOKUP(Table5[[#This Row],[CONTROLN]],vlookup_table[],2,FALSE)</f>
        <v>1</v>
      </c>
      <c r="O656">
        <f>VLOOKUP(Table5[[#This Row],[CONTROLN]],vlookup_table[],4,FALSE)</f>
        <v>5001</v>
      </c>
      <c r="P656" t="str">
        <f>VLOOKUP(Table5[[#This Row],[CONTROLN]],vlookup_table[],5,FALSE)</f>
        <v>C2</v>
      </c>
      <c r="Q656">
        <f>VLOOKUP(Table5[[#This Row],[CONTROLN]],vlookup_table[],7,FALSE)</f>
        <v>10</v>
      </c>
      <c r="R656">
        <f t="shared" si="10"/>
        <v>47</v>
      </c>
      <c r="S6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57" spans="1:19" x14ac:dyDescent="0.35">
      <c r="A657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  <c r="N657">
        <f>VLOOKUP(Table5[[#This Row],[CONTROLN]],vlookup_table[],2,FALSE)</f>
        <v>0</v>
      </c>
      <c r="O657">
        <f>VLOOKUP(Table5[[#This Row],[CONTROLN]],vlookup_table[],4,FALSE)</f>
        <v>0</v>
      </c>
      <c r="P657" t="str">
        <f>VLOOKUP(Table5[[#This Row],[CONTROLN]],vlookup_table[],5,FALSE)</f>
        <v>T2</v>
      </c>
      <c r="Q657">
        <f>VLOOKUP(Table5[[#This Row],[CONTROLN]],vlookup_table[],7,FALSE)</f>
        <v>25</v>
      </c>
      <c r="R657" t="str">
        <f t="shared" si="10"/>
        <v/>
      </c>
      <c r="S6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58" spans="1:19" x14ac:dyDescent="0.35">
      <c r="A658">
        <v>147636</v>
      </c>
      <c r="B658" t="s">
        <v>22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  <c r="N658">
        <f>VLOOKUP(Table5[[#This Row],[CONTROLN]],vlookup_table[],2,FALSE)</f>
        <v>1</v>
      </c>
      <c r="O658">
        <f>VLOOKUP(Table5[[#This Row],[CONTROLN]],vlookup_table[],4,FALSE)</f>
        <v>1601</v>
      </c>
      <c r="P658" t="str">
        <f>VLOOKUP(Table5[[#This Row],[CONTROLN]],vlookup_table[],5,FALSE)</f>
        <v>S2</v>
      </c>
      <c r="Q658">
        <f>VLOOKUP(Table5[[#This Row],[CONTROLN]],vlookup_table[],7,FALSE)</f>
        <v>11</v>
      </c>
      <c r="R658">
        <f t="shared" si="10"/>
        <v>81</v>
      </c>
      <c r="S6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59" spans="1:19" x14ac:dyDescent="0.35">
      <c r="A659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  <c r="N659">
        <f>VLOOKUP(Table5[[#This Row],[CONTROLN]],vlookup_table[],2,FALSE)</f>
        <v>1</v>
      </c>
      <c r="O659">
        <f>VLOOKUP(Table5[[#This Row],[CONTROLN]],vlookup_table[],4,FALSE)</f>
        <v>4406</v>
      </c>
      <c r="P659" t="str">
        <f>VLOOKUP(Table5[[#This Row],[CONTROLN]],vlookup_table[],5,FALSE)</f>
        <v>T2</v>
      </c>
      <c r="Q659">
        <f>VLOOKUP(Table5[[#This Row],[CONTROLN]],vlookup_table[],7,FALSE)</f>
        <v>9</v>
      </c>
      <c r="R659">
        <f t="shared" si="10"/>
        <v>53</v>
      </c>
      <c r="S6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60" spans="1:19" x14ac:dyDescent="0.35">
      <c r="A660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  <c r="N660">
        <f>VLOOKUP(Table5[[#This Row],[CONTROLN]],vlookup_table[],2,FALSE)</f>
        <v>1</v>
      </c>
      <c r="O660">
        <f>VLOOKUP(Table5[[#This Row],[CONTROLN]],vlookup_table[],4,FALSE)</f>
        <v>0</v>
      </c>
      <c r="P660" t="str">
        <f>VLOOKUP(Table5[[#This Row],[CONTROLN]],vlookup_table[],5,FALSE)</f>
        <v>S1</v>
      </c>
      <c r="Q660">
        <f>VLOOKUP(Table5[[#This Row],[CONTROLN]],vlookup_table[],7,FALSE)</f>
        <v>15</v>
      </c>
      <c r="R660" t="str">
        <f t="shared" si="10"/>
        <v/>
      </c>
      <c r="S6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61" spans="1:19" x14ac:dyDescent="0.35">
      <c r="A66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  <c r="N661">
        <f>VLOOKUP(Table5[[#This Row],[CONTROLN]],vlookup_table[],2,FALSE)</f>
        <v>0</v>
      </c>
      <c r="O661">
        <f>VLOOKUP(Table5[[#This Row],[CONTROLN]],vlookup_table[],4,FALSE)</f>
        <v>0</v>
      </c>
      <c r="P661" t="str">
        <f>VLOOKUP(Table5[[#This Row],[CONTROLN]],vlookup_table[],5,FALSE)</f>
        <v>R2</v>
      </c>
      <c r="Q661">
        <f>VLOOKUP(Table5[[#This Row],[CONTROLN]],vlookup_table[],7,FALSE)</f>
        <v>10</v>
      </c>
      <c r="R661" t="str">
        <f t="shared" si="10"/>
        <v/>
      </c>
      <c r="S6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62" spans="1:19" x14ac:dyDescent="0.35">
      <c r="A662">
        <v>64165</v>
      </c>
      <c r="B662" t="s">
        <v>56</v>
      </c>
      <c r="C662" t="s">
        <v>17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  <c r="N662">
        <f>VLOOKUP(Table5[[#This Row],[CONTROLN]],vlookup_table[],2,FALSE)</f>
        <v>0</v>
      </c>
      <c r="O662">
        <f>VLOOKUP(Table5[[#This Row],[CONTROLN]],vlookup_table[],4,FALSE)</f>
        <v>6401</v>
      </c>
      <c r="P662" t="str">
        <f>VLOOKUP(Table5[[#This Row],[CONTROLN]],vlookup_table[],5,FALSE)</f>
        <v>T2</v>
      </c>
      <c r="Q662">
        <f>VLOOKUP(Table5[[#This Row],[CONTROLN]],vlookup_table[],7,FALSE)</f>
        <v>20</v>
      </c>
      <c r="R662">
        <f t="shared" si="10"/>
        <v>33</v>
      </c>
      <c r="S6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63" spans="1:19" x14ac:dyDescent="0.35">
      <c r="A663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  <c r="N663">
        <f>VLOOKUP(Table5[[#This Row],[CONTROLN]],vlookup_table[],2,FALSE)</f>
        <v>2</v>
      </c>
      <c r="O663">
        <f>VLOOKUP(Table5[[#This Row],[CONTROLN]],vlookup_table[],4,FALSE)</f>
        <v>2708</v>
      </c>
      <c r="P663" t="str">
        <f>VLOOKUP(Table5[[#This Row],[CONTROLN]],vlookup_table[],5,FALSE)</f>
        <v>S1</v>
      </c>
      <c r="Q663">
        <f>VLOOKUP(Table5[[#This Row],[CONTROLN]],vlookup_table[],7,FALSE)</f>
        <v>10</v>
      </c>
      <c r="R663">
        <f t="shared" si="10"/>
        <v>69</v>
      </c>
      <c r="S6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64" spans="1:19" x14ac:dyDescent="0.35">
      <c r="A664">
        <v>111021</v>
      </c>
      <c r="B664" t="s">
        <v>33</v>
      </c>
      <c r="C664" t="s">
        <v>17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  <c r="N664">
        <f>VLOOKUP(Table5[[#This Row],[CONTROLN]],vlookup_table[],2,FALSE)</f>
        <v>0</v>
      </c>
      <c r="O664">
        <f>VLOOKUP(Table5[[#This Row],[CONTROLN]],vlookup_table[],4,FALSE)</f>
        <v>0</v>
      </c>
      <c r="P664" t="str">
        <f>VLOOKUP(Table5[[#This Row],[CONTROLN]],vlookup_table[],5,FALSE)</f>
        <v>R3</v>
      </c>
      <c r="Q664">
        <f>VLOOKUP(Table5[[#This Row],[CONTROLN]],vlookup_table[],7,FALSE)</f>
        <v>10</v>
      </c>
      <c r="R664" t="str">
        <f t="shared" si="10"/>
        <v/>
      </c>
      <c r="S6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65" spans="1:19" x14ac:dyDescent="0.35">
      <c r="A665">
        <v>169280</v>
      </c>
      <c r="B665" t="s">
        <v>22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  <c r="N665">
        <f>VLOOKUP(Table5[[#This Row],[CONTROLN]],vlookup_table[],2,FALSE)</f>
        <v>0</v>
      </c>
      <c r="O665">
        <f>VLOOKUP(Table5[[#This Row],[CONTROLN]],vlookup_table[],4,FALSE)</f>
        <v>7001</v>
      </c>
      <c r="P665" t="str">
        <f>VLOOKUP(Table5[[#This Row],[CONTROLN]],vlookup_table[],5,FALSE)</f>
        <v>S2</v>
      </c>
      <c r="Q665">
        <f>VLOOKUP(Table5[[#This Row],[CONTROLN]],vlookup_table[],7,FALSE)</f>
        <v>10</v>
      </c>
      <c r="R665">
        <f t="shared" si="10"/>
        <v>27</v>
      </c>
      <c r="S6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66" spans="1:19" x14ac:dyDescent="0.35">
      <c r="A666">
        <v>138590</v>
      </c>
      <c r="B666" t="s">
        <v>56</v>
      </c>
      <c r="C666" t="s">
        <v>109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  <c r="N666">
        <f>VLOOKUP(Table5[[#This Row],[CONTROLN]],vlookup_table[],2,FALSE)</f>
        <v>0</v>
      </c>
      <c r="O666">
        <f>VLOOKUP(Table5[[#This Row],[CONTROLN]],vlookup_table[],4,FALSE)</f>
        <v>5307</v>
      </c>
      <c r="P666" t="str">
        <f>VLOOKUP(Table5[[#This Row],[CONTROLN]],vlookup_table[],5,FALSE)</f>
        <v>S1</v>
      </c>
      <c r="Q666">
        <f>VLOOKUP(Table5[[#This Row],[CONTROLN]],vlookup_table[],7,FALSE)</f>
        <v>30</v>
      </c>
      <c r="R666">
        <f t="shared" si="10"/>
        <v>43</v>
      </c>
      <c r="S6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67" spans="1:19" x14ac:dyDescent="0.35">
      <c r="A667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  <c r="N667">
        <f>VLOOKUP(Table5[[#This Row],[CONTROLN]],vlookup_table[],2,FALSE)</f>
        <v>1</v>
      </c>
      <c r="O667">
        <f>VLOOKUP(Table5[[#This Row],[CONTROLN]],vlookup_table[],4,FALSE)</f>
        <v>4201</v>
      </c>
      <c r="P667" t="str">
        <f>VLOOKUP(Table5[[#This Row],[CONTROLN]],vlookup_table[],5,FALSE)</f>
        <v>R2</v>
      </c>
      <c r="Q667">
        <f>VLOOKUP(Table5[[#This Row],[CONTROLN]],vlookup_table[],7,FALSE)</f>
        <v>22</v>
      </c>
      <c r="R667">
        <f t="shared" si="10"/>
        <v>55</v>
      </c>
      <c r="S6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68" spans="1:19" x14ac:dyDescent="0.35">
      <c r="A668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  <c r="N668">
        <f>VLOOKUP(Table5[[#This Row],[CONTROLN]],vlookup_table[],2,FALSE)</f>
        <v>1</v>
      </c>
      <c r="O668">
        <f>VLOOKUP(Table5[[#This Row],[CONTROLN]],vlookup_table[],4,FALSE)</f>
        <v>5601</v>
      </c>
      <c r="P668" t="str">
        <f>VLOOKUP(Table5[[#This Row],[CONTROLN]],vlookup_table[],5,FALSE)</f>
        <v>C1</v>
      </c>
      <c r="Q668">
        <f>VLOOKUP(Table5[[#This Row],[CONTROLN]],vlookup_table[],7,FALSE)</f>
        <v>20</v>
      </c>
      <c r="R668">
        <f t="shared" si="10"/>
        <v>41</v>
      </c>
      <c r="S6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69" spans="1:19" x14ac:dyDescent="0.35">
      <c r="A669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  <c r="N669">
        <f>VLOOKUP(Table5[[#This Row],[CONTROLN]],vlookup_table[],2,FALSE)</f>
        <v>1</v>
      </c>
      <c r="O669">
        <f>VLOOKUP(Table5[[#This Row],[CONTROLN]],vlookup_table[],4,FALSE)</f>
        <v>3301</v>
      </c>
      <c r="P669" t="str">
        <f>VLOOKUP(Table5[[#This Row],[CONTROLN]],vlookup_table[],5,FALSE)</f>
        <v>R3</v>
      </c>
      <c r="Q669">
        <f>VLOOKUP(Table5[[#This Row],[CONTROLN]],vlookup_table[],7,FALSE)</f>
        <v>6</v>
      </c>
      <c r="R669">
        <f t="shared" si="10"/>
        <v>64</v>
      </c>
      <c r="S6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70" spans="1:19" x14ac:dyDescent="0.35">
      <c r="A670">
        <v>168423</v>
      </c>
      <c r="B670" t="s">
        <v>22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  <c r="N670">
        <f>VLOOKUP(Table5[[#This Row],[CONTROLN]],vlookup_table[],2,FALSE)</f>
        <v>0</v>
      </c>
      <c r="O670">
        <f>VLOOKUP(Table5[[#This Row],[CONTROLN]],vlookup_table[],4,FALSE)</f>
        <v>0</v>
      </c>
      <c r="P670" t="str">
        <f>VLOOKUP(Table5[[#This Row],[CONTROLN]],vlookup_table[],5,FALSE)</f>
        <v>U1</v>
      </c>
      <c r="Q670">
        <f>VLOOKUP(Table5[[#This Row],[CONTROLN]],vlookup_table[],7,FALSE)</f>
        <v>25</v>
      </c>
      <c r="R670" t="str">
        <f t="shared" si="10"/>
        <v/>
      </c>
      <c r="S6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71" spans="1:19" x14ac:dyDescent="0.35">
      <c r="A671">
        <v>169605</v>
      </c>
      <c r="B671" t="s">
        <v>22</v>
      </c>
      <c r="C671" t="s">
        <v>109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  <c r="N671">
        <f>VLOOKUP(Table5[[#This Row],[CONTROLN]],vlookup_table[],2,FALSE)</f>
        <v>0</v>
      </c>
      <c r="O671">
        <f>VLOOKUP(Table5[[#This Row],[CONTROLN]],vlookup_table[],4,FALSE)</f>
        <v>0</v>
      </c>
      <c r="P671" t="str">
        <f>VLOOKUP(Table5[[#This Row],[CONTROLN]],vlookup_table[],5,FALSE)</f>
        <v>C3</v>
      </c>
      <c r="Q671">
        <f>VLOOKUP(Table5[[#This Row],[CONTROLN]],vlookup_table[],7,FALSE)</f>
        <v>7</v>
      </c>
      <c r="R671" t="str">
        <f t="shared" si="10"/>
        <v/>
      </c>
      <c r="S6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72" spans="1:19" x14ac:dyDescent="0.35">
      <c r="A672">
        <v>157573</v>
      </c>
      <c r="B672" t="s">
        <v>22</v>
      </c>
      <c r="C672" t="s">
        <v>109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  <c r="N672">
        <f>VLOOKUP(Table5[[#This Row],[CONTROLN]],vlookup_table[],2,FALSE)</f>
        <v>0</v>
      </c>
      <c r="O672">
        <f>VLOOKUP(Table5[[#This Row],[CONTROLN]],vlookup_table[],4,FALSE)</f>
        <v>0</v>
      </c>
      <c r="P672" t="str">
        <f>VLOOKUP(Table5[[#This Row],[CONTROLN]],vlookup_table[],5,FALSE)</f>
        <v>S1</v>
      </c>
      <c r="Q672">
        <f>VLOOKUP(Table5[[#This Row],[CONTROLN]],vlookup_table[],7,FALSE)</f>
        <v>47</v>
      </c>
      <c r="R672" t="str">
        <f t="shared" si="10"/>
        <v/>
      </c>
      <c r="S6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73" spans="1:19" x14ac:dyDescent="0.35">
      <c r="A673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  <c r="N673">
        <f>VLOOKUP(Table5[[#This Row],[CONTROLN]],vlookup_table[],2,FALSE)</f>
        <v>0</v>
      </c>
      <c r="O673">
        <f>VLOOKUP(Table5[[#This Row],[CONTROLN]],vlookup_table[],4,FALSE)</f>
        <v>0</v>
      </c>
      <c r="P673" t="str">
        <f>VLOOKUP(Table5[[#This Row],[CONTROLN]],vlookup_table[],5,FALSE)</f>
        <v>R2</v>
      </c>
      <c r="Q673">
        <f>VLOOKUP(Table5[[#This Row],[CONTROLN]],vlookup_table[],7,FALSE)</f>
        <v>15</v>
      </c>
      <c r="R673" t="str">
        <f t="shared" si="10"/>
        <v/>
      </c>
      <c r="S6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74" spans="1:19" x14ac:dyDescent="0.35">
      <c r="A674">
        <v>21855</v>
      </c>
      <c r="B674" t="s">
        <v>18</v>
      </c>
      <c r="C674" t="s">
        <v>17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  <c r="N674">
        <f>VLOOKUP(Table5[[#This Row],[CONTROLN]],vlookup_table[],2,FALSE)</f>
        <v>0</v>
      </c>
      <c r="O674">
        <f>VLOOKUP(Table5[[#This Row],[CONTROLN]],vlookup_table[],4,FALSE)</f>
        <v>0</v>
      </c>
      <c r="P674" t="str">
        <f>VLOOKUP(Table5[[#This Row],[CONTROLN]],vlookup_table[],5,FALSE)</f>
        <v>R2</v>
      </c>
      <c r="Q674">
        <f>VLOOKUP(Table5[[#This Row],[CONTROLN]],vlookup_table[],7,FALSE)</f>
        <v>20</v>
      </c>
      <c r="R674" t="str">
        <f t="shared" si="10"/>
        <v/>
      </c>
      <c r="S6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75" spans="1:19" x14ac:dyDescent="0.35">
      <c r="A675">
        <v>148511</v>
      </c>
      <c r="B675" t="s">
        <v>22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  <c r="N675">
        <f>VLOOKUP(Table5[[#This Row],[CONTROLN]],vlookup_table[],2,FALSE)</f>
        <v>0</v>
      </c>
      <c r="O675">
        <f>VLOOKUP(Table5[[#This Row],[CONTROLN]],vlookup_table[],4,FALSE)</f>
        <v>0</v>
      </c>
      <c r="P675" t="str">
        <f>VLOOKUP(Table5[[#This Row],[CONTROLN]],vlookup_table[],5,FALSE)</f>
        <v>S1</v>
      </c>
      <c r="Q675">
        <f>VLOOKUP(Table5[[#This Row],[CONTROLN]],vlookup_table[],7,FALSE)</f>
        <v>20</v>
      </c>
      <c r="R675" t="str">
        <f t="shared" si="10"/>
        <v/>
      </c>
      <c r="S6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76" spans="1:19" x14ac:dyDescent="0.35">
      <c r="A676">
        <v>3579</v>
      </c>
      <c r="B676" t="s">
        <v>22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  <c r="N676">
        <f>VLOOKUP(Table5[[#This Row],[CONTROLN]],vlookup_table[],2,FALSE)</f>
        <v>9</v>
      </c>
      <c r="O676">
        <f>VLOOKUP(Table5[[#This Row],[CONTROLN]],vlookup_table[],4,FALSE)</f>
        <v>6001</v>
      </c>
      <c r="P676" t="str">
        <f>VLOOKUP(Table5[[#This Row],[CONTROLN]],vlookup_table[],5,FALSE)</f>
        <v>T1</v>
      </c>
      <c r="Q676">
        <f>VLOOKUP(Table5[[#This Row],[CONTROLN]],vlookup_table[],7,FALSE)</f>
        <v>18</v>
      </c>
      <c r="R676">
        <f t="shared" si="10"/>
        <v>37</v>
      </c>
      <c r="S6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77" spans="1:19" x14ac:dyDescent="0.35">
      <c r="A677">
        <v>542</v>
      </c>
      <c r="B677" t="s">
        <v>36</v>
      </c>
      <c r="C677" t="s">
        <v>14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  <c r="N677">
        <f>VLOOKUP(Table5[[#This Row],[CONTROLN]],vlookup_table[],2,FALSE)</f>
        <v>0</v>
      </c>
      <c r="O677">
        <f>VLOOKUP(Table5[[#This Row],[CONTROLN]],vlookup_table[],4,FALSE)</f>
        <v>0</v>
      </c>
      <c r="P677" t="str">
        <f>VLOOKUP(Table5[[#This Row],[CONTROLN]],vlookup_table[],5,FALSE)</f>
        <v>T2</v>
      </c>
      <c r="Q677">
        <f>VLOOKUP(Table5[[#This Row],[CONTROLN]],vlookup_table[],7,FALSE)</f>
        <v>10</v>
      </c>
      <c r="R677" t="str">
        <f t="shared" si="10"/>
        <v/>
      </c>
      <c r="S6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78" spans="1:19" x14ac:dyDescent="0.35">
      <c r="A678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  <c r="N678">
        <f>VLOOKUP(Table5[[#This Row],[CONTROLN]],vlookup_table[],2,FALSE)</f>
        <v>2</v>
      </c>
      <c r="O678">
        <f>VLOOKUP(Table5[[#This Row],[CONTROLN]],vlookup_table[],4,FALSE)</f>
        <v>1503</v>
      </c>
      <c r="P678" t="str">
        <f>VLOOKUP(Table5[[#This Row],[CONTROLN]],vlookup_table[],5,FALSE)</f>
        <v>S1</v>
      </c>
      <c r="Q678">
        <f>VLOOKUP(Table5[[#This Row],[CONTROLN]],vlookup_table[],7,FALSE)</f>
        <v>15</v>
      </c>
      <c r="R678">
        <f t="shared" si="10"/>
        <v>82</v>
      </c>
      <c r="S6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79" spans="1:19" x14ac:dyDescent="0.35">
      <c r="A679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  <c r="N679">
        <f>VLOOKUP(Table5[[#This Row],[CONTROLN]],vlookup_table[],2,FALSE)</f>
        <v>28</v>
      </c>
      <c r="O679">
        <f>VLOOKUP(Table5[[#This Row],[CONTROLN]],vlookup_table[],4,FALSE)</f>
        <v>2401</v>
      </c>
      <c r="P679" t="str">
        <f>VLOOKUP(Table5[[#This Row],[CONTROLN]],vlookup_table[],5,FALSE)</f>
        <v>S1</v>
      </c>
      <c r="Q679">
        <f>VLOOKUP(Table5[[#This Row],[CONTROLN]],vlookup_table[],7,FALSE)</f>
        <v>15</v>
      </c>
      <c r="R679">
        <f t="shared" si="10"/>
        <v>73</v>
      </c>
      <c r="S6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80" spans="1:19" x14ac:dyDescent="0.35">
      <c r="A680">
        <v>160997</v>
      </c>
      <c r="B680" t="s">
        <v>22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  <c r="N680">
        <f>VLOOKUP(Table5[[#This Row],[CONTROLN]],vlookup_table[],2,FALSE)</f>
        <v>1</v>
      </c>
      <c r="O680">
        <f>VLOOKUP(Table5[[#This Row],[CONTROLN]],vlookup_table[],4,FALSE)</f>
        <v>0</v>
      </c>
      <c r="P680" t="str">
        <f>VLOOKUP(Table5[[#This Row],[CONTROLN]],vlookup_table[],5,FALSE)</f>
        <v>R2</v>
      </c>
      <c r="Q680">
        <f>VLOOKUP(Table5[[#This Row],[CONTROLN]],vlookup_table[],7,FALSE)</f>
        <v>10</v>
      </c>
      <c r="R680" t="str">
        <f t="shared" si="10"/>
        <v/>
      </c>
      <c r="S6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81" spans="1:19" x14ac:dyDescent="0.35">
      <c r="A68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  <c r="N681">
        <f>VLOOKUP(Table5[[#This Row],[CONTROLN]],vlookup_table[],2,FALSE)</f>
        <v>1</v>
      </c>
      <c r="O681">
        <f>VLOOKUP(Table5[[#This Row],[CONTROLN]],vlookup_table[],4,FALSE)</f>
        <v>2101</v>
      </c>
      <c r="P681" t="str">
        <f>VLOOKUP(Table5[[#This Row],[CONTROLN]],vlookup_table[],5,FALSE)</f>
        <v>C1</v>
      </c>
      <c r="Q681">
        <f>VLOOKUP(Table5[[#This Row],[CONTROLN]],vlookup_table[],7,FALSE)</f>
        <v>30</v>
      </c>
      <c r="R681">
        <f t="shared" si="10"/>
        <v>76</v>
      </c>
      <c r="S6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82" spans="1:19" x14ac:dyDescent="0.35">
      <c r="A682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  <c r="N682">
        <f>VLOOKUP(Table5[[#This Row],[CONTROLN]],vlookup_table[],2,FALSE)</f>
        <v>28</v>
      </c>
      <c r="O682">
        <f>VLOOKUP(Table5[[#This Row],[CONTROLN]],vlookup_table[],4,FALSE)</f>
        <v>0</v>
      </c>
      <c r="P682" t="str">
        <f>VLOOKUP(Table5[[#This Row],[CONTROLN]],vlookup_table[],5,FALSE)</f>
        <v>S1</v>
      </c>
      <c r="Q682">
        <f>VLOOKUP(Table5[[#This Row],[CONTROLN]],vlookup_table[],7,FALSE)</f>
        <v>15</v>
      </c>
      <c r="R682" t="str">
        <f t="shared" si="10"/>
        <v/>
      </c>
      <c r="S6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83" spans="1:19" x14ac:dyDescent="0.35">
      <c r="A683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  <c r="N683">
        <f>VLOOKUP(Table5[[#This Row],[CONTROLN]],vlookup_table[],2,FALSE)</f>
        <v>1</v>
      </c>
      <c r="O683">
        <f>VLOOKUP(Table5[[#This Row],[CONTROLN]],vlookup_table[],4,FALSE)</f>
        <v>0</v>
      </c>
      <c r="P683" t="str">
        <f>VLOOKUP(Table5[[#This Row],[CONTROLN]],vlookup_table[],5,FALSE)</f>
        <v>R3</v>
      </c>
      <c r="Q683">
        <f>VLOOKUP(Table5[[#This Row],[CONTROLN]],vlookup_table[],7,FALSE)</f>
        <v>10</v>
      </c>
      <c r="R683" t="str">
        <f t="shared" si="10"/>
        <v/>
      </c>
      <c r="S6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84" spans="1:19" x14ac:dyDescent="0.35">
      <c r="A684">
        <v>146703</v>
      </c>
      <c r="B684" t="s">
        <v>22</v>
      </c>
      <c r="C684" t="s">
        <v>109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  <c r="N684">
        <f>VLOOKUP(Table5[[#This Row],[CONTROLN]],vlookup_table[],2,FALSE)</f>
        <v>1</v>
      </c>
      <c r="O684">
        <f>VLOOKUP(Table5[[#This Row],[CONTROLN]],vlookup_table[],4,FALSE)</f>
        <v>0</v>
      </c>
      <c r="P684" t="str">
        <f>VLOOKUP(Table5[[#This Row],[CONTROLN]],vlookup_table[],5,FALSE)</f>
        <v>C3</v>
      </c>
      <c r="Q684">
        <f>VLOOKUP(Table5[[#This Row],[CONTROLN]],vlookup_table[],7,FALSE)</f>
        <v>15</v>
      </c>
      <c r="R684" t="str">
        <f t="shared" si="10"/>
        <v/>
      </c>
      <c r="S6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85" spans="1:19" x14ac:dyDescent="0.35">
      <c r="A685">
        <v>81298</v>
      </c>
      <c r="B685" t="s">
        <v>36</v>
      </c>
      <c r="C685" t="s">
        <v>109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  <c r="N685">
        <f>VLOOKUP(Table5[[#This Row],[CONTROLN]],vlookup_table[],2,FALSE)</f>
        <v>1002</v>
      </c>
      <c r="O685">
        <f>VLOOKUP(Table5[[#This Row],[CONTROLN]],vlookup_table[],4,FALSE)</f>
        <v>4612</v>
      </c>
      <c r="P685" t="str">
        <f>VLOOKUP(Table5[[#This Row],[CONTROLN]],vlookup_table[],5,FALSE)</f>
        <v>C2</v>
      </c>
      <c r="Q685">
        <f>VLOOKUP(Table5[[#This Row],[CONTROLN]],vlookup_table[],7,FALSE)</f>
        <v>10</v>
      </c>
      <c r="R685">
        <f t="shared" si="10"/>
        <v>50</v>
      </c>
      <c r="S6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86" spans="1:19" x14ac:dyDescent="0.35">
      <c r="A686">
        <v>172301</v>
      </c>
      <c r="B686" t="s">
        <v>22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  <c r="N686">
        <f>VLOOKUP(Table5[[#This Row],[CONTROLN]],vlookup_table[],2,FALSE)</f>
        <v>2</v>
      </c>
      <c r="O686">
        <f>VLOOKUP(Table5[[#This Row],[CONTROLN]],vlookup_table[],4,FALSE)</f>
        <v>2301</v>
      </c>
      <c r="P686" t="str">
        <f>VLOOKUP(Table5[[#This Row],[CONTROLN]],vlookup_table[],5,FALSE)</f>
        <v>U1</v>
      </c>
      <c r="Q686">
        <f>VLOOKUP(Table5[[#This Row],[CONTROLN]],vlookup_table[],7,FALSE)</f>
        <v>23</v>
      </c>
      <c r="R686">
        <f t="shared" si="10"/>
        <v>74</v>
      </c>
      <c r="S6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87" spans="1:19" x14ac:dyDescent="0.35">
      <c r="A687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  <c r="N687">
        <f>VLOOKUP(Table5[[#This Row],[CONTROLN]],vlookup_table[],2,FALSE)</f>
        <v>0</v>
      </c>
      <c r="O687">
        <f>VLOOKUP(Table5[[#This Row],[CONTROLN]],vlookup_table[],4,FALSE)</f>
        <v>3312</v>
      </c>
      <c r="P687" t="str">
        <f>VLOOKUP(Table5[[#This Row],[CONTROLN]],vlookup_table[],5,FALSE)</f>
        <v>C1</v>
      </c>
      <c r="Q687">
        <f>VLOOKUP(Table5[[#This Row],[CONTROLN]],vlookup_table[],7,FALSE)</f>
        <v>20</v>
      </c>
      <c r="R687">
        <f t="shared" si="10"/>
        <v>63</v>
      </c>
      <c r="S6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88" spans="1:19" x14ac:dyDescent="0.35">
      <c r="A688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  <c r="N688">
        <f>VLOOKUP(Table5[[#This Row],[CONTROLN]],vlookup_table[],2,FALSE)</f>
        <v>0</v>
      </c>
      <c r="O688">
        <f>VLOOKUP(Table5[[#This Row],[CONTROLN]],vlookup_table[],4,FALSE)</f>
        <v>2207</v>
      </c>
      <c r="P688" t="str">
        <f>VLOOKUP(Table5[[#This Row],[CONTROLN]],vlookup_table[],5,FALSE)</f>
        <v>U1</v>
      </c>
      <c r="Q688">
        <f>VLOOKUP(Table5[[#This Row],[CONTROLN]],vlookup_table[],7,FALSE)</f>
        <v>20</v>
      </c>
      <c r="R688">
        <f t="shared" si="10"/>
        <v>74</v>
      </c>
      <c r="S6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89" spans="1:19" x14ac:dyDescent="0.35">
      <c r="A689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  <c r="N689">
        <f>VLOOKUP(Table5[[#This Row],[CONTROLN]],vlookup_table[],2,FALSE)</f>
        <v>0</v>
      </c>
      <c r="O689">
        <f>VLOOKUP(Table5[[#This Row],[CONTROLN]],vlookup_table[],4,FALSE)</f>
        <v>2301</v>
      </c>
      <c r="P689" t="str">
        <f>VLOOKUP(Table5[[#This Row],[CONTROLN]],vlookup_table[],5,FALSE)</f>
        <v>C1</v>
      </c>
      <c r="Q689">
        <f>VLOOKUP(Table5[[#This Row],[CONTROLN]],vlookup_table[],7,FALSE)</f>
        <v>125</v>
      </c>
      <c r="R689">
        <f t="shared" si="10"/>
        <v>74</v>
      </c>
      <c r="S6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90" spans="1:19" x14ac:dyDescent="0.35">
      <c r="A690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  <c r="N690">
        <f>VLOOKUP(Table5[[#This Row],[CONTROLN]],vlookup_table[],2,FALSE)</f>
        <v>2</v>
      </c>
      <c r="O690">
        <f>VLOOKUP(Table5[[#This Row],[CONTROLN]],vlookup_table[],4,FALSE)</f>
        <v>0</v>
      </c>
      <c r="P690" t="str">
        <f>VLOOKUP(Table5[[#This Row],[CONTROLN]],vlookup_table[],5,FALSE)</f>
        <v>R3</v>
      </c>
      <c r="Q690">
        <f>VLOOKUP(Table5[[#This Row],[CONTROLN]],vlookup_table[],7,FALSE)</f>
        <v>14</v>
      </c>
      <c r="R690" t="str">
        <f t="shared" si="10"/>
        <v/>
      </c>
      <c r="S6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91" spans="1:19" x14ac:dyDescent="0.35">
      <c r="A69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  <c r="N691">
        <f>VLOOKUP(Table5[[#This Row],[CONTROLN]],vlookup_table[],2,FALSE)</f>
        <v>0</v>
      </c>
      <c r="O691">
        <f>VLOOKUP(Table5[[#This Row],[CONTROLN]],vlookup_table[],4,FALSE)</f>
        <v>0</v>
      </c>
      <c r="P691" t="str">
        <f>VLOOKUP(Table5[[#This Row],[CONTROLN]],vlookup_table[],5,FALSE)</f>
        <v>T2</v>
      </c>
      <c r="Q691">
        <f>VLOOKUP(Table5[[#This Row],[CONTROLN]],vlookup_table[],7,FALSE)</f>
        <v>10</v>
      </c>
      <c r="R691" t="str">
        <f t="shared" si="10"/>
        <v/>
      </c>
      <c r="S6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92" spans="1:19" x14ac:dyDescent="0.35">
      <c r="A692">
        <v>171137</v>
      </c>
      <c r="B692" t="s">
        <v>22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  <c r="N692">
        <f>VLOOKUP(Table5[[#This Row],[CONTROLN]],vlookup_table[],2,FALSE)</f>
        <v>1</v>
      </c>
      <c r="O692">
        <f>VLOOKUP(Table5[[#This Row],[CONTROLN]],vlookup_table[],4,FALSE)</f>
        <v>2607</v>
      </c>
      <c r="P692" t="str">
        <f>VLOOKUP(Table5[[#This Row],[CONTROLN]],vlookup_table[],5,FALSE)</f>
        <v>T1</v>
      </c>
      <c r="Q692">
        <f>VLOOKUP(Table5[[#This Row],[CONTROLN]],vlookup_table[],7,FALSE)</f>
        <v>14</v>
      </c>
      <c r="R692">
        <f t="shared" si="10"/>
        <v>70</v>
      </c>
      <c r="S6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93" spans="1:19" x14ac:dyDescent="0.35">
      <c r="A693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  <c r="N693">
        <f>VLOOKUP(Table5[[#This Row],[CONTROLN]],vlookup_table[],2,FALSE)</f>
        <v>0</v>
      </c>
      <c r="O693">
        <f>VLOOKUP(Table5[[#This Row],[CONTROLN]],vlookup_table[],4,FALSE)</f>
        <v>0</v>
      </c>
      <c r="P693" t="str">
        <f>VLOOKUP(Table5[[#This Row],[CONTROLN]],vlookup_table[],5,FALSE)</f>
        <v>T2</v>
      </c>
      <c r="Q693">
        <f>VLOOKUP(Table5[[#This Row],[CONTROLN]],vlookup_table[],7,FALSE)</f>
        <v>5</v>
      </c>
      <c r="R693" t="str">
        <f t="shared" si="10"/>
        <v/>
      </c>
      <c r="S6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694" spans="1:19" x14ac:dyDescent="0.35">
      <c r="A694">
        <v>149644</v>
      </c>
      <c r="B694" t="s">
        <v>22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  <c r="N694">
        <f>VLOOKUP(Table5[[#This Row],[CONTROLN]],vlookup_table[],2,FALSE)</f>
        <v>0</v>
      </c>
      <c r="O694">
        <f>VLOOKUP(Table5[[#This Row],[CONTROLN]],vlookup_table[],4,FALSE)</f>
        <v>0</v>
      </c>
      <c r="P694" t="str">
        <f>VLOOKUP(Table5[[#This Row],[CONTROLN]],vlookup_table[],5,FALSE)</f>
        <v>U1</v>
      </c>
      <c r="Q694">
        <f>VLOOKUP(Table5[[#This Row],[CONTROLN]],vlookup_table[],7,FALSE)</f>
        <v>20</v>
      </c>
      <c r="R694" t="str">
        <f t="shared" si="10"/>
        <v/>
      </c>
      <c r="S6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95" spans="1:19" x14ac:dyDescent="0.35">
      <c r="A695">
        <v>18584</v>
      </c>
      <c r="B695" t="s">
        <v>18</v>
      </c>
      <c r="C695" t="s">
        <v>17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  <c r="N695">
        <f>VLOOKUP(Table5[[#This Row],[CONTROLN]],vlookup_table[],2,FALSE)</f>
        <v>0</v>
      </c>
      <c r="O695">
        <f>VLOOKUP(Table5[[#This Row],[CONTROLN]],vlookup_table[],4,FALSE)</f>
        <v>2211</v>
      </c>
      <c r="P695" t="str">
        <f>VLOOKUP(Table5[[#This Row],[CONTROLN]],vlookup_table[],5,FALSE)</f>
        <v>C2</v>
      </c>
      <c r="Q695">
        <f>VLOOKUP(Table5[[#This Row],[CONTROLN]],vlookup_table[],7,FALSE)</f>
        <v>12</v>
      </c>
      <c r="R695">
        <f t="shared" si="10"/>
        <v>74</v>
      </c>
      <c r="S6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696" spans="1:19" x14ac:dyDescent="0.35">
      <c r="A696">
        <v>186486</v>
      </c>
      <c r="B696" t="s">
        <v>22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  <c r="N696">
        <f>VLOOKUP(Table5[[#This Row],[CONTROLN]],vlookup_table[],2,FALSE)</f>
        <v>0</v>
      </c>
      <c r="O696">
        <f>VLOOKUP(Table5[[#This Row],[CONTROLN]],vlookup_table[],4,FALSE)</f>
        <v>0</v>
      </c>
      <c r="P696" t="str">
        <f>VLOOKUP(Table5[[#This Row],[CONTROLN]],vlookup_table[],5,FALSE)</f>
        <v>U1</v>
      </c>
      <c r="Q696">
        <f>VLOOKUP(Table5[[#This Row],[CONTROLN]],vlookup_table[],7,FALSE)</f>
        <v>3</v>
      </c>
      <c r="R696" t="str">
        <f t="shared" si="10"/>
        <v/>
      </c>
      <c r="S6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697" spans="1:19" x14ac:dyDescent="0.35">
      <c r="A697">
        <v>148544</v>
      </c>
      <c r="B697" t="s">
        <v>22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  <c r="N697">
        <f>VLOOKUP(Table5[[#This Row],[CONTROLN]],vlookup_table[],2,FALSE)</f>
        <v>2</v>
      </c>
      <c r="O697">
        <f>VLOOKUP(Table5[[#This Row],[CONTROLN]],vlookup_table[],4,FALSE)</f>
        <v>3908</v>
      </c>
      <c r="P697" t="str">
        <f>VLOOKUP(Table5[[#This Row],[CONTROLN]],vlookup_table[],5,FALSE)</f>
        <v>S1</v>
      </c>
      <c r="Q697">
        <f>VLOOKUP(Table5[[#This Row],[CONTROLN]],vlookup_table[],7,FALSE)</f>
        <v>10</v>
      </c>
      <c r="R697">
        <f t="shared" si="10"/>
        <v>57</v>
      </c>
      <c r="S6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698" spans="1:19" x14ac:dyDescent="0.35">
      <c r="A698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  <c r="N698">
        <f>VLOOKUP(Table5[[#This Row],[CONTROLN]],vlookup_table[],2,FALSE)</f>
        <v>0</v>
      </c>
      <c r="O698">
        <f>VLOOKUP(Table5[[#This Row],[CONTROLN]],vlookup_table[],4,FALSE)</f>
        <v>3001</v>
      </c>
      <c r="P698" t="str">
        <f>VLOOKUP(Table5[[#This Row],[CONTROLN]],vlookup_table[],5,FALSE)</f>
        <v>R2</v>
      </c>
      <c r="Q698">
        <f>VLOOKUP(Table5[[#This Row],[CONTROLN]],vlookup_table[],7,FALSE)</f>
        <v>10</v>
      </c>
      <c r="R698">
        <f t="shared" si="10"/>
        <v>67</v>
      </c>
      <c r="S6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699" spans="1:19" x14ac:dyDescent="0.35">
      <c r="A699">
        <v>111833</v>
      </c>
      <c r="B699" t="s">
        <v>33</v>
      </c>
      <c r="C699" t="s">
        <v>17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  <c r="N699">
        <f>VLOOKUP(Table5[[#This Row],[CONTROLN]],vlookup_table[],2,FALSE)</f>
        <v>2</v>
      </c>
      <c r="O699">
        <f>VLOOKUP(Table5[[#This Row],[CONTROLN]],vlookup_table[],4,FALSE)</f>
        <v>0</v>
      </c>
      <c r="P699" t="str">
        <f>VLOOKUP(Table5[[#This Row],[CONTROLN]],vlookup_table[],5,FALSE)</f>
        <v>T3</v>
      </c>
      <c r="Q699">
        <f>VLOOKUP(Table5[[#This Row],[CONTROLN]],vlookup_table[],7,FALSE)</f>
        <v>5</v>
      </c>
      <c r="R699" t="str">
        <f t="shared" si="10"/>
        <v/>
      </c>
      <c r="S6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00" spans="1:19" x14ac:dyDescent="0.35">
      <c r="A700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  <c r="N700">
        <f>VLOOKUP(Table5[[#This Row],[CONTROLN]],vlookup_table[],2,FALSE)</f>
        <v>0</v>
      </c>
      <c r="O700">
        <f>VLOOKUP(Table5[[#This Row],[CONTROLN]],vlookup_table[],4,FALSE)</f>
        <v>0</v>
      </c>
      <c r="P700" t="str">
        <f>VLOOKUP(Table5[[#This Row],[CONTROLN]],vlookup_table[],5,FALSE)</f>
        <v>S3</v>
      </c>
      <c r="Q700">
        <f>VLOOKUP(Table5[[#This Row],[CONTROLN]],vlookup_table[],7,FALSE)</f>
        <v>5</v>
      </c>
      <c r="R700" t="str">
        <f t="shared" si="10"/>
        <v/>
      </c>
      <c r="S7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01" spans="1:19" x14ac:dyDescent="0.35">
      <c r="A70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  <c r="N701">
        <f>VLOOKUP(Table5[[#This Row],[CONTROLN]],vlookup_table[],2,FALSE)</f>
        <v>2</v>
      </c>
      <c r="O701">
        <f>VLOOKUP(Table5[[#This Row],[CONTROLN]],vlookup_table[],4,FALSE)</f>
        <v>3102</v>
      </c>
      <c r="P701" t="str">
        <f>VLOOKUP(Table5[[#This Row],[CONTROLN]],vlookup_table[],5,FALSE)</f>
        <v>S1</v>
      </c>
      <c r="Q701">
        <f>VLOOKUP(Table5[[#This Row],[CONTROLN]],vlookup_table[],7,FALSE)</f>
        <v>10</v>
      </c>
      <c r="R701">
        <f t="shared" si="10"/>
        <v>66</v>
      </c>
      <c r="S7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02" spans="1:19" x14ac:dyDescent="0.35">
      <c r="A702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  <c r="N702">
        <f>VLOOKUP(Table5[[#This Row],[CONTROLN]],vlookup_table[],2,FALSE)</f>
        <v>1</v>
      </c>
      <c r="O702">
        <f>VLOOKUP(Table5[[#This Row],[CONTROLN]],vlookup_table[],4,FALSE)</f>
        <v>2201</v>
      </c>
      <c r="P702" t="str">
        <f>VLOOKUP(Table5[[#This Row],[CONTROLN]],vlookup_table[],5,FALSE)</f>
        <v>S1</v>
      </c>
      <c r="Q702">
        <f>VLOOKUP(Table5[[#This Row],[CONTROLN]],vlookup_table[],7,FALSE)</f>
        <v>25</v>
      </c>
      <c r="R702">
        <f t="shared" si="10"/>
        <v>75</v>
      </c>
      <c r="S7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03" spans="1:19" x14ac:dyDescent="0.35">
      <c r="A703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  <c r="N703">
        <f>VLOOKUP(Table5[[#This Row],[CONTROLN]],vlookup_table[],2,FALSE)</f>
        <v>28</v>
      </c>
      <c r="O703">
        <f>VLOOKUP(Table5[[#This Row],[CONTROLN]],vlookup_table[],4,FALSE)</f>
        <v>0</v>
      </c>
      <c r="P703" t="str">
        <f>VLOOKUP(Table5[[#This Row],[CONTROLN]],vlookup_table[],5,FALSE)</f>
        <v>T2</v>
      </c>
      <c r="Q703">
        <f>VLOOKUP(Table5[[#This Row],[CONTROLN]],vlookup_table[],7,FALSE)</f>
        <v>10</v>
      </c>
      <c r="R703" t="str">
        <f t="shared" si="10"/>
        <v/>
      </c>
      <c r="S7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04" spans="1:19" x14ac:dyDescent="0.35">
      <c r="A704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  <c r="N704">
        <f>VLOOKUP(Table5[[#This Row],[CONTROLN]],vlookup_table[],2,FALSE)</f>
        <v>0</v>
      </c>
      <c r="O704">
        <f>VLOOKUP(Table5[[#This Row],[CONTROLN]],vlookup_table[],4,FALSE)</f>
        <v>2901</v>
      </c>
      <c r="P704" t="str">
        <f>VLOOKUP(Table5[[#This Row],[CONTROLN]],vlookup_table[],5,FALSE)</f>
        <v>S1</v>
      </c>
      <c r="Q704">
        <f>VLOOKUP(Table5[[#This Row],[CONTROLN]],vlookup_table[],7,FALSE)</f>
        <v>11</v>
      </c>
      <c r="R704">
        <f t="shared" si="10"/>
        <v>68</v>
      </c>
      <c r="S7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05" spans="1:19" x14ac:dyDescent="0.35">
      <c r="A705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  <c r="N705">
        <f>VLOOKUP(Table5[[#This Row],[CONTROLN]],vlookup_table[],2,FALSE)</f>
        <v>1</v>
      </c>
      <c r="O705">
        <f>VLOOKUP(Table5[[#This Row],[CONTROLN]],vlookup_table[],4,FALSE)</f>
        <v>6001</v>
      </c>
      <c r="P705" t="str">
        <f>VLOOKUP(Table5[[#This Row],[CONTROLN]],vlookup_table[],5,FALSE)</f>
        <v>R2</v>
      </c>
      <c r="Q705">
        <f>VLOOKUP(Table5[[#This Row],[CONTROLN]],vlookup_table[],7,FALSE)</f>
        <v>8</v>
      </c>
      <c r="R705">
        <f t="shared" si="10"/>
        <v>37</v>
      </c>
      <c r="S7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06" spans="1:19" x14ac:dyDescent="0.35">
      <c r="A706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  <c r="N706">
        <f>VLOOKUP(Table5[[#This Row],[CONTROLN]],vlookup_table[],2,FALSE)</f>
        <v>0</v>
      </c>
      <c r="O706">
        <f>VLOOKUP(Table5[[#This Row],[CONTROLN]],vlookup_table[],4,FALSE)</f>
        <v>2501</v>
      </c>
      <c r="P706" t="str">
        <f>VLOOKUP(Table5[[#This Row],[CONTROLN]],vlookup_table[],5,FALSE)</f>
        <v>C2</v>
      </c>
      <c r="Q706">
        <f>VLOOKUP(Table5[[#This Row],[CONTROLN]],vlookup_table[],7,FALSE)</f>
        <v>15</v>
      </c>
      <c r="R706">
        <f t="shared" ref="R706:R769" si="11">IF(OR(O706="",O706=0),"",(1997-(1900+INT(O706/100)))-IF(MOD(O706,100)&gt;6,1,0))</f>
        <v>72</v>
      </c>
      <c r="S7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07" spans="1:19" x14ac:dyDescent="0.35">
      <c r="A707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  <c r="N707">
        <f>VLOOKUP(Table5[[#This Row],[CONTROLN]],vlookup_table[],2,FALSE)</f>
        <v>1</v>
      </c>
      <c r="O707">
        <f>VLOOKUP(Table5[[#This Row],[CONTROLN]],vlookup_table[],4,FALSE)</f>
        <v>3501</v>
      </c>
      <c r="P707" t="str">
        <f>VLOOKUP(Table5[[#This Row],[CONTROLN]],vlookup_table[],5,FALSE)</f>
        <v>S2</v>
      </c>
      <c r="Q707">
        <f>VLOOKUP(Table5[[#This Row],[CONTROLN]],vlookup_table[],7,FALSE)</f>
        <v>10</v>
      </c>
      <c r="R707">
        <f t="shared" si="11"/>
        <v>62</v>
      </c>
      <c r="S7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08" spans="1:19" x14ac:dyDescent="0.35">
      <c r="A708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  <c r="N708">
        <f>VLOOKUP(Table5[[#This Row],[CONTROLN]],vlookup_table[],2,FALSE)</f>
        <v>2</v>
      </c>
      <c r="O708">
        <f>VLOOKUP(Table5[[#This Row],[CONTROLN]],vlookup_table[],4,FALSE)</f>
        <v>4601</v>
      </c>
      <c r="P708" t="str">
        <f>VLOOKUP(Table5[[#This Row],[CONTROLN]],vlookup_table[],5,FALSE)</f>
        <v>U2</v>
      </c>
      <c r="Q708">
        <f>VLOOKUP(Table5[[#This Row],[CONTROLN]],vlookup_table[],7,FALSE)</f>
        <v>20</v>
      </c>
      <c r="R708">
        <f t="shared" si="11"/>
        <v>51</v>
      </c>
      <c r="S7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09" spans="1:19" x14ac:dyDescent="0.35">
      <c r="A709">
        <v>77799</v>
      </c>
      <c r="B709" t="s">
        <v>36</v>
      </c>
      <c r="C709" t="s">
        <v>14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  <c r="N709">
        <f>VLOOKUP(Table5[[#This Row],[CONTROLN]],vlookup_table[],2,FALSE)</f>
        <v>0</v>
      </c>
      <c r="O709">
        <f>VLOOKUP(Table5[[#This Row],[CONTROLN]],vlookup_table[],4,FALSE)</f>
        <v>3703</v>
      </c>
      <c r="P709" t="str">
        <f>VLOOKUP(Table5[[#This Row],[CONTROLN]],vlookup_table[],5,FALSE)</f>
        <v>S1</v>
      </c>
      <c r="Q709">
        <f>VLOOKUP(Table5[[#This Row],[CONTROLN]],vlookup_table[],7,FALSE)</f>
        <v>10</v>
      </c>
      <c r="R709">
        <f t="shared" si="11"/>
        <v>60</v>
      </c>
      <c r="S7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10" spans="1:19" x14ac:dyDescent="0.35">
      <c r="A710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  <c r="N710">
        <f>VLOOKUP(Table5[[#This Row],[CONTROLN]],vlookup_table[],2,FALSE)</f>
        <v>28</v>
      </c>
      <c r="O710">
        <f>VLOOKUP(Table5[[#This Row],[CONTROLN]],vlookup_table[],4,FALSE)</f>
        <v>1501</v>
      </c>
      <c r="P710" t="str">
        <f>VLOOKUP(Table5[[#This Row],[CONTROLN]],vlookup_table[],5,FALSE)</f>
        <v>U1</v>
      </c>
      <c r="Q710">
        <f>VLOOKUP(Table5[[#This Row],[CONTROLN]],vlookup_table[],7,FALSE)</f>
        <v>30</v>
      </c>
      <c r="R710">
        <f t="shared" si="11"/>
        <v>82</v>
      </c>
      <c r="S7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11" spans="1:19" x14ac:dyDescent="0.35">
      <c r="A71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  <c r="N711">
        <f>VLOOKUP(Table5[[#This Row],[CONTROLN]],vlookup_table[],2,FALSE)</f>
        <v>1</v>
      </c>
      <c r="O711">
        <f>VLOOKUP(Table5[[#This Row],[CONTROLN]],vlookup_table[],4,FALSE)</f>
        <v>0</v>
      </c>
      <c r="P711" t="str">
        <f>VLOOKUP(Table5[[#This Row],[CONTROLN]],vlookup_table[],5,FALSE)</f>
        <v>S1</v>
      </c>
      <c r="Q711">
        <f>VLOOKUP(Table5[[#This Row],[CONTROLN]],vlookup_table[],7,FALSE)</f>
        <v>25</v>
      </c>
      <c r="R711" t="str">
        <f t="shared" si="11"/>
        <v/>
      </c>
      <c r="S7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12" spans="1:19" x14ac:dyDescent="0.35">
      <c r="A712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  <c r="N712">
        <f>VLOOKUP(Table5[[#This Row],[CONTROLN]],vlookup_table[],2,FALSE)</f>
        <v>0</v>
      </c>
      <c r="O712">
        <f>VLOOKUP(Table5[[#This Row],[CONTROLN]],vlookup_table[],4,FALSE)</f>
        <v>0</v>
      </c>
      <c r="P712" t="str">
        <f>VLOOKUP(Table5[[#This Row],[CONTROLN]],vlookup_table[],5,FALSE)</f>
        <v>R2</v>
      </c>
      <c r="Q712">
        <f>VLOOKUP(Table5[[#This Row],[CONTROLN]],vlookup_table[],7,FALSE)</f>
        <v>20</v>
      </c>
      <c r="R712" t="str">
        <f t="shared" si="11"/>
        <v/>
      </c>
      <c r="S7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13" spans="1:19" x14ac:dyDescent="0.35">
      <c r="A713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  <c r="N713">
        <f>VLOOKUP(Table5[[#This Row],[CONTROLN]],vlookup_table[],2,FALSE)</f>
        <v>2</v>
      </c>
      <c r="O713">
        <f>VLOOKUP(Table5[[#This Row],[CONTROLN]],vlookup_table[],4,FALSE)</f>
        <v>1701</v>
      </c>
      <c r="P713" t="str">
        <f>VLOOKUP(Table5[[#This Row],[CONTROLN]],vlookup_table[],5,FALSE)</f>
        <v>U1</v>
      </c>
      <c r="Q713">
        <f>VLOOKUP(Table5[[#This Row],[CONTROLN]],vlookup_table[],7,FALSE)</f>
        <v>10</v>
      </c>
      <c r="R713">
        <f t="shared" si="11"/>
        <v>80</v>
      </c>
      <c r="S7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14" spans="1:19" x14ac:dyDescent="0.35">
      <c r="A714">
        <v>145392</v>
      </c>
      <c r="B714" t="s">
        <v>22</v>
      </c>
      <c r="C714" t="s">
        <v>109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  <c r="N714">
        <f>VLOOKUP(Table5[[#This Row],[CONTROLN]],vlookup_table[],2,FALSE)</f>
        <v>2</v>
      </c>
      <c r="O714">
        <f>VLOOKUP(Table5[[#This Row],[CONTROLN]],vlookup_table[],4,FALSE)</f>
        <v>3102</v>
      </c>
      <c r="P714" t="str">
        <f>VLOOKUP(Table5[[#This Row],[CONTROLN]],vlookup_table[],5,FALSE)</f>
        <v>S1</v>
      </c>
      <c r="Q714">
        <f>VLOOKUP(Table5[[#This Row],[CONTROLN]],vlookup_table[],7,FALSE)</f>
        <v>15</v>
      </c>
      <c r="R714">
        <f t="shared" si="11"/>
        <v>66</v>
      </c>
      <c r="S7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15" spans="1:19" x14ac:dyDescent="0.35">
      <c r="A715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  <c r="N715">
        <f>VLOOKUP(Table5[[#This Row],[CONTROLN]],vlookup_table[],2,FALSE)</f>
        <v>1</v>
      </c>
      <c r="O715">
        <f>VLOOKUP(Table5[[#This Row],[CONTROLN]],vlookup_table[],4,FALSE)</f>
        <v>5001</v>
      </c>
      <c r="P715" t="str">
        <f>VLOOKUP(Table5[[#This Row],[CONTROLN]],vlookup_table[],5,FALSE)</f>
        <v>U1</v>
      </c>
      <c r="Q715">
        <f>VLOOKUP(Table5[[#This Row],[CONTROLN]],vlookup_table[],7,FALSE)</f>
        <v>100</v>
      </c>
      <c r="R715">
        <f t="shared" si="11"/>
        <v>47</v>
      </c>
      <c r="S7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16" spans="1:19" x14ac:dyDescent="0.35">
      <c r="A716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  <c r="N716">
        <f>VLOOKUP(Table5[[#This Row],[CONTROLN]],vlookup_table[],2,FALSE)</f>
        <v>0</v>
      </c>
      <c r="O716">
        <f>VLOOKUP(Table5[[#This Row],[CONTROLN]],vlookup_table[],4,FALSE)</f>
        <v>1501</v>
      </c>
      <c r="P716" t="str">
        <f>VLOOKUP(Table5[[#This Row],[CONTROLN]],vlookup_table[],5,FALSE)</f>
        <v>U1</v>
      </c>
      <c r="Q716">
        <f>VLOOKUP(Table5[[#This Row],[CONTROLN]],vlookup_table[],7,FALSE)</f>
        <v>20</v>
      </c>
      <c r="R716">
        <f t="shared" si="11"/>
        <v>82</v>
      </c>
      <c r="S7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17" spans="1:19" x14ac:dyDescent="0.35">
      <c r="A717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  <c r="N717">
        <f>VLOOKUP(Table5[[#This Row],[CONTROLN]],vlookup_table[],2,FALSE)</f>
        <v>1</v>
      </c>
      <c r="O717">
        <f>VLOOKUP(Table5[[#This Row],[CONTROLN]],vlookup_table[],4,FALSE)</f>
        <v>1202</v>
      </c>
      <c r="P717" t="str">
        <f>VLOOKUP(Table5[[#This Row],[CONTROLN]],vlookup_table[],5,FALSE)</f>
        <v>R2</v>
      </c>
      <c r="Q717">
        <f>VLOOKUP(Table5[[#This Row],[CONTROLN]],vlookup_table[],7,FALSE)</f>
        <v>20</v>
      </c>
      <c r="R717">
        <f t="shared" si="11"/>
        <v>85</v>
      </c>
      <c r="S7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18" spans="1:19" x14ac:dyDescent="0.35">
      <c r="A718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  <c r="N718">
        <f>VLOOKUP(Table5[[#This Row],[CONTROLN]],vlookup_table[],2,FALSE)</f>
        <v>1</v>
      </c>
      <c r="O718">
        <f>VLOOKUP(Table5[[#This Row],[CONTROLN]],vlookup_table[],4,FALSE)</f>
        <v>0</v>
      </c>
      <c r="P718" t="str">
        <f>VLOOKUP(Table5[[#This Row],[CONTROLN]],vlookup_table[],5,FALSE)</f>
        <v>S2</v>
      </c>
      <c r="Q718">
        <f>VLOOKUP(Table5[[#This Row],[CONTROLN]],vlookup_table[],7,FALSE)</f>
        <v>13</v>
      </c>
      <c r="R718" t="str">
        <f t="shared" si="11"/>
        <v/>
      </c>
      <c r="S7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19" spans="1:19" x14ac:dyDescent="0.35">
      <c r="A719">
        <v>78199</v>
      </c>
      <c r="B719" t="s">
        <v>36</v>
      </c>
      <c r="C719" t="s">
        <v>14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  <c r="N719">
        <f>VLOOKUP(Table5[[#This Row],[CONTROLN]],vlookup_table[],2,FALSE)</f>
        <v>1</v>
      </c>
      <c r="O719">
        <f>VLOOKUP(Table5[[#This Row],[CONTROLN]],vlookup_table[],4,FALSE)</f>
        <v>4610</v>
      </c>
      <c r="P719" t="str">
        <f>VLOOKUP(Table5[[#This Row],[CONTROLN]],vlookup_table[],5,FALSE)</f>
        <v>C1</v>
      </c>
      <c r="Q719">
        <f>VLOOKUP(Table5[[#This Row],[CONTROLN]],vlookup_table[],7,FALSE)</f>
        <v>15</v>
      </c>
      <c r="R719">
        <f t="shared" si="11"/>
        <v>50</v>
      </c>
      <c r="S7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20" spans="1:19" x14ac:dyDescent="0.35">
      <c r="A720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  <c r="N720">
        <f>VLOOKUP(Table5[[#This Row],[CONTROLN]],vlookup_table[],2,FALSE)</f>
        <v>2</v>
      </c>
      <c r="O720">
        <f>VLOOKUP(Table5[[#This Row],[CONTROLN]],vlookup_table[],4,FALSE)</f>
        <v>0</v>
      </c>
      <c r="P720" t="str">
        <f>VLOOKUP(Table5[[#This Row],[CONTROLN]],vlookup_table[],5,FALSE)</f>
        <v>T3</v>
      </c>
      <c r="Q720">
        <f>VLOOKUP(Table5[[#This Row],[CONTROLN]],vlookup_table[],7,FALSE)</f>
        <v>6</v>
      </c>
      <c r="R720" t="str">
        <f t="shared" si="11"/>
        <v/>
      </c>
      <c r="S7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21" spans="1:19" x14ac:dyDescent="0.35">
      <c r="A72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  <c r="N721">
        <f>VLOOKUP(Table5[[#This Row],[CONTROLN]],vlookup_table[],2,FALSE)</f>
        <v>1</v>
      </c>
      <c r="O721">
        <f>VLOOKUP(Table5[[#This Row],[CONTROLN]],vlookup_table[],4,FALSE)</f>
        <v>5001</v>
      </c>
      <c r="P721" t="str">
        <f>VLOOKUP(Table5[[#This Row],[CONTROLN]],vlookup_table[],5,FALSE)</f>
        <v>C2</v>
      </c>
      <c r="Q721">
        <f>VLOOKUP(Table5[[#This Row],[CONTROLN]],vlookup_table[],7,FALSE)</f>
        <v>15</v>
      </c>
      <c r="R721">
        <f t="shared" si="11"/>
        <v>47</v>
      </c>
      <c r="S7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22" spans="1:19" x14ac:dyDescent="0.35">
      <c r="A722">
        <v>114676</v>
      </c>
      <c r="B722" t="s">
        <v>32</v>
      </c>
      <c r="C722" t="s">
        <v>109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  <c r="N722">
        <f>VLOOKUP(Table5[[#This Row],[CONTROLN]],vlookup_table[],2,FALSE)</f>
        <v>0</v>
      </c>
      <c r="O722">
        <f>VLOOKUP(Table5[[#This Row],[CONTROLN]],vlookup_table[],4,FALSE)</f>
        <v>5201</v>
      </c>
      <c r="P722" t="str">
        <f>VLOOKUP(Table5[[#This Row],[CONTROLN]],vlookup_table[],5,FALSE)</f>
        <v>T1</v>
      </c>
      <c r="Q722">
        <f>VLOOKUP(Table5[[#This Row],[CONTROLN]],vlookup_table[],7,FALSE)</f>
        <v>20</v>
      </c>
      <c r="R722">
        <f t="shared" si="11"/>
        <v>45</v>
      </c>
      <c r="S7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23" spans="1:19" x14ac:dyDescent="0.35">
      <c r="A723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  <c r="N723">
        <f>VLOOKUP(Table5[[#This Row],[CONTROLN]],vlookup_table[],2,FALSE)</f>
        <v>1</v>
      </c>
      <c r="O723">
        <f>VLOOKUP(Table5[[#This Row],[CONTROLN]],vlookup_table[],4,FALSE)</f>
        <v>0</v>
      </c>
      <c r="P723" t="str">
        <f>VLOOKUP(Table5[[#This Row],[CONTROLN]],vlookup_table[],5,FALSE)</f>
        <v>U1</v>
      </c>
      <c r="Q723">
        <f>VLOOKUP(Table5[[#This Row],[CONTROLN]],vlookup_table[],7,FALSE)</f>
        <v>10</v>
      </c>
      <c r="R723" t="str">
        <f t="shared" si="11"/>
        <v/>
      </c>
      <c r="S7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24" spans="1:19" x14ac:dyDescent="0.35">
      <c r="A724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  <c r="N724">
        <f>VLOOKUP(Table5[[#This Row],[CONTROLN]],vlookup_table[],2,FALSE)</f>
        <v>1</v>
      </c>
      <c r="O724">
        <f>VLOOKUP(Table5[[#This Row],[CONTROLN]],vlookup_table[],4,FALSE)</f>
        <v>1201</v>
      </c>
      <c r="P724" t="str">
        <f>VLOOKUP(Table5[[#This Row],[CONTROLN]],vlookup_table[],5,FALSE)</f>
        <v>S1</v>
      </c>
      <c r="Q724">
        <f>VLOOKUP(Table5[[#This Row],[CONTROLN]],vlookup_table[],7,FALSE)</f>
        <v>8</v>
      </c>
      <c r="R724">
        <f t="shared" si="11"/>
        <v>85</v>
      </c>
      <c r="S7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25" spans="1:19" x14ac:dyDescent="0.35">
      <c r="A725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  <c r="N725">
        <f>VLOOKUP(Table5[[#This Row],[CONTROLN]],vlookup_table[],2,FALSE)</f>
        <v>0</v>
      </c>
      <c r="O725">
        <f>VLOOKUP(Table5[[#This Row],[CONTROLN]],vlookup_table[],4,FALSE)</f>
        <v>4204</v>
      </c>
      <c r="P725" t="str">
        <f>VLOOKUP(Table5[[#This Row],[CONTROLN]],vlookup_table[],5,FALSE)</f>
        <v>U1</v>
      </c>
      <c r="Q725">
        <f>VLOOKUP(Table5[[#This Row],[CONTROLN]],vlookup_table[],7,FALSE)</f>
        <v>20</v>
      </c>
      <c r="R725">
        <f t="shared" si="11"/>
        <v>55</v>
      </c>
      <c r="S7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26" spans="1:19" x14ac:dyDescent="0.35">
      <c r="A726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  <c r="N726">
        <f>VLOOKUP(Table5[[#This Row],[CONTROLN]],vlookup_table[],2,FALSE)</f>
        <v>1</v>
      </c>
      <c r="O726">
        <f>VLOOKUP(Table5[[#This Row],[CONTROLN]],vlookup_table[],4,FALSE)</f>
        <v>5701</v>
      </c>
      <c r="P726" t="str">
        <f>VLOOKUP(Table5[[#This Row],[CONTROLN]],vlookup_table[],5,FALSE)</f>
        <v>T1</v>
      </c>
      <c r="Q726">
        <f>VLOOKUP(Table5[[#This Row],[CONTROLN]],vlookup_table[],7,FALSE)</f>
        <v>10</v>
      </c>
      <c r="R726">
        <f t="shared" si="11"/>
        <v>40</v>
      </c>
      <c r="S7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27" spans="1:19" x14ac:dyDescent="0.35">
      <c r="A727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  <c r="N727">
        <f>VLOOKUP(Table5[[#This Row],[CONTROLN]],vlookup_table[],2,FALSE)</f>
        <v>2</v>
      </c>
      <c r="O727">
        <f>VLOOKUP(Table5[[#This Row],[CONTROLN]],vlookup_table[],4,FALSE)</f>
        <v>4306</v>
      </c>
      <c r="P727" t="str">
        <f>VLOOKUP(Table5[[#This Row],[CONTROLN]],vlookup_table[],5,FALSE)</f>
        <v>S2</v>
      </c>
      <c r="Q727">
        <f>VLOOKUP(Table5[[#This Row],[CONTROLN]],vlookup_table[],7,FALSE)</f>
        <v>5</v>
      </c>
      <c r="R727">
        <f t="shared" si="11"/>
        <v>54</v>
      </c>
      <c r="S7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28" spans="1:19" x14ac:dyDescent="0.35">
      <c r="A728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  <c r="N728">
        <f>VLOOKUP(Table5[[#This Row],[CONTROLN]],vlookup_table[],2,FALSE)</f>
        <v>1</v>
      </c>
      <c r="O728">
        <f>VLOOKUP(Table5[[#This Row],[CONTROLN]],vlookup_table[],4,FALSE)</f>
        <v>3106</v>
      </c>
      <c r="P728" t="str">
        <f>VLOOKUP(Table5[[#This Row],[CONTROLN]],vlookup_table[],5,FALSE)</f>
        <v>T2</v>
      </c>
      <c r="Q728">
        <f>VLOOKUP(Table5[[#This Row],[CONTROLN]],vlookup_table[],7,FALSE)</f>
        <v>10</v>
      </c>
      <c r="R728">
        <f t="shared" si="11"/>
        <v>66</v>
      </c>
      <c r="S7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29" spans="1:19" x14ac:dyDescent="0.35">
      <c r="A729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  <c r="N729">
        <f>VLOOKUP(Table5[[#This Row],[CONTROLN]],vlookup_table[],2,FALSE)</f>
        <v>0</v>
      </c>
      <c r="O729">
        <f>VLOOKUP(Table5[[#This Row],[CONTROLN]],vlookup_table[],4,FALSE)</f>
        <v>0</v>
      </c>
      <c r="P729" t="str">
        <f>VLOOKUP(Table5[[#This Row],[CONTROLN]],vlookup_table[],5,FALSE)</f>
        <v>R3</v>
      </c>
      <c r="Q729">
        <f>VLOOKUP(Table5[[#This Row],[CONTROLN]],vlookup_table[],7,FALSE)</f>
        <v>5</v>
      </c>
      <c r="R729" t="str">
        <f t="shared" si="11"/>
        <v/>
      </c>
      <c r="S7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30" spans="1:19" x14ac:dyDescent="0.35">
      <c r="A730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  <c r="N730">
        <f>VLOOKUP(Table5[[#This Row],[CONTROLN]],vlookup_table[],2,FALSE)</f>
        <v>1</v>
      </c>
      <c r="O730">
        <f>VLOOKUP(Table5[[#This Row],[CONTROLN]],vlookup_table[],4,FALSE)</f>
        <v>1701</v>
      </c>
      <c r="P730" t="str">
        <f>VLOOKUP(Table5[[#This Row],[CONTROLN]],vlookup_table[],5,FALSE)</f>
        <v>T2</v>
      </c>
      <c r="Q730">
        <f>VLOOKUP(Table5[[#This Row],[CONTROLN]],vlookup_table[],7,FALSE)</f>
        <v>12</v>
      </c>
      <c r="R730">
        <f t="shared" si="11"/>
        <v>80</v>
      </c>
      <c r="S7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31" spans="1:19" x14ac:dyDescent="0.35">
      <c r="A73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  <c r="N731">
        <f>VLOOKUP(Table5[[#This Row],[CONTROLN]],vlookup_table[],2,FALSE)</f>
        <v>1</v>
      </c>
      <c r="O731">
        <f>VLOOKUP(Table5[[#This Row],[CONTROLN]],vlookup_table[],4,FALSE)</f>
        <v>1307</v>
      </c>
      <c r="P731" t="str">
        <f>VLOOKUP(Table5[[#This Row],[CONTROLN]],vlookup_table[],5,FALSE)</f>
        <v>C3</v>
      </c>
      <c r="Q731">
        <f>VLOOKUP(Table5[[#This Row],[CONTROLN]],vlookup_table[],7,FALSE)</f>
        <v>24</v>
      </c>
      <c r="R731">
        <f t="shared" si="11"/>
        <v>83</v>
      </c>
      <c r="S7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32" spans="1:19" x14ac:dyDescent="0.35">
      <c r="A732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  <c r="N732">
        <f>VLOOKUP(Table5[[#This Row],[CONTROLN]],vlookup_table[],2,FALSE)</f>
        <v>1</v>
      </c>
      <c r="O732">
        <f>VLOOKUP(Table5[[#This Row],[CONTROLN]],vlookup_table[],4,FALSE)</f>
        <v>3201</v>
      </c>
      <c r="P732" t="str">
        <f>VLOOKUP(Table5[[#This Row],[CONTROLN]],vlookup_table[],5,FALSE)</f>
        <v>T2</v>
      </c>
      <c r="Q732">
        <f>VLOOKUP(Table5[[#This Row],[CONTROLN]],vlookup_table[],7,FALSE)</f>
        <v>25</v>
      </c>
      <c r="R732">
        <f t="shared" si="11"/>
        <v>65</v>
      </c>
      <c r="S7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33" spans="1:19" x14ac:dyDescent="0.35">
      <c r="A733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  <c r="N733">
        <f>VLOOKUP(Table5[[#This Row],[CONTROLN]],vlookup_table[],2,FALSE)</f>
        <v>0</v>
      </c>
      <c r="O733">
        <f>VLOOKUP(Table5[[#This Row],[CONTROLN]],vlookup_table[],4,FALSE)</f>
        <v>0</v>
      </c>
      <c r="P733" t="str">
        <f>VLOOKUP(Table5[[#This Row],[CONTROLN]],vlookup_table[],5,FALSE)</f>
        <v>S1</v>
      </c>
      <c r="Q733">
        <f>VLOOKUP(Table5[[#This Row],[CONTROLN]],vlookup_table[],7,FALSE)</f>
        <v>4</v>
      </c>
      <c r="R733" t="str">
        <f t="shared" si="11"/>
        <v/>
      </c>
      <c r="S7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34" spans="1:19" x14ac:dyDescent="0.35">
      <c r="A734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  <c r="N734">
        <f>VLOOKUP(Table5[[#This Row],[CONTROLN]],vlookup_table[],2,FALSE)</f>
        <v>1</v>
      </c>
      <c r="O734">
        <f>VLOOKUP(Table5[[#This Row],[CONTROLN]],vlookup_table[],4,FALSE)</f>
        <v>3108</v>
      </c>
      <c r="P734" t="str">
        <f>VLOOKUP(Table5[[#This Row],[CONTROLN]],vlookup_table[],5,FALSE)</f>
        <v>S1</v>
      </c>
      <c r="Q734">
        <f>VLOOKUP(Table5[[#This Row],[CONTROLN]],vlookup_table[],7,FALSE)</f>
        <v>15</v>
      </c>
      <c r="R734">
        <f t="shared" si="11"/>
        <v>65</v>
      </c>
      <c r="S7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35" spans="1:19" x14ac:dyDescent="0.35">
      <c r="A735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  <c r="N735">
        <f>VLOOKUP(Table5[[#This Row],[CONTROLN]],vlookup_table[],2,FALSE)</f>
        <v>1</v>
      </c>
      <c r="O735">
        <f>VLOOKUP(Table5[[#This Row],[CONTROLN]],vlookup_table[],4,FALSE)</f>
        <v>2601</v>
      </c>
      <c r="P735" t="str">
        <f>VLOOKUP(Table5[[#This Row],[CONTROLN]],vlookup_table[],5,FALSE)</f>
        <v>C3</v>
      </c>
      <c r="Q735">
        <f>VLOOKUP(Table5[[#This Row],[CONTROLN]],vlookup_table[],7,FALSE)</f>
        <v>10</v>
      </c>
      <c r="R735">
        <f t="shared" si="11"/>
        <v>71</v>
      </c>
      <c r="S7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36" spans="1:19" x14ac:dyDescent="0.35">
      <c r="A736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  <c r="N736">
        <f>VLOOKUP(Table5[[#This Row],[CONTROLN]],vlookup_table[],2,FALSE)</f>
        <v>1</v>
      </c>
      <c r="O736">
        <f>VLOOKUP(Table5[[#This Row],[CONTROLN]],vlookup_table[],4,FALSE)</f>
        <v>6001</v>
      </c>
      <c r="P736" t="str">
        <f>VLOOKUP(Table5[[#This Row],[CONTROLN]],vlookup_table[],5,FALSE)</f>
        <v>U1</v>
      </c>
      <c r="Q736">
        <f>VLOOKUP(Table5[[#This Row],[CONTROLN]],vlookup_table[],7,FALSE)</f>
        <v>3</v>
      </c>
      <c r="R736">
        <f t="shared" si="11"/>
        <v>37</v>
      </c>
      <c r="S7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37" spans="1:19" x14ac:dyDescent="0.35">
      <c r="A737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  <c r="N737">
        <f>VLOOKUP(Table5[[#This Row],[CONTROLN]],vlookup_table[],2,FALSE)</f>
        <v>0</v>
      </c>
      <c r="O737">
        <f>VLOOKUP(Table5[[#This Row],[CONTROLN]],vlookup_table[],4,FALSE)</f>
        <v>1801</v>
      </c>
      <c r="P737" t="str">
        <f>VLOOKUP(Table5[[#This Row],[CONTROLN]],vlookup_table[],5,FALSE)</f>
        <v/>
      </c>
      <c r="Q737">
        <f>VLOOKUP(Table5[[#This Row],[CONTROLN]],vlookup_table[],7,FALSE)</f>
        <v>10</v>
      </c>
      <c r="R737">
        <f t="shared" si="11"/>
        <v>79</v>
      </c>
      <c r="S73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738" spans="1:19" x14ac:dyDescent="0.35">
      <c r="A738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  <c r="N738">
        <f>VLOOKUP(Table5[[#This Row],[CONTROLN]],vlookup_table[],2,FALSE)</f>
        <v>0</v>
      </c>
      <c r="O738">
        <f>VLOOKUP(Table5[[#This Row],[CONTROLN]],vlookup_table[],4,FALSE)</f>
        <v>0</v>
      </c>
      <c r="P738" t="str">
        <f>VLOOKUP(Table5[[#This Row],[CONTROLN]],vlookup_table[],5,FALSE)</f>
        <v>U1</v>
      </c>
      <c r="Q738">
        <f>VLOOKUP(Table5[[#This Row],[CONTROLN]],vlookup_table[],7,FALSE)</f>
        <v>23</v>
      </c>
      <c r="R738" t="str">
        <f t="shared" si="11"/>
        <v/>
      </c>
      <c r="S7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39" spans="1:19" x14ac:dyDescent="0.35">
      <c r="A739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  <c r="N739">
        <f>VLOOKUP(Table5[[#This Row],[CONTROLN]],vlookup_table[],2,FALSE)</f>
        <v>0</v>
      </c>
      <c r="O739">
        <f>VLOOKUP(Table5[[#This Row],[CONTROLN]],vlookup_table[],4,FALSE)</f>
        <v>2112</v>
      </c>
      <c r="P739" t="str">
        <f>VLOOKUP(Table5[[#This Row],[CONTROLN]],vlookup_table[],5,FALSE)</f>
        <v>C2</v>
      </c>
      <c r="Q739">
        <f>VLOOKUP(Table5[[#This Row],[CONTROLN]],vlookup_table[],7,FALSE)</f>
        <v>5</v>
      </c>
      <c r="R739">
        <f t="shared" si="11"/>
        <v>75</v>
      </c>
      <c r="S7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40" spans="1:19" x14ac:dyDescent="0.35">
      <c r="A740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  <c r="N740">
        <f>VLOOKUP(Table5[[#This Row],[CONTROLN]],vlookup_table[],2,FALSE)</f>
        <v>1</v>
      </c>
      <c r="O740">
        <f>VLOOKUP(Table5[[#This Row],[CONTROLN]],vlookup_table[],4,FALSE)</f>
        <v>4307</v>
      </c>
      <c r="P740" t="str">
        <f>VLOOKUP(Table5[[#This Row],[CONTROLN]],vlookup_table[],5,FALSE)</f>
        <v>T1</v>
      </c>
      <c r="Q740">
        <f>VLOOKUP(Table5[[#This Row],[CONTROLN]],vlookup_table[],7,FALSE)</f>
        <v>10</v>
      </c>
      <c r="R740">
        <f t="shared" si="11"/>
        <v>53</v>
      </c>
      <c r="S7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41" spans="1:19" x14ac:dyDescent="0.35">
      <c r="A74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  <c r="N741">
        <f>VLOOKUP(Table5[[#This Row],[CONTROLN]],vlookup_table[],2,FALSE)</f>
        <v>1</v>
      </c>
      <c r="O741">
        <f>VLOOKUP(Table5[[#This Row],[CONTROLN]],vlookup_table[],4,FALSE)</f>
        <v>2001</v>
      </c>
      <c r="P741" t="str">
        <f>VLOOKUP(Table5[[#This Row],[CONTROLN]],vlookup_table[],5,FALSE)</f>
        <v>S1</v>
      </c>
      <c r="Q741">
        <f>VLOOKUP(Table5[[#This Row],[CONTROLN]],vlookup_table[],7,FALSE)</f>
        <v>10</v>
      </c>
      <c r="R741">
        <f t="shared" si="11"/>
        <v>77</v>
      </c>
      <c r="S7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42" spans="1:19" x14ac:dyDescent="0.35">
      <c r="A742">
        <v>113045</v>
      </c>
      <c r="B742" t="s">
        <v>32</v>
      </c>
      <c r="C742" t="s">
        <v>109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  <c r="N742">
        <f>VLOOKUP(Table5[[#This Row],[CONTROLN]],vlookup_table[],2,FALSE)</f>
        <v>0</v>
      </c>
      <c r="O742">
        <f>VLOOKUP(Table5[[#This Row],[CONTROLN]],vlookup_table[],4,FALSE)</f>
        <v>0</v>
      </c>
      <c r="P742" t="str">
        <f>VLOOKUP(Table5[[#This Row],[CONTROLN]],vlookup_table[],5,FALSE)</f>
        <v>T2</v>
      </c>
      <c r="Q742">
        <f>VLOOKUP(Table5[[#This Row],[CONTROLN]],vlookup_table[],7,FALSE)</f>
        <v>25</v>
      </c>
      <c r="R742" t="str">
        <f t="shared" si="11"/>
        <v/>
      </c>
      <c r="S7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43" spans="1:19" x14ac:dyDescent="0.35">
      <c r="A743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  <c r="N743">
        <f>VLOOKUP(Table5[[#This Row],[CONTROLN]],vlookup_table[],2,FALSE)</f>
        <v>2</v>
      </c>
      <c r="O743">
        <f>VLOOKUP(Table5[[#This Row],[CONTROLN]],vlookup_table[],4,FALSE)</f>
        <v>3104</v>
      </c>
      <c r="P743" t="str">
        <f>VLOOKUP(Table5[[#This Row],[CONTROLN]],vlookup_table[],5,FALSE)</f>
        <v>S2</v>
      </c>
      <c r="Q743">
        <f>VLOOKUP(Table5[[#This Row],[CONTROLN]],vlookup_table[],7,FALSE)</f>
        <v>10</v>
      </c>
      <c r="R743">
        <f t="shared" si="11"/>
        <v>66</v>
      </c>
      <c r="S7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44" spans="1:19" x14ac:dyDescent="0.35">
      <c r="A744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  <c r="N744">
        <f>VLOOKUP(Table5[[#This Row],[CONTROLN]],vlookup_table[],2,FALSE)</f>
        <v>0</v>
      </c>
      <c r="O744">
        <f>VLOOKUP(Table5[[#This Row],[CONTROLN]],vlookup_table[],4,FALSE)</f>
        <v>2401</v>
      </c>
      <c r="P744" t="str">
        <f>VLOOKUP(Table5[[#This Row],[CONTROLN]],vlookup_table[],5,FALSE)</f>
        <v>R1</v>
      </c>
      <c r="Q744">
        <f>VLOOKUP(Table5[[#This Row],[CONTROLN]],vlookup_table[],7,FALSE)</f>
        <v>1687</v>
      </c>
      <c r="R744">
        <f t="shared" si="11"/>
        <v>73</v>
      </c>
      <c r="S7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45" spans="1:19" x14ac:dyDescent="0.35">
      <c r="A745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  <c r="N745">
        <f>VLOOKUP(Table5[[#This Row],[CONTROLN]],vlookup_table[],2,FALSE)</f>
        <v>0</v>
      </c>
      <c r="O745">
        <f>VLOOKUP(Table5[[#This Row],[CONTROLN]],vlookup_table[],4,FALSE)</f>
        <v>2401</v>
      </c>
      <c r="P745" t="str">
        <f>VLOOKUP(Table5[[#This Row],[CONTROLN]],vlookup_table[],5,FALSE)</f>
        <v>T1</v>
      </c>
      <c r="Q745">
        <f>VLOOKUP(Table5[[#This Row],[CONTROLN]],vlookup_table[],7,FALSE)</f>
        <v>12</v>
      </c>
      <c r="R745">
        <f t="shared" si="11"/>
        <v>73</v>
      </c>
      <c r="S7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46" spans="1:19" x14ac:dyDescent="0.35">
      <c r="A746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  <c r="N746">
        <f>VLOOKUP(Table5[[#This Row],[CONTROLN]],vlookup_table[],2,FALSE)</f>
        <v>1</v>
      </c>
      <c r="O746">
        <f>VLOOKUP(Table5[[#This Row],[CONTROLN]],vlookup_table[],4,FALSE)</f>
        <v>2410</v>
      </c>
      <c r="P746" t="str">
        <f>VLOOKUP(Table5[[#This Row],[CONTROLN]],vlookup_table[],5,FALSE)</f>
        <v>S2</v>
      </c>
      <c r="Q746">
        <f>VLOOKUP(Table5[[#This Row],[CONTROLN]],vlookup_table[],7,FALSE)</f>
        <v>10</v>
      </c>
      <c r="R746">
        <f t="shared" si="11"/>
        <v>72</v>
      </c>
      <c r="S7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47" spans="1:19" x14ac:dyDescent="0.35">
      <c r="A747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  <c r="N747">
        <f>VLOOKUP(Table5[[#This Row],[CONTROLN]],vlookup_table[],2,FALSE)</f>
        <v>28</v>
      </c>
      <c r="O747">
        <f>VLOOKUP(Table5[[#This Row],[CONTROLN]],vlookup_table[],4,FALSE)</f>
        <v>6209</v>
      </c>
      <c r="P747" t="str">
        <f>VLOOKUP(Table5[[#This Row],[CONTROLN]],vlookup_table[],5,FALSE)</f>
        <v>C2</v>
      </c>
      <c r="Q747">
        <f>VLOOKUP(Table5[[#This Row],[CONTROLN]],vlookup_table[],7,FALSE)</f>
        <v>20</v>
      </c>
      <c r="R747">
        <f t="shared" si="11"/>
        <v>34</v>
      </c>
      <c r="S7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48" spans="1:19" x14ac:dyDescent="0.35">
      <c r="A748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  <c r="N748">
        <f>VLOOKUP(Table5[[#This Row],[CONTROLN]],vlookup_table[],2,FALSE)</f>
        <v>1</v>
      </c>
      <c r="O748">
        <f>VLOOKUP(Table5[[#This Row],[CONTROLN]],vlookup_table[],4,FALSE)</f>
        <v>1907</v>
      </c>
      <c r="P748" t="str">
        <f>VLOOKUP(Table5[[#This Row],[CONTROLN]],vlookup_table[],5,FALSE)</f>
        <v>T2</v>
      </c>
      <c r="Q748">
        <f>VLOOKUP(Table5[[#This Row],[CONTROLN]],vlookup_table[],7,FALSE)</f>
        <v>20</v>
      </c>
      <c r="R748">
        <f t="shared" si="11"/>
        <v>77</v>
      </c>
      <c r="S7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49" spans="1:19" x14ac:dyDescent="0.35">
      <c r="A749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  <c r="N749">
        <f>VLOOKUP(Table5[[#This Row],[CONTROLN]],vlookup_table[],2,FALSE)</f>
        <v>0</v>
      </c>
      <c r="O749">
        <f>VLOOKUP(Table5[[#This Row],[CONTROLN]],vlookup_table[],4,FALSE)</f>
        <v>3902</v>
      </c>
      <c r="P749" t="str">
        <f>VLOOKUP(Table5[[#This Row],[CONTROLN]],vlookup_table[],5,FALSE)</f>
        <v>R2</v>
      </c>
      <c r="Q749">
        <f>VLOOKUP(Table5[[#This Row],[CONTROLN]],vlookup_table[],7,FALSE)</f>
        <v>20</v>
      </c>
      <c r="R749">
        <f t="shared" si="11"/>
        <v>58</v>
      </c>
      <c r="S7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50" spans="1:19" x14ac:dyDescent="0.35">
      <c r="A750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  <c r="N750">
        <f>VLOOKUP(Table5[[#This Row],[CONTROLN]],vlookup_table[],2,FALSE)</f>
        <v>0</v>
      </c>
      <c r="O750">
        <f>VLOOKUP(Table5[[#This Row],[CONTROLN]],vlookup_table[],4,FALSE)</f>
        <v>0</v>
      </c>
      <c r="P750" t="str">
        <f>VLOOKUP(Table5[[#This Row],[CONTROLN]],vlookup_table[],5,FALSE)</f>
        <v/>
      </c>
      <c r="Q750">
        <f>VLOOKUP(Table5[[#This Row],[CONTROLN]],vlookup_table[],7,FALSE)</f>
        <v>14</v>
      </c>
      <c r="R750" t="str">
        <f t="shared" si="11"/>
        <v/>
      </c>
      <c r="S75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751" spans="1:19" x14ac:dyDescent="0.35">
      <c r="A75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  <c r="N751">
        <f>VLOOKUP(Table5[[#This Row],[CONTROLN]],vlookup_table[],2,FALSE)</f>
        <v>2</v>
      </c>
      <c r="O751">
        <f>VLOOKUP(Table5[[#This Row],[CONTROLN]],vlookup_table[],4,FALSE)</f>
        <v>0</v>
      </c>
      <c r="P751" t="str">
        <f>VLOOKUP(Table5[[#This Row],[CONTROLN]],vlookup_table[],5,FALSE)</f>
        <v>S1</v>
      </c>
      <c r="Q751">
        <f>VLOOKUP(Table5[[#This Row],[CONTROLN]],vlookup_table[],7,FALSE)</f>
        <v>16</v>
      </c>
      <c r="R751" t="str">
        <f t="shared" si="11"/>
        <v/>
      </c>
      <c r="S7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52" spans="1:19" x14ac:dyDescent="0.35">
      <c r="A752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  <c r="N752">
        <f>VLOOKUP(Table5[[#This Row],[CONTROLN]],vlookup_table[],2,FALSE)</f>
        <v>1</v>
      </c>
      <c r="O752">
        <f>VLOOKUP(Table5[[#This Row],[CONTROLN]],vlookup_table[],4,FALSE)</f>
        <v>4401</v>
      </c>
      <c r="P752" t="str">
        <f>VLOOKUP(Table5[[#This Row],[CONTROLN]],vlookup_table[],5,FALSE)</f>
        <v>T2</v>
      </c>
      <c r="Q752">
        <f>VLOOKUP(Table5[[#This Row],[CONTROLN]],vlookup_table[],7,FALSE)</f>
        <v>6</v>
      </c>
      <c r="R752">
        <f t="shared" si="11"/>
        <v>53</v>
      </c>
      <c r="S7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53" spans="1:19" x14ac:dyDescent="0.35">
      <c r="A753">
        <v>21386</v>
      </c>
      <c r="B753" t="s">
        <v>18</v>
      </c>
      <c r="C753" t="s">
        <v>17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  <c r="N753">
        <f>VLOOKUP(Table5[[#This Row],[CONTROLN]],vlookup_table[],2,FALSE)</f>
        <v>28</v>
      </c>
      <c r="O753">
        <f>VLOOKUP(Table5[[#This Row],[CONTROLN]],vlookup_table[],4,FALSE)</f>
        <v>5701</v>
      </c>
      <c r="P753" t="str">
        <f>VLOOKUP(Table5[[#This Row],[CONTROLN]],vlookup_table[],5,FALSE)</f>
        <v>T2</v>
      </c>
      <c r="Q753">
        <f>VLOOKUP(Table5[[#This Row],[CONTROLN]],vlookup_table[],7,FALSE)</f>
        <v>10</v>
      </c>
      <c r="R753">
        <f t="shared" si="11"/>
        <v>40</v>
      </c>
      <c r="S7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54" spans="1:19" x14ac:dyDescent="0.35">
      <c r="A754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  <c r="N754">
        <f>VLOOKUP(Table5[[#This Row],[CONTROLN]],vlookup_table[],2,FALSE)</f>
        <v>1</v>
      </c>
      <c r="O754">
        <f>VLOOKUP(Table5[[#This Row],[CONTROLN]],vlookup_table[],4,FALSE)</f>
        <v>0</v>
      </c>
      <c r="P754" t="str">
        <f>VLOOKUP(Table5[[#This Row],[CONTROLN]],vlookup_table[],5,FALSE)</f>
        <v>C3</v>
      </c>
      <c r="Q754">
        <f>VLOOKUP(Table5[[#This Row],[CONTROLN]],vlookup_table[],7,FALSE)</f>
        <v>12</v>
      </c>
      <c r="R754" t="str">
        <f t="shared" si="11"/>
        <v/>
      </c>
      <c r="S7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55" spans="1:19" x14ac:dyDescent="0.35">
      <c r="A755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  <c r="N755">
        <f>VLOOKUP(Table5[[#This Row],[CONTROLN]],vlookup_table[],2,FALSE)</f>
        <v>1</v>
      </c>
      <c r="O755">
        <f>VLOOKUP(Table5[[#This Row],[CONTROLN]],vlookup_table[],4,FALSE)</f>
        <v>2401</v>
      </c>
      <c r="P755" t="str">
        <f>VLOOKUP(Table5[[#This Row],[CONTROLN]],vlookup_table[],5,FALSE)</f>
        <v>R3</v>
      </c>
      <c r="Q755">
        <f>VLOOKUP(Table5[[#This Row],[CONTROLN]],vlookup_table[],7,FALSE)</f>
        <v>6</v>
      </c>
      <c r="R755">
        <f t="shared" si="11"/>
        <v>73</v>
      </c>
      <c r="S7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56" spans="1:19" x14ac:dyDescent="0.35">
      <c r="A756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  <c r="N756">
        <f>VLOOKUP(Table5[[#This Row],[CONTROLN]],vlookup_table[],2,FALSE)</f>
        <v>0</v>
      </c>
      <c r="O756">
        <f>VLOOKUP(Table5[[#This Row],[CONTROLN]],vlookup_table[],4,FALSE)</f>
        <v>4605</v>
      </c>
      <c r="P756" t="str">
        <f>VLOOKUP(Table5[[#This Row],[CONTROLN]],vlookup_table[],5,FALSE)</f>
        <v>U3</v>
      </c>
      <c r="Q756">
        <f>VLOOKUP(Table5[[#This Row],[CONTROLN]],vlookup_table[],7,FALSE)</f>
        <v>10</v>
      </c>
      <c r="R756">
        <f t="shared" si="11"/>
        <v>51</v>
      </c>
      <c r="S7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57" spans="1:19" x14ac:dyDescent="0.35">
      <c r="A757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  <c r="N757">
        <f>VLOOKUP(Table5[[#This Row],[CONTROLN]],vlookup_table[],2,FALSE)</f>
        <v>0</v>
      </c>
      <c r="O757">
        <f>VLOOKUP(Table5[[#This Row],[CONTROLN]],vlookup_table[],4,FALSE)</f>
        <v>0</v>
      </c>
      <c r="P757" t="str">
        <f>VLOOKUP(Table5[[#This Row],[CONTROLN]],vlookup_table[],5,FALSE)</f>
        <v>R3</v>
      </c>
      <c r="Q757">
        <f>VLOOKUP(Table5[[#This Row],[CONTROLN]],vlookup_table[],7,FALSE)</f>
        <v>25</v>
      </c>
      <c r="R757" t="str">
        <f t="shared" si="11"/>
        <v/>
      </c>
      <c r="S7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58" spans="1:19" x14ac:dyDescent="0.35">
      <c r="A758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  <c r="N758">
        <f>VLOOKUP(Table5[[#This Row],[CONTROLN]],vlookup_table[],2,FALSE)</f>
        <v>2</v>
      </c>
      <c r="O758">
        <f>VLOOKUP(Table5[[#This Row],[CONTROLN]],vlookup_table[],4,FALSE)</f>
        <v>1212</v>
      </c>
      <c r="P758" t="str">
        <f>VLOOKUP(Table5[[#This Row],[CONTROLN]],vlookup_table[],5,FALSE)</f>
        <v>U3</v>
      </c>
      <c r="Q758">
        <f>VLOOKUP(Table5[[#This Row],[CONTROLN]],vlookup_table[],7,FALSE)</f>
        <v>10</v>
      </c>
      <c r="R758">
        <f t="shared" si="11"/>
        <v>84</v>
      </c>
      <c r="S7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59" spans="1:19" x14ac:dyDescent="0.35">
      <c r="A759">
        <v>48455</v>
      </c>
      <c r="B759" t="s">
        <v>44</v>
      </c>
      <c r="C759" t="s">
        <v>14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  <c r="N759">
        <f>VLOOKUP(Table5[[#This Row],[CONTROLN]],vlookup_table[],2,FALSE)</f>
        <v>1002</v>
      </c>
      <c r="O759">
        <f>VLOOKUP(Table5[[#This Row],[CONTROLN]],vlookup_table[],4,FALSE)</f>
        <v>0</v>
      </c>
      <c r="P759" t="str">
        <f>VLOOKUP(Table5[[#This Row],[CONTROLN]],vlookup_table[],5,FALSE)</f>
        <v>R3</v>
      </c>
      <c r="Q759">
        <f>VLOOKUP(Table5[[#This Row],[CONTROLN]],vlookup_table[],7,FALSE)</f>
        <v>8</v>
      </c>
      <c r="R759" t="str">
        <f t="shared" si="11"/>
        <v/>
      </c>
      <c r="S7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60" spans="1:19" x14ac:dyDescent="0.35">
      <c r="A760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  <c r="N760">
        <f>VLOOKUP(Table5[[#This Row],[CONTROLN]],vlookup_table[],2,FALSE)</f>
        <v>0</v>
      </c>
      <c r="O760">
        <f>VLOOKUP(Table5[[#This Row],[CONTROLN]],vlookup_table[],4,FALSE)</f>
        <v>1401</v>
      </c>
      <c r="P760" t="str">
        <f>VLOOKUP(Table5[[#This Row],[CONTROLN]],vlookup_table[],5,FALSE)</f>
        <v>S1</v>
      </c>
      <c r="Q760">
        <f>VLOOKUP(Table5[[#This Row],[CONTROLN]],vlookup_table[],7,FALSE)</f>
        <v>25</v>
      </c>
      <c r="R760">
        <f t="shared" si="11"/>
        <v>83</v>
      </c>
      <c r="S7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61" spans="1:19" x14ac:dyDescent="0.35">
      <c r="A76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  <c r="N761">
        <f>VLOOKUP(Table5[[#This Row],[CONTROLN]],vlookup_table[],2,FALSE)</f>
        <v>0</v>
      </c>
      <c r="O761">
        <f>VLOOKUP(Table5[[#This Row],[CONTROLN]],vlookup_table[],4,FALSE)</f>
        <v>0</v>
      </c>
      <c r="P761" t="str">
        <f>VLOOKUP(Table5[[#This Row],[CONTROLN]],vlookup_table[],5,FALSE)</f>
        <v>C2</v>
      </c>
      <c r="Q761">
        <f>VLOOKUP(Table5[[#This Row],[CONTROLN]],vlookup_table[],7,FALSE)</f>
        <v>2</v>
      </c>
      <c r="R761" t="str">
        <f t="shared" si="11"/>
        <v/>
      </c>
      <c r="S7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62" spans="1:19" x14ac:dyDescent="0.35">
      <c r="A762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  <c r="N762">
        <f>VLOOKUP(Table5[[#This Row],[CONTROLN]],vlookup_table[],2,FALSE)</f>
        <v>2</v>
      </c>
      <c r="O762">
        <f>VLOOKUP(Table5[[#This Row],[CONTROLN]],vlookup_table[],4,FALSE)</f>
        <v>0</v>
      </c>
      <c r="P762" t="str">
        <f>VLOOKUP(Table5[[#This Row],[CONTROLN]],vlookup_table[],5,FALSE)</f>
        <v>T1</v>
      </c>
      <c r="Q762">
        <f>VLOOKUP(Table5[[#This Row],[CONTROLN]],vlookup_table[],7,FALSE)</f>
        <v>9</v>
      </c>
      <c r="R762" t="str">
        <f t="shared" si="11"/>
        <v/>
      </c>
      <c r="S7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63" spans="1:19" x14ac:dyDescent="0.35">
      <c r="A763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  <c r="N763">
        <f>VLOOKUP(Table5[[#This Row],[CONTROLN]],vlookup_table[],2,FALSE)</f>
        <v>0</v>
      </c>
      <c r="O763">
        <f>VLOOKUP(Table5[[#This Row],[CONTROLN]],vlookup_table[],4,FALSE)</f>
        <v>4801</v>
      </c>
      <c r="P763" t="str">
        <f>VLOOKUP(Table5[[#This Row],[CONTROLN]],vlookup_table[],5,FALSE)</f>
        <v>T1</v>
      </c>
      <c r="Q763">
        <f>VLOOKUP(Table5[[#This Row],[CONTROLN]],vlookup_table[],7,FALSE)</f>
        <v>25</v>
      </c>
      <c r="R763">
        <f t="shared" si="11"/>
        <v>49</v>
      </c>
      <c r="S7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64" spans="1:19" x14ac:dyDescent="0.35">
      <c r="A764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  <c r="N764">
        <f>VLOOKUP(Table5[[#This Row],[CONTROLN]],vlookup_table[],2,FALSE)</f>
        <v>0</v>
      </c>
      <c r="O764">
        <f>VLOOKUP(Table5[[#This Row],[CONTROLN]],vlookup_table[],4,FALSE)</f>
        <v>2801</v>
      </c>
      <c r="P764" t="str">
        <f>VLOOKUP(Table5[[#This Row],[CONTROLN]],vlookup_table[],5,FALSE)</f>
        <v>R2</v>
      </c>
      <c r="Q764">
        <f>VLOOKUP(Table5[[#This Row],[CONTROLN]],vlookup_table[],7,FALSE)</f>
        <v>11</v>
      </c>
      <c r="R764">
        <f t="shared" si="11"/>
        <v>69</v>
      </c>
      <c r="S7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65" spans="1:19" x14ac:dyDescent="0.35">
      <c r="A765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  <c r="N765">
        <f>VLOOKUP(Table5[[#This Row],[CONTROLN]],vlookup_table[],2,FALSE)</f>
        <v>1</v>
      </c>
      <c r="O765">
        <f>VLOOKUP(Table5[[#This Row],[CONTROLN]],vlookup_table[],4,FALSE)</f>
        <v>0</v>
      </c>
      <c r="P765" t="str">
        <f>VLOOKUP(Table5[[#This Row],[CONTROLN]],vlookup_table[],5,FALSE)</f>
        <v/>
      </c>
      <c r="Q765">
        <f>VLOOKUP(Table5[[#This Row],[CONTROLN]],vlookup_table[],7,FALSE)</f>
        <v>25</v>
      </c>
      <c r="R765" t="str">
        <f t="shared" si="11"/>
        <v/>
      </c>
      <c r="S76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766" spans="1:19" x14ac:dyDescent="0.35">
      <c r="A766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  <c r="N766">
        <f>VLOOKUP(Table5[[#This Row],[CONTROLN]],vlookup_table[],2,FALSE)</f>
        <v>28</v>
      </c>
      <c r="O766">
        <f>VLOOKUP(Table5[[#This Row],[CONTROLN]],vlookup_table[],4,FALSE)</f>
        <v>1701</v>
      </c>
      <c r="P766" t="str">
        <f>VLOOKUP(Table5[[#This Row],[CONTROLN]],vlookup_table[],5,FALSE)</f>
        <v/>
      </c>
      <c r="Q766">
        <f>VLOOKUP(Table5[[#This Row],[CONTROLN]],vlookup_table[],7,FALSE)</f>
        <v>15</v>
      </c>
      <c r="R766">
        <f t="shared" si="11"/>
        <v>80</v>
      </c>
      <c r="S76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767" spans="1:19" x14ac:dyDescent="0.35">
      <c r="A767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  <c r="N767">
        <f>VLOOKUP(Table5[[#This Row],[CONTROLN]],vlookup_table[],2,FALSE)</f>
        <v>1</v>
      </c>
      <c r="O767">
        <f>VLOOKUP(Table5[[#This Row],[CONTROLN]],vlookup_table[],4,FALSE)</f>
        <v>0</v>
      </c>
      <c r="P767" t="str">
        <f>VLOOKUP(Table5[[#This Row],[CONTROLN]],vlookup_table[],5,FALSE)</f>
        <v>U1</v>
      </c>
      <c r="Q767">
        <f>VLOOKUP(Table5[[#This Row],[CONTROLN]],vlookup_table[],7,FALSE)</f>
        <v>20</v>
      </c>
      <c r="R767" t="str">
        <f t="shared" si="11"/>
        <v/>
      </c>
      <c r="S7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68" spans="1:19" x14ac:dyDescent="0.35">
      <c r="A768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  <c r="N768">
        <f>VLOOKUP(Table5[[#This Row],[CONTROLN]],vlookup_table[],2,FALSE)</f>
        <v>28</v>
      </c>
      <c r="O768">
        <f>VLOOKUP(Table5[[#This Row],[CONTROLN]],vlookup_table[],4,FALSE)</f>
        <v>0</v>
      </c>
      <c r="P768" t="str">
        <f>VLOOKUP(Table5[[#This Row],[CONTROLN]],vlookup_table[],5,FALSE)</f>
        <v>S1</v>
      </c>
      <c r="Q768">
        <f>VLOOKUP(Table5[[#This Row],[CONTROLN]],vlookup_table[],7,FALSE)</f>
        <v>25</v>
      </c>
      <c r="R768" t="str">
        <f t="shared" si="11"/>
        <v/>
      </c>
      <c r="S7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69" spans="1:19" x14ac:dyDescent="0.35">
      <c r="A769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  <c r="N769">
        <f>VLOOKUP(Table5[[#This Row],[CONTROLN]],vlookup_table[],2,FALSE)</f>
        <v>0</v>
      </c>
      <c r="O769">
        <f>VLOOKUP(Table5[[#This Row],[CONTROLN]],vlookup_table[],4,FALSE)</f>
        <v>1001</v>
      </c>
      <c r="P769" t="str">
        <f>VLOOKUP(Table5[[#This Row],[CONTROLN]],vlookup_table[],5,FALSE)</f>
        <v>C3</v>
      </c>
      <c r="Q769">
        <f>VLOOKUP(Table5[[#This Row],[CONTROLN]],vlookup_table[],7,FALSE)</f>
        <v>6</v>
      </c>
      <c r="R769">
        <f t="shared" si="11"/>
        <v>87</v>
      </c>
      <c r="S7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0" spans="1:19" x14ac:dyDescent="0.35">
      <c r="A770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  <c r="N770">
        <f>VLOOKUP(Table5[[#This Row],[CONTROLN]],vlookup_table[],2,FALSE)</f>
        <v>28</v>
      </c>
      <c r="O770">
        <f>VLOOKUP(Table5[[#This Row],[CONTROLN]],vlookup_table[],4,FALSE)</f>
        <v>6601</v>
      </c>
      <c r="P770" t="str">
        <f>VLOOKUP(Table5[[#This Row],[CONTROLN]],vlookup_table[],5,FALSE)</f>
        <v>C2</v>
      </c>
      <c r="Q770">
        <f>VLOOKUP(Table5[[#This Row],[CONTROLN]],vlookup_table[],7,FALSE)</f>
        <v>7</v>
      </c>
      <c r="R770">
        <f t="shared" ref="R770:R833" si="12">IF(OR(O770="",O770=0),"",(1997-(1900+INT(O770/100)))-IF(MOD(O770,100)&gt;6,1,0))</f>
        <v>31</v>
      </c>
      <c r="S7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1" spans="1:19" x14ac:dyDescent="0.35">
      <c r="A77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  <c r="N771">
        <f>VLOOKUP(Table5[[#This Row],[CONTROLN]],vlookup_table[],2,FALSE)</f>
        <v>2</v>
      </c>
      <c r="O771">
        <f>VLOOKUP(Table5[[#This Row],[CONTROLN]],vlookup_table[],4,FALSE)</f>
        <v>1705</v>
      </c>
      <c r="P771" t="str">
        <f>VLOOKUP(Table5[[#This Row],[CONTROLN]],vlookup_table[],5,FALSE)</f>
        <v>R2</v>
      </c>
      <c r="Q771">
        <f>VLOOKUP(Table5[[#This Row],[CONTROLN]],vlookup_table[],7,FALSE)</f>
        <v>16</v>
      </c>
      <c r="R771">
        <f t="shared" si="12"/>
        <v>80</v>
      </c>
      <c r="S7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72" spans="1:19" x14ac:dyDescent="0.35">
      <c r="A772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  <c r="N772">
        <f>VLOOKUP(Table5[[#This Row],[CONTROLN]],vlookup_table[],2,FALSE)</f>
        <v>1</v>
      </c>
      <c r="O772">
        <f>VLOOKUP(Table5[[#This Row],[CONTROLN]],vlookup_table[],4,FALSE)</f>
        <v>2308</v>
      </c>
      <c r="P772" t="str">
        <f>VLOOKUP(Table5[[#This Row],[CONTROLN]],vlookup_table[],5,FALSE)</f>
        <v>S3</v>
      </c>
      <c r="Q772">
        <f>VLOOKUP(Table5[[#This Row],[CONTROLN]],vlookup_table[],7,FALSE)</f>
        <v>25</v>
      </c>
      <c r="R772">
        <f t="shared" si="12"/>
        <v>73</v>
      </c>
      <c r="S7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73" spans="1:19" x14ac:dyDescent="0.35">
      <c r="A773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  <c r="N773">
        <f>VLOOKUP(Table5[[#This Row],[CONTROLN]],vlookup_table[],2,FALSE)</f>
        <v>1</v>
      </c>
      <c r="O773">
        <f>VLOOKUP(Table5[[#This Row],[CONTROLN]],vlookup_table[],4,FALSE)</f>
        <v>0</v>
      </c>
      <c r="P773" t="str">
        <f>VLOOKUP(Table5[[#This Row],[CONTROLN]],vlookup_table[],5,FALSE)</f>
        <v>C3</v>
      </c>
      <c r="Q773">
        <f>VLOOKUP(Table5[[#This Row],[CONTROLN]],vlookup_table[],7,FALSE)</f>
        <v>25</v>
      </c>
      <c r="R773" t="str">
        <f t="shared" si="12"/>
        <v/>
      </c>
      <c r="S7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4" spans="1:19" x14ac:dyDescent="0.35">
      <c r="A774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  <c r="N774">
        <f>VLOOKUP(Table5[[#This Row],[CONTROLN]],vlookup_table[],2,FALSE)</f>
        <v>0</v>
      </c>
      <c r="O774">
        <f>VLOOKUP(Table5[[#This Row],[CONTROLN]],vlookup_table[],4,FALSE)</f>
        <v>5101</v>
      </c>
      <c r="P774" t="str">
        <f>VLOOKUP(Table5[[#This Row],[CONTROLN]],vlookup_table[],5,FALSE)</f>
        <v>C1</v>
      </c>
      <c r="Q774">
        <f>VLOOKUP(Table5[[#This Row],[CONTROLN]],vlookup_table[],7,FALSE)</f>
        <v>8</v>
      </c>
      <c r="R774">
        <f t="shared" si="12"/>
        <v>46</v>
      </c>
      <c r="S7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5" spans="1:19" x14ac:dyDescent="0.35">
      <c r="A775">
        <v>114873</v>
      </c>
      <c r="B775" t="s">
        <v>32</v>
      </c>
      <c r="C775" t="s">
        <v>109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  <c r="N775">
        <f>VLOOKUP(Table5[[#This Row],[CONTROLN]],vlookup_table[],2,FALSE)</f>
        <v>0</v>
      </c>
      <c r="O775">
        <f>VLOOKUP(Table5[[#This Row],[CONTROLN]],vlookup_table[],4,FALSE)</f>
        <v>0</v>
      </c>
      <c r="P775" t="str">
        <f>VLOOKUP(Table5[[#This Row],[CONTROLN]],vlookup_table[],5,FALSE)</f>
        <v>R2</v>
      </c>
      <c r="Q775">
        <f>VLOOKUP(Table5[[#This Row],[CONTROLN]],vlookup_table[],7,FALSE)</f>
        <v>10</v>
      </c>
      <c r="R775" t="str">
        <f t="shared" si="12"/>
        <v/>
      </c>
      <c r="S7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76" spans="1:19" x14ac:dyDescent="0.35">
      <c r="A776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  <c r="N776">
        <f>VLOOKUP(Table5[[#This Row],[CONTROLN]],vlookup_table[],2,FALSE)</f>
        <v>28</v>
      </c>
      <c r="O776">
        <f>VLOOKUP(Table5[[#This Row],[CONTROLN]],vlookup_table[],4,FALSE)</f>
        <v>0</v>
      </c>
      <c r="P776" t="str">
        <f>VLOOKUP(Table5[[#This Row],[CONTROLN]],vlookup_table[],5,FALSE)</f>
        <v>U2</v>
      </c>
      <c r="Q776">
        <f>VLOOKUP(Table5[[#This Row],[CONTROLN]],vlookup_table[],7,FALSE)</f>
        <v>25</v>
      </c>
      <c r="R776" t="str">
        <f t="shared" si="12"/>
        <v/>
      </c>
      <c r="S7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77" spans="1:19" x14ac:dyDescent="0.35">
      <c r="A777">
        <v>80646</v>
      </c>
      <c r="B777" t="s">
        <v>36</v>
      </c>
      <c r="C777" t="s">
        <v>14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  <c r="N777">
        <f>VLOOKUP(Table5[[#This Row],[CONTROLN]],vlookup_table[],2,FALSE)</f>
        <v>0</v>
      </c>
      <c r="O777">
        <f>VLOOKUP(Table5[[#This Row],[CONTROLN]],vlookup_table[],4,FALSE)</f>
        <v>2410</v>
      </c>
      <c r="P777" t="str">
        <f>VLOOKUP(Table5[[#This Row],[CONTROLN]],vlookup_table[],5,FALSE)</f>
        <v>R3</v>
      </c>
      <c r="Q777">
        <f>VLOOKUP(Table5[[#This Row],[CONTROLN]],vlookup_table[],7,FALSE)</f>
        <v>4</v>
      </c>
      <c r="R777">
        <f t="shared" si="12"/>
        <v>72</v>
      </c>
      <c r="S7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78" spans="1:19" x14ac:dyDescent="0.35">
      <c r="A778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  <c r="N778">
        <f>VLOOKUP(Table5[[#This Row],[CONTROLN]],vlookup_table[],2,FALSE)</f>
        <v>28</v>
      </c>
      <c r="O778">
        <f>VLOOKUP(Table5[[#This Row],[CONTROLN]],vlookup_table[],4,FALSE)</f>
        <v>901</v>
      </c>
      <c r="P778" t="str">
        <f>VLOOKUP(Table5[[#This Row],[CONTROLN]],vlookup_table[],5,FALSE)</f>
        <v>C3</v>
      </c>
      <c r="Q778">
        <f>VLOOKUP(Table5[[#This Row],[CONTROLN]],vlookup_table[],7,FALSE)</f>
        <v>11</v>
      </c>
      <c r="R778">
        <f t="shared" si="12"/>
        <v>88</v>
      </c>
      <c r="S7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79" spans="1:19" x14ac:dyDescent="0.35">
      <c r="A779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  <c r="N779">
        <f>VLOOKUP(Table5[[#This Row],[CONTROLN]],vlookup_table[],2,FALSE)</f>
        <v>1</v>
      </c>
      <c r="O779">
        <f>VLOOKUP(Table5[[#This Row],[CONTROLN]],vlookup_table[],4,FALSE)</f>
        <v>2401</v>
      </c>
      <c r="P779" t="str">
        <f>VLOOKUP(Table5[[#This Row],[CONTROLN]],vlookup_table[],5,FALSE)</f>
        <v>R1</v>
      </c>
      <c r="Q779">
        <f>VLOOKUP(Table5[[#This Row],[CONTROLN]],vlookup_table[],7,FALSE)</f>
        <v>10</v>
      </c>
      <c r="R779">
        <f t="shared" si="12"/>
        <v>73</v>
      </c>
      <c r="S7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80" spans="1:19" x14ac:dyDescent="0.35">
      <c r="A780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  <c r="N780">
        <f>VLOOKUP(Table5[[#This Row],[CONTROLN]],vlookup_table[],2,FALSE)</f>
        <v>0</v>
      </c>
      <c r="O780">
        <f>VLOOKUP(Table5[[#This Row],[CONTROLN]],vlookup_table[],4,FALSE)</f>
        <v>0</v>
      </c>
      <c r="P780" t="str">
        <f>VLOOKUP(Table5[[#This Row],[CONTROLN]],vlookup_table[],5,FALSE)</f>
        <v>C1</v>
      </c>
      <c r="Q780">
        <f>VLOOKUP(Table5[[#This Row],[CONTROLN]],vlookup_table[],7,FALSE)</f>
        <v>20</v>
      </c>
      <c r="R780" t="str">
        <f t="shared" si="12"/>
        <v/>
      </c>
      <c r="S7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81" spans="1:19" x14ac:dyDescent="0.35">
      <c r="A781">
        <v>14233</v>
      </c>
      <c r="B781" t="s">
        <v>67</v>
      </c>
      <c r="C781" t="s">
        <v>14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  <c r="N781">
        <f>VLOOKUP(Table5[[#This Row],[CONTROLN]],vlookup_table[],2,FALSE)</f>
        <v>1</v>
      </c>
      <c r="O781">
        <f>VLOOKUP(Table5[[#This Row],[CONTROLN]],vlookup_table[],4,FALSE)</f>
        <v>5301</v>
      </c>
      <c r="P781" t="str">
        <f>VLOOKUP(Table5[[#This Row],[CONTROLN]],vlookup_table[],5,FALSE)</f>
        <v>C2</v>
      </c>
      <c r="Q781">
        <f>VLOOKUP(Table5[[#This Row],[CONTROLN]],vlookup_table[],7,FALSE)</f>
        <v>25</v>
      </c>
      <c r="R781">
        <f t="shared" si="12"/>
        <v>44</v>
      </c>
      <c r="S7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82" spans="1:19" x14ac:dyDescent="0.35">
      <c r="A782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  <c r="N782">
        <f>VLOOKUP(Table5[[#This Row],[CONTROLN]],vlookup_table[],2,FALSE)</f>
        <v>1</v>
      </c>
      <c r="O782">
        <f>VLOOKUP(Table5[[#This Row],[CONTROLN]],vlookup_table[],4,FALSE)</f>
        <v>0</v>
      </c>
      <c r="P782" t="str">
        <f>VLOOKUP(Table5[[#This Row],[CONTROLN]],vlookup_table[],5,FALSE)</f>
        <v>T2</v>
      </c>
      <c r="Q782">
        <f>VLOOKUP(Table5[[#This Row],[CONTROLN]],vlookup_table[],7,FALSE)</f>
        <v>12</v>
      </c>
      <c r="R782" t="str">
        <f t="shared" si="12"/>
        <v/>
      </c>
      <c r="S7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83" spans="1:19" x14ac:dyDescent="0.35">
      <c r="A783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  <c r="N783">
        <f>VLOOKUP(Table5[[#This Row],[CONTROLN]],vlookup_table[],2,FALSE)</f>
        <v>0</v>
      </c>
      <c r="O783">
        <f>VLOOKUP(Table5[[#This Row],[CONTROLN]],vlookup_table[],4,FALSE)</f>
        <v>0</v>
      </c>
      <c r="P783" t="str">
        <f>VLOOKUP(Table5[[#This Row],[CONTROLN]],vlookup_table[],5,FALSE)</f>
        <v>U2</v>
      </c>
      <c r="Q783">
        <f>VLOOKUP(Table5[[#This Row],[CONTROLN]],vlookup_table[],7,FALSE)</f>
        <v>22</v>
      </c>
      <c r="R783" t="str">
        <f t="shared" si="12"/>
        <v/>
      </c>
      <c r="S7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84" spans="1:19" x14ac:dyDescent="0.35">
      <c r="A784">
        <v>49650</v>
      </c>
      <c r="B784" t="s">
        <v>44</v>
      </c>
      <c r="C784" t="s">
        <v>14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  <c r="N784">
        <f>VLOOKUP(Table5[[#This Row],[CONTROLN]],vlookup_table[],2,FALSE)</f>
        <v>1</v>
      </c>
      <c r="O784">
        <f>VLOOKUP(Table5[[#This Row],[CONTROLN]],vlookup_table[],4,FALSE)</f>
        <v>5201</v>
      </c>
      <c r="P784" t="str">
        <f>VLOOKUP(Table5[[#This Row],[CONTROLN]],vlookup_table[],5,FALSE)</f>
        <v>R2</v>
      </c>
      <c r="Q784">
        <f>VLOOKUP(Table5[[#This Row],[CONTROLN]],vlookup_table[],7,FALSE)</f>
        <v>10</v>
      </c>
      <c r="R784">
        <f t="shared" si="12"/>
        <v>45</v>
      </c>
      <c r="S7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85" spans="1:19" x14ac:dyDescent="0.35">
      <c r="A785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  <c r="N785">
        <f>VLOOKUP(Table5[[#This Row],[CONTROLN]],vlookup_table[],2,FALSE)</f>
        <v>0</v>
      </c>
      <c r="O785">
        <f>VLOOKUP(Table5[[#This Row],[CONTROLN]],vlookup_table[],4,FALSE)</f>
        <v>1901</v>
      </c>
      <c r="P785" t="str">
        <f>VLOOKUP(Table5[[#This Row],[CONTROLN]],vlookup_table[],5,FALSE)</f>
        <v>C3</v>
      </c>
      <c r="Q785">
        <f>VLOOKUP(Table5[[#This Row],[CONTROLN]],vlookup_table[],7,FALSE)</f>
        <v>10</v>
      </c>
      <c r="R785">
        <f t="shared" si="12"/>
        <v>78</v>
      </c>
      <c r="S7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86" spans="1:19" x14ac:dyDescent="0.35">
      <c r="A786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  <c r="N786">
        <f>VLOOKUP(Table5[[#This Row],[CONTROLN]],vlookup_table[],2,FALSE)</f>
        <v>1</v>
      </c>
      <c r="O786">
        <f>VLOOKUP(Table5[[#This Row],[CONTROLN]],vlookup_table[],4,FALSE)</f>
        <v>4001</v>
      </c>
      <c r="P786" t="str">
        <f>VLOOKUP(Table5[[#This Row],[CONTROLN]],vlookup_table[],5,FALSE)</f>
        <v>S2</v>
      </c>
      <c r="Q786">
        <f>VLOOKUP(Table5[[#This Row],[CONTROLN]],vlookup_table[],7,FALSE)</f>
        <v>10</v>
      </c>
      <c r="R786">
        <f t="shared" si="12"/>
        <v>57</v>
      </c>
      <c r="S7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87" spans="1:19" x14ac:dyDescent="0.35">
      <c r="A787">
        <v>87127</v>
      </c>
      <c r="B787" t="s">
        <v>35</v>
      </c>
      <c r="C787" t="s">
        <v>17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  <c r="N787">
        <f>VLOOKUP(Table5[[#This Row],[CONTROLN]],vlookup_table[],2,FALSE)</f>
        <v>0</v>
      </c>
      <c r="O787">
        <f>VLOOKUP(Table5[[#This Row],[CONTROLN]],vlookup_table[],4,FALSE)</f>
        <v>2101</v>
      </c>
      <c r="P787" t="str">
        <f>VLOOKUP(Table5[[#This Row],[CONTROLN]],vlookup_table[],5,FALSE)</f>
        <v>C2</v>
      </c>
      <c r="Q787">
        <f>VLOOKUP(Table5[[#This Row],[CONTROLN]],vlookup_table[],7,FALSE)</f>
        <v>10</v>
      </c>
      <c r="R787">
        <f t="shared" si="12"/>
        <v>76</v>
      </c>
      <c r="S7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88" spans="1:19" x14ac:dyDescent="0.35">
      <c r="A788">
        <v>263</v>
      </c>
      <c r="B788" t="s">
        <v>47</v>
      </c>
      <c r="C788" t="s">
        <v>109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  <c r="N788">
        <f>VLOOKUP(Table5[[#This Row],[CONTROLN]],vlookup_table[],2,FALSE)</f>
        <v>2</v>
      </c>
      <c r="O788">
        <f>VLOOKUP(Table5[[#This Row],[CONTROLN]],vlookup_table[],4,FALSE)</f>
        <v>2001</v>
      </c>
      <c r="P788" t="str">
        <f>VLOOKUP(Table5[[#This Row],[CONTROLN]],vlookup_table[],5,FALSE)</f>
        <v>T1</v>
      </c>
      <c r="Q788">
        <f>VLOOKUP(Table5[[#This Row],[CONTROLN]],vlookup_table[],7,FALSE)</f>
        <v>10</v>
      </c>
      <c r="R788">
        <f t="shared" si="12"/>
        <v>77</v>
      </c>
      <c r="S7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89" spans="1:19" x14ac:dyDescent="0.35">
      <c r="A789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  <c r="N789">
        <f>VLOOKUP(Table5[[#This Row],[CONTROLN]],vlookup_table[],2,FALSE)</f>
        <v>1</v>
      </c>
      <c r="O789">
        <f>VLOOKUP(Table5[[#This Row],[CONTROLN]],vlookup_table[],4,FALSE)</f>
        <v>3510</v>
      </c>
      <c r="P789" t="str">
        <f>VLOOKUP(Table5[[#This Row],[CONTROLN]],vlookup_table[],5,FALSE)</f>
        <v>S1</v>
      </c>
      <c r="Q789">
        <f>VLOOKUP(Table5[[#This Row],[CONTROLN]],vlookup_table[],7,FALSE)</f>
        <v>10</v>
      </c>
      <c r="R789">
        <f t="shared" si="12"/>
        <v>61</v>
      </c>
      <c r="S7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90" spans="1:19" x14ac:dyDescent="0.35">
      <c r="A790">
        <v>21746</v>
      </c>
      <c r="B790" t="s">
        <v>18</v>
      </c>
      <c r="C790" t="s">
        <v>17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  <c r="N790">
        <f>VLOOKUP(Table5[[#This Row],[CONTROLN]],vlookup_table[],2,FALSE)</f>
        <v>2</v>
      </c>
      <c r="O790">
        <f>VLOOKUP(Table5[[#This Row],[CONTROLN]],vlookup_table[],4,FALSE)</f>
        <v>4801</v>
      </c>
      <c r="P790" t="str">
        <f>VLOOKUP(Table5[[#This Row],[CONTROLN]],vlookup_table[],5,FALSE)</f>
        <v>R3</v>
      </c>
      <c r="Q790">
        <f>VLOOKUP(Table5[[#This Row],[CONTROLN]],vlookup_table[],7,FALSE)</f>
        <v>10</v>
      </c>
      <c r="R790">
        <f t="shared" si="12"/>
        <v>49</v>
      </c>
      <c r="S7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91" spans="1:19" x14ac:dyDescent="0.35">
      <c r="A79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  <c r="N791">
        <f>VLOOKUP(Table5[[#This Row],[CONTROLN]],vlookup_table[],2,FALSE)</f>
        <v>28</v>
      </c>
      <c r="O791">
        <f>VLOOKUP(Table5[[#This Row],[CONTROLN]],vlookup_table[],4,FALSE)</f>
        <v>2901</v>
      </c>
      <c r="P791" t="str">
        <f>VLOOKUP(Table5[[#This Row],[CONTROLN]],vlookup_table[],5,FALSE)</f>
        <v>T2</v>
      </c>
      <c r="Q791">
        <f>VLOOKUP(Table5[[#This Row],[CONTROLN]],vlookup_table[],7,FALSE)</f>
        <v>20</v>
      </c>
      <c r="R791">
        <f t="shared" si="12"/>
        <v>68</v>
      </c>
      <c r="S7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792" spans="1:19" x14ac:dyDescent="0.35">
      <c r="A792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  <c r="N792">
        <f>VLOOKUP(Table5[[#This Row],[CONTROLN]],vlookup_table[],2,FALSE)</f>
        <v>0</v>
      </c>
      <c r="O792">
        <f>VLOOKUP(Table5[[#This Row],[CONTROLN]],vlookup_table[],4,FALSE)</f>
        <v>0</v>
      </c>
      <c r="P792" t="str">
        <f>VLOOKUP(Table5[[#This Row],[CONTROLN]],vlookup_table[],5,FALSE)</f>
        <v>R2</v>
      </c>
      <c r="Q792">
        <f>VLOOKUP(Table5[[#This Row],[CONTROLN]],vlookup_table[],7,FALSE)</f>
        <v>5</v>
      </c>
      <c r="R792" t="str">
        <f t="shared" si="12"/>
        <v/>
      </c>
      <c r="S7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93" spans="1:19" x14ac:dyDescent="0.35">
      <c r="A793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  <c r="N793">
        <f>VLOOKUP(Table5[[#This Row],[CONTROLN]],vlookup_table[],2,FALSE)</f>
        <v>2</v>
      </c>
      <c r="O793">
        <f>VLOOKUP(Table5[[#This Row],[CONTROLN]],vlookup_table[],4,FALSE)</f>
        <v>2307</v>
      </c>
      <c r="P793" t="str">
        <f>VLOOKUP(Table5[[#This Row],[CONTROLN]],vlookup_table[],5,FALSE)</f>
        <v>R2</v>
      </c>
      <c r="Q793">
        <f>VLOOKUP(Table5[[#This Row],[CONTROLN]],vlookup_table[],7,FALSE)</f>
        <v>6</v>
      </c>
      <c r="R793">
        <f t="shared" si="12"/>
        <v>73</v>
      </c>
      <c r="S7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94" spans="1:19" x14ac:dyDescent="0.35">
      <c r="A794">
        <v>135060</v>
      </c>
      <c r="B794" t="s">
        <v>56</v>
      </c>
      <c r="C794" t="s">
        <v>17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  <c r="N794">
        <f>VLOOKUP(Table5[[#This Row],[CONTROLN]],vlookup_table[],2,FALSE)</f>
        <v>2</v>
      </c>
      <c r="O794">
        <f>VLOOKUP(Table5[[#This Row],[CONTROLN]],vlookup_table[],4,FALSE)</f>
        <v>0</v>
      </c>
      <c r="P794" t="str">
        <f>VLOOKUP(Table5[[#This Row],[CONTROLN]],vlookup_table[],5,FALSE)</f>
        <v>U1</v>
      </c>
      <c r="Q794">
        <f>VLOOKUP(Table5[[#This Row],[CONTROLN]],vlookup_table[],7,FALSE)</f>
        <v>20</v>
      </c>
      <c r="R794" t="str">
        <f t="shared" si="12"/>
        <v/>
      </c>
      <c r="S7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795" spans="1:19" x14ac:dyDescent="0.35">
      <c r="A795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  <c r="N795">
        <f>VLOOKUP(Table5[[#This Row],[CONTROLN]],vlookup_table[],2,FALSE)</f>
        <v>1</v>
      </c>
      <c r="O795">
        <f>VLOOKUP(Table5[[#This Row],[CONTROLN]],vlookup_table[],4,FALSE)</f>
        <v>4901</v>
      </c>
      <c r="P795" t="str">
        <f>VLOOKUP(Table5[[#This Row],[CONTROLN]],vlookup_table[],5,FALSE)</f>
        <v>C1</v>
      </c>
      <c r="Q795">
        <f>VLOOKUP(Table5[[#This Row],[CONTROLN]],vlookup_table[],7,FALSE)</f>
        <v>6</v>
      </c>
      <c r="R795">
        <f t="shared" si="12"/>
        <v>48</v>
      </c>
      <c r="S7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796" spans="1:19" x14ac:dyDescent="0.35">
      <c r="A796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  <c r="N796">
        <f>VLOOKUP(Table5[[#This Row],[CONTROLN]],vlookup_table[],2,FALSE)</f>
        <v>0</v>
      </c>
      <c r="O796">
        <f>VLOOKUP(Table5[[#This Row],[CONTROLN]],vlookup_table[],4,FALSE)</f>
        <v>0</v>
      </c>
      <c r="P796" t="str">
        <f>VLOOKUP(Table5[[#This Row],[CONTROLN]],vlookup_table[],5,FALSE)</f>
        <v>R3</v>
      </c>
      <c r="Q796">
        <f>VLOOKUP(Table5[[#This Row],[CONTROLN]],vlookup_table[],7,FALSE)</f>
        <v>50</v>
      </c>
      <c r="R796" t="str">
        <f t="shared" si="12"/>
        <v/>
      </c>
      <c r="S7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97" spans="1:19" x14ac:dyDescent="0.35">
      <c r="A797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  <c r="N797">
        <f>VLOOKUP(Table5[[#This Row],[CONTROLN]],vlookup_table[],2,FALSE)</f>
        <v>1</v>
      </c>
      <c r="O797">
        <f>VLOOKUP(Table5[[#This Row],[CONTROLN]],vlookup_table[],4,FALSE)</f>
        <v>0</v>
      </c>
      <c r="P797" t="str">
        <f>VLOOKUP(Table5[[#This Row],[CONTROLN]],vlookup_table[],5,FALSE)</f>
        <v>R2</v>
      </c>
      <c r="Q797">
        <f>VLOOKUP(Table5[[#This Row],[CONTROLN]],vlookup_table[],7,FALSE)</f>
        <v>5</v>
      </c>
      <c r="R797" t="str">
        <f t="shared" si="12"/>
        <v/>
      </c>
      <c r="S7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798" spans="1:19" x14ac:dyDescent="0.35">
      <c r="A798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  <c r="N798">
        <f>VLOOKUP(Table5[[#This Row],[CONTROLN]],vlookup_table[],2,FALSE)</f>
        <v>1</v>
      </c>
      <c r="O798">
        <f>VLOOKUP(Table5[[#This Row],[CONTROLN]],vlookup_table[],4,FALSE)</f>
        <v>1101</v>
      </c>
      <c r="P798" t="str">
        <f>VLOOKUP(Table5[[#This Row],[CONTROLN]],vlookup_table[],5,FALSE)</f>
        <v>S2</v>
      </c>
      <c r="Q798">
        <f>VLOOKUP(Table5[[#This Row],[CONTROLN]],vlookup_table[],7,FALSE)</f>
        <v>21</v>
      </c>
      <c r="R798">
        <f t="shared" si="12"/>
        <v>86</v>
      </c>
      <c r="S7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799" spans="1:19" x14ac:dyDescent="0.35">
      <c r="A799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  <c r="N799">
        <f>VLOOKUP(Table5[[#This Row],[CONTROLN]],vlookup_table[],2,FALSE)</f>
        <v>1</v>
      </c>
      <c r="O799">
        <f>VLOOKUP(Table5[[#This Row],[CONTROLN]],vlookup_table[],4,FALSE)</f>
        <v>2802</v>
      </c>
      <c r="P799" t="str">
        <f>VLOOKUP(Table5[[#This Row],[CONTROLN]],vlookup_table[],5,FALSE)</f>
        <v>T2</v>
      </c>
      <c r="Q799">
        <f>VLOOKUP(Table5[[#This Row],[CONTROLN]],vlookup_table[],7,FALSE)</f>
        <v>6</v>
      </c>
      <c r="R799">
        <f t="shared" si="12"/>
        <v>69</v>
      </c>
      <c r="S7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00" spans="1:19" x14ac:dyDescent="0.35">
      <c r="A800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  <c r="N800">
        <f>VLOOKUP(Table5[[#This Row],[CONTROLN]],vlookup_table[],2,FALSE)</f>
        <v>0</v>
      </c>
      <c r="O800">
        <f>VLOOKUP(Table5[[#This Row],[CONTROLN]],vlookup_table[],4,FALSE)</f>
        <v>0</v>
      </c>
      <c r="P800" t="str">
        <f>VLOOKUP(Table5[[#This Row],[CONTROLN]],vlookup_table[],5,FALSE)</f>
        <v>C2</v>
      </c>
      <c r="Q800">
        <f>VLOOKUP(Table5[[#This Row],[CONTROLN]],vlookup_table[],7,FALSE)</f>
        <v>25</v>
      </c>
      <c r="R800" t="str">
        <f t="shared" si="12"/>
        <v/>
      </c>
      <c r="S8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01" spans="1:19" x14ac:dyDescent="0.35">
      <c r="A80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  <c r="N801">
        <f>VLOOKUP(Table5[[#This Row],[CONTROLN]],vlookup_table[],2,FALSE)</f>
        <v>1</v>
      </c>
      <c r="O801">
        <f>VLOOKUP(Table5[[#This Row],[CONTROLN]],vlookup_table[],4,FALSE)</f>
        <v>0</v>
      </c>
      <c r="P801" t="str">
        <f>VLOOKUP(Table5[[#This Row],[CONTROLN]],vlookup_table[],5,FALSE)</f>
        <v>S1</v>
      </c>
      <c r="Q801">
        <f>VLOOKUP(Table5[[#This Row],[CONTROLN]],vlookup_table[],7,FALSE)</f>
        <v>25</v>
      </c>
      <c r="R801" t="str">
        <f t="shared" si="12"/>
        <v/>
      </c>
      <c r="S8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02" spans="1:19" x14ac:dyDescent="0.35">
      <c r="A802">
        <v>135016</v>
      </c>
      <c r="B802" t="s">
        <v>56</v>
      </c>
      <c r="C802" t="s">
        <v>17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  <c r="N802">
        <f>VLOOKUP(Table5[[#This Row],[CONTROLN]],vlookup_table[],2,FALSE)</f>
        <v>0</v>
      </c>
      <c r="O802">
        <f>VLOOKUP(Table5[[#This Row],[CONTROLN]],vlookup_table[],4,FALSE)</f>
        <v>5212</v>
      </c>
      <c r="P802" t="str">
        <f>VLOOKUP(Table5[[#This Row],[CONTROLN]],vlookup_table[],5,FALSE)</f>
        <v>C3</v>
      </c>
      <c r="Q802">
        <f>VLOOKUP(Table5[[#This Row],[CONTROLN]],vlookup_table[],7,FALSE)</f>
        <v>14</v>
      </c>
      <c r="R802">
        <f t="shared" si="12"/>
        <v>44</v>
      </c>
      <c r="S8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03" spans="1:19" x14ac:dyDescent="0.35">
      <c r="A803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  <c r="N803">
        <f>VLOOKUP(Table5[[#This Row],[CONTROLN]],vlookup_table[],2,FALSE)</f>
        <v>0</v>
      </c>
      <c r="O803">
        <f>VLOOKUP(Table5[[#This Row],[CONTROLN]],vlookup_table[],4,FALSE)</f>
        <v>4501</v>
      </c>
      <c r="P803" t="str">
        <f>VLOOKUP(Table5[[#This Row],[CONTROLN]],vlookup_table[],5,FALSE)</f>
        <v>S1</v>
      </c>
      <c r="Q803">
        <f>VLOOKUP(Table5[[#This Row],[CONTROLN]],vlookup_table[],7,FALSE)</f>
        <v>50</v>
      </c>
      <c r="R803">
        <f t="shared" si="12"/>
        <v>52</v>
      </c>
      <c r="S8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04" spans="1:19" x14ac:dyDescent="0.35">
      <c r="A804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  <c r="N804">
        <f>VLOOKUP(Table5[[#This Row],[CONTROLN]],vlookup_table[],2,FALSE)</f>
        <v>1</v>
      </c>
      <c r="O804">
        <f>VLOOKUP(Table5[[#This Row],[CONTROLN]],vlookup_table[],4,FALSE)</f>
        <v>1305</v>
      </c>
      <c r="P804" t="str">
        <f>VLOOKUP(Table5[[#This Row],[CONTROLN]],vlookup_table[],5,FALSE)</f>
        <v>R2</v>
      </c>
      <c r="Q804">
        <f>VLOOKUP(Table5[[#This Row],[CONTROLN]],vlookup_table[],7,FALSE)</f>
        <v>11</v>
      </c>
      <c r="R804">
        <f t="shared" si="12"/>
        <v>84</v>
      </c>
      <c r="S8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05" spans="1:19" x14ac:dyDescent="0.35">
      <c r="A805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  <c r="N805">
        <f>VLOOKUP(Table5[[#This Row],[CONTROLN]],vlookup_table[],2,FALSE)</f>
        <v>0</v>
      </c>
      <c r="O805">
        <f>VLOOKUP(Table5[[#This Row],[CONTROLN]],vlookup_table[],4,FALSE)</f>
        <v>0</v>
      </c>
      <c r="P805" t="str">
        <f>VLOOKUP(Table5[[#This Row],[CONTROLN]],vlookup_table[],5,FALSE)</f>
        <v>R2</v>
      </c>
      <c r="Q805">
        <f>VLOOKUP(Table5[[#This Row],[CONTROLN]],vlookup_table[],7,FALSE)</f>
        <v>15</v>
      </c>
      <c r="R805" t="str">
        <f t="shared" si="12"/>
        <v/>
      </c>
      <c r="S8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06" spans="1:19" x14ac:dyDescent="0.35">
      <c r="A806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  <c r="N806">
        <f>VLOOKUP(Table5[[#This Row],[CONTROLN]],vlookup_table[],2,FALSE)</f>
        <v>1</v>
      </c>
      <c r="O806">
        <f>VLOOKUP(Table5[[#This Row],[CONTROLN]],vlookup_table[],4,FALSE)</f>
        <v>1502</v>
      </c>
      <c r="P806" t="str">
        <f>VLOOKUP(Table5[[#This Row],[CONTROLN]],vlookup_table[],5,FALSE)</f>
        <v>C2</v>
      </c>
      <c r="Q806">
        <f>VLOOKUP(Table5[[#This Row],[CONTROLN]],vlookup_table[],7,FALSE)</f>
        <v>4</v>
      </c>
      <c r="R806">
        <f t="shared" si="12"/>
        <v>82</v>
      </c>
      <c r="S8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07" spans="1:19" x14ac:dyDescent="0.35">
      <c r="A807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  <c r="N807">
        <f>VLOOKUP(Table5[[#This Row],[CONTROLN]],vlookup_table[],2,FALSE)</f>
        <v>0</v>
      </c>
      <c r="O807">
        <f>VLOOKUP(Table5[[#This Row],[CONTROLN]],vlookup_table[],4,FALSE)</f>
        <v>0</v>
      </c>
      <c r="P807" t="str">
        <f>VLOOKUP(Table5[[#This Row],[CONTROLN]],vlookup_table[],5,FALSE)</f>
        <v>C1</v>
      </c>
      <c r="Q807">
        <f>VLOOKUP(Table5[[#This Row],[CONTROLN]],vlookup_table[],7,FALSE)</f>
        <v>15</v>
      </c>
      <c r="R807" t="str">
        <f t="shared" si="12"/>
        <v/>
      </c>
      <c r="S8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08" spans="1:19" x14ac:dyDescent="0.35">
      <c r="A808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  <c r="N808">
        <f>VLOOKUP(Table5[[#This Row],[CONTROLN]],vlookup_table[],2,FALSE)</f>
        <v>0</v>
      </c>
      <c r="O808">
        <f>VLOOKUP(Table5[[#This Row],[CONTROLN]],vlookup_table[],4,FALSE)</f>
        <v>1403</v>
      </c>
      <c r="P808" t="str">
        <f>VLOOKUP(Table5[[#This Row],[CONTROLN]],vlookup_table[],5,FALSE)</f>
        <v>S2</v>
      </c>
      <c r="Q808">
        <f>VLOOKUP(Table5[[#This Row],[CONTROLN]],vlookup_table[],7,FALSE)</f>
        <v>10</v>
      </c>
      <c r="R808">
        <f t="shared" si="12"/>
        <v>83</v>
      </c>
      <c r="S8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09" spans="1:19" x14ac:dyDescent="0.35">
      <c r="A809">
        <v>126035</v>
      </c>
      <c r="B809" t="s">
        <v>21</v>
      </c>
      <c r="C809" t="s">
        <v>109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  <c r="N809">
        <f>VLOOKUP(Table5[[#This Row],[CONTROLN]],vlookup_table[],2,FALSE)</f>
        <v>0</v>
      </c>
      <c r="O809">
        <f>VLOOKUP(Table5[[#This Row],[CONTROLN]],vlookup_table[],4,FALSE)</f>
        <v>1308</v>
      </c>
      <c r="P809" t="str">
        <f>VLOOKUP(Table5[[#This Row],[CONTROLN]],vlookup_table[],5,FALSE)</f>
        <v>R3</v>
      </c>
      <c r="Q809">
        <f>VLOOKUP(Table5[[#This Row],[CONTROLN]],vlookup_table[],7,FALSE)</f>
        <v>21</v>
      </c>
      <c r="R809">
        <f t="shared" si="12"/>
        <v>83</v>
      </c>
      <c r="S8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10" spans="1:19" x14ac:dyDescent="0.35">
      <c r="A810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  <c r="N810">
        <f>VLOOKUP(Table5[[#This Row],[CONTROLN]],vlookup_table[],2,FALSE)</f>
        <v>1</v>
      </c>
      <c r="O810">
        <f>VLOOKUP(Table5[[#This Row],[CONTROLN]],vlookup_table[],4,FALSE)</f>
        <v>5712</v>
      </c>
      <c r="P810" t="str">
        <f>VLOOKUP(Table5[[#This Row],[CONTROLN]],vlookup_table[],5,FALSE)</f>
        <v>T2</v>
      </c>
      <c r="Q810">
        <f>VLOOKUP(Table5[[#This Row],[CONTROLN]],vlookup_table[],7,FALSE)</f>
        <v>17</v>
      </c>
      <c r="R810">
        <f t="shared" si="12"/>
        <v>39</v>
      </c>
      <c r="S8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11" spans="1:19" x14ac:dyDescent="0.35">
      <c r="A81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  <c r="N811">
        <f>VLOOKUP(Table5[[#This Row],[CONTROLN]],vlookup_table[],2,FALSE)</f>
        <v>1</v>
      </c>
      <c r="O811">
        <f>VLOOKUP(Table5[[#This Row],[CONTROLN]],vlookup_table[],4,FALSE)</f>
        <v>4612</v>
      </c>
      <c r="P811" t="str">
        <f>VLOOKUP(Table5[[#This Row],[CONTROLN]],vlookup_table[],5,FALSE)</f>
        <v>T2</v>
      </c>
      <c r="Q811">
        <f>VLOOKUP(Table5[[#This Row],[CONTROLN]],vlookup_table[],7,FALSE)</f>
        <v>20</v>
      </c>
      <c r="R811">
        <f t="shared" si="12"/>
        <v>50</v>
      </c>
      <c r="S8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12" spans="1:19" x14ac:dyDescent="0.35">
      <c r="A812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  <c r="N812">
        <f>VLOOKUP(Table5[[#This Row],[CONTROLN]],vlookup_table[],2,FALSE)</f>
        <v>0</v>
      </c>
      <c r="O812">
        <f>VLOOKUP(Table5[[#This Row],[CONTROLN]],vlookup_table[],4,FALSE)</f>
        <v>1503</v>
      </c>
      <c r="P812" t="str">
        <f>VLOOKUP(Table5[[#This Row],[CONTROLN]],vlookup_table[],5,FALSE)</f>
        <v>R3</v>
      </c>
      <c r="Q812">
        <f>VLOOKUP(Table5[[#This Row],[CONTROLN]],vlookup_table[],7,FALSE)</f>
        <v>10</v>
      </c>
      <c r="R812">
        <f t="shared" si="12"/>
        <v>82</v>
      </c>
      <c r="S8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13" spans="1:19" x14ac:dyDescent="0.35">
      <c r="A813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  <c r="N813">
        <f>VLOOKUP(Table5[[#This Row],[CONTROLN]],vlookup_table[],2,FALSE)</f>
        <v>28</v>
      </c>
      <c r="O813">
        <f>VLOOKUP(Table5[[#This Row],[CONTROLN]],vlookup_table[],4,FALSE)</f>
        <v>5001</v>
      </c>
      <c r="P813" t="str">
        <f>VLOOKUP(Table5[[#This Row],[CONTROLN]],vlookup_table[],5,FALSE)</f>
        <v>S3</v>
      </c>
      <c r="Q813">
        <f>VLOOKUP(Table5[[#This Row],[CONTROLN]],vlookup_table[],7,FALSE)</f>
        <v>25</v>
      </c>
      <c r="R813">
        <f t="shared" si="12"/>
        <v>47</v>
      </c>
      <c r="S8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14" spans="1:19" x14ac:dyDescent="0.35">
      <c r="A814">
        <v>144769</v>
      </c>
      <c r="B814" t="s">
        <v>22</v>
      </c>
      <c r="C814" t="s">
        <v>109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  <c r="N814">
        <f>VLOOKUP(Table5[[#This Row],[CONTROLN]],vlookup_table[],2,FALSE)</f>
        <v>1</v>
      </c>
      <c r="O814">
        <f>VLOOKUP(Table5[[#This Row],[CONTROLN]],vlookup_table[],4,FALSE)</f>
        <v>0</v>
      </c>
      <c r="P814" t="str">
        <f>VLOOKUP(Table5[[#This Row],[CONTROLN]],vlookup_table[],5,FALSE)</f>
        <v>S1</v>
      </c>
      <c r="Q814">
        <f>VLOOKUP(Table5[[#This Row],[CONTROLN]],vlookup_table[],7,FALSE)</f>
        <v>6</v>
      </c>
      <c r="R814" t="str">
        <f t="shared" si="12"/>
        <v/>
      </c>
      <c r="S8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15" spans="1:19" x14ac:dyDescent="0.35">
      <c r="A815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  <c r="N815">
        <f>VLOOKUP(Table5[[#This Row],[CONTROLN]],vlookup_table[],2,FALSE)</f>
        <v>2</v>
      </c>
      <c r="O815">
        <f>VLOOKUP(Table5[[#This Row],[CONTROLN]],vlookup_table[],4,FALSE)</f>
        <v>2609</v>
      </c>
      <c r="P815" t="str">
        <f>VLOOKUP(Table5[[#This Row],[CONTROLN]],vlookup_table[],5,FALSE)</f>
        <v>C2</v>
      </c>
      <c r="Q815">
        <f>VLOOKUP(Table5[[#This Row],[CONTROLN]],vlookup_table[],7,FALSE)</f>
        <v>15</v>
      </c>
      <c r="R815">
        <f t="shared" si="12"/>
        <v>70</v>
      </c>
      <c r="S8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16" spans="1:19" x14ac:dyDescent="0.35">
      <c r="A816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  <c r="N816">
        <f>VLOOKUP(Table5[[#This Row],[CONTROLN]],vlookup_table[],2,FALSE)</f>
        <v>1</v>
      </c>
      <c r="O816">
        <f>VLOOKUP(Table5[[#This Row],[CONTROLN]],vlookup_table[],4,FALSE)</f>
        <v>4104</v>
      </c>
      <c r="P816" t="str">
        <f>VLOOKUP(Table5[[#This Row],[CONTROLN]],vlookup_table[],5,FALSE)</f>
        <v/>
      </c>
      <c r="Q816">
        <f>VLOOKUP(Table5[[#This Row],[CONTROLN]],vlookup_table[],7,FALSE)</f>
        <v>7</v>
      </c>
      <c r="R816">
        <f t="shared" si="12"/>
        <v>56</v>
      </c>
      <c r="S81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817" spans="1:19" x14ac:dyDescent="0.35">
      <c r="A817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  <c r="N817">
        <f>VLOOKUP(Table5[[#This Row],[CONTROLN]],vlookup_table[],2,FALSE)</f>
        <v>2</v>
      </c>
      <c r="O817">
        <f>VLOOKUP(Table5[[#This Row],[CONTROLN]],vlookup_table[],4,FALSE)</f>
        <v>0</v>
      </c>
      <c r="P817" t="str">
        <f>VLOOKUP(Table5[[#This Row],[CONTROLN]],vlookup_table[],5,FALSE)</f>
        <v>R2</v>
      </c>
      <c r="Q817">
        <f>VLOOKUP(Table5[[#This Row],[CONTROLN]],vlookup_table[],7,FALSE)</f>
        <v>15</v>
      </c>
      <c r="R817" t="str">
        <f t="shared" si="12"/>
        <v/>
      </c>
      <c r="S8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18" spans="1:19" x14ac:dyDescent="0.35">
      <c r="A818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  <c r="N818">
        <f>VLOOKUP(Table5[[#This Row],[CONTROLN]],vlookup_table[],2,FALSE)</f>
        <v>3</v>
      </c>
      <c r="O818">
        <f>VLOOKUP(Table5[[#This Row],[CONTROLN]],vlookup_table[],4,FALSE)</f>
        <v>1001</v>
      </c>
      <c r="P818" t="str">
        <f>VLOOKUP(Table5[[#This Row],[CONTROLN]],vlookup_table[],5,FALSE)</f>
        <v>S2</v>
      </c>
      <c r="Q818">
        <f>VLOOKUP(Table5[[#This Row],[CONTROLN]],vlookup_table[],7,FALSE)</f>
        <v>15</v>
      </c>
      <c r="R818">
        <f t="shared" si="12"/>
        <v>87</v>
      </c>
      <c r="S8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19" spans="1:19" x14ac:dyDescent="0.35">
      <c r="A819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  <c r="N819">
        <f>VLOOKUP(Table5[[#This Row],[CONTROLN]],vlookup_table[],2,FALSE)</f>
        <v>1</v>
      </c>
      <c r="O819">
        <f>VLOOKUP(Table5[[#This Row],[CONTROLN]],vlookup_table[],4,FALSE)</f>
        <v>1701</v>
      </c>
      <c r="P819" t="str">
        <f>VLOOKUP(Table5[[#This Row],[CONTROLN]],vlookup_table[],5,FALSE)</f>
        <v>C1</v>
      </c>
      <c r="Q819">
        <f>VLOOKUP(Table5[[#This Row],[CONTROLN]],vlookup_table[],7,FALSE)</f>
        <v>10</v>
      </c>
      <c r="R819">
        <f t="shared" si="12"/>
        <v>80</v>
      </c>
      <c r="S8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20" spans="1:19" x14ac:dyDescent="0.35">
      <c r="A820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  <c r="N820">
        <f>VLOOKUP(Table5[[#This Row],[CONTROLN]],vlookup_table[],2,FALSE)</f>
        <v>0</v>
      </c>
      <c r="O820">
        <f>VLOOKUP(Table5[[#This Row],[CONTROLN]],vlookup_table[],4,FALSE)</f>
        <v>4401</v>
      </c>
      <c r="P820" t="str">
        <f>VLOOKUP(Table5[[#This Row],[CONTROLN]],vlookup_table[],5,FALSE)</f>
        <v>R2</v>
      </c>
      <c r="Q820">
        <f>VLOOKUP(Table5[[#This Row],[CONTROLN]],vlookup_table[],7,FALSE)</f>
        <v>20</v>
      </c>
      <c r="R820">
        <f t="shared" si="12"/>
        <v>53</v>
      </c>
      <c r="S8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21" spans="1:19" x14ac:dyDescent="0.35">
      <c r="A821">
        <v>185760</v>
      </c>
      <c r="B821" t="s">
        <v>40</v>
      </c>
      <c r="C821" t="s">
        <v>109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  <c r="N821">
        <f>VLOOKUP(Table5[[#This Row],[CONTROLN]],vlookup_table[],2,FALSE)</f>
        <v>0</v>
      </c>
      <c r="O821">
        <f>VLOOKUP(Table5[[#This Row],[CONTROLN]],vlookup_table[],4,FALSE)</f>
        <v>0</v>
      </c>
      <c r="P821" t="str">
        <f>VLOOKUP(Table5[[#This Row],[CONTROLN]],vlookup_table[],5,FALSE)</f>
        <v>C2</v>
      </c>
      <c r="Q821">
        <f>VLOOKUP(Table5[[#This Row],[CONTROLN]],vlookup_table[],7,FALSE)</f>
        <v>10</v>
      </c>
      <c r="R821" t="str">
        <f t="shared" si="12"/>
        <v/>
      </c>
      <c r="S8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22" spans="1:19" x14ac:dyDescent="0.35">
      <c r="A822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  <c r="N822">
        <f>VLOOKUP(Table5[[#This Row],[CONTROLN]],vlookup_table[],2,FALSE)</f>
        <v>0</v>
      </c>
      <c r="O822">
        <f>VLOOKUP(Table5[[#This Row],[CONTROLN]],vlookup_table[],4,FALSE)</f>
        <v>0</v>
      </c>
      <c r="P822" t="str">
        <f>VLOOKUP(Table5[[#This Row],[CONTROLN]],vlookup_table[],5,FALSE)</f>
        <v>R2</v>
      </c>
      <c r="Q822">
        <f>VLOOKUP(Table5[[#This Row],[CONTROLN]],vlookup_table[],7,FALSE)</f>
        <v>30</v>
      </c>
      <c r="R822" t="str">
        <f t="shared" si="12"/>
        <v/>
      </c>
      <c r="S8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23" spans="1:19" x14ac:dyDescent="0.35">
      <c r="A823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  <c r="N823">
        <f>VLOOKUP(Table5[[#This Row],[CONTROLN]],vlookup_table[],2,FALSE)</f>
        <v>1</v>
      </c>
      <c r="O823">
        <f>VLOOKUP(Table5[[#This Row],[CONTROLN]],vlookup_table[],4,FALSE)</f>
        <v>4510</v>
      </c>
      <c r="P823" t="str">
        <f>VLOOKUP(Table5[[#This Row],[CONTROLN]],vlookup_table[],5,FALSE)</f>
        <v>C3</v>
      </c>
      <c r="Q823">
        <f>VLOOKUP(Table5[[#This Row],[CONTROLN]],vlookup_table[],7,FALSE)</f>
        <v>6</v>
      </c>
      <c r="R823">
        <f t="shared" si="12"/>
        <v>51</v>
      </c>
      <c r="S8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24" spans="1:19" x14ac:dyDescent="0.35">
      <c r="A824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  <c r="N824">
        <f>VLOOKUP(Table5[[#This Row],[CONTROLN]],vlookup_table[],2,FALSE)</f>
        <v>2</v>
      </c>
      <c r="O824">
        <f>VLOOKUP(Table5[[#This Row],[CONTROLN]],vlookup_table[],4,FALSE)</f>
        <v>4212</v>
      </c>
      <c r="P824" t="str">
        <f>VLOOKUP(Table5[[#This Row],[CONTROLN]],vlookup_table[],5,FALSE)</f>
        <v>S2</v>
      </c>
      <c r="Q824">
        <f>VLOOKUP(Table5[[#This Row],[CONTROLN]],vlookup_table[],7,FALSE)</f>
        <v>15</v>
      </c>
      <c r="R824">
        <f t="shared" si="12"/>
        <v>54</v>
      </c>
      <c r="S8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25" spans="1:19" x14ac:dyDescent="0.35">
      <c r="A825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  <c r="N825">
        <f>VLOOKUP(Table5[[#This Row],[CONTROLN]],vlookup_table[],2,FALSE)</f>
        <v>2</v>
      </c>
      <c r="O825">
        <f>VLOOKUP(Table5[[#This Row],[CONTROLN]],vlookup_table[],4,FALSE)</f>
        <v>2101</v>
      </c>
      <c r="P825" t="str">
        <f>VLOOKUP(Table5[[#This Row],[CONTROLN]],vlookup_table[],5,FALSE)</f>
        <v>R2</v>
      </c>
      <c r="Q825">
        <f>VLOOKUP(Table5[[#This Row],[CONTROLN]],vlookup_table[],7,FALSE)</f>
        <v>7</v>
      </c>
      <c r="R825">
        <f t="shared" si="12"/>
        <v>76</v>
      </c>
      <c r="S8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26" spans="1:19" x14ac:dyDescent="0.35">
      <c r="A826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  <c r="N826">
        <f>VLOOKUP(Table5[[#This Row],[CONTROLN]],vlookup_table[],2,FALSE)</f>
        <v>0</v>
      </c>
      <c r="O826">
        <f>VLOOKUP(Table5[[#This Row],[CONTROLN]],vlookup_table[],4,FALSE)</f>
        <v>3001</v>
      </c>
      <c r="P826" t="str">
        <f>VLOOKUP(Table5[[#This Row],[CONTROLN]],vlookup_table[],5,FALSE)</f>
        <v>S2</v>
      </c>
      <c r="Q826">
        <f>VLOOKUP(Table5[[#This Row],[CONTROLN]],vlookup_table[],7,FALSE)</f>
        <v>27</v>
      </c>
      <c r="R826">
        <f t="shared" si="12"/>
        <v>67</v>
      </c>
      <c r="S8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27" spans="1:19" x14ac:dyDescent="0.35">
      <c r="A827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  <c r="N827">
        <f>VLOOKUP(Table5[[#This Row],[CONTROLN]],vlookup_table[],2,FALSE)</f>
        <v>4</v>
      </c>
      <c r="O827">
        <f>VLOOKUP(Table5[[#This Row],[CONTROLN]],vlookup_table[],4,FALSE)</f>
        <v>1906</v>
      </c>
      <c r="P827" t="str">
        <f>VLOOKUP(Table5[[#This Row],[CONTROLN]],vlookup_table[],5,FALSE)</f>
        <v>R1</v>
      </c>
      <c r="Q827">
        <f>VLOOKUP(Table5[[#This Row],[CONTROLN]],vlookup_table[],7,FALSE)</f>
        <v>25</v>
      </c>
      <c r="R827">
        <f t="shared" si="12"/>
        <v>78</v>
      </c>
      <c r="S8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28" spans="1:19" x14ac:dyDescent="0.35">
      <c r="A828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  <c r="N828">
        <f>VLOOKUP(Table5[[#This Row],[CONTROLN]],vlookup_table[],2,FALSE)</f>
        <v>0</v>
      </c>
      <c r="O828">
        <f>VLOOKUP(Table5[[#This Row],[CONTROLN]],vlookup_table[],4,FALSE)</f>
        <v>2801</v>
      </c>
      <c r="P828" t="str">
        <f>VLOOKUP(Table5[[#This Row],[CONTROLN]],vlookup_table[],5,FALSE)</f>
        <v>T2</v>
      </c>
      <c r="Q828">
        <f>VLOOKUP(Table5[[#This Row],[CONTROLN]],vlookup_table[],7,FALSE)</f>
        <v>5</v>
      </c>
      <c r="R828">
        <f t="shared" si="12"/>
        <v>69</v>
      </c>
      <c r="S8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29" spans="1:19" x14ac:dyDescent="0.35">
      <c r="A829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  <c r="N829">
        <f>VLOOKUP(Table5[[#This Row],[CONTROLN]],vlookup_table[],2,FALSE)</f>
        <v>1</v>
      </c>
      <c r="O829">
        <f>VLOOKUP(Table5[[#This Row],[CONTROLN]],vlookup_table[],4,FALSE)</f>
        <v>4701</v>
      </c>
      <c r="P829" t="str">
        <f>VLOOKUP(Table5[[#This Row],[CONTROLN]],vlookup_table[],5,FALSE)</f>
        <v>R2</v>
      </c>
      <c r="Q829">
        <f>VLOOKUP(Table5[[#This Row],[CONTROLN]],vlookup_table[],7,FALSE)</f>
        <v>20</v>
      </c>
      <c r="R829">
        <f t="shared" si="12"/>
        <v>50</v>
      </c>
      <c r="S8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30" spans="1:19" x14ac:dyDescent="0.35">
      <c r="A830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  <c r="N830">
        <f>VLOOKUP(Table5[[#This Row],[CONTROLN]],vlookup_table[],2,FALSE)</f>
        <v>28</v>
      </c>
      <c r="O830">
        <f>VLOOKUP(Table5[[#This Row],[CONTROLN]],vlookup_table[],4,FALSE)</f>
        <v>3801</v>
      </c>
      <c r="P830" t="str">
        <f>VLOOKUP(Table5[[#This Row],[CONTROLN]],vlookup_table[],5,FALSE)</f>
        <v>S2</v>
      </c>
      <c r="Q830">
        <f>VLOOKUP(Table5[[#This Row],[CONTROLN]],vlookup_table[],7,FALSE)</f>
        <v>3</v>
      </c>
      <c r="R830">
        <f t="shared" si="12"/>
        <v>59</v>
      </c>
      <c r="S8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31" spans="1:19" x14ac:dyDescent="0.35">
      <c r="A83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  <c r="N831">
        <f>VLOOKUP(Table5[[#This Row],[CONTROLN]],vlookup_table[],2,FALSE)</f>
        <v>1</v>
      </c>
      <c r="O831">
        <f>VLOOKUP(Table5[[#This Row],[CONTROLN]],vlookup_table[],4,FALSE)</f>
        <v>1701</v>
      </c>
      <c r="P831" t="str">
        <f>VLOOKUP(Table5[[#This Row],[CONTROLN]],vlookup_table[],5,FALSE)</f>
        <v>C3</v>
      </c>
      <c r="Q831">
        <f>VLOOKUP(Table5[[#This Row],[CONTROLN]],vlookup_table[],7,FALSE)</f>
        <v>11</v>
      </c>
      <c r="R831">
        <f t="shared" si="12"/>
        <v>80</v>
      </c>
      <c r="S8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32" spans="1:19" x14ac:dyDescent="0.35">
      <c r="A832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  <c r="N832">
        <f>VLOOKUP(Table5[[#This Row],[CONTROLN]],vlookup_table[],2,FALSE)</f>
        <v>0</v>
      </c>
      <c r="O832">
        <f>VLOOKUP(Table5[[#This Row],[CONTROLN]],vlookup_table[],4,FALSE)</f>
        <v>0</v>
      </c>
      <c r="P832" t="str">
        <f>VLOOKUP(Table5[[#This Row],[CONTROLN]],vlookup_table[],5,FALSE)</f>
        <v>T3</v>
      </c>
      <c r="Q832">
        <f>VLOOKUP(Table5[[#This Row],[CONTROLN]],vlookup_table[],7,FALSE)</f>
        <v>5</v>
      </c>
      <c r="R832" t="str">
        <f t="shared" si="12"/>
        <v/>
      </c>
      <c r="S8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33" spans="1:19" x14ac:dyDescent="0.35">
      <c r="A833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  <c r="N833">
        <f>VLOOKUP(Table5[[#This Row],[CONTROLN]],vlookup_table[],2,FALSE)</f>
        <v>1</v>
      </c>
      <c r="O833">
        <f>VLOOKUP(Table5[[#This Row],[CONTROLN]],vlookup_table[],4,FALSE)</f>
        <v>2812</v>
      </c>
      <c r="P833" t="str">
        <f>VLOOKUP(Table5[[#This Row],[CONTROLN]],vlookup_table[],5,FALSE)</f>
        <v>T2</v>
      </c>
      <c r="Q833">
        <f>VLOOKUP(Table5[[#This Row],[CONTROLN]],vlookup_table[],7,FALSE)</f>
        <v>15</v>
      </c>
      <c r="R833">
        <f t="shared" si="12"/>
        <v>68</v>
      </c>
      <c r="S8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34" spans="1:19" x14ac:dyDescent="0.35">
      <c r="A834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  <c r="N834">
        <f>VLOOKUP(Table5[[#This Row],[CONTROLN]],vlookup_table[],2,FALSE)</f>
        <v>0</v>
      </c>
      <c r="O834">
        <f>VLOOKUP(Table5[[#This Row],[CONTROLN]],vlookup_table[],4,FALSE)</f>
        <v>0</v>
      </c>
      <c r="P834" t="str">
        <f>VLOOKUP(Table5[[#This Row],[CONTROLN]],vlookup_table[],5,FALSE)</f>
        <v>C1</v>
      </c>
      <c r="Q834">
        <f>VLOOKUP(Table5[[#This Row],[CONTROLN]],vlookup_table[],7,FALSE)</f>
        <v>50</v>
      </c>
      <c r="R834" t="str">
        <f t="shared" ref="R834:R897" si="13">IF(OR(O834="",O834=0),"",(1997-(1900+INT(O834/100)))-IF(MOD(O834,100)&gt;6,1,0))</f>
        <v/>
      </c>
      <c r="S8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35" spans="1:19" x14ac:dyDescent="0.35">
      <c r="A835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  <c r="N835">
        <f>VLOOKUP(Table5[[#This Row],[CONTROLN]],vlookup_table[],2,FALSE)</f>
        <v>2</v>
      </c>
      <c r="O835">
        <f>VLOOKUP(Table5[[#This Row],[CONTROLN]],vlookup_table[],4,FALSE)</f>
        <v>3611</v>
      </c>
      <c r="P835" t="str">
        <f>VLOOKUP(Table5[[#This Row],[CONTROLN]],vlookup_table[],5,FALSE)</f>
        <v>R2</v>
      </c>
      <c r="Q835">
        <f>VLOOKUP(Table5[[#This Row],[CONTROLN]],vlookup_table[],7,FALSE)</f>
        <v>10</v>
      </c>
      <c r="R835">
        <f t="shared" si="13"/>
        <v>60</v>
      </c>
      <c r="S8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36" spans="1:19" x14ac:dyDescent="0.35">
      <c r="A836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  <c r="N836">
        <f>VLOOKUP(Table5[[#This Row],[CONTROLN]],vlookup_table[],2,FALSE)</f>
        <v>1</v>
      </c>
      <c r="O836">
        <f>VLOOKUP(Table5[[#This Row],[CONTROLN]],vlookup_table[],4,FALSE)</f>
        <v>0</v>
      </c>
      <c r="P836" t="str">
        <f>VLOOKUP(Table5[[#This Row],[CONTROLN]],vlookup_table[],5,FALSE)</f>
        <v>T2</v>
      </c>
      <c r="Q836">
        <f>VLOOKUP(Table5[[#This Row],[CONTROLN]],vlookup_table[],7,FALSE)</f>
        <v>6</v>
      </c>
      <c r="R836" t="str">
        <f t="shared" si="13"/>
        <v/>
      </c>
      <c r="S8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37" spans="1:19" x14ac:dyDescent="0.35">
      <c r="A837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  <c r="N837">
        <f>VLOOKUP(Table5[[#This Row],[CONTROLN]],vlookup_table[],2,FALSE)</f>
        <v>1</v>
      </c>
      <c r="O837">
        <f>VLOOKUP(Table5[[#This Row],[CONTROLN]],vlookup_table[],4,FALSE)</f>
        <v>2801</v>
      </c>
      <c r="P837" t="str">
        <f>VLOOKUP(Table5[[#This Row],[CONTROLN]],vlookup_table[],5,FALSE)</f>
        <v>S1</v>
      </c>
      <c r="Q837">
        <f>VLOOKUP(Table5[[#This Row],[CONTROLN]],vlookup_table[],7,FALSE)</f>
        <v>50</v>
      </c>
      <c r="R837">
        <f t="shared" si="13"/>
        <v>69</v>
      </c>
      <c r="S8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38" spans="1:19" x14ac:dyDescent="0.35">
      <c r="A838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  <c r="N838">
        <f>VLOOKUP(Table5[[#This Row],[CONTROLN]],vlookup_table[],2,FALSE)</f>
        <v>0</v>
      </c>
      <c r="O838">
        <f>VLOOKUP(Table5[[#This Row],[CONTROLN]],vlookup_table[],4,FALSE)</f>
        <v>0</v>
      </c>
      <c r="P838" t="str">
        <f>VLOOKUP(Table5[[#This Row],[CONTROLN]],vlookup_table[],5,FALSE)</f>
        <v>C1</v>
      </c>
      <c r="Q838">
        <f>VLOOKUP(Table5[[#This Row],[CONTROLN]],vlookup_table[],7,FALSE)</f>
        <v>50</v>
      </c>
      <c r="R838" t="str">
        <f t="shared" si="13"/>
        <v/>
      </c>
      <c r="S8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39" spans="1:19" x14ac:dyDescent="0.35">
      <c r="A839">
        <v>135265</v>
      </c>
      <c r="B839" t="s">
        <v>56</v>
      </c>
      <c r="C839" t="s">
        <v>109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  <c r="N839">
        <f>VLOOKUP(Table5[[#This Row],[CONTROLN]],vlookup_table[],2,FALSE)</f>
        <v>0</v>
      </c>
      <c r="O839">
        <f>VLOOKUP(Table5[[#This Row],[CONTROLN]],vlookup_table[],4,FALSE)</f>
        <v>0</v>
      </c>
      <c r="P839" t="str">
        <f>VLOOKUP(Table5[[#This Row],[CONTROLN]],vlookup_table[],5,FALSE)</f>
        <v>S2</v>
      </c>
      <c r="Q839">
        <f>VLOOKUP(Table5[[#This Row],[CONTROLN]],vlookup_table[],7,FALSE)</f>
        <v>14</v>
      </c>
      <c r="R839" t="str">
        <f t="shared" si="13"/>
        <v/>
      </c>
      <c r="S8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40" spans="1:19" x14ac:dyDescent="0.35">
      <c r="A840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  <c r="N840">
        <f>VLOOKUP(Table5[[#This Row],[CONTROLN]],vlookup_table[],2,FALSE)</f>
        <v>0</v>
      </c>
      <c r="O840">
        <f>VLOOKUP(Table5[[#This Row],[CONTROLN]],vlookup_table[],4,FALSE)</f>
        <v>1111</v>
      </c>
      <c r="P840" t="str">
        <f>VLOOKUP(Table5[[#This Row],[CONTROLN]],vlookup_table[],5,FALSE)</f>
        <v>C1</v>
      </c>
      <c r="Q840">
        <f>VLOOKUP(Table5[[#This Row],[CONTROLN]],vlookup_table[],7,FALSE)</f>
        <v>4</v>
      </c>
      <c r="R840">
        <f t="shared" si="13"/>
        <v>85</v>
      </c>
      <c r="S8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41" spans="1:19" x14ac:dyDescent="0.35">
      <c r="A84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  <c r="N841">
        <f>VLOOKUP(Table5[[#This Row],[CONTROLN]],vlookup_table[],2,FALSE)</f>
        <v>0</v>
      </c>
      <c r="O841">
        <f>VLOOKUP(Table5[[#This Row],[CONTROLN]],vlookup_table[],4,FALSE)</f>
        <v>0</v>
      </c>
      <c r="P841" t="str">
        <f>VLOOKUP(Table5[[#This Row],[CONTROLN]],vlookup_table[],5,FALSE)</f>
        <v>T2</v>
      </c>
      <c r="Q841">
        <f>VLOOKUP(Table5[[#This Row],[CONTROLN]],vlookup_table[],7,FALSE)</f>
        <v>10</v>
      </c>
      <c r="R841" t="str">
        <f t="shared" si="13"/>
        <v/>
      </c>
      <c r="S8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42" spans="1:19" x14ac:dyDescent="0.35">
      <c r="A842">
        <v>29501</v>
      </c>
      <c r="B842" t="s">
        <v>40</v>
      </c>
      <c r="C842" t="s">
        <v>109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  <c r="N842">
        <f>VLOOKUP(Table5[[#This Row],[CONTROLN]],vlookup_table[],2,FALSE)</f>
        <v>2</v>
      </c>
      <c r="O842">
        <f>VLOOKUP(Table5[[#This Row],[CONTROLN]],vlookup_table[],4,FALSE)</f>
        <v>2710</v>
      </c>
      <c r="P842" t="str">
        <f>VLOOKUP(Table5[[#This Row],[CONTROLN]],vlookup_table[],5,FALSE)</f>
        <v>T2</v>
      </c>
      <c r="Q842">
        <f>VLOOKUP(Table5[[#This Row],[CONTROLN]],vlookup_table[],7,FALSE)</f>
        <v>21</v>
      </c>
      <c r="R842">
        <f t="shared" si="13"/>
        <v>69</v>
      </c>
      <c r="S8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43" spans="1:19" x14ac:dyDescent="0.35">
      <c r="A843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  <c r="N843">
        <f>VLOOKUP(Table5[[#This Row],[CONTROLN]],vlookup_table[],2,FALSE)</f>
        <v>0</v>
      </c>
      <c r="O843">
        <f>VLOOKUP(Table5[[#This Row],[CONTROLN]],vlookup_table[],4,FALSE)</f>
        <v>3301</v>
      </c>
      <c r="P843" t="str">
        <f>VLOOKUP(Table5[[#This Row],[CONTROLN]],vlookup_table[],5,FALSE)</f>
        <v>U3</v>
      </c>
      <c r="Q843">
        <f>VLOOKUP(Table5[[#This Row],[CONTROLN]],vlookup_table[],7,FALSE)</f>
        <v>23</v>
      </c>
      <c r="R843">
        <f t="shared" si="13"/>
        <v>64</v>
      </c>
      <c r="S8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44" spans="1:19" x14ac:dyDescent="0.35">
      <c r="A844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  <c r="N844">
        <f>VLOOKUP(Table5[[#This Row],[CONTROLN]],vlookup_table[],2,FALSE)</f>
        <v>0</v>
      </c>
      <c r="O844">
        <f>VLOOKUP(Table5[[#This Row],[CONTROLN]],vlookup_table[],4,FALSE)</f>
        <v>0</v>
      </c>
      <c r="P844" t="str">
        <f>VLOOKUP(Table5[[#This Row],[CONTROLN]],vlookup_table[],5,FALSE)</f>
        <v>T2</v>
      </c>
      <c r="Q844">
        <f>VLOOKUP(Table5[[#This Row],[CONTROLN]],vlookup_table[],7,FALSE)</f>
        <v>15</v>
      </c>
      <c r="R844" t="str">
        <f t="shared" si="13"/>
        <v/>
      </c>
      <c r="S8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45" spans="1:19" x14ac:dyDescent="0.35">
      <c r="A845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  <c r="N845">
        <f>VLOOKUP(Table5[[#This Row],[CONTROLN]],vlookup_table[],2,FALSE)</f>
        <v>1</v>
      </c>
      <c r="O845">
        <f>VLOOKUP(Table5[[#This Row],[CONTROLN]],vlookup_table[],4,FALSE)</f>
        <v>0</v>
      </c>
      <c r="P845" t="str">
        <f>VLOOKUP(Table5[[#This Row],[CONTROLN]],vlookup_table[],5,FALSE)</f>
        <v>T2</v>
      </c>
      <c r="Q845">
        <f>VLOOKUP(Table5[[#This Row],[CONTROLN]],vlookup_table[],7,FALSE)</f>
        <v>25</v>
      </c>
      <c r="R845" t="str">
        <f t="shared" si="13"/>
        <v/>
      </c>
      <c r="S8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46" spans="1:19" x14ac:dyDescent="0.35">
      <c r="A846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  <c r="N846">
        <f>VLOOKUP(Table5[[#This Row],[CONTROLN]],vlookup_table[],2,FALSE)</f>
        <v>1</v>
      </c>
      <c r="O846">
        <f>VLOOKUP(Table5[[#This Row],[CONTROLN]],vlookup_table[],4,FALSE)</f>
        <v>2301</v>
      </c>
      <c r="P846" t="str">
        <f>VLOOKUP(Table5[[#This Row],[CONTROLN]],vlookup_table[],5,FALSE)</f>
        <v>S1</v>
      </c>
      <c r="Q846">
        <f>VLOOKUP(Table5[[#This Row],[CONTROLN]],vlookup_table[],7,FALSE)</f>
        <v>20</v>
      </c>
      <c r="R846">
        <f t="shared" si="13"/>
        <v>74</v>
      </c>
      <c r="S8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47" spans="1:19" x14ac:dyDescent="0.35">
      <c r="A847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  <c r="N847">
        <f>VLOOKUP(Table5[[#This Row],[CONTROLN]],vlookup_table[],2,FALSE)</f>
        <v>0</v>
      </c>
      <c r="O847">
        <f>VLOOKUP(Table5[[#This Row],[CONTROLN]],vlookup_table[],4,FALSE)</f>
        <v>3408</v>
      </c>
      <c r="P847" t="str">
        <f>VLOOKUP(Table5[[#This Row],[CONTROLN]],vlookup_table[],5,FALSE)</f>
        <v>C2</v>
      </c>
      <c r="Q847">
        <f>VLOOKUP(Table5[[#This Row],[CONTROLN]],vlookup_table[],7,FALSE)</f>
        <v>15</v>
      </c>
      <c r="R847">
        <f t="shared" si="13"/>
        <v>62</v>
      </c>
      <c r="S8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48" spans="1:19" x14ac:dyDescent="0.35">
      <c r="A848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  <c r="N848">
        <f>VLOOKUP(Table5[[#This Row],[CONTROLN]],vlookup_table[],2,FALSE)</f>
        <v>0</v>
      </c>
      <c r="O848">
        <f>VLOOKUP(Table5[[#This Row],[CONTROLN]],vlookup_table[],4,FALSE)</f>
        <v>803</v>
      </c>
      <c r="P848" t="str">
        <f>VLOOKUP(Table5[[#This Row],[CONTROLN]],vlookup_table[],5,FALSE)</f>
        <v/>
      </c>
      <c r="Q848">
        <f>VLOOKUP(Table5[[#This Row],[CONTROLN]],vlookup_table[],7,FALSE)</f>
        <v>102</v>
      </c>
      <c r="R848">
        <f t="shared" si="13"/>
        <v>89</v>
      </c>
      <c r="S84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849" spans="1:19" x14ac:dyDescent="0.35">
      <c r="A849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  <c r="N849">
        <f>VLOOKUP(Table5[[#This Row],[CONTROLN]],vlookup_table[],2,FALSE)</f>
        <v>1</v>
      </c>
      <c r="O849">
        <f>VLOOKUP(Table5[[#This Row],[CONTROLN]],vlookup_table[],4,FALSE)</f>
        <v>0</v>
      </c>
      <c r="P849" t="str">
        <f>VLOOKUP(Table5[[#This Row],[CONTROLN]],vlookup_table[],5,FALSE)</f>
        <v>T2</v>
      </c>
      <c r="Q849">
        <f>VLOOKUP(Table5[[#This Row],[CONTROLN]],vlookup_table[],7,FALSE)</f>
        <v>15</v>
      </c>
      <c r="R849" t="str">
        <f t="shared" si="13"/>
        <v/>
      </c>
      <c r="S8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50" spans="1:19" x14ac:dyDescent="0.35">
      <c r="A850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  <c r="N850">
        <f>VLOOKUP(Table5[[#This Row],[CONTROLN]],vlookup_table[],2,FALSE)</f>
        <v>2</v>
      </c>
      <c r="O850">
        <f>VLOOKUP(Table5[[#This Row],[CONTROLN]],vlookup_table[],4,FALSE)</f>
        <v>1801</v>
      </c>
      <c r="P850" t="str">
        <f>VLOOKUP(Table5[[#This Row],[CONTROLN]],vlookup_table[],5,FALSE)</f>
        <v>S1</v>
      </c>
      <c r="Q850">
        <f>VLOOKUP(Table5[[#This Row],[CONTROLN]],vlookup_table[],7,FALSE)</f>
        <v>5</v>
      </c>
      <c r="R850">
        <f t="shared" si="13"/>
        <v>79</v>
      </c>
      <c r="S8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51" spans="1:19" x14ac:dyDescent="0.35">
      <c r="A85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  <c r="N851">
        <f>VLOOKUP(Table5[[#This Row],[CONTROLN]],vlookup_table[],2,FALSE)</f>
        <v>0</v>
      </c>
      <c r="O851">
        <f>VLOOKUP(Table5[[#This Row],[CONTROLN]],vlookup_table[],4,FALSE)</f>
        <v>1712</v>
      </c>
      <c r="P851" t="str">
        <f>VLOOKUP(Table5[[#This Row],[CONTROLN]],vlookup_table[],5,FALSE)</f>
        <v>T2</v>
      </c>
      <c r="Q851">
        <f>VLOOKUP(Table5[[#This Row],[CONTROLN]],vlookup_table[],7,FALSE)</f>
        <v>10</v>
      </c>
      <c r="R851">
        <f t="shared" si="13"/>
        <v>79</v>
      </c>
      <c r="S8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52" spans="1:19" x14ac:dyDescent="0.35">
      <c r="A852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  <c r="N852">
        <f>VLOOKUP(Table5[[#This Row],[CONTROLN]],vlookup_table[],2,FALSE)</f>
        <v>1</v>
      </c>
      <c r="O852">
        <f>VLOOKUP(Table5[[#This Row],[CONTROLN]],vlookup_table[],4,FALSE)</f>
        <v>3909</v>
      </c>
      <c r="P852" t="str">
        <f>VLOOKUP(Table5[[#This Row],[CONTROLN]],vlookup_table[],5,FALSE)</f>
        <v>U1</v>
      </c>
      <c r="Q852">
        <f>VLOOKUP(Table5[[#This Row],[CONTROLN]],vlookup_table[],7,FALSE)</f>
        <v>24</v>
      </c>
      <c r="R852">
        <f t="shared" si="13"/>
        <v>57</v>
      </c>
      <c r="S8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53" spans="1:19" x14ac:dyDescent="0.35">
      <c r="A853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  <c r="N853">
        <f>VLOOKUP(Table5[[#This Row],[CONTROLN]],vlookup_table[],2,FALSE)</f>
        <v>2</v>
      </c>
      <c r="O853">
        <f>VLOOKUP(Table5[[#This Row],[CONTROLN]],vlookup_table[],4,FALSE)</f>
        <v>3811</v>
      </c>
      <c r="P853" t="str">
        <f>VLOOKUP(Table5[[#This Row],[CONTROLN]],vlookup_table[],5,FALSE)</f>
        <v>R2</v>
      </c>
      <c r="Q853">
        <f>VLOOKUP(Table5[[#This Row],[CONTROLN]],vlookup_table[],7,FALSE)</f>
        <v>3</v>
      </c>
      <c r="R853">
        <f t="shared" si="13"/>
        <v>58</v>
      </c>
      <c r="S8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54" spans="1:19" x14ac:dyDescent="0.35">
      <c r="A854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  <c r="N854">
        <f>VLOOKUP(Table5[[#This Row],[CONTROLN]],vlookup_table[],2,FALSE)</f>
        <v>3</v>
      </c>
      <c r="O854">
        <f>VLOOKUP(Table5[[#This Row],[CONTROLN]],vlookup_table[],4,FALSE)</f>
        <v>3505</v>
      </c>
      <c r="P854" t="str">
        <f>VLOOKUP(Table5[[#This Row],[CONTROLN]],vlookup_table[],5,FALSE)</f>
        <v>T1</v>
      </c>
      <c r="Q854">
        <f>VLOOKUP(Table5[[#This Row],[CONTROLN]],vlookup_table[],7,FALSE)</f>
        <v>30</v>
      </c>
      <c r="R854">
        <f t="shared" si="13"/>
        <v>62</v>
      </c>
      <c r="S8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55" spans="1:19" x14ac:dyDescent="0.35">
      <c r="A855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  <c r="N855">
        <f>VLOOKUP(Table5[[#This Row],[CONTROLN]],vlookup_table[],2,FALSE)</f>
        <v>0</v>
      </c>
      <c r="O855">
        <f>VLOOKUP(Table5[[#This Row],[CONTROLN]],vlookup_table[],4,FALSE)</f>
        <v>0</v>
      </c>
      <c r="P855" t="str">
        <f>VLOOKUP(Table5[[#This Row],[CONTROLN]],vlookup_table[],5,FALSE)</f>
        <v>T2</v>
      </c>
      <c r="Q855">
        <f>VLOOKUP(Table5[[#This Row],[CONTROLN]],vlookup_table[],7,FALSE)</f>
        <v>12</v>
      </c>
      <c r="R855" t="str">
        <f t="shared" si="13"/>
        <v/>
      </c>
      <c r="S8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56" spans="1:19" x14ac:dyDescent="0.35">
      <c r="A856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  <c r="N856">
        <f>VLOOKUP(Table5[[#This Row],[CONTROLN]],vlookup_table[],2,FALSE)</f>
        <v>28</v>
      </c>
      <c r="O856">
        <f>VLOOKUP(Table5[[#This Row],[CONTROLN]],vlookup_table[],4,FALSE)</f>
        <v>0</v>
      </c>
      <c r="P856" t="str">
        <f>VLOOKUP(Table5[[#This Row],[CONTROLN]],vlookup_table[],5,FALSE)</f>
        <v>R2</v>
      </c>
      <c r="Q856">
        <f>VLOOKUP(Table5[[#This Row],[CONTROLN]],vlookup_table[],7,FALSE)</f>
        <v>8</v>
      </c>
      <c r="R856" t="str">
        <f t="shared" si="13"/>
        <v/>
      </c>
      <c r="S8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57" spans="1:19" x14ac:dyDescent="0.35">
      <c r="A857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  <c r="N857">
        <f>VLOOKUP(Table5[[#This Row],[CONTROLN]],vlookup_table[],2,FALSE)</f>
        <v>1</v>
      </c>
      <c r="O857">
        <f>VLOOKUP(Table5[[#This Row],[CONTROLN]],vlookup_table[],4,FALSE)</f>
        <v>4011</v>
      </c>
      <c r="P857" t="str">
        <f>VLOOKUP(Table5[[#This Row],[CONTROLN]],vlookup_table[],5,FALSE)</f>
        <v>C3</v>
      </c>
      <c r="Q857">
        <f>VLOOKUP(Table5[[#This Row],[CONTROLN]],vlookup_table[],7,FALSE)</f>
        <v>19</v>
      </c>
      <c r="R857">
        <f t="shared" si="13"/>
        <v>56</v>
      </c>
      <c r="S8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58" spans="1:19" x14ac:dyDescent="0.35">
      <c r="A858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  <c r="N858">
        <f>VLOOKUP(Table5[[#This Row],[CONTROLN]],vlookup_table[],2,FALSE)</f>
        <v>0</v>
      </c>
      <c r="O858">
        <f>VLOOKUP(Table5[[#This Row],[CONTROLN]],vlookup_table[],4,FALSE)</f>
        <v>1004</v>
      </c>
      <c r="P858" t="str">
        <f>VLOOKUP(Table5[[#This Row],[CONTROLN]],vlookup_table[],5,FALSE)</f>
        <v/>
      </c>
      <c r="Q858">
        <f>VLOOKUP(Table5[[#This Row],[CONTROLN]],vlookup_table[],7,FALSE)</f>
        <v>5</v>
      </c>
      <c r="R858">
        <f t="shared" si="13"/>
        <v>87</v>
      </c>
      <c r="S85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859" spans="1:19" x14ac:dyDescent="0.35">
      <c r="A859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  <c r="N859">
        <f>VLOOKUP(Table5[[#This Row],[CONTROLN]],vlookup_table[],2,FALSE)</f>
        <v>1</v>
      </c>
      <c r="O859">
        <f>VLOOKUP(Table5[[#This Row],[CONTROLN]],vlookup_table[],4,FALSE)</f>
        <v>3801</v>
      </c>
      <c r="P859" t="str">
        <f>VLOOKUP(Table5[[#This Row],[CONTROLN]],vlookup_table[],5,FALSE)</f>
        <v>C2</v>
      </c>
      <c r="Q859">
        <f>VLOOKUP(Table5[[#This Row],[CONTROLN]],vlookup_table[],7,FALSE)</f>
        <v>20</v>
      </c>
      <c r="R859">
        <f t="shared" si="13"/>
        <v>59</v>
      </c>
      <c r="S8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60" spans="1:19" x14ac:dyDescent="0.35">
      <c r="A860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  <c r="N860">
        <f>VLOOKUP(Table5[[#This Row],[CONTROLN]],vlookup_table[],2,FALSE)</f>
        <v>28</v>
      </c>
      <c r="O860">
        <f>VLOOKUP(Table5[[#This Row],[CONTROLN]],vlookup_table[],4,FALSE)</f>
        <v>0</v>
      </c>
      <c r="P860" t="str">
        <f>VLOOKUP(Table5[[#This Row],[CONTROLN]],vlookup_table[],5,FALSE)</f>
        <v>S2</v>
      </c>
      <c r="Q860">
        <f>VLOOKUP(Table5[[#This Row],[CONTROLN]],vlookup_table[],7,FALSE)</f>
        <v>5</v>
      </c>
      <c r="R860" t="str">
        <f t="shared" si="13"/>
        <v/>
      </c>
      <c r="S8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61" spans="1:19" x14ac:dyDescent="0.35">
      <c r="A86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  <c r="N861">
        <f>VLOOKUP(Table5[[#This Row],[CONTROLN]],vlookup_table[],2,FALSE)</f>
        <v>0</v>
      </c>
      <c r="O861">
        <f>VLOOKUP(Table5[[#This Row],[CONTROLN]],vlookup_table[],4,FALSE)</f>
        <v>5106</v>
      </c>
      <c r="P861" t="str">
        <f>VLOOKUP(Table5[[#This Row],[CONTROLN]],vlookup_table[],5,FALSE)</f>
        <v/>
      </c>
      <c r="Q861">
        <f>VLOOKUP(Table5[[#This Row],[CONTROLN]],vlookup_table[],7,FALSE)</f>
        <v>20</v>
      </c>
      <c r="R861">
        <f t="shared" si="13"/>
        <v>46</v>
      </c>
      <c r="S86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862" spans="1:19" x14ac:dyDescent="0.35">
      <c r="A862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  <c r="N862">
        <f>VLOOKUP(Table5[[#This Row],[CONTROLN]],vlookup_table[],2,FALSE)</f>
        <v>0</v>
      </c>
      <c r="O862">
        <f>VLOOKUP(Table5[[#This Row],[CONTROLN]],vlookup_table[],4,FALSE)</f>
        <v>1501</v>
      </c>
      <c r="P862" t="str">
        <f>VLOOKUP(Table5[[#This Row],[CONTROLN]],vlookup_table[],5,FALSE)</f>
        <v>C1</v>
      </c>
      <c r="Q862">
        <f>VLOOKUP(Table5[[#This Row],[CONTROLN]],vlookup_table[],7,FALSE)</f>
        <v>20</v>
      </c>
      <c r="R862">
        <f t="shared" si="13"/>
        <v>82</v>
      </c>
      <c r="S8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63" spans="1:19" x14ac:dyDescent="0.35">
      <c r="A863">
        <v>163220</v>
      </c>
      <c r="B863" t="s">
        <v>22</v>
      </c>
      <c r="C863" t="s">
        <v>109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  <c r="N863">
        <f>VLOOKUP(Table5[[#This Row],[CONTROLN]],vlookup_table[],2,FALSE)</f>
        <v>28</v>
      </c>
      <c r="O863">
        <f>VLOOKUP(Table5[[#This Row],[CONTROLN]],vlookup_table[],4,FALSE)</f>
        <v>4701</v>
      </c>
      <c r="P863" t="str">
        <f>VLOOKUP(Table5[[#This Row],[CONTROLN]],vlookup_table[],5,FALSE)</f>
        <v>U1</v>
      </c>
      <c r="Q863">
        <f>VLOOKUP(Table5[[#This Row],[CONTROLN]],vlookup_table[],7,FALSE)</f>
        <v>26</v>
      </c>
      <c r="R863">
        <f t="shared" si="13"/>
        <v>50</v>
      </c>
      <c r="S8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64" spans="1:19" x14ac:dyDescent="0.35">
      <c r="A864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  <c r="N864">
        <f>VLOOKUP(Table5[[#This Row],[CONTROLN]],vlookup_table[],2,FALSE)</f>
        <v>0</v>
      </c>
      <c r="O864">
        <f>VLOOKUP(Table5[[#This Row],[CONTROLN]],vlookup_table[],4,FALSE)</f>
        <v>1101</v>
      </c>
      <c r="P864" t="str">
        <f>VLOOKUP(Table5[[#This Row],[CONTROLN]],vlookup_table[],5,FALSE)</f>
        <v>C2</v>
      </c>
      <c r="Q864">
        <f>VLOOKUP(Table5[[#This Row],[CONTROLN]],vlookup_table[],7,FALSE)</f>
        <v>9</v>
      </c>
      <c r="R864">
        <f t="shared" si="13"/>
        <v>86</v>
      </c>
      <c r="S8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65" spans="1:19" x14ac:dyDescent="0.35">
      <c r="A865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  <c r="N865">
        <f>VLOOKUP(Table5[[#This Row],[CONTROLN]],vlookup_table[],2,FALSE)</f>
        <v>0</v>
      </c>
      <c r="O865">
        <f>VLOOKUP(Table5[[#This Row],[CONTROLN]],vlookup_table[],4,FALSE)</f>
        <v>1809</v>
      </c>
      <c r="P865" t="str">
        <f>VLOOKUP(Table5[[#This Row],[CONTROLN]],vlookup_table[],5,FALSE)</f>
        <v>S2</v>
      </c>
      <c r="Q865">
        <f>VLOOKUP(Table5[[#This Row],[CONTROLN]],vlookup_table[],7,FALSE)</f>
        <v>10</v>
      </c>
      <c r="R865">
        <f t="shared" si="13"/>
        <v>78</v>
      </c>
      <c r="S8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66" spans="1:19" x14ac:dyDescent="0.35">
      <c r="A866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  <c r="N866">
        <f>VLOOKUP(Table5[[#This Row],[CONTROLN]],vlookup_table[],2,FALSE)</f>
        <v>1</v>
      </c>
      <c r="O866">
        <f>VLOOKUP(Table5[[#This Row],[CONTROLN]],vlookup_table[],4,FALSE)</f>
        <v>5010</v>
      </c>
      <c r="P866" t="str">
        <f>VLOOKUP(Table5[[#This Row],[CONTROLN]],vlookup_table[],5,FALSE)</f>
        <v>S1</v>
      </c>
      <c r="Q866">
        <f>VLOOKUP(Table5[[#This Row],[CONTROLN]],vlookup_table[],7,FALSE)</f>
        <v>14</v>
      </c>
      <c r="R866">
        <f t="shared" si="13"/>
        <v>46</v>
      </c>
      <c r="S8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67" spans="1:19" x14ac:dyDescent="0.35">
      <c r="A867">
        <v>20237</v>
      </c>
      <c r="B867" t="s">
        <v>18</v>
      </c>
      <c r="C867" t="s">
        <v>109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  <c r="N867">
        <f>VLOOKUP(Table5[[#This Row],[CONTROLN]],vlookup_table[],2,FALSE)</f>
        <v>2</v>
      </c>
      <c r="O867">
        <f>VLOOKUP(Table5[[#This Row],[CONTROLN]],vlookup_table[],4,FALSE)</f>
        <v>5201</v>
      </c>
      <c r="P867" t="str">
        <f>VLOOKUP(Table5[[#This Row],[CONTROLN]],vlookup_table[],5,FALSE)</f>
        <v>T2</v>
      </c>
      <c r="Q867">
        <f>VLOOKUP(Table5[[#This Row],[CONTROLN]],vlookup_table[],7,FALSE)</f>
        <v>13</v>
      </c>
      <c r="R867">
        <f t="shared" si="13"/>
        <v>45</v>
      </c>
      <c r="S8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68" spans="1:19" x14ac:dyDescent="0.35">
      <c r="A868">
        <v>54828</v>
      </c>
      <c r="B868" t="s">
        <v>63</v>
      </c>
      <c r="C868" t="s">
        <v>109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  <c r="N868">
        <f>VLOOKUP(Table5[[#This Row],[CONTROLN]],vlookup_table[],2,FALSE)</f>
        <v>2</v>
      </c>
      <c r="O868">
        <f>VLOOKUP(Table5[[#This Row],[CONTROLN]],vlookup_table[],4,FALSE)</f>
        <v>2606</v>
      </c>
      <c r="P868" t="str">
        <f>VLOOKUP(Table5[[#This Row],[CONTROLN]],vlookup_table[],5,FALSE)</f>
        <v>R3</v>
      </c>
      <c r="Q868">
        <f>VLOOKUP(Table5[[#This Row],[CONTROLN]],vlookup_table[],7,FALSE)</f>
        <v>5</v>
      </c>
      <c r="R868">
        <f t="shared" si="13"/>
        <v>71</v>
      </c>
      <c r="S8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69" spans="1:19" x14ac:dyDescent="0.35">
      <c r="A869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  <c r="N869">
        <f>VLOOKUP(Table5[[#This Row],[CONTROLN]],vlookup_table[],2,FALSE)</f>
        <v>0</v>
      </c>
      <c r="O869">
        <f>VLOOKUP(Table5[[#This Row],[CONTROLN]],vlookup_table[],4,FALSE)</f>
        <v>0</v>
      </c>
      <c r="P869" t="str">
        <f>VLOOKUP(Table5[[#This Row],[CONTROLN]],vlookup_table[],5,FALSE)</f>
        <v>U3</v>
      </c>
      <c r="Q869">
        <f>VLOOKUP(Table5[[#This Row],[CONTROLN]],vlookup_table[],7,FALSE)</f>
        <v>10</v>
      </c>
      <c r="R869" t="str">
        <f t="shared" si="13"/>
        <v/>
      </c>
      <c r="S8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70" spans="1:19" x14ac:dyDescent="0.35">
      <c r="A870">
        <v>168275</v>
      </c>
      <c r="B870" t="s">
        <v>22</v>
      </c>
      <c r="C870" t="s">
        <v>109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  <c r="N870">
        <f>VLOOKUP(Table5[[#This Row],[CONTROLN]],vlookup_table[],2,FALSE)</f>
        <v>0</v>
      </c>
      <c r="O870">
        <f>VLOOKUP(Table5[[#This Row],[CONTROLN]],vlookup_table[],4,FALSE)</f>
        <v>2001</v>
      </c>
      <c r="P870" t="str">
        <f>VLOOKUP(Table5[[#This Row],[CONTROLN]],vlookup_table[],5,FALSE)</f>
        <v>U1</v>
      </c>
      <c r="Q870">
        <f>VLOOKUP(Table5[[#This Row],[CONTROLN]],vlookup_table[],7,FALSE)</f>
        <v>36</v>
      </c>
      <c r="R870">
        <f t="shared" si="13"/>
        <v>77</v>
      </c>
      <c r="S8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71" spans="1:19" x14ac:dyDescent="0.35">
      <c r="A871">
        <v>175438</v>
      </c>
      <c r="B871" t="s">
        <v>51</v>
      </c>
      <c r="C871" t="s">
        <v>109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  <c r="N871">
        <f>VLOOKUP(Table5[[#This Row],[CONTROLN]],vlookup_table[],2,FALSE)</f>
        <v>3</v>
      </c>
      <c r="O871">
        <f>VLOOKUP(Table5[[#This Row],[CONTROLN]],vlookup_table[],4,FALSE)</f>
        <v>2001</v>
      </c>
      <c r="P871" t="str">
        <f>VLOOKUP(Table5[[#This Row],[CONTROLN]],vlookup_table[],5,FALSE)</f>
        <v>U2</v>
      </c>
      <c r="Q871">
        <f>VLOOKUP(Table5[[#This Row],[CONTROLN]],vlookup_table[],7,FALSE)</f>
        <v>25</v>
      </c>
      <c r="R871">
        <f t="shared" si="13"/>
        <v>77</v>
      </c>
      <c r="S8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72" spans="1:19" x14ac:dyDescent="0.35">
      <c r="A872">
        <v>68427</v>
      </c>
      <c r="B872" t="s">
        <v>30</v>
      </c>
      <c r="C872" t="s">
        <v>109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  <c r="N872">
        <f>VLOOKUP(Table5[[#This Row],[CONTROLN]],vlookup_table[],2,FALSE)</f>
        <v>0</v>
      </c>
      <c r="O872">
        <f>VLOOKUP(Table5[[#This Row],[CONTROLN]],vlookup_table[],4,FALSE)</f>
        <v>0</v>
      </c>
      <c r="P872" t="str">
        <f>VLOOKUP(Table5[[#This Row],[CONTROLN]],vlookup_table[],5,FALSE)</f>
        <v>U2</v>
      </c>
      <c r="Q872">
        <f>VLOOKUP(Table5[[#This Row],[CONTROLN]],vlookup_table[],7,FALSE)</f>
        <v>25</v>
      </c>
      <c r="R872" t="str">
        <f t="shared" si="13"/>
        <v/>
      </c>
      <c r="S8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873" spans="1:19" x14ac:dyDescent="0.35">
      <c r="A873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  <c r="N873">
        <f>VLOOKUP(Table5[[#This Row],[CONTROLN]],vlookup_table[],2,FALSE)</f>
        <v>2</v>
      </c>
      <c r="O873">
        <f>VLOOKUP(Table5[[#This Row],[CONTROLN]],vlookup_table[],4,FALSE)</f>
        <v>4201</v>
      </c>
      <c r="P873" t="str">
        <f>VLOOKUP(Table5[[#This Row],[CONTROLN]],vlookup_table[],5,FALSE)</f>
        <v>S1</v>
      </c>
      <c r="Q873">
        <f>VLOOKUP(Table5[[#This Row],[CONTROLN]],vlookup_table[],7,FALSE)</f>
        <v>15</v>
      </c>
      <c r="R873">
        <f t="shared" si="13"/>
        <v>55</v>
      </c>
      <c r="S8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74" spans="1:19" x14ac:dyDescent="0.35">
      <c r="A874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  <c r="N874">
        <f>VLOOKUP(Table5[[#This Row],[CONTROLN]],vlookup_table[],2,FALSE)</f>
        <v>0</v>
      </c>
      <c r="O874">
        <f>VLOOKUP(Table5[[#This Row],[CONTROLN]],vlookup_table[],4,FALSE)</f>
        <v>5901</v>
      </c>
      <c r="P874" t="str">
        <f>VLOOKUP(Table5[[#This Row],[CONTROLN]],vlookup_table[],5,FALSE)</f>
        <v>R1</v>
      </c>
      <c r="Q874">
        <f>VLOOKUP(Table5[[#This Row],[CONTROLN]],vlookup_table[],7,FALSE)</f>
        <v>25</v>
      </c>
      <c r="R874">
        <f t="shared" si="13"/>
        <v>38</v>
      </c>
      <c r="S8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75" spans="1:19" x14ac:dyDescent="0.35">
      <c r="A875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  <c r="N875">
        <f>VLOOKUP(Table5[[#This Row],[CONTROLN]],vlookup_table[],2,FALSE)</f>
        <v>0</v>
      </c>
      <c r="O875">
        <f>VLOOKUP(Table5[[#This Row],[CONTROLN]],vlookup_table[],4,FALSE)</f>
        <v>2612</v>
      </c>
      <c r="P875" t="str">
        <f>VLOOKUP(Table5[[#This Row],[CONTROLN]],vlookup_table[],5,FALSE)</f>
        <v>S2</v>
      </c>
      <c r="Q875">
        <f>VLOOKUP(Table5[[#This Row],[CONTROLN]],vlookup_table[],7,FALSE)</f>
        <v>20</v>
      </c>
      <c r="R875">
        <f t="shared" si="13"/>
        <v>70</v>
      </c>
      <c r="S8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76" spans="1:19" x14ac:dyDescent="0.35">
      <c r="A876">
        <v>85931</v>
      </c>
      <c r="B876" t="s">
        <v>53</v>
      </c>
      <c r="C876" t="s">
        <v>109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  <c r="N876">
        <f>VLOOKUP(Table5[[#This Row],[CONTROLN]],vlookup_table[],2,FALSE)</f>
        <v>0</v>
      </c>
      <c r="O876">
        <f>VLOOKUP(Table5[[#This Row],[CONTROLN]],vlookup_table[],4,FALSE)</f>
        <v>0</v>
      </c>
      <c r="P876" t="str">
        <f>VLOOKUP(Table5[[#This Row],[CONTROLN]],vlookup_table[],5,FALSE)</f>
        <v>R2</v>
      </c>
      <c r="Q876">
        <f>VLOOKUP(Table5[[#This Row],[CONTROLN]],vlookup_table[],7,FALSE)</f>
        <v>6</v>
      </c>
      <c r="R876" t="str">
        <f t="shared" si="13"/>
        <v/>
      </c>
      <c r="S8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77" spans="1:19" x14ac:dyDescent="0.35">
      <c r="A877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  <c r="N877">
        <f>VLOOKUP(Table5[[#This Row],[CONTROLN]],vlookup_table[],2,FALSE)</f>
        <v>1</v>
      </c>
      <c r="O877">
        <f>VLOOKUP(Table5[[#This Row],[CONTROLN]],vlookup_table[],4,FALSE)</f>
        <v>5201</v>
      </c>
      <c r="P877" t="str">
        <f>VLOOKUP(Table5[[#This Row],[CONTROLN]],vlookup_table[],5,FALSE)</f>
        <v>S1</v>
      </c>
      <c r="Q877">
        <f>VLOOKUP(Table5[[#This Row],[CONTROLN]],vlookup_table[],7,FALSE)</f>
        <v>15</v>
      </c>
      <c r="R877">
        <f t="shared" si="13"/>
        <v>45</v>
      </c>
      <c r="S8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78" spans="1:19" x14ac:dyDescent="0.35">
      <c r="A878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  <c r="N878">
        <f>VLOOKUP(Table5[[#This Row],[CONTROLN]],vlookup_table[],2,FALSE)</f>
        <v>28</v>
      </c>
      <c r="O878">
        <f>VLOOKUP(Table5[[#This Row],[CONTROLN]],vlookup_table[],4,FALSE)</f>
        <v>3401</v>
      </c>
      <c r="P878" t="str">
        <f>VLOOKUP(Table5[[#This Row],[CONTROLN]],vlookup_table[],5,FALSE)</f>
        <v>T2</v>
      </c>
      <c r="Q878">
        <f>VLOOKUP(Table5[[#This Row],[CONTROLN]],vlookup_table[],7,FALSE)</f>
        <v>25</v>
      </c>
      <c r="R878">
        <f t="shared" si="13"/>
        <v>63</v>
      </c>
      <c r="S8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79" spans="1:19" x14ac:dyDescent="0.35">
      <c r="A879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  <c r="N879">
        <f>VLOOKUP(Table5[[#This Row],[CONTROLN]],vlookup_table[],2,FALSE)</f>
        <v>0</v>
      </c>
      <c r="O879">
        <f>VLOOKUP(Table5[[#This Row],[CONTROLN]],vlookup_table[],4,FALSE)</f>
        <v>0</v>
      </c>
      <c r="P879" t="str">
        <f>VLOOKUP(Table5[[#This Row],[CONTROLN]],vlookup_table[],5,FALSE)</f>
        <v>S1</v>
      </c>
      <c r="Q879">
        <f>VLOOKUP(Table5[[#This Row],[CONTROLN]],vlookup_table[],7,FALSE)</f>
        <v>25</v>
      </c>
      <c r="R879" t="str">
        <f t="shared" si="13"/>
        <v/>
      </c>
      <c r="S8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80" spans="1:19" x14ac:dyDescent="0.35">
      <c r="A880">
        <v>17791</v>
      </c>
      <c r="B880" t="s">
        <v>18</v>
      </c>
      <c r="C880" t="s">
        <v>109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  <c r="N880">
        <f>VLOOKUP(Table5[[#This Row],[CONTROLN]],vlookup_table[],2,FALSE)</f>
        <v>3</v>
      </c>
      <c r="O880">
        <f>VLOOKUP(Table5[[#This Row],[CONTROLN]],vlookup_table[],4,FALSE)</f>
        <v>3901</v>
      </c>
      <c r="P880" t="str">
        <f>VLOOKUP(Table5[[#This Row],[CONTROLN]],vlookup_table[],5,FALSE)</f>
        <v>C1</v>
      </c>
      <c r="Q880">
        <f>VLOOKUP(Table5[[#This Row],[CONTROLN]],vlookup_table[],7,FALSE)</f>
        <v>25</v>
      </c>
      <c r="R880">
        <f t="shared" si="13"/>
        <v>58</v>
      </c>
      <c r="S8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81" spans="1:19" x14ac:dyDescent="0.35">
      <c r="A88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  <c r="N881">
        <f>VLOOKUP(Table5[[#This Row],[CONTROLN]],vlookup_table[],2,FALSE)</f>
        <v>1</v>
      </c>
      <c r="O881">
        <f>VLOOKUP(Table5[[#This Row],[CONTROLN]],vlookup_table[],4,FALSE)</f>
        <v>1901</v>
      </c>
      <c r="P881" t="str">
        <f>VLOOKUP(Table5[[#This Row],[CONTROLN]],vlookup_table[],5,FALSE)</f>
        <v>C2</v>
      </c>
      <c r="Q881">
        <f>VLOOKUP(Table5[[#This Row],[CONTROLN]],vlookup_table[],7,FALSE)</f>
        <v>15</v>
      </c>
      <c r="R881">
        <f t="shared" si="13"/>
        <v>78</v>
      </c>
      <c r="S8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82" spans="1:19" x14ac:dyDescent="0.35">
      <c r="A882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  <c r="N882">
        <f>VLOOKUP(Table5[[#This Row],[CONTROLN]],vlookup_table[],2,FALSE)</f>
        <v>0</v>
      </c>
      <c r="O882">
        <f>VLOOKUP(Table5[[#This Row],[CONTROLN]],vlookup_table[],4,FALSE)</f>
        <v>5501</v>
      </c>
      <c r="P882" t="str">
        <f>VLOOKUP(Table5[[#This Row],[CONTROLN]],vlookup_table[],5,FALSE)</f>
        <v>R3</v>
      </c>
      <c r="Q882">
        <f>VLOOKUP(Table5[[#This Row],[CONTROLN]],vlookup_table[],7,FALSE)</f>
        <v>25</v>
      </c>
      <c r="R882">
        <f t="shared" si="13"/>
        <v>42</v>
      </c>
      <c r="S8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83" spans="1:19" x14ac:dyDescent="0.35">
      <c r="A883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  <c r="N883">
        <f>VLOOKUP(Table5[[#This Row],[CONTROLN]],vlookup_table[],2,FALSE)</f>
        <v>0</v>
      </c>
      <c r="O883">
        <f>VLOOKUP(Table5[[#This Row],[CONTROLN]],vlookup_table[],4,FALSE)</f>
        <v>3701</v>
      </c>
      <c r="P883" t="str">
        <f>VLOOKUP(Table5[[#This Row],[CONTROLN]],vlookup_table[],5,FALSE)</f>
        <v>C2</v>
      </c>
      <c r="Q883">
        <f>VLOOKUP(Table5[[#This Row],[CONTROLN]],vlookup_table[],7,FALSE)</f>
        <v>5</v>
      </c>
      <c r="R883">
        <f t="shared" si="13"/>
        <v>60</v>
      </c>
      <c r="S8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84" spans="1:19" x14ac:dyDescent="0.35">
      <c r="A884">
        <v>155642</v>
      </c>
      <c r="B884" t="s">
        <v>22</v>
      </c>
      <c r="C884" t="s">
        <v>109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  <c r="N884">
        <f>VLOOKUP(Table5[[#This Row],[CONTROLN]],vlookup_table[],2,FALSE)</f>
        <v>2</v>
      </c>
      <c r="O884">
        <f>VLOOKUP(Table5[[#This Row],[CONTROLN]],vlookup_table[],4,FALSE)</f>
        <v>0</v>
      </c>
      <c r="P884" t="str">
        <f>VLOOKUP(Table5[[#This Row],[CONTROLN]],vlookup_table[],5,FALSE)</f>
        <v>C2</v>
      </c>
      <c r="Q884">
        <f>VLOOKUP(Table5[[#This Row],[CONTROLN]],vlookup_table[],7,FALSE)</f>
        <v>12</v>
      </c>
      <c r="R884" t="str">
        <f t="shared" si="13"/>
        <v/>
      </c>
      <c r="S8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85" spans="1:19" x14ac:dyDescent="0.35">
      <c r="A885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  <c r="N885">
        <f>VLOOKUP(Table5[[#This Row],[CONTROLN]],vlookup_table[],2,FALSE)</f>
        <v>1</v>
      </c>
      <c r="O885">
        <f>VLOOKUP(Table5[[#This Row],[CONTROLN]],vlookup_table[],4,FALSE)</f>
        <v>6201</v>
      </c>
      <c r="P885" t="str">
        <f>VLOOKUP(Table5[[#This Row],[CONTROLN]],vlookup_table[],5,FALSE)</f>
        <v>T2</v>
      </c>
      <c r="Q885">
        <f>VLOOKUP(Table5[[#This Row],[CONTROLN]],vlookup_table[],7,FALSE)</f>
        <v>5</v>
      </c>
      <c r="R885">
        <f t="shared" si="13"/>
        <v>35</v>
      </c>
      <c r="S8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86" spans="1:19" x14ac:dyDescent="0.35">
      <c r="A886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  <c r="N886">
        <f>VLOOKUP(Table5[[#This Row],[CONTROLN]],vlookup_table[],2,FALSE)</f>
        <v>1</v>
      </c>
      <c r="O886">
        <f>VLOOKUP(Table5[[#This Row],[CONTROLN]],vlookup_table[],4,FALSE)</f>
        <v>5209</v>
      </c>
      <c r="P886" t="str">
        <f>VLOOKUP(Table5[[#This Row],[CONTROLN]],vlookup_table[],5,FALSE)</f>
        <v>T2</v>
      </c>
      <c r="Q886">
        <f>VLOOKUP(Table5[[#This Row],[CONTROLN]],vlookup_table[],7,FALSE)</f>
        <v>11</v>
      </c>
      <c r="R886">
        <f t="shared" si="13"/>
        <v>44</v>
      </c>
      <c r="S8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87" spans="1:19" x14ac:dyDescent="0.35">
      <c r="A887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  <c r="N887">
        <f>VLOOKUP(Table5[[#This Row],[CONTROLN]],vlookup_table[],2,FALSE)</f>
        <v>0</v>
      </c>
      <c r="O887">
        <f>VLOOKUP(Table5[[#This Row],[CONTROLN]],vlookup_table[],4,FALSE)</f>
        <v>709</v>
      </c>
      <c r="P887" t="str">
        <f>VLOOKUP(Table5[[#This Row],[CONTROLN]],vlookup_table[],5,FALSE)</f>
        <v>R2</v>
      </c>
      <c r="Q887">
        <f>VLOOKUP(Table5[[#This Row],[CONTROLN]],vlookup_table[],7,FALSE)</f>
        <v>8</v>
      </c>
      <c r="R887">
        <f t="shared" si="13"/>
        <v>89</v>
      </c>
      <c r="S8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88" spans="1:19" x14ac:dyDescent="0.35">
      <c r="A888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  <c r="N888">
        <f>VLOOKUP(Table5[[#This Row],[CONTROLN]],vlookup_table[],2,FALSE)</f>
        <v>1</v>
      </c>
      <c r="O888">
        <f>VLOOKUP(Table5[[#This Row],[CONTROLN]],vlookup_table[],4,FALSE)</f>
        <v>2701</v>
      </c>
      <c r="P888" t="str">
        <f>VLOOKUP(Table5[[#This Row],[CONTROLN]],vlookup_table[],5,FALSE)</f>
        <v>T3</v>
      </c>
      <c r="Q888">
        <f>VLOOKUP(Table5[[#This Row],[CONTROLN]],vlookup_table[],7,FALSE)</f>
        <v>5</v>
      </c>
      <c r="R888">
        <f t="shared" si="13"/>
        <v>70</v>
      </c>
      <c r="S8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89" spans="1:19" x14ac:dyDescent="0.35">
      <c r="A889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  <c r="N889">
        <f>VLOOKUP(Table5[[#This Row],[CONTROLN]],vlookup_table[],2,FALSE)</f>
        <v>1002</v>
      </c>
      <c r="O889">
        <f>VLOOKUP(Table5[[#This Row],[CONTROLN]],vlookup_table[],4,FALSE)</f>
        <v>0</v>
      </c>
      <c r="P889" t="str">
        <f>VLOOKUP(Table5[[#This Row],[CONTROLN]],vlookup_table[],5,FALSE)</f>
        <v>T2</v>
      </c>
      <c r="Q889">
        <f>VLOOKUP(Table5[[#This Row],[CONTROLN]],vlookup_table[],7,FALSE)</f>
        <v>25</v>
      </c>
      <c r="R889" t="str">
        <f t="shared" si="13"/>
        <v/>
      </c>
      <c r="S8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90" spans="1:19" x14ac:dyDescent="0.35">
      <c r="A890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  <c r="N890">
        <f>VLOOKUP(Table5[[#This Row],[CONTROLN]],vlookup_table[],2,FALSE)</f>
        <v>0</v>
      </c>
      <c r="O890">
        <f>VLOOKUP(Table5[[#This Row],[CONTROLN]],vlookup_table[],4,FALSE)</f>
        <v>3401</v>
      </c>
      <c r="P890" t="str">
        <f>VLOOKUP(Table5[[#This Row],[CONTROLN]],vlookup_table[],5,FALSE)</f>
        <v>R1</v>
      </c>
      <c r="Q890">
        <f>VLOOKUP(Table5[[#This Row],[CONTROLN]],vlookup_table[],7,FALSE)</f>
        <v>20</v>
      </c>
      <c r="R890">
        <f t="shared" si="13"/>
        <v>63</v>
      </c>
      <c r="S8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91" spans="1:19" x14ac:dyDescent="0.35">
      <c r="A891">
        <v>78312</v>
      </c>
      <c r="B891" t="s">
        <v>36</v>
      </c>
      <c r="C891" t="s">
        <v>14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  <c r="N891">
        <f>VLOOKUP(Table5[[#This Row],[CONTROLN]],vlookup_table[],2,FALSE)</f>
        <v>1</v>
      </c>
      <c r="O891">
        <f>VLOOKUP(Table5[[#This Row],[CONTROLN]],vlookup_table[],4,FALSE)</f>
        <v>3307</v>
      </c>
      <c r="P891" t="str">
        <f>VLOOKUP(Table5[[#This Row],[CONTROLN]],vlookup_table[],5,FALSE)</f>
        <v>S2</v>
      </c>
      <c r="Q891">
        <f>VLOOKUP(Table5[[#This Row],[CONTROLN]],vlookup_table[],7,FALSE)</f>
        <v>15</v>
      </c>
      <c r="R891">
        <f t="shared" si="13"/>
        <v>63</v>
      </c>
      <c r="S8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92" spans="1:19" x14ac:dyDescent="0.35">
      <c r="A892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  <c r="N892">
        <f>VLOOKUP(Table5[[#This Row],[CONTROLN]],vlookup_table[],2,FALSE)</f>
        <v>0</v>
      </c>
      <c r="O892">
        <f>VLOOKUP(Table5[[#This Row],[CONTROLN]],vlookup_table[],4,FALSE)</f>
        <v>0</v>
      </c>
      <c r="P892" t="str">
        <f>VLOOKUP(Table5[[#This Row],[CONTROLN]],vlookup_table[],5,FALSE)</f>
        <v>T1</v>
      </c>
      <c r="Q892">
        <f>VLOOKUP(Table5[[#This Row],[CONTROLN]],vlookup_table[],7,FALSE)</f>
        <v>10</v>
      </c>
      <c r="R892" t="str">
        <f t="shared" si="13"/>
        <v/>
      </c>
      <c r="S8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93" spans="1:19" x14ac:dyDescent="0.35">
      <c r="A893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  <c r="N893">
        <f>VLOOKUP(Table5[[#This Row],[CONTROLN]],vlookup_table[],2,FALSE)</f>
        <v>0</v>
      </c>
      <c r="O893">
        <f>VLOOKUP(Table5[[#This Row],[CONTROLN]],vlookup_table[],4,FALSE)</f>
        <v>2810</v>
      </c>
      <c r="P893" t="str">
        <f>VLOOKUP(Table5[[#This Row],[CONTROLN]],vlookup_table[],5,FALSE)</f>
        <v>C2</v>
      </c>
      <c r="Q893">
        <f>VLOOKUP(Table5[[#This Row],[CONTROLN]],vlookup_table[],7,FALSE)</f>
        <v>12</v>
      </c>
      <c r="R893">
        <f t="shared" si="13"/>
        <v>68</v>
      </c>
      <c r="S8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94" spans="1:19" x14ac:dyDescent="0.35">
      <c r="A894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  <c r="N894">
        <f>VLOOKUP(Table5[[#This Row],[CONTROLN]],vlookup_table[],2,FALSE)</f>
        <v>0</v>
      </c>
      <c r="O894">
        <f>VLOOKUP(Table5[[#This Row],[CONTROLN]],vlookup_table[],4,FALSE)</f>
        <v>1308</v>
      </c>
      <c r="P894" t="str">
        <f>VLOOKUP(Table5[[#This Row],[CONTROLN]],vlookup_table[],5,FALSE)</f>
        <v>S1</v>
      </c>
      <c r="Q894">
        <f>VLOOKUP(Table5[[#This Row],[CONTROLN]],vlookup_table[],7,FALSE)</f>
        <v>5</v>
      </c>
      <c r="R894">
        <f t="shared" si="13"/>
        <v>83</v>
      </c>
      <c r="S8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895" spans="1:19" x14ac:dyDescent="0.35">
      <c r="A895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  <c r="N895">
        <f>VLOOKUP(Table5[[#This Row],[CONTROLN]],vlookup_table[],2,FALSE)</f>
        <v>2</v>
      </c>
      <c r="O895">
        <f>VLOOKUP(Table5[[#This Row],[CONTROLN]],vlookup_table[],4,FALSE)</f>
        <v>2001</v>
      </c>
      <c r="P895" t="str">
        <f>VLOOKUP(Table5[[#This Row],[CONTROLN]],vlookup_table[],5,FALSE)</f>
        <v>R1</v>
      </c>
      <c r="Q895">
        <f>VLOOKUP(Table5[[#This Row],[CONTROLN]],vlookup_table[],7,FALSE)</f>
        <v>25</v>
      </c>
      <c r="R895">
        <f t="shared" si="13"/>
        <v>77</v>
      </c>
      <c r="S8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96" spans="1:19" x14ac:dyDescent="0.35">
      <c r="A896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  <c r="N896">
        <f>VLOOKUP(Table5[[#This Row],[CONTROLN]],vlookup_table[],2,FALSE)</f>
        <v>0</v>
      </c>
      <c r="O896">
        <f>VLOOKUP(Table5[[#This Row],[CONTROLN]],vlookup_table[],4,FALSE)</f>
        <v>6501</v>
      </c>
      <c r="P896" t="str">
        <f>VLOOKUP(Table5[[#This Row],[CONTROLN]],vlookup_table[],5,FALSE)</f>
        <v>T2</v>
      </c>
      <c r="Q896">
        <f>VLOOKUP(Table5[[#This Row],[CONTROLN]],vlookup_table[],7,FALSE)</f>
        <v>25</v>
      </c>
      <c r="R896">
        <f t="shared" si="13"/>
        <v>32</v>
      </c>
      <c r="S8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897" spans="1:19" x14ac:dyDescent="0.35">
      <c r="A897">
        <v>10893</v>
      </c>
      <c r="B897" t="s">
        <v>22</v>
      </c>
      <c r="C897" t="s">
        <v>109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  <c r="N897">
        <f>VLOOKUP(Table5[[#This Row],[CONTROLN]],vlookup_table[],2,FALSE)</f>
        <v>0</v>
      </c>
      <c r="O897">
        <f>VLOOKUP(Table5[[#This Row],[CONTROLN]],vlookup_table[],4,FALSE)</f>
        <v>0</v>
      </c>
      <c r="P897" t="str">
        <f>VLOOKUP(Table5[[#This Row],[CONTROLN]],vlookup_table[],5,FALSE)</f>
        <v>R1</v>
      </c>
      <c r="Q897">
        <f>VLOOKUP(Table5[[#This Row],[CONTROLN]],vlookup_table[],7,FALSE)</f>
        <v>20</v>
      </c>
      <c r="R897" t="str">
        <f t="shared" si="13"/>
        <v/>
      </c>
      <c r="S8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898" spans="1:19" x14ac:dyDescent="0.35">
      <c r="A898">
        <v>19621</v>
      </c>
      <c r="B898" t="s">
        <v>18</v>
      </c>
      <c r="C898" t="s">
        <v>109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  <c r="N898">
        <f>VLOOKUP(Table5[[#This Row],[CONTROLN]],vlookup_table[],2,FALSE)</f>
        <v>0</v>
      </c>
      <c r="O898">
        <f>VLOOKUP(Table5[[#This Row],[CONTROLN]],vlookup_table[],4,FALSE)</f>
        <v>2707</v>
      </c>
      <c r="P898" t="str">
        <f>VLOOKUP(Table5[[#This Row],[CONTROLN]],vlookup_table[],5,FALSE)</f>
        <v>C3</v>
      </c>
      <c r="Q898">
        <f>VLOOKUP(Table5[[#This Row],[CONTROLN]],vlookup_table[],7,FALSE)</f>
        <v>21</v>
      </c>
      <c r="R898">
        <f t="shared" ref="R898:R961" si="14">IF(OR(O898="",O898=0),"",(1997-(1900+INT(O898/100)))-IF(MOD(O898,100)&gt;6,1,0))</f>
        <v>69</v>
      </c>
      <c r="S8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899" spans="1:19" x14ac:dyDescent="0.35">
      <c r="A899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  <c r="N899">
        <f>VLOOKUP(Table5[[#This Row],[CONTROLN]],vlookup_table[],2,FALSE)</f>
        <v>0</v>
      </c>
      <c r="O899">
        <f>VLOOKUP(Table5[[#This Row],[CONTROLN]],vlookup_table[],4,FALSE)</f>
        <v>4908</v>
      </c>
      <c r="P899" t="str">
        <f>VLOOKUP(Table5[[#This Row],[CONTROLN]],vlookup_table[],5,FALSE)</f>
        <v>U2</v>
      </c>
      <c r="Q899">
        <f>VLOOKUP(Table5[[#This Row],[CONTROLN]],vlookup_table[],7,FALSE)</f>
        <v>10</v>
      </c>
      <c r="R899">
        <f t="shared" si="14"/>
        <v>47</v>
      </c>
      <c r="S8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00" spans="1:19" x14ac:dyDescent="0.35">
      <c r="A900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  <c r="N900">
        <f>VLOOKUP(Table5[[#This Row],[CONTROLN]],vlookup_table[],2,FALSE)</f>
        <v>0</v>
      </c>
      <c r="O900">
        <f>VLOOKUP(Table5[[#This Row],[CONTROLN]],vlookup_table[],4,FALSE)</f>
        <v>1801</v>
      </c>
      <c r="P900" t="str">
        <f>VLOOKUP(Table5[[#This Row],[CONTROLN]],vlookup_table[],5,FALSE)</f>
        <v>C2</v>
      </c>
      <c r="Q900">
        <f>VLOOKUP(Table5[[#This Row],[CONTROLN]],vlookup_table[],7,FALSE)</f>
        <v>9</v>
      </c>
      <c r="R900">
        <f t="shared" si="14"/>
        <v>79</v>
      </c>
      <c r="S9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01" spans="1:19" x14ac:dyDescent="0.35">
      <c r="A901">
        <v>136269</v>
      </c>
      <c r="B901" t="s">
        <v>56</v>
      </c>
      <c r="C901" t="s">
        <v>109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  <c r="N901">
        <f>VLOOKUP(Table5[[#This Row],[CONTROLN]],vlookup_table[],2,FALSE)</f>
        <v>0</v>
      </c>
      <c r="O901">
        <f>VLOOKUP(Table5[[#This Row],[CONTROLN]],vlookup_table[],4,FALSE)</f>
        <v>3401</v>
      </c>
      <c r="P901" t="str">
        <f>VLOOKUP(Table5[[#This Row],[CONTROLN]],vlookup_table[],5,FALSE)</f>
        <v>S1</v>
      </c>
      <c r="Q901">
        <f>VLOOKUP(Table5[[#This Row],[CONTROLN]],vlookup_table[],7,FALSE)</f>
        <v>15</v>
      </c>
      <c r="R901">
        <f t="shared" si="14"/>
        <v>63</v>
      </c>
      <c r="S9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02" spans="1:19" x14ac:dyDescent="0.35">
      <c r="A902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  <c r="N902">
        <f>VLOOKUP(Table5[[#This Row],[CONTROLN]],vlookup_table[],2,FALSE)</f>
        <v>0</v>
      </c>
      <c r="O902">
        <f>VLOOKUP(Table5[[#This Row],[CONTROLN]],vlookup_table[],4,FALSE)</f>
        <v>4909</v>
      </c>
      <c r="P902" t="str">
        <f>VLOOKUP(Table5[[#This Row],[CONTROLN]],vlookup_table[],5,FALSE)</f>
        <v>S2</v>
      </c>
      <c r="Q902">
        <f>VLOOKUP(Table5[[#This Row],[CONTROLN]],vlookup_table[],7,FALSE)</f>
        <v>5</v>
      </c>
      <c r="R902">
        <f t="shared" si="14"/>
        <v>47</v>
      </c>
      <c r="S9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03" spans="1:19" x14ac:dyDescent="0.35">
      <c r="A903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  <c r="N903">
        <f>VLOOKUP(Table5[[#This Row],[CONTROLN]],vlookup_table[],2,FALSE)</f>
        <v>2</v>
      </c>
      <c r="O903">
        <f>VLOOKUP(Table5[[#This Row],[CONTROLN]],vlookup_table[],4,FALSE)</f>
        <v>1401</v>
      </c>
      <c r="P903" t="str">
        <f>VLOOKUP(Table5[[#This Row],[CONTROLN]],vlookup_table[],5,FALSE)</f>
        <v/>
      </c>
      <c r="Q903">
        <f>VLOOKUP(Table5[[#This Row],[CONTROLN]],vlookup_table[],7,FALSE)</f>
        <v>19</v>
      </c>
      <c r="R903">
        <f t="shared" si="14"/>
        <v>83</v>
      </c>
      <c r="S90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904" spans="1:19" x14ac:dyDescent="0.35">
      <c r="A904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  <c r="N904">
        <f>VLOOKUP(Table5[[#This Row],[CONTROLN]],vlookup_table[],2,FALSE)</f>
        <v>0</v>
      </c>
      <c r="O904">
        <f>VLOOKUP(Table5[[#This Row],[CONTROLN]],vlookup_table[],4,FALSE)</f>
        <v>0</v>
      </c>
      <c r="P904" t="str">
        <f>VLOOKUP(Table5[[#This Row],[CONTROLN]],vlookup_table[],5,FALSE)</f>
        <v>S1</v>
      </c>
      <c r="Q904">
        <f>VLOOKUP(Table5[[#This Row],[CONTROLN]],vlookup_table[],7,FALSE)</f>
        <v>25</v>
      </c>
      <c r="R904" t="str">
        <f t="shared" si="14"/>
        <v/>
      </c>
      <c r="S9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05" spans="1:19" x14ac:dyDescent="0.35">
      <c r="A905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  <c r="N905">
        <f>VLOOKUP(Table5[[#This Row],[CONTROLN]],vlookup_table[],2,FALSE)</f>
        <v>0</v>
      </c>
      <c r="O905">
        <f>VLOOKUP(Table5[[#This Row],[CONTROLN]],vlookup_table[],4,FALSE)</f>
        <v>0</v>
      </c>
      <c r="P905" t="str">
        <f>VLOOKUP(Table5[[#This Row],[CONTROLN]],vlookup_table[],5,FALSE)</f>
        <v>S1</v>
      </c>
      <c r="Q905">
        <f>VLOOKUP(Table5[[#This Row],[CONTROLN]],vlookup_table[],7,FALSE)</f>
        <v>7</v>
      </c>
      <c r="R905" t="str">
        <f t="shared" si="14"/>
        <v/>
      </c>
      <c r="S9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06" spans="1:19" x14ac:dyDescent="0.35">
      <c r="A906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  <c r="N906">
        <f>VLOOKUP(Table5[[#This Row],[CONTROLN]],vlookup_table[],2,FALSE)</f>
        <v>0</v>
      </c>
      <c r="O906">
        <f>VLOOKUP(Table5[[#This Row],[CONTROLN]],vlookup_table[],4,FALSE)</f>
        <v>2001</v>
      </c>
      <c r="P906" t="str">
        <f>VLOOKUP(Table5[[#This Row],[CONTROLN]],vlookup_table[],5,FALSE)</f>
        <v>U2</v>
      </c>
      <c r="Q906">
        <f>VLOOKUP(Table5[[#This Row],[CONTROLN]],vlookup_table[],7,FALSE)</f>
        <v>15</v>
      </c>
      <c r="R906">
        <f t="shared" si="14"/>
        <v>77</v>
      </c>
      <c r="S9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07" spans="1:19" x14ac:dyDescent="0.35">
      <c r="A907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>
        <v>10909</v>
      </c>
      <c r="I907">
        <v>9</v>
      </c>
      <c r="J907">
        <v>49</v>
      </c>
      <c r="K907">
        <v>258</v>
      </c>
      <c r="L907">
        <v>262</v>
      </c>
      <c r="M907">
        <v>20</v>
      </c>
      <c r="N907">
        <f>VLOOKUP(Table5[[#This Row],[CONTROLN]],vlookup_table[],2,FALSE)</f>
        <v>28</v>
      </c>
      <c r="O907">
        <f>VLOOKUP(Table5[[#This Row],[CONTROLN]],vlookup_table[],4,FALSE)</f>
        <v>4401</v>
      </c>
      <c r="P907" t="str">
        <f>VLOOKUP(Table5[[#This Row],[CONTROLN]],vlookup_table[],5,FALSE)</f>
        <v>C3</v>
      </c>
      <c r="Q907">
        <f>VLOOKUP(Table5[[#This Row],[CONTROLN]],vlookup_table[],7,FALSE)</f>
        <v>20</v>
      </c>
      <c r="R907">
        <f t="shared" si="14"/>
        <v>53</v>
      </c>
      <c r="S9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08" spans="1:19" x14ac:dyDescent="0.35">
      <c r="A908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  <c r="N908">
        <f>VLOOKUP(Table5[[#This Row],[CONTROLN]],vlookup_table[],2,FALSE)</f>
        <v>28</v>
      </c>
      <c r="O908">
        <f>VLOOKUP(Table5[[#This Row],[CONTROLN]],vlookup_table[],4,FALSE)</f>
        <v>0</v>
      </c>
      <c r="P908" t="str">
        <f>VLOOKUP(Table5[[#This Row],[CONTROLN]],vlookup_table[],5,FALSE)</f>
        <v>C2</v>
      </c>
      <c r="Q908">
        <f>VLOOKUP(Table5[[#This Row],[CONTROLN]],vlookup_table[],7,FALSE)</f>
        <v>15</v>
      </c>
      <c r="R908" t="str">
        <f t="shared" si="14"/>
        <v/>
      </c>
      <c r="S9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09" spans="1:19" x14ac:dyDescent="0.35">
      <c r="A909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  <c r="N909">
        <f>VLOOKUP(Table5[[#This Row],[CONTROLN]],vlookup_table[],2,FALSE)</f>
        <v>1</v>
      </c>
      <c r="O909">
        <f>VLOOKUP(Table5[[#This Row],[CONTROLN]],vlookup_table[],4,FALSE)</f>
        <v>5101</v>
      </c>
      <c r="P909" t="str">
        <f>VLOOKUP(Table5[[#This Row],[CONTROLN]],vlookup_table[],5,FALSE)</f>
        <v>C1</v>
      </c>
      <c r="Q909">
        <f>VLOOKUP(Table5[[#This Row],[CONTROLN]],vlookup_table[],7,FALSE)</f>
        <v>10</v>
      </c>
      <c r="R909">
        <f t="shared" si="14"/>
        <v>46</v>
      </c>
      <c r="S9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10" spans="1:19" x14ac:dyDescent="0.35">
      <c r="A910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  <c r="N910">
        <f>VLOOKUP(Table5[[#This Row],[CONTROLN]],vlookup_table[],2,FALSE)</f>
        <v>2</v>
      </c>
      <c r="O910">
        <f>VLOOKUP(Table5[[#This Row],[CONTROLN]],vlookup_table[],4,FALSE)</f>
        <v>1508</v>
      </c>
      <c r="P910" t="str">
        <f>VLOOKUP(Table5[[#This Row],[CONTROLN]],vlookup_table[],5,FALSE)</f>
        <v>C2</v>
      </c>
      <c r="Q910">
        <f>VLOOKUP(Table5[[#This Row],[CONTROLN]],vlookup_table[],7,FALSE)</f>
        <v>15</v>
      </c>
      <c r="R910">
        <f t="shared" si="14"/>
        <v>81</v>
      </c>
      <c r="S9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11" spans="1:19" x14ac:dyDescent="0.35">
      <c r="A91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  <c r="N911">
        <f>VLOOKUP(Table5[[#This Row],[CONTROLN]],vlookup_table[],2,FALSE)</f>
        <v>0</v>
      </c>
      <c r="O911">
        <f>VLOOKUP(Table5[[#This Row],[CONTROLN]],vlookup_table[],4,FALSE)</f>
        <v>5001</v>
      </c>
      <c r="P911" t="str">
        <f>VLOOKUP(Table5[[#This Row],[CONTROLN]],vlookup_table[],5,FALSE)</f>
        <v>R3</v>
      </c>
      <c r="Q911">
        <f>VLOOKUP(Table5[[#This Row],[CONTROLN]],vlookup_table[],7,FALSE)</f>
        <v>100</v>
      </c>
      <c r="R911">
        <f t="shared" si="14"/>
        <v>47</v>
      </c>
      <c r="S9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12" spans="1:19" x14ac:dyDescent="0.35">
      <c r="A912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  <c r="N912">
        <f>VLOOKUP(Table5[[#This Row],[CONTROLN]],vlookup_table[],2,FALSE)</f>
        <v>2</v>
      </c>
      <c r="O912">
        <f>VLOOKUP(Table5[[#This Row],[CONTROLN]],vlookup_table[],4,FALSE)</f>
        <v>3208</v>
      </c>
      <c r="P912" t="str">
        <f>VLOOKUP(Table5[[#This Row],[CONTROLN]],vlookup_table[],5,FALSE)</f>
        <v>S1</v>
      </c>
      <c r="Q912">
        <f>VLOOKUP(Table5[[#This Row],[CONTROLN]],vlookup_table[],7,FALSE)</f>
        <v>25</v>
      </c>
      <c r="R912">
        <f t="shared" si="14"/>
        <v>64</v>
      </c>
      <c r="S9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13" spans="1:19" x14ac:dyDescent="0.35">
      <c r="A913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  <c r="N913">
        <f>VLOOKUP(Table5[[#This Row],[CONTROLN]],vlookup_table[],2,FALSE)</f>
        <v>2</v>
      </c>
      <c r="O913">
        <f>VLOOKUP(Table5[[#This Row],[CONTROLN]],vlookup_table[],4,FALSE)</f>
        <v>0</v>
      </c>
      <c r="P913" t="str">
        <f>VLOOKUP(Table5[[#This Row],[CONTROLN]],vlookup_table[],5,FALSE)</f>
        <v>T2</v>
      </c>
      <c r="Q913">
        <f>VLOOKUP(Table5[[#This Row],[CONTROLN]],vlookup_table[],7,FALSE)</f>
        <v>30</v>
      </c>
      <c r="R913" t="str">
        <f t="shared" si="14"/>
        <v/>
      </c>
      <c r="S9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14" spans="1:19" x14ac:dyDescent="0.35">
      <c r="A914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  <c r="N914">
        <f>VLOOKUP(Table5[[#This Row],[CONTROLN]],vlookup_table[],2,FALSE)</f>
        <v>0</v>
      </c>
      <c r="O914">
        <f>VLOOKUP(Table5[[#This Row],[CONTROLN]],vlookup_table[],4,FALSE)</f>
        <v>2901</v>
      </c>
      <c r="P914" t="str">
        <f>VLOOKUP(Table5[[#This Row],[CONTROLN]],vlookup_table[],5,FALSE)</f>
        <v>S1</v>
      </c>
      <c r="Q914">
        <f>VLOOKUP(Table5[[#This Row],[CONTROLN]],vlookup_table[],7,FALSE)</f>
        <v>5</v>
      </c>
      <c r="R914">
        <f t="shared" si="14"/>
        <v>68</v>
      </c>
      <c r="S9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15" spans="1:19" x14ac:dyDescent="0.35">
      <c r="A915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  <c r="N915">
        <f>VLOOKUP(Table5[[#This Row],[CONTROLN]],vlookup_table[],2,FALSE)</f>
        <v>0</v>
      </c>
      <c r="O915">
        <f>VLOOKUP(Table5[[#This Row],[CONTROLN]],vlookup_table[],4,FALSE)</f>
        <v>2703</v>
      </c>
      <c r="P915" t="str">
        <f>VLOOKUP(Table5[[#This Row],[CONTROLN]],vlookup_table[],5,FALSE)</f>
        <v>S1</v>
      </c>
      <c r="Q915">
        <f>VLOOKUP(Table5[[#This Row],[CONTROLN]],vlookup_table[],7,FALSE)</f>
        <v>13</v>
      </c>
      <c r="R915">
        <f t="shared" si="14"/>
        <v>70</v>
      </c>
      <c r="S9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16" spans="1:19" x14ac:dyDescent="0.35">
      <c r="A916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  <c r="N916">
        <f>VLOOKUP(Table5[[#This Row],[CONTROLN]],vlookup_table[],2,FALSE)</f>
        <v>0</v>
      </c>
      <c r="O916">
        <f>VLOOKUP(Table5[[#This Row],[CONTROLN]],vlookup_table[],4,FALSE)</f>
        <v>0</v>
      </c>
      <c r="P916" t="str">
        <f>VLOOKUP(Table5[[#This Row],[CONTROLN]],vlookup_table[],5,FALSE)</f>
        <v>R2</v>
      </c>
      <c r="Q916">
        <f>VLOOKUP(Table5[[#This Row],[CONTROLN]],vlookup_table[],7,FALSE)</f>
        <v>13</v>
      </c>
      <c r="R916" t="str">
        <f t="shared" si="14"/>
        <v/>
      </c>
      <c r="S9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17" spans="1:19" x14ac:dyDescent="0.35">
      <c r="A917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  <c r="N917">
        <f>VLOOKUP(Table5[[#This Row],[CONTROLN]],vlookup_table[],2,FALSE)</f>
        <v>0</v>
      </c>
      <c r="O917">
        <f>VLOOKUP(Table5[[#This Row],[CONTROLN]],vlookup_table[],4,FALSE)</f>
        <v>5807</v>
      </c>
      <c r="P917" t="str">
        <f>VLOOKUP(Table5[[#This Row],[CONTROLN]],vlookup_table[],5,FALSE)</f>
        <v>S2</v>
      </c>
      <c r="Q917">
        <f>VLOOKUP(Table5[[#This Row],[CONTROLN]],vlookup_table[],7,FALSE)</f>
        <v>22</v>
      </c>
      <c r="R917">
        <f t="shared" si="14"/>
        <v>38</v>
      </c>
      <c r="S9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18" spans="1:19" x14ac:dyDescent="0.35">
      <c r="A918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  <c r="N918">
        <f>VLOOKUP(Table5[[#This Row],[CONTROLN]],vlookup_table[],2,FALSE)</f>
        <v>2</v>
      </c>
      <c r="O918">
        <f>VLOOKUP(Table5[[#This Row],[CONTROLN]],vlookup_table[],4,FALSE)</f>
        <v>1401</v>
      </c>
      <c r="P918" t="str">
        <f>VLOOKUP(Table5[[#This Row],[CONTROLN]],vlookup_table[],5,FALSE)</f>
        <v>C3</v>
      </c>
      <c r="Q918">
        <f>VLOOKUP(Table5[[#This Row],[CONTROLN]],vlookup_table[],7,FALSE)</f>
        <v>10</v>
      </c>
      <c r="R918">
        <f t="shared" si="14"/>
        <v>83</v>
      </c>
      <c r="S9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19" spans="1:19" x14ac:dyDescent="0.35">
      <c r="A919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  <c r="N919">
        <f>VLOOKUP(Table5[[#This Row],[CONTROLN]],vlookup_table[],2,FALSE)</f>
        <v>2</v>
      </c>
      <c r="O919">
        <f>VLOOKUP(Table5[[#This Row],[CONTROLN]],vlookup_table[],4,FALSE)</f>
        <v>0</v>
      </c>
      <c r="P919" t="str">
        <f>VLOOKUP(Table5[[#This Row],[CONTROLN]],vlookup_table[],5,FALSE)</f>
        <v>R1</v>
      </c>
      <c r="Q919">
        <f>VLOOKUP(Table5[[#This Row],[CONTROLN]],vlookup_table[],7,FALSE)</f>
        <v>10</v>
      </c>
      <c r="R919" t="str">
        <f t="shared" si="14"/>
        <v/>
      </c>
      <c r="S9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20" spans="1:19" x14ac:dyDescent="0.35">
      <c r="A920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  <c r="N920">
        <f>VLOOKUP(Table5[[#This Row],[CONTROLN]],vlookup_table[],2,FALSE)</f>
        <v>1</v>
      </c>
      <c r="O920">
        <f>VLOOKUP(Table5[[#This Row],[CONTROLN]],vlookup_table[],4,FALSE)</f>
        <v>5201</v>
      </c>
      <c r="P920" t="str">
        <f>VLOOKUP(Table5[[#This Row],[CONTROLN]],vlookup_table[],5,FALSE)</f>
        <v>T2</v>
      </c>
      <c r="Q920">
        <f>VLOOKUP(Table5[[#This Row],[CONTROLN]],vlookup_table[],7,FALSE)</f>
        <v>10</v>
      </c>
      <c r="R920">
        <f t="shared" si="14"/>
        <v>45</v>
      </c>
      <c r="S9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21" spans="1:19" x14ac:dyDescent="0.35">
      <c r="A92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  <c r="N921">
        <f>VLOOKUP(Table5[[#This Row],[CONTROLN]],vlookup_table[],2,FALSE)</f>
        <v>28</v>
      </c>
      <c r="O921">
        <f>VLOOKUP(Table5[[#This Row],[CONTROLN]],vlookup_table[],4,FALSE)</f>
        <v>0</v>
      </c>
      <c r="P921" t="str">
        <f>VLOOKUP(Table5[[#This Row],[CONTROLN]],vlookup_table[],5,FALSE)</f>
        <v>U1</v>
      </c>
      <c r="Q921">
        <f>VLOOKUP(Table5[[#This Row],[CONTROLN]],vlookup_table[],7,FALSE)</f>
        <v>25</v>
      </c>
      <c r="R921" t="str">
        <f t="shared" si="14"/>
        <v/>
      </c>
      <c r="S9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22" spans="1:19" x14ac:dyDescent="0.35">
      <c r="A922">
        <v>183898</v>
      </c>
      <c r="B922" t="s">
        <v>41</v>
      </c>
      <c r="C922" t="s">
        <v>109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  <c r="N922">
        <f>VLOOKUP(Table5[[#This Row],[CONTROLN]],vlookup_table[],2,FALSE)</f>
        <v>980</v>
      </c>
      <c r="O922">
        <f>VLOOKUP(Table5[[#This Row],[CONTROLN]],vlookup_table[],4,FALSE)</f>
        <v>1008</v>
      </c>
      <c r="P922" t="str">
        <f>VLOOKUP(Table5[[#This Row],[CONTROLN]],vlookup_table[],5,FALSE)</f>
        <v>R2</v>
      </c>
      <c r="Q922">
        <f>VLOOKUP(Table5[[#This Row],[CONTROLN]],vlookup_table[],7,FALSE)</f>
        <v>3</v>
      </c>
      <c r="R922">
        <f t="shared" si="14"/>
        <v>86</v>
      </c>
      <c r="S9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23" spans="1:19" x14ac:dyDescent="0.35">
      <c r="A923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  <c r="N923">
        <f>VLOOKUP(Table5[[#This Row],[CONTROLN]],vlookup_table[],2,FALSE)</f>
        <v>2</v>
      </c>
      <c r="O923">
        <f>VLOOKUP(Table5[[#This Row],[CONTROLN]],vlookup_table[],4,FALSE)</f>
        <v>0</v>
      </c>
      <c r="P923" t="str">
        <f>VLOOKUP(Table5[[#This Row],[CONTROLN]],vlookup_table[],5,FALSE)</f>
        <v>U3</v>
      </c>
      <c r="Q923">
        <f>VLOOKUP(Table5[[#This Row],[CONTROLN]],vlookup_table[],7,FALSE)</f>
        <v>12</v>
      </c>
      <c r="R923" t="str">
        <f t="shared" si="14"/>
        <v/>
      </c>
      <c r="S9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24" spans="1:19" x14ac:dyDescent="0.35">
      <c r="A924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  <c r="N924">
        <f>VLOOKUP(Table5[[#This Row],[CONTROLN]],vlookup_table[],2,FALSE)</f>
        <v>0</v>
      </c>
      <c r="O924">
        <f>VLOOKUP(Table5[[#This Row],[CONTROLN]],vlookup_table[],4,FALSE)</f>
        <v>2512</v>
      </c>
      <c r="P924" t="str">
        <f>VLOOKUP(Table5[[#This Row],[CONTROLN]],vlookup_table[],5,FALSE)</f>
        <v>C2</v>
      </c>
      <c r="Q924">
        <f>VLOOKUP(Table5[[#This Row],[CONTROLN]],vlookup_table[],7,FALSE)</f>
        <v>10</v>
      </c>
      <c r="R924">
        <f t="shared" si="14"/>
        <v>71</v>
      </c>
      <c r="S9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25" spans="1:19" x14ac:dyDescent="0.35">
      <c r="A925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>
        <v>10909</v>
      </c>
      <c r="I925">
        <v>13</v>
      </c>
      <c r="J925">
        <v>22</v>
      </c>
      <c r="K925">
        <v>307</v>
      </c>
      <c r="L925">
        <v>230</v>
      </c>
      <c r="M925">
        <v>7.2142857139999998</v>
      </c>
      <c r="N925">
        <f>VLOOKUP(Table5[[#This Row],[CONTROLN]],vlookup_table[],2,FALSE)</f>
        <v>2</v>
      </c>
      <c r="O925">
        <f>VLOOKUP(Table5[[#This Row],[CONTROLN]],vlookup_table[],4,FALSE)</f>
        <v>2401</v>
      </c>
      <c r="P925" t="str">
        <f>VLOOKUP(Table5[[#This Row],[CONTROLN]],vlookup_table[],5,FALSE)</f>
        <v>C2</v>
      </c>
      <c r="Q925">
        <f>VLOOKUP(Table5[[#This Row],[CONTROLN]],vlookup_table[],7,FALSE)</f>
        <v>13</v>
      </c>
      <c r="R925">
        <f t="shared" si="14"/>
        <v>73</v>
      </c>
      <c r="S9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26" spans="1:19" x14ac:dyDescent="0.35">
      <c r="A926">
        <v>182286</v>
      </c>
      <c r="B926" t="s">
        <v>41</v>
      </c>
      <c r="C926" t="s">
        <v>14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  <c r="N926">
        <f>VLOOKUP(Table5[[#This Row],[CONTROLN]],vlookup_table[],2,FALSE)</f>
        <v>28</v>
      </c>
      <c r="O926">
        <f>VLOOKUP(Table5[[#This Row],[CONTROLN]],vlookup_table[],4,FALSE)</f>
        <v>4001</v>
      </c>
      <c r="P926" t="str">
        <f>VLOOKUP(Table5[[#This Row],[CONTROLN]],vlookup_table[],5,FALSE)</f>
        <v>C2</v>
      </c>
      <c r="Q926">
        <f>VLOOKUP(Table5[[#This Row],[CONTROLN]],vlookup_table[],7,FALSE)</f>
        <v>20</v>
      </c>
      <c r="R926">
        <f t="shared" si="14"/>
        <v>57</v>
      </c>
      <c r="S9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27" spans="1:19" x14ac:dyDescent="0.35">
      <c r="A927">
        <v>138804</v>
      </c>
      <c r="B927" t="s">
        <v>56</v>
      </c>
      <c r="C927" t="s">
        <v>109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  <c r="N927">
        <f>VLOOKUP(Table5[[#This Row],[CONTROLN]],vlookup_table[],2,FALSE)</f>
        <v>0</v>
      </c>
      <c r="O927">
        <f>VLOOKUP(Table5[[#This Row],[CONTROLN]],vlookup_table[],4,FALSE)</f>
        <v>0</v>
      </c>
      <c r="P927" t="str">
        <f>VLOOKUP(Table5[[#This Row],[CONTROLN]],vlookup_table[],5,FALSE)</f>
        <v>R2</v>
      </c>
      <c r="Q927">
        <f>VLOOKUP(Table5[[#This Row],[CONTROLN]],vlookup_table[],7,FALSE)</f>
        <v>10</v>
      </c>
      <c r="R927" t="str">
        <f t="shared" si="14"/>
        <v/>
      </c>
      <c r="S9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28" spans="1:19" x14ac:dyDescent="0.35">
      <c r="A928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  <c r="N928">
        <f>VLOOKUP(Table5[[#This Row],[CONTROLN]],vlookup_table[],2,FALSE)</f>
        <v>1</v>
      </c>
      <c r="O928">
        <f>VLOOKUP(Table5[[#This Row],[CONTROLN]],vlookup_table[],4,FALSE)</f>
        <v>501</v>
      </c>
      <c r="P928" t="str">
        <f>VLOOKUP(Table5[[#This Row],[CONTROLN]],vlookup_table[],5,FALSE)</f>
        <v>U1</v>
      </c>
      <c r="Q928">
        <f>VLOOKUP(Table5[[#This Row],[CONTROLN]],vlookup_table[],7,FALSE)</f>
        <v>15</v>
      </c>
      <c r="R928">
        <f t="shared" si="14"/>
        <v>92</v>
      </c>
      <c r="S9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29" spans="1:19" x14ac:dyDescent="0.35">
      <c r="A929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  <c r="N929">
        <f>VLOOKUP(Table5[[#This Row],[CONTROLN]],vlookup_table[],2,FALSE)</f>
        <v>0</v>
      </c>
      <c r="O929">
        <f>VLOOKUP(Table5[[#This Row],[CONTROLN]],vlookup_table[],4,FALSE)</f>
        <v>3901</v>
      </c>
      <c r="P929" t="str">
        <f>VLOOKUP(Table5[[#This Row],[CONTROLN]],vlookup_table[],5,FALSE)</f>
        <v>S2</v>
      </c>
      <c r="Q929">
        <f>VLOOKUP(Table5[[#This Row],[CONTROLN]],vlookup_table[],7,FALSE)</f>
        <v>8</v>
      </c>
      <c r="R929">
        <f t="shared" si="14"/>
        <v>58</v>
      </c>
      <c r="S9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30" spans="1:19" x14ac:dyDescent="0.35">
      <c r="A930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  <c r="N930">
        <f>VLOOKUP(Table5[[#This Row],[CONTROLN]],vlookup_table[],2,FALSE)</f>
        <v>2</v>
      </c>
      <c r="O930">
        <f>VLOOKUP(Table5[[#This Row],[CONTROLN]],vlookup_table[],4,FALSE)</f>
        <v>2712</v>
      </c>
      <c r="P930" t="str">
        <f>VLOOKUP(Table5[[#This Row],[CONTROLN]],vlookup_table[],5,FALSE)</f>
        <v>C1</v>
      </c>
      <c r="Q930">
        <f>VLOOKUP(Table5[[#This Row],[CONTROLN]],vlookup_table[],7,FALSE)</f>
        <v>11</v>
      </c>
      <c r="R930">
        <f t="shared" si="14"/>
        <v>69</v>
      </c>
      <c r="S9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31" spans="1:19" x14ac:dyDescent="0.35">
      <c r="A93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  <c r="N931">
        <f>VLOOKUP(Table5[[#This Row],[CONTROLN]],vlookup_table[],2,FALSE)</f>
        <v>0</v>
      </c>
      <c r="O931">
        <f>VLOOKUP(Table5[[#This Row],[CONTROLN]],vlookup_table[],4,FALSE)</f>
        <v>5612</v>
      </c>
      <c r="P931" t="str">
        <f>VLOOKUP(Table5[[#This Row],[CONTROLN]],vlookup_table[],5,FALSE)</f>
        <v>S2</v>
      </c>
      <c r="Q931">
        <f>VLOOKUP(Table5[[#This Row],[CONTROLN]],vlookup_table[],7,FALSE)</f>
        <v>15</v>
      </c>
      <c r="R931">
        <f t="shared" si="14"/>
        <v>40</v>
      </c>
      <c r="S9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32" spans="1:19" x14ac:dyDescent="0.35">
      <c r="A932">
        <v>10784</v>
      </c>
      <c r="B932" t="s">
        <v>41</v>
      </c>
      <c r="C932" t="s">
        <v>14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  <c r="N932">
        <f>VLOOKUP(Table5[[#This Row],[CONTROLN]],vlookup_table[],2,FALSE)</f>
        <v>0</v>
      </c>
      <c r="O932">
        <f>VLOOKUP(Table5[[#This Row],[CONTROLN]],vlookup_table[],4,FALSE)</f>
        <v>0</v>
      </c>
      <c r="P932" t="str">
        <f>VLOOKUP(Table5[[#This Row],[CONTROLN]],vlookup_table[],5,FALSE)</f>
        <v>C1</v>
      </c>
      <c r="Q932">
        <f>VLOOKUP(Table5[[#This Row],[CONTROLN]],vlookup_table[],7,FALSE)</f>
        <v>10</v>
      </c>
      <c r="R932" t="str">
        <f t="shared" si="14"/>
        <v/>
      </c>
      <c r="S9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33" spans="1:19" x14ac:dyDescent="0.35">
      <c r="A933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  <c r="N933">
        <f>VLOOKUP(Table5[[#This Row],[CONTROLN]],vlookup_table[],2,FALSE)</f>
        <v>0</v>
      </c>
      <c r="O933">
        <f>VLOOKUP(Table5[[#This Row],[CONTROLN]],vlookup_table[],4,FALSE)</f>
        <v>4501</v>
      </c>
      <c r="P933" t="str">
        <f>VLOOKUP(Table5[[#This Row],[CONTROLN]],vlookup_table[],5,FALSE)</f>
        <v>R2</v>
      </c>
      <c r="Q933">
        <f>VLOOKUP(Table5[[#This Row],[CONTROLN]],vlookup_table[],7,FALSE)</f>
        <v>20</v>
      </c>
      <c r="R933">
        <f t="shared" si="14"/>
        <v>52</v>
      </c>
      <c r="S9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34" spans="1:19" x14ac:dyDescent="0.35">
      <c r="A934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  <c r="N934">
        <f>VLOOKUP(Table5[[#This Row],[CONTROLN]],vlookup_table[],2,FALSE)</f>
        <v>0</v>
      </c>
      <c r="O934">
        <f>VLOOKUP(Table5[[#This Row],[CONTROLN]],vlookup_table[],4,FALSE)</f>
        <v>0</v>
      </c>
      <c r="P934" t="str">
        <f>VLOOKUP(Table5[[#This Row],[CONTROLN]],vlookup_table[],5,FALSE)</f>
        <v>T1</v>
      </c>
      <c r="Q934">
        <f>VLOOKUP(Table5[[#This Row],[CONTROLN]],vlookup_table[],7,FALSE)</f>
        <v>20</v>
      </c>
      <c r="R934" t="str">
        <f t="shared" si="14"/>
        <v/>
      </c>
      <c r="S9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35" spans="1:19" x14ac:dyDescent="0.35">
      <c r="A935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  <c r="N935">
        <f>VLOOKUP(Table5[[#This Row],[CONTROLN]],vlookup_table[],2,FALSE)</f>
        <v>2</v>
      </c>
      <c r="O935">
        <f>VLOOKUP(Table5[[#This Row],[CONTROLN]],vlookup_table[],4,FALSE)</f>
        <v>4411</v>
      </c>
      <c r="P935" t="str">
        <f>VLOOKUP(Table5[[#This Row],[CONTROLN]],vlookup_table[],5,FALSE)</f>
        <v>R2</v>
      </c>
      <c r="Q935">
        <f>VLOOKUP(Table5[[#This Row],[CONTROLN]],vlookup_table[],7,FALSE)</f>
        <v>10</v>
      </c>
      <c r="R935">
        <f t="shared" si="14"/>
        <v>52</v>
      </c>
      <c r="S9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36" spans="1:19" x14ac:dyDescent="0.35">
      <c r="A936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  <c r="N936">
        <f>VLOOKUP(Table5[[#This Row],[CONTROLN]],vlookup_table[],2,FALSE)</f>
        <v>0</v>
      </c>
      <c r="O936">
        <f>VLOOKUP(Table5[[#This Row],[CONTROLN]],vlookup_table[],4,FALSE)</f>
        <v>2101</v>
      </c>
      <c r="P936" t="str">
        <f>VLOOKUP(Table5[[#This Row],[CONTROLN]],vlookup_table[],5,FALSE)</f>
        <v>C2</v>
      </c>
      <c r="Q936">
        <f>VLOOKUP(Table5[[#This Row],[CONTROLN]],vlookup_table[],7,FALSE)</f>
        <v>17</v>
      </c>
      <c r="R936">
        <f t="shared" si="14"/>
        <v>76</v>
      </c>
      <c r="S9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37" spans="1:19" x14ac:dyDescent="0.35">
      <c r="A937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  <c r="N937">
        <f>VLOOKUP(Table5[[#This Row],[CONTROLN]],vlookup_table[],2,FALSE)</f>
        <v>1</v>
      </c>
      <c r="O937">
        <f>VLOOKUP(Table5[[#This Row],[CONTROLN]],vlookup_table[],4,FALSE)</f>
        <v>3601</v>
      </c>
      <c r="P937" t="str">
        <f>VLOOKUP(Table5[[#This Row],[CONTROLN]],vlookup_table[],5,FALSE)</f>
        <v>T2</v>
      </c>
      <c r="Q937">
        <f>VLOOKUP(Table5[[#This Row],[CONTROLN]],vlookup_table[],7,FALSE)</f>
        <v>10</v>
      </c>
      <c r="R937">
        <f t="shared" si="14"/>
        <v>61</v>
      </c>
      <c r="S9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38" spans="1:19" x14ac:dyDescent="0.35">
      <c r="A938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  <c r="N938">
        <f>VLOOKUP(Table5[[#This Row],[CONTROLN]],vlookup_table[],2,FALSE)</f>
        <v>1</v>
      </c>
      <c r="O938">
        <f>VLOOKUP(Table5[[#This Row],[CONTROLN]],vlookup_table[],4,FALSE)</f>
        <v>5001</v>
      </c>
      <c r="P938" t="str">
        <f>VLOOKUP(Table5[[#This Row],[CONTROLN]],vlookup_table[],5,FALSE)</f>
        <v>T1</v>
      </c>
      <c r="Q938">
        <f>VLOOKUP(Table5[[#This Row],[CONTROLN]],vlookup_table[],7,FALSE)</f>
        <v>25</v>
      </c>
      <c r="R938">
        <f t="shared" si="14"/>
        <v>47</v>
      </c>
      <c r="S9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39" spans="1:19" x14ac:dyDescent="0.35">
      <c r="A939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  <c r="N939">
        <f>VLOOKUP(Table5[[#This Row],[CONTROLN]],vlookup_table[],2,FALSE)</f>
        <v>2</v>
      </c>
      <c r="O939">
        <f>VLOOKUP(Table5[[#This Row],[CONTROLN]],vlookup_table[],4,FALSE)</f>
        <v>0</v>
      </c>
      <c r="P939" t="str">
        <f>VLOOKUP(Table5[[#This Row],[CONTROLN]],vlookup_table[],5,FALSE)</f>
        <v>R3</v>
      </c>
      <c r="Q939">
        <f>VLOOKUP(Table5[[#This Row],[CONTROLN]],vlookup_table[],7,FALSE)</f>
        <v>18</v>
      </c>
      <c r="R939" t="str">
        <f t="shared" si="14"/>
        <v/>
      </c>
      <c r="S9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40" spans="1:19" x14ac:dyDescent="0.35">
      <c r="A940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  <c r="N940">
        <f>VLOOKUP(Table5[[#This Row],[CONTROLN]],vlookup_table[],2,FALSE)</f>
        <v>1</v>
      </c>
      <c r="O940">
        <f>VLOOKUP(Table5[[#This Row],[CONTROLN]],vlookup_table[],4,FALSE)</f>
        <v>810</v>
      </c>
      <c r="P940" t="str">
        <f>VLOOKUP(Table5[[#This Row],[CONTROLN]],vlookup_table[],5,FALSE)</f>
        <v>C2</v>
      </c>
      <c r="Q940">
        <f>VLOOKUP(Table5[[#This Row],[CONTROLN]],vlookup_table[],7,FALSE)</f>
        <v>30</v>
      </c>
      <c r="R940">
        <f t="shared" si="14"/>
        <v>88</v>
      </c>
      <c r="S9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41" spans="1:19" x14ac:dyDescent="0.35">
      <c r="A94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  <c r="N941">
        <f>VLOOKUP(Table5[[#This Row],[CONTROLN]],vlookup_table[],2,FALSE)</f>
        <v>0</v>
      </c>
      <c r="O941">
        <f>VLOOKUP(Table5[[#This Row],[CONTROLN]],vlookup_table[],4,FALSE)</f>
        <v>4401</v>
      </c>
      <c r="P941" t="str">
        <f>VLOOKUP(Table5[[#This Row],[CONTROLN]],vlookup_table[],5,FALSE)</f>
        <v>T2</v>
      </c>
      <c r="Q941">
        <f>VLOOKUP(Table5[[#This Row],[CONTROLN]],vlookup_table[],7,FALSE)</f>
        <v>25</v>
      </c>
      <c r="R941">
        <f t="shared" si="14"/>
        <v>53</v>
      </c>
      <c r="S9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42" spans="1:19" x14ac:dyDescent="0.35">
      <c r="A942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>
        <v>10909</v>
      </c>
      <c r="I942">
        <v>2</v>
      </c>
      <c r="J942">
        <v>78</v>
      </c>
      <c r="K942">
        <v>451</v>
      </c>
      <c r="L942">
        <v>441</v>
      </c>
      <c r="M942">
        <v>6.9090909089999997</v>
      </c>
      <c r="N942">
        <f>VLOOKUP(Table5[[#This Row],[CONTROLN]],vlookup_table[],2,FALSE)</f>
        <v>0</v>
      </c>
      <c r="O942">
        <f>VLOOKUP(Table5[[#This Row],[CONTROLN]],vlookup_table[],4,FALSE)</f>
        <v>2101</v>
      </c>
      <c r="P942" t="str">
        <f>VLOOKUP(Table5[[#This Row],[CONTROLN]],vlookup_table[],5,FALSE)</f>
        <v>T1</v>
      </c>
      <c r="Q942">
        <f>VLOOKUP(Table5[[#This Row],[CONTROLN]],vlookup_table[],7,FALSE)</f>
        <v>8</v>
      </c>
      <c r="R942">
        <f t="shared" si="14"/>
        <v>76</v>
      </c>
      <c r="S9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43" spans="1:19" x14ac:dyDescent="0.35">
      <c r="A943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  <c r="N943">
        <f>VLOOKUP(Table5[[#This Row],[CONTROLN]],vlookup_table[],2,FALSE)</f>
        <v>1002</v>
      </c>
      <c r="O943">
        <f>VLOOKUP(Table5[[#This Row],[CONTROLN]],vlookup_table[],4,FALSE)</f>
        <v>3101</v>
      </c>
      <c r="P943" t="str">
        <f>VLOOKUP(Table5[[#This Row],[CONTROLN]],vlookup_table[],5,FALSE)</f>
        <v>S1</v>
      </c>
      <c r="Q943">
        <f>VLOOKUP(Table5[[#This Row],[CONTROLN]],vlookup_table[],7,FALSE)</f>
        <v>25</v>
      </c>
      <c r="R943">
        <f t="shared" si="14"/>
        <v>66</v>
      </c>
      <c r="S9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44" spans="1:19" x14ac:dyDescent="0.35">
      <c r="A944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  <c r="N944">
        <f>VLOOKUP(Table5[[#This Row],[CONTROLN]],vlookup_table[],2,FALSE)</f>
        <v>28</v>
      </c>
      <c r="O944">
        <f>VLOOKUP(Table5[[#This Row],[CONTROLN]],vlookup_table[],4,FALSE)</f>
        <v>4801</v>
      </c>
      <c r="P944" t="str">
        <f>VLOOKUP(Table5[[#This Row],[CONTROLN]],vlookup_table[],5,FALSE)</f>
        <v>T1</v>
      </c>
      <c r="Q944">
        <f>VLOOKUP(Table5[[#This Row],[CONTROLN]],vlookup_table[],7,FALSE)</f>
        <v>10</v>
      </c>
      <c r="R944">
        <f t="shared" si="14"/>
        <v>49</v>
      </c>
      <c r="S9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45" spans="1:19" x14ac:dyDescent="0.35">
      <c r="A945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  <c r="N945">
        <f>VLOOKUP(Table5[[#This Row],[CONTROLN]],vlookup_table[],2,FALSE)</f>
        <v>1</v>
      </c>
      <c r="O945">
        <f>VLOOKUP(Table5[[#This Row],[CONTROLN]],vlookup_table[],4,FALSE)</f>
        <v>6101</v>
      </c>
      <c r="P945" t="str">
        <f>VLOOKUP(Table5[[#This Row],[CONTROLN]],vlookup_table[],5,FALSE)</f>
        <v>U1</v>
      </c>
      <c r="Q945">
        <f>VLOOKUP(Table5[[#This Row],[CONTROLN]],vlookup_table[],7,FALSE)</f>
        <v>20</v>
      </c>
      <c r="R945">
        <f t="shared" si="14"/>
        <v>36</v>
      </c>
      <c r="S9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46" spans="1:19" x14ac:dyDescent="0.35">
      <c r="A946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  <c r="N946">
        <f>VLOOKUP(Table5[[#This Row],[CONTROLN]],vlookup_table[],2,FALSE)</f>
        <v>0</v>
      </c>
      <c r="O946">
        <f>VLOOKUP(Table5[[#This Row],[CONTROLN]],vlookup_table[],4,FALSE)</f>
        <v>1801</v>
      </c>
      <c r="P946" t="str">
        <f>VLOOKUP(Table5[[#This Row],[CONTROLN]],vlookup_table[],5,FALSE)</f>
        <v>C2</v>
      </c>
      <c r="Q946">
        <f>VLOOKUP(Table5[[#This Row],[CONTROLN]],vlookup_table[],7,FALSE)</f>
        <v>30</v>
      </c>
      <c r="R946">
        <f t="shared" si="14"/>
        <v>79</v>
      </c>
      <c r="S9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47" spans="1:19" x14ac:dyDescent="0.35">
      <c r="A947">
        <v>181655</v>
      </c>
      <c r="B947" t="s">
        <v>41</v>
      </c>
      <c r="C947" t="s">
        <v>14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  <c r="N947">
        <f>VLOOKUP(Table5[[#This Row],[CONTROLN]],vlookup_table[],2,FALSE)</f>
        <v>2</v>
      </c>
      <c r="O947">
        <f>VLOOKUP(Table5[[#This Row],[CONTROLN]],vlookup_table[],4,FALSE)</f>
        <v>4212</v>
      </c>
      <c r="P947" t="str">
        <f>VLOOKUP(Table5[[#This Row],[CONTROLN]],vlookup_table[],5,FALSE)</f>
        <v>C2</v>
      </c>
      <c r="Q947">
        <f>VLOOKUP(Table5[[#This Row],[CONTROLN]],vlookup_table[],7,FALSE)</f>
        <v>50</v>
      </c>
      <c r="R947">
        <f t="shared" si="14"/>
        <v>54</v>
      </c>
      <c r="S9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48" spans="1:19" x14ac:dyDescent="0.35">
      <c r="A948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  <c r="N948">
        <f>VLOOKUP(Table5[[#This Row],[CONTROLN]],vlookup_table[],2,FALSE)</f>
        <v>0</v>
      </c>
      <c r="O948">
        <f>VLOOKUP(Table5[[#This Row],[CONTROLN]],vlookup_table[],4,FALSE)</f>
        <v>0</v>
      </c>
      <c r="P948" t="str">
        <f>VLOOKUP(Table5[[#This Row],[CONTROLN]],vlookup_table[],5,FALSE)</f>
        <v>C2</v>
      </c>
      <c r="Q948">
        <f>VLOOKUP(Table5[[#This Row],[CONTROLN]],vlookup_table[],7,FALSE)</f>
        <v>21</v>
      </c>
      <c r="R948" t="str">
        <f t="shared" si="14"/>
        <v/>
      </c>
      <c r="S9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49" spans="1:19" x14ac:dyDescent="0.35">
      <c r="A949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  <c r="N949">
        <f>VLOOKUP(Table5[[#This Row],[CONTROLN]],vlookup_table[],2,FALSE)</f>
        <v>1</v>
      </c>
      <c r="O949">
        <f>VLOOKUP(Table5[[#This Row],[CONTROLN]],vlookup_table[],4,FALSE)</f>
        <v>6901</v>
      </c>
      <c r="P949" t="str">
        <f>VLOOKUP(Table5[[#This Row],[CONTROLN]],vlookup_table[],5,FALSE)</f>
        <v>T2</v>
      </c>
      <c r="Q949">
        <f>VLOOKUP(Table5[[#This Row],[CONTROLN]],vlookup_table[],7,FALSE)</f>
        <v>10</v>
      </c>
      <c r="R949">
        <f t="shared" si="14"/>
        <v>28</v>
      </c>
      <c r="S9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50" spans="1:19" x14ac:dyDescent="0.35">
      <c r="A950">
        <v>81823</v>
      </c>
      <c r="B950" t="s">
        <v>36</v>
      </c>
      <c r="C950" t="s">
        <v>14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  <c r="N950">
        <f>VLOOKUP(Table5[[#This Row],[CONTROLN]],vlookup_table[],2,FALSE)</f>
        <v>1</v>
      </c>
      <c r="O950">
        <f>VLOOKUP(Table5[[#This Row],[CONTROLN]],vlookup_table[],4,FALSE)</f>
        <v>4001</v>
      </c>
      <c r="P950" t="str">
        <f>VLOOKUP(Table5[[#This Row],[CONTROLN]],vlookup_table[],5,FALSE)</f>
        <v>R2</v>
      </c>
      <c r="Q950">
        <f>VLOOKUP(Table5[[#This Row],[CONTROLN]],vlookup_table[],7,FALSE)</f>
        <v>45</v>
      </c>
      <c r="R950">
        <f t="shared" si="14"/>
        <v>57</v>
      </c>
      <c r="S9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51" spans="1:19" x14ac:dyDescent="0.35">
      <c r="A95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  <c r="N951">
        <f>VLOOKUP(Table5[[#This Row],[CONTROLN]],vlookup_table[],2,FALSE)</f>
        <v>1</v>
      </c>
      <c r="O951">
        <f>VLOOKUP(Table5[[#This Row],[CONTROLN]],vlookup_table[],4,FALSE)</f>
        <v>5201</v>
      </c>
      <c r="P951" t="str">
        <f>VLOOKUP(Table5[[#This Row],[CONTROLN]],vlookup_table[],5,FALSE)</f>
        <v>U1</v>
      </c>
      <c r="Q951">
        <f>VLOOKUP(Table5[[#This Row],[CONTROLN]],vlookup_table[],7,FALSE)</f>
        <v>17</v>
      </c>
      <c r="R951">
        <f t="shared" si="14"/>
        <v>45</v>
      </c>
      <c r="S9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52" spans="1:19" x14ac:dyDescent="0.35">
      <c r="A952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  <c r="N952">
        <f>VLOOKUP(Table5[[#This Row],[CONTROLN]],vlookup_table[],2,FALSE)</f>
        <v>0</v>
      </c>
      <c r="O952">
        <f>VLOOKUP(Table5[[#This Row],[CONTROLN]],vlookup_table[],4,FALSE)</f>
        <v>3601</v>
      </c>
      <c r="P952" t="str">
        <f>VLOOKUP(Table5[[#This Row],[CONTROLN]],vlookup_table[],5,FALSE)</f>
        <v>C3</v>
      </c>
      <c r="Q952">
        <f>VLOOKUP(Table5[[#This Row],[CONTROLN]],vlookup_table[],7,FALSE)</f>
        <v>7</v>
      </c>
      <c r="R952">
        <f t="shared" si="14"/>
        <v>61</v>
      </c>
      <c r="S9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53" spans="1:19" x14ac:dyDescent="0.35">
      <c r="A953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  <c r="N953">
        <f>VLOOKUP(Table5[[#This Row],[CONTROLN]],vlookup_table[],2,FALSE)</f>
        <v>1</v>
      </c>
      <c r="O953">
        <f>VLOOKUP(Table5[[#This Row],[CONTROLN]],vlookup_table[],4,FALSE)</f>
        <v>3801</v>
      </c>
      <c r="P953" t="str">
        <f>VLOOKUP(Table5[[#This Row],[CONTROLN]],vlookup_table[],5,FALSE)</f>
        <v>T2</v>
      </c>
      <c r="Q953">
        <f>VLOOKUP(Table5[[#This Row],[CONTROLN]],vlookup_table[],7,FALSE)</f>
        <v>15</v>
      </c>
      <c r="R953">
        <f t="shared" si="14"/>
        <v>59</v>
      </c>
      <c r="S9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54" spans="1:19" x14ac:dyDescent="0.35">
      <c r="A954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  <c r="N954">
        <f>VLOOKUP(Table5[[#This Row],[CONTROLN]],vlookup_table[],2,FALSE)</f>
        <v>1</v>
      </c>
      <c r="O954">
        <f>VLOOKUP(Table5[[#This Row],[CONTROLN]],vlookup_table[],4,FALSE)</f>
        <v>1811</v>
      </c>
      <c r="P954" t="str">
        <f>VLOOKUP(Table5[[#This Row],[CONTROLN]],vlookup_table[],5,FALSE)</f>
        <v>R2</v>
      </c>
      <c r="Q954">
        <f>VLOOKUP(Table5[[#This Row],[CONTROLN]],vlookup_table[],7,FALSE)</f>
        <v>15</v>
      </c>
      <c r="R954">
        <f t="shared" si="14"/>
        <v>78</v>
      </c>
      <c r="S9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55" spans="1:19" x14ac:dyDescent="0.35">
      <c r="A955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  <c r="N955">
        <f>VLOOKUP(Table5[[#This Row],[CONTROLN]],vlookup_table[],2,FALSE)</f>
        <v>1</v>
      </c>
      <c r="O955">
        <f>VLOOKUP(Table5[[#This Row],[CONTROLN]],vlookup_table[],4,FALSE)</f>
        <v>5002</v>
      </c>
      <c r="P955" t="str">
        <f>VLOOKUP(Table5[[#This Row],[CONTROLN]],vlookup_table[],5,FALSE)</f>
        <v>C2</v>
      </c>
      <c r="Q955">
        <f>VLOOKUP(Table5[[#This Row],[CONTROLN]],vlookup_table[],7,FALSE)</f>
        <v>23</v>
      </c>
      <c r="R955">
        <f t="shared" si="14"/>
        <v>47</v>
      </c>
      <c r="S9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56" spans="1:19" x14ac:dyDescent="0.35">
      <c r="A956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  <c r="N956">
        <f>VLOOKUP(Table5[[#This Row],[CONTROLN]],vlookup_table[],2,FALSE)</f>
        <v>0</v>
      </c>
      <c r="O956">
        <f>VLOOKUP(Table5[[#This Row],[CONTROLN]],vlookup_table[],4,FALSE)</f>
        <v>3501</v>
      </c>
      <c r="P956" t="str">
        <f>VLOOKUP(Table5[[#This Row],[CONTROLN]],vlookup_table[],5,FALSE)</f>
        <v>T1</v>
      </c>
      <c r="Q956">
        <f>VLOOKUP(Table5[[#This Row],[CONTROLN]],vlookup_table[],7,FALSE)</f>
        <v>20</v>
      </c>
      <c r="R956">
        <f t="shared" si="14"/>
        <v>62</v>
      </c>
      <c r="S9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57" spans="1:19" x14ac:dyDescent="0.35">
      <c r="A957">
        <v>132558</v>
      </c>
      <c r="B957" t="s">
        <v>67</v>
      </c>
      <c r="C957" t="s">
        <v>14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  <c r="N957">
        <f>VLOOKUP(Table5[[#This Row],[CONTROLN]],vlookup_table[],2,FALSE)</f>
        <v>1</v>
      </c>
      <c r="O957">
        <f>VLOOKUP(Table5[[#This Row],[CONTROLN]],vlookup_table[],4,FALSE)</f>
        <v>4201</v>
      </c>
      <c r="P957" t="str">
        <f>VLOOKUP(Table5[[#This Row],[CONTROLN]],vlookup_table[],5,FALSE)</f>
        <v>T1</v>
      </c>
      <c r="Q957">
        <f>VLOOKUP(Table5[[#This Row],[CONTROLN]],vlookup_table[],7,FALSE)</f>
        <v>15</v>
      </c>
      <c r="R957">
        <f t="shared" si="14"/>
        <v>55</v>
      </c>
      <c r="S9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58" spans="1:19" x14ac:dyDescent="0.35">
      <c r="A958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  <c r="N958">
        <f>VLOOKUP(Table5[[#This Row],[CONTROLN]],vlookup_table[],2,FALSE)</f>
        <v>0</v>
      </c>
      <c r="O958">
        <f>VLOOKUP(Table5[[#This Row],[CONTROLN]],vlookup_table[],4,FALSE)</f>
        <v>2205</v>
      </c>
      <c r="P958" t="str">
        <f>VLOOKUP(Table5[[#This Row],[CONTROLN]],vlookup_table[],5,FALSE)</f>
        <v>R2</v>
      </c>
      <c r="Q958">
        <f>VLOOKUP(Table5[[#This Row],[CONTROLN]],vlookup_table[],7,FALSE)</f>
        <v>8</v>
      </c>
      <c r="R958">
        <f t="shared" si="14"/>
        <v>75</v>
      </c>
      <c r="S9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59" spans="1:19" x14ac:dyDescent="0.35">
      <c r="A959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  <c r="N959">
        <f>VLOOKUP(Table5[[#This Row],[CONTROLN]],vlookup_table[],2,FALSE)</f>
        <v>2</v>
      </c>
      <c r="O959">
        <f>VLOOKUP(Table5[[#This Row],[CONTROLN]],vlookup_table[],4,FALSE)</f>
        <v>5701</v>
      </c>
      <c r="P959" t="str">
        <f>VLOOKUP(Table5[[#This Row],[CONTROLN]],vlookup_table[],5,FALSE)</f>
        <v>U3</v>
      </c>
      <c r="Q959">
        <f>VLOOKUP(Table5[[#This Row],[CONTROLN]],vlookup_table[],7,FALSE)</f>
        <v>25</v>
      </c>
      <c r="R959">
        <f t="shared" si="14"/>
        <v>40</v>
      </c>
      <c r="S9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60" spans="1:19" x14ac:dyDescent="0.35">
      <c r="A960">
        <v>47111</v>
      </c>
      <c r="B960" t="s">
        <v>44</v>
      </c>
      <c r="C960" t="s">
        <v>14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  <c r="N960">
        <f>VLOOKUP(Table5[[#This Row],[CONTROLN]],vlookup_table[],2,FALSE)</f>
        <v>0</v>
      </c>
      <c r="O960">
        <f>VLOOKUP(Table5[[#This Row],[CONTROLN]],vlookup_table[],4,FALSE)</f>
        <v>2401</v>
      </c>
      <c r="P960" t="str">
        <f>VLOOKUP(Table5[[#This Row],[CONTROLN]],vlookup_table[],5,FALSE)</f>
        <v>R3</v>
      </c>
      <c r="Q960">
        <f>VLOOKUP(Table5[[#This Row],[CONTROLN]],vlookup_table[],7,FALSE)</f>
        <v>5</v>
      </c>
      <c r="R960">
        <f t="shared" si="14"/>
        <v>73</v>
      </c>
      <c r="S9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61" spans="1:19" x14ac:dyDescent="0.35">
      <c r="A961">
        <v>165620</v>
      </c>
      <c r="B961" t="s">
        <v>22</v>
      </c>
      <c r="C961" t="s">
        <v>109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  <c r="N961">
        <f>VLOOKUP(Table5[[#This Row],[CONTROLN]],vlookup_table[],2,FALSE)</f>
        <v>0</v>
      </c>
      <c r="O961">
        <f>VLOOKUP(Table5[[#This Row],[CONTROLN]],vlookup_table[],4,FALSE)</f>
        <v>2801</v>
      </c>
      <c r="P961" t="str">
        <f>VLOOKUP(Table5[[#This Row],[CONTROLN]],vlookup_table[],5,FALSE)</f>
        <v>U3</v>
      </c>
      <c r="Q961">
        <f>VLOOKUP(Table5[[#This Row],[CONTROLN]],vlookup_table[],7,FALSE)</f>
        <v>4</v>
      </c>
      <c r="R961">
        <f t="shared" si="14"/>
        <v>69</v>
      </c>
      <c r="S9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62" spans="1:19" x14ac:dyDescent="0.35">
      <c r="A962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  <c r="N962">
        <f>VLOOKUP(Table5[[#This Row],[CONTROLN]],vlookup_table[],2,FALSE)</f>
        <v>0</v>
      </c>
      <c r="O962">
        <f>VLOOKUP(Table5[[#This Row],[CONTROLN]],vlookup_table[],4,FALSE)</f>
        <v>6101</v>
      </c>
      <c r="P962" t="str">
        <f>VLOOKUP(Table5[[#This Row],[CONTROLN]],vlookup_table[],5,FALSE)</f>
        <v>R3</v>
      </c>
      <c r="Q962">
        <f>VLOOKUP(Table5[[#This Row],[CONTROLN]],vlookup_table[],7,FALSE)</f>
        <v>9</v>
      </c>
      <c r="R962">
        <f t="shared" ref="R962:R1025" si="15">IF(OR(O962="",O962=0),"",(1997-(1900+INT(O962/100)))-IF(MOD(O962,100)&gt;6,1,0))</f>
        <v>36</v>
      </c>
      <c r="S9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63" spans="1:19" x14ac:dyDescent="0.35">
      <c r="A963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  <c r="N963">
        <f>VLOOKUP(Table5[[#This Row],[CONTROLN]],vlookup_table[],2,FALSE)</f>
        <v>2</v>
      </c>
      <c r="O963">
        <f>VLOOKUP(Table5[[#This Row],[CONTROLN]],vlookup_table[],4,FALSE)</f>
        <v>0</v>
      </c>
      <c r="P963" t="str">
        <f>VLOOKUP(Table5[[#This Row],[CONTROLN]],vlookup_table[],5,FALSE)</f>
        <v>R3</v>
      </c>
      <c r="Q963">
        <f>VLOOKUP(Table5[[#This Row],[CONTROLN]],vlookup_table[],7,FALSE)</f>
        <v>5</v>
      </c>
      <c r="R963" t="str">
        <f t="shared" si="15"/>
        <v/>
      </c>
      <c r="S9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64" spans="1:19" x14ac:dyDescent="0.35">
      <c r="A964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  <c r="N964">
        <f>VLOOKUP(Table5[[#This Row],[CONTROLN]],vlookup_table[],2,FALSE)</f>
        <v>1</v>
      </c>
      <c r="O964">
        <f>VLOOKUP(Table5[[#This Row],[CONTROLN]],vlookup_table[],4,FALSE)</f>
        <v>0</v>
      </c>
      <c r="P964" t="str">
        <f>VLOOKUP(Table5[[#This Row],[CONTROLN]],vlookup_table[],5,FALSE)</f>
        <v>C1</v>
      </c>
      <c r="Q964">
        <f>VLOOKUP(Table5[[#This Row],[CONTROLN]],vlookup_table[],7,FALSE)</f>
        <v>11</v>
      </c>
      <c r="R964" t="str">
        <f t="shared" si="15"/>
        <v/>
      </c>
      <c r="S9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65" spans="1:19" x14ac:dyDescent="0.35">
      <c r="A965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  <c r="N965">
        <f>VLOOKUP(Table5[[#This Row],[CONTROLN]],vlookup_table[],2,FALSE)</f>
        <v>1002</v>
      </c>
      <c r="O965">
        <f>VLOOKUP(Table5[[#This Row],[CONTROLN]],vlookup_table[],4,FALSE)</f>
        <v>0</v>
      </c>
      <c r="P965" t="str">
        <f>VLOOKUP(Table5[[#This Row],[CONTROLN]],vlookup_table[],5,FALSE)</f>
        <v>T2</v>
      </c>
      <c r="Q965">
        <f>VLOOKUP(Table5[[#This Row],[CONTROLN]],vlookup_table[],7,FALSE)</f>
        <v>100</v>
      </c>
      <c r="R965" t="str">
        <f t="shared" si="15"/>
        <v/>
      </c>
      <c r="S9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66" spans="1:19" x14ac:dyDescent="0.35">
      <c r="A966">
        <v>63000</v>
      </c>
      <c r="B966" t="s">
        <v>34</v>
      </c>
      <c r="C966" t="s">
        <v>109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  <c r="N966">
        <f>VLOOKUP(Table5[[#This Row],[CONTROLN]],vlookup_table[],2,FALSE)</f>
        <v>0</v>
      </c>
      <c r="O966">
        <f>VLOOKUP(Table5[[#This Row],[CONTROLN]],vlookup_table[],4,FALSE)</f>
        <v>0</v>
      </c>
      <c r="P966" t="str">
        <f>VLOOKUP(Table5[[#This Row],[CONTROLN]],vlookup_table[],5,FALSE)</f>
        <v>T3</v>
      </c>
      <c r="Q966">
        <f>VLOOKUP(Table5[[#This Row],[CONTROLN]],vlookup_table[],7,FALSE)</f>
        <v>25</v>
      </c>
      <c r="R966" t="str">
        <f t="shared" si="15"/>
        <v/>
      </c>
      <c r="S9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67" spans="1:19" x14ac:dyDescent="0.35">
      <c r="A967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  <c r="N967">
        <f>VLOOKUP(Table5[[#This Row],[CONTROLN]],vlookup_table[],2,FALSE)</f>
        <v>0</v>
      </c>
      <c r="O967">
        <f>VLOOKUP(Table5[[#This Row],[CONTROLN]],vlookup_table[],4,FALSE)</f>
        <v>0</v>
      </c>
      <c r="P967" t="str">
        <f>VLOOKUP(Table5[[#This Row],[CONTROLN]],vlookup_table[],5,FALSE)</f>
        <v>C2</v>
      </c>
      <c r="Q967">
        <f>VLOOKUP(Table5[[#This Row],[CONTROLN]],vlookup_table[],7,FALSE)</f>
        <v>10</v>
      </c>
      <c r="R967" t="str">
        <f t="shared" si="15"/>
        <v/>
      </c>
      <c r="S9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68" spans="1:19" x14ac:dyDescent="0.35">
      <c r="A968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  <c r="N968">
        <f>VLOOKUP(Table5[[#This Row],[CONTROLN]],vlookup_table[],2,FALSE)</f>
        <v>1</v>
      </c>
      <c r="O968">
        <f>VLOOKUP(Table5[[#This Row],[CONTROLN]],vlookup_table[],4,FALSE)</f>
        <v>4812</v>
      </c>
      <c r="P968" t="str">
        <f>VLOOKUP(Table5[[#This Row],[CONTROLN]],vlookup_table[],5,FALSE)</f>
        <v>R2</v>
      </c>
      <c r="Q968">
        <f>VLOOKUP(Table5[[#This Row],[CONTROLN]],vlookup_table[],7,FALSE)</f>
        <v>25</v>
      </c>
      <c r="R968">
        <f t="shared" si="15"/>
        <v>48</v>
      </c>
      <c r="S9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69" spans="1:19" x14ac:dyDescent="0.35">
      <c r="A969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  <c r="N969">
        <f>VLOOKUP(Table5[[#This Row],[CONTROLN]],vlookup_table[],2,FALSE)</f>
        <v>0</v>
      </c>
      <c r="O969">
        <f>VLOOKUP(Table5[[#This Row],[CONTROLN]],vlookup_table[],4,FALSE)</f>
        <v>2901</v>
      </c>
      <c r="P969" t="str">
        <f>VLOOKUP(Table5[[#This Row],[CONTROLN]],vlookup_table[],5,FALSE)</f>
        <v>C2</v>
      </c>
      <c r="Q969">
        <f>VLOOKUP(Table5[[#This Row],[CONTROLN]],vlookup_table[],7,FALSE)</f>
        <v>9</v>
      </c>
      <c r="R969">
        <f t="shared" si="15"/>
        <v>68</v>
      </c>
      <c r="S9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70" spans="1:19" x14ac:dyDescent="0.35">
      <c r="A970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  <c r="N970">
        <f>VLOOKUP(Table5[[#This Row],[CONTROLN]],vlookup_table[],2,FALSE)</f>
        <v>0</v>
      </c>
      <c r="O970">
        <f>VLOOKUP(Table5[[#This Row],[CONTROLN]],vlookup_table[],4,FALSE)</f>
        <v>2001</v>
      </c>
      <c r="P970" t="str">
        <f>VLOOKUP(Table5[[#This Row],[CONTROLN]],vlookup_table[],5,FALSE)</f>
        <v>T2</v>
      </c>
      <c r="Q970">
        <f>VLOOKUP(Table5[[#This Row],[CONTROLN]],vlookup_table[],7,FALSE)</f>
        <v>20</v>
      </c>
      <c r="R970">
        <f t="shared" si="15"/>
        <v>77</v>
      </c>
      <c r="S9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71" spans="1:19" x14ac:dyDescent="0.35">
      <c r="A97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  <c r="N971">
        <f>VLOOKUP(Table5[[#This Row],[CONTROLN]],vlookup_table[],2,FALSE)</f>
        <v>2</v>
      </c>
      <c r="O971">
        <f>VLOOKUP(Table5[[#This Row],[CONTROLN]],vlookup_table[],4,FALSE)</f>
        <v>4801</v>
      </c>
      <c r="P971" t="str">
        <f>VLOOKUP(Table5[[#This Row],[CONTROLN]],vlookup_table[],5,FALSE)</f>
        <v>U3</v>
      </c>
      <c r="Q971">
        <f>VLOOKUP(Table5[[#This Row],[CONTROLN]],vlookup_table[],7,FALSE)</f>
        <v>20</v>
      </c>
      <c r="R971">
        <f t="shared" si="15"/>
        <v>49</v>
      </c>
      <c r="S9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72" spans="1:19" x14ac:dyDescent="0.35">
      <c r="A972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>
        <v>10909</v>
      </c>
      <c r="I972">
        <v>0</v>
      </c>
      <c r="J972">
        <v>77</v>
      </c>
      <c r="K972">
        <v>318</v>
      </c>
      <c r="L972">
        <v>359</v>
      </c>
      <c r="M972">
        <v>5.8571428570000004</v>
      </c>
      <c r="N972">
        <f>VLOOKUP(Table5[[#This Row],[CONTROLN]],vlookup_table[],2,FALSE)</f>
        <v>0</v>
      </c>
      <c r="O972">
        <f>VLOOKUP(Table5[[#This Row],[CONTROLN]],vlookup_table[],4,FALSE)</f>
        <v>1501</v>
      </c>
      <c r="P972" t="str">
        <f>VLOOKUP(Table5[[#This Row],[CONTROLN]],vlookup_table[],5,FALSE)</f>
        <v>S2</v>
      </c>
      <c r="Q972">
        <f>VLOOKUP(Table5[[#This Row],[CONTROLN]],vlookup_table[],7,FALSE)</f>
        <v>7</v>
      </c>
      <c r="R972">
        <f t="shared" si="15"/>
        <v>82</v>
      </c>
      <c r="S9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73" spans="1:19" x14ac:dyDescent="0.35">
      <c r="A973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  <c r="N973">
        <f>VLOOKUP(Table5[[#This Row],[CONTROLN]],vlookup_table[],2,FALSE)</f>
        <v>1002</v>
      </c>
      <c r="O973">
        <f>VLOOKUP(Table5[[#This Row],[CONTROLN]],vlookup_table[],4,FALSE)</f>
        <v>0</v>
      </c>
      <c r="P973" t="str">
        <f>VLOOKUP(Table5[[#This Row],[CONTROLN]],vlookup_table[],5,FALSE)</f>
        <v>T1</v>
      </c>
      <c r="Q973">
        <f>VLOOKUP(Table5[[#This Row],[CONTROLN]],vlookup_table[],7,FALSE)</f>
        <v>7</v>
      </c>
      <c r="R973" t="str">
        <f t="shared" si="15"/>
        <v/>
      </c>
      <c r="S9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74" spans="1:19" x14ac:dyDescent="0.35">
      <c r="A974">
        <v>15566</v>
      </c>
      <c r="B974" t="s">
        <v>18</v>
      </c>
      <c r="C974" t="s">
        <v>109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  <c r="N974">
        <f>VLOOKUP(Table5[[#This Row],[CONTROLN]],vlookup_table[],2,FALSE)</f>
        <v>2</v>
      </c>
      <c r="O974">
        <f>VLOOKUP(Table5[[#This Row],[CONTROLN]],vlookup_table[],4,FALSE)</f>
        <v>0</v>
      </c>
      <c r="P974" t="str">
        <f>VLOOKUP(Table5[[#This Row],[CONTROLN]],vlookup_table[],5,FALSE)</f>
        <v>R2</v>
      </c>
      <c r="Q974">
        <f>VLOOKUP(Table5[[#This Row],[CONTROLN]],vlookup_table[],7,FALSE)</f>
        <v>10</v>
      </c>
      <c r="R974" t="str">
        <f t="shared" si="15"/>
        <v/>
      </c>
      <c r="S9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75" spans="1:19" x14ac:dyDescent="0.35">
      <c r="A975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  <c r="N975">
        <f>VLOOKUP(Table5[[#This Row],[CONTROLN]],vlookup_table[],2,FALSE)</f>
        <v>0</v>
      </c>
      <c r="O975">
        <f>VLOOKUP(Table5[[#This Row],[CONTROLN]],vlookup_table[],4,FALSE)</f>
        <v>1601</v>
      </c>
      <c r="P975" t="str">
        <f>VLOOKUP(Table5[[#This Row],[CONTROLN]],vlookup_table[],5,FALSE)</f>
        <v>R2</v>
      </c>
      <c r="Q975">
        <f>VLOOKUP(Table5[[#This Row],[CONTROLN]],vlookup_table[],7,FALSE)</f>
        <v>7</v>
      </c>
      <c r="R975">
        <f t="shared" si="15"/>
        <v>81</v>
      </c>
      <c r="S9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76" spans="1:19" x14ac:dyDescent="0.35">
      <c r="A976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  <c r="N976">
        <f>VLOOKUP(Table5[[#This Row],[CONTROLN]],vlookup_table[],2,FALSE)</f>
        <v>2</v>
      </c>
      <c r="O976">
        <f>VLOOKUP(Table5[[#This Row],[CONTROLN]],vlookup_table[],4,FALSE)</f>
        <v>4401</v>
      </c>
      <c r="P976" t="str">
        <f>VLOOKUP(Table5[[#This Row],[CONTROLN]],vlookup_table[],5,FALSE)</f>
        <v>C1</v>
      </c>
      <c r="Q976">
        <f>VLOOKUP(Table5[[#This Row],[CONTROLN]],vlookup_table[],7,FALSE)</f>
        <v>25</v>
      </c>
      <c r="R976">
        <f t="shared" si="15"/>
        <v>53</v>
      </c>
      <c r="S9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77" spans="1:19" x14ac:dyDescent="0.35">
      <c r="A977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  <c r="N977">
        <f>VLOOKUP(Table5[[#This Row],[CONTROLN]],vlookup_table[],2,FALSE)</f>
        <v>1</v>
      </c>
      <c r="O977">
        <f>VLOOKUP(Table5[[#This Row],[CONTROLN]],vlookup_table[],4,FALSE)</f>
        <v>1908</v>
      </c>
      <c r="P977" t="str">
        <f>VLOOKUP(Table5[[#This Row],[CONTROLN]],vlookup_table[],5,FALSE)</f>
        <v>C3</v>
      </c>
      <c r="Q977">
        <f>VLOOKUP(Table5[[#This Row],[CONTROLN]],vlookup_table[],7,FALSE)</f>
        <v>10</v>
      </c>
      <c r="R977">
        <f t="shared" si="15"/>
        <v>77</v>
      </c>
      <c r="S9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78" spans="1:19" x14ac:dyDescent="0.35">
      <c r="A978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  <c r="N978">
        <f>VLOOKUP(Table5[[#This Row],[CONTROLN]],vlookup_table[],2,FALSE)</f>
        <v>0</v>
      </c>
      <c r="O978">
        <f>VLOOKUP(Table5[[#This Row],[CONTROLN]],vlookup_table[],4,FALSE)</f>
        <v>2001</v>
      </c>
      <c r="P978" t="str">
        <f>VLOOKUP(Table5[[#This Row],[CONTROLN]],vlookup_table[],5,FALSE)</f>
        <v>C1</v>
      </c>
      <c r="Q978">
        <f>VLOOKUP(Table5[[#This Row],[CONTROLN]],vlookup_table[],7,FALSE)</f>
        <v>15</v>
      </c>
      <c r="R978">
        <f t="shared" si="15"/>
        <v>77</v>
      </c>
      <c r="S9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79" spans="1:19" x14ac:dyDescent="0.35">
      <c r="A979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  <c r="N979">
        <f>VLOOKUP(Table5[[#This Row],[CONTROLN]],vlookup_table[],2,FALSE)</f>
        <v>1</v>
      </c>
      <c r="O979">
        <f>VLOOKUP(Table5[[#This Row],[CONTROLN]],vlookup_table[],4,FALSE)</f>
        <v>4401</v>
      </c>
      <c r="P979" t="str">
        <f>VLOOKUP(Table5[[#This Row],[CONTROLN]],vlookup_table[],5,FALSE)</f>
        <v>S1</v>
      </c>
      <c r="Q979">
        <f>VLOOKUP(Table5[[#This Row],[CONTROLN]],vlookup_table[],7,FALSE)</f>
        <v>20</v>
      </c>
      <c r="R979">
        <f t="shared" si="15"/>
        <v>53</v>
      </c>
      <c r="S9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80" spans="1:19" x14ac:dyDescent="0.35">
      <c r="A980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  <c r="N980">
        <f>VLOOKUP(Table5[[#This Row],[CONTROLN]],vlookup_table[],2,FALSE)</f>
        <v>0</v>
      </c>
      <c r="O980">
        <f>VLOOKUP(Table5[[#This Row],[CONTROLN]],vlookup_table[],4,FALSE)</f>
        <v>4404</v>
      </c>
      <c r="P980" t="str">
        <f>VLOOKUP(Table5[[#This Row],[CONTROLN]],vlookup_table[],5,FALSE)</f>
        <v>C2</v>
      </c>
      <c r="Q980">
        <f>VLOOKUP(Table5[[#This Row],[CONTROLN]],vlookup_table[],7,FALSE)</f>
        <v>10</v>
      </c>
      <c r="R980">
        <f t="shared" si="15"/>
        <v>53</v>
      </c>
      <c r="S9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81" spans="1:19" x14ac:dyDescent="0.35">
      <c r="A981">
        <v>179563</v>
      </c>
      <c r="B981" t="s">
        <v>41</v>
      </c>
      <c r="C981" t="s">
        <v>14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  <c r="N981">
        <f>VLOOKUP(Table5[[#This Row],[CONTROLN]],vlookup_table[],2,FALSE)</f>
        <v>1</v>
      </c>
      <c r="O981">
        <f>VLOOKUP(Table5[[#This Row],[CONTROLN]],vlookup_table[],4,FALSE)</f>
        <v>5001</v>
      </c>
      <c r="P981" t="str">
        <f>VLOOKUP(Table5[[#This Row],[CONTROLN]],vlookup_table[],5,FALSE)</f>
        <v>S2</v>
      </c>
      <c r="Q981">
        <f>VLOOKUP(Table5[[#This Row],[CONTROLN]],vlookup_table[],7,FALSE)</f>
        <v>23</v>
      </c>
      <c r="R981">
        <f t="shared" si="15"/>
        <v>47</v>
      </c>
      <c r="S9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82" spans="1:19" x14ac:dyDescent="0.35">
      <c r="A982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  <c r="N982">
        <f>VLOOKUP(Table5[[#This Row],[CONTROLN]],vlookup_table[],2,FALSE)</f>
        <v>2</v>
      </c>
      <c r="O982">
        <f>VLOOKUP(Table5[[#This Row],[CONTROLN]],vlookup_table[],4,FALSE)</f>
        <v>2201</v>
      </c>
      <c r="P982" t="str">
        <f>VLOOKUP(Table5[[#This Row],[CONTROLN]],vlookup_table[],5,FALSE)</f>
        <v>S2</v>
      </c>
      <c r="Q982">
        <f>VLOOKUP(Table5[[#This Row],[CONTROLN]],vlookup_table[],7,FALSE)</f>
        <v>12</v>
      </c>
      <c r="R982">
        <f t="shared" si="15"/>
        <v>75</v>
      </c>
      <c r="S9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83" spans="1:19" x14ac:dyDescent="0.35">
      <c r="A983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  <c r="N983">
        <f>VLOOKUP(Table5[[#This Row],[CONTROLN]],vlookup_table[],2,FALSE)</f>
        <v>0</v>
      </c>
      <c r="O983">
        <f>VLOOKUP(Table5[[#This Row],[CONTROLN]],vlookup_table[],4,FALSE)</f>
        <v>1406</v>
      </c>
      <c r="P983" t="str">
        <f>VLOOKUP(Table5[[#This Row],[CONTROLN]],vlookup_table[],5,FALSE)</f>
        <v>C2</v>
      </c>
      <c r="Q983">
        <f>VLOOKUP(Table5[[#This Row],[CONTROLN]],vlookup_table[],7,FALSE)</f>
        <v>5</v>
      </c>
      <c r="R983">
        <f t="shared" si="15"/>
        <v>83</v>
      </c>
      <c r="S9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84" spans="1:19" x14ac:dyDescent="0.35">
      <c r="A984">
        <v>77605</v>
      </c>
      <c r="B984" t="s">
        <v>36</v>
      </c>
      <c r="C984" t="s">
        <v>14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  <c r="N984">
        <f>VLOOKUP(Table5[[#This Row],[CONTROLN]],vlookup_table[],2,FALSE)</f>
        <v>1</v>
      </c>
      <c r="O984">
        <f>VLOOKUP(Table5[[#This Row],[CONTROLN]],vlookup_table[],4,FALSE)</f>
        <v>5001</v>
      </c>
      <c r="P984" t="str">
        <f>VLOOKUP(Table5[[#This Row],[CONTROLN]],vlookup_table[],5,FALSE)</f>
        <v/>
      </c>
      <c r="Q984">
        <f>VLOOKUP(Table5[[#This Row],[CONTROLN]],vlookup_table[],7,FALSE)</f>
        <v>15</v>
      </c>
      <c r="R984">
        <f t="shared" si="15"/>
        <v>47</v>
      </c>
      <c r="S98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985" spans="1:19" x14ac:dyDescent="0.35">
      <c r="A985">
        <v>190064</v>
      </c>
      <c r="B985" t="s">
        <v>108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  <c r="N985">
        <f>VLOOKUP(Table5[[#This Row],[CONTROLN]],vlookup_table[],2,FALSE)</f>
        <v>0</v>
      </c>
      <c r="O985">
        <f>VLOOKUP(Table5[[#This Row],[CONTROLN]],vlookup_table[],4,FALSE)</f>
        <v>0</v>
      </c>
      <c r="P985" t="str">
        <f>VLOOKUP(Table5[[#This Row],[CONTROLN]],vlookup_table[],5,FALSE)</f>
        <v>U4</v>
      </c>
      <c r="Q985">
        <f>VLOOKUP(Table5[[#This Row],[CONTROLN]],vlookup_table[],7,FALSE)</f>
        <v>20</v>
      </c>
      <c r="R985" t="str">
        <f t="shared" si="15"/>
        <v/>
      </c>
      <c r="S9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986" spans="1:19" x14ac:dyDescent="0.35">
      <c r="A986">
        <v>138758</v>
      </c>
      <c r="B986" t="s">
        <v>56</v>
      </c>
      <c r="C986" t="s">
        <v>109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  <c r="N986">
        <f>VLOOKUP(Table5[[#This Row],[CONTROLN]],vlookup_table[],2,FALSE)</f>
        <v>0</v>
      </c>
      <c r="O986">
        <f>VLOOKUP(Table5[[#This Row],[CONTROLN]],vlookup_table[],4,FALSE)</f>
        <v>0</v>
      </c>
      <c r="P986" t="str">
        <f>VLOOKUP(Table5[[#This Row],[CONTROLN]],vlookup_table[],5,FALSE)</f>
        <v>T2</v>
      </c>
      <c r="Q986">
        <f>VLOOKUP(Table5[[#This Row],[CONTROLN]],vlookup_table[],7,FALSE)</f>
        <v>20</v>
      </c>
      <c r="R986" t="str">
        <f t="shared" si="15"/>
        <v/>
      </c>
      <c r="S9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87" spans="1:19" x14ac:dyDescent="0.35">
      <c r="A987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  <c r="N987">
        <f>VLOOKUP(Table5[[#This Row],[CONTROLN]],vlookup_table[],2,FALSE)</f>
        <v>1</v>
      </c>
      <c r="O987">
        <f>VLOOKUP(Table5[[#This Row],[CONTROLN]],vlookup_table[],4,FALSE)</f>
        <v>6001</v>
      </c>
      <c r="P987" t="str">
        <f>VLOOKUP(Table5[[#This Row],[CONTROLN]],vlookup_table[],5,FALSE)</f>
        <v>R2</v>
      </c>
      <c r="Q987">
        <f>VLOOKUP(Table5[[#This Row],[CONTROLN]],vlookup_table[],7,FALSE)</f>
        <v>10</v>
      </c>
      <c r="R987">
        <f t="shared" si="15"/>
        <v>37</v>
      </c>
      <c r="S9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88" spans="1:19" x14ac:dyDescent="0.35">
      <c r="A988">
        <v>27846</v>
      </c>
      <c r="B988" t="s">
        <v>40</v>
      </c>
      <c r="C988" t="s">
        <v>109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  <c r="N988">
        <f>VLOOKUP(Table5[[#This Row],[CONTROLN]],vlookup_table[],2,FALSE)</f>
        <v>0</v>
      </c>
      <c r="O988">
        <f>VLOOKUP(Table5[[#This Row],[CONTROLN]],vlookup_table[],4,FALSE)</f>
        <v>0</v>
      </c>
      <c r="P988" t="str">
        <f>VLOOKUP(Table5[[#This Row],[CONTROLN]],vlookup_table[],5,FALSE)</f>
        <v>C2</v>
      </c>
      <c r="Q988">
        <f>VLOOKUP(Table5[[#This Row],[CONTROLN]],vlookup_table[],7,FALSE)</f>
        <v>200</v>
      </c>
      <c r="R988" t="str">
        <f t="shared" si="15"/>
        <v/>
      </c>
      <c r="S9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89" spans="1:19" x14ac:dyDescent="0.35">
      <c r="A989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  <c r="N989">
        <f>VLOOKUP(Table5[[#This Row],[CONTROLN]],vlookup_table[],2,FALSE)</f>
        <v>1</v>
      </c>
      <c r="O989">
        <f>VLOOKUP(Table5[[#This Row],[CONTROLN]],vlookup_table[],4,FALSE)</f>
        <v>0</v>
      </c>
      <c r="P989" t="str">
        <f>VLOOKUP(Table5[[#This Row],[CONTROLN]],vlookup_table[],5,FALSE)</f>
        <v>T3</v>
      </c>
      <c r="Q989">
        <f>VLOOKUP(Table5[[#This Row],[CONTROLN]],vlookup_table[],7,FALSE)</f>
        <v>10</v>
      </c>
      <c r="R989" t="str">
        <f t="shared" si="15"/>
        <v/>
      </c>
      <c r="S9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90" spans="1:19" x14ac:dyDescent="0.35">
      <c r="A990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  <c r="N990">
        <f>VLOOKUP(Table5[[#This Row],[CONTROLN]],vlookup_table[],2,FALSE)</f>
        <v>0</v>
      </c>
      <c r="O990">
        <f>VLOOKUP(Table5[[#This Row],[CONTROLN]],vlookup_table[],4,FALSE)</f>
        <v>5801</v>
      </c>
      <c r="P990" t="str">
        <f>VLOOKUP(Table5[[#This Row],[CONTROLN]],vlookup_table[],5,FALSE)</f>
        <v>S2</v>
      </c>
      <c r="Q990">
        <f>VLOOKUP(Table5[[#This Row],[CONTROLN]],vlookup_table[],7,FALSE)</f>
        <v>10</v>
      </c>
      <c r="R990">
        <f t="shared" si="15"/>
        <v>39</v>
      </c>
      <c r="S9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91" spans="1:19" x14ac:dyDescent="0.35">
      <c r="A99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  <c r="N991">
        <f>VLOOKUP(Table5[[#This Row],[CONTROLN]],vlookup_table[],2,FALSE)</f>
        <v>1</v>
      </c>
      <c r="O991">
        <f>VLOOKUP(Table5[[#This Row],[CONTROLN]],vlookup_table[],4,FALSE)</f>
        <v>0</v>
      </c>
      <c r="P991" t="str">
        <f>VLOOKUP(Table5[[#This Row],[CONTROLN]],vlookup_table[],5,FALSE)</f>
        <v/>
      </c>
      <c r="Q991">
        <f>VLOOKUP(Table5[[#This Row],[CONTROLN]],vlookup_table[],7,FALSE)</f>
        <v>35</v>
      </c>
      <c r="R991" t="str">
        <f t="shared" si="15"/>
        <v/>
      </c>
      <c r="S99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992" spans="1:19" x14ac:dyDescent="0.35">
      <c r="A992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  <c r="N992">
        <f>VLOOKUP(Table5[[#This Row],[CONTROLN]],vlookup_table[],2,FALSE)</f>
        <v>0</v>
      </c>
      <c r="O992">
        <f>VLOOKUP(Table5[[#This Row],[CONTROLN]],vlookup_table[],4,FALSE)</f>
        <v>0</v>
      </c>
      <c r="P992" t="str">
        <f>VLOOKUP(Table5[[#This Row],[CONTROLN]],vlookup_table[],5,FALSE)</f>
        <v>S2</v>
      </c>
      <c r="Q992">
        <f>VLOOKUP(Table5[[#This Row],[CONTROLN]],vlookup_table[],7,FALSE)</f>
        <v>15</v>
      </c>
      <c r="R992" t="str">
        <f t="shared" si="15"/>
        <v/>
      </c>
      <c r="S9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93" spans="1:19" x14ac:dyDescent="0.35">
      <c r="A993">
        <v>138999</v>
      </c>
      <c r="B993" t="s">
        <v>56</v>
      </c>
      <c r="C993" t="s">
        <v>109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  <c r="N993">
        <f>VLOOKUP(Table5[[#This Row],[CONTROLN]],vlookup_table[],2,FALSE)</f>
        <v>28</v>
      </c>
      <c r="O993">
        <f>VLOOKUP(Table5[[#This Row],[CONTROLN]],vlookup_table[],4,FALSE)</f>
        <v>1603</v>
      </c>
      <c r="P993" t="str">
        <f>VLOOKUP(Table5[[#This Row],[CONTROLN]],vlookup_table[],5,FALSE)</f>
        <v>T3</v>
      </c>
      <c r="Q993">
        <f>VLOOKUP(Table5[[#This Row],[CONTROLN]],vlookup_table[],7,FALSE)</f>
        <v>10</v>
      </c>
      <c r="R993">
        <f t="shared" si="15"/>
        <v>81</v>
      </c>
      <c r="S9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94" spans="1:19" x14ac:dyDescent="0.35">
      <c r="A994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>
        <v>10909</v>
      </c>
      <c r="I994">
        <v>0</v>
      </c>
      <c r="J994">
        <v>80</v>
      </c>
      <c r="K994">
        <v>240</v>
      </c>
      <c r="L994">
        <v>239</v>
      </c>
      <c r="M994">
        <v>13.41666667</v>
      </c>
      <c r="N994">
        <f>VLOOKUP(Table5[[#This Row],[CONTROLN]],vlookup_table[],2,FALSE)</f>
        <v>0</v>
      </c>
      <c r="O994">
        <f>VLOOKUP(Table5[[#This Row],[CONTROLN]],vlookup_table[],4,FALSE)</f>
        <v>3702</v>
      </c>
      <c r="P994" t="str">
        <f>VLOOKUP(Table5[[#This Row],[CONTROLN]],vlookup_table[],5,FALSE)</f>
        <v>R2</v>
      </c>
      <c r="Q994">
        <f>VLOOKUP(Table5[[#This Row],[CONTROLN]],vlookup_table[],7,FALSE)</f>
        <v>10</v>
      </c>
      <c r="R994">
        <f t="shared" si="15"/>
        <v>60</v>
      </c>
      <c r="S9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95" spans="1:19" x14ac:dyDescent="0.35">
      <c r="A995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  <c r="N995">
        <f>VLOOKUP(Table5[[#This Row],[CONTROLN]],vlookup_table[],2,FALSE)</f>
        <v>2</v>
      </c>
      <c r="O995">
        <f>VLOOKUP(Table5[[#This Row],[CONTROLN]],vlookup_table[],4,FALSE)</f>
        <v>0</v>
      </c>
      <c r="P995" t="str">
        <f>VLOOKUP(Table5[[#This Row],[CONTROLN]],vlookup_table[],5,FALSE)</f>
        <v>C2</v>
      </c>
      <c r="Q995">
        <f>VLOOKUP(Table5[[#This Row],[CONTROLN]],vlookup_table[],7,FALSE)</f>
        <v>15</v>
      </c>
      <c r="R995" t="str">
        <f t="shared" si="15"/>
        <v/>
      </c>
      <c r="S9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996" spans="1:19" x14ac:dyDescent="0.35">
      <c r="A996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  <c r="N996">
        <f>VLOOKUP(Table5[[#This Row],[CONTROLN]],vlookup_table[],2,FALSE)</f>
        <v>1</v>
      </c>
      <c r="O996">
        <f>VLOOKUP(Table5[[#This Row],[CONTROLN]],vlookup_table[],4,FALSE)</f>
        <v>4208</v>
      </c>
      <c r="P996" t="str">
        <f>VLOOKUP(Table5[[#This Row],[CONTROLN]],vlookup_table[],5,FALSE)</f>
        <v>S1</v>
      </c>
      <c r="Q996">
        <f>VLOOKUP(Table5[[#This Row],[CONTROLN]],vlookup_table[],7,FALSE)</f>
        <v>12</v>
      </c>
      <c r="R996">
        <f t="shared" si="15"/>
        <v>54</v>
      </c>
      <c r="S9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997" spans="1:19" x14ac:dyDescent="0.35">
      <c r="A997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  <c r="N997">
        <f>VLOOKUP(Table5[[#This Row],[CONTROLN]],vlookup_table[],2,FALSE)</f>
        <v>1</v>
      </c>
      <c r="O997">
        <f>VLOOKUP(Table5[[#This Row],[CONTROLN]],vlookup_table[],4,FALSE)</f>
        <v>5201</v>
      </c>
      <c r="P997" t="str">
        <f>VLOOKUP(Table5[[#This Row],[CONTROLN]],vlookup_table[],5,FALSE)</f>
        <v>R2</v>
      </c>
      <c r="Q997">
        <f>VLOOKUP(Table5[[#This Row],[CONTROLN]],vlookup_table[],7,FALSE)</f>
        <v>15</v>
      </c>
      <c r="R997">
        <f t="shared" si="15"/>
        <v>45</v>
      </c>
      <c r="S9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998" spans="1:19" x14ac:dyDescent="0.35">
      <c r="A998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  <c r="N998">
        <f>VLOOKUP(Table5[[#This Row],[CONTROLN]],vlookup_table[],2,FALSE)</f>
        <v>0</v>
      </c>
      <c r="O998">
        <f>VLOOKUP(Table5[[#This Row],[CONTROLN]],vlookup_table[],4,FALSE)</f>
        <v>0</v>
      </c>
      <c r="P998" t="str">
        <f>VLOOKUP(Table5[[#This Row],[CONTROLN]],vlookup_table[],5,FALSE)</f>
        <v>T1</v>
      </c>
      <c r="Q998">
        <f>VLOOKUP(Table5[[#This Row],[CONTROLN]],vlookup_table[],7,FALSE)</f>
        <v>20</v>
      </c>
      <c r="R998" t="str">
        <f t="shared" si="15"/>
        <v/>
      </c>
      <c r="S9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999" spans="1:19" x14ac:dyDescent="0.35">
      <c r="A999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  <c r="N999">
        <f>VLOOKUP(Table5[[#This Row],[CONTROLN]],vlookup_table[],2,FALSE)</f>
        <v>0</v>
      </c>
      <c r="O999">
        <f>VLOOKUP(Table5[[#This Row],[CONTROLN]],vlookup_table[],4,FALSE)</f>
        <v>3601</v>
      </c>
      <c r="P999" t="str">
        <f>VLOOKUP(Table5[[#This Row],[CONTROLN]],vlookup_table[],5,FALSE)</f>
        <v>R1</v>
      </c>
      <c r="Q999">
        <f>VLOOKUP(Table5[[#This Row],[CONTROLN]],vlookup_table[],7,FALSE)</f>
        <v>26</v>
      </c>
      <c r="R999">
        <f t="shared" si="15"/>
        <v>61</v>
      </c>
      <c r="S9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00" spans="1:19" x14ac:dyDescent="0.35">
      <c r="A1000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  <c r="N1000">
        <f>VLOOKUP(Table5[[#This Row],[CONTROLN]],vlookup_table[],2,FALSE)</f>
        <v>1</v>
      </c>
      <c r="O1000">
        <f>VLOOKUP(Table5[[#This Row],[CONTROLN]],vlookup_table[],4,FALSE)</f>
        <v>4401</v>
      </c>
      <c r="P1000" t="str">
        <f>VLOOKUP(Table5[[#This Row],[CONTROLN]],vlookup_table[],5,FALSE)</f>
        <v>T2</v>
      </c>
      <c r="Q1000">
        <f>VLOOKUP(Table5[[#This Row],[CONTROLN]],vlookup_table[],7,FALSE)</f>
        <v>7</v>
      </c>
      <c r="R1000">
        <f t="shared" si="15"/>
        <v>53</v>
      </c>
      <c r="S10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01" spans="1:19" x14ac:dyDescent="0.35">
      <c r="A100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  <c r="N1001">
        <f>VLOOKUP(Table5[[#This Row],[CONTROLN]],vlookup_table[],2,FALSE)</f>
        <v>2</v>
      </c>
      <c r="O1001">
        <f>VLOOKUP(Table5[[#This Row],[CONTROLN]],vlookup_table[],4,FALSE)</f>
        <v>2301</v>
      </c>
      <c r="P1001" t="str">
        <f>VLOOKUP(Table5[[#This Row],[CONTROLN]],vlookup_table[],5,FALSE)</f>
        <v>C3</v>
      </c>
      <c r="Q1001">
        <f>VLOOKUP(Table5[[#This Row],[CONTROLN]],vlookup_table[],7,FALSE)</f>
        <v>6</v>
      </c>
      <c r="R1001">
        <f t="shared" si="15"/>
        <v>74</v>
      </c>
      <c r="S10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02" spans="1:19" x14ac:dyDescent="0.35">
      <c r="A1002">
        <v>150739</v>
      </c>
      <c r="B1002" t="s">
        <v>22</v>
      </c>
      <c r="C1002" t="s">
        <v>109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  <c r="N1002">
        <f>VLOOKUP(Table5[[#This Row],[CONTROLN]],vlookup_table[],2,FALSE)</f>
        <v>2</v>
      </c>
      <c r="O1002">
        <f>VLOOKUP(Table5[[#This Row],[CONTROLN]],vlookup_table[],4,FALSE)</f>
        <v>5410</v>
      </c>
      <c r="P1002" t="str">
        <f>VLOOKUP(Table5[[#This Row],[CONTROLN]],vlookup_table[],5,FALSE)</f>
        <v>S1</v>
      </c>
      <c r="Q1002">
        <f>VLOOKUP(Table5[[#This Row],[CONTROLN]],vlookup_table[],7,FALSE)</f>
        <v>12</v>
      </c>
      <c r="R1002">
        <f t="shared" si="15"/>
        <v>42</v>
      </c>
      <c r="S10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3" spans="1:19" x14ac:dyDescent="0.35">
      <c r="A1003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  <c r="N1003">
        <f>VLOOKUP(Table5[[#This Row],[CONTROLN]],vlookup_table[],2,FALSE)</f>
        <v>28</v>
      </c>
      <c r="O1003">
        <f>VLOOKUP(Table5[[#This Row],[CONTROLN]],vlookup_table[],4,FALSE)</f>
        <v>5107</v>
      </c>
      <c r="P1003" t="str">
        <f>VLOOKUP(Table5[[#This Row],[CONTROLN]],vlookup_table[],5,FALSE)</f>
        <v>S3</v>
      </c>
      <c r="Q1003">
        <f>VLOOKUP(Table5[[#This Row],[CONTROLN]],vlookup_table[],7,FALSE)</f>
        <v>12</v>
      </c>
      <c r="R1003">
        <f t="shared" si="15"/>
        <v>45</v>
      </c>
      <c r="S10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4" spans="1:19" x14ac:dyDescent="0.35">
      <c r="A1004">
        <v>114721</v>
      </c>
      <c r="B1004" t="s">
        <v>32</v>
      </c>
      <c r="C1004" t="s">
        <v>109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  <c r="N1004">
        <f>VLOOKUP(Table5[[#This Row],[CONTROLN]],vlookup_table[],2,FALSE)</f>
        <v>0</v>
      </c>
      <c r="O1004">
        <f>VLOOKUP(Table5[[#This Row],[CONTROLN]],vlookup_table[],4,FALSE)</f>
        <v>0</v>
      </c>
      <c r="P1004" t="str">
        <f>VLOOKUP(Table5[[#This Row],[CONTROLN]],vlookup_table[],5,FALSE)</f>
        <v>C2</v>
      </c>
      <c r="Q1004">
        <f>VLOOKUP(Table5[[#This Row],[CONTROLN]],vlookup_table[],7,FALSE)</f>
        <v>15</v>
      </c>
      <c r="R1004" t="str">
        <f t="shared" si="15"/>
        <v/>
      </c>
      <c r="S10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05" spans="1:19" x14ac:dyDescent="0.35">
      <c r="A1005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  <c r="N1005">
        <f>VLOOKUP(Table5[[#This Row],[CONTROLN]],vlookup_table[],2,FALSE)</f>
        <v>1</v>
      </c>
      <c r="O1005">
        <f>VLOOKUP(Table5[[#This Row],[CONTROLN]],vlookup_table[],4,FALSE)</f>
        <v>4401</v>
      </c>
      <c r="P1005" t="str">
        <f>VLOOKUP(Table5[[#This Row],[CONTROLN]],vlookup_table[],5,FALSE)</f>
        <v>S1</v>
      </c>
      <c r="Q1005">
        <f>VLOOKUP(Table5[[#This Row],[CONTROLN]],vlookup_table[],7,FALSE)</f>
        <v>20</v>
      </c>
      <c r="R1005">
        <f t="shared" si="15"/>
        <v>53</v>
      </c>
      <c r="S10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6" spans="1:19" x14ac:dyDescent="0.35">
      <c r="A1006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  <c r="N1006">
        <f>VLOOKUP(Table5[[#This Row],[CONTROLN]],vlookup_table[],2,FALSE)</f>
        <v>0</v>
      </c>
      <c r="O1006">
        <f>VLOOKUP(Table5[[#This Row],[CONTROLN]],vlookup_table[],4,FALSE)</f>
        <v>4404</v>
      </c>
      <c r="P1006" t="str">
        <f>VLOOKUP(Table5[[#This Row],[CONTROLN]],vlookup_table[],5,FALSE)</f>
        <v>C2</v>
      </c>
      <c r="Q1006">
        <f>VLOOKUP(Table5[[#This Row],[CONTROLN]],vlookup_table[],7,FALSE)</f>
        <v>10</v>
      </c>
      <c r="R1006">
        <f t="shared" si="15"/>
        <v>53</v>
      </c>
      <c r="S10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07" spans="1:19" x14ac:dyDescent="0.35">
      <c r="A1007">
        <v>179563</v>
      </c>
      <c r="B1007" t="s">
        <v>41</v>
      </c>
      <c r="C1007" t="s">
        <v>14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  <c r="N1007">
        <f>VLOOKUP(Table5[[#This Row],[CONTROLN]],vlookup_table[],2,FALSE)</f>
        <v>1</v>
      </c>
      <c r="O1007">
        <f>VLOOKUP(Table5[[#This Row],[CONTROLN]],vlookup_table[],4,FALSE)</f>
        <v>5001</v>
      </c>
      <c r="P1007" t="str">
        <f>VLOOKUP(Table5[[#This Row],[CONTROLN]],vlookup_table[],5,FALSE)</f>
        <v>S2</v>
      </c>
      <c r="Q1007">
        <f>VLOOKUP(Table5[[#This Row],[CONTROLN]],vlookup_table[],7,FALSE)</f>
        <v>23</v>
      </c>
      <c r="R1007">
        <f t="shared" si="15"/>
        <v>47</v>
      </c>
      <c r="S10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8" spans="1:19" x14ac:dyDescent="0.35">
      <c r="A1008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  <c r="N1008">
        <f>VLOOKUP(Table5[[#This Row],[CONTROLN]],vlookup_table[],2,FALSE)</f>
        <v>2</v>
      </c>
      <c r="O1008">
        <f>VLOOKUP(Table5[[#This Row],[CONTROLN]],vlookup_table[],4,FALSE)</f>
        <v>2201</v>
      </c>
      <c r="P1008" t="str">
        <f>VLOOKUP(Table5[[#This Row],[CONTROLN]],vlookup_table[],5,FALSE)</f>
        <v>S2</v>
      </c>
      <c r="Q1008">
        <f>VLOOKUP(Table5[[#This Row],[CONTROLN]],vlookup_table[],7,FALSE)</f>
        <v>12</v>
      </c>
      <c r="R1008">
        <f t="shared" si="15"/>
        <v>75</v>
      </c>
      <c r="S10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09" spans="1:19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  <c r="N1009">
        <f>VLOOKUP(Table5[[#This Row],[CONTROLN]],vlookup_table[],2,FALSE)</f>
        <v>1</v>
      </c>
      <c r="O1009">
        <f>VLOOKUP(Table5[[#This Row],[CONTROLN]],vlookup_table[],4,FALSE)</f>
        <v>0</v>
      </c>
      <c r="P1009" t="str">
        <f>VLOOKUP(Table5[[#This Row],[CONTROLN]],vlookup_table[],5,FALSE)</f>
        <v>U1</v>
      </c>
      <c r="Q1009">
        <f>VLOOKUP(Table5[[#This Row],[CONTROLN]],vlookup_table[],7,FALSE)</f>
        <v>4</v>
      </c>
      <c r="R1009" t="str">
        <f t="shared" si="15"/>
        <v/>
      </c>
      <c r="S10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10" spans="1:19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  <c r="N1010">
        <f>VLOOKUP(Table5[[#This Row],[CONTROLN]],vlookup_table[],2,FALSE)</f>
        <v>2</v>
      </c>
      <c r="O1010">
        <f>VLOOKUP(Table5[[#This Row],[CONTROLN]],vlookup_table[],4,FALSE)</f>
        <v>1808</v>
      </c>
      <c r="P1010" t="str">
        <f>VLOOKUP(Table5[[#This Row],[CONTROLN]],vlookup_table[],5,FALSE)</f>
        <v>C1</v>
      </c>
      <c r="Q1010">
        <f>VLOOKUP(Table5[[#This Row],[CONTROLN]],vlookup_table[],7,FALSE)</f>
        <v>7</v>
      </c>
      <c r="R1010">
        <f t="shared" si="15"/>
        <v>78</v>
      </c>
      <c r="S10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11" spans="1:19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  <c r="N1011">
        <f>VLOOKUP(Table5[[#This Row],[CONTROLN]],vlookup_table[],2,FALSE)</f>
        <v>2</v>
      </c>
      <c r="O1011">
        <f>VLOOKUP(Table5[[#This Row],[CONTROLN]],vlookup_table[],4,FALSE)</f>
        <v>4410</v>
      </c>
      <c r="P1011" t="str">
        <f>VLOOKUP(Table5[[#This Row],[CONTROLN]],vlookup_table[],5,FALSE)</f>
        <v>T1</v>
      </c>
      <c r="Q1011">
        <f>VLOOKUP(Table5[[#This Row],[CONTROLN]],vlookup_table[],7,FALSE)</f>
        <v>25</v>
      </c>
      <c r="R1011">
        <f t="shared" si="15"/>
        <v>52</v>
      </c>
      <c r="S10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12" spans="1:19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  <c r="N1012">
        <f>VLOOKUP(Table5[[#This Row],[CONTROLN]],vlookup_table[],2,FALSE)</f>
        <v>0</v>
      </c>
      <c r="O1012">
        <f>VLOOKUP(Table5[[#This Row],[CONTROLN]],vlookup_table[],4,FALSE)</f>
        <v>0</v>
      </c>
      <c r="P1012" t="str">
        <f>VLOOKUP(Table5[[#This Row],[CONTROLN]],vlookup_table[],5,FALSE)</f>
        <v>T2</v>
      </c>
      <c r="Q1012">
        <f>VLOOKUP(Table5[[#This Row],[CONTROLN]],vlookup_table[],7,FALSE)</f>
        <v>25</v>
      </c>
      <c r="R1012" t="str">
        <f t="shared" si="15"/>
        <v/>
      </c>
      <c r="S10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13" spans="1:19" x14ac:dyDescent="0.35">
      <c r="A1013">
        <v>138829</v>
      </c>
      <c r="B1013" t="s">
        <v>56</v>
      </c>
      <c r="C1013" t="s">
        <v>109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  <c r="N1013">
        <f>VLOOKUP(Table5[[#This Row],[CONTROLN]],vlookup_table[],2,FALSE)</f>
        <v>28</v>
      </c>
      <c r="O1013">
        <f>VLOOKUP(Table5[[#This Row],[CONTROLN]],vlookup_table[],4,FALSE)</f>
        <v>3601</v>
      </c>
      <c r="P1013" t="str">
        <f>VLOOKUP(Table5[[#This Row],[CONTROLN]],vlookup_table[],5,FALSE)</f>
        <v>T2</v>
      </c>
      <c r="Q1013">
        <f>VLOOKUP(Table5[[#This Row],[CONTROLN]],vlookup_table[],7,FALSE)</f>
        <v>25</v>
      </c>
      <c r="R1013">
        <f t="shared" si="15"/>
        <v>61</v>
      </c>
      <c r="S10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14" spans="1:19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  <c r="N1014">
        <f>VLOOKUP(Table5[[#This Row],[CONTROLN]],vlookup_table[],2,FALSE)</f>
        <v>0</v>
      </c>
      <c r="O1014">
        <f>VLOOKUP(Table5[[#This Row],[CONTROLN]],vlookup_table[],4,FALSE)</f>
        <v>3601</v>
      </c>
      <c r="P1014" t="str">
        <f>VLOOKUP(Table5[[#This Row],[CONTROLN]],vlookup_table[],5,FALSE)</f>
        <v>S1</v>
      </c>
      <c r="Q1014">
        <f>VLOOKUP(Table5[[#This Row],[CONTROLN]],vlookup_table[],7,FALSE)</f>
        <v>15</v>
      </c>
      <c r="R1014">
        <f t="shared" si="15"/>
        <v>61</v>
      </c>
      <c r="S10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15" spans="1:19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  <c r="N1015">
        <f>VLOOKUP(Table5[[#This Row],[CONTROLN]],vlookup_table[],2,FALSE)</f>
        <v>28</v>
      </c>
      <c r="O1015">
        <f>VLOOKUP(Table5[[#This Row],[CONTROLN]],vlookup_table[],4,FALSE)</f>
        <v>3101</v>
      </c>
      <c r="P1015" t="str">
        <f>VLOOKUP(Table5[[#This Row],[CONTROLN]],vlookup_table[],5,FALSE)</f>
        <v>T2</v>
      </c>
      <c r="Q1015">
        <f>VLOOKUP(Table5[[#This Row],[CONTROLN]],vlookup_table[],7,FALSE)</f>
        <v>13</v>
      </c>
      <c r="R1015">
        <f t="shared" si="15"/>
        <v>66</v>
      </c>
      <c r="S10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16" spans="1:19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  <c r="N1016">
        <f>VLOOKUP(Table5[[#This Row],[CONTROLN]],vlookup_table[],2,FALSE)</f>
        <v>28</v>
      </c>
      <c r="O1016">
        <f>VLOOKUP(Table5[[#This Row],[CONTROLN]],vlookup_table[],4,FALSE)</f>
        <v>0</v>
      </c>
      <c r="P1016" t="str">
        <f>VLOOKUP(Table5[[#This Row],[CONTROLN]],vlookup_table[],5,FALSE)</f>
        <v>S2</v>
      </c>
      <c r="Q1016">
        <f>VLOOKUP(Table5[[#This Row],[CONTROLN]],vlookup_table[],7,FALSE)</f>
        <v>5</v>
      </c>
      <c r="R1016" t="str">
        <f t="shared" si="15"/>
        <v/>
      </c>
      <c r="S10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17" spans="1:19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  <c r="N1017">
        <f>VLOOKUP(Table5[[#This Row],[CONTROLN]],vlookup_table[],2,FALSE)</f>
        <v>2</v>
      </c>
      <c r="O1017">
        <f>VLOOKUP(Table5[[#This Row],[CONTROLN]],vlookup_table[],4,FALSE)</f>
        <v>2401</v>
      </c>
      <c r="P1017" t="str">
        <f>VLOOKUP(Table5[[#This Row],[CONTROLN]],vlookup_table[],5,FALSE)</f>
        <v>S1</v>
      </c>
      <c r="Q1017">
        <f>VLOOKUP(Table5[[#This Row],[CONTROLN]],vlookup_table[],7,FALSE)</f>
        <v>7</v>
      </c>
      <c r="R1017">
        <f t="shared" si="15"/>
        <v>73</v>
      </c>
      <c r="S10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18" spans="1:19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  <c r="N1018">
        <f>VLOOKUP(Table5[[#This Row],[CONTROLN]],vlookup_table[],2,FALSE)</f>
        <v>4</v>
      </c>
      <c r="O1018">
        <f>VLOOKUP(Table5[[#This Row],[CONTROLN]],vlookup_table[],4,FALSE)</f>
        <v>4912</v>
      </c>
      <c r="P1018" t="str">
        <f>VLOOKUP(Table5[[#This Row],[CONTROLN]],vlookup_table[],5,FALSE)</f>
        <v>T2</v>
      </c>
      <c r="Q1018">
        <f>VLOOKUP(Table5[[#This Row],[CONTROLN]],vlookup_table[],7,FALSE)</f>
        <v>26</v>
      </c>
      <c r="R1018">
        <f t="shared" si="15"/>
        <v>47</v>
      </c>
      <c r="S10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19" spans="1:19" x14ac:dyDescent="0.35">
      <c r="A1019">
        <v>167039</v>
      </c>
      <c r="B1019" t="s">
        <v>22</v>
      </c>
      <c r="C1019" t="s">
        <v>109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  <c r="N1019">
        <f>VLOOKUP(Table5[[#This Row],[CONTROLN]],vlookup_table[],2,FALSE)</f>
        <v>0</v>
      </c>
      <c r="O1019">
        <f>VLOOKUP(Table5[[#This Row],[CONTROLN]],vlookup_table[],4,FALSE)</f>
        <v>0</v>
      </c>
      <c r="P1019" t="str">
        <f>VLOOKUP(Table5[[#This Row],[CONTROLN]],vlookup_table[],5,FALSE)</f>
        <v>S1</v>
      </c>
      <c r="Q1019">
        <f>VLOOKUP(Table5[[#This Row],[CONTROLN]],vlookup_table[],7,FALSE)</f>
        <v>5</v>
      </c>
      <c r="R1019" t="str">
        <f t="shared" si="15"/>
        <v/>
      </c>
      <c r="S10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20" spans="1:19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  <c r="N1020">
        <f>VLOOKUP(Table5[[#This Row],[CONTROLN]],vlookup_table[],2,FALSE)</f>
        <v>0</v>
      </c>
      <c r="O1020">
        <f>VLOOKUP(Table5[[#This Row],[CONTROLN]],vlookup_table[],4,FALSE)</f>
        <v>0</v>
      </c>
      <c r="P1020" t="str">
        <f>VLOOKUP(Table5[[#This Row],[CONTROLN]],vlookup_table[],5,FALSE)</f>
        <v>C1</v>
      </c>
      <c r="Q1020">
        <f>VLOOKUP(Table5[[#This Row],[CONTROLN]],vlookup_table[],7,FALSE)</f>
        <v>10</v>
      </c>
      <c r="R1020" t="str">
        <f t="shared" si="15"/>
        <v/>
      </c>
      <c r="S10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21" spans="1:19" x14ac:dyDescent="0.35">
      <c r="A1021">
        <v>151653</v>
      </c>
      <c r="B1021" t="s">
        <v>22</v>
      </c>
      <c r="C1021" t="s">
        <v>109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  <c r="N1021">
        <f>VLOOKUP(Table5[[#This Row],[CONTROLN]],vlookup_table[],2,FALSE)</f>
        <v>0</v>
      </c>
      <c r="O1021">
        <f>VLOOKUP(Table5[[#This Row],[CONTROLN]],vlookup_table[],4,FALSE)</f>
        <v>2401</v>
      </c>
      <c r="P1021" t="str">
        <f>VLOOKUP(Table5[[#This Row],[CONTROLN]],vlookup_table[],5,FALSE)</f>
        <v>U3</v>
      </c>
      <c r="Q1021">
        <f>VLOOKUP(Table5[[#This Row],[CONTROLN]],vlookup_table[],7,FALSE)</f>
        <v>10</v>
      </c>
      <c r="R1021">
        <f t="shared" si="15"/>
        <v>73</v>
      </c>
      <c r="S10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22" spans="1:19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  <c r="N1022">
        <f>VLOOKUP(Table5[[#This Row],[CONTROLN]],vlookup_table[],2,FALSE)</f>
        <v>0</v>
      </c>
      <c r="O1022">
        <f>VLOOKUP(Table5[[#This Row],[CONTROLN]],vlookup_table[],4,FALSE)</f>
        <v>2401</v>
      </c>
      <c r="P1022" t="str">
        <f>VLOOKUP(Table5[[#This Row],[CONTROLN]],vlookup_table[],5,FALSE)</f>
        <v>S2</v>
      </c>
      <c r="Q1022">
        <f>VLOOKUP(Table5[[#This Row],[CONTROLN]],vlookup_table[],7,FALSE)</f>
        <v>15</v>
      </c>
      <c r="R1022">
        <f t="shared" si="15"/>
        <v>73</v>
      </c>
      <c r="S10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23" spans="1:19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  <c r="N1023">
        <f>VLOOKUP(Table5[[#This Row],[CONTROLN]],vlookup_table[],2,FALSE)</f>
        <v>0</v>
      </c>
      <c r="O1023">
        <f>VLOOKUP(Table5[[#This Row],[CONTROLN]],vlookup_table[],4,FALSE)</f>
        <v>4601</v>
      </c>
      <c r="P1023" t="str">
        <f>VLOOKUP(Table5[[#This Row],[CONTROLN]],vlookup_table[],5,FALSE)</f>
        <v>T1</v>
      </c>
      <c r="Q1023">
        <f>VLOOKUP(Table5[[#This Row],[CONTROLN]],vlookup_table[],7,FALSE)</f>
        <v>7</v>
      </c>
      <c r="R1023">
        <f t="shared" si="15"/>
        <v>51</v>
      </c>
      <c r="S10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24" spans="1:19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  <c r="N1024">
        <f>VLOOKUP(Table5[[#This Row],[CONTROLN]],vlookup_table[],2,FALSE)</f>
        <v>0</v>
      </c>
      <c r="O1024">
        <f>VLOOKUP(Table5[[#This Row],[CONTROLN]],vlookup_table[],4,FALSE)</f>
        <v>4610</v>
      </c>
      <c r="P1024" t="str">
        <f>VLOOKUP(Table5[[#This Row],[CONTROLN]],vlookup_table[],5,FALSE)</f>
        <v>T2</v>
      </c>
      <c r="Q1024">
        <f>VLOOKUP(Table5[[#This Row],[CONTROLN]],vlookup_table[],7,FALSE)</f>
        <v>17</v>
      </c>
      <c r="R1024">
        <f t="shared" si="15"/>
        <v>50</v>
      </c>
      <c r="S10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25" spans="1:19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  <c r="N1025">
        <f>VLOOKUP(Table5[[#This Row],[CONTROLN]],vlookup_table[],2,FALSE)</f>
        <v>2</v>
      </c>
      <c r="O1025">
        <f>VLOOKUP(Table5[[#This Row],[CONTROLN]],vlookup_table[],4,FALSE)</f>
        <v>2702</v>
      </c>
      <c r="P1025" t="str">
        <f>VLOOKUP(Table5[[#This Row],[CONTROLN]],vlookup_table[],5,FALSE)</f>
        <v>S2</v>
      </c>
      <c r="Q1025">
        <f>VLOOKUP(Table5[[#This Row],[CONTROLN]],vlookup_table[],7,FALSE)</f>
        <v>5</v>
      </c>
      <c r="R1025">
        <f t="shared" si="15"/>
        <v>70</v>
      </c>
      <c r="S10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26" spans="1:19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  <c r="N1026">
        <f>VLOOKUP(Table5[[#This Row],[CONTROLN]],vlookup_table[],2,FALSE)</f>
        <v>2</v>
      </c>
      <c r="O1026">
        <f>VLOOKUP(Table5[[#This Row],[CONTROLN]],vlookup_table[],4,FALSE)</f>
        <v>5801</v>
      </c>
      <c r="P1026" t="str">
        <f>VLOOKUP(Table5[[#This Row],[CONTROLN]],vlookup_table[],5,FALSE)</f>
        <v>T2</v>
      </c>
      <c r="Q1026">
        <f>VLOOKUP(Table5[[#This Row],[CONTROLN]],vlookup_table[],7,FALSE)</f>
        <v>20</v>
      </c>
      <c r="R1026">
        <f t="shared" ref="R1026:R1089" si="16">IF(OR(O1026="",O1026=0),"",(1997-(1900+INT(O1026/100)))-IF(MOD(O1026,100)&gt;6,1,0))</f>
        <v>39</v>
      </c>
      <c r="S10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27" spans="1:19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  <c r="N1027">
        <f>VLOOKUP(Table5[[#This Row],[CONTROLN]],vlookup_table[],2,FALSE)</f>
        <v>1</v>
      </c>
      <c r="O1027">
        <f>VLOOKUP(Table5[[#This Row],[CONTROLN]],vlookup_table[],4,FALSE)</f>
        <v>3910</v>
      </c>
      <c r="P1027" t="str">
        <f>VLOOKUP(Table5[[#This Row],[CONTROLN]],vlookup_table[],5,FALSE)</f>
        <v>T2</v>
      </c>
      <c r="Q1027">
        <f>VLOOKUP(Table5[[#This Row],[CONTROLN]],vlookup_table[],7,FALSE)</f>
        <v>15</v>
      </c>
      <c r="R1027">
        <f t="shared" si="16"/>
        <v>57</v>
      </c>
      <c r="S10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28" spans="1:19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  <c r="N1028">
        <f>VLOOKUP(Table5[[#This Row],[CONTROLN]],vlookup_table[],2,FALSE)</f>
        <v>13</v>
      </c>
      <c r="O1028">
        <f>VLOOKUP(Table5[[#This Row],[CONTROLN]],vlookup_table[],4,FALSE)</f>
        <v>1709</v>
      </c>
      <c r="P1028" t="str">
        <f>VLOOKUP(Table5[[#This Row],[CONTROLN]],vlookup_table[],5,FALSE)</f>
        <v>S1</v>
      </c>
      <c r="Q1028">
        <f>VLOOKUP(Table5[[#This Row],[CONTROLN]],vlookup_table[],7,FALSE)</f>
        <v>20</v>
      </c>
      <c r="R1028">
        <f t="shared" si="16"/>
        <v>79</v>
      </c>
      <c r="S10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29" spans="1:19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  <c r="N1029">
        <f>VLOOKUP(Table5[[#This Row],[CONTROLN]],vlookup_table[],2,FALSE)</f>
        <v>1</v>
      </c>
      <c r="O1029">
        <f>VLOOKUP(Table5[[#This Row],[CONTROLN]],vlookup_table[],4,FALSE)</f>
        <v>4801</v>
      </c>
      <c r="P1029" t="str">
        <f>VLOOKUP(Table5[[#This Row],[CONTROLN]],vlookup_table[],5,FALSE)</f>
        <v>S1</v>
      </c>
      <c r="Q1029">
        <f>VLOOKUP(Table5[[#This Row],[CONTROLN]],vlookup_table[],7,FALSE)</f>
        <v>20</v>
      </c>
      <c r="R1029">
        <f t="shared" si="16"/>
        <v>49</v>
      </c>
      <c r="S10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30" spans="1:19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  <c r="N1030">
        <f>VLOOKUP(Table5[[#This Row],[CONTROLN]],vlookup_table[],2,FALSE)</f>
        <v>28</v>
      </c>
      <c r="O1030">
        <f>VLOOKUP(Table5[[#This Row],[CONTROLN]],vlookup_table[],4,FALSE)</f>
        <v>5501</v>
      </c>
      <c r="P1030" t="str">
        <f>VLOOKUP(Table5[[#This Row],[CONTROLN]],vlookup_table[],5,FALSE)</f>
        <v>S1</v>
      </c>
      <c r="Q1030">
        <f>VLOOKUP(Table5[[#This Row],[CONTROLN]],vlookup_table[],7,FALSE)</f>
        <v>25</v>
      </c>
      <c r="R1030">
        <f t="shared" si="16"/>
        <v>42</v>
      </c>
      <c r="S10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31" spans="1:19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  <c r="N1031">
        <f>VLOOKUP(Table5[[#This Row],[CONTROLN]],vlookup_table[],2,FALSE)</f>
        <v>0</v>
      </c>
      <c r="O1031">
        <f>VLOOKUP(Table5[[#This Row],[CONTROLN]],vlookup_table[],4,FALSE)</f>
        <v>0</v>
      </c>
      <c r="P1031" t="str">
        <f>VLOOKUP(Table5[[#This Row],[CONTROLN]],vlookup_table[],5,FALSE)</f>
        <v>S1</v>
      </c>
      <c r="Q1031">
        <f>VLOOKUP(Table5[[#This Row],[CONTROLN]],vlookup_table[],7,FALSE)</f>
        <v>125</v>
      </c>
      <c r="R1031" t="str">
        <f t="shared" si="16"/>
        <v/>
      </c>
      <c r="S10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32" spans="1:19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  <c r="N1032">
        <f>VLOOKUP(Table5[[#This Row],[CONTROLN]],vlookup_table[],2,FALSE)</f>
        <v>2</v>
      </c>
      <c r="O1032">
        <f>VLOOKUP(Table5[[#This Row],[CONTROLN]],vlookup_table[],4,FALSE)</f>
        <v>402</v>
      </c>
      <c r="P1032" t="str">
        <f>VLOOKUP(Table5[[#This Row],[CONTROLN]],vlookup_table[],5,FALSE)</f>
        <v>C1</v>
      </c>
      <c r="Q1032">
        <f>VLOOKUP(Table5[[#This Row],[CONTROLN]],vlookup_table[],7,FALSE)</f>
        <v>25</v>
      </c>
      <c r="R1032">
        <f t="shared" si="16"/>
        <v>93</v>
      </c>
      <c r="S10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33" spans="1:19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  <c r="N1033">
        <f>VLOOKUP(Table5[[#This Row],[CONTROLN]],vlookup_table[],2,FALSE)</f>
        <v>28</v>
      </c>
      <c r="O1033">
        <f>VLOOKUP(Table5[[#This Row],[CONTROLN]],vlookup_table[],4,FALSE)</f>
        <v>2601</v>
      </c>
      <c r="P1033" t="str">
        <f>VLOOKUP(Table5[[#This Row],[CONTROLN]],vlookup_table[],5,FALSE)</f>
        <v>C2</v>
      </c>
      <c r="Q1033">
        <f>VLOOKUP(Table5[[#This Row],[CONTROLN]],vlookup_table[],7,FALSE)</f>
        <v>10</v>
      </c>
      <c r="R1033">
        <f t="shared" si="16"/>
        <v>71</v>
      </c>
      <c r="S10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34" spans="1:19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  <c r="N1034">
        <f>VLOOKUP(Table5[[#This Row],[CONTROLN]],vlookup_table[],2,FALSE)</f>
        <v>28</v>
      </c>
      <c r="O1034">
        <f>VLOOKUP(Table5[[#This Row],[CONTROLN]],vlookup_table[],4,FALSE)</f>
        <v>0</v>
      </c>
      <c r="P1034" t="str">
        <f>VLOOKUP(Table5[[#This Row],[CONTROLN]],vlookup_table[],5,FALSE)</f>
        <v>S2</v>
      </c>
      <c r="Q1034">
        <f>VLOOKUP(Table5[[#This Row],[CONTROLN]],vlookup_table[],7,FALSE)</f>
        <v>8</v>
      </c>
      <c r="R1034" t="str">
        <f t="shared" si="16"/>
        <v/>
      </c>
      <c r="S10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35" spans="1:19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  <c r="N1035">
        <f>VLOOKUP(Table5[[#This Row],[CONTROLN]],vlookup_table[],2,FALSE)</f>
        <v>0</v>
      </c>
      <c r="O1035">
        <f>VLOOKUP(Table5[[#This Row],[CONTROLN]],vlookup_table[],4,FALSE)</f>
        <v>0</v>
      </c>
      <c r="P1035" t="str">
        <f>VLOOKUP(Table5[[#This Row],[CONTROLN]],vlookup_table[],5,FALSE)</f>
        <v>C1</v>
      </c>
      <c r="Q1035">
        <f>VLOOKUP(Table5[[#This Row],[CONTROLN]],vlookup_table[],7,FALSE)</f>
        <v>20</v>
      </c>
      <c r="R1035" t="str">
        <f t="shared" si="16"/>
        <v/>
      </c>
      <c r="S10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36" spans="1:19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  <c r="N1036">
        <f>VLOOKUP(Table5[[#This Row],[CONTROLN]],vlookup_table[],2,FALSE)</f>
        <v>0</v>
      </c>
      <c r="O1036">
        <f>VLOOKUP(Table5[[#This Row],[CONTROLN]],vlookup_table[],4,FALSE)</f>
        <v>2104</v>
      </c>
      <c r="P1036" t="str">
        <f>VLOOKUP(Table5[[#This Row],[CONTROLN]],vlookup_table[],5,FALSE)</f>
        <v>T2</v>
      </c>
      <c r="Q1036">
        <f>VLOOKUP(Table5[[#This Row],[CONTROLN]],vlookup_table[],7,FALSE)</f>
        <v>15</v>
      </c>
      <c r="R1036">
        <f t="shared" si="16"/>
        <v>76</v>
      </c>
      <c r="S10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37" spans="1:19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  <c r="N1037">
        <f>VLOOKUP(Table5[[#This Row],[CONTROLN]],vlookup_table[],2,FALSE)</f>
        <v>1</v>
      </c>
      <c r="O1037">
        <f>VLOOKUP(Table5[[#This Row],[CONTROLN]],vlookup_table[],4,FALSE)</f>
        <v>4801</v>
      </c>
      <c r="P1037" t="str">
        <f>VLOOKUP(Table5[[#This Row],[CONTROLN]],vlookup_table[],5,FALSE)</f>
        <v>C3</v>
      </c>
      <c r="Q1037">
        <f>VLOOKUP(Table5[[#This Row],[CONTROLN]],vlookup_table[],7,FALSE)</f>
        <v>15</v>
      </c>
      <c r="R1037">
        <f t="shared" si="16"/>
        <v>49</v>
      </c>
      <c r="S10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38" spans="1:19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  <c r="N1038">
        <f>VLOOKUP(Table5[[#This Row],[CONTROLN]],vlookup_table[],2,FALSE)</f>
        <v>2</v>
      </c>
      <c r="O1038">
        <f>VLOOKUP(Table5[[#This Row],[CONTROLN]],vlookup_table[],4,FALSE)</f>
        <v>1007</v>
      </c>
      <c r="P1038" t="str">
        <f>VLOOKUP(Table5[[#This Row],[CONTROLN]],vlookup_table[],5,FALSE)</f>
        <v>C2</v>
      </c>
      <c r="Q1038">
        <f>VLOOKUP(Table5[[#This Row],[CONTROLN]],vlookup_table[],7,FALSE)</f>
        <v>25</v>
      </c>
      <c r="R1038">
        <f t="shared" si="16"/>
        <v>86</v>
      </c>
      <c r="S10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39" spans="1:19" x14ac:dyDescent="0.35">
      <c r="A1039">
        <v>179377</v>
      </c>
      <c r="B1039" t="s">
        <v>41</v>
      </c>
      <c r="C1039" t="s">
        <v>109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  <c r="N1039">
        <f>VLOOKUP(Table5[[#This Row],[CONTROLN]],vlookup_table[],2,FALSE)</f>
        <v>0</v>
      </c>
      <c r="O1039">
        <f>VLOOKUP(Table5[[#This Row],[CONTROLN]],vlookup_table[],4,FALSE)</f>
        <v>0</v>
      </c>
      <c r="P1039" t="str">
        <f>VLOOKUP(Table5[[#This Row],[CONTROLN]],vlookup_table[],5,FALSE)</f>
        <v/>
      </c>
      <c r="Q1039">
        <f>VLOOKUP(Table5[[#This Row],[CONTROLN]],vlookup_table[],7,FALSE)</f>
        <v>10</v>
      </c>
      <c r="R1039" t="str">
        <f t="shared" si="16"/>
        <v/>
      </c>
      <c r="S103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040" spans="1:19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  <c r="N1040">
        <f>VLOOKUP(Table5[[#This Row],[CONTROLN]],vlookup_table[],2,FALSE)</f>
        <v>1</v>
      </c>
      <c r="O1040">
        <f>VLOOKUP(Table5[[#This Row],[CONTROLN]],vlookup_table[],4,FALSE)</f>
        <v>0</v>
      </c>
      <c r="P1040" t="str">
        <f>VLOOKUP(Table5[[#This Row],[CONTROLN]],vlookup_table[],5,FALSE)</f>
        <v>U2</v>
      </c>
      <c r="Q1040">
        <f>VLOOKUP(Table5[[#This Row],[CONTROLN]],vlookup_table[],7,FALSE)</f>
        <v>9</v>
      </c>
      <c r="R1040" t="str">
        <f t="shared" si="16"/>
        <v/>
      </c>
      <c r="S10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41" spans="1:19" x14ac:dyDescent="0.35">
      <c r="A1041">
        <v>124227</v>
      </c>
      <c r="B1041" t="s">
        <v>21</v>
      </c>
      <c r="C1041" t="s">
        <v>109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  <c r="N1041">
        <f>VLOOKUP(Table5[[#This Row],[CONTROLN]],vlookup_table[],2,FALSE)</f>
        <v>0</v>
      </c>
      <c r="O1041">
        <f>VLOOKUP(Table5[[#This Row],[CONTROLN]],vlookup_table[],4,FALSE)</f>
        <v>0</v>
      </c>
      <c r="P1041" t="str">
        <f>VLOOKUP(Table5[[#This Row],[CONTROLN]],vlookup_table[],5,FALSE)</f>
        <v>C3</v>
      </c>
      <c r="Q1041">
        <f>VLOOKUP(Table5[[#This Row],[CONTROLN]],vlookup_table[],7,FALSE)</f>
        <v>25</v>
      </c>
      <c r="R1041" t="str">
        <f t="shared" si="16"/>
        <v/>
      </c>
      <c r="S10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42" spans="1:19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  <c r="N1042">
        <f>VLOOKUP(Table5[[#This Row],[CONTROLN]],vlookup_table[],2,FALSE)</f>
        <v>2</v>
      </c>
      <c r="O1042">
        <f>VLOOKUP(Table5[[#This Row],[CONTROLN]],vlookup_table[],4,FALSE)</f>
        <v>3008</v>
      </c>
      <c r="P1042" t="str">
        <f>VLOOKUP(Table5[[#This Row],[CONTROLN]],vlookup_table[],5,FALSE)</f>
        <v>S1</v>
      </c>
      <c r="Q1042">
        <f>VLOOKUP(Table5[[#This Row],[CONTROLN]],vlookup_table[],7,FALSE)</f>
        <v>32</v>
      </c>
      <c r="R1042">
        <f t="shared" si="16"/>
        <v>66</v>
      </c>
      <c r="S10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43" spans="1:19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  <c r="N1043">
        <f>VLOOKUP(Table5[[#This Row],[CONTROLN]],vlookup_table[],2,FALSE)</f>
        <v>2</v>
      </c>
      <c r="O1043">
        <f>VLOOKUP(Table5[[#This Row],[CONTROLN]],vlookup_table[],4,FALSE)</f>
        <v>0</v>
      </c>
      <c r="P1043" t="str">
        <f>VLOOKUP(Table5[[#This Row],[CONTROLN]],vlookup_table[],5,FALSE)</f>
        <v>R3</v>
      </c>
      <c r="Q1043">
        <f>VLOOKUP(Table5[[#This Row],[CONTROLN]],vlookup_table[],7,FALSE)</f>
        <v>10</v>
      </c>
      <c r="R1043" t="str">
        <f t="shared" si="16"/>
        <v/>
      </c>
      <c r="S10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44" spans="1:19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  <c r="N1044">
        <f>VLOOKUP(Table5[[#This Row],[CONTROLN]],vlookup_table[],2,FALSE)</f>
        <v>1002</v>
      </c>
      <c r="O1044">
        <f>VLOOKUP(Table5[[#This Row],[CONTROLN]],vlookup_table[],4,FALSE)</f>
        <v>3301</v>
      </c>
      <c r="P1044" t="str">
        <f>VLOOKUP(Table5[[#This Row],[CONTROLN]],vlookup_table[],5,FALSE)</f>
        <v>S2</v>
      </c>
      <c r="Q1044">
        <f>VLOOKUP(Table5[[#This Row],[CONTROLN]],vlookup_table[],7,FALSE)</f>
        <v>5</v>
      </c>
      <c r="R1044">
        <f t="shared" si="16"/>
        <v>64</v>
      </c>
      <c r="S10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45" spans="1:19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  <c r="N1045">
        <f>VLOOKUP(Table5[[#This Row],[CONTROLN]],vlookup_table[],2,FALSE)</f>
        <v>0</v>
      </c>
      <c r="O1045">
        <f>VLOOKUP(Table5[[#This Row],[CONTROLN]],vlookup_table[],4,FALSE)</f>
        <v>607</v>
      </c>
      <c r="P1045" t="str">
        <f>VLOOKUP(Table5[[#This Row],[CONTROLN]],vlookup_table[],5,FALSE)</f>
        <v>C1</v>
      </c>
      <c r="Q1045">
        <f>VLOOKUP(Table5[[#This Row],[CONTROLN]],vlookup_table[],7,FALSE)</f>
        <v>33</v>
      </c>
      <c r="R1045">
        <f t="shared" si="16"/>
        <v>90</v>
      </c>
      <c r="S10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46" spans="1:19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  <c r="N1046">
        <f>VLOOKUP(Table5[[#This Row],[CONTROLN]],vlookup_table[],2,FALSE)</f>
        <v>0</v>
      </c>
      <c r="O1046">
        <f>VLOOKUP(Table5[[#This Row],[CONTROLN]],vlookup_table[],4,FALSE)</f>
        <v>3601</v>
      </c>
      <c r="P1046" t="str">
        <f>VLOOKUP(Table5[[#This Row],[CONTROLN]],vlookup_table[],5,FALSE)</f>
        <v>T2</v>
      </c>
      <c r="Q1046">
        <f>VLOOKUP(Table5[[#This Row],[CONTROLN]],vlookup_table[],7,FALSE)</f>
        <v>6</v>
      </c>
      <c r="R1046">
        <f t="shared" si="16"/>
        <v>61</v>
      </c>
      <c r="S10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47" spans="1:19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  <c r="N1047">
        <f>VLOOKUP(Table5[[#This Row],[CONTROLN]],vlookup_table[],2,FALSE)</f>
        <v>0</v>
      </c>
      <c r="O1047">
        <f>VLOOKUP(Table5[[#This Row],[CONTROLN]],vlookup_table[],4,FALSE)</f>
        <v>5707</v>
      </c>
      <c r="P1047" t="str">
        <f>VLOOKUP(Table5[[#This Row],[CONTROLN]],vlookup_table[],5,FALSE)</f>
        <v>C3</v>
      </c>
      <c r="Q1047">
        <f>VLOOKUP(Table5[[#This Row],[CONTROLN]],vlookup_table[],7,FALSE)</f>
        <v>12</v>
      </c>
      <c r="R1047">
        <f t="shared" si="16"/>
        <v>39</v>
      </c>
      <c r="S10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48" spans="1:19" x14ac:dyDescent="0.35">
      <c r="A1048">
        <v>62585</v>
      </c>
      <c r="B1048" t="s">
        <v>18</v>
      </c>
      <c r="C1048" t="s">
        <v>109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  <c r="N1048">
        <f>VLOOKUP(Table5[[#This Row],[CONTROLN]],vlookup_table[],2,FALSE)</f>
        <v>0</v>
      </c>
      <c r="O1048">
        <f>VLOOKUP(Table5[[#This Row],[CONTROLN]],vlookup_table[],4,FALSE)</f>
        <v>5001</v>
      </c>
      <c r="P1048" t="str">
        <f>VLOOKUP(Table5[[#This Row],[CONTROLN]],vlookup_table[],5,FALSE)</f>
        <v>C3</v>
      </c>
      <c r="Q1048">
        <f>VLOOKUP(Table5[[#This Row],[CONTROLN]],vlookup_table[],7,FALSE)</f>
        <v>25</v>
      </c>
      <c r="R1048">
        <f t="shared" si="16"/>
        <v>47</v>
      </c>
      <c r="S10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49" spans="1:19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  <c r="N1049">
        <f>VLOOKUP(Table5[[#This Row],[CONTROLN]],vlookup_table[],2,FALSE)</f>
        <v>0</v>
      </c>
      <c r="O1049">
        <f>VLOOKUP(Table5[[#This Row],[CONTROLN]],vlookup_table[],4,FALSE)</f>
        <v>604</v>
      </c>
      <c r="P1049" t="str">
        <f>VLOOKUP(Table5[[#This Row],[CONTROLN]],vlookup_table[],5,FALSE)</f>
        <v>U1</v>
      </c>
      <c r="Q1049">
        <f>VLOOKUP(Table5[[#This Row],[CONTROLN]],vlookup_table[],7,FALSE)</f>
        <v>10</v>
      </c>
      <c r="R1049">
        <f t="shared" si="16"/>
        <v>91</v>
      </c>
      <c r="S10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50" spans="1:19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  <c r="N1050">
        <f>VLOOKUP(Table5[[#This Row],[CONTROLN]],vlookup_table[],2,FALSE)</f>
        <v>0</v>
      </c>
      <c r="O1050">
        <f>VLOOKUP(Table5[[#This Row],[CONTROLN]],vlookup_table[],4,FALSE)</f>
        <v>6506</v>
      </c>
      <c r="P1050" t="str">
        <f>VLOOKUP(Table5[[#This Row],[CONTROLN]],vlookup_table[],5,FALSE)</f>
        <v>C3</v>
      </c>
      <c r="Q1050">
        <f>VLOOKUP(Table5[[#This Row],[CONTROLN]],vlookup_table[],7,FALSE)</f>
        <v>5</v>
      </c>
      <c r="R1050">
        <f t="shared" si="16"/>
        <v>32</v>
      </c>
      <c r="S10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51" spans="1:19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  <c r="N1051">
        <f>VLOOKUP(Table5[[#This Row],[CONTROLN]],vlookup_table[],2,FALSE)</f>
        <v>0</v>
      </c>
      <c r="O1051">
        <f>VLOOKUP(Table5[[#This Row],[CONTROLN]],vlookup_table[],4,FALSE)</f>
        <v>0</v>
      </c>
      <c r="P1051" t="str">
        <f>VLOOKUP(Table5[[#This Row],[CONTROLN]],vlookup_table[],5,FALSE)</f>
        <v>S1</v>
      </c>
      <c r="Q1051">
        <f>VLOOKUP(Table5[[#This Row],[CONTROLN]],vlookup_table[],7,FALSE)</f>
        <v>3</v>
      </c>
      <c r="R1051" t="str">
        <f t="shared" si="16"/>
        <v/>
      </c>
      <c r="S10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52" spans="1:19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  <c r="N1052">
        <f>VLOOKUP(Table5[[#This Row],[CONTROLN]],vlookup_table[],2,FALSE)</f>
        <v>0</v>
      </c>
      <c r="O1052">
        <f>VLOOKUP(Table5[[#This Row],[CONTROLN]],vlookup_table[],4,FALSE)</f>
        <v>5401</v>
      </c>
      <c r="P1052" t="str">
        <f>VLOOKUP(Table5[[#This Row],[CONTROLN]],vlookup_table[],5,FALSE)</f>
        <v>S1</v>
      </c>
      <c r="Q1052">
        <f>VLOOKUP(Table5[[#This Row],[CONTROLN]],vlookup_table[],7,FALSE)</f>
        <v>38</v>
      </c>
      <c r="R1052">
        <f t="shared" si="16"/>
        <v>43</v>
      </c>
      <c r="S10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53" spans="1:19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  <c r="N1053">
        <f>VLOOKUP(Table5[[#This Row],[CONTROLN]],vlookup_table[],2,FALSE)</f>
        <v>1</v>
      </c>
      <c r="O1053">
        <f>VLOOKUP(Table5[[#This Row],[CONTROLN]],vlookup_table[],4,FALSE)</f>
        <v>3906</v>
      </c>
      <c r="P1053" t="str">
        <f>VLOOKUP(Table5[[#This Row],[CONTROLN]],vlookup_table[],5,FALSE)</f>
        <v>R2</v>
      </c>
      <c r="Q1053">
        <f>VLOOKUP(Table5[[#This Row],[CONTROLN]],vlookup_table[],7,FALSE)</f>
        <v>5</v>
      </c>
      <c r="R1053">
        <f t="shared" si="16"/>
        <v>58</v>
      </c>
      <c r="S10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54" spans="1:19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  <c r="N1054">
        <f>VLOOKUP(Table5[[#This Row],[CONTROLN]],vlookup_table[],2,FALSE)</f>
        <v>0</v>
      </c>
      <c r="O1054">
        <f>VLOOKUP(Table5[[#This Row],[CONTROLN]],vlookup_table[],4,FALSE)</f>
        <v>0</v>
      </c>
      <c r="P1054" t="str">
        <f>VLOOKUP(Table5[[#This Row],[CONTROLN]],vlookup_table[],5,FALSE)</f>
        <v>C2</v>
      </c>
      <c r="Q1054">
        <f>VLOOKUP(Table5[[#This Row],[CONTROLN]],vlookup_table[],7,FALSE)</f>
        <v>5</v>
      </c>
      <c r="R1054" t="str">
        <f t="shared" si="16"/>
        <v/>
      </c>
      <c r="S10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55" spans="1:19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  <c r="N1055">
        <f>VLOOKUP(Table5[[#This Row],[CONTROLN]],vlookup_table[],2,FALSE)</f>
        <v>1</v>
      </c>
      <c r="O1055">
        <f>VLOOKUP(Table5[[#This Row],[CONTROLN]],vlookup_table[],4,FALSE)</f>
        <v>2801</v>
      </c>
      <c r="P1055" t="str">
        <f>VLOOKUP(Table5[[#This Row],[CONTROLN]],vlookup_table[],5,FALSE)</f>
        <v>R3</v>
      </c>
      <c r="Q1055">
        <f>VLOOKUP(Table5[[#This Row],[CONTROLN]],vlookup_table[],7,FALSE)</f>
        <v>10</v>
      </c>
      <c r="R1055">
        <f t="shared" si="16"/>
        <v>69</v>
      </c>
      <c r="S10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56" spans="1:19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  <c r="N1056">
        <f>VLOOKUP(Table5[[#This Row],[CONTROLN]],vlookup_table[],2,FALSE)</f>
        <v>2</v>
      </c>
      <c r="O1056">
        <f>VLOOKUP(Table5[[#This Row],[CONTROLN]],vlookup_table[],4,FALSE)</f>
        <v>1201</v>
      </c>
      <c r="P1056" t="str">
        <f>VLOOKUP(Table5[[#This Row],[CONTROLN]],vlookup_table[],5,FALSE)</f>
        <v>R3</v>
      </c>
      <c r="Q1056">
        <f>VLOOKUP(Table5[[#This Row],[CONTROLN]],vlookup_table[],7,FALSE)</f>
        <v>15</v>
      </c>
      <c r="R1056">
        <f t="shared" si="16"/>
        <v>85</v>
      </c>
      <c r="S10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57" spans="1:19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  <c r="N1057">
        <f>VLOOKUP(Table5[[#This Row],[CONTROLN]],vlookup_table[],2,FALSE)</f>
        <v>0</v>
      </c>
      <c r="O1057">
        <f>VLOOKUP(Table5[[#This Row],[CONTROLN]],vlookup_table[],4,FALSE)</f>
        <v>4401</v>
      </c>
      <c r="P1057" t="str">
        <f>VLOOKUP(Table5[[#This Row],[CONTROLN]],vlookup_table[],5,FALSE)</f>
        <v>S1</v>
      </c>
      <c r="Q1057">
        <f>VLOOKUP(Table5[[#This Row],[CONTROLN]],vlookup_table[],7,FALSE)</f>
        <v>6</v>
      </c>
      <c r="R1057">
        <f t="shared" si="16"/>
        <v>53</v>
      </c>
      <c r="S10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58" spans="1:19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  <c r="N1058">
        <f>VLOOKUP(Table5[[#This Row],[CONTROLN]],vlookup_table[],2,FALSE)</f>
        <v>1002</v>
      </c>
      <c r="O1058">
        <f>VLOOKUP(Table5[[#This Row],[CONTROLN]],vlookup_table[],4,FALSE)</f>
        <v>0</v>
      </c>
      <c r="P1058" t="str">
        <f>VLOOKUP(Table5[[#This Row],[CONTROLN]],vlookup_table[],5,FALSE)</f>
        <v>S2</v>
      </c>
      <c r="Q1058">
        <f>VLOOKUP(Table5[[#This Row],[CONTROLN]],vlookup_table[],7,FALSE)</f>
        <v>7</v>
      </c>
      <c r="R1058" t="str">
        <f t="shared" si="16"/>
        <v/>
      </c>
      <c r="S10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59" spans="1:19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  <c r="N1059">
        <f>VLOOKUP(Table5[[#This Row],[CONTROLN]],vlookup_table[],2,FALSE)</f>
        <v>0</v>
      </c>
      <c r="O1059">
        <f>VLOOKUP(Table5[[#This Row],[CONTROLN]],vlookup_table[],4,FALSE)</f>
        <v>5511</v>
      </c>
      <c r="P1059" t="str">
        <f>VLOOKUP(Table5[[#This Row],[CONTROLN]],vlookup_table[],5,FALSE)</f>
        <v>S2</v>
      </c>
      <c r="Q1059">
        <f>VLOOKUP(Table5[[#This Row],[CONTROLN]],vlookup_table[],7,FALSE)</f>
        <v>12</v>
      </c>
      <c r="R1059">
        <f t="shared" si="16"/>
        <v>41</v>
      </c>
      <c r="S10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60" spans="1:19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  <c r="N1060">
        <f>VLOOKUP(Table5[[#This Row],[CONTROLN]],vlookup_table[],2,FALSE)</f>
        <v>2</v>
      </c>
      <c r="O1060">
        <f>VLOOKUP(Table5[[#This Row],[CONTROLN]],vlookup_table[],4,FALSE)</f>
        <v>3601</v>
      </c>
      <c r="P1060" t="str">
        <f>VLOOKUP(Table5[[#This Row],[CONTROLN]],vlookup_table[],5,FALSE)</f>
        <v>S2</v>
      </c>
      <c r="Q1060">
        <f>VLOOKUP(Table5[[#This Row],[CONTROLN]],vlookup_table[],7,FALSE)</f>
        <v>10</v>
      </c>
      <c r="R1060">
        <f t="shared" si="16"/>
        <v>61</v>
      </c>
      <c r="S10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61" spans="1:19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  <c r="N1061">
        <f>VLOOKUP(Table5[[#This Row],[CONTROLN]],vlookup_table[],2,FALSE)</f>
        <v>0</v>
      </c>
      <c r="O1061">
        <f>VLOOKUP(Table5[[#This Row],[CONTROLN]],vlookup_table[],4,FALSE)</f>
        <v>2801</v>
      </c>
      <c r="P1061" t="str">
        <f>VLOOKUP(Table5[[#This Row],[CONTROLN]],vlookup_table[],5,FALSE)</f>
        <v>T2</v>
      </c>
      <c r="Q1061">
        <f>VLOOKUP(Table5[[#This Row],[CONTROLN]],vlookup_table[],7,FALSE)</f>
        <v>15</v>
      </c>
      <c r="R1061">
        <f t="shared" si="16"/>
        <v>69</v>
      </c>
      <c r="S10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62" spans="1:19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  <c r="N1062">
        <f>VLOOKUP(Table5[[#This Row],[CONTROLN]],vlookup_table[],2,FALSE)</f>
        <v>28</v>
      </c>
      <c r="O1062">
        <f>VLOOKUP(Table5[[#This Row],[CONTROLN]],vlookup_table[],4,FALSE)</f>
        <v>3001</v>
      </c>
      <c r="P1062" t="str">
        <f>VLOOKUP(Table5[[#This Row],[CONTROLN]],vlookup_table[],5,FALSE)</f>
        <v>C2</v>
      </c>
      <c r="Q1062">
        <f>VLOOKUP(Table5[[#This Row],[CONTROLN]],vlookup_table[],7,FALSE)</f>
        <v>20</v>
      </c>
      <c r="R1062">
        <f t="shared" si="16"/>
        <v>67</v>
      </c>
      <c r="S10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63" spans="1:19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  <c r="N1063">
        <f>VLOOKUP(Table5[[#This Row],[CONTROLN]],vlookup_table[],2,FALSE)</f>
        <v>2</v>
      </c>
      <c r="O1063">
        <f>VLOOKUP(Table5[[#This Row],[CONTROLN]],vlookup_table[],4,FALSE)</f>
        <v>1909</v>
      </c>
      <c r="P1063" t="str">
        <f>VLOOKUP(Table5[[#This Row],[CONTROLN]],vlookup_table[],5,FALSE)</f>
        <v>C1</v>
      </c>
      <c r="Q1063">
        <f>VLOOKUP(Table5[[#This Row],[CONTROLN]],vlookup_table[],7,FALSE)</f>
        <v>25</v>
      </c>
      <c r="R1063">
        <f t="shared" si="16"/>
        <v>77</v>
      </c>
      <c r="S10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64" spans="1:19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  <c r="N1064">
        <f>VLOOKUP(Table5[[#This Row],[CONTROLN]],vlookup_table[],2,FALSE)</f>
        <v>28</v>
      </c>
      <c r="O1064">
        <f>VLOOKUP(Table5[[#This Row],[CONTROLN]],vlookup_table[],4,FALSE)</f>
        <v>3501</v>
      </c>
      <c r="P1064" t="str">
        <f>VLOOKUP(Table5[[#This Row],[CONTROLN]],vlookup_table[],5,FALSE)</f>
        <v>C1</v>
      </c>
      <c r="Q1064">
        <f>VLOOKUP(Table5[[#This Row],[CONTROLN]],vlookup_table[],7,FALSE)</f>
        <v>10</v>
      </c>
      <c r="R1064">
        <f t="shared" si="16"/>
        <v>62</v>
      </c>
      <c r="S10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65" spans="1:19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  <c r="N1065">
        <f>VLOOKUP(Table5[[#This Row],[CONTROLN]],vlookup_table[],2,FALSE)</f>
        <v>28</v>
      </c>
      <c r="O1065">
        <f>VLOOKUP(Table5[[#This Row],[CONTROLN]],vlookup_table[],4,FALSE)</f>
        <v>4402</v>
      </c>
      <c r="P1065" t="str">
        <f>VLOOKUP(Table5[[#This Row],[CONTROLN]],vlookup_table[],5,FALSE)</f>
        <v>S1</v>
      </c>
      <c r="Q1065">
        <f>VLOOKUP(Table5[[#This Row],[CONTROLN]],vlookup_table[],7,FALSE)</f>
        <v>25</v>
      </c>
      <c r="R1065">
        <f t="shared" si="16"/>
        <v>53</v>
      </c>
      <c r="S10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66" spans="1:19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  <c r="N1066">
        <f>VLOOKUP(Table5[[#This Row],[CONTROLN]],vlookup_table[],2,FALSE)</f>
        <v>0</v>
      </c>
      <c r="O1066">
        <f>VLOOKUP(Table5[[#This Row],[CONTROLN]],vlookup_table[],4,FALSE)</f>
        <v>1501</v>
      </c>
      <c r="P1066" t="str">
        <f>VLOOKUP(Table5[[#This Row],[CONTROLN]],vlookup_table[],5,FALSE)</f>
        <v>S1</v>
      </c>
      <c r="Q1066">
        <f>VLOOKUP(Table5[[#This Row],[CONTROLN]],vlookup_table[],7,FALSE)</f>
        <v>50</v>
      </c>
      <c r="R1066">
        <f t="shared" si="16"/>
        <v>82</v>
      </c>
      <c r="S10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67" spans="1:19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  <c r="N1067">
        <f>VLOOKUP(Table5[[#This Row],[CONTROLN]],vlookup_table[],2,FALSE)</f>
        <v>1002</v>
      </c>
      <c r="O1067">
        <f>VLOOKUP(Table5[[#This Row],[CONTROLN]],vlookup_table[],4,FALSE)</f>
        <v>5001</v>
      </c>
      <c r="P1067" t="str">
        <f>VLOOKUP(Table5[[#This Row],[CONTROLN]],vlookup_table[],5,FALSE)</f>
        <v>C3</v>
      </c>
      <c r="Q1067">
        <f>VLOOKUP(Table5[[#This Row],[CONTROLN]],vlookup_table[],7,FALSE)</f>
        <v>20</v>
      </c>
      <c r="R1067">
        <f t="shared" si="16"/>
        <v>47</v>
      </c>
      <c r="S10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68" spans="1:19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  <c r="N1068">
        <f>VLOOKUP(Table5[[#This Row],[CONTROLN]],vlookup_table[],2,FALSE)</f>
        <v>1</v>
      </c>
      <c r="O1068">
        <f>VLOOKUP(Table5[[#This Row],[CONTROLN]],vlookup_table[],4,FALSE)</f>
        <v>4308</v>
      </c>
      <c r="P1068" t="str">
        <f>VLOOKUP(Table5[[#This Row],[CONTROLN]],vlookup_table[],5,FALSE)</f>
        <v>T1</v>
      </c>
      <c r="Q1068">
        <f>VLOOKUP(Table5[[#This Row],[CONTROLN]],vlookup_table[],7,FALSE)</f>
        <v>25</v>
      </c>
      <c r="R1068">
        <f t="shared" si="16"/>
        <v>53</v>
      </c>
      <c r="S10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69" spans="1:19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  <c r="N1069">
        <f>VLOOKUP(Table5[[#This Row],[CONTROLN]],vlookup_table[],2,FALSE)</f>
        <v>1</v>
      </c>
      <c r="O1069">
        <f>VLOOKUP(Table5[[#This Row],[CONTROLN]],vlookup_table[],4,FALSE)</f>
        <v>2410</v>
      </c>
      <c r="P1069" t="str">
        <f>VLOOKUP(Table5[[#This Row],[CONTROLN]],vlookup_table[],5,FALSE)</f>
        <v>R2</v>
      </c>
      <c r="Q1069">
        <f>VLOOKUP(Table5[[#This Row],[CONTROLN]],vlookup_table[],7,FALSE)</f>
        <v>14</v>
      </c>
      <c r="R1069">
        <f t="shared" si="16"/>
        <v>72</v>
      </c>
      <c r="S10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70" spans="1:19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  <c r="N1070">
        <f>VLOOKUP(Table5[[#This Row],[CONTROLN]],vlookup_table[],2,FALSE)</f>
        <v>1</v>
      </c>
      <c r="O1070">
        <f>VLOOKUP(Table5[[#This Row],[CONTROLN]],vlookup_table[],4,FALSE)</f>
        <v>2201</v>
      </c>
      <c r="P1070" t="str">
        <f>VLOOKUP(Table5[[#This Row],[CONTROLN]],vlookup_table[],5,FALSE)</f>
        <v>T2</v>
      </c>
      <c r="Q1070">
        <f>VLOOKUP(Table5[[#This Row],[CONTROLN]],vlookup_table[],7,FALSE)</f>
        <v>6</v>
      </c>
      <c r="R1070">
        <f t="shared" si="16"/>
        <v>75</v>
      </c>
      <c r="S10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71" spans="1:19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  <c r="N1071">
        <f>VLOOKUP(Table5[[#This Row],[CONTROLN]],vlookup_table[],2,FALSE)</f>
        <v>2</v>
      </c>
      <c r="O1071">
        <f>VLOOKUP(Table5[[#This Row],[CONTROLN]],vlookup_table[],4,FALSE)</f>
        <v>801</v>
      </c>
      <c r="P1071" t="str">
        <f>VLOOKUP(Table5[[#This Row],[CONTROLN]],vlookup_table[],5,FALSE)</f>
        <v/>
      </c>
      <c r="Q1071">
        <f>VLOOKUP(Table5[[#This Row],[CONTROLN]],vlookup_table[],7,FALSE)</f>
        <v>10</v>
      </c>
      <c r="R1071">
        <f t="shared" si="16"/>
        <v>89</v>
      </c>
      <c r="S107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072" spans="1:19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  <c r="N1072">
        <f>VLOOKUP(Table5[[#This Row],[CONTROLN]],vlookup_table[],2,FALSE)</f>
        <v>0</v>
      </c>
      <c r="O1072">
        <f>VLOOKUP(Table5[[#This Row],[CONTROLN]],vlookup_table[],4,FALSE)</f>
        <v>0</v>
      </c>
      <c r="P1072" t="str">
        <f>VLOOKUP(Table5[[#This Row],[CONTROLN]],vlookup_table[],5,FALSE)</f>
        <v>S2</v>
      </c>
      <c r="Q1072">
        <f>VLOOKUP(Table5[[#This Row],[CONTROLN]],vlookup_table[],7,FALSE)</f>
        <v>10</v>
      </c>
      <c r="R1072" t="str">
        <f t="shared" si="16"/>
        <v/>
      </c>
      <c r="S10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73" spans="1:19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  <c r="N1073">
        <f>VLOOKUP(Table5[[#This Row],[CONTROLN]],vlookup_table[],2,FALSE)</f>
        <v>2</v>
      </c>
      <c r="O1073">
        <f>VLOOKUP(Table5[[#This Row],[CONTROLN]],vlookup_table[],4,FALSE)</f>
        <v>1601</v>
      </c>
      <c r="P1073" t="str">
        <f>VLOOKUP(Table5[[#This Row],[CONTROLN]],vlookup_table[],5,FALSE)</f>
        <v>S1</v>
      </c>
      <c r="Q1073">
        <f>VLOOKUP(Table5[[#This Row],[CONTROLN]],vlookup_table[],7,FALSE)</f>
        <v>13</v>
      </c>
      <c r="R1073">
        <f t="shared" si="16"/>
        <v>81</v>
      </c>
      <c r="S10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74" spans="1:19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  <c r="N1074">
        <f>VLOOKUP(Table5[[#This Row],[CONTROLN]],vlookup_table[],2,FALSE)</f>
        <v>0</v>
      </c>
      <c r="O1074">
        <f>VLOOKUP(Table5[[#This Row],[CONTROLN]],vlookup_table[],4,FALSE)</f>
        <v>2612</v>
      </c>
      <c r="P1074" t="str">
        <f>VLOOKUP(Table5[[#This Row],[CONTROLN]],vlookup_table[],5,FALSE)</f>
        <v>R3</v>
      </c>
      <c r="Q1074">
        <f>VLOOKUP(Table5[[#This Row],[CONTROLN]],vlookup_table[],7,FALSE)</f>
        <v>12</v>
      </c>
      <c r="R1074">
        <f t="shared" si="16"/>
        <v>70</v>
      </c>
      <c r="S10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75" spans="1:19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  <c r="N1075">
        <f>VLOOKUP(Table5[[#This Row],[CONTROLN]],vlookup_table[],2,FALSE)</f>
        <v>0</v>
      </c>
      <c r="O1075">
        <f>VLOOKUP(Table5[[#This Row],[CONTROLN]],vlookup_table[],4,FALSE)</f>
        <v>3011</v>
      </c>
      <c r="P1075" t="str">
        <f>VLOOKUP(Table5[[#This Row],[CONTROLN]],vlookup_table[],5,FALSE)</f>
        <v>T1</v>
      </c>
      <c r="Q1075">
        <f>VLOOKUP(Table5[[#This Row],[CONTROLN]],vlookup_table[],7,FALSE)</f>
        <v>10</v>
      </c>
      <c r="R1075">
        <f t="shared" si="16"/>
        <v>66</v>
      </c>
      <c r="S10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76" spans="1:19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  <c r="N1076">
        <f>VLOOKUP(Table5[[#This Row],[CONTROLN]],vlookup_table[],2,FALSE)</f>
        <v>0</v>
      </c>
      <c r="O1076">
        <f>VLOOKUP(Table5[[#This Row],[CONTROLN]],vlookup_table[],4,FALSE)</f>
        <v>5009</v>
      </c>
      <c r="P1076" t="str">
        <f>VLOOKUP(Table5[[#This Row],[CONTROLN]],vlookup_table[],5,FALSE)</f>
        <v>S2</v>
      </c>
      <c r="Q1076">
        <f>VLOOKUP(Table5[[#This Row],[CONTROLN]],vlookup_table[],7,FALSE)</f>
        <v>15</v>
      </c>
      <c r="R1076">
        <f t="shared" si="16"/>
        <v>46</v>
      </c>
      <c r="S10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77" spans="1:19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  <c r="N1077">
        <f>VLOOKUP(Table5[[#This Row],[CONTROLN]],vlookup_table[],2,FALSE)</f>
        <v>1002</v>
      </c>
      <c r="O1077">
        <f>VLOOKUP(Table5[[#This Row],[CONTROLN]],vlookup_table[],4,FALSE)</f>
        <v>6206</v>
      </c>
      <c r="P1077" t="str">
        <f>VLOOKUP(Table5[[#This Row],[CONTROLN]],vlookup_table[],5,FALSE)</f>
        <v>S2</v>
      </c>
      <c r="Q1077">
        <f>VLOOKUP(Table5[[#This Row],[CONTROLN]],vlookup_table[],7,FALSE)</f>
        <v>10</v>
      </c>
      <c r="R1077">
        <f t="shared" si="16"/>
        <v>35</v>
      </c>
      <c r="S10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78" spans="1:19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  <c r="N1078">
        <f>VLOOKUP(Table5[[#This Row],[CONTROLN]],vlookup_table[],2,FALSE)</f>
        <v>1</v>
      </c>
      <c r="O1078">
        <f>VLOOKUP(Table5[[#This Row],[CONTROLN]],vlookup_table[],4,FALSE)</f>
        <v>1407</v>
      </c>
      <c r="P1078" t="str">
        <f>VLOOKUP(Table5[[#This Row],[CONTROLN]],vlookup_table[],5,FALSE)</f>
        <v>R3</v>
      </c>
      <c r="Q1078">
        <f>VLOOKUP(Table5[[#This Row],[CONTROLN]],vlookup_table[],7,FALSE)</f>
        <v>10</v>
      </c>
      <c r="R1078">
        <f t="shared" si="16"/>
        <v>82</v>
      </c>
      <c r="S10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79" spans="1:19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  <c r="N1079">
        <f>VLOOKUP(Table5[[#This Row],[CONTROLN]],vlookup_table[],2,FALSE)</f>
        <v>0</v>
      </c>
      <c r="O1079">
        <f>VLOOKUP(Table5[[#This Row],[CONTROLN]],vlookup_table[],4,FALSE)</f>
        <v>2209</v>
      </c>
      <c r="P1079" t="str">
        <f>VLOOKUP(Table5[[#This Row],[CONTROLN]],vlookup_table[],5,FALSE)</f>
        <v>S2</v>
      </c>
      <c r="Q1079">
        <f>VLOOKUP(Table5[[#This Row],[CONTROLN]],vlookup_table[],7,FALSE)</f>
        <v>15</v>
      </c>
      <c r="R1079">
        <f t="shared" si="16"/>
        <v>74</v>
      </c>
      <c r="S10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80" spans="1:19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  <c r="N1080">
        <f>VLOOKUP(Table5[[#This Row],[CONTROLN]],vlookup_table[],2,FALSE)</f>
        <v>1</v>
      </c>
      <c r="O1080">
        <f>VLOOKUP(Table5[[#This Row],[CONTROLN]],vlookup_table[],4,FALSE)</f>
        <v>5401</v>
      </c>
      <c r="P1080" t="str">
        <f>VLOOKUP(Table5[[#This Row],[CONTROLN]],vlookup_table[],5,FALSE)</f>
        <v>S1</v>
      </c>
      <c r="Q1080">
        <f>VLOOKUP(Table5[[#This Row],[CONTROLN]],vlookup_table[],7,FALSE)</f>
        <v>11</v>
      </c>
      <c r="R1080">
        <f t="shared" si="16"/>
        <v>43</v>
      </c>
      <c r="S10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81" spans="1:19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  <c r="N1081">
        <f>VLOOKUP(Table5[[#This Row],[CONTROLN]],vlookup_table[],2,FALSE)</f>
        <v>0</v>
      </c>
      <c r="O1081">
        <f>VLOOKUP(Table5[[#This Row],[CONTROLN]],vlookup_table[],4,FALSE)</f>
        <v>5308</v>
      </c>
      <c r="P1081" t="str">
        <f>VLOOKUP(Table5[[#This Row],[CONTROLN]],vlookup_table[],5,FALSE)</f>
        <v>U2</v>
      </c>
      <c r="Q1081">
        <f>VLOOKUP(Table5[[#This Row],[CONTROLN]],vlookup_table[],7,FALSE)</f>
        <v>25</v>
      </c>
      <c r="R1081">
        <f t="shared" si="16"/>
        <v>43</v>
      </c>
      <c r="S10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82" spans="1:19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  <c r="N1082">
        <f>VLOOKUP(Table5[[#This Row],[CONTROLN]],vlookup_table[],2,FALSE)</f>
        <v>2</v>
      </c>
      <c r="O1082">
        <f>VLOOKUP(Table5[[#This Row],[CONTROLN]],vlookup_table[],4,FALSE)</f>
        <v>7201</v>
      </c>
      <c r="P1082" t="str">
        <f>VLOOKUP(Table5[[#This Row],[CONTROLN]],vlookup_table[],5,FALSE)</f>
        <v>S2</v>
      </c>
      <c r="Q1082">
        <f>VLOOKUP(Table5[[#This Row],[CONTROLN]],vlookup_table[],7,FALSE)</f>
        <v>28</v>
      </c>
      <c r="R1082">
        <f t="shared" si="16"/>
        <v>25</v>
      </c>
      <c r="S10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83" spans="1:19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  <c r="N1083">
        <f>VLOOKUP(Table5[[#This Row],[CONTROLN]],vlookup_table[],2,FALSE)</f>
        <v>1</v>
      </c>
      <c r="O1083">
        <f>VLOOKUP(Table5[[#This Row],[CONTROLN]],vlookup_table[],4,FALSE)</f>
        <v>3001</v>
      </c>
      <c r="P1083" t="str">
        <f>VLOOKUP(Table5[[#This Row],[CONTROLN]],vlookup_table[],5,FALSE)</f>
        <v>S1</v>
      </c>
      <c r="Q1083">
        <f>VLOOKUP(Table5[[#This Row],[CONTROLN]],vlookup_table[],7,FALSE)</f>
        <v>15</v>
      </c>
      <c r="R1083">
        <f t="shared" si="16"/>
        <v>67</v>
      </c>
      <c r="S10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84" spans="1:19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  <c r="N1084">
        <f>VLOOKUP(Table5[[#This Row],[CONTROLN]],vlookup_table[],2,FALSE)</f>
        <v>0</v>
      </c>
      <c r="O1084">
        <f>VLOOKUP(Table5[[#This Row],[CONTROLN]],vlookup_table[],4,FALSE)</f>
        <v>2301</v>
      </c>
      <c r="P1084" t="str">
        <f>VLOOKUP(Table5[[#This Row],[CONTROLN]],vlookup_table[],5,FALSE)</f>
        <v>R2</v>
      </c>
      <c r="Q1084">
        <f>VLOOKUP(Table5[[#This Row],[CONTROLN]],vlookup_table[],7,FALSE)</f>
        <v>5</v>
      </c>
      <c r="R1084">
        <f t="shared" si="16"/>
        <v>74</v>
      </c>
      <c r="S10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85" spans="1:19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  <c r="N1085">
        <f>VLOOKUP(Table5[[#This Row],[CONTROLN]],vlookup_table[],2,FALSE)</f>
        <v>0</v>
      </c>
      <c r="O1085">
        <f>VLOOKUP(Table5[[#This Row],[CONTROLN]],vlookup_table[],4,FALSE)</f>
        <v>1801</v>
      </c>
      <c r="P1085" t="str">
        <f>VLOOKUP(Table5[[#This Row],[CONTROLN]],vlookup_table[],5,FALSE)</f>
        <v>C2</v>
      </c>
      <c r="Q1085">
        <f>VLOOKUP(Table5[[#This Row],[CONTROLN]],vlookup_table[],7,FALSE)</f>
        <v>5</v>
      </c>
      <c r="R1085">
        <f t="shared" si="16"/>
        <v>79</v>
      </c>
      <c r="S10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86" spans="1:19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  <c r="N1086">
        <f>VLOOKUP(Table5[[#This Row],[CONTROLN]],vlookup_table[],2,FALSE)</f>
        <v>0</v>
      </c>
      <c r="O1086">
        <f>VLOOKUP(Table5[[#This Row],[CONTROLN]],vlookup_table[],4,FALSE)</f>
        <v>1404</v>
      </c>
      <c r="P1086" t="str">
        <f>VLOOKUP(Table5[[#This Row],[CONTROLN]],vlookup_table[],5,FALSE)</f>
        <v>U3</v>
      </c>
      <c r="Q1086">
        <f>VLOOKUP(Table5[[#This Row],[CONTROLN]],vlookup_table[],7,FALSE)</f>
        <v>6</v>
      </c>
      <c r="R1086">
        <f t="shared" si="16"/>
        <v>83</v>
      </c>
      <c r="S10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87" spans="1:19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  <c r="N1087">
        <f>VLOOKUP(Table5[[#This Row],[CONTROLN]],vlookup_table[],2,FALSE)</f>
        <v>0</v>
      </c>
      <c r="O1087">
        <f>VLOOKUP(Table5[[#This Row],[CONTROLN]],vlookup_table[],4,FALSE)</f>
        <v>0</v>
      </c>
      <c r="P1087" t="str">
        <f>VLOOKUP(Table5[[#This Row],[CONTROLN]],vlookup_table[],5,FALSE)</f>
        <v>C2</v>
      </c>
      <c r="Q1087">
        <f>VLOOKUP(Table5[[#This Row],[CONTROLN]],vlookup_table[],7,FALSE)</f>
        <v>25</v>
      </c>
      <c r="R1087" t="str">
        <f t="shared" si="16"/>
        <v/>
      </c>
      <c r="S10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88" spans="1:19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  <c r="N1088">
        <f>VLOOKUP(Table5[[#This Row],[CONTROLN]],vlookup_table[],2,FALSE)</f>
        <v>0</v>
      </c>
      <c r="O1088">
        <f>VLOOKUP(Table5[[#This Row],[CONTROLN]],vlookup_table[],4,FALSE)</f>
        <v>0</v>
      </c>
      <c r="P1088" t="str">
        <f>VLOOKUP(Table5[[#This Row],[CONTROLN]],vlookup_table[],5,FALSE)</f>
        <v>R1</v>
      </c>
      <c r="Q1088">
        <f>VLOOKUP(Table5[[#This Row],[CONTROLN]],vlookup_table[],7,FALSE)</f>
        <v>25</v>
      </c>
      <c r="R1088" t="str">
        <f t="shared" si="16"/>
        <v/>
      </c>
      <c r="S10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89" spans="1:19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  <c r="N1089">
        <f>VLOOKUP(Table5[[#This Row],[CONTROLN]],vlookup_table[],2,FALSE)</f>
        <v>0</v>
      </c>
      <c r="O1089">
        <f>VLOOKUP(Table5[[#This Row],[CONTROLN]],vlookup_table[],4,FALSE)</f>
        <v>1401</v>
      </c>
      <c r="P1089" t="str">
        <f>VLOOKUP(Table5[[#This Row],[CONTROLN]],vlookup_table[],5,FALSE)</f>
        <v>T3</v>
      </c>
      <c r="Q1089">
        <f>VLOOKUP(Table5[[#This Row],[CONTROLN]],vlookup_table[],7,FALSE)</f>
        <v>5</v>
      </c>
      <c r="R1089">
        <f t="shared" si="16"/>
        <v>83</v>
      </c>
      <c r="S10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90" spans="1:19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  <c r="N1090">
        <f>VLOOKUP(Table5[[#This Row],[CONTROLN]],vlookup_table[],2,FALSE)</f>
        <v>1</v>
      </c>
      <c r="O1090">
        <f>VLOOKUP(Table5[[#This Row],[CONTROLN]],vlookup_table[],4,FALSE)</f>
        <v>4007</v>
      </c>
      <c r="P1090" t="str">
        <f>VLOOKUP(Table5[[#This Row],[CONTROLN]],vlookup_table[],5,FALSE)</f>
        <v>S1</v>
      </c>
      <c r="Q1090">
        <f>VLOOKUP(Table5[[#This Row],[CONTROLN]],vlookup_table[],7,FALSE)</f>
        <v>16</v>
      </c>
      <c r="R1090">
        <f t="shared" ref="R1090:R1153" si="17">IF(OR(O1090="",O1090=0),"",(1997-(1900+INT(O1090/100)))-IF(MOD(O1090,100)&gt;6,1,0))</f>
        <v>56</v>
      </c>
      <c r="S10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91" spans="1:19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  <c r="N1091">
        <f>VLOOKUP(Table5[[#This Row],[CONTROLN]],vlookup_table[],2,FALSE)</f>
        <v>1</v>
      </c>
      <c r="O1091">
        <f>VLOOKUP(Table5[[#This Row],[CONTROLN]],vlookup_table[],4,FALSE)</f>
        <v>2101</v>
      </c>
      <c r="P1091" t="str">
        <f>VLOOKUP(Table5[[#This Row],[CONTROLN]],vlookup_table[],5,FALSE)</f>
        <v>T1</v>
      </c>
      <c r="Q1091">
        <f>VLOOKUP(Table5[[#This Row],[CONTROLN]],vlookup_table[],7,FALSE)</f>
        <v>17</v>
      </c>
      <c r="R1091">
        <f t="shared" si="17"/>
        <v>76</v>
      </c>
      <c r="S10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92" spans="1:19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  <c r="N1092">
        <f>VLOOKUP(Table5[[#This Row],[CONTROLN]],vlookup_table[],2,FALSE)</f>
        <v>28</v>
      </c>
      <c r="O1092">
        <f>VLOOKUP(Table5[[#This Row],[CONTROLN]],vlookup_table[],4,FALSE)</f>
        <v>2501</v>
      </c>
      <c r="P1092" t="str">
        <f>VLOOKUP(Table5[[#This Row],[CONTROLN]],vlookup_table[],5,FALSE)</f>
        <v>U3</v>
      </c>
      <c r="Q1092">
        <f>VLOOKUP(Table5[[#This Row],[CONTROLN]],vlookup_table[],7,FALSE)</f>
        <v>20</v>
      </c>
      <c r="R1092">
        <f t="shared" si="17"/>
        <v>72</v>
      </c>
      <c r="S10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93" spans="1:19" x14ac:dyDescent="0.35">
      <c r="A1093">
        <v>145899</v>
      </c>
      <c r="B1093" t="s">
        <v>18</v>
      </c>
      <c r="C1093" t="s">
        <v>109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  <c r="N1093">
        <f>VLOOKUP(Table5[[#This Row],[CONTROLN]],vlookup_table[],2,FALSE)</f>
        <v>0</v>
      </c>
      <c r="O1093">
        <f>VLOOKUP(Table5[[#This Row],[CONTROLN]],vlookup_table[],4,FALSE)</f>
        <v>0</v>
      </c>
      <c r="P1093" t="str">
        <f>VLOOKUP(Table5[[#This Row],[CONTROLN]],vlookup_table[],5,FALSE)</f>
        <v>S2</v>
      </c>
      <c r="Q1093">
        <f>VLOOKUP(Table5[[#This Row],[CONTROLN]],vlookup_table[],7,FALSE)</f>
        <v>20</v>
      </c>
      <c r="R1093" t="str">
        <f t="shared" si="17"/>
        <v/>
      </c>
      <c r="S10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094" spans="1:19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  <c r="N1094">
        <f>VLOOKUP(Table5[[#This Row],[CONTROLN]],vlookup_table[],2,FALSE)</f>
        <v>0</v>
      </c>
      <c r="O1094">
        <f>VLOOKUP(Table5[[#This Row],[CONTROLN]],vlookup_table[],4,FALSE)</f>
        <v>0</v>
      </c>
      <c r="P1094" t="str">
        <f>VLOOKUP(Table5[[#This Row],[CONTROLN]],vlookup_table[],5,FALSE)</f>
        <v>R2</v>
      </c>
      <c r="Q1094">
        <f>VLOOKUP(Table5[[#This Row],[CONTROLN]],vlookup_table[],7,FALSE)</f>
        <v>14</v>
      </c>
      <c r="R1094" t="str">
        <f t="shared" si="17"/>
        <v/>
      </c>
      <c r="S10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095" spans="1:19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  <c r="N1095">
        <f>VLOOKUP(Table5[[#This Row],[CONTROLN]],vlookup_table[],2,FALSE)</f>
        <v>0</v>
      </c>
      <c r="O1095">
        <f>VLOOKUP(Table5[[#This Row],[CONTROLN]],vlookup_table[],4,FALSE)</f>
        <v>3602</v>
      </c>
      <c r="P1095" t="str">
        <f>VLOOKUP(Table5[[#This Row],[CONTROLN]],vlookup_table[],5,FALSE)</f>
        <v>C3</v>
      </c>
      <c r="Q1095">
        <f>VLOOKUP(Table5[[#This Row],[CONTROLN]],vlookup_table[],7,FALSE)</f>
        <v>16</v>
      </c>
      <c r="R1095">
        <f t="shared" si="17"/>
        <v>61</v>
      </c>
      <c r="S10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96" spans="1:19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  <c r="N1096">
        <f>VLOOKUP(Table5[[#This Row],[CONTROLN]],vlookup_table[],2,FALSE)</f>
        <v>1</v>
      </c>
      <c r="O1096">
        <f>VLOOKUP(Table5[[#This Row],[CONTROLN]],vlookup_table[],4,FALSE)</f>
        <v>5201</v>
      </c>
      <c r="P1096" t="str">
        <f>VLOOKUP(Table5[[#This Row],[CONTROLN]],vlookup_table[],5,FALSE)</f>
        <v>T2</v>
      </c>
      <c r="Q1096">
        <f>VLOOKUP(Table5[[#This Row],[CONTROLN]],vlookup_table[],7,FALSE)</f>
        <v>11</v>
      </c>
      <c r="R1096">
        <f t="shared" si="17"/>
        <v>45</v>
      </c>
      <c r="S10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097" spans="1:19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  <c r="N1097">
        <f>VLOOKUP(Table5[[#This Row],[CONTROLN]],vlookup_table[],2,FALSE)</f>
        <v>0</v>
      </c>
      <c r="O1097">
        <f>VLOOKUP(Table5[[#This Row],[CONTROLN]],vlookup_table[],4,FALSE)</f>
        <v>6201</v>
      </c>
      <c r="P1097" t="str">
        <f>VLOOKUP(Table5[[#This Row],[CONTROLN]],vlookup_table[],5,FALSE)</f>
        <v>C2</v>
      </c>
      <c r="Q1097">
        <f>VLOOKUP(Table5[[#This Row],[CONTROLN]],vlookup_table[],7,FALSE)</f>
        <v>5</v>
      </c>
      <c r="R1097">
        <f t="shared" si="17"/>
        <v>35</v>
      </c>
      <c r="S10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098" spans="1:19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  <c r="N1098">
        <f>VLOOKUP(Table5[[#This Row],[CONTROLN]],vlookup_table[],2,FALSE)</f>
        <v>28</v>
      </c>
      <c r="O1098">
        <f>VLOOKUP(Table5[[#This Row],[CONTROLN]],vlookup_table[],4,FALSE)</f>
        <v>1801</v>
      </c>
      <c r="P1098" t="str">
        <f>VLOOKUP(Table5[[#This Row],[CONTROLN]],vlookup_table[],5,FALSE)</f>
        <v>U4</v>
      </c>
      <c r="Q1098">
        <f>VLOOKUP(Table5[[#This Row],[CONTROLN]],vlookup_table[],7,FALSE)</f>
        <v>3</v>
      </c>
      <c r="R1098">
        <f t="shared" si="17"/>
        <v>79</v>
      </c>
      <c r="S10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099" spans="1:19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  <c r="N1099">
        <f>VLOOKUP(Table5[[#This Row],[CONTROLN]],vlookup_table[],2,FALSE)</f>
        <v>0</v>
      </c>
      <c r="O1099">
        <f>VLOOKUP(Table5[[#This Row],[CONTROLN]],vlookup_table[],4,FALSE)</f>
        <v>2002</v>
      </c>
      <c r="P1099" t="str">
        <f>VLOOKUP(Table5[[#This Row],[CONTROLN]],vlookup_table[],5,FALSE)</f>
        <v>T2</v>
      </c>
      <c r="Q1099">
        <f>VLOOKUP(Table5[[#This Row],[CONTROLN]],vlookup_table[],7,FALSE)</f>
        <v>46</v>
      </c>
      <c r="R1099">
        <f t="shared" si="17"/>
        <v>77</v>
      </c>
      <c r="S10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00" spans="1:19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  <c r="N1100">
        <f>VLOOKUP(Table5[[#This Row],[CONTROLN]],vlookup_table[],2,FALSE)</f>
        <v>2</v>
      </c>
      <c r="O1100">
        <f>VLOOKUP(Table5[[#This Row],[CONTROLN]],vlookup_table[],4,FALSE)</f>
        <v>3801</v>
      </c>
      <c r="P1100" t="str">
        <f>VLOOKUP(Table5[[#This Row],[CONTROLN]],vlookup_table[],5,FALSE)</f>
        <v>R1</v>
      </c>
      <c r="Q1100">
        <f>VLOOKUP(Table5[[#This Row],[CONTROLN]],vlookup_table[],7,FALSE)</f>
        <v>17</v>
      </c>
      <c r="R1100">
        <f t="shared" si="17"/>
        <v>59</v>
      </c>
      <c r="S11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01" spans="1:19" x14ac:dyDescent="0.35">
      <c r="A1101">
        <v>124193</v>
      </c>
      <c r="B1101" t="s">
        <v>21</v>
      </c>
      <c r="C1101" t="s">
        <v>109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  <c r="N1101">
        <f>VLOOKUP(Table5[[#This Row],[CONTROLN]],vlookup_table[],2,FALSE)</f>
        <v>0</v>
      </c>
      <c r="O1101">
        <f>VLOOKUP(Table5[[#This Row],[CONTROLN]],vlookup_table[],4,FALSE)</f>
        <v>0</v>
      </c>
      <c r="P1101" t="str">
        <f>VLOOKUP(Table5[[#This Row],[CONTROLN]],vlookup_table[],5,FALSE)</f>
        <v>R2</v>
      </c>
      <c r="Q1101">
        <f>VLOOKUP(Table5[[#This Row],[CONTROLN]],vlookup_table[],7,FALSE)</f>
        <v>6</v>
      </c>
      <c r="R1101" t="str">
        <f t="shared" si="17"/>
        <v/>
      </c>
      <c r="S11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02" spans="1:19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  <c r="N1102">
        <f>VLOOKUP(Table5[[#This Row],[CONTROLN]],vlookup_table[],2,FALSE)</f>
        <v>0</v>
      </c>
      <c r="O1102">
        <f>VLOOKUP(Table5[[#This Row],[CONTROLN]],vlookup_table[],4,FALSE)</f>
        <v>0</v>
      </c>
      <c r="P1102" t="str">
        <f>VLOOKUP(Table5[[#This Row],[CONTROLN]],vlookup_table[],5,FALSE)</f>
        <v>T2</v>
      </c>
      <c r="Q1102">
        <f>VLOOKUP(Table5[[#This Row],[CONTROLN]],vlookup_table[],7,FALSE)</f>
        <v>13</v>
      </c>
      <c r="R1102" t="str">
        <f t="shared" si="17"/>
        <v/>
      </c>
      <c r="S11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03" spans="1:19" x14ac:dyDescent="0.35">
      <c r="A1103">
        <v>2796</v>
      </c>
      <c r="B1103" t="s">
        <v>71</v>
      </c>
      <c r="C1103" t="s">
        <v>14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  <c r="N1103">
        <f>VLOOKUP(Table5[[#This Row],[CONTROLN]],vlookup_table[],2,FALSE)</f>
        <v>0</v>
      </c>
      <c r="O1103">
        <f>VLOOKUP(Table5[[#This Row],[CONTROLN]],vlookup_table[],4,FALSE)</f>
        <v>0</v>
      </c>
      <c r="P1103" t="str">
        <f>VLOOKUP(Table5[[#This Row],[CONTROLN]],vlookup_table[],5,FALSE)</f>
        <v>R2</v>
      </c>
      <c r="Q1103">
        <f>VLOOKUP(Table5[[#This Row],[CONTROLN]],vlookup_table[],7,FALSE)</f>
        <v>25</v>
      </c>
      <c r="R1103" t="str">
        <f t="shared" si="17"/>
        <v/>
      </c>
      <c r="S11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04" spans="1:19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  <c r="N1104">
        <f>VLOOKUP(Table5[[#This Row],[CONTROLN]],vlookup_table[],2,FALSE)</f>
        <v>0</v>
      </c>
      <c r="O1104">
        <f>VLOOKUP(Table5[[#This Row],[CONTROLN]],vlookup_table[],4,FALSE)</f>
        <v>3101</v>
      </c>
      <c r="P1104" t="str">
        <f>VLOOKUP(Table5[[#This Row],[CONTROLN]],vlookup_table[],5,FALSE)</f>
        <v>U4</v>
      </c>
      <c r="Q1104">
        <f>VLOOKUP(Table5[[#This Row],[CONTROLN]],vlookup_table[],7,FALSE)</f>
        <v>35</v>
      </c>
      <c r="R1104">
        <f t="shared" si="17"/>
        <v>66</v>
      </c>
      <c r="S11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05" spans="1:19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  <c r="N1105">
        <f>VLOOKUP(Table5[[#This Row],[CONTROLN]],vlookup_table[],2,FALSE)</f>
        <v>1</v>
      </c>
      <c r="O1105">
        <f>VLOOKUP(Table5[[#This Row],[CONTROLN]],vlookup_table[],4,FALSE)</f>
        <v>2003</v>
      </c>
      <c r="P1105" t="str">
        <f>VLOOKUP(Table5[[#This Row],[CONTROLN]],vlookup_table[],5,FALSE)</f>
        <v>U2</v>
      </c>
      <c r="Q1105">
        <f>VLOOKUP(Table5[[#This Row],[CONTROLN]],vlookup_table[],7,FALSE)</f>
        <v>10</v>
      </c>
      <c r="R1105">
        <f t="shared" si="17"/>
        <v>77</v>
      </c>
      <c r="S11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06" spans="1:19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  <c r="N1106">
        <f>VLOOKUP(Table5[[#This Row],[CONTROLN]],vlookup_table[],2,FALSE)</f>
        <v>1</v>
      </c>
      <c r="O1106">
        <f>VLOOKUP(Table5[[#This Row],[CONTROLN]],vlookup_table[],4,FALSE)</f>
        <v>4501</v>
      </c>
      <c r="P1106" t="str">
        <f>VLOOKUP(Table5[[#This Row],[CONTROLN]],vlookup_table[],5,FALSE)</f>
        <v>T2</v>
      </c>
      <c r="Q1106">
        <f>VLOOKUP(Table5[[#This Row],[CONTROLN]],vlookup_table[],7,FALSE)</f>
        <v>15</v>
      </c>
      <c r="R1106">
        <f t="shared" si="17"/>
        <v>52</v>
      </c>
      <c r="S11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07" spans="1:19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  <c r="N1107">
        <f>VLOOKUP(Table5[[#This Row],[CONTROLN]],vlookup_table[],2,FALSE)</f>
        <v>1</v>
      </c>
      <c r="O1107">
        <f>VLOOKUP(Table5[[#This Row],[CONTROLN]],vlookup_table[],4,FALSE)</f>
        <v>4207</v>
      </c>
      <c r="P1107" t="str">
        <f>VLOOKUP(Table5[[#This Row],[CONTROLN]],vlookup_table[],5,FALSE)</f>
        <v>S3</v>
      </c>
      <c r="Q1107">
        <f>VLOOKUP(Table5[[#This Row],[CONTROLN]],vlookup_table[],7,FALSE)</f>
        <v>20</v>
      </c>
      <c r="R1107">
        <f t="shared" si="17"/>
        <v>54</v>
      </c>
      <c r="S11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08" spans="1:19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  <c r="N1108">
        <f>VLOOKUP(Table5[[#This Row],[CONTROLN]],vlookup_table[],2,FALSE)</f>
        <v>0</v>
      </c>
      <c r="O1108">
        <f>VLOOKUP(Table5[[#This Row],[CONTROLN]],vlookup_table[],4,FALSE)</f>
        <v>0</v>
      </c>
      <c r="P1108" t="str">
        <f>VLOOKUP(Table5[[#This Row],[CONTROLN]],vlookup_table[],5,FALSE)</f>
        <v>U1</v>
      </c>
      <c r="Q1108">
        <f>VLOOKUP(Table5[[#This Row],[CONTROLN]],vlookup_table[],7,FALSE)</f>
        <v>16</v>
      </c>
      <c r="R1108" t="str">
        <f t="shared" si="17"/>
        <v/>
      </c>
      <c r="S11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09" spans="1:19" x14ac:dyDescent="0.35">
      <c r="A1109">
        <v>87533</v>
      </c>
      <c r="B1109" t="s">
        <v>35</v>
      </c>
      <c r="C1109" t="s">
        <v>109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  <c r="N1109">
        <f>VLOOKUP(Table5[[#This Row],[CONTROLN]],vlookup_table[],2,FALSE)</f>
        <v>0</v>
      </c>
      <c r="O1109">
        <f>VLOOKUP(Table5[[#This Row],[CONTROLN]],vlookup_table[],4,FALSE)</f>
        <v>2401</v>
      </c>
      <c r="P1109" t="str">
        <f>VLOOKUP(Table5[[#This Row],[CONTROLN]],vlookup_table[],5,FALSE)</f>
        <v>R1</v>
      </c>
      <c r="Q1109">
        <f>VLOOKUP(Table5[[#This Row],[CONTROLN]],vlookup_table[],7,FALSE)</f>
        <v>5</v>
      </c>
      <c r="R1109">
        <f t="shared" si="17"/>
        <v>73</v>
      </c>
      <c r="S11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10" spans="1:19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  <c r="N1110">
        <f>VLOOKUP(Table5[[#This Row],[CONTROLN]],vlookup_table[],2,FALSE)</f>
        <v>0</v>
      </c>
      <c r="O1110">
        <f>VLOOKUP(Table5[[#This Row],[CONTROLN]],vlookup_table[],4,FALSE)</f>
        <v>2201</v>
      </c>
      <c r="P1110" t="str">
        <f>VLOOKUP(Table5[[#This Row],[CONTROLN]],vlookup_table[],5,FALSE)</f>
        <v>T2</v>
      </c>
      <c r="Q1110">
        <f>VLOOKUP(Table5[[#This Row],[CONTROLN]],vlookup_table[],7,FALSE)</f>
        <v>12</v>
      </c>
      <c r="R1110">
        <f t="shared" si="17"/>
        <v>75</v>
      </c>
      <c r="S11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11" spans="1:19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  <c r="N1111">
        <f>VLOOKUP(Table5[[#This Row],[CONTROLN]],vlookup_table[],2,FALSE)</f>
        <v>0</v>
      </c>
      <c r="O1111">
        <f>VLOOKUP(Table5[[#This Row],[CONTROLN]],vlookup_table[],4,FALSE)</f>
        <v>3001</v>
      </c>
      <c r="P1111" t="str">
        <f>VLOOKUP(Table5[[#This Row],[CONTROLN]],vlookup_table[],5,FALSE)</f>
        <v>R2</v>
      </c>
      <c r="Q1111">
        <f>VLOOKUP(Table5[[#This Row],[CONTROLN]],vlookup_table[],7,FALSE)</f>
        <v>22</v>
      </c>
      <c r="R1111">
        <f t="shared" si="17"/>
        <v>67</v>
      </c>
      <c r="S11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12" spans="1:19" x14ac:dyDescent="0.35">
      <c r="A1112">
        <v>74701</v>
      </c>
      <c r="B1112" t="s">
        <v>30</v>
      </c>
      <c r="C1112" t="s">
        <v>109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  <c r="N1112">
        <f>VLOOKUP(Table5[[#This Row],[CONTROLN]],vlookup_table[],2,FALSE)</f>
        <v>1</v>
      </c>
      <c r="O1112">
        <f>VLOOKUP(Table5[[#This Row],[CONTROLN]],vlookup_table[],4,FALSE)</f>
        <v>1901</v>
      </c>
      <c r="P1112" t="str">
        <f>VLOOKUP(Table5[[#This Row],[CONTROLN]],vlookup_table[],5,FALSE)</f>
        <v>R3</v>
      </c>
      <c r="Q1112">
        <f>VLOOKUP(Table5[[#This Row],[CONTROLN]],vlookup_table[],7,FALSE)</f>
        <v>20</v>
      </c>
      <c r="R1112">
        <f t="shared" si="17"/>
        <v>78</v>
      </c>
      <c r="S11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13" spans="1:19" x14ac:dyDescent="0.35">
      <c r="A1113">
        <v>183374</v>
      </c>
      <c r="B1113" t="s">
        <v>41</v>
      </c>
      <c r="C1113" t="s">
        <v>14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  <c r="N1113">
        <f>VLOOKUP(Table5[[#This Row],[CONTROLN]],vlookup_table[],2,FALSE)</f>
        <v>1</v>
      </c>
      <c r="O1113">
        <f>VLOOKUP(Table5[[#This Row],[CONTROLN]],vlookup_table[],4,FALSE)</f>
        <v>0</v>
      </c>
      <c r="P1113" t="str">
        <f>VLOOKUP(Table5[[#This Row],[CONTROLN]],vlookup_table[],5,FALSE)</f>
        <v>R3</v>
      </c>
      <c r="Q1113">
        <f>VLOOKUP(Table5[[#This Row],[CONTROLN]],vlookup_table[],7,FALSE)</f>
        <v>10</v>
      </c>
      <c r="R1113" t="str">
        <f t="shared" si="17"/>
        <v/>
      </c>
      <c r="S11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14" spans="1:19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  <c r="N1114">
        <f>VLOOKUP(Table5[[#This Row],[CONTROLN]],vlookup_table[],2,FALSE)</f>
        <v>2</v>
      </c>
      <c r="O1114">
        <f>VLOOKUP(Table5[[#This Row],[CONTROLN]],vlookup_table[],4,FALSE)</f>
        <v>0</v>
      </c>
      <c r="P1114" t="str">
        <f>VLOOKUP(Table5[[#This Row],[CONTROLN]],vlookup_table[],5,FALSE)</f>
        <v>C3</v>
      </c>
      <c r="Q1114">
        <f>VLOOKUP(Table5[[#This Row],[CONTROLN]],vlookup_table[],7,FALSE)</f>
        <v>7</v>
      </c>
      <c r="R1114" t="str">
        <f t="shared" si="17"/>
        <v/>
      </c>
      <c r="S11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15" spans="1:19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  <c r="N1115">
        <f>VLOOKUP(Table5[[#This Row],[CONTROLN]],vlookup_table[],2,FALSE)</f>
        <v>2</v>
      </c>
      <c r="O1115">
        <f>VLOOKUP(Table5[[#This Row],[CONTROLN]],vlookup_table[],4,FALSE)</f>
        <v>3801</v>
      </c>
      <c r="P1115" t="str">
        <f>VLOOKUP(Table5[[#This Row],[CONTROLN]],vlookup_table[],5,FALSE)</f>
        <v>U2</v>
      </c>
      <c r="Q1115">
        <f>VLOOKUP(Table5[[#This Row],[CONTROLN]],vlookup_table[],7,FALSE)</f>
        <v>20</v>
      </c>
      <c r="R1115">
        <f t="shared" si="17"/>
        <v>59</v>
      </c>
      <c r="S11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16" spans="1:19" x14ac:dyDescent="0.35">
      <c r="A1116">
        <v>113686</v>
      </c>
      <c r="B1116" t="s">
        <v>32</v>
      </c>
      <c r="C1116" t="s">
        <v>109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  <c r="N1116">
        <f>VLOOKUP(Table5[[#This Row],[CONTROLN]],vlookup_table[],2,FALSE)</f>
        <v>1002</v>
      </c>
      <c r="O1116">
        <f>VLOOKUP(Table5[[#This Row],[CONTROLN]],vlookup_table[],4,FALSE)</f>
        <v>5701</v>
      </c>
      <c r="P1116" t="str">
        <f>VLOOKUP(Table5[[#This Row],[CONTROLN]],vlookup_table[],5,FALSE)</f>
        <v>C2</v>
      </c>
      <c r="Q1116">
        <f>VLOOKUP(Table5[[#This Row],[CONTROLN]],vlookup_table[],7,FALSE)</f>
        <v>15</v>
      </c>
      <c r="R1116">
        <f t="shared" si="17"/>
        <v>40</v>
      </c>
      <c r="S11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17" spans="1:19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  <c r="N1117">
        <f>VLOOKUP(Table5[[#This Row],[CONTROLN]],vlookup_table[],2,FALSE)</f>
        <v>0</v>
      </c>
      <c r="O1117">
        <f>VLOOKUP(Table5[[#This Row],[CONTROLN]],vlookup_table[],4,FALSE)</f>
        <v>7001</v>
      </c>
      <c r="P1117" t="str">
        <f>VLOOKUP(Table5[[#This Row],[CONTROLN]],vlookup_table[],5,FALSE)</f>
        <v>C1</v>
      </c>
      <c r="Q1117">
        <f>VLOOKUP(Table5[[#This Row],[CONTROLN]],vlookup_table[],7,FALSE)</f>
        <v>3</v>
      </c>
      <c r="R1117">
        <f t="shared" si="17"/>
        <v>27</v>
      </c>
      <c r="S11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18" spans="1:19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  <c r="N1118">
        <f>VLOOKUP(Table5[[#This Row],[CONTROLN]],vlookup_table[],2,FALSE)</f>
        <v>0</v>
      </c>
      <c r="O1118">
        <f>VLOOKUP(Table5[[#This Row],[CONTROLN]],vlookup_table[],4,FALSE)</f>
        <v>3601</v>
      </c>
      <c r="P1118" t="str">
        <f>VLOOKUP(Table5[[#This Row],[CONTROLN]],vlookup_table[],5,FALSE)</f>
        <v>U3</v>
      </c>
      <c r="Q1118">
        <f>VLOOKUP(Table5[[#This Row],[CONTROLN]],vlookup_table[],7,FALSE)</f>
        <v>15</v>
      </c>
      <c r="R1118">
        <f t="shared" si="17"/>
        <v>61</v>
      </c>
      <c r="S11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19" spans="1:19" x14ac:dyDescent="0.35">
      <c r="A1119">
        <v>5404</v>
      </c>
      <c r="B1119" t="s">
        <v>50</v>
      </c>
      <c r="C1119" t="s">
        <v>109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  <c r="N1119">
        <f>VLOOKUP(Table5[[#This Row],[CONTROLN]],vlookup_table[],2,FALSE)</f>
        <v>0</v>
      </c>
      <c r="O1119">
        <f>VLOOKUP(Table5[[#This Row],[CONTROLN]],vlookup_table[],4,FALSE)</f>
        <v>3611</v>
      </c>
      <c r="P1119" t="str">
        <f>VLOOKUP(Table5[[#This Row],[CONTROLN]],vlookup_table[],5,FALSE)</f>
        <v>T2</v>
      </c>
      <c r="Q1119">
        <f>VLOOKUP(Table5[[#This Row],[CONTROLN]],vlookup_table[],7,FALSE)</f>
        <v>10</v>
      </c>
      <c r="R1119">
        <f t="shared" si="17"/>
        <v>60</v>
      </c>
      <c r="S11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20" spans="1:19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  <c r="N1120">
        <f>VLOOKUP(Table5[[#This Row],[CONTROLN]],vlookup_table[],2,FALSE)</f>
        <v>28</v>
      </c>
      <c r="O1120">
        <f>VLOOKUP(Table5[[#This Row],[CONTROLN]],vlookup_table[],4,FALSE)</f>
        <v>1501</v>
      </c>
      <c r="P1120" t="str">
        <f>VLOOKUP(Table5[[#This Row],[CONTROLN]],vlookup_table[],5,FALSE)</f>
        <v>S1</v>
      </c>
      <c r="Q1120">
        <f>VLOOKUP(Table5[[#This Row],[CONTROLN]],vlookup_table[],7,FALSE)</f>
        <v>25</v>
      </c>
      <c r="R1120">
        <f t="shared" si="17"/>
        <v>82</v>
      </c>
      <c r="S11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1" spans="1:19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  <c r="N1121">
        <f>VLOOKUP(Table5[[#This Row],[CONTROLN]],vlookup_table[],2,FALSE)</f>
        <v>0</v>
      </c>
      <c r="O1121">
        <f>VLOOKUP(Table5[[#This Row],[CONTROLN]],vlookup_table[],4,FALSE)</f>
        <v>0</v>
      </c>
      <c r="P1121" t="str">
        <f>VLOOKUP(Table5[[#This Row],[CONTROLN]],vlookup_table[],5,FALSE)</f>
        <v>S1</v>
      </c>
      <c r="Q1121">
        <f>VLOOKUP(Table5[[#This Row],[CONTROLN]],vlookup_table[],7,FALSE)</f>
        <v>5</v>
      </c>
      <c r="R1121" t="str">
        <f t="shared" si="17"/>
        <v/>
      </c>
      <c r="S11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2" spans="1:19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  <c r="N1122">
        <f>VLOOKUP(Table5[[#This Row],[CONTROLN]],vlookup_table[],2,FALSE)</f>
        <v>1</v>
      </c>
      <c r="O1122">
        <f>VLOOKUP(Table5[[#This Row],[CONTROLN]],vlookup_table[],4,FALSE)</f>
        <v>4809</v>
      </c>
      <c r="P1122" t="str">
        <f>VLOOKUP(Table5[[#This Row],[CONTROLN]],vlookup_table[],5,FALSE)</f>
        <v>T1</v>
      </c>
      <c r="Q1122">
        <f>VLOOKUP(Table5[[#This Row],[CONTROLN]],vlookup_table[],7,FALSE)</f>
        <v>10</v>
      </c>
      <c r="R1122">
        <f t="shared" si="17"/>
        <v>48</v>
      </c>
      <c r="S11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23" spans="1:19" x14ac:dyDescent="0.35">
      <c r="A1123">
        <v>151455</v>
      </c>
      <c r="B1123" t="s">
        <v>22</v>
      </c>
      <c r="C1123" t="s">
        <v>109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  <c r="N1123">
        <f>VLOOKUP(Table5[[#This Row],[CONTROLN]],vlookup_table[],2,FALSE)</f>
        <v>0</v>
      </c>
      <c r="O1123">
        <f>VLOOKUP(Table5[[#This Row],[CONTROLN]],vlookup_table[],4,FALSE)</f>
        <v>0</v>
      </c>
      <c r="P1123" t="str">
        <f>VLOOKUP(Table5[[#This Row],[CONTROLN]],vlookup_table[],5,FALSE)</f>
        <v>U4</v>
      </c>
      <c r="Q1123">
        <f>VLOOKUP(Table5[[#This Row],[CONTROLN]],vlookup_table[],7,FALSE)</f>
        <v>20</v>
      </c>
      <c r="R1123" t="str">
        <f t="shared" si="17"/>
        <v/>
      </c>
      <c r="S11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24" spans="1:19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  <c r="N1124">
        <f>VLOOKUP(Table5[[#This Row],[CONTROLN]],vlookup_table[],2,FALSE)</f>
        <v>0</v>
      </c>
      <c r="O1124">
        <f>VLOOKUP(Table5[[#This Row],[CONTROLN]],vlookup_table[],4,FALSE)</f>
        <v>5208</v>
      </c>
      <c r="P1124" t="str">
        <f>VLOOKUP(Table5[[#This Row],[CONTROLN]],vlookup_table[],5,FALSE)</f>
        <v>C1</v>
      </c>
      <c r="Q1124">
        <f>VLOOKUP(Table5[[#This Row],[CONTROLN]],vlookup_table[],7,FALSE)</f>
        <v>10</v>
      </c>
      <c r="R1124">
        <f t="shared" si="17"/>
        <v>44</v>
      </c>
      <c r="S11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25" spans="1:19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  <c r="N1125">
        <f>VLOOKUP(Table5[[#This Row],[CONTROLN]],vlookup_table[],2,FALSE)</f>
        <v>28</v>
      </c>
      <c r="O1125">
        <f>VLOOKUP(Table5[[#This Row],[CONTROLN]],vlookup_table[],4,FALSE)</f>
        <v>0</v>
      </c>
      <c r="P1125" t="str">
        <f>VLOOKUP(Table5[[#This Row],[CONTROLN]],vlookup_table[],5,FALSE)</f>
        <v>C3</v>
      </c>
      <c r="Q1125">
        <f>VLOOKUP(Table5[[#This Row],[CONTROLN]],vlookup_table[],7,FALSE)</f>
        <v>10</v>
      </c>
      <c r="R1125" t="str">
        <f t="shared" si="17"/>
        <v/>
      </c>
      <c r="S11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26" spans="1:19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  <c r="N1126">
        <f>VLOOKUP(Table5[[#This Row],[CONTROLN]],vlookup_table[],2,FALSE)</f>
        <v>3</v>
      </c>
      <c r="O1126">
        <f>VLOOKUP(Table5[[#This Row],[CONTROLN]],vlookup_table[],4,FALSE)</f>
        <v>3401</v>
      </c>
      <c r="P1126" t="str">
        <f>VLOOKUP(Table5[[#This Row],[CONTROLN]],vlookup_table[],5,FALSE)</f>
        <v>S1</v>
      </c>
      <c r="Q1126">
        <f>VLOOKUP(Table5[[#This Row],[CONTROLN]],vlookup_table[],7,FALSE)</f>
        <v>10</v>
      </c>
      <c r="R1126">
        <f t="shared" si="17"/>
        <v>63</v>
      </c>
      <c r="S11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7" spans="1:19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  <c r="N1127">
        <f>VLOOKUP(Table5[[#This Row],[CONTROLN]],vlookup_table[],2,FALSE)</f>
        <v>1</v>
      </c>
      <c r="O1127">
        <f>VLOOKUP(Table5[[#This Row],[CONTROLN]],vlookup_table[],4,FALSE)</f>
        <v>1004</v>
      </c>
      <c r="P1127" t="str">
        <f>VLOOKUP(Table5[[#This Row],[CONTROLN]],vlookup_table[],5,FALSE)</f>
        <v>S3</v>
      </c>
      <c r="Q1127">
        <f>VLOOKUP(Table5[[#This Row],[CONTROLN]],vlookup_table[],7,FALSE)</f>
        <v>20</v>
      </c>
      <c r="R1127">
        <f t="shared" si="17"/>
        <v>87</v>
      </c>
      <c r="S11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8" spans="1:19" x14ac:dyDescent="0.35">
      <c r="A1128">
        <v>91965</v>
      </c>
      <c r="B1128" t="s">
        <v>16</v>
      </c>
      <c r="C1128" t="s">
        <v>109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  <c r="N1128">
        <f>VLOOKUP(Table5[[#This Row],[CONTROLN]],vlookup_table[],2,FALSE)</f>
        <v>2</v>
      </c>
      <c r="O1128">
        <f>VLOOKUP(Table5[[#This Row],[CONTROLN]],vlookup_table[],4,FALSE)</f>
        <v>4505</v>
      </c>
      <c r="P1128" t="str">
        <f>VLOOKUP(Table5[[#This Row],[CONTROLN]],vlookup_table[],5,FALSE)</f>
        <v>S2</v>
      </c>
      <c r="Q1128">
        <f>VLOOKUP(Table5[[#This Row],[CONTROLN]],vlookup_table[],7,FALSE)</f>
        <v>16</v>
      </c>
      <c r="R1128">
        <f t="shared" si="17"/>
        <v>52</v>
      </c>
      <c r="S11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29" spans="1:19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  <c r="N1129">
        <f>VLOOKUP(Table5[[#This Row],[CONTROLN]],vlookup_table[],2,FALSE)</f>
        <v>0</v>
      </c>
      <c r="O1129">
        <f>VLOOKUP(Table5[[#This Row],[CONTROLN]],vlookup_table[],4,FALSE)</f>
        <v>6701</v>
      </c>
      <c r="P1129" t="str">
        <f>VLOOKUP(Table5[[#This Row],[CONTROLN]],vlookup_table[],5,FALSE)</f>
        <v>S2</v>
      </c>
      <c r="Q1129">
        <f>VLOOKUP(Table5[[#This Row],[CONTROLN]],vlookup_table[],7,FALSE)</f>
        <v>10</v>
      </c>
      <c r="R1129">
        <f t="shared" si="17"/>
        <v>30</v>
      </c>
      <c r="S11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30" spans="1:19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  <c r="N1130">
        <f>VLOOKUP(Table5[[#This Row],[CONTROLN]],vlookup_table[],2,FALSE)</f>
        <v>0</v>
      </c>
      <c r="O1130">
        <f>VLOOKUP(Table5[[#This Row],[CONTROLN]],vlookup_table[],4,FALSE)</f>
        <v>0</v>
      </c>
      <c r="P1130" t="str">
        <f>VLOOKUP(Table5[[#This Row],[CONTROLN]],vlookup_table[],5,FALSE)</f>
        <v>U1</v>
      </c>
      <c r="Q1130">
        <f>VLOOKUP(Table5[[#This Row],[CONTROLN]],vlookup_table[],7,FALSE)</f>
        <v>5</v>
      </c>
      <c r="R1130" t="str">
        <f t="shared" si="17"/>
        <v/>
      </c>
      <c r="S11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31" spans="1:19" x14ac:dyDescent="0.35">
      <c r="A1131">
        <v>156929</v>
      </c>
      <c r="B1131" t="s">
        <v>22</v>
      </c>
      <c r="C1131" t="s">
        <v>109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  <c r="N1131">
        <f>VLOOKUP(Table5[[#This Row],[CONTROLN]],vlookup_table[],2,FALSE)</f>
        <v>0</v>
      </c>
      <c r="O1131">
        <f>VLOOKUP(Table5[[#This Row],[CONTROLN]],vlookup_table[],4,FALSE)</f>
        <v>0</v>
      </c>
      <c r="P1131" t="str">
        <f>VLOOKUP(Table5[[#This Row],[CONTROLN]],vlookup_table[],5,FALSE)</f>
        <v>U2</v>
      </c>
      <c r="Q1131">
        <f>VLOOKUP(Table5[[#This Row],[CONTROLN]],vlookup_table[],7,FALSE)</f>
        <v>15</v>
      </c>
      <c r="R1131" t="str">
        <f t="shared" si="17"/>
        <v/>
      </c>
      <c r="S11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32" spans="1:19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  <c r="N1132">
        <f>VLOOKUP(Table5[[#This Row],[CONTROLN]],vlookup_table[],2,FALSE)</f>
        <v>1</v>
      </c>
      <c r="O1132">
        <f>VLOOKUP(Table5[[#This Row],[CONTROLN]],vlookup_table[],4,FALSE)</f>
        <v>5501</v>
      </c>
      <c r="P1132" t="str">
        <f>VLOOKUP(Table5[[#This Row],[CONTROLN]],vlookup_table[],5,FALSE)</f>
        <v>R2</v>
      </c>
      <c r="Q1132">
        <f>VLOOKUP(Table5[[#This Row],[CONTROLN]],vlookup_table[],7,FALSE)</f>
        <v>30</v>
      </c>
      <c r="R1132">
        <f t="shared" si="17"/>
        <v>42</v>
      </c>
      <c r="S11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33" spans="1:19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  <c r="N1133">
        <f>VLOOKUP(Table5[[#This Row],[CONTROLN]],vlookup_table[],2,FALSE)</f>
        <v>0</v>
      </c>
      <c r="O1133">
        <f>VLOOKUP(Table5[[#This Row],[CONTROLN]],vlookup_table[],4,FALSE)</f>
        <v>4808</v>
      </c>
      <c r="P1133" t="str">
        <f>VLOOKUP(Table5[[#This Row],[CONTROLN]],vlookup_table[],5,FALSE)</f>
        <v>T2</v>
      </c>
      <c r="Q1133">
        <f>VLOOKUP(Table5[[#This Row],[CONTROLN]],vlookup_table[],7,FALSE)</f>
        <v>15</v>
      </c>
      <c r="R1133">
        <f t="shared" si="17"/>
        <v>48</v>
      </c>
      <c r="S11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34" spans="1:19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  <c r="N1134">
        <f>VLOOKUP(Table5[[#This Row],[CONTROLN]],vlookup_table[],2,FALSE)</f>
        <v>28</v>
      </c>
      <c r="O1134">
        <f>VLOOKUP(Table5[[#This Row],[CONTROLN]],vlookup_table[],4,FALSE)</f>
        <v>3001</v>
      </c>
      <c r="P1134" t="str">
        <f>VLOOKUP(Table5[[#This Row],[CONTROLN]],vlookup_table[],5,FALSE)</f>
        <v>C1</v>
      </c>
      <c r="Q1134">
        <f>VLOOKUP(Table5[[#This Row],[CONTROLN]],vlookup_table[],7,FALSE)</f>
        <v>9</v>
      </c>
      <c r="R1134">
        <f t="shared" si="17"/>
        <v>67</v>
      </c>
      <c r="S11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35" spans="1:19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  <c r="N1135">
        <f>VLOOKUP(Table5[[#This Row],[CONTROLN]],vlookup_table[],2,FALSE)</f>
        <v>1</v>
      </c>
      <c r="O1135">
        <f>VLOOKUP(Table5[[#This Row],[CONTROLN]],vlookup_table[],4,FALSE)</f>
        <v>3204</v>
      </c>
      <c r="P1135" t="str">
        <f>VLOOKUP(Table5[[#This Row],[CONTROLN]],vlookup_table[],5,FALSE)</f>
        <v>C2</v>
      </c>
      <c r="Q1135">
        <f>VLOOKUP(Table5[[#This Row],[CONTROLN]],vlookup_table[],7,FALSE)</f>
        <v>12</v>
      </c>
      <c r="R1135">
        <f t="shared" si="17"/>
        <v>65</v>
      </c>
      <c r="S11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36" spans="1:19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  <c r="N1136">
        <f>VLOOKUP(Table5[[#This Row],[CONTROLN]],vlookup_table[],2,FALSE)</f>
        <v>2</v>
      </c>
      <c r="O1136">
        <f>VLOOKUP(Table5[[#This Row],[CONTROLN]],vlookup_table[],4,FALSE)</f>
        <v>2801</v>
      </c>
      <c r="P1136" t="str">
        <f>VLOOKUP(Table5[[#This Row],[CONTROLN]],vlookup_table[],5,FALSE)</f>
        <v>R1</v>
      </c>
      <c r="Q1136">
        <f>VLOOKUP(Table5[[#This Row],[CONTROLN]],vlookup_table[],7,FALSE)</f>
        <v>20</v>
      </c>
      <c r="R1136">
        <f t="shared" si="17"/>
        <v>69</v>
      </c>
      <c r="S11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37" spans="1:19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  <c r="N1137">
        <f>VLOOKUP(Table5[[#This Row],[CONTROLN]],vlookup_table[],2,FALSE)</f>
        <v>28</v>
      </c>
      <c r="O1137">
        <f>VLOOKUP(Table5[[#This Row],[CONTROLN]],vlookup_table[],4,FALSE)</f>
        <v>0</v>
      </c>
      <c r="P1137" t="str">
        <f>VLOOKUP(Table5[[#This Row],[CONTROLN]],vlookup_table[],5,FALSE)</f>
        <v>R2</v>
      </c>
      <c r="Q1137">
        <f>VLOOKUP(Table5[[#This Row],[CONTROLN]],vlookup_table[],7,FALSE)</f>
        <v>20</v>
      </c>
      <c r="R1137" t="str">
        <f t="shared" si="17"/>
        <v/>
      </c>
      <c r="S11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38" spans="1:19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  <c r="N1138">
        <f>VLOOKUP(Table5[[#This Row],[CONTROLN]],vlookup_table[],2,FALSE)</f>
        <v>1002</v>
      </c>
      <c r="O1138">
        <f>VLOOKUP(Table5[[#This Row],[CONTROLN]],vlookup_table[],4,FALSE)</f>
        <v>1008</v>
      </c>
      <c r="P1138" t="str">
        <f>VLOOKUP(Table5[[#This Row],[CONTROLN]],vlookup_table[],5,FALSE)</f>
        <v>C1</v>
      </c>
      <c r="Q1138">
        <f>VLOOKUP(Table5[[#This Row],[CONTROLN]],vlookup_table[],7,FALSE)</f>
        <v>7</v>
      </c>
      <c r="R1138">
        <f t="shared" si="17"/>
        <v>86</v>
      </c>
      <c r="S11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39" spans="1:19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  <c r="N1139">
        <f>VLOOKUP(Table5[[#This Row],[CONTROLN]],vlookup_table[],2,FALSE)</f>
        <v>0</v>
      </c>
      <c r="O1139">
        <f>VLOOKUP(Table5[[#This Row],[CONTROLN]],vlookup_table[],4,FALSE)</f>
        <v>4001</v>
      </c>
      <c r="P1139" t="str">
        <f>VLOOKUP(Table5[[#This Row],[CONTROLN]],vlookup_table[],5,FALSE)</f>
        <v>S1</v>
      </c>
      <c r="Q1139">
        <f>VLOOKUP(Table5[[#This Row],[CONTROLN]],vlookup_table[],7,FALSE)</f>
        <v>18</v>
      </c>
      <c r="R1139">
        <f t="shared" si="17"/>
        <v>57</v>
      </c>
      <c r="S11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40" spans="1:19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  <c r="N1140">
        <f>VLOOKUP(Table5[[#This Row],[CONTROLN]],vlookup_table[],2,FALSE)</f>
        <v>1</v>
      </c>
      <c r="O1140">
        <f>VLOOKUP(Table5[[#This Row],[CONTROLN]],vlookup_table[],4,FALSE)</f>
        <v>3308</v>
      </c>
      <c r="P1140" t="str">
        <f>VLOOKUP(Table5[[#This Row],[CONTROLN]],vlookup_table[],5,FALSE)</f>
        <v>S2</v>
      </c>
      <c r="Q1140">
        <f>VLOOKUP(Table5[[#This Row],[CONTROLN]],vlookup_table[],7,FALSE)</f>
        <v>20</v>
      </c>
      <c r="R1140">
        <f t="shared" si="17"/>
        <v>63</v>
      </c>
      <c r="S11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41" spans="1:19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  <c r="N1141">
        <f>VLOOKUP(Table5[[#This Row],[CONTROLN]],vlookup_table[],2,FALSE)</f>
        <v>0</v>
      </c>
      <c r="O1141">
        <f>VLOOKUP(Table5[[#This Row],[CONTROLN]],vlookup_table[],4,FALSE)</f>
        <v>6201</v>
      </c>
      <c r="P1141" t="str">
        <f>VLOOKUP(Table5[[#This Row],[CONTROLN]],vlookup_table[],5,FALSE)</f>
        <v>C3</v>
      </c>
      <c r="Q1141">
        <f>VLOOKUP(Table5[[#This Row],[CONTROLN]],vlookup_table[],7,FALSE)</f>
        <v>8</v>
      </c>
      <c r="R1141">
        <f t="shared" si="17"/>
        <v>35</v>
      </c>
      <c r="S11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42" spans="1:19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  <c r="N1142">
        <f>VLOOKUP(Table5[[#This Row],[CONTROLN]],vlookup_table[],2,FALSE)</f>
        <v>2</v>
      </c>
      <c r="O1142">
        <f>VLOOKUP(Table5[[#This Row],[CONTROLN]],vlookup_table[],4,FALSE)</f>
        <v>0</v>
      </c>
      <c r="P1142" t="str">
        <f>VLOOKUP(Table5[[#This Row],[CONTROLN]],vlookup_table[],5,FALSE)</f>
        <v>T2</v>
      </c>
      <c r="Q1142">
        <f>VLOOKUP(Table5[[#This Row],[CONTROLN]],vlookup_table[],7,FALSE)</f>
        <v>10</v>
      </c>
      <c r="R1142" t="str">
        <f t="shared" si="17"/>
        <v/>
      </c>
      <c r="S11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43" spans="1:19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  <c r="N1143">
        <f>VLOOKUP(Table5[[#This Row],[CONTROLN]],vlookup_table[],2,FALSE)</f>
        <v>2</v>
      </c>
      <c r="O1143">
        <f>VLOOKUP(Table5[[#This Row],[CONTROLN]],vlookup_table[],4,FALSE)</f>
        <v>701</v>
      </c>
      <c r="P1143" t="str">
        <f>VLOOKUP(Table5[[#This Row],[CONTROLN]],vlookup_table[],5,FALSE)</f>
        <v>U2</v>
      </c>
      <c r="Q1143">
        <f>VLOOKUP(Table5[[#This Row],[CONTROLN]],vlookup_table[],7,FALSE)</f>
        <v>10</v>
      </c>
      <c r="R1143">
        <f t="shared" si="17"/>
        <v>90</v>
      </c>
      <c r="S11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44" spans="1:19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  <c r="N1144">
        <f>VLOOKUP(Table5[[#This Row],[CONTROLN]],vlookup_table[],2,FALSE)</f>
        <v>4</v>
      </c>
      <c r="O1144">
        <f>VLOOKUP(Table5[[#This Row],[CONTROLN]],vlookup_table[],4,FALSE)</f>
        <v>5302</v>
      </c>
      <c r="P1144" t="str">
        <f>VLOOKUP(Table5[[#This Row],[CONTROLN]],vlookup_table[],5,FALSE)</f>
        <v>S1</v>
      </c>
      <c r="Q1144">
        <f>VLOOKUP(Table5[[#This Row],[CONTROLN]],vlookup_table[],7,FALSE)</f>
        <v>10</v>
      </c>
      <c r="R1144">
        <f t="shared" si="17"/>
        <v>44</v>
      </c>
      <c r="S11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45" spans="1:19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  <c r="N1145">
        <f>VLOOKUP(Table5[[#This Row],[CONTROLN]],vlookup_table[],2,FALSE)</f>
        <v>0</v>
      </c>
      <c r="O1145">
        <f>VLOOKUP(Table5[[#This Row],[CONTROLN]],vlookup_table[],4,FALSE)</f>
        <v>6001</v>
      </c>
      <c r="P1145" t="str">
        <f>VLOOKUP(Table5[[#This Row],[CONTROLN]],vlookup_table[],5,FALSE)</f>
        <v>T2</v>
      </c>
      <c r="Q1145">
        <f>VLOOKUP(Table5[[#This Row],[CONTROLN]],vlookup_table[],7,FALSE)</f>
        <v>8</v>
      </c>
      <c r="R1145">
        <f t="shared" si="17"/>
        <v>37</v>
      </c>
      <c r="S11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46" spans="1:19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  <c r="N1146">
        <f>VLOOKUP(Table5[[#This Row],[CONTROLN]],vlookup_table[],2,FALSE)</f>
        <v>1</v>
      </c>
      <c r="O1146">
        <f>VLOOKUP(Table5[[#This Row],[CONTROLN]],vlookup_table[],4,FALSE)</f>
        <v>4201</v>
      </c>
      <c r="P1146" t="str">
        <f>VLOOKUP(Table5[[#This Row],[CONTROLN]],vlookup_table[],5,FALSE)</f>
        <v>T1</v>
      </c>
      <c r="Q1146">
        <f>VLOOKUP(Table5[[#This Row],[CONTROLN]],vlookup_table[],7,FALSE)</f>
        <v>11</v>
      </c>
      <c r="R1146">
        <f t="shared" si="17"/>
        <v>55</v>
      </c>
      <c r="S11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47" spans="1:19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  <c r="N1147">
        <f>VLOOKUP(Table5[[#This Row],[CONTROLN]],vlookup_table[],2,FALSE)</f>
        <v>0</v>
      </c>
      <c r="O1147">
        <f>VLOOKUP(Table5[[#This Row],[CONTROLN]],vlookup_table[],4,FALSE)</f>
        <v>0</v>
      </c>
      <c r="P1147" t="str">
        <f>VLOOKUP(Table5[[#This Row],[CONTROLN]],vlookup_table[],5,FALSE)</f>
        <v>S2</v>
      </c>
      <c r="Q1147">
        <f>VLOOKUP(Table5[[#This Row],[CONTROLN]],vlookup_table[],7,FALSE)</f>
        <v>20</v>
      </c>
      <c r="R1147" t="str">
        <f t="shared" si="17"/>
        <v/>
      </c>
      <c r="S11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48" spans="1:19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  <c r="N1148">
        <f>VLOOKUP(Table5[[#This Row],[CONTROLN]],vlookup_table[],2,FALSE)</f>
        <v>1</v>
      </c>
      <c r="O1148">
        <f>VLOOKUP(Table5[[#This Row],[CONTROLN]],vlookup_table[],4,FALSE)</f>
        <v>4801</v>
      </c>
      <c r="P1148" t="str">
        <f>VLOOKUP(Table5[[#This Row],[CONTROLN]],vlookup_table[],5,FALSE)</f>
        <v>S1</v>
      </c>
      <c r="Q1148">
        <f>VLOOKUP(Table5[[#This Row],[CONTROLN]],vlookup_table[],7,FALSE)</f>
        <v>10</v>
      </c>
      <c r="R1148">
        <f t="shared" si="17"/>
        <v>49</v>
      </c>
      <c r="S11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49" spans="1:19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  <c r="N1149">
        <f>VLOOKUP(Table5[[#This Row],[CONTROLN]],vlookup_table[],2,FALSE)</f>
        <v>28</v>
      </c>
      <c r="O1149">
        <f>VLOOKUP(Table5[[#This Row],[CONTROLN]],vlookup_table[],4,FALSE)</f>
        <v>5408</v>
      </c>
      <c r="P1149" t="str">
        <f>VLOOKUP(Table5[[#This Row],[CONTROLN]],vlookup_table[],5,FALSE)</f>
        <v>T2</v>
      </c>
      <c r="Q1149">
        <f>VLOOKUP(Table5[[#This Row],[CONTROLN]],vlookup_table[],7,FALSE)</f>
        <v>16</v>
      </c>
      <c r="R1149">
        <f t="shared" si="17"/>
        <v>42</v>
      </c>
      <c r="S11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50" spans="1:19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  <c r="N1150">
        <f>VLOOKUP(Table5[[#This Row],[CONTROLN]],vlookup_table[],2,FALSE)</f>
        <v>0</v>
      </c>
      <c r="O1150">
        <f>VLOOKUP(Table5[[#This Row],[CONTROLN]],vlookup_table[],4,FALSE)</f>
        <v>0</v>
      </c>
      <c r="P1150" t="str">
        <f>VLOOKUP(Table5[[#This Row],[CONTROLN]],vlookup_table[],5,FALSE)</f>
        <v>T2</v>
      </c>
      <c r="Q1150">
        <f>VLOOKUP(Table5[[#This Row],[CONTROLN]],vlookup_table[],7,FALSE)</f>
        <v>20</v>
      </c>
      <c r="R1150" t="str">
        <f t="shared" si="17"/>
        <v/>
      </c>
      <c r="S11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51" spans="1:19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  <c r="N1151">
        <f>VLOOKUP(Table5[[#This Row],[CONTROLN]],vlookup_table[],2,FALSE)</f>
        <v>0</v>
      </c>
      <c r="O1151">
        <f>VLOOKUP(Table5[[#This Row],[CONTROLN]],vlookup_table[],4,FALSE)</f>
        <v>0</v>
      </c>
      <c r="P1151" t="str">
        <f>VLOOKUP(Table5[[#This Row],[CONTROLN]],vlookup_table[],5,FALSE)</f>
        <v>R3</v>
      </c>
      <c r="Q1151">
        <f>VLOOKUP(Table5[[#This Row],[CONTROLN]],vlookup_table[],7,FALSE)</f>
        <v>15</v>
      </c>
      <c r="R1151" t="str">
        <f t="shared" si="17"/>
        <v/>
      </c>
      <c r="S11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52" spans="1:19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  <c r="N1152">
        <f>VLOOKUP(Table5[[#This Row],[CONTROLN]],vlookup_table[],2,FALSE)</f>
        <v>28</v>
      </c>
      <c r="O1152">
        <f>VLOOKUP(Table5[[#This Row],[CONTROLN]],vlookup_table[],4,FALSE)</f>
        <v>7201</v>
      </c>
      <c r="P1152" t="str">
        <f>VLOOKUP(Table5[[#This Row],[CONTROLN]],vlookup_table[],5,FALSE)</f>
        <v/>
      </c>
      <c r="Q1152">
        <f>VLOOKUP(Table5[[#This Row],[CONTROLN]],vlookup_table[],7,FALSE)</f>
        <v>5</v>
      </c>
      <c r="R1152">
        <f t="shared" si="17"/>
        <v>25</v>
      </c>
      <c r="S115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153" spans="1:19" x14ac:dyDescent="0.35">
      <c r="A1153">
        <v>10709</v>
      </c>
      <c r="B1153" t="s">
        <v>41</v>
      </c>
      <c r="C1153" t="s">
        <v>109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  <c r="N1153">
        <f>VLOOKUP(Table5[[#This Row],[CONTROLN]],vlookup_table[],2,FALSE)</f>
        <v>0</v>
      </c>
      <c r="O1153">
        <f>VLOOKUP(Table5[[#This Row],[CONTROLN]],vlookup_table[],4,FALSE)</f>
        <v>0</v>
      </c>
      <c r="P1153" t="str">
        <f>VLOOKUP(Table5[[#This Row],[CONTROLN]],vlookup_table[],5,FALSE)</f>
        <v/>
      </c>
      <c r="Q1153">
        <f>VLOOKUP(Table5[[#This Row],[CONTROLN]],vlookup_table[],7,FALSE)</f>
        <v>23</v>
      </c>
      <c r="R1153" t="str">
        <f t="shared" si="17"/>
        <v/>
      </c>
      <c r="S115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154" spans="1:19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  <c r="N1154">
        <f>VLOOKUP(Table5[[#This Row],[CONTROLN]],vlookup_table[],2,FALSE)</f>
        <v>0</v>
      </c>
      <c r="O1154">
        <f>VLOOKUP(Table5[[#This Row],[CONTROLN]],vlookup_table[],4,FALSE)</f>
        <v>3305</v>
      </c>
      <c r="P1154" t="str">
        <f>VLOOKUP(Table5[[#This Row],[CONTROLN]],vlookup_table[],5,FALSE)</f>
        <v>R3</v>
      </c>
      <c r="Q1154">
        <f>VLOOKUP(Table5[[#This Row],[CONTROLN]],vlookup_table[],7,FALSE)</f>
        <v>10</v>
      </c>
      <c r="R1154">
        <f t="shared" ref="R1154:R1217" si="18">IF(OR(O1154="",O1154=0),"",(1997-(1900+INT(O1154/100)))-IF(MOD(O1154,100)&gt;6,1,0))</f>
        <v>64</v>
      </c>
      <c r="S11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55" spans="1:19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  <c r="N1155">
        <f>VLOOKUP(Table5[[#This Row],[CONTROLN]],vlookup_table[],2,FALSE)</f>
        <v>1</v>
      </c>
      <c r="O1155">
        <f>VLOOKUP(Table5[[#This Row],[CONTROLN]],vlookup_table[],4,FALSE)</f>
        <v>5801</v>
      </c>
      <c r="P1155" t="str">
        <f>VLOOKUP(Table5[[#This Row],[CONTROLN]],vlookup_table[],5,FALSE)</f>
        <v>T1</v>
      </c>
      <c r="Q1155">
        <f>VLOOKUP(Table5[[#This Row],[CONTROLN]],vlookup_table[],7,FALSE)</f>
        <v>9</v>
      </c>
      <c r="R1155">
        <f t="shared" si="18"/>
        <v>39</v>
      </c>
      <c r="S11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56" spans="1:19" x14ac:dyDescent="0.35">
      <c r="A1156">
        <v>150587</v>
      </c>
      <c r="B1156" t="s">
        <v>22</v>
      </c>
      <c r="C1156" t="s">
        <v>109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  <c r="N1156">
        <f>VLOOKUP(Table5[[#This Row],[CONTROLN]],vlookup_table[],2,FALSE)</f>
        <v>0</v>
      </c>
      <c r="O1156">
        <f>VLOOKUP(Table5[[#This Row],[CONTROLN]],vlookup_table[],4,FALSE)</f>
        <v>0</v>
      </c>
      <c r="P1156" t="str">
        <f>VLOOKUP(Table5[[#This Row],[CONTROLN]],vlookup_table[],5,FALSE)</f>
        <v>S2</v>
      </c>
      <c r="Q1156">
        <f>VLOOKUP(Table5[[#This Row],[CONTROLN]],vlookup_table[],7,FALSE)</f>
        <v>20</v>
      </c>
      <c r="R1156" t="str">
        <f t="shared" si="18"/>
        <v/>
      </c>
      <c r="S11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57" spans="1:19" x14ac:dyDescent="0.35">
      <c r="A1157">
        <v>187191</v>
      </c>
      <c r="B1157" t="s">
        <v>40</v>
      </c>
      <c r="C1157" t="s">
        <v>109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  <c r="N1157">
        <f>VLOOKUP(Table5[[#This Row],[CONTROLN]],vlookup_table[],2,FALSE)</f>
        <v>0</v>
      </c>
      <c r="O1157">
        <f>VLOOKUP(Table5[[#This Row],[CONTROLN]],vlookup_table[],4,FALSE)</f>
        <v>0</v>
      </c>
      <c r="P1157" t="str">
        <f>VLOOKUP(Table5[[#This Row],[CONTROLN]],vlookup_table[],5,FALSE)</f>
        <v>C1</v>
      </c>
      <c r="Q1157">
        <f>VLOOKUP(Table5[[#This Row],[CONTROLN]],vlookup_table[],7,FALSE)</f>
        <v>25</v>
      </c>
      <c r="R1157" t="str">
        <f t="shared" si="18"/>
        <v/>
      </c>
      <c r="S11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58" spans="1:19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  <c r="N1158">
        <f>VLOOKUP(Table5[[#This Row],[CONTROLN]],vlookup_table[],2,FALSE)</f>
        <v>2</v>
      </c>
      <c r="O1158">
        <f>VLOOKUP(Table5[[#This Row],[CONTROLN]],vlookup_table[],4,FALSE)</f>
        <v>2908</v>
      </c>
      <c r="P1158" t="str">
        <f>VLOOKUP(Table5[[#This Row],[CONTROLN]],vlookup_table[],5,FALSE)</f>
        <v>R2</v>
      </c>
      <c r="Q1158">
        <f>VLOOKUP(Table5[[#This Row],[CONTROLN]],vlookup_table[],7,FALSE)</f>
        <v>15</v>
      </c>
      <c r="R1158">
        <f t="shared" si="18"/>
        <v>67</v>
      </c>
      <c r="S11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59" spans="1:19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  <c r="N1159">
        <f>VLOOKUP(Table5[[#This Row],[CONTROLN]],vlookup_table[],2,FALSE)</f>
        <v>14</v>
      </c>
      <c r="O1159">
        <f>VLOOKUP(Table5[[#This Row],[CONTROLN]],vlookup_table[],4,FALSE)</f>
        <v>2201</v>
      </c>
      <c r="P1159" t="str">
        <f>VLOOKUP(Table5[[#This Row],[CONTROLN]],vlookup_table[],5,FALSE)</f>
        <v>U1</v>
      </c>
      <c r="Q1159">
        <f>VLOOKUP(Table5[[#This Row],[CONTROLN]],vlookup_table[],7,FALSE)</f>
        <v>25</v>
      </c>
      <c r="R1159">
        <f t="shared" si="18"/>
        <v>75</v>
      </c>
      <c r="S11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60" spans="1:19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  <c r="N1160">
        <f>VLOOKUP(Table5[[#This Row],[CONTROLN]],vlookup_table[],2,FALSE)</f>
        <v>0</v>
      </c>
      <c r="O1160">
        <f>VLOOKUP(Table5[[#This Row],[CONTROLN]],vlookup_table[],4,FALSE)</f>
        <v>4701</v>
      </c>
      <c r="P1160" t="str">
        <f>VLOOKUP(Table5[[#This Row],[CONTROLN]],vlookup_table[],5,FALSE)</f>
        <v>C1</v>
      </c>
      <c r="Q1160">
        <f>VLOOKUP(Table5[[#This Row],[CONTROLN]],vlookup_table[],7,FALSE)</f>
        <v>50</v>
      </c>
      <c r="R1160">
        <f t="shared" si="18"/>
        <v>50</v>
      </c>
      <c r="S11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61" spans="1:19" x14ac:dyDescent="0.35">
      <c r="A1161">
        <v>163369</v>
      </c>
      <c r="B1161" t="s">
        <v>22</v>
      </c>
      <c r="C1161" t="s">
        <v>109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  <c r="N1161">
        <f>VLOOKUP(Table5[[#This Row],[CONTROLN]],vlookup_table[],2,FALSE)</f>
        <v>0</v>
      </c>
      <c r="O1161">
        <f>VLOOKUP(Table5[[#This Row],[CONTROLN]],vlookup_table[],4,FALSE)</f>
        <v>0</v>
      </c>
      <c r="P1161" t="str">
        <f>VLOOKUP(Table5[[#This Row],[CONTROLN]],vlookup_table[],5,FALSE)</f>
        <v>U2</v>
      </c>
      <c r="Q1161">
        <f>VLOOKUP(Table5[[#This Row],[CONTROLN]],vlookup_table[],7,FALSE)</f>
        <v>6</v>
      </c>
      <c r="R1161" t="str">
        <f t="shared" si="18"/>
        <v/>
      </c>
      <c r="S11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62" spans="1:19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  <c r="N1162">
        <f>VLOOKUP(Table5[[#This Row],[CONTROLN]],vlookup_table[],2,FALSE)</f>
        <v>2</v>
      </c>
      <c r="O1162">
        <f>VLOOKUP(Table5[[#This Row],[CONTROLN]],vlookup_table[],4,FALSE)</f>
        <v>1201</v>
      </c>
      <c r="P1162" t="str">
        <f>VLOOKUP(Table5[[#This Row],[CONTROLN]],vlookup_table[],5,FALSE)</f>
        <v>T2</v>
      </c>
      <c r="Q1162">
        <f>VLOOKUP(Table5[[#This Row],[CONTROLN]],vlookup_table[],7,FALSE)</f>
        <v>20</v>
      </c>
      <c r="R1162">
        <f t="shared" si="18"/>
        <v>85</v>
      </c>
      <c r="S11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63" spans="1:19" x14ac:dyDescent="0.35">
      <c r="A1163">
        <v>18750</v>
      </c>
      <c r="B1163" t="s">
        <v>18</v>
      </c>
      <c r="C1163" t="s">
        <v>17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  <c r="N1163">
        <f>VLOOKUP(Table5[[#This Row],[CONTROLN]],vlookup_table[],2,FALSE)</f>
        <v>0</v>
      </c>
      <c r="O1163">
        <f>VLOOKUP(Table5[[#This Row],[CONTROLN]],vlookup_table[],4,FALSE)</f>
        <v>5201</v>
      </c>
      <c r="P1163" t="str">
        <f>VLOOKUP(Table5[[#This Row],[CONTROLN]],vlookup_table[],5,FALSE)</f>
        <v>T2</v>
      </c>
      <c r="Q1163">
        <f>VLOOKUP(Table5[[#This Row],[CONTROLN]],vlookup_table[],7,FALSE)</f>
        <v>20</v>
      </c>
      <c r="R1163">
        <f t="shared" si="18"/>
        <v>45</v>
      </c>
      <c r="S11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64" spans="1:19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  <c r="N1164">
        <f>VLOOKUP(Table5[[#This Row],[CONTROLN]],vlookup_table[],2,FALSE)</f>
        <v>2</v>
      </c>
      <c r="O1164">
        <f>VLOOKUP(Table5[[#This Row],[CONTROLN]],vlookup_table[],4,FALSE)</f>
        <v>4401</v>
      </c>
      <c r="P1164" t="str">
        <f>VLOOKUP(Table5[[#This Row],[CONTROLN]],vlookup_table[],5,FALSE)</f>
        <v>R1</v>
      </c>
      <c r="Q1164">
        <f>VLOOKUP(Table5[[#This Row],[CONTROLN]],vlookup_table[],7,FALSE)</f>
        <v>25</v>
      </c>
      <c r="R1164">
        <f t="shared" si="18"/>
        <v>53</v>
      </c>
      <c r="S11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65" spans="1:19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  <c r="N1165">
        <f>VLOOKUP(Table5[[#This Row],[CONTROLN]],vlookup_table[],2,FALSE)</f>
        <v>0</v>
      </c>
      <c r="O1165">
        <f>VLOOKUP(Table5[[#This Row],[CONTROLN]],vlookup_table[],4,FALSE)</f>
        <v>0</v>
      </c>
      <c r="P1165" t="str">
        <f>VLOOKUP(Table5[[#This Row],[CONTROLN]],vlookup_table[],5,FALSE)</f>
        <v>S1</v>
      </c>
      <c r="Q1165">
        <f>VLOOKUP(Table5[[#This Row],[CONTROLN]],vlookup_table[],7,FALSE)</f>
        <v>10</v>
      </c>
      <c r="R1165" t="str">
        <f t="shared" si="18"/>
        <v/>
      </c>
      <c r="S11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66" spans="1:19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  <c r="N1166">
        <f>VLOOKUP(Table5[[#This Row],[CONTROLN]],vlookup_table[],2,FALSE)</f>
        <v>0</v>
      </c>
      <c r="O1166">
        <f>VLOOKUP(Table5[[#This Row],[CONTROLN]],vlookup_table[],4,FALSE)</f>
        <v>2501</v>
      </c>
      <c r="P1166" t="str">
        <f>VLOOKUP(Table5[[#This Row],[CONTROLN]],vlookup_table[],5,FALSE)</f>
        <v>S2</v>
      </c>
      <c r="Q1166">
        <f>VLOOKUP(Table5[[#This Row],[CONTROLN]],vlookup_table[],7,FALSE)</f>
        <v>5</v>
      </c>
      <c r="R1166">
        <f t="shared" si="18"/>
        <v>72</v>
      </c>
      <c r="S11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67" spans="1:19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  <c r="N1167">
        <f>VLOOKUP(Table5[[#This Row],[CONTROLN]],vlookup_table[],2,FALSE)</f>
        <v>2</v>
      </c>
      <c r="O1167">
        <f>VLOOKUP(Table5[[#This Row],[CONTROLN]],vlookup_table[],4,FALSE)</f>
        <v>5008</v>
      </c>
      <c r="P1167" t="str">
        <f>VLOOKUP(Table5[[#This Row],[CONTROLN]],vlookup_table[],5,FALSE)</f>
        <v>T2</v>
      </c>
      <c r="Q1167">
        <f>VLOOKUP(Table5[[#This Row],[CONTROLN]],vlookup_table[],7,FALSE)</f>
        <v>25</v>
      </c>
      <c r="R1167">
        <f t="shared" si="18"/>
        <v>46</v>
      </c>
      <c r="S11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68" spans="1:19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  <c r="N1168">
        <f>VLOOKUP(Table5[[#This Row],[CONTROLN]],vlookup_table[],2,FALSE)</f>
        <v>1</v>
      </c>
      <c r="O1168">
        <f>VLOOKUP(Table5[[#This Row],[CONTROLN]],vlookup_table[],4,FALSE)</f>
        <v>0</v>
      </c>
      <c r="P1168" t="str">
        <f>VLOOKUP(Table5[[#This Row],[CONTROLN]],vlookup_table[],5,FALSE)</f>
        <v>U1</v>
      </c>
      <c r="Q1168">
        <f>VLOOKUP(Table5[[#This Row],[CONTROLN]],vlookup_table[],7,FALSE)</f>
        <v>10</v>
      </c>
      <c r="R1168" t="str">
        <f t="shared" si="18"/>
        <v/>
      </c>
      <c r="S11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69" spans="1:19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  <c r="N1169">
        <f>VLOOKUP(Table5[[#This Row],[CONTROLN]],vlookup_table[],2,FALSE)</f>
        <v>4</v>
      </c>
      <c r="O1169">
        <f>VLOOKUP(Table5[[#This Row],[CONTROLN]],vlookup_table[],4,FALSE)</f>
        <v>2801</v>
      </c>
      <c r="P1169" t="str">
        <f>VLOOKUP(Table5[[#This Row],[CONTROLN]],vlookup_table[],5,FALSE)</f>
        <v>C1</v>
      </c>
      <c r="Q1169">
        <f>VLOOKUP(Table5[[#This Row],[CONTROLN]],vlookup_table[],7,FALSE)</f>
        <v>20</v>
      </c>
      <c r="R1169">
        <f t="shared" si="18"/>
        <v>69</v>
      </c>
      <c r="S11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70" spans="1:19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  <c r="N1170">
        <f>VLOOKUP(Table5[[#This Row],[CONTROLN]],vlookup_table[],2,FALSE)</f>
        <v>1</v>
      </c>
      <c r="O1170">
        <f>VLOOKUP(Table5[[#This Row],[CONTROLN]],vlookup_table[],4,FALSE)</f>
        <v>6105</v>
      </c>
      <c r="P1170" t="str">
        <f>VLOOKUP(Table5[[#This Row],[CONTROLN]],vlookup_table[],5,FALSE)</f>
        <v>C1</v>
      </c>
      <c r="Q1170">
        <f>VLOOKUP(Table5[[#This Row],[CONTROLN]],vlookup_table[],7,FALSE)</f>
        <v>9</v>
      </c>
      <c r="R1170">
        <f t="shared" si="18"/>
        <v>36</v>
      </c>
      <c r="S11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71" spans="1:19" x14ac:dyDescent="0.35">
      <c r="A1171">
        <v>135896</v>
      </c>
      <c r="B1171" t="s">
        <v>56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  <c r="N1171">
        <f>VLOOKUP(Table5[[#This Row],[CONTROLN]],vlookup_table[],2,FALSE)</f>
        <v>0</v>
      </c>
      <c r="O1171">
        <f>VLOOKUP(Table5[[#This Row],[CONTROLN]],vlookup_table[],4,FALSE)</f>
        <v>2501</v>
      </c>
      <c r="P1171" t="str">
        <f>VLOOKUP(Table5[[#This Row],[CONTROLN]],vlookup_table[],5,FALSE)</f>
        <v>C3</v>
      </c>
      <c r="Q1171">
        <f>VLOOKUP(Table5[[#This Row],[CONTROLN]],vlookup_table[],7,FALSE)</f>
        <v>2</v>
      </c>
      <c r="R1171">
        <f t="shared" si="18"/>
        <v>72</v>
      </c>
      <c r="S11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72" spans="1:19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  <c r="N1172">
        <f>VLOOKUP(Table5[[#This Row],[CONTROLN]],vlookup_table[],2,FALSE)</f>
        <v>1</v>
      </c>
      <c r="O1172">
        <f>VLOOKUP(Table5[[#This Row],[CONTROLN]],vlookup_table[],4,FALSE)</f>
        <v>1801</v>
      </c>
      <c r="P1172" t="str">
        <f>VLOOKUP(Table5[[#This Row],[CONTROLN]],vlookup_table[],5,FALSE)</f>
        <v>C2</v>
      </c>
      <c r="Q1172">
        <f>VLOOKUP(Table5[[#This Row],[CONTROLN]],vlookup_table[],7,FALSE)</f>
        <v>12</v>
      </c>
      <c r="R1172">
        <f t="shared" si="18"/>
        <v>79</v>
      </c>
      <c r="S11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73" spans="1:19" x14ac:dyDescent="0.35">
      <c r="A1173">
        <v>2396</v>
      </c>
      <c r="B1173" t="s">
        <v>13</v>
      </c>
      <c r="C1173" t="s">
        <v>109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  <c r="N1173">
        <f>VLOOKUP(Table5[[#This Row],[CONTROLN]],vlookup_table[],2,FALSE)</f>
        <v>0</v>
      </c>
      <c r="O1173">
        <f>VLOOKUP(Table5[[#This Row],[CONTROLN]],vlookup_table[],4,FALSE)</f>
        <v>0</v>
      </c>
      <c r="P1173" t="str">
        <f>VLOOKUP(Table5[[#This Row],[CONTROLN]],vlookup_table[],5,FALSE)</f>
        <v>T2</v>
      </c>
      <c r="Q1173">
        <f>VLOOKUP(Table5[[#This Row],[CONTROLN]],vlookup_table[],7,FALSE)</f>
        <v>5</v>
      </c>
      <c r="R1173" t="str">
        <f t="shared" si="18"/>
        <v/>
      </c>
      <c r="S11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74" spans="1:19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  <c r="N1174">
        <f>VLOOKUP(Table5[[#This Row],[CONTROLN]],vlookup_table[],2,FALSE)</f>
        <v>0</v>
      </c>
      <c r="O1174">
        <f>VLOOKUP(Table5[[#This Row],[CONTROLN]],vlookup_table[],4,FALSE)</f>
        <v>3705</v>
      </c>
      <c r="P1174" t="str">
        <f>VLOOKUP(Table5[[#This Row],[CONTROLN]],vlookup_table[],5,FALSE)</f>
        <v>U4</v>
      </c>
      <c r="Q1174">
        <f>VLOOKUP(Table5[[#This Row],[CONTROLN]],vlookup_table[],7,FALSE)</f>
        <v>10</v>
      </c>
      <c r="R1174">
        <f t="shared" si="18"/>
        <v>60</v>
      </c>
      <c r="S11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75" spans="1:19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  <c r="N1175">
        <f>VLOOKUP(Table5[[#This Row],[CONTROLN]],vlookup_table[],2,FALSE)</f>
        <v>28</v>
      </c>
      <c r="O1175">
        <f>VLOOKUP(Table5[[#This Row],[CONTROLN]],vlookup_table[],4,FALSE)</f>
        <v>3912</v>
      </c>
      <c r="P1175" t="str">
        <f>VLOOKUP(Table5[[#This Row],[CONTROLN]],vlookup_table[],5,FALSE)</f>
        <v>S3</v>
      </c>
      <c r="Q1175">
        <f>VLOOKUP(Table5[[#This Row],[CONTROLN]],vlookup_table[],7,FALSE)</f>
        <v>17</v>
      </c>
      <c r="R1175">
        <f t="shared" si="18"/>
        <v>57</v>
      </c>
      <c r="S11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76" spans="1:19" x14ac:dyDescent="0.35">
      <c r="A1176">
        <v>116542</v>
      </c>
      <c r="B1176" t="s">
        <v>21</v>
      </c>
      <c r="C1176" t="s">
        <v>109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  <c r="N1176">
        <f>VLOOKUP(Table5[[#This Row],[CONTROLN]],vlookup_table[],2,FALSE)</f>
        <v>0</v>
      </c>
      <c r="O1176">
        <f>VLOOKUP(Table5[[#This Row],[CONTROLN]],vlookup_table[],4,FALSE)</f>
        <v>0</v>
      </c>
      <c r="P1176" t="str">
        <f>VLOOKUP(Table5[[#This Row],[CONTROLN]],vlookup_table[],5,FALSE)</f>
        <v>R3</v>
      </c>
      <c r="Q1176">
        <f>VLOOKUP(Table5[[#This Row],[CONTROLN]],vlookup_table[],7,FALSE)</f>
        <v>20</v>
      </c>
      <c r="R1176" t="str">
        <f t="shared" si="18"/>
        <v/>
      </c>
      <c r="S11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77" spans="1:19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  <c r="N1177">
        <f>VLOOKUP(Table5[[#This Row],[CONTROLN]],vlookup_table[],2,FALSE)</f>
        <v>0</v>
      </c>
      <c r="O1177">
        <f>VLOOKUP(Table5[[#This Row],[CONTROLN]],vlookup_table[],4,FALSE)</f>
        <v>5901</v>
      </c>
      <c r="P1177" t="str">
        <f>VLOOKUP(Table5[[#This Row],[CONTROLN]],vlookup_table[],5,FALSE)</f>
        <v>T2</v>
      </c>
      <c r="Q1177">
        <f>VLOOKUP(Table5[[#This Row],[CONTROLN]],vlookup_table[],7,FALSE)</f>
        <v>25</v>
      </c>
      <c r="R1177">
        <f t="shared" si="18"/>
        <v>38</v>
      </c>
      <c r="S11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78" spans="1:19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  <c r="N1178">
        <f>VLOOKUP(Table5[[#This Row],[CONTROLN]],vlookup_table[],2,FALSE)</f>
        <v>0</v>
      </c>
      <c r="O1178">
        <f>VLOOKUP(Table5[[#This Row],[CONTROLN]],vlookup_table[],4,FALSE)</f>
        <v>0</v>
      </c>
      <c r="P1178" t="str">
        <f>VLOOKUP(Table5[[#This Row],[CONTROLN]],vlookup_table[],5,FALSE)</f>
        <v>R2</v>
      </c>
      <c r="Q1178">
        <f>VLOOKUP(Table5[[#This Row],[CONTROLN]],vlookup_table[],7,FALSE)</f>
        <v>6</v>
      </c>
      <c r="R1178" t="str">
        <f t="shared" si="18"/>
        <v/>
      </c>
      <c r="S11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79" spans="1:19" x14ac:dyDescent="0.35">
      <c r="A1179">
        <v>18953</v>
      </c>
      <c r="B1179" t="s">
        <v>18</v>
      </c>
      <c r="C1179" t="s">
        <v>17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  <c r="N1179">
        <f>VLOOKUP(Table5[[#This Row],[CONTROLN]],vlookup_table[],2,FALSE)</f>
        <v>0</v>
      </c>
      <c r="O1179">
        <f>VLOOKUP(Table5[[#This Row],[CONTROLN]],vlookup_table[],4,FALSE)</f>
        <v>4303</v>
      </c>
      <c r="P1179" t="str">
        <f>VLOOKUP(Table5[[#This Row],[CONTROLN]],vlookup_table[],5,FALSE)</f>
        <v>S1</v>
      </c>
      <c r="Q1179">
        <f>VLOOKUP(Table5[[#This Row],[CONTROLN]],vlookup_table[],7,FALSE)</f>
        <v>11</v>
      </c>
      <c r="R1179">
        <f t="shared" si="18"/>
        <v>54</v>
      </c>
      <c r="S11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80" spans="1:19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  <c r="N1180">
        <f>VLOOKUP(Table5[[#This Row],[CONTROLN]],vlookup_table[],2,FALSE)</f>
        <v>0</v>
      </c>
      <c r="O1180">
        <f>VLOOKUP(Table5[[#This Row],[CONTROLN]],vlookup_table[],4,FALSE)</f>
        <v>1208</v>
      </c>
      <c r="P1180" t="str">
        <f>VLOOKUP(Table5[[#This Row],[CONTROLN]],vlookup_table[],5,FALSE)</f>
        <v>R2</v>
      </c>
      <c r="Q1180">
        <f>VLOOKUP(Table5[[#This Row],[CONTROLN]],vlookup_table[],7,FALSE)</f>
        <v>16</v>
      </c>
      <c r="R1180">
        <f t="shared" si="18"/>
        <v>84</v>
      </c>
      <c r="S11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81" spans="1:19" x14ac:dyDescent="0.35">
      <c r="A1181">
        <v>136372</v>
      </c>
      <c r="B1181" t="s">
        <v>56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  <c r="N1181">
        <f>VLOOKUP(Table5[[#This Row],[CONTROLN]],vlookup_table[],2,FALSE)</f>
        <v>1</v>
      </c>
      <c r="O1181">
        <f>VLOOKUP(Table5[[#This Row],[CONTROLN]],vlookup_table[],4,FALSE)</f>
        <v>1901</v>
      </c>
      <c r="P1181" t="str">
        <f>VLOOKUP(Table5[[#This Row],[CONTROLN]],vlookup_table[],5,FALSE)</f>
        <v>C1</v>
      </c>
      <c r="Q1181">
        <f>VLOOKUP(Table5[[#This Row],[CONTROLN]],vlookup_table[],7,FALSE)</f>
        <v>10</v>
      </c>
      <c r="R1181">
        <f t="shared" si="18"/>
        <v>78</v>
      </c>
      <c r="S11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82" spans="1:19" x14ac:dyDescent="0.35">
      <c r="A1182">
        <v>19581</v>
      </c>
      <c r="B1182" t="s">
        <v>18</v>
      </c>
      <c r="C1182" t="s">
        <v>17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  <c r="N1182">
        <f>VLOOKUP(Table5[[#This Row],[CONTROLN]],vlookup_table[],2,FALSE)</f>
        <v>2</v>
      </c>
      <c r="O1182">
        <f>VLOOKUP(Table5[[#This Row],[CONTROLN]],vlookup_table[],4,FALSE)</f>
        <v>3703</v>
      </c>
      <c r="P1182" t="str">
        <f>VLOOKUP(Table5[[#This Row],[CONTROLN]],vlookup_table[],5,FALSE)</f>
        <v>S2</v>
      </c>
      <c r="Q1182">
        <f>VLOOKUP(Table5[[#This Row],[CONTROLN]],vlookup_table[],7,FALSE)</f>
        <v>25</v>
      </c>
      <c r="R1182">
        <f t="shared" si="18"/>
        <v>60</v>
      </c>
      <c r="S11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83" spans="1:19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  <c r="N1183">
        <f>VLOOKUP(Table5[[#This Row],[CONTROLN]],vlookup_table[],2,FALSE)</f>
        <v>1</v>
      </c>
      <c r="O1183">
        <f>VLOOKUP(Table5[[#This Row],[CONTROLN]],vlookup_table[],4,FALSE)</f>
        <v>3101</v>
      </c>
      <c r="P1183" t="str">
        <f>VLOOKUP(Table5[[#This Row],[CONTROLN]],vlookup_table[],5,FALSE)</f>
        <v>U1</v>
      </c>
      <c r="Q1183">
        <f>VLOOKUP(Table5[[#This Row],[CONTROLN]],vlookup_table[],7,FALSE)</f>
        <v>15</v>
      </c>
      <c r="R1183">
        <f t="shared" si="18"/>
        <v>66</v>
      </c>
      <c r="S11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84" spans="1:19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  <c r="N1184">
        <f>VLOOKUP(Table5[[#This Row],[CONTROLN]],vlookup_table[],2,FALSE)</f>
        <v>0</v>
      </c>
      <c r="O1184">
        <f>VLOOKUP(Table5[[#This Row],[CONTROLN]],vlookup_table[],4,FALSE)</f>
        <v>5101</v>
      </c>
      <c r="P1184" t="str">
        <f>VLOOKUP(Table5[[#This Row],[CONTROLN]],vlookup_table[],5,FALSE)</f>
        <v>T2</v>
      </c>
      <c r="Q1184">
        <f>VLOOKUP(Table5[[#This Row],[CONTROLN]],vlookup_table[],7,FALSE)</f>
        <v>20</v>
      </c>
      <c r="R1184">
        <f t="shared" si="18"/>
        <v>46</v>
      </c>
      <c r="S11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85" spans="1:19" x14ac:dyDescent="0.35">
      <c r="A1185">
        <v>54441</v>
      </c>
      <c r="B1185" t="s">
        <v>63</v>
      </c>
      <c r="C1185" t="s">
        <v>17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  <c r="N1185">
        <f>VLOOKUP(Table5[[#This Row],[CONTROLN]],vlookup_table[],2,FALSE)</f>
        <v>2</v>
      </c>
      <c r="O1185">
        <f>VLOOKUP(Table5[[#This Row],[CONTROLN]],vlookup_table[],4,FALSE)</f>
        <v>4107</v>
      </c>
      <c r="P1185" t="str">
        <f>VLOOKUP(Table5[[#This Row],[CONTROLN]],vlookup_table[],5,FALSE)</f>
        <v>R3</v>
      </c>
      <c r="Q1185">
        <f>VLOOKUP(Table5[[#This Row],[CONTROLN]],vlookup_table[],7,FALSE)</f>
        <v>30</v>
      </c>
      <c r="R1185">
        <f t="shared" si="18"/>
        <v>55</v>
      </c>
      <c r="S11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86" spans="1:19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  <c r="N1186">
        <f>VLOOKUP(Table5[[#This Row],[CONTROLN]],vlookup_table[],2,FALSE)</f>
        <v>0</v>
      </c>
      <c r="O1186">
        <f>VLOOKUP(Table5[[#This Row],[CONTROLN]],vlookup_table[],4,FALSE)</f>
        <v>2709</v>
      </c>
      <c r="P1186" t="str">
        <f>VLOOKUP(Table5[[#This Row],[CONTROLN]],vlookup_table[],5,FALSE)</f>
        <v>U1</v>
      </c>
      <c r="Q1186">
        <f>VLOOKUP(Table5[[#This Row],[CONTROLN]],vlookup_table[],7,FALSE)</f>
        <v>10</v>
      </c>
      <c r="R1186">
        <f t="shared" si="18"/>
        <v>69</v>
      </c>
      <c r="S11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87" spans="1:19" x14ac:dyDescent="0.35">
      <c r="A1187">
        <v>39257</v>
      </c>
      <c r="B1187" t="s">
        <v>13</v>
      </c>
      <c r="C1187" t="s">
        <v>109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  <c r="N1187">
        <f>VLOOKUP(Table5[[#This Row],[CONTROLN]],vlookup_table[],2,FALSE)</f>
        <v>1002</v>
      </c>
      <c r="O1187">
        <f>VLOOKUP(Table5[[#This Row],[CONTROLN]],vlookup_table[],4,FALSE)</f>
        <v>7001</v>
      </c>
      <c r="P1187" t="str">
        <f>VLOOKUP(Table5[[#This Row],[CONTROLN]],vlookup_table[],5,FALSE)</f>
        <v>S2</v>
      </c>
      <c r="Q1187">
        <f>VLOOKUP(Table5[[#This Row],[CONTROLN]],vlookup_table[],7,FALSE)</f>
        <v>25</v>
      </c>
      <c r="R1187">
        <f t="shared" si="18"/>
        <v>27</v>
      </c>
      <c r="S11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88" spans="1:19" x14ac:dyDescent="0.35">
      <c r="A1188">
        <v>136716</v>
      </c>
      <c r="B1188" t="s">
        <v>56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  <c r="N1188">
        <f>VLOOKUP(Table5[[#This Row],[CONTROLN]],vlookup_table[],2,FALSE)</f>
        <v>1</v>
      </c>
      <c r="O1188">
        <f>VLOOKUP(Table5[[#This Row],[CONTROLN]],vlookup_table[],4,FALSE)</f>
        <v>0</v>
      </c>
      <c r="P1188" t="str">
        <f>VLOOKUP(Table5[[#This Row],[CONTROLN]],vlookup_table[],5,FALSE)</f>
        <v>C1</v>
      </c>
      <c r="Q1188">
        <f>VLOOKUP(Table5[[#This Row],[CONTROLN]],vlookup_table[],7,FALSE)</f>
        <v>25</v>
      </c>
      <c r="R1188" t="str">
        <f t="shared" si="18"/>
        <v/>
      </c>
      <c r="S11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89" spans="1:19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  <c r="N1189">
        <f>VLOOKUP(Table5[[#This Row],[CONTROLN]],vlookup_table[],2,FALSE)</f>
        <v>0</v>
      </c>
      <c r="O1189">
        <f>VLOOKUP(Table5[[#This Row],[CONTROLN]],vlookup_table[],4,FALSE)</f>
        <v>4911</v>
      </c>
      <c r="P1189" t="str">
        <f>VLOOKUP(Table5[[#This Row],[CONTROLN]],vlookup_table[],5,FALSE)</f>
        <v>U1</v>
      </c>
      <c r="Q1189">
        <f>VLOOKUP(Table5[[#This Row],[CONTROLN]],vlookup_table[],7,FALSE)</f>
        <v>20</v>
      </c>
      <c r="R1189">
        <f t="shared" si="18"/>
        <v>47</v>
      </c>
      <c r="S11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190" spans="1:19" x14ac:dyDescent="0.35">
      <c r="A1190">
        <v>40351</v>
      </c>
      <c r="B1190" t="s">
        <v>13</v>
      </c>
      <c r="C1190" t="s">
        <v>109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  <c r="N1190">
        <f>VLOOKUP(Table5[[#This Row],[CONTROLN]],vlookup_table[],2,FALSE)</f>
        <v>0</v>
      </c>
      <c r="O1190">
        <f>VLOOKUP(Table5[[#This Row],[CONTROLN]],vlookup_table[],4,FALSE)</f>
        <v>0</v>
      </c>
      <c r="P1190" t="str">
        <f>VLOOKUP(Table5[[#This Row],[CONTROLN]],vlookup_table[],5,FALSE)</f>
        <v>S2</v>
      </c>
      <c r="Q1190">
        <f>VLOOKUP(Table5[[#This Row],[CONTROLN]],vlookup_table[],7,FALSE)</f>
        <v>30</v>
      </c>
      <c r="R1190" t="str">
        <f t="shared" si="18"/>
        <v/>
      </c>
      <c r="S11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191" spans="1:19" x14ac:dyDescent="0.35">
      <c r="A1191">
        <v>43321</v>
      </c>
      <c r="B1191" t="s">
        <v>13</v>
      </c>
      <c r="C1191" t="s">
        <v>109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  <c r="N1191">
        <f>VLOOKUP(Table5[[#This Row],[CONTROLN]],vlookup_table[],2,FALSE)</f>
        <v>0</v>
      </c>
      <c r="O1191">
        <f>VLOOKUP(Table5[[#This Row],[CONTROLN]],vlookup_table[],4,FALSE)</f>
        <v>2301</v>
      </c>
      <c r="P1191" t="str">
        <f>VLOOKUP(Table5[[#This Row],[CONTROLN]],vlookup_table[],5,FALSE)</f>
        <v>C1</v>
      </c>
      <c r="Q1191">
        <f>VLOOKUP(Table5[[#This Row],[CONTROLN]],vlookup_table[],7,FALSE)</f>
        <v>25</v>
      </c>
      <c r="R1191">
        <f t="shared" si="18"/>
        <v>74</v>
      </c>
      <c r="S11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92" spans="1:19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  <c r="N1192">
        <f>VLOOKUP(Table5[[#This Row],[CONTROLN]],vlookup_table[],2,FALSE)</f>
        <v>0</v>
      </c>
      <c r="O1192">
        <f>VLOOKUP(Table5[[#This Row],[CONTROLN]],vlookup_table[],4,FALSE)</f>
        <v>3401</v>
      </c>
      <c r="P1192" t="str">
        <f>VLOOKUP(Table5[[#This Row],[CONTROLN]],vlookup_table[],5,FALSE)</f>
        <v/>
      </c>
      <c r="Q1192">
        <f>VLOOKUP(Table5[[#This Row],[CONTROLN]],vlookup_table[],7,FALSE)</f>
        <v>3</v>
      </c>
      <c r="R1192">
        <f t="shared" si="18"/>
        <v>63</v>
      </c>
      <c r="S119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193" spans="1:19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  <c r="N1193">
        <f>VLOOKUP(Table5[[#This Row],[CONTROLN]],vlookup_table[],2,FALSE)</f>
        <v>1</v>
      </c>
      <c r="O1193">
        <f>VLOOKUP(Table5[[#This Row],[CONTROLN]],vlookup_table[],4,FALSE)</f>
        <v>0</v>
      </c>
      <c r="P1193" t="str">
        <f>VLOOKUP(Table5[[#This Row],[CONTROLN]],vlookup_table[],5,FALSE)</f>
        <v>R2</v>
      </c>
      <c r="Q1193">
        <f>VLOOKUP(Table5[[#This Row],[CONTROLN]],vlookup_table[],7,FALSE)</f>
        <v>25</v>
      </c>
      <c r="R1193" t="str">
        <f t="shared" si="18"/>
        <v/>
      </c>
      <c r="S11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94" spans="1:19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  <c r="N1194">
        <f>VLOOKUP(Table5[[#This Row],[CONTROLN]],vlookup_table[],2,FALSE)</f>
        <v>2</v>
      </c>
      <c r="O1194">
        <f>VLOOKUP(Table5[[#This Row],[CONTROLN]],vlookup_table[],4,FALSE)</f>
        <v>2101</v>
      </c>
      <c r="P1194" t="str">
        <f>VLOOKUP(Table5[[#This Row],[CONTROLN]],vlookup_table[],5,FALSE)</f>
        <v>C3</v>
      </c>
      <c r="Q1194">
        <f>VLOOKUP(Table5[[#This Row],[CONTROLN]],vlookup_table[],7,FALSE)</f>
        <v>10</v>
      </c>
      <c r="R1194">
        <f t="shared" si="18"/>
        <v>76</v>
      </c>
      <c r="S11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95" spans="1:19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  <c r="N1195">
        <f>VLOOKUP(Table5[[#This Row],[CONTROLN]],vlookup_table[],2,FALSE)</f>
        <v>0</v>
      </c>
      <c r="O1195">
        <f>VLOOKUP(Table5[[#This Row],[CONTROLN]],vlookup_table[],4,FALSE)</f>
        <v>0</v>
      </c>
      <c r="P1195" t="str">
        <f>VLOOKUP(Table5[[#This Row],[CONTROLN]],vlookup_table[],5,FALSE)</f>
        <v>T2</v>
      </c>
      <c r="Q1195">
        <f>VLOOKUP(Table5[[#This Row],[CONTROLN]],vlookup_table[],7,FALSE)</f>
        <v>5</v>
      </c>
      <c r="R1195" t="str">
        <f t="shared" si="18"/>
        <v/>
      </c>
      <c r="S11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196" spans="1:19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  <c r="N1196">
        <f>VLOOKUP(Table5[[#This Row],[CONTROLN]],vlookup_table[],2,FALSE)</f>
        <v>0</v>
      </c>
      <c r="O1196">
        <f>VLOOKUP(Table5[[#This Row],[CONTROLN]],vlookup_table[],4,FALSE)</f>
        <v>201</v>
      </c>
      <c r="P1196" t="str">
        <f>VLOOKUP(Table5[[#This Row],[CONTROLN]],vlookup_table[],5,FALSE)</f>
        <v>R2</v>
      </c>
      <c r="Q1196">
        <f>VLOOKUP(Table5[[#This Row],[CONTROLN]],vlookup_table[],7,FALSE)</f>
        <v>10</v>
      </c>
      <c r="R1196">
        <f t="shared" si="18"/>
        <v>95</v>
      </c>
      <c r="S11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97" spans="1:19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  <c r="N1197">
        <f>VLOOKUP(Table5[[#This Row],[CONTROLN]],vlookup_table[],2,FALSE)</f>
        <v>1</v>
      </c>
      <c r="O1197">
        <f>VLOOKUP(Table5[[#This Row],[CONTROLN]],vlookup_table[],4,FALSE)</f>
        <v>0</v>
      </c>
      <c r="P1197" t="str">
        <f>VLOOKUP(Table5[[#This Row],[CONTROLN]],vlookup_table[],5,FALSE)</f>
        <v>R2</v>
      </c>
      <c r="Q1197">
        <f>VLOOKUP(Table5[[#This Row],[CONTROLN]],vlookup_table[],7,FALSE)</f>
        <v>6</v>
      </c>
      <c r="R1197" t="str">
        <f t="shared" si="18"/>
        <v/>
      </c>
      <c r="S11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198" spans="1:19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  <c r="N1198">
        <f>VLOOKUP(Table5[[#This Row],[CONTROLN]],vlookup_table[],2,FALSE)</f>
        <v>0</v>
      </c>
      <c r="O1198">
        <f>VLOOKUP(Table5[[#This Row],[CONTROLN]],vlookup_table[],4,FALSE)</f>
        <v>1501</v>
      </c>
      <c r="P1198" t="str">
        <f>VLOOKUP(Table5[[#This Row],[CONTROLN]],vlookup_table[],5,FALSE)</f>
        <v>C2</v>
      </c>
      <c r="Q1198">
        <f>VLOOKUP(Table5[[#This Row],[CONTROLN]],vlookup_table[],7,FALSE)</f>
        <v>10</v>
      </c>
      <c r="R1198">
        <f t="shared" si="18"/>
        <v>82</v>
      </c>
      <c r="S11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199" spans="1:19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  <c r="N1199">
        <f>VLOOKUP(Table5[[#This Row],[CONTROLN]],vlookup_table[],2,FALSE)</f>
        <v>1</v>
      </c>
      <c r="O1199">
        <f>VLOOKUP(Table5[[#This Row],[CONTROLN]],vlookup_table[],4,FALSE)</f>
        <v>5201</v>
      </c>
      <c r="P1199" t="str">
        <f>VLOOKUP(Table5[[#This Row],[CONTROLN]],vlookup_table[],5,FALSE)</f>
        <v>T2</v>
      </c>
      <c r="Q1199">
        <f>VLOOKUP(Table5[[#This Row],[CONTROLN]],vlookup_table[],7,FALSE)</f>
        <v>20</v>
      </c>
      <c r="R1199">
        <f t="shared" si="18"/>
        <v>45</v>
      </c>
      <c r="S11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00" spans="1:19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  <c r="N1200">
        <f>VLOOKUP(Table5[[#This Row],[CONTROLN]],vlookup_table[],2,FALSE)</f>
        <v>0</v>
      </c>
      <c r="O1200">
        <f>VLOOKUP(Table5[[#This Row],[CONTROLN]],vlookup_table[],4,FALSE)</f>
        <v>1610</v>
      </c>
      <c r="P1200" t="str">
        <f>VLOOKUP(Table5[[#This Row],[CONTROLN]],vlookup_table[],5,FALSE)</f>
        <v>U2</v>
      </c>
      <c r="Q1200">
        <f>VLOOKUP(Table5[[#This Row],[CONTROLN]],vlookup_table[],7,FALSE)</f>
        <v>20</v>
      </c>
      <c r="R1200">
        <f t="shared" si="18"/>
        <v>80</v>
      </c>
      <c r="S12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01" spans="1:19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  <c r="N1201">
        <f>VLOOKUP(Table5[[#This Row],[CONTROLN]],vlookup_table[],2,FALSE)</f>
        <v>1</v>
      </c>
      <c r="O1201">
        <f>VLOOKUP(Table5[[#This Row],[CONTROLN]],vlookup_table[],4,FALSE)</f>
        <v>0</v>
      </c>
      <c r="P1201" t="str">
        <f>VLOOKUP(Table5[[#This Row],[CONTROLN]],vlookup_table[],5,FALSE)</f>
        <v>U2</v>
      </c>
      <c r="Q1201">
        <f>VLOOKUP(Table5[[#This Row],[CONTROLN]],vlookup_table[],7,FALSE)</f>
        <v>20</v>
      </c>
      <c r="R1201" t="str">
        <f t="shared" si="18"/>
        <v/>
      </c>
      <c r="S12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02" spans="1:19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  <c r="N1202">
        <f>VLOOKUP(Table5[[#This Row],[CONTROLN]],vlookup_table[],2,FALSE)</f>
        <v>1</v>
      </c>
      <c r="O1202">
        <f>VLOOKUP(Table5[[#This Row],[CONTROLN]],vlookup_table[],4,FALSE)</f>
        <v>5201</v>
      </c>
      <c r="P1202" t="str">
        <f>VLOOKUP(Table5[[#This Row],[CONTROLN]],vlookup_table[],5,FALSE)</f>
        <v>S1</v>
      </c>
      <c r="Q1202">
        <f>VLOOKUP(Table5[[#This Row],[CONTROLN]],vlookup_table[],7,FALSE)</f>
        <v>15</v>
      </c>
      <c r="R1202">
        <f t="shared" si="18"/>
        <v>45</v>
      </c>
      <c r="S12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03" spans="1:19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  <c r="N1203">
        <f>VLOOKUP(Table5[[#This Row],[CONTROLN]],vlookup_table[],2,FALSE)</f>
        <v>1</v>
      </c>
      <c r="O1203">
        <f>VLOOKUP(Table5[[#This Row],[CONTROLN]],vlookup_table[],4,FALSE)</f>
        <v>2001</v>
      </c>
      <c r="P1203" t="str">
        <f>VLOOKUP(Table5[[#This Row],[CONTROLN]],vlookup_table[],5,FALSE)</f>
        <v>R3</v>
      </c>
      <c r="Q1203">
        <f>VLOOKUP(Table5[[#This Row],[CONTROLN]],vlookup_table[],7,FALSE)</f>
        <v>10</v>
      </c>
      <c r="R1203">
        <f t="shared" si="18"/>
        <v>77</v>
      </c>
      <c r="S12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04" spans="1:19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  <c r="N1204">
        <f>VLOOKUP(Table5[[#This Row],[CONTROLN]],vlookup_table[],2,FALSE)</f>
        <v>2</v>
      </c>
      <c r="O1204">
        <f>VLOOKUP(Table5[[#This Row],[CONTROLN]],vlookup_table[],4,FALSE)</f>
        <v>4403</v>
      </c>
      <c r="P1204" t="str">
        <f>VLOOKUP(Table5[[#This Row],[CONTROLN]],vlookup_table[],5,FALSE)</f>
        <v>T2</v>
      </c>
      <c r="Q1204">
        <f>VLOOKUP(Table5[[#This Row],[CONTROLN]],vlookup_table[],7,FALSE)</f>
        <v>20</v>
      </c>
      <c r="R1204">
        <f t="shared" si="18"/>
        <v>53</v>
      </c>
      <c r="S12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05" spans="1:19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  <c r="N1205">
        <f>VLOOKUP(Table5[[#This Row],[CONTROLN]],vlookup_table[],2,FALSE)</f>
        <v>3</v>
      </c>
      <c r="O1205">
        <f>VLOOKUP(Table5[[#This Row],[CONTROLN]],vlookup_table[],4,FALSE)</f>
        <v>1101</v>
      </c>
      <c r="P1205" t="str">
        <f>VLOOKUP(Table5[[#This Row],[CONTROLN]],vlookup_table[],5,FALSE)</f>
        <v>S1</v>
      </c>
      <c r="Q1205">
        <f>VLOOKUP(Table5[[#This Row],[CONTROLN]],vlookup_table[],7,FALSE)</f>
        <v>20</v>
      </c>
      <c r="R1205">
        <f t="shared" si="18"/>
        <v>86</v>
      </c>
      <c r="S12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06" spans="1:19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  <c r="N1206">
        <f>VLOOKUP(Table5[[#This Row],[CONTROLN]],vlookup_table[],2,FALSE)</f>
        <v>0</v>
      </c>
      <c r="O1206">
        <f>VLOOKUP(Table5[[#This Row],[CONTROLN]],vlookup_table[],4,FALSE)</f>
        <v>2301</v>
      </c>
      <c r="P1206" t="str">
        <f>VLOOKUP(Table5[[#This Row],[CONTROLN]],vlookup_table[],5,FALSE)</f>
        <v>R2</v>
      </c>
      <c r="Q1206">
        <f>VLOOKUP(Table5[[#This Row],[CONTROLN]],vlookup_table[],7,FALSE)</f>
        <v>15</v>
      </c>
      <c r="R1206">
        <f t="shared" si="18"/>
        <v>74</v>
      </c>
      <c r="S12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07" spans="1:19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  <c r="N1207">
        <f>VLOOKUP(Table5[[#This Row],[CONTROLN]],vlookup_table[],2,FALSE)</f>
        <v>0</v>
      </c>
      <c r="O1207">
        <f>VLOOKUP(Table5[[#This Row],[CONTROLN]],vlookup_table[],4,FALSE)</f>
        <v>0</v>
      </c>
      <c r="P1207" t="str">
        <f>VLOOKUP(Table5[[#This Row],[CONTROLN]],vlookup_table[],5,FALSE)</f>
        <v>S2</v>
      </c>
      <c r="Q1207">
        <f>VLOOKUP(Table5[[#This Row],[CONTROLN]],vlookup_table[],7,FALSE)</f>
        <v>10</v>
      </c>
      <c r="R1207" t="str">
        <f t="shared" si="18"/>
        <v/>
      </c>
      <c r="S12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08" spans="1:19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  <c r="N1208">
        <f>VLOOKUP(Table5[[#This Row],[CONTROLN]],vlookup_table[],2,FALSE)</f>
        <v>2</v>
      </c>
      <c r="O1208">
        <f>VLOOKUP(Table5[[#This Row],[CONTROLN]],vlookup_table[],4,FALSE)</f>
        <v>2505</v>
      </c>
      <c r="P1208" t="str">
        <f>VLOOKUP(Table5[[#This Row],[CONTROLN]],vlookup_table[],5,FALSE)</f>
        <v>S2</v>
      </c>
      <c r="Q1208">
        <f>VLOOKUP(Table5[[#This Row],[CONTROLN]],vlookup_table[],7,FALSE)</f>
        <v>14</v>
      </c>
      <c r="R1208">
        <f t="shared" si="18"/>
        <v>72</v>
      </c>
      <c r="S12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09" spans="1:19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  <c r="N1209">
        <f>VLOOKUP(Table5[[#This Row],[CONTROLN]],vlookup_table[],2,FALSE)</f>
        <v>0</v>
      </c>
      <c r="O1209">
        <f>VLOOKUP(Table5[[#This Row],[CONTROLN]],vlookup_table[],4,FALSE)</f>
        <v>3401</v>
      </c>
      <c r="P1209" t="str">
        <f>VLOOKUP(Table5[[#This Row],[CONTROLN]],vlookup_table[],5,FALSE)</f>
        <v>C1</v>
      </c>
      <c r="Q1209">
        <f>VLOOKUP(Table5[[#This Row],[CONTROLN]],vlookup_table[],7,FALSE)</f>
        <v>8</v>
      </c>
      <c r="R1209">
        <f t="shared" si="18"/>
        <v>63</v>
      </c>
      <c r="S12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10" spans="1:19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  <c r="N1210">
        <f>VLOOKUP(Table5[[#This Row],[CONTROLN]],vlookup_table[],2,FALSE)</f>
        <v>2</v>
      </c>
      <c r="O1210">
        <f>VLOOKUP(Table5[[#This Row],[CONTROLN]],vlookup_table[],4,FALSE)</f>
        <v>2201</v>
      </c>
      <c r="P1210" t="str">
        <f>VLOOKUP(Table5[[#This Row],[CONTROLN]],vlookup_table[],5,FALSE)</f>
        <v>R2</v>
      </c>
      <c r="Q1210">
        <f>VLOOKUP(Table5[[#This Row],[CONTROLN]],vlookup_table[],7,FALSE)</f>
        <v>20</v>
      </c>
      <c r="R1210">
        <f t="shared" si="18"/>
        <v>75</v>
      </c>
      <c r="S12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11" spans="1:19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  <c r="N1211">
        <f>VLOOKUP(Table5[[#This Row],[CONTROLN]],vlookup_table[],2,FALSE)</f>
        <v>0</v>
      </c>
      <c r="O1211">
        <f>VLOOKUP(Table5[[#This Row],[CONTROLN]],vlookup_table[],4,FALSE)</f>
        <v>3805</v>
      </c>
      <c r="P1211" t="str">
        <f>VLOOKUP(Table5[[#This Row],[CONTROLN]],vlookup_table[],5,FALSE)</f>
        <v>T2</v>
      </c>
      <c r="Q1211">
        <f>VLOOKUP(Table5[[#This Row],[CONTROLN]],vlookup_table[],7,FALSE)</f>
        <v>15</v>
      </c>
      <c r="R1211">
        <f t="shared" si="18"/>
        <v>59</v>
      </c>
      <c r="S12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12" spans="1:19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  <c r="N1212">
        <f>VLOOKUP(Table5[[#This Row],[CONTROLN]],vlookup_table[],2,FALSE)</f>
        <v>2</v>
      </c>
      <c r="O1212">
        <f>VLOOKUP(Table5[[#This Row],[CONTROLN]],vlookup_table[],4,FALSE)</f>
        <v>2001</v>
      </c>
      <c r="P1212" t="str">
        <f>VLOOKUP(Table5[[#This Row],[CONTROLN]],vlookup_table[],5,FALSE)</f>
        <v>S1</v>
      </c>
      <c r="Q1212">
        <f>VLOOKUP(Table5[[#This Row],[CONTROLN]],vlookup_table[],7,FALSE)</f>
        <v>16</v>
      </c>
      <c r="R1212">
        <f t="shared" si="18"/>
        <v>77</v>
      </c>
      <c r="S12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13" spans="1:19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  <c r="N1213">
        <f>VLOOKUP(Table5[[#This Row],[CONTROLN]],vlookup_table[],2,FALSE)</f>
        <v>0</v>
      </c>
      <c r="O1213">
        <f>VLOOKUP(Table5[[#This Row],[CONTROLN]],vlookup_table[],4,FALSE)</f>
        <v>3001</v>
      </c>
      <c r="P1213" t="str">
        <f>VLOOKUP(Table5[[#This Row],[CONTROLN]],vlookup_table[],5,FALSE)</f>
        <v>S1</v>
      </c>
      <c r="Q1213">
        <f>VLOOKUP(Table5[[#This Row],[CONTROLN]],vlookup_table[],7,FALSE)</f>
        <v>20</v>
      </c>
      <c r="R1213">
        <f t="shared" si="18"/>
        <v>67</v>
      </c>
      <c r="S12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14" spans="1:19" x14ac:dyDescent="0.35">
      <c r="A1214">
        <v>182748</v>
      </c>
      <c r="B1214" t="s">
        <v>41</v>
      </c>
      <c r="C1214" t="s">
        <v>14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  <c r="N1214">
        <f>VLOOKUP(Table5[[#This Row],[CONTROLN]],vlookup_table[],2,FALSE)</f>
        <v>2</v>
      </c>
      <c r="O1214">
        <f>VLOOKUP(Table5[[#This Row],[CONTROLN]],vlookup_table[],4,FALSE)</f>
        <v>2501</v>
      </c>
      <c r="P1214" t="str">
        <f>VLOOKUP(Table5[[#This Row],[CONTROLN]],vlookup_table[],5,FALSE)</f>
        <v>C2</v>
      </c>
      <c r="Q1214">
        <f>VLOOKUP(Table5[[#This Row],[CONTROLN]],vlookup_table[],7,FALSE)</f>
        <v>12</v>
      </c>
      <c r="R1214">
        <f t="shared" si="18"/>
        <v>72</v>
      </c>
      <c r="S12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15" spans="1:19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  <c r="N1215">
        <f>VLOOKUP(Table5[[#This Row],[CONTROLN]],vlookup_table[],2,FALSE)</f>
        <v>0</v>
      </c>
      <c r="O1215">
        <f>VLOOKUP(Table5[[#This Row],[CONTROLN]],vlookup_table[],4,FALSE)</f>
        <v>3207</v>
      </c>
      <c r="P1215" t="str">
        <f>VLOOKUP(Table5[[#This Row],[CONTROLN]],vlookup_table[],5,FALSE)</f>
        <v>T2</v>
      </c>
      <c r="Q1215">
        <f>VLOOKUP(Table5[[#This Row],[CONTROLN]],vlookup_table[],7,FALSE)</f>
        <v>12</v>
      </c>
      <c r="R1215">
        <f t="shared" si="18"/>
        <v>64</v>
      </c>
      <c r="S12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16" spans="1:19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  <c r="N1216">
        <f>VLOOKUP(Table5[[#This Row],[CONTROLN]],vlookup_table[],2,FALSE)</f>
        <v>0</v>
      </c>
      <c r="O1216">
        <f>VLOOKUP(Table5[[#This Row],[CONTROLN]],vlookup_table[],4,FALSE)</f>
        <v>4201</v>
      </c>
      <c r="P1216" t="str">
        <f>VLOOKUP(Table5[[#This Row],[CONTROLN]],vlookup_table[],5,FALSE)</f>
        <v>T2</v>
      </c>
      <c r="Q1216">
        <f>VLOOKUP(Table5[[#This Row],[CONTROLN]],vlookup_table[],7,FALSE)</f>
        <v>15</v>
      </c>
      <c r="R1216">
        <f t="shared" si="18"/>
        <v>55</v>
      </c>
      <c r="S12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17" spans="1:19" x14ac:dyDescent="0.35">
      <c r="A1217">
        <v>133932</v>
      </c>
      <c r="B1217" t="s">
        <v>41</v>
      </c>
      <c r="C1217" t="s">
        <v>14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  <c r="N1217">
        <f>VLOOKUP(Table5[[#This Row],[CONTROLN]],vlookup_table[],2,FALSE)</f>
        <v>0</v>
      </c>
      <c r="O1217">
        <f>VLOOKUP(Table5[[#This Row],[CONTROLN]],vlookup_table[],4,FALSE)</f>
        <v>0</v>
      </c>
      <c r="P1217" t="str">
        <f>VLOOKUP(Table5[[#This Row],[CONTROLN]],vlookup_table[],5,FALSE)</f>
        <v>R3</v>
      </c>
      <c r="Q1217">
        <f>VLOOKUP(Table5[[#This Row],[CONTROLN]],vlookup_table[],7,FALSE)</f>
        <v>5</v>
      </c>
      <c r="R1217" t="str">
        <f t="shared" si="18"/>
        <v/>
      </c>
      <c r="S12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18" spans="1:19" x14ac:dyDescent="0.35">
      <c r="A1218">
        <v>120608</v>
      </c>
      <c r="B1218" t="s">
        <v>21</v>
      </c>
      <c r="C1218" t="s">
        <v>109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  <c r="N1218">
        <f>VLOOKUP(Table5[[#This Row],[CONTROLN]],vlookup_table[],2,FALSE)</f>
        <v>0</v>
      </c>
      <c r="O1218">
        <f>VLOOKUP(Table5[[#This Row],[CONTROLN]],vlookup_table[],4,FALSE)</f>
        <v>0</v>
      </c>
      <c r="P1218" t="str">
        <f>VLOOKUP(Table5[[#This Row],[CONTROLN]],vlookup_table[],5,FALSE)</f>
        <v>C3</v>
      </c>
      <c r="Q1218">
        <f>VLOOKUP(Table5[[#This Row],[CONTROLN]],vlookup_table[],7,FALSE)</f>
        <v>15</v>
      </c>
      <c r="R1218" t="str">
        <f t="shared" ref="R1218:R1281" si="19">IF(OR(O1218="",O1218=0),"",(1997-(1900+INT(O1218/100)))-IF(MOD(O1218,100)&gt;6,1,0))</f>
        <v/>
      </c>
      <c r="S12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19" spans="1:19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  <c r="N1219">
        <f>VLOOKUP(Table5[[#This Row],[CONTROLN]],vlookup_table[],2,FALSE)</f>
        <v>0</v>
      </c>
      <c r="O1219">
        <f>VLOOKUP(Table5[[#This Row],[CONTROLN]],vlookup_table[],4,FALSE)</f>
        <v>2501</v>
      </c>
      <c r="P1219" t="str">
        <f>VLOOKUP(Table5[[#This Row],[CONTROLN]],vlookup_table[],5,FALSE)</f>
        <v>S1</v>
      </c>
      <c r="Q1219">
        <f>VLOOKUP(Table5[[#This Row],[CONTROLN]],vlookup_table[],7,FALSE)</f>
        <v>50</v>
      </c>
      <c r="R1219">
        <f t="shared" si="19"/>
        <v>72</v>
      </c>
      <c r="S12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20" spans="1:19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  <c r="N1220">
        <f>VLOOKUP(Table5[[#This Row],[CONTROLN]],vlookup_table[],2,FALSE)</f>
        <v>0</v>
      </c>
      <c r="O1220">
        <f>VLOOKUP(Table5[[#This Row],[CONTROLN]],vlookup_table[],4,FALSE)</f>
        <v>4501</v>
      </c>
      <c r="P1220" t="str">
        <f>VLOOKUP(Table5[[#This Row],[CONTROLN]],vlookup_table[],5,FALSE)</f>
        <v>R2</v>
      </c>
      <c r="Q1220">
        <f>VLOOKUP(Table5[[#This Row],[CONTROLN]],vlookup_table[],7,FALSE)</f>
        <v>5</v>
      </c>
      <c r="R1220">
        <f t="shared" si="19"/>
        <v>52</v>
      </c>
      <c r="S12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21" spans="1:19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  <c r="N1221">
        <f>VLOOKUP(Table5[[#This Row],[CONTROLN]],vlookup_table[],2,FALSE)</f>
        <v>1002</v>
      </c>
      <c r="O1221">
        <f>VLOOKUP(Table5[[#This Row],[CONTROLN]],vlookup_table[],4,FALSE)</f>
        <v>5207</v>
      </c>
      <c r="P1221" t="str">
        <f>VLOOKUP(Table5[[#This Row],[CONTROLN]],vlookup_table[],5,FALSE)</f>
        <v>C1</v>
      </c>
      <c r="Q1221">
        <f>VLOOKUP(Table5[[#This Row],[CONTROLN]],vlookup_table[],7,FALSE)</f>
        <v>10</v>
      </c>
      <c r="R1221">
        <f t="shared" si="19"/>
        <v>44</v>
      </c>
      <c r="S12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22" spans="1:19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  <c r="N1222">
        <f>VLOOKUP(Table5[[#This Row],[CONTROLN]],vlookup_table[],2,FALSE)</f>
        <v>1</v>
      </c>
      <c r="O1222">
        <f>VLOOKUP(Table5[[#This Row],[CONTROLN]],vlookup_table[],4,FALSE)</f>
        <v>5901</v>
      </c>
      <c r="P1222" t="str">
        <f>VLOOKUP(Table5[[#This Row],[CONTROLN]],vlookup_table[],5,FALSE)</f>
        <v>C3</v>
      </c>
      <c r="Q1222">
        <f>VLOOKUP(Table5[[#This Row],[CONTROLN]],vlookup_table[],7,FALSE)</f>
        <v>15</v>
      </c>
      <c r="R1222">
        <f t="shared" si="19"/>
        <v>38</v>
      </c>
      <c r="S12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23" spans="1:19" x14ac:dyDescent="0.35">
      <c r="A1223">
        <v>77439</v>
      </c>
      <c r="B1223" t="s">
        <v>36</v>
      </c>
      <c r="C1223" t="s">
        <v>14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  <c r="N1223">
        <f>VLOOKUP(Table5[[#This Row],[CONTROLN]],vlookup_table[],2,FALSE)</f>
        <v>2</v>
      </c>
      <c r="O1223">
        <f>VLOOKUP(Table5[[#This Row],[CONTROLN]],vlookup_table[],4,FALSE)</f>
        <v>3101</v>
      </c>
      <c r="P1223" t="str">
        <f>VLOOKUP(Table5[[#This Row],[CONTROLN]],vlookup_table[],5,FALSE)</f>
        <v>R2</v>
      </c>
      <c r="Q1223">
        <f>VLOOKUP(Table5[[#This Row],[CONTROLN]],vlookup_table[],7,FALSE)</f>
        <v>17</v>
      </c>
      <c r="R1223">
        <f t="shared" si="19"/>
        <v>66</v>
      </c>
      <c r="S12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24" spans="1:19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  <c r="N1224">
        <f>VLOOKUP(Table5[[#This Row],[CONTROLN]],vlookup_table[],2,FALSE)</f>
        <v>1</v>
      </c>
      <c r="O1224">
        <f>VLOOKUP(Table5[[#This Row],[CONTROLN]],vlookup_table[],4,FALSE)</f>
        <v>2401</v>
      </c>
      <c r="P1224" t="str">
        <f>VLOOKUP(Table5[[#This Row],[CONTROLN]],vlookup_table[],5,FALSE)</f>
        <v>T2</v>
      </c>
      <c r="Q1224">
        <f>VLOOKUP(Table5[[#This Row],[CONTROLN]],vlookup_table[],7,FALSE)</f>
        <v>10</v>
      </c>
      <c r="R1224">
        <f t="shared" si="19"/>
        <v>73</v>
      </c>
      <c r="S12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25" spans="1:19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  <c r="N1225">
        <f>VLOOKUP(Table5[[#This Row],[CONTROLN]],vlookup_table[],2,FALSE)</f>
        <v>0</v>
      </c>
      <c r="O1225">
        <f>VLOOKUP(Table5[[#This Row],[CONTROLN]],vlookup_table[],4,FALSE)</f>
        <v>1711</v>
      </c>
      <c r="P1225" t="str">
        <f>VLOOKUP(Table5[[#This Row],[CONTROLN]],vlookup_table[],5,FALSE)</f>
        <v>S3</v>
      </c>
      <c r="Q1225">
        <f>VLOOKUP(Table5[[#This Row],[CONTROLN]],vlookup_table[],7,FALSE)</f>
        <v>15</v>
      </c>
      <c r="R1225">
        <f t="shared" si="19"/>
        <v>79</v>
      </c>
      <c r="S12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26" spans="1:19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  <c r="N1226">
        <f>VLOOKUP(Table5[[#This Row],[CONTROLN]],vlookup_table[],2,FALSE)</f>
        <v>0</v>
      </c>
      <c r="O1226">
        <f>VLOOKUP(Table5[[#This Row],[CONTROLN]],vlookup_table[],4,FALSE)</f>
        <v>0</v>
      </c>
      <c r="P1226" t="str">
        <f>VLOOKUP(Table5[[#This Row],[CONTROLN]],vlookup_table[],5,FALSE)</f>
        <v>U1</v>
      </c>
      <c r="Q1226">
        <f>VLOOKUP(Table5[[#This Row],[CONTROLN]],vlookup_table[],7,FALSE)</f>
        <v>5</v>
      </c>
      <c r="R1226" t="str">
        <f t="shared" si="19"/>
        <v/>
      </c>
      <c r="S12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27" spans="1:19" x14ac:dyDescent="0.35">
      <c r="A1227">
        <v>137680</v>
      </c>
      <c r="B1227" t="s">
        <v>56</v>
      </c>
      <c r="C1227" t="s">
        <v>17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  <c r="N1227">
        <f>VLOOKUP(Table5[[#This Row],[CONTROLN]],vlookup_table[],2,FALSE)</f>
        <v>0</v>
      </c>
      <c r="O1227">
        <f>VLOOKUP(Table5[[#This Row],[CONTROLN]],vlookup_table[],4,FALSE)</f>
        <v>2308</v>
      </c>
      <c r="P1227" t="str">
        <f>VLOOKUP(Table5[[#This Row],[CONTROLN]],vlookup_table[],5,FALSE)</f>
        <v>R2</v>
      </c>
      <c r="Q1227">
        <f>VLOOKUP(Table5[[#This Row],[CONTROLN]],vlookup_table[],7,FALSE)</f>
        <v>5</v>
      </c>
      <c r="R1227">
        <f t="shared" si="19"/>
        <v>73</v>
      </c>
      <c r="S12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28" spans="1:19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  <c r="N1228">
        <f>VLOOKUP(Table5[[#This Row],[CONTROLN]],vlookup_table[],2,FALSE)</f>
        <v>28</v>
      </c>
      <c r="O1228">
        <f>VLOOKUP(Table5[[#This Row],[CONTROLN]],vlookup_table[],4,FALSE)</f>
        <v>0</v>
      </c>
      <c r="P1228" t="str">
        <f>VLOOKUP(Table5[[#This Row],[CONTROLN]],vlookup_table[],5,FALSE)</f>
        <v>U2</v>
      </c>
      <c r="Q1228">
        <f>VLOOKUP(Table5[[#This Row],[CONTROLN]],vlookup_table[],7,FALSE)</f>
        <v>21</v>
      </c>
      <c r="R1228" t="str">
        <f t="shared" si="19"/>
        <v/>
      </c>
      <c r="S12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29" spans="1:19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  <c r="N1229">
        <f>VLOOKUP(Table5[[#This Row],[CONTROLN]],vlookup_table[],2,FALSE)</f>
        <v>0</v>
      </c>
      <c r="O1229">
        <f>VLOOKUP(Table5[[#This Row],[CONTROLN]],vlookup_table[],4,FALSE)</f>
        <v>0</v>
      </c>
      <c r="P1229" t="str">
        <f>VLOOKUP(Table5[[#This Row],[CONTROLN]],vlookup_table[],5,FALSE)</f>
        <v>R2</v>
      </c>
      <c r="Q1229">
        <f>VLOOKUP(Table5[[#This Row],[CONTROLN]],vlookup_table[],7,FALSE)</f>
        <v>15</v>
      </c>
      <c r="R1229" t="str">
        <f t="shared" si="19"/>
        <v/>
      </c>
      <c r="S12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30" spans="1:19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  <c r="N1230">
        <f>VLOOKUP(Table5[[#This Row],[CONTROLN]],vlookup_table[],2,FALSE)</f>
        <v>0</v>
      </c>
      <c r="O1230">
        <f>VLOOKUP(Table5[[#This Row],[CONTROLN]],vlookup_table[],4,FALSE)</f>
        <v>5901</v>
      </c>
      <c r="P1230" t="str">
        <f>VLOOKUP(Table5[[#This Row],[CONTROLN]],vlookup_table[],5,FALSE)</f>
        <v>C1</v>
      </c>
      <c r="Q1230">
        <f>VLOOKUP(Table5[[#This Row],[CONTROLN]],vlookup_table[],7,FALSE)</f>
        <v>24</v>
      </c>
      <c r="R1230">
        <f t="shared" si="19"/>
        <v>38</v>
      </c>
      <c r="S12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31" spans="1:19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  <c r="N1231">
        <f>VLOOKUP(Table5[[#This Row],[CONTROLN]],vlookup_table[],2,FALSE)</f>
        <v>1</v>
      </c>
      <c r="O1231">
        <f>VLOOKUP(Table5[[#This Row],[CONTROLN]],vlookup_table[],4,FALSE)</f>
        <v>1103</v>
      </c>
      <c r="P1231" t="str">
        <f>VLOOKUP(Table5[[#This Row],[CONTROLN]],vlookup_table[],5,FALSE)</f>
        <v>S2</v>
      </c>
      <c r="Q1231">
        <f>VLOOKUP(Table5[[#This Row],[CONTROLN]],vlookup_table[],7,FALSE)</f>
        <v>11</v>
      </c>
      <c r="R1231">
        <f t="shared" si="19"/>
        <v>86</v>
      </c>
      <c r="S12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32" spans="1:19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  <c r="N1232">
        <f>VLOOKUP(Table5[[#This Row],[CONTROLN]],vlookup_table[],2,FALSE)</f>
        <v>0</v>
      </c>
      <c r="O1232">
        <f>VLOOKUP(Table5[[#This Row],[CONTROLN]],vlookup_table[],4,FALSE)</f>
        <v>0</v>
      </c>
      <c r="P1232" t="str">
        <f>VLOOKUP(Table5[[#This Row],[CONTROLN]],vlookup_table[],5,FALSE)</f>
        <v>C3</v>
      </c>
      <c r="Q1232">
        <f>VLOOKUP(Table5[[#This Row],[CONTROLN]],vlookup_table[],7,FALSE)</f>
        <v>5</v>
      </c>
      <c r="R1232" t="str">
        <f t="shared" si="19"/>
        <v/>
      </c>
      <c r="S12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33" spans="1:19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  <c r="N1233">
        <f>VLOOKUP(Table5[[#This Row],[CONTROLN]],vlookup_table[],2,FALSE)</f>
        <v>0</v>
      </c>
      <c r="O1233">
        <f>VLOOKUP(Table5[[#This Row],[CONTROLN]],vlookup_table[],4,FALSE)</f>
        <v>7102</v>
      </c>
      <c r="P1233" t="str">
        <f>VLOOKUP(Table5[[#This Row],[CONTROLN]],vlookup_table[],5,FALSE)</f>
        <v>S1</v>
      </c>
      <c r="Q1233">
        <f>VLOOKUP(Table5[[#This Row],[CONTROLN]],vlookup_table[],7,FALSE)</f>
        <v>16</v>
      </c>
      <c r="R1233">
        <f t="shared" si="19"/>
        <v>26</v>
      </c>
      <c r="S12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34" spans="1:19" x14ac:dyDescent="0.35">
      <c r="A1234">
        <v>22098</v>
      </c>
      <c r="B1234" t="s">
        <v>18</v>
      </c>
      <c r="C1234" t="s">
        <v>17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  <c r="N1234">
        <f>VLOOKUP(Table5[[#This Row],[CONTROLN]],vlookup_table[],2,FALSE)</f>
        <v>2</v>
      </c>
      <c r="O1234">
        <f>VLOOKUP(Table5[[#This Row],[CONTROLN]],vlookup_table[],4,FALSE)</f>
        <v>2801</v>
      </c>
      <c r="P1234" t="str">
        <f>VLOOKUP(Table5[[#This Row],[CONTROLN]],vlookup_table[],5,FALSE)</f>
        <v>T2</v>
      </c>
      <c r="Q1234">
        <f>VLOOKUP(Table5[[#This Row],[CONTROLN]],vlookup_table[],7,FALSE)</f>
        <v>2</v>
      </c>
      <c r="R1234">
        <f t="shared" si="19"/>
        <v>69</v>
      </c>
      <c r="S12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35" spans="1:19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  <c r="N1235">
        <f>VLOOKUP(Table5[[#This Row],[CONTROLN]],vlookup_table[],2,FALSE)</f>
        <v>0</v>
      </c>
      <c r="O1235">
        <f>VLOOKUP(Table5[[#This Row],[CONTROLN]],vlookup_table[],4,FALSE)</f>
        <v>4701</v>
      </c>
      <c r="P1235" t="str">
        <f>VLOOKUP(Table5[[#This Row],[CONTROLN]],vlookup_table[],5,FALSE)</f>
        <v>T1</v>
      </c>
      <c r="Q1235">
        <f>VLOOKUP(Table5[[#This Row],[CONTROLN]],vlookup_table[],7,FALSE)</f>
        <v>30</v>
      </c>
      <c r="R1235">
        <f t="shared" si="19"/>
        <v>50</v>
      </c>
      <c r="S12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36" spans="1:19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  <c r="N1236">
        <f>VLOOKUP(Table5[[#This Row],[CONTROLN]],vlookup_table[],2,FALSE)</f>
        <v>0</v>
      </c>
      <c r="O1236">
        <f>VLOOKUP(Table5[[#This Row],[CONTROLN]],vlookup_table[],4,FALSE)</f>
        <v>2201</v>
      </c>
      <c r="P1236" t="str">
        <f>VLOOKUP(Table5[[#This Row],[CONTROLN]],vlookup_table[],5,FALSE)</f>
        <v>C1</v>
      </c>
      <c r="Q1236">
        <f>VLOOKUP(Table5[[#This Row],[CONTROLN]],vlookup_table[],7,FALSE)</f>
        <v>36</v>
      </c>
      <c r="R1236">
        <f t="shared" si="19"/>
        <v>75</v>
      </c>
      <c r="S12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37" spans="1:19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  <c r="N1237">
        <f>VLOOKUP(Table5[[#This Row],[CONTROLN]],vlookup_table[],2,FALSE)</f>
        <v>1</v>
      </c>
      <c r="O1237">
        <f>VLOOKUP(Table5[[#This Row],[CONTROLN]],vlookup_table[],4,FALSE)</f>
        <v>1701</v>
      </c>
      <c r="P1237" t="str">
        <f>VLOOKUP(Table5[[#This Row],[CONTROLN]],vlookup_table[],5,FALSE)</f>
        <v>U2</v>
      </c>
      <c r="Q1237">
        <f>VLOOKUP(Table5[[#This Row],[CONTROLN]],vlookup_table[],7,FALSE)</f>
        <v>20</v>
      </c>
      <c r="R1237">
        <f t="shared" si="19"/>
        <v>80</v>
      </c>
      <c r="S12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38" spans="1:19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  <c r="N1238">
        <f>VLOOKUP(Table5[[#This Row],[CONTROLN]],vlookup_table[],2,FALSE)</f>
        <v>2</v>
      </c>
      <c r="O1238">
        <f>VLOOKUP(Table5[[#This Row],[CONTROLN]],vlookup_table[],4,FALSE)</f>
        <v>0</v>
      </c>
      <c r="P1238" t="str">
        <f>VLOOKUP(Table5[[#This Row],[CONTROLN]],vlookup_table[],5,FALSE)</f>
        <v>R2</v>
      </c>
      <c r="Q1238">
        <f>VLOOKUP(Table5[[#This Row],[CONTROLN]],vlookup_table[],7,FALSE)</f>
        <v>5</v>
      </c>
      <c r="R1238" t="str">
        <f t="shared" si="19"/>
        <v/>
      </c>
      <c r="S12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39" spans="1:19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  <c r="N1239">
        <f>VLOOKUP(Table5[[#This Row],[CONTROLN]],vlookup_table[],2,FALSE)</f>
        <v>28</v>
      </c>
      <c r="O1239">
        <f>VLOOKUP(Table5[[#This Row],[CONTROLN]],vlookup_table[],4,FALSE)</f>
        <v>2001</v>
      </c>
      <c r="P1239" t="str">
        <f>VLOOKUP(Table5[[#This Row],[CONTROLN]],vlookup_table[],5,FALSE)</f>
        <v>C1</v>
      </c>
      <c r="Q1239">
        <f>VLOOKUP(Table5[[#This Row],[CONTROLN]],vlookup_table[],7,FALSE)</f>
        <v>45</v>
      </c>
      <c r="R1239">
        <f t="shared" si="19"/>
        <v>77</v>
      </c>
      <c r="S12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40" spans="1:19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  <c r="N1240">
        <f>VLOOKUP(Table5[[#This Row],[CONTROLN]],vlookup_table[],2,FALSE)</f>
        <v>1</v>
      </c>
      <c r="O1240">
        <f>VLOOKUP(Table5[[#This Row],[CONTROLN]],vlookup_table[],4,FALSE)</f>
        <v>0</v>
      </c>
      <c r="P1240" t="str">
        <f>VLOOKUP(Table5[[#This Row],[CONTROLN]],vlookup_table[],5,FALSE)</f>
        <v>U1</v>
      </c>
      <c r="Q1240">
        <f>VLOOKUP(Table5[[#This Row],[CONTROLN]],vlookup_table[],7,FALSE)</f>
        <v>20</v>
      </c>
      <c r="R1240" t="str">
        <f t="shared" si="19"/>
        <v/>
      </c>
      <c r="S12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41" spans="1:19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  <c r="N1241">
        <f>VLOOKUP(Table5[[#This Row],[CONTROLN]],vlookup_table[],2,FALSE)</f>
        <v>0</v>
      </c>
      <c r="O1241">
        <f>VLOOKUP(Table5[[#This Row],[CONTROLN]],vlookup_table[],4,FALSE)</f>
        <v>403</v>
      </c>
      <c r="P1241" t="str">
        <f>VLOOKUP(Table5[[#This Row],[CONTROLN]],vlookup_table[],5,FALSE)</f>
        <v>T2</v>
      </c>
      <c r="Q1241">
        <f>VLOOKUP(Table5[[#This Row],[CONTROLN]],vlookup_table[],7,FALSE)</f>
        <v>10</v>
      </c>
      <c r="R1241">
        <f t="shared" si="19"/>
        <v>93</v>
      </c>
      <c r="S12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42" spans="1:19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  <c r="N1242">
        <f>VLOOKUP(Table5[[#This Row],[CONTROLN]],vlookup_table[],2,FALSE)</f>
        <v>0</v>
      </c>
      <c r="O1242">
        <f>VLOOKUP(Table5[[#This Row],[CONTROLN]],vlookup_table[],4,FALSE)</f>
        <v>3801</v>
      </c>
      <c r="P1242" t="str">
        <f>VLOOKUP(Table5[[#This Row],[CONTROLN]],vlookup_table[],5,FALSE)</f>
        <v>T1</v>
      </c>
      <c r="Q1242">
        <f>VLOOKUP(Table5[[#This Row],[CONTROLN]],vlookup_table[],7,FALSE)</f>
        <v>15</v>
      </c>
      <c r="R1242">
        <f t="shared" si="19"/>
        <v>59</v>
      </c>
      <c r="S12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43" spans="1:19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  <c r="N1243">
        <f>VLOOKUP(Table5[[#This Row],[CONTROLN]],vlookup_table[],2,FALSE)</f>
        <v>1</v>
      </c>
      <c r="O1243">
        <f>VLOOKUP(Table5[[#This Row],[CONTROLN]],vlookup_table[],4,FALSE)</f>
        <v>0</v>
      </c>
      <c r="P1243" t="str">
        <f>VLOOKUP(Table5[[#This Row],[CONTROLN]],vlookup_table[],5,FALSE)</f>
        <v>U1</v>
      </c>
      <c r="Q1243">
        <f>VLOOKUP(Table5[[#This Row],[CONTROLN]],vlookup_table[],7,FALSE)</f>
        <v>10</v>
      </c>
      <c r="R1243" t="str">
        <f t="shared" si="19"/>
        <v/>
      </c>
      <c r="S12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44" spans="1:19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  <c r="N1244">
        <f>VLOOKUP(Table5[[#This Row],[CONTROLN]],vlookup_table[],2,FALSE)</f>
        <v>0</v>
      </c>
      <c r="O1244">
        <f>VLOOKUP(Table5[[#This Row],[CONTROLN]],vlookup_table[],4,FALSE)</f>
        <v>0</v>
      </c>
      <c r="P1244" t="str">
        <f>VLOOKUP(Table5[[#This Row],[CONTROLN]],vlookup_table[],5,FALSE)</f>
        <v>R2</v>
      </c>
      <c r="Q1244">
        <f>VLOOKUP(Table5[[#This Row],[CONTROLN]],vlookup_table[],7,FALSE)</f>
        <v>20</v>
      </c>
      <c r="R1244" t="str">
        <f t="shared" si="19"/>
        <v/>
      </c>
      <c r="S12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45" spans="1:19" x14ac:dyDescent="0.35">
      <c r="A1245">
        <v>80153</v>
      </c>
      <c r="B1245" t="s">
        <v>36</v>
      </c>
      <c r="C1245" t="s">
        <v>14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  <c r="N1245">
        <f>VLOOKUP(Table5[[#This Row],[CONTROLN]],vlookup_table[],2,FALSE)</f>
        <v>0</v>
      </c>
      <c r="O1245">
        <f>VLOOKUP(Table5[[#This Row],[CONTROLN]],vlookup_table[],4,FALSE)</f>
        <v>2301</v>
      </c>
      <c r="P1245" t="str">
        <f>VLOOKUP(Table5[[#This Row],[CONTROLN]],vlookup_table[],5,FALSE)</f>
        <v>C3</v>
      </c>
      <c r="Q1245">
        <f>VLOOKUP(Table5[[#This Row],[CONTROLN]],vlookup_table[],7,FALSE)</f>
        <v>5</v>
      </c>
      <c r="R1245">
        <f t="shared" si="19"/>
        <v>74</v>
      </c>
      <c r="S12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46" spans="1:19" x14ac:dyDescent="0.35">
      <c r="A1246">
        <v>21107</v>
      </c>
      <c r="B1246" t="s">
        <v>18</v>
      </c>
      <c r="C1246" t="s">
        <v>109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  <c r="N1246">
        <f>VLOOKUP(Table5[[#This Row],[CONTROLN]],vlookup_table[],2,FALSE)</f>
        <v>1</v>
      </c>
      <c r="O1246">
        <f>VLOOKUP(Table5[[#This Row],[CONTROLN]],vlookup_table[],4,FALSE)</f>
        <v>1907</v>
      </c>
      <c r="P1246" t="str">
        <f>VLOOKUP(Table5[[#This Row],[CONTROLN]],vlookup_table[],5,FALSE)</f>
        <v>T2</v>
      </c>
      <c r="Q1246">
        <f>VLOOKUP(Table5[[#This Row],[CONTROLN]],vlookup_table[],7,FALSE)</f>
        <v>7</v>
      </c>
      <c r="R1246">
        <f t="shared" si="19"/>
        <v>77</v>
      </c>
      <c r="S12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47" spans="1:19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  <c r="N1247">
        <f>VLOOKUP(Table5[[#This Row],[CONTROLN]],vlookup_table[],2,FALSE)</f>
        <v>0</v>
      </c>
      <c r="O1247">
        <f>VLOOKUP(Table5[[#This Row],[CONTROLN]],vlookup_table[],4,FALSE)</f>
        <v>0</v>
      </c>
      <c r="P1247" t="str">
        <f>VLOOKUP(Table5[[#This Row],[CONTROLN]],vlookup_table[],5,FALSE)</f>
        <v>C2</v>
      </c>
      <c r="Q1247">
        <f>VLOOKUP(Table5[[#This Row],[CONTROLN]],vlookup_table[],7,FALSE)</f>
        <v>3</v>
      </c>
      <c r="R1247" t="str">
        <f t="shared" si="19"/>
        <v/>
      </c>
      <c r="S12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48" spans="1:19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  <c r="N1248">
        <f>VLOOKUP(Table5[[#This Row],[CONTROLN]],vlookup_table[],2,FALSE)</f>
        <v>28</v>
      </c>
      <c r="O1248">
        <f>VLOOKUP(Table5[[#This Row],[CONTROLN]],vlookup_table[],4,FALSE)</f>
        <v>0</v>
      </c>
      <c r="P1248" t="str">
        <f>VLOOKUP(Table5[[#This Row],[CONTROLN]],vlookup_table[],5,FALSE)</f>
        <v>S2</v>
      </c>
      <c r="Q1248">
        <f>VLOOKUP(Table5[[#This Row],[CONTROLN]],vlookup_table[],7,FALSE)</f>
        <v>7</v>
      </c>
      <c r="R1248" t="str">
        <f t="shared" si="19"/>
        <v/>
      </c>
      <c r="S12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49" spans="1:19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  <c r="N1249">
        <f>VLOOKUP(Table5[[#This Row],[CONTROLN]],vlookup_table[],2,FALSE)</f>
        <v>0</v>
      </c>
      <c r="O1249">
        <f>VLOOKUP(Table5[[#This Row],[CONTROLN]],vlookup_table[],4,FALSE)</f>
        <v>0</v>
      </c>
      <c r="P1249" t="str">
        <f>VLOOKUP(Table5[[#This Row],[CONTROLN]],vlookup_table[],5,FALSE)</f>
        <v>R2</v>
      </c>
      <c r="Q1249">
        <f>VLOOKUP(Table5[[#This Row],[CONTROLN]],vlookup_table[],7,FALSE)</f>
        <v>22</v>
      </c>
      <c r="R1249" t="str">
        <f t="shared" si="19"/>
        <v/>
      </c>
      <c r="S12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50" spans="1:19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  <c r="N1250">
        <f>VLOOKUP(Table5[[#This Row],[CONTROLN]],vlookup_table[],2,FALSE)</f>
        <v>1</v>
      </c>
      <c r="O1250">
        <f>VLOOKUP(Table5[[#This Row],[CONTROLN]],vlookup_table[],4,FALSE)</f>
        <v>2810</v>
      </c>
      <c r="P1250" t="str">
        <f>VLOOKUP(Table5[[#This Row],[CONTROLN]],vlookup_table[],5,FALSE)</f>
        <v>U2</v>
      </c>
      <c r="Q1250">
        <f>VLOOKUP(Table5[[#This Row],[CONTROLN]],vlookup_table[],7,FALSE)</f>
        <v>51</v>
      </c>
      <c r="R1250">
        <f t="shared" si="19"/>
        <v>68</v>
      </c>
      <c r="S12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51" spans="1:19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  <c r="N1251">
        <f>VLOOKUP(Table5[[#This Row],[CONTROLN]],vlookup_table[],2,FALSE)</f>
        <v>1</v>
      </c>
      <c r="O1251">
        <f>VLOOKUP(Table5[[#This Row],[CONTROLN]],vlookup_table[],4,FALSE)</f>
        <v>4912</v>
      </c>
      <c r="P1251" t="str">
        <f>VLOOKUP(Table5[[#This Row],[CONTROLN]],vlookup_table[],5,FALSE)</f>
        <v>C3</v>
      </c>
      <c r="Q1251">
        <f>VLOOKUP(Table5[[#This Row],[CONTROLN]],vlookup_table[],7,FALSE)</f>
        <v>25</v>
      </c>
      <c r="R1251">
        <f t="shared" si="19"/>
        <v>47</v>
      </c>
      <c r="S12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52" spans="1:19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  <c r="N1252">
        <f>VLOOKUP(Table5[[#This Row],[CONTROLN]],vlookup_table[],2,FALSE)</f>
        <v>0</v>
      </c>
      <c r="O1252">
        <f>VLOOKUP(Table5[[#This Row],[CONTROLN]],vlookup_table[],4,FALSE)</f>
        <v>3011</v>
      </c>
      <c r="P1252" t="str">
        <f>VLOOKUP(Table5[[#This Row],[CONTROLN]],vlookup_table[],5,FALSE)</f>
        <v>R2</v>
      </c>
      <c r="Q1252">
        <f>VLOOKUP(Table5[[#This Row],[CONTROLN]],vlookup_table[],7,FALSE)</f>
        <v>25</v>
      </c>
      <c r="R1252">
        <f t="shared" si="19"/>
        <v>66</v>
      </c>
      <c r="S12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53" spans="1:19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  <c r="N1253">
        <f>VLOOKUP(Table5[[#This Row],[CONTROLN]],vlookup_table[],2,FALSE)</f>
        <v>0</v>
      </c>
      <c r="O1253">
        <f>VLOOKUP(Table5[[#This Row],[CONTROLN]],vlookup_table[],4,FALSE)</f>
        <v>3711</v>
      </c>
      <c r="P1253" t="str">
        <f>VLOOKUP(Table5[[#This Row],[CONTROLN]],vlookup_table[],5,FALSE)</f>
        <v>T3</v>
      </c>
      <c r="Q1253">
        <f>VLOOKUP(Table5[[#This Row],[CONTROLN]],vlookup_table[],7,FALSE)</f>
        <v>7</v>
      </c>
      <c r="R1253">
        <f t="shared" si="19"/>
        <v>59</v>
      </c>
      <c r="S12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54" spans="1:19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  <c r="N1254">
        <f>VLOOKUP(Table5[[#This Row],[CONTROLN]],vlookup_table[],2,FALSE)</f>
        <v>4</v>
      </c>
      <c r="O1254">
        <f>VLOOKUP(Table5[[#This Row],[CONTROLN]],vlookup_table[],4,FALSE)</f>
        <v>4912</v>
      </c>
      <c r="P1254" t="str">
        <f>VLOOKUP(Table5[[#This Row],[CONTROLN]],vlookup_table[],5,FALSE)</f>
        <v>S1</v>
      </c>
      <c r="Q1254">
        <f>VLOOKUP(Table5[[#This Row],[CONTROLN]],vlookup_table[],7,FALSE)</f>
        <v>15</v>
      </c>
      <c r="R1254">
        <f t="shared" si="19"/>
        <v>47</v>
      </c>
      <c r="S12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55" spans="1:19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  <c r="N1255">
        <f>VLOOKUP(Table5[[#This Row],[CONTROLN]],vlookup_table[],2,FALSE)</f>
        <v>0</v>
      </c>
      <c r="O1255">
        <f>VLOOKUP(Table5[[#This Row],[CONTROLN]],vlookup_table[],4,FALSE)</f>
        <v>4701</v>
      </c>
      <c r="P1255" t="str">
        <f>VLOOKUP(Table5[[#This Row],[CONTROLN]],vlookup_table[],5,FALSE)</f>
        <v>C2</v>
      </c>
      <c r="Q1255">
        <f>VLOOKUP(Table5[[#This Row],[CONTROLN]],vlookup_table[],7,FALSE)</f>
        <v>20</v>
      </c>
      <c r="R1255">
        <f t="shared" si="19"/>
        <v>50</v>
      </c>
      <c r="S12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56" spans="1:19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  <c r="N1256">
        <f>VLOOKUP(Table5[[#This Row],[CONTROLN]],vlookup_table[],2,FALSE)</f>
        <v>28</v>
      </c>
      <c r="O1256">
        <f>VLOOKUP(Table5[[#This Row],[CONTROLN]],vlookup_table[],4,FALSE)</f>
        <v>4106</v>
      </c>
      <c r="P1256" t="str">
        <f>VLOOKUP(Table5[[#This Row],[CONTROLN]],vlookup_table[],5,FALSE)</f>
        <v>T2</v>
      </c>
      <c r="Q1256">
        <f>VLOOKUP(Table5[[#This Row],[CONTROLN]],vlookup_table[],7,FALSE)</f>
        <v>8</v>
      </c>
      <c r="R1256">
        <f t="shared" si="19"/>
        <v>56</v>
      </c>
      <c r="S12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57" spans="1:19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  <c r="N1257">
        <f>VLOOKUP(Table5[[#This Row],[CONTROLN]],vlookup_table[],2,FALSE)</f>
        <v>1</v>
      </c>
      <c r="O1257">
        <f>VLOOKUP(Table5[[#This Row],[CONTROLN]],vlookup_table[],4,FALSE)</f>
        <v>2106</v>
      </c>
      <c r="P1257" t="str">
        <f>VLOOKUP(Table5[[#This Row],[CONTROLN]],vlookup_table[],5,FALSE)</f>
        <v>T2</v>
      </c>
      <c r="Q1257">
        <f>VLOOKUP(Table5[[#This Row],[CONTROLN]],vlookup_table[],7,FALSE)</f>
        <v>5</v>
      </c>
      <c r="R1257">
        <f t="shared" si="19"/>
        <v>76</v>
      </c>
      <c r="S12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58" spans="1:19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  <c r="N1258">
        <f>VLOOKUP(Table5[[#This Row],[CONTROLN]],vlookup_table[],2,FALSE)</f>
        <v>0</v>
      </c>
      <c r="O1258">
        <f>VLOOKUP(Table5[[#This Row],[CONTROLN]],vlookup_table[],4,FALSE)</f>
        <v>2201</v>
      </c>
      <c r="P1258" t="str">
        <f>VLOOKUP(Table5[[#This Row],[CONTROLN]],vlookup_table[],5,FALSE)</f>
        <v>S2</v>
      </c>
      <c r="Q1258">
        <f>VLOOKUP(Table5[[#This Row],[CONTROLN]],vlookup_table[],7,FALSE)</f>
        <v>14</v>
      </c>
      <c r="R1258">
        <f t="shared" si="19"/>
        <v>75</v>
      </c>
      <c r="S12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59" spans="1:19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  <c r="N1259">
        <f>VLOOKUP(Table5[[#This Row],[CONTROLN]],vlookup_table[],2,FALSE)</f>
        <v>1</v>
      </c>
      <c r="O1259">
        <f>VLOOKUP(Table5[[#This Row],[CONTROLN]],vlookup_table[],4,FALSE)</f>
        <v>5401</v>
      </c>
      <c r="P1259" t="str">
        <f>VLOOKUP(Table5[[#This Row],[CONTROLN]],vlookup_table[],5,FALSE)</f>
        <v>S3</v>
      </c>
      <c r="Q1259">
        <f>VLOOKUP(Table5[[#This Row],[CONTROLN]],vlookup_table[],7,FALSE)</f>
        <v>25</v>
      </c>
      <c r="R1259">
        <f t="shared" si="19"/>
        <v>43</v>
      </c>
      <c r="S12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60" spans="1:19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  <c r="N1260">
        <f>VLOOKUP(Table5[[#This Row],[CONTROLN]],vlookup_table[],2,FALSE)</f>
        <v>0</v>
      </c>
      <c r="O1260">
        <f>VLOOKUP(Table5[[#This Row],[CONTROLN]],vlookup_table[],4,FALSE)</f>
        <v>0</v>
      </c>
      <c r="P1260" t="str">
        <f>VLOOKUP(Table5[[#This Row],[CONTROLN]],vlookup_table[],5,FALSE)</f>
        <v>C1</v>
      </c>
      <c r="Q1260">
        <f>VLOOKUP(Table5[[#This Row],[CONTROLN]],vlookup_table[],7,FALSE)</f>
        <v>20</v>
      </c>
      <c r="R1260" t="str">
        <f t="shared" si="19"/>
        <v/>
      </c>
      <c r="S12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61" spans="1:19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  <c r="N1261">
        <f>VLOOKUP(Table5[[#This Row],[CONTROLN]],vlookup_table[],2,FALSE)</f>
        <v>0</v>
      </c>
      <c r="O1261">
        <f>VLOOKUP(Table5[[#This Row],[CONTROLN]],vlookup_table[],4,FALSE)</f>
        <v>0</v>
      </c>
      <c r="P1261" t="str">
        <f>VLOOKUP(Table5[[#This Row],[CONTROLN]],vlookup_table[],5,FALSE)</f>
        <v>T2</v>
      </c>
      <c r="Q1261">
        <f>VLOOKUP(Table5[[#This Row],[CONTROLN]],vlookup_table[],7,FALSE)</f>
        <v>21</v>
      </c>
      <c r="R1261" t="str">
        <f t="shared" si="19"/>
        <v/>
      </c>
      <c r="S12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62" spans="1:19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  <c r="N1262">
        <f>VLOOKUP(Table5[[#This Row],[CONTROLN]],vlookup_table[],2,FALSE)</f>
        <v>0</v>
      </c>
      <c r="O1262">
        <f>VLOOKUP(Table5[[#This Row],[CONTROLN]],vlookup_table[],4,FALSE)</f>
        <v>0</v>
      </c>
      <c r="P1262" t="str">
        <f>VLOOKUP(Table5[[#This Row],[CONTROLN]],vlookup_table[],5,FALSE)</f>
        <v>R2</v>
      </c>
      <c r="Q1262">
        <f>VLOOKUP(Table5[[#This Row],[CONTROLN]],vlookup_table[],7,FALSE)</f>
        <v>20</v>
      </c>
      <c r="R1262" t="str">
        <f t="shared" si="19"/>
        <v/>
      </c>
      <c r="S12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63" spans="1:19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  <c r="N1263">
        <f>VLOOKUP(Table5[[#This Row],[CONTROLN]],vlookup_table[],2,FALSE)</f>
        <v>2</v>
      </c>
      <c r="O1263">
        <f>VLOOKUP(Table5[[#This Row],[CONTROLN]],vlookup_table[],4,FALSE)</f>
        <v>0</v>
      </c>
      <c r="P1263" t="str">
        <f>VLOOKUP(Table5[[#This Row],[CONTROLN]],vlookup_table[],5,FALSE)</f>
        <v>S2</v>
      </c>
      <c r="Q1263">
        <f>VLOOKUP(Table5[[#This Row],[CONTROLN]],vlookup_table[],7,FALSE)</f>
        <v>11</v>
      </c>
      <c r="R1263" t="str">
        <f t="shared" si="19"/>
        <v/>
      </c>
      <c r="S12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64" spans="1:19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  <c r="N1264">
        <f>VLOOKUP(Table5[[#This Row],[CONTROLN]],vlookup_table[],2,FALSE)</f>
        <v>0</v>
      </c>
      <c r="O1264">
        <f>VLOOKUP(Table5[[#This Row],[CONTROLN]],vlookup_table[],4,FALSE)</f>
        <v>0</v>
      </c>
      <c r="P1264" t="str">
        <f>VLOOKUP(Table5[[#This Row],[CONTROLN]],vlookup_table[],5,FALSE)</f>
        <v>R2</v>
      </c>
      <c r="Q1264">
        <f>VLOOKUP(Table5[[#This Row],[CONTROLN]],vlookup_table[],7,FALSE)</f>
        <v>10</v>
      </c>
      <c r="R1264" t="str">
        <f t="shared" si="19"/>
        <v/>
      </c>
      <c r="S12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65" spans="1:19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  <c r="N1265">
        <f>VLOOKUP(Table5[[#This Row],[CONTROLN]],vlookup_table[],2,FALSE)</f>
        <v>1</v>
      </c>
      <c r="O1265">
        <f>VLOOKUP(Table5[[#This Row],[CONTROLN]],vlookup_table[],4,FALSE)</f>
        <v>5902</v>
      </c>
      <c r="P1265" t="str">
        <f>VLOOKUP(Table5[[#This Row],[CONTROLN]],vlookup_table[],5,FALSE)</f>
        <v>U2</v>
      </c>
      <c r="Q1265">
        <f>VLOOKUP(Table5[[#This Row],[CONTROLN]],vlookup_table[],7,FALSE)</f>
        <v>10</v>
      </c>
      <c r="R1265">
        <f t="shared" si="19"/>
        <v>38</v>
      </c>
      <c r="S12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66" spans="1:19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  <c r="N1266">
        <f>VLOOKUP(Table5[[#This Row],[CONTROLN]],vlookup_table[],2,FALSE)</f>
        <v>2</v>
      </c>
      <c r="O1266">
        <f>VLOOKUP(Table5[[#This Row],[CONTROLN]],vlookup_table[],4,FALSE)</f>
        <v>2301</v>
      </c>
      <c r="P1266" t="str">
        <f>VLOOKUP(Table5[[#This Row],[CONTROLN]],vlookup_table[],5,FALSE)</f>
        <v>C1</v>
      </c>
      <c r="Q1266">
        <f>VLOOKUP(Table5[[#This Row],[CONTROLN]],vlookup_table[],7,FALSE)</f>
        <v>5</v>
      </c>
      <c r="R1266">
        <f t="shared" si="19"/>
        <v>74</v>
      </c>
      <c r="S12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67" spans="1:19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  <c r="N1267">
        <f>VLOOKUP(Table5[[#This Row],[CONTROLN]],vlookup_table[],2,FALSE)</f>
        <v>28</v>
      </c>
      <c r="O1267">
        <f>VLOOKUP(Table5[[#This Row],[CONTROLN]],vlookup_table[],4,FALSE)</f>
        <v>2712</v>
      </c>
      <c r="P1267" t="str">
        <f>VLOOKUP(Table5[[#This Row],[CONTROLN]],vlookup_table[],5,FALSE)</f>
        <v>S1</v>
      </c>
      <c r="Q1267">
        <f>VLOOKUP(Table5[[#This Row],[CONTROLN]],vlookup_table[],7,FALSE)</f>
        <v>15</v>
      </c>
      <c r="R1267">
        <f t="shared" si="19"/>
        <v>69</v>
      </c>
      <c r="S12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68" spans="1:19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  <c r="N1268">
        <f>VLOOKUP(Table5[[#This Row],[CONTROLN]],vlookup_table[],2,FALSE)</f>
        <v>1</v>
      </c>
      <c r="O1268">
        <f>VLOOKUP(Table5[[#This Row],[CONTROLN]],vlookup_table[],4,FALSE)</f>
        <v>2101</v>
      </c>
      <c r="P1268" t="str">
        <f>VLOOKUP(Table5[[#This Row],[CONTROLN]],vlookup_table[],5,FALSE)</f>
        <v>U4</v>
      </c>
      <c r="Q1268">
        <f>VLOOKUP(Table5[[#This Row],[CONTROLN]],vlookup_table[],7,FALSE)</f>
        <v>15</v>
      </c>
      <c r="R1268">
        <f t="shared" si="19"/>
        <v>76</v>
      </c>
      <c r="S12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69" spans="1:19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  <c r="N1269">
        <f>VLOOKUP(Table5[[#This Row],[CONTROLN]],vlookup_table[],2,FALSE)</f>
        <v>0</v>
      </c>
      <c r="O1269">
        <f>VLOOKUP(Table5[[#This Row],[CONTROLN]],vlookup_table[],4,FALSE)</f>
        <v>4608</v>
      </c>
      <c r="P1269" t="str">
        <f>VLOOKUP(Table5[[#This Row],[CONTROLN]],vlookup_table[],5,FALSE)</f>
        <v>S3</v>
      </c>
      <c r="Q1269">
        <f>VLOOKUP(Table5[[#This Row],[CONTROLN]],vlookup_table[],7,FALSE)</f>
        <v>23</v>
      </c>
      <c r="R1269">
        <f t="shared" si="19"/>
        <v>50</v>
      </c>
      <c r="S12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0" spans="1:19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  <c r="N1270">
        <f>VLOOKUP(Table5[[#This Row],[CONTROLN]],vlookup_table[],2,FALSE)</f>
        <v>0</v>
      </c>
      <c r="O1270">
        <f>VLOOKUP(Table5[[#This Row],[CONTROLN]],vlookup_table[],4,FALSE)</f>
        <v>0</v>
      </c>
      <c r="P1270" t="str">
        <f>VLOOKUP(Table5[[#This Row],[CONTROLN]],vlookup_table[],5,FALSE)</f>
        <v>R2</v>
      </c>
      <c r="Q1270">
        <f>VLOOKUP(Table5[[#This Row],[CONTROLN]],vlookup_table[],7,FALSE)</f>
        <v>15</v>
      </c>
      <c r="R1270" t="str">
        <f t="shared" si="19"/>
        <v/>
      </c>
      <c r="S12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71" spans="1:19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  <c r="N1271">
        <f>VLOOKUP(Table5[[#This Row],[CONTROLN]],vlookup_table[],2,FALSE)</f>
        <v>1</v>
      </c>
      <c r="O1271">
        <f>VLOOKUP(Table5[[#This Row],[CONTROLN]],vlookup_table[],4,FALSE)</f>
        <v>1612</v>
      </c>
      <c r="P1271" t="str">
        <f>VLOOKUP(Table5[[#This Row],[CONTROLN]],vlookup_table[],5,FALSE)</f>
        <v>R2</v>
      </c>
      <c r="Q1271">
        <f>VLOOKUP(Table5[[#This Row],[CONTROLN]],vlookup_table[],7,FALSE)</f>
        <v>11</v>
      </c>
      <c r="R1271">
        <f t="shared" si="19"/>
        <v>80</v>
      </c>
      <c r="S12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72" spans="1:19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  <c r="N1272">
        <f>VLOOKUP(Table5[[#This Row],[CONTROLN]],vlookup_table[],2,FALSE)</f>
        <v>0</v>
      </c>
      <c r="O1272">
        <f>VLOOKUP(Table5[[#This Row],[CONTROLN]],vlookup_table[],4,FALSE)</f>
        <v>5201</v>
      </c>
      <c r="P1272" t="str">
        <f>VLOOKUP(Table5[[#This Row],[CONTROLN]],vlookup_table[],5,FALSE)</f>
        <v>S1</v>
      </c>
      <c r="Q1272">
        <f>VLOOKUP(Table5[[#This Row],[CONTROLN]],vlookup_table[],7,FALSE)</f>
        <v>25</v>
      </c>
      <c r="R1272">
        <f t="shared" si="19"/>
        <v>45</v>
      </c>
      <c r="S12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3" spans="1:19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  <c r="N1273">
        <f>VLOOKUP(Table5[[#This Row],[CONTROLN]],vlookup_table[],2,FALSE)</f>
        <v>1</v>
      </c>
      <c r="O1273">
        <f>VLOOKUP(Table5[[#This Row],[CONTROLN]],vlookup_table[],4,FALSE)</f>
        <v>5001</v>
      </c>
      <c r="P1273" t="str">
        <f>VLOOKUP(Table5[[#This Row],[CONTROLN]],vlookup_table[],5,FALSE)</f>
        <v>C3</v>
      </c>
      <c r="Q1273">
        <f>VLOOKUP(Table5[[#This Row],[CONTROLN]],vlookup_table[],7,FALSE)</f>
        <v>25</v>
      </c>
      <c r="R1273">
        <f t="shared" si="19"/>
        <v>47</v>
      </c>
      <c r="S12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74" spans="1:19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  <c r="N1274">
        <f>VLOOKUP(Table5[[#This Row],[CONTROLN]],vlookup_table[],2,FALSE)</f>
        <v>0</v>
      </c>
      <c r="O1274">
        <f>VLOOKUP(Table5[[#This Row],[CONTROLN]],vlookup_table[],4,FALSE)</f>
        <v>4401</v>
      </c>
      <c r="P1274" t="str">
        <f>VLOOKUP(Table5[[#This Row],[CONTROLN]],vlookup_table[],5,FALSE)</f>
        <v>S2</v>
      </c>
      <c r="Q1274">
        <f>VLOOKUP(Table5[[#This Row],[CONTROLN]],vlookup_table[],7,FALSE)</f>
        <v>43</v>
      </c>
      <c r="R1274">
        <f t="shared" si="19"/>
        <v>53</v>
      </c>
      <c r="S12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5" spans="1:19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  <c r="N1275">
        <f>VLOOKUP(Table5[[#This Row],[CONTROLN]],vlookup_table[],2,FALSE)</f>
        <v>1</v>
      </c>
      <c r="O1275">
        <f>VLOOKUP(Table5[[#This Row],[CONTROLN]],vlookup_table[],4,FALSE)</f>
        <v>3401</v>
      </c>
      <c r="P1275" t="str">
        <f>VLOOKUP(Table5[[#This Row],[CONTROLN]],vlookup_table[],5,FALSE)</f>
        <v>C1</v>
      </c>
      <c r="Q1275">
        <f>VLOOKUP(Table5[[#This Row],[CONTROLN]],vlookup_table[],7,FALSE)</f>
        <v>30</v>
      </c>
      <c r="R1275">
        <f t="shared" si="19"/>
        <v>63</v>
      </c>
      <c r="S12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76" spans="1:19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  <c r="N1276">
        <f>VLOOKUP(Table5[[#This Row],[CONTROLN]],vlookup_table[],2,FALSE)</f>
        <v>2</v>
      </c>
      <c r="O1276">
        <f>VLOOKUP(Table5[[#This Row],[CONTROLN]],vlookup_table[],4,FALSE)</f>
        <v>4801</v>
      </c>
      <c r="P1276" t="str">
        <f>VLOOKUP(Table5[[#This Row],[CONTROLN]],vlookup_table[],5,FALSE)</f>
        <v>S2</v>
      </c>
      <c r="Q1276">
        <f>VLOOKUP(Table5[[#This Row],[CONTROLN]],vlookup_table[],7,FALSE)</f>
        <v>21</v>
      </c>
      <c r="R1276">
        <f t="shared" si="19"/>
        <v>49</v>
      </c>
      <c r="S12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7" spans="1:19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  <c r="N1277">
        <f>VLOOKUP(Table5[[#This Row],[CONTROLN]],vlookup_table[],2,FALSE)</f>
        <v>28</v>
      </c>
      <c r="O1277">
        <f>VLOOKUP(Table5[[#This Row],[CONTROLN]],vlookup_table[],4,FALSE)</f>
        <v>5801</v>
      </c>
      <c r="P1277" t="str">
        <f>VLOOKUP(Table5[[#This Row],[CONTROLN]],vlookup_table[],5,FALSE)</f>
        <v>S2</v>
      </c>
      <c r="Q1277">
        <f>VLOOKUP(Table5[[#This Row],[CONTROLN]],vlookup_table[],7,FALSE)</f>
        <v>25</v>
      </c>
      <c r="R1277">
        <f t="shared" si="19"/>
        <v>39</v>
      </c>
      <c r="S12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78" spans="1:19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  <c r="N1278">
        <f>VLOOKUP(Table5[[#This Row],[CONTROLN]],vlookup_table[],2,FALSE)</f>
        <v>1</v>
      </c>
      <c r="O1278">
        <f>VLOOKUP(Table5[[#This Row],[CONTROLN]],vlookup_table[],4,FALSE)</f>
        <v>4401</v>
      </c>
      <c r="P1278" t="str">
        <f>VLOOKUP(Table5[[#This Row],[CONTROLN]],vlookup_table[],5,FALSE)</f>
        <v>R2</v>
      </c>
      <c r="Q1278">
        <f>VLOOKUP(Table5[[#This Row],[CONTROLN]],vlookup_table[],7,FALSE)</f>
        <v>9</v>
      </c>
      <c r="R1278">
        <f t="shared" si="19"/>
        <v>53</v>
      </c>
      <c r="S12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79" spans="1:19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  <c r="N1279">
        <f>VLOOKUP(Table5[[#This Row],[CONTROLN]],vlookup_table[],2,FALSE)</f>
        <v>28</v>
      </c>
      <c r="O1279">
        <f>VLOOKUP(Table5[[#This Row],[CONTROLN]],vlookup_table[],4,FALSE)</f>
        <v>4901</v>
      </c>
      <c r="P1279" t="str">
        <f>VLOOKUP(Table5[[#This Row],[CONTROLN]],vlookup_table[],5,FALSE)</f>
        <v>S1</v>
      </c>
      <c r="Q1279">
        <f>VLOOKUP(Table5[[#This Row],[CONTROLN]],vlookup_table[],7,FALSE)</f>
        <v>5</v>
      </c>
      <c r="R1279">
        <f t="shared" si="19"/>
        <v>48</v>
      </c>
      <c r="S12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80" spans="1:19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  <c r="N1280">
        <f>VLOOKUP(Table5[[#This Row],[CONTROLN]],vlookup_table[],2,FALSE)</f>
        <v>1</v>
      </c>
      <c r="O1280">
        <f>VLOOKUP(Table5[[#This Row],[CONTROLN]],vlookup_table[],4,FALSE)</f>
        <v>5003</v>
      </c>
      <c r="P1280" t="str">
        <f>VLOOKUP(Table5[[#This Row],[CONTROLN]],vlookup_table[],5,FALSE)</f>
        <v>R3</v>
      </c>
      <c r="Q1280">
        <f>VLOOKUP(Table5[[#This Row],[CONTROLN]],vlookup_table[],7,FALSE)</f>
        <v>10</v>
      </c>
      <c r="R1280">
        <f t="shared" si="19"/>
        <v>47</v>
      </c>
      <c r="S12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81" spans="1:19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  <c r="N1281">
        <f>VLOOKUP(Table5[[#This Row],[CONTROLN]],vlookup_table[],2,FALSE)</f>
        <v>0</v>
      </c>
      <c r="O1281">
        <f>VLOOKUP(Table5[[#This Row],[CONTROLN]],vlookup_table[],4,FALSE)</f>
        <v>4701</v>
      </c>
      <c r="P1281" t="str">
        <f>VLOOKUP(Table5[[#This Row],[CONTROLN]],vlookup_table[],5,FALSE)</f>
        <v>S1</v>
      </c>
      <c r="Q1281">
        <f>VLOOKUP(Table5[[#This Row],[CONTROLN]],vlookup_table[],7,FALSE)</f>
        <v>4</v>
      </c>
      <c r="R1281">
        <f t="shared" si="19"/>
        <v>50</v>
      </c>
      <c r="S12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82" spans="1:19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  <c r="N1282">
        <f>VLOOKUP(Table5[[#This Row],[CONTROLN]],vlookup_table[],2,FALSE)</f>
        <v>1</v>
      </c>
      <c r="O1282">
        <f>VLOOKUP(Table5[[#This Row],[CONTROLN]],vlookup_table[],4,FALSE)</f>
        <v>5411</v>
      </c>
      <c r="P1282" t="str">
        <f>VLOOKUP(Table5[[#This Row],[CONTROLN]],vlookup_table[],5,FALSE)</f>
        <v>R2</v>
      </c>
      <c r="Q1282">
        <f>VLOOKUP(Table5[[#This Row],[CONTROLN]],vlookup_table[],7,FALSE)</f>
        <v>40</v>
      </c>
      <c r="R1282">
        <f t="shared" ref="R1282:R1345" si="20">IF(OR(O1282="",O1282=0),"",(1997-(1900+INT(O1282/100)))-IF(MOD(O1282,100)&gt;6,1,0))</f>
        <v>42</v>
      </c>
      <c r="S12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83" spans="1:19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  <c r="N1283">
        <f>VLOOKUP(Table5[[#This Row],[CONTROLN]],vlookup_table[],2,FALSE)</f>
        <v>1</v>
      </c>
      <c r="O1283">
        <f>VLOOKUP(Table5[[#This Row],[CONTROLN]],vlookup_table[],4,FALSE)</f>
        <v>3501</v>
      </c>
      <c r="P1283" t="str">
        <f>VLOOKUP(Table5[[#This Row],[CONTROLN]],vlookup_table[],5,FALSE)</f>
        <v/>
      </c>
      <c r="Q1283">
        <f>VLOOKUP(Table5[[#This Row],[CONTROLN]],vlookup_table[],7,FALSE)</f>
        <v>7</v>
      </c>
      <c r="R1283">
        <f t="shared" si="20"/>
        <v>62</v>
      </c>
      <c r="S128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284" spans="1:19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  <c r="N1284">
        <f>VLOOKUP(Table5[[#This Row],[CONTROLN]],vlookup_table[],2,FALSE)</f>
        <v>1</v>
      </c>
      <c r="O1284">
        <f>VLOOKUP(Table5[[#This Row],[CONTROLN]],vlookup_table[],4,FALSE)</f>
        <v>6401</v>
      </c>
      <c r="P1284" t="str">
        <f>VLOOKUP(Table5[[#This Row],[CONTROLN]],vlookup_table[],5,FALSE)</f>
        <v>C1</v>
      </c>
      <c r="Q1284">
        <f>VLOOKUP(Table5[[#This Row],[CONTROLN]],vlookup_table[],7,FALSE)</f>
        <v>15</v>
      </c>
      <c r="R1284">
        <f t="shared" si="20"/>
        <v>33</v>
      </c>
      <c r="S12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285" spans="1:19" x14ac:dyDescent="0.35">
      <c r="A1285">
        <v>146463</v>
      </c>
      <c r="B1285" t="s">
        <v>22</v>
      </c>
      <c r="C1285" t="s">
        <v>109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  <c r="N1285">
        <f>VLOOKUP(Table5[[#This Row],[CONTROLN]],vlookup_table[],2,FALSE)</f>
        <v>0</v>
      </c>
      <c r="O1285">
        <f>VLOOKUP(Table5[[#This Row],[CONTROLN]],vlookup_table[],4,FALSE)</f>
        <v>2601</v>
      </c>
      <c r="P1285" t="str">
        <f>VLOOKUP(Table5[[#This Row],[CONTROLN]],vlookup_table[],5,FALSE)</f>
        <v>U2</v>
      </c>
      <c r="Q1285">
        <f>VLOOKUP(Table5[[#This Row],[CONTROLN]],vlookup_table[],7,FALSE)</f>
        <v>5</v>
      </c>
      <c r="R1285">
        <f t="shared" si="20"/>
        <v>71</v>
      </c>
      <c r="S12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86" spans="1:19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  <c r="N1286">
        <f>VLOOKUP(Table5[[#This Row],[CONTROLN]],vlookup_table[],2,FALSE)</f>
        <v>1</v>
      </c>
      <c r="O1286">
        <f>VLOOKUP(Table5[[#This Row],[CONTROLN]],vlookup_table[],4,FALSE)</f>
        <v>2210</v>
      </c>
      <c r="P1286" t="str">
        <f>VLOOKUP(Table5[[#This Row],[CONTROLN]],vlookup_table[],5,FALSE)</f>
        <v>R2</v>
      </c>
      <c r="Q1286">
        <f>VLOOKUP(Table5[[#This Row],[CONTROLN]],vlookup_table[],7,FALSE)</f>
        <v>20</v>
      </c>
      <c r="R1286">
        <f t="shared" si="20"/>
        <v>74</v>
      </c>
      <c r="S12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87" spans="1:19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  <c r="N1287">
        <f>VLOOKUP(Table5[[#This Row],[CONTROLN]],vlookup_table[],2,FALSE)</f>
        <v>1</v>
      </c>
      <c r="O1287">
        <f>VLOOKUP(Table5[[#This Row],[CONTROLN]],vlookup_table[],4,FALSE)</f>
        <v>4801</v>
      </c>
      <c r="P1287" t="str">
        <f>VLOOKUP(Table5[[#This Row],[CONTROLN]],vlookup_table[],5,FALSE)</f>
        <v>S1</v>
      </c>
      <c r="Q1287">
        <f>VLOOKUP(Table5[[#This Row],[CONTROLN]],vlookup_table[],7,FALSE)</f>
        <v>25</v>
      </c>
      <c r="R1287">
        <f t="shared" si="20"/>
        <v>49</v>
      </c>
      <c r="S12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88" spans="1:19" x14ac:dyDescent="0.35">
      <c r="A1288">
        <v>17102</v>
      </c>
      <c r="B1288" t="s">
        <v>18</v>
      </c>
      <c r="C1288" t="s">
        <v>17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  <c r="N1288">
        <f>VLOOKUP(Table5[[#This Row],[CONTROLN]],vlookup_table[],2,FALSE)</f>
        <v>2</v>
      </c>
      <c r="O1288">
        <f>VLOOKUP(Table5[[#This Row],[CONTROLN]],vlookup_table[],4,FALSE)</f>
        <v>0</v>
      </c>
      <c r="P1288" t="str">
        <f>VLOOKUP(Table5[[#This Row],[CONTROLN]],vlookup_table[],5,FALSE)</f>
        <v>T2</v>
      </c>
      <c r="Q1288">
        <f>VLOOKUP(Table5[[#This Row],[CONTROLN]],vlookup_table[],7,FALSE)</f>
        <v>7</v>
      </c>
      <c r="R1288" t="str">
        <f t="shared" si="20"/>
        <v/>
      </c>
      <c r="S12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89" spans="1:19" x14ac:dyDescent="0.35">
      <c r="A1289">
        <v>190157</v>
      </c>
      <c r="B1289" t="s">
        <v>18</v>
      </c>
      <c r="C1289" t="s">
        <v>17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  <c r="N1289">
        <f>VLOOKUP(Table5[[#This Row],[CONTROLN]],vlookup_table[],2,FALSE)</f>
        <v>0</v>
      </c>
      <c r="O1289">
        <f>VLOOKUP(Table5[[#This Row],[CONTROLN]],vlookup_table[],4,FALSE)</f>
        <v>0</v>
      </c>
      <c r="P1289" t="str">
        <f>VLOOKUP(Table5[[#This Row],[CONTROLN]],vlookup_table[],5,FALSE)</f>
        <v>T2</v>
      </c>
      <c r="Q1289">
        <f>VLOOKUP(Table5[[#This Row],[CONTROLN]],vlookup_table[],7,FALSE)</f>
        <v>15</v>
      </c>
      <c r="R1289" t="str">
        <f t="shared" si="20"/>
        <v/>
      </c>
      <c r="S12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90" spans="1:19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  <c r="N1290">
        <f>VLOOKUP(Table5[[#This Row],[CONTROLN]],vlookup_table[],2,FALSE)</f>
        <v>1</v>
      </c>
      <c r="O1290">
        <f>VLOOKUP(Table5[[#This Row],[CONTROLN]],vlookup_table[],4,FALSE)</f>
        <v>2309</v>
      </c>
      <c r="P1290" t="str">
        <f>VLOOKUP(Table5[[#This Row],[CONTROLN]],vlookup_table[],5,FALSE)</f>
        <v>U3</v>
      </c>
      <c r="Q1290">
        <f>VLOOKUP(Table5[[#This Row],[CONTROLN]],vlookup_table[],7,FALSE)</f>
        <v>16</v>
      </c>
      <c r="R1290">
        <f t="shared" si="20"/>
        <v>73</v>
      </c>
      <c r="S12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291" spans="1:19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  <c r="N1291">
        <f>VLOOKUP(Table5[[#This Row],[CONTROLN]],vlookup_table[],2,FALSE)</f>
        <v>2</v>
      </c>
      <c r="O1291">
        <f>VLOOKUP(Table5[[#This Row],[CONTROLN]],vlookup_table[],4,FALSE)</f>
        <v>4401</v>
      </c>
      <c r="P1291" t="str">
        <f>VLOOKUP(Table5[[#This Row],[CONTROLN]],vlookup_table[],5,FALSE)</f>
        <v>S2</v>
      </c>
      <c r="Q1291">
        <f>VLOOKUP(Table5[[#This Row],[CONTROLN]],vlookup_table[],7,FALSE)</f>
        <v>20</v>
      </c>
      <c r="R1291">
        <f t="shared" si="20"/>
        <v>53</v>
      </c>
      <c r="S12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92" spans="1:19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  <c r="N1292">
        <f>VLOOKUP(Table5[[#This Row],[CONTROLN]],vlookup_table[],2,FALSE)</f>
        <v>0</v>
      </c>
      <c r="O1292">
        <f>VLOOKUP(Table5[[#This Row],[CONTROLN]],vlookup_table[],4,FALSE)</f>
        <v>2308</v>
      </c>
      <c r="P1292" t="str">
        <f>VLOOKUP(Table5[[#This Row],[CONTROLN]],vlookup_table[],5,FALSE)</f>
        <v>R2</v>
      </c>
      <c r="Q1292">
        <f>VLOOKUP(Table5[[#This Row],[CONTROLN]],vlookup_table[],7,FALSE)</f>
        <v>25</v>
      </c>
      <c r="R1292">
        <f t="shared" si="20"/>
        <v>73</v>
      </c>
      <c r="S12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293" spans="1:19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  <c r="N1293">
        <f>VLOOKUP(Table5[[#This Row],[CONTROLN]],vlookup_table[],2,FALSE)</f>
        <v>0</v>
      </c>
      <c r="O1293">
        <f>VLOOKUP(Table5[[#This Row],[CONTROLN]],vlookup_table[],4,FALSE)</f>
        <v>3802</v>
      </c>
      <c r="P1293" t="str">
        <f>VLOOKUP(Table5[[#This Row],[CONTROLN]],vlookup_table[],5,FALSE)</f>
        <v>T1</v>
      </c>
      <c r="Q1293">
        <f>VLOOKUP(Table5[[#This Row],[CONTROLN]],vlookup_table[],7,FALSE)</f>
        <v>20</v>
      </c>
      <c r="R1293">
        <f t="shared" si="20"/>
        <v>59</v>
      </c>
      <c r="S12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94" spans="1:19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  <c r="N1294">
        <f>VLOOKUP(Table5[[#This Row],[CONTROLN]],vlookup_table[],2,FALSE)</f>
        <v>1</v>
      </c>
      <c r="O1294">
        <f>VLOOKUP(Table5[[#This Row],[CONTROLN]],vlookup_table[],4,FALSE)</f>
        <v>2701</v>
      </c>
      <c r="P1294" t="str">
        <f>VLOOKUP(Table5[[#This Row],[CONTROLN]],vlookup_table[],5,FALSE)</f>
        <v>S2</v>
      </c>
      <c r="Q1294">
        <f>VLOOKUP(Table5[[#This Row],[CONTROLN]],vlookup_table[],7,FALSE)</f>
        <v>15</v>
      </c>
      <c r="R1294">
        <f t="shared" si="20"/>
        <v>70</v>
      </c>
      <c r="S12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95" spans="1:19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  <c r="N1295">
        <f>VLOOKUP(Table5[[#This Row],[CONTROLN]],vlookup_table[],2,FALSE)</f>
        <v>1</v>
      </c>
      <c r="O1295">
        <f>VLOOKUP(Table5[[#This Row],[CONTROLN]],vlookup_table[],4,FALSE)</f>
        <v>4901</v>
      </c>
      <c r="P1295" t="str">
        <f>VLOOKUP(Table5[[#This Row],[CONTROLN]],vlookup_table[],5,FALSE)</f>
        <v>S1</v>
      </c>
      <c r="Q1295">
        <f>VLOOKUP(Table5[[#This Row],[CONTROLN]],vlookup_table[],7,FALSE)</f>
        <v>45</v>
      </c>
      <c r="R1295">
        <f t="shared" si="20"/>
        <v>48</v>
      </c>
      <c r="S12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96" spans="1:19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  <c r="N1296">
        <f>VLOOKUP(Table5[[#This Row],[CONTROLN]],vlookup_table[],2,FALSE)</f>
        <v>0</v>
      </c>
      <c r="O1296">
        <f>VLOOKUP(Table5[[#This Row],[CONTROLN]],vlookup_table[],4,FALSE)</f>
        <v>0</v>
      </c>
      <c r="P1296" t="str">
        <f>VLOOKUP(Table5[[#This Row],[CONTROLN]],vlookup_table[],5,FALSE)</f>
        <v/>
      </c>
      <c r="Q1296">
        <f>VLOOKUP(Table5[[#This Row],[CONTROLN]],vlookup_table[],7,FALSE)</f>
        <v>18</v>
      </c>
      <c r="R1296" t="str">
        <f t="shared" si="20"/>
        <v/>
      </c>
      <c r="S129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297" spans="1:19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  <c r="N1297">
        <f>VLOOKUP(Table5[[#This Row],[CONTROLN]],vlookup_table[],2,FALSE)</f>
        <v>0</v>
      </c>
      <c r="O1297">
        <f>VLOOKUP(Table5[[#This Row],[CONTROLN]],vlookup_table[],4,FALSE)</f>
        <v>6601</v>
      </c>
      <c r="P1297" t="str">
        <f>VLOOKUP(Table5[[#This Row],[CONTROLN]],vlookup_table[],5,FALSE)</f>
        <v>T2</v>
      </c>
      <c r="Q1297">
        <f>VLOOKUP(Table5[[#This Row],[CONTROLN]],vlookup_table[],7,FALSE)</f>
        <v>3</v>
      </c>
      <c r="R1297">
        <f t="shared" si="20"/>
        <v>31</v>
      </c>
      <c r="S12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298" spans="1:19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  <c r="N1298">
        <f>VLOOKUP(Table5[[#This Row],[CONTROLN]],vlookup_table[],2,FALSE)</f>
        <v>28</v>
      </c>
      <c r="O1298">
        <f>VLOOKUP(Table5[[#This Row],[CONTROLN]],vlookup_table[],4,FALSE)</f>
        <v>3503</v>
      </c>
      <c r="P1298" t="str">
        <f>VLOOKUP(Table5[[#This Row],[CONTROLN]],vlookup_table[],5,FALSE)</f>
        <v>S1</v>
      </c>
      <c r="Q1298">
        <f>VLOOKUP(Table5[[#This Row],[CONTROLN]],vlookup_table[],7,FALSE)</f>
        <v>9</v>
      </c>
      <c r="R1298">
        <f t="shared" si="20"/>
        <v>62</v>
      </c>
      <c r="S12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299" spans="1:19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  <c r="N1299">
        <f>VLOOKUP(Table5[[#This Row],[CONTROLN]],vlookup_table[],2,FALSE)</f>
        <v>2</v>
      </c>
      <c r="O1299">
        <f>VLOOKUP(Table5[[#This Row],[CONTROLN]],vlookup_table[],4,FALSE)</f>
        <v>4101</v>
      </c>
      <c r="P1299" t="str">
        <f>VLOOKUP(Table5[[#This Row],[CONTROLN]],vlookup_table[],5,FALSE)</f>
        <v>S1</v>
      </c>
      <c r="Q1299">
        <f>VLOOKUP(Table5[[#This Row],[CONTROLN]],vlookup_table[],7,FALSE)</f>
        <v>15</v>
      </c>
      <c r="R1299">
        <f t="shared" si="20"/>
        <v>56</v>
      </c>
      <c r="S12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00" spans="1:19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  <c r="N1300">
        <f>VLOOKUP(Table5[[#This Row],[CONTROLN]],vlookup_table[],2,FALSE)</f>
        <v>1</v>
      </c>
      <c r="O1300">
        <f>VLOOKUP(Table5[[#This Row],[CONTROLN]],vlookup_table[],4,FALSE)</f>
        <v>1801</v>
      </c>
      <c r="P1300" t="str">
        <f>VLOOKUP(Table5[[#This Row],[CONTROLN]],vlookup_table[],5,FALSE)</f>
        <v>T2</v>
      </c>
      <c r="Q1300">
        <f>VLOOKUP(Table5[[#This Row],[CONTROLN]],vlookup_table[],7,FALSE)</f>
        <v>20</v>
      </c>
      <c r="R1300">
        <f t="shared" si="20"/>
        <v>79</v>
      </c>
      <c r="S13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01" spans="1:19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  <c r="N1301">
        <f>VLOOKUP(Table5[[#This Row],[CONTROLN]],vlookup_table[],2,FALSE)</f>
        <v>0</v>
      </c>
      <c r="O1301">
        <f>VLOOKUP(Table5[[#This Row],[CONTROLN]],vlookup_table[],4,FALSE)</f>
        <v>0</v>
      </c>
      <c r="P1301" t="str">
        <f>VLOOKUP(Table5[[#This Row],[CONTROLN]],vlookup_table[],5,FALSE)</f>
        <v>T2</v>
      </c>
      <c r="Q1301">
        <f>VLOOKUP(Table5[[#This Row],[CONTROLN]],vlookup_table[],7,FALSE)</f>
        <v>20</v>
      </c>
      <c r="R1301" t="str">
        <f t="shared" si="20"/>
        <v/>
      </c>
      <c r="S13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02" spans="1:19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  <c r="N1302">
        <f>VLOOKUP(Table5[[#This Row],[CONTROLN]],vlookup_table[],2,FALSE)</f>
        <v>1</v>
      </c>
      <c r="O1302">
        <f>VLOOKUP(Table5[[#This Row],[CONTROLN]],vlookup_table[],4,FALSE)</f>
        <v>1710</v>
      </c>
      <c r="P1302" t="str">
        <f>VLOOKUP(Table5[[#This Row],[CONTROLN]],vlookup_table[],5,FALSE)</f>
        <v>C2</v>
      </c>
      <c r="Q1302">
        <f>VLOOKUP(Table5[[#This Row],[CONTROLN]],vlookup_table[],7,FALSE)</f>
        <v>10</v>
      </c>
      <c r="R1302">
        <f t="shared" si="20"/>
        <v>79</v>
      </c>
      <c r="S13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03" spans="1:19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  <c r="N1303">
        <f>VLOOKUP(Table5[[#This Row],[CONTROLN]],vlookup_table[],2,FALSE)</f>
        <v>0</v>
      </c>
      <c r="O1303">
        <f>VLOOKUP(Table5[[#This Row],[CONTROLN]],vlookup_table[],4,FALSE)</f>
        <v>4905</v>
      </c>
      <c r="P1303" t="str">
        <f>VLOOKUP(Table5[[#This Row],[CONTROLN]],vlookup_table[],5,FALSE)</f>
        <v>R2</v>
      </c>
      <c r="Q1303">
        <f>VLOOKUP(Table5[[#This Row],[CONTROLN]],vlookup_table[],7,FALSE)</f>
        <v>15</v>
      </c>
      <c r="R1303">
        <f t="shared" si="20"/>
        <v>48</v>
      </c>
      <c r="S13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04" spans="1:19" x14ac:dyDescent="0.35">
      <c r="A1304">
        <v>178498</v>
      </c>
      <c r="B1304" t="s">
        <v>41</v>
      </c>
      <c r="C1304" t="s">
        <v>14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  <c r="N1304">
        <f>VLOOKUP(Table5[[#This Row],[CONTROLN]],vlookup_table[],2,FALSE)</f>
        <v>0</v>
      </c>
      <c r="O1304">
        <f>VLOOKUP(Table5[[#This Row],[CONTROLN]],vlookup_table[],4,FALSE)</f>
        <v>2802</v>
      </c>
      <c r="P1304" t="str">
        <f>VLOOKUP(Table5[[#This Row],[CONTROLN]],vlookup_table[],5,FALSE)</f>
        <v>S2</v>
      </c>
      <c r="Q1304">
        <f>VLOOKUP(Table5[[#This Row],[CONTROLN]],vlookup_table[],7,FALSE)</f>
        <v>15</v>
      </c>
      <c r="R1304">
        <f t="shared" si="20"/>
        <v>69</v>
      </c>
      <c r="S13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05" spans="1:19" x14ac:dyDescent="0.35">
      <c r="A1305">
        <v>77742</v>
      </c>
      <c r="B1305" t="s">
        <v>21</v>
      </c>
      <c r="C1305" t="s">
        <v>109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  <c r="N1305">
        <f>VLOOKUP(Table5[[#This Row],[CONTROLN]],vlookup_table[],2,FALSE)</f>
        <v>0</v>
      </c>
      <c r="O1305">
        <f>VLOOKUP(Table5[[#This Row],[CONTROLN]],vlookup_table[],4,FALSE)</f>
        <v>0</v>
      </c>
      <c r="P1305" t="str">
        <f>VLOOKUP(Table5[[#This Row],[CONTROLN]],vlookup_table[],5,FALSE)</f>
        <v>R2</v>
      </c>
      <c r="Q1305">
        <f>VLOOKUP(Table5[[#This Row],[CONTROLN]],vlookup_table[],7,FALSE)</f>
        <v>5</v>
      </c>
      <c r="R1305" t="str">
        <f t="shared" si="20"/>
        <v/>
      </c>
      <c r="S13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06" spans="1:19" x14ac:dyDescent="0.35">
      <c r="A1306">
        <v>21204</v>
      </c>
      <c r="B1306" t="s">
        <v>18</v>
      </c>
      <c r="C1306" t="s">
        <v>17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  <c r="N1306">
        <f>VLOOKUP(Table5[[#This Row],[CONTROLN]],vlookup_table[],2,FALSE)</f>
        <v>2</v>
      </c>
      <c r="O1306">
        <f>VLOOKUP(Table5[[#This Row],[CONTROLN]],vlookup_table[],4,FALSE)</f>
        <v>4001</v>
      </c>
      <c r="P1306" t="str">
        <f>VLOOKUP(Table5[[#This Row],[CONTROLN]],vlookup_table[],5,FALSE)</f>
        <v>C2</v>
      </c>
      <c r="Q1306">
        <f>VLOOKUP(Table5[[#This Row],[CONTROLN]],vlookup_table[],7,FALSE)</f>
        <v>8</v>
      </c>
      <c r="R1306">
        <f t="shared" si="20"/>
        <v>57</v>
      </c>
      <c r="S13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07" spans="1:19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  <c r="N1307">
        <f>VLOOKUP(Table5[[#This Row],[CONTROLN]],vlookup_table[],2,FALSE)</f>
        <v>0</v>
      </c>
      <c r="O1307">
        <f>VLOOKUP(Table5[[#This Row],[CONTROLN]],vlookup_table[],4,FALSE)</f>
        <v>7401</v>
      </c>
      <c r="P1307" t="str">
        <f>VLOOKUP(Table5[[#This Row],[CONTROLN]],vlookup_table[],5,FALSE)</f>
        <v>T2</v>
      </c>
      <c r="Q1307">
        <f>VLOOKUP(Table5[[#This Row],[CONTROLN]],vlookup_table[],7,FALSE)</f>
        <v>10</v>
      </c>
      <c r="R1307">
        <f t="shared" si="20"/>
        <v>23</v>
      </c>
      <c r="S13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08" spans="1:19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  <c r="N1308">
        <f>VLOOKUP(Table5[[#This Row],[CONTROLN]],vlookup_table[],2,FALSE)</f>
        <v>0</v>
      </c>
      <c r="O1308">
        <f>VLOOKUP(Table5[[#This Row],[CONTROLN]],vlookup_table[],4,FALSE)</f>
        <v>5207</v>
      </c>
      <c r="P1308" t="str">
        <f>VLOOKUP(Table5[[#This Row],[CONTROLN]],vlookup_table[],5,FALSE)</f>
        <v>T2</v>
      </c>
      <c r="Q1308">
        <f>VLOOKUP(Table5[[#This Row],[CONTROLN]],vlookup_table[],7,FALSE)</f>
        <v>20</v>
      </c>
      <c r="R1308">
        <f t="shared" si="20"/>
        <v>44</v>
      </c>
      <c r="S13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09" spans="1:19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  <c r="N1309">
        <f>VLOOKUP(Table5[[#This Row],[CONTROLN]],vlookup_table[],2,FALSE)</f>
        <v>0</v>
      </c>
      <c r="O1309">
        <f>VLOOKUP(Table5[[#This Row],[CONTROLN]],vlookup_table[],4,FALSE)</f>
        <v>801</v>
      </c>
      <c r="P1309" t="str">
        <f>VLOOKUP(Table5[[#This Row],[CONTROLN]],vlookup_table[],5,FALSE)</f>
        <v>U2</v>
      </c>
      <c r="Q1309">
        <f>VLOOKUP(Table5[[#This Row],[CONTROLN]],vlookup_table[],7,FALSE)</f>
        <v>100</v>
      </c>
      <c r="R1309">
        <f t="shared" si="20"/>
        <v>89</v>
      </c>
      <c r="S13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10" spans="1:19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  <c r="N1310">
        <f>VLOOKUP(Table5[[#This Row],[CONTROLN]],vlookup_table[],2,FALSE)</f>
        <v>0</v>
      </c>
      <c r="O1310">
        <f>VLOOKUP(Table5[[#This Row],[CONTROLN]],vlookup_table[],4,FALSE)</f>
        <v>1501</v>
      </c>
      <c r="P1310" t="str">
        <f>VLOOKUP(Table5[[#This Row],[CONTROLN]],vlookup_table[],5,FALSE)</f>
        <v>T2</v>
      </c>
      <c r="Q1310">
        <f>VLOOKUP(Table5[[#This Row],[CONTROLN]],vlookup_table[],7,FALSE)</f>
        <v>15</v>
      </c>
      <c r="R1310">
        <f t="shared" si="20"/>
        <v>82</v>
      </c>
      <c r="S13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11" spans="1:19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  <c r="N1311">
        <f>VLOOKUP(Table5[[#This Row],[CONTROLN]],vlookup_table[],2,FALSE)</f>
        <v>0</v>
      </c>
      <c r="O1311">
        <f>VLOOKUP(Table5[[#This Row],[CONTROLN]],vlookup_table[],4,FALSE)</f>
        <v>5610</v>
      </c>
      <c r="P1311" t="str">
        <f>VLOOKUP(Table5[[#This Row],[CONTROLN]],vlookup_table[],5,FALSE)</f>
        <v>C2</v>
      </c>
      <c r="Q1311">
        <f>VLOOKUP(Table5[[#This Row],[CONTROLN]],vlookup_table[],7,FALSE)</f>
        <v>25</v>
      </c>
      <c r="R1311">
        <f t="shared" si="20"/>
        <v>40</v>
      </c>
      <c r="S13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12" spans="1:19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  <c r="N1312">
        <f>VLOOKUP(Table5[[#This Row],[CONTROLN]],vlookup_table[],2,FALSE)</f>
        <v>1</v>
      </c>
      <c r="O1312">
        <f>VLOOKUP(Table5[[#This Row],[CONTROLN]],vlookup_table[],4,FALSE)</f>
        <v>5401</v>
      </c>
      <c r="P1312" t="str">
        <f>VLOOKUP(Table5[[#This Row],[CONTROLN]],vlookup_table[],5,FALSE)</f>
        <v/>
      </c>
      <c r="Q1312">
        <f>VLOOKUP(Table5[[#This Row],[CONTROLN]],vlookup_table[],7,FALSE)</f>
        <v>15</v>
      </c>
      <c r="R1312">
        <f t="shared" si="20"/>
        <v>43</v>
      </c>
      <c r="S131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313" spans="1:19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  <c r="N1313">
        <f>VLOOKUP(Table5[[#This Row],[CONTROLN]],vlookup_table[],2,FALSE)</f>
        <v>0</v>
      </c>
      <c r="O1313">
        <f>VLOOKUP(Table5[[#This Row],[CONTROLN]],vlookup_table[],4,FALSE)</f>
        <v>5401</v>
      </c>
      <c r="P1313" t="str">
        <f>VLOOKUP(Table5[[#This Row],[CONTROLN]],vlookup_table[],5,FALSE)</f>
        <v>U3</v>
      </c>
      <c r="Q1313">
        <f>VLOOKUP(Table5[[#This Row],[CONTROLN]],vlookup_table[],7,FALSE)</f>
        <v>15</v>
      </c>
      <c r="R1313">
        <f t="shared" si="20"/>
        <v>43</v>
      </c>
      <c r="S13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14" spans="1:19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  <c r="N1314">
        <f>VLOOKUP(Table5[[#This Row],[CONTROLN]],vlookup_table[],2,FALSE)</f>
        <v>0</v>
      </c>
      <c r="O1314">
        <f>VLOOKUP(Table5[[#This Row],[CONTROLN]],vlookup_table[],4,FALSE)</f>
        <v>2901</v>
      </c>
      <c r="P1314" t="str">
        <f>VLOOKUP(Table5[[#This Row],[CONTROLN]],vlookup_table[],5,FALSE)</f>
        <v>R2</v>
      </c>
      <c r="Q1314">
        <f>VLOOKUP(Table5[[#This Row],[CONTROLN]],vlookup_table[],7,FALSE)</f>
        <v>5</v>
      </c>
      <c r="R1314">
        <f t="shared" si="20"/>
        <v>68</v>
      </c>
      <c r="S13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15" spans="1:19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  <c r="N1315">
        <f>VLOOKUP(Table5[[#This Row],[CONTROLN]],vlookup_table[],2,FALSE)</f>
        <v>0</v>
      </c>
      <c r="O1315">
        <f>VLOOKUP(Table5[[#This Row],[CONTROLN]],vlookup_table[],4,FALSE)</f>
        <v>1701</v>
      </c>
      <c r="P1315" t="str">
        <f>VLOOKUP(Table5[[#This Row],[CONTROLN]],vlookup_table[],5,FALSE)</f>
        <v>R3</v>
      </c>
      <c r="Q1315">
        <f>VLOOKUP(Table5[[#This Row],[CONTROLN]],vlookup_table[],7,FALSE)</f>
        <v>4</v>
      </c>
      <c r="R1315">
        <f t="shared" si="20"/>
        <v>80</v>
      </c>
      <c r="S13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16" spans="1:19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  <c r="N1316">
        <f>VLOOKUP(Table5[[#This Row],[CONTROLN]],vlookup_table[],2,FALSE)</f>
        <v>1</v>
      </c>
      <c r="O1316">
        <f>VLOOKUP(Table5[[#This Row],[CONTROLN]],vlookup_table[],4,FALSE)</f>
        <v>1</v>
      </c>
      <c r="P1316" t="str">
        <f>VLOOKUP(Table5[[#This Row],[CONTROLN]],vlookup_table[],5,FALSE)</f>
        <v>U1</v>
      </c>
      <c r="Q1316">
        <f>VLOOKUP(Table5[[#This Row],[CONTROLN]],vlookup_table[],7,FALSE)</f>
        <v>10</v>
      </c>
      <c r="R1316">
        <f t="shared" si="20"/>
        <v>97</v>
      </c>
      <c r="S13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17" spans="1:19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  <c r="N1317">
        <f>VLOOKUP(Table5[[#This Row],[CONTROLN]],vlookup_table[],2,FALSE)</f>
        <v>2</v>
      </c>
      <c r="O1317">
        <f>VLOOKUP(Table5[[#This Row],[CONTROLN]],vlookup_table[],4,FALSE)</f>
        <v>3001</v>
      </c>
      <c r="P1317" t="str">
        <f>VLOOKUP(Table5[[#This Row],[CONTROLN]],vlookup_table[],5,FALSE)</f>
        <v>R2</v>
      </c>
      <c r="Q1317">
        <f>VLOOKUP(Table5[[#This Row],[CONTROLN]],vlookup_table[],7,FALSE)</f>
        <v>8</v>
      </c>
      <c r="R1317">
        <f t="shared" si="20"/>
        <v>67</v>
      </c>
      <c r="S13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18" spans="1:19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  <c r="N1318">
        <f>VLOOKUP(Table5[[#This Row],[CONTROLN]],vlookup_table[],2,FALSE)</f>
        <v>2</v>
      </c>
      <c r="O1318">
        <f>VLOOKUP(Table5[[#This Row],[CONTROLN]],vlookup_table[],4,FALSE)</f>
        <v>1105</v>
      </c>
      <c r="P1318" t="str">
        <f>VLOOKUP(Table5[[#This Row],[CONTROLN]],vlookup_table[],5,FALSE)</f>
        <v>R2</v>
      </c>
      <c r="Q1318">
        <f>VLOOKUP(Table5[[#This Row],[CONTROLN]],vlookup_table[],7,FALSE)</f>
        <v>21</v>
      </c>
      <c r="R1318">
        <f t="shared" si="20"/>
        <v>86</v>
      </c>
      <c r="S13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19" spans="1:19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  <c r="N1319">
        <f>VLOOKUP(Table5[[#This Row],[CONTROLN]],vlookup_table[],2,FALSE)</f>
        <v>0</v>
      </c>
      <c r="O1319">
        <f>VLOOKUP(Table5[[#This Row],[CONTROLN]],vlookup_table[],4,FALSE)</f>
        <v>7401</v>
      </c>
      <c r="P1319" t="str">
        <f>VLOOKUP(Table5[[#This Row],[CONTROLN]],vlookup_table[],5,FALSE)</f>
        <v>S2</v>
      </c>
      <c r="Q1319">
        <f>VLOOKUP(Table5[[#This Row],[CONTROLN]],vlookup_table[],7,FALSE)</f>
        <v>10</v>
      </c>
      <c r="R1319">
        <f t="shared" si="20"/>
        <v>23</v>
      </c>
      <c r="S13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20" spans="1:19" x14ac:dyDescent="0.35">
      <c r="A1320">
        <v>179293</v>
      </c>
      <c r="B1320" t="s">
        <v>41</v>
      </c>
      <c r="C1320" t="s">
        <v>14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  <c r="N1320">
        <f>VLOOKUP(Table5[[#This Row],[CONTROLN]],vlookup_table[],2,FALSE)</f>
        <v>2</v>
      </c>
      <c r="O1320">
        <f>VLOOKUP(Table5[[#This Row],[CONTROLN]],vlookup_table[],4,FALSE)</f>
        <v>0</v>
      </c>
      <c r="P1320" t="str">
        <f>VLOOKUP(Table5[[#This Row],[CONTROLN]],vlookup_table[],5,FALSE)</f>
        <v>S2</v>
      </c>
      <c r="Q1320">
        <f>VLOOKUP(Table5[[#This Row],[CONTROLN]],vlookup_table[],7,FALSE)</f>
        <v>10</v>
      </c>
      <c r="R1320" t="str">
        <f t="shared" si="20"/>
        <v/>
      </c>
      <c r="S13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21" spans="1:19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  <c r="N1321">
        <f>VLOOKUP(Table5[[#This Row],[CONTROLN]],vlookup_table[],2,FALSE)</f>
        <v>2</v>
      </c>
      <c r="O1321">
        <f>VLOOKUP(Table5[[#This Row],[CONTROLN]],vlookup_table[],4,FALSE)</f>
        <v>3508</v>
      </c>
      <c r="P1321" t="str">
        <f>VLOOKUP(Table5[[#This Row],[CONTROLN]],vlookup_table[],5,FALSE)</f>
        <v>T2</v>
      </c>
      <c r="Q1321">
        <f>VLOOKUP(Table5[[#This Row],[CONTROLN]],vlookup_table[],7,FALSE)</f>
        <v>10</v>
      </c>
      <c r="R1321">
        <f t="shared" si="20"/>
        <v>61</v>
      </c>
      <c r="S13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22" spans="1:19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  <c r="N1322">
        <f>VLOOKUP(Table5[[#This Row],[CONTROLN]],vlookup_table[],2,FALSE)</f>
        <v>1</v>
      </c>
      <c r="O1322">
        <f>VLOOKUP(Table5[[#This Row],[CONTROLN]],vlookup_table[],4,FALSE)</f>
        <v>4701</v>
      </c>
      <c r="P1322" t="str">
        <f>VLOOKUP(Table5[[#This Row],[CONTROLN]],vlookup_table[],5,FALSE)</f>
        <v>R3</v>
      </c>
      <c r="Q1322">
        <f>VLOOKUP(Table5[[#This Row],[CONTROLN]],vlookup_table[],7,FALSE)</f>
        <v>20</v>
      </c>
      <c r="R1322">
        <f t="shared" si="20"/>
        <v>50</v>
      </c>
      <c r="S13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23" spans="1:19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  <c r="N1323">
        <f>VLOOKUP(Table5[[#This Row],[CONTROLN]],vlookup_table[],2,FALSE)</f>
        <v>1</v>
      </c>
      <c r="O1323">
        <f>VLOOKUP(Table5[[#This Row],[CONTROLN]],vlookup_table[],4,FALSE)</f>
        <v>2205</v>
      </c>
      <c r="P1323" t="str">
        <f>VLOOKUP(Table5[[#This Row],[CONTROLN]],vlookup_table[],5,FALSE)</f>
        <v>U1</v>
      </c>
      <c r="Q1323">
        <f>VLOOKUP(Table5[[#This Row],[CONTROLN]],vlookup_table[],7,FALSE)</f>
        <v>10</v>
      </c>
      <c r="R1323">
        <f t="shared" si="20"/>
        <v>75</v>
      </c>
      <c r="S13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24" spans="1:19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  <c r="N1324">
        <f>VLOOKUP(Table5[[#This Row],[CONTROLN]],vlookup_table[],2,FALSE)</f>
        <v>2</v>
      </c>
      <c r="O1324">
        <f>VLOOKUP(Table5[[#This Row],[CONTROLN]],vlookup_table[],4,FALSE)</f>
        <v>4801</v>
      </c>
      <c r="P1324" t="str">
        <f>VLOOKUP(Table5[[#This Row],[CONTROLN]],vlookup_table[],5,FALSE)</f>
        <v>S2</v>
      </c>
      <c r="Q1324">
        <f>VLOOKUP(Table5[[#This Row],[CONTROLN]],vlookup_table[],7,FALSE)</f>
        <v>14</v>
      </c>
      <c r="R1324">
        <f t="shared" si="20"/>
        <v>49</v>
      </c>
      <c r="S13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25" spans="1:19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  <c r="N1325">
        <f>VLOOKUP(Table5[[#This Row],[CONTROLN]],vlookup_table[],2,FALSE)</f>
        <v>1</v>
      </c>
      <c r="O1325">
        <f>VLOOKUP(Table5[[#This Row],[CONTROLN]],vlookup_table[],4,FALSE)</f>
        <v>4701</v>
      </c>
      <c r="P1325" t="str">
        <f>VLOOKUP(Table5[[#This Row],[CONTROLN]],vlookup_table[],5,FALSE)</f>
        <v>S1</v>
      </c>
      <c r="Q1325">
        <f>VLOOKUP(Table5[[#This Row],[CONTROLN]],vlookup_table[],7,FALSE)</f>
        <v>17</v>
      </c>
      <c r="R1325">
        <f t="shared" si="20"/>
        <v>50</v>
      </c>
      <c r="S13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26" spans="1:19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  <c r="N1326">
        <f>VLOOKUP(Table5[[#This Row],[CONTROLN]],vlookup_table[],2,FALSE)</f>
        <v>1</v>
      </c>
      <c r="O1326">
        <f>VLOOKUP(Table5[[#This Row],[CONTROLN]],vlookup_table[],4,FALSE)</f>
        <v>6509</v>
      </c>
      <c r="P1326" t="str">
        <f>VLOOKUP(Table5[[#This Row],[CONTROLN]],vlookup_table[],5,FALSE)</f>
        <v>S3</v>
      </c>
      <c r="Q1326">
        <f>VLOOKUP(Table5[[#This Row],[CONTROLN]],vlookup_table[],7,FALSE)</f>
        <v>20</v>
      </c>
      <c r="R1326">
        <f t="shared" si="20"/>
        <v>31</v>
      </c>
      <c r="S13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27" spans="1:19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  <c r="N1327">
        <f>VLOOKUP(Table5[[#This Row],[CONTROLN]],vlookup_table[],2,FALSE)</f>
        <v>1</v>
      </c>
      <c r="O1327">
        <f>VLOOKUP(Table5[[#This Row],[CONTROLN]],vlookup_table[],4,FALSE)</f>
        <v>2506</v>
      </c>
      <c r="P1327" t="str">
        <f>VLOOKUP(Table5[[#This Row],[CONTROLN]],vlookup_table[],5,FALSE)</f>
        <v>T2</v>
      </c>
      <c r="Q1327">
        <f>VLOOKUP(Table5[[#This Row],[CONTROLN]],vlookup_table[],7,FALSE)</f>
        <v>8</v>
      </c>
      <c r="R1327">
        <f t="shared" si="20"/>
        <v>72</v>
      </c>
      <c r="S13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28" spans="1:19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  <c r="N1328">
        <f>VLOOKUP(Table5[[#This Row],[CONTROLN]],vlookup_table[],2,FALSE)</f>
        <v>1002</v>
      </c>
      <c r="O1328">
        <f>VLOOKUP(Table5[[#This Row],[CONTROLN]],vlookup_table[],4,FALSE)</f>
        <v>5109</v>
      </c>
      <c r="P1328" t="str">
        <f>VLOOKUP(Table5[[#This Row],[CONTROLN]],vlookup_table[],5,FALSE)</f>
        <v>T2</v>
      </c>
      <c r="Q1328">
        <f>VLOOKUP(Table5[[#This Row],[CONTROLN]],vlookup_table[],7,FALSE)</f>
        <v>19</v>
      </c>
      <c r="R1328">
        <f t="shared" si="20"/>
        <v>45</v>
      </c>
      <c r="S13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29" spans="1:19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  <c r="N1329">
        <f>VLOOKUP(Table5[[#This Row],[CONTROLN]],vlookup_table[],2,FALSE)</f>
        <v>2</v>
      </c>
      <c r="O1329">
        <f>VLOOKUP(Table5[[#This Row],[CONTROLN]],vlookup_table[],4,FALSE)</f>
        <v>3805</v>
      </c>
      <c r="P1329" t="str">
        <f>VLOOKUP(Table5[[#This Row],[CONTROLN]],vlookup_table[],5,FALSE)</f>
        <v>S1</v>
      </c>
      <c r="Q1329">
        <f>VLOOKUP(Table5[[#This Row],[CONTROLN]],vlookup_table[],7,FALSE)</f>
        <v>16</v>
      </c>
      <c r="R1329">
        <f t="shared" si="20"/>
        <v>59</v>
      </c>
      <c r="S13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30" spans="1:19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  <c r="N1330">
        <f>VLOOKUP(Table5[[#This Row],[CONTROLN]],vlookup_table[],2,FALSE)</f>
        <v>28</v>
      </c>
      <c r="O1330">
        <f>VLOOKUP(Table5[[#This Row],[CONTROLN]],vlookup_table[],4,FALSE)</f>
        <v>2401</v>
      </c>
      <c r="P1330" t="str">
        <f>VLOOKUP(Table5[[#This Row],[CONTROLN]],vlookup_table[],5,FALSE)</f>
        <v>S3</v>
      </c>
      <c r="Q1330">
        <f>VLOOKUP(Table5[[#This Row],[CONTROLN]],vlookup_table[],7,FALSE)</f>
        <v>5</v>
      </c>
      <c r="R1330">
        <f t="shared" si="20"/>
        <v>73</v>
      </c>
      <c r="S13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31" spans="1:19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  <c r="N1331">
        <f>VLOOKUP(Table5[[#This Row],[CONTROLN]],vlookup_table[],2,FALSE)</f>
        <v>2</v>
      </c>
      <c r="O1331">
        <f>VLOOKUP(Table5[[#This Row],[CONTROLN]],vlookup_table[],4,FALSE)</f>
        <v>1805</v>
      </c>
      <c r="P1331" t="str">
        <f>VLOOKUP(Table5[[#This Row],[CONTROLN]],vlookup_table[],5,FALSE)</f>
        <v>C2</v>
      </c>
      <c r="Q1331">
        <f>VLOOKUP(Table5[[#This Row],[CONTROLN]],vlookup_table[],7,FALSE)</f>
        <v>20</v>
      </c>
      <c r="R1331">
        <f t="shared" si="20"/>
        <v>79</v>
      </c>
      <c r="S13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32" spans="1:19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  <c r="N1332">
        <f>VLOOKUP(Table5[[#This Row],[CONTROLN]],vlookup_table[],2,FALSE)</f>
        <v>1</v>
      </c>
      <c r="O1332">
        <f>VLOOKUP(Table5[[#This Row],[CONTROLN]],vlookup_table[],4,FALSE)</f>
        <v>4701</v>
      </c>
      <c r="P1332" t="str">
        <f>VLOOKUP(Table5[[#This Row],[CONTROLN]],vlookup_table[],5,FALSE)</f>
        <v>T1</v>
      </c>
      <c r="Q1332">
        <f>VLOOKUP(Table5[[#This Row],[CONTROLN]],vlookup_table[],7,FALSE)</f>
        <v>20</v>
      </c>
      <c r="R1332">
        <f t="shared" si="20"/>
        <v>50</v>
      </c>
      <c r="S13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33" spans="1:19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  <c r="N1333">
        <f>VLOOKUP(Table5[[#This Row],[CONTROLN]],vlookup_table[],2,FALSE)</f>
        <v>2</v>
      </c>
      <c r="O1333">
        <f>VLOOKUP(Table5[[#This Row],[CONTROLN]],vlookup_table[],4,FALSE)</f>
        <v>2401</v>
      </c>
      <c r="P1333" t="str">
        <f>VLOOKUP(Table5[[#This Row],[CONTROLN]],vlookup_table[],5,FALSE)</f>
        <v>R2</v>
      </c>
      <c r="Q1333">
        <f>VLOOKUP(Table5[[#This Row],[CONTROLN]],vlookup_table[],7,FALSE)</f>
        <v>20</v>
      </c>
      <c r="R1333">
        <f t="shared" si="20"/>
        <v>73</v>
      </c>
      <c r="S13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34" spans="1:19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  <c r="N1334">
        <f>VLOOKUP(Table5[[#This Row],[CONTROLN]],vlookup_table[],2,FALSE)</f>
        <v>0</v>
      </c>
      <c r="O1334">
        <f>VLOOKUP(Table5[[#This Row],[CONTROLN]],vlookup_table[],4,FALSE)</f>
        <v>0</v>
      </c>
      <c r="P1334" t="str">
        <f>VLOOKUP(Table5[[#This Row],[CONTROLN]],vlookup_table[],5,FALSE)</f>
        <v>S2</v>
      </c>
      <c r="Q1334">
        <f>VLOOKUP(Table5[[#This Row],[CONTROLN]],vlookup_table[],7,FALSE)</f>
        <v>25</v>
      </c>
      <c r="R1334" t="str">
        <f t="shared" si="20"/>
        <v/>
      </c>
      <c r="S13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35" spans="1:19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  <c r="N1335">
        <f>VLOOKUP(Table5[[#This Row],[CONTROLN]],vlookup_table[],2,FALSE)</f>
        <v>1</v>
      </c>
      <c r="O1335">
        <f>VLOOKUP(Table5[[#This Row],[CONTROLN]],vlookup_table[],4,FALSE)</f>
        <v>2109</v>
      </c>
      <c r="P1335" t="str">
        <f>VLOOKUP(Table5[[#This Row],[CONTROLN]],vlookup_table[],5,FALSE)</f>
        <v>C3</v>
      </c>
      <c r="Q1335">
        <f>VLOOKUP(Table5[[#This Row],[CONTROLN]],vlookup_table[],7,FALSE)</f>
        <v>16</v>
      </c>
      <c r="R1335">
        <f t="shared" si="20"/>
        <v>75</v>
      </c>
      <c r="S13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36" spans="1:19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  <c r="N1336">
        <f>VLOOKUP(Table5[[#This Row],[CONTROLN]],vlookup_table[],2,FALSE)</f>
        <v>0</v>
      </c>
      <c r="O1336">
        <f>VLOOKUP(Table5[[#This Row],[CONTROLN]],vlookup_table[],4,FALSE)</f>
        <v>4912</v>
      </c>
      <c r="P1336" t="str">
        <f>VLOOKUP(Table5[[#This Row],[CONTROLN]],vlookup_table[],5,FALSE)</f>
        <v>T2</v>
      </c>
      <c r="Q1336">
        <f>VLOOKUP(Table5[[#This Row],[CONTROLN]],vlookup_table[],7,FALSE)</f>
        <v>20</v>
      </c>
      <c r="R1336">
        <f t="shared" si="20"/>
        <v>47</v>
      </c>
      <c r="S13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37" spans="1:19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  <c r="N1337">
        <f>VLOOKUP(Table5[[#This Row],[CONTROLN]],vlookup_table[],2,FALSE)</f>
        <v>28</v>
      </c>
      <c r="O1337">
        <f>VLOOKUP(Table5[[#This Row],[CONTROLN]],vlookup_table[],4,FALSE)</f>
        <v>6301</v>
      </c>
      <c r="P1337" t="str">
        <f>VLOOKUP(Table5[[#This Row],[CONTROLN]],vlookup_table[],5,FALSE)</f>
        <v>U1</v>
      </c>
      <c r="Q1337">
        <f>VLOOKUP(Table5[[#This Row],[CONTROLN]],vlookup_table[],7,FALSE)</f>
        <v>6</v>
      </c>
      <c r="R1337">
        <f t="shared" si="20"/>
        <v>34</v>
      </c>
      <c r="S13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38" spans="1:19" x14ac:dyDescent="0.35">
      <c r="A1338">
        <v>137429</v>
      </c>
      <c r="B1338" t="s">
        <v>56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  <c r="N1338">
        <f>VLOOKUP(Table5[[#This Row],[CONTROLN]],vlookup_table[],2,FALSE)</f>
        <v>1</v>
      </c>
      <c r="O1338">
        <f>VLOOKUP(Table5[[#This Row],[CONTROLN]],vlookup_table[],4,FALSE)</f>
        <v>1301</v>
      </c>
      <c r="P1338" t="str">
        <f>VLOOKUP(Table5[[#This Row],[CONTROLN]],vlookup_table[],5,FALSE)</f>
        <v>C2</v>
      </c>
      <c r="Q1338">
        <f>VLOOKUP(Table5[[#This Row],[CONTROLN]],vlookup_table[],7,FALSE)</f>
        <v>25</v>
      </c>
      <c r="R1338">
        <f t="shared" si="20"/>
        <v>84</v>
      </c>
      <c r="S13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39" spans="1:19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  <c r="N1339">
        <f>VLOOKUP(Table5[[#This Row],[CONTROLN]],vlookup_table[],2,FALSE)</f>
        <v>0</v>
      </c>
      <c r="O1339">
        <f>VLOOKUP(Table5[[#This Row],[CONTROLN]],vlookup_table[],4,FALSE)</f>
        <v>1601</v>
      </c>
      <c r="P1339" t="str">
        <f>VLOOKUP(Table5[[#This Row],[CONTROLN]],vlookup_table[],5,FALSE)</f>
        <v>R1</v>
      </c>
      <c r="Q1339">
        <f>VLOOKUP(Table5[[#This Row],[CONTROLN]],vlookup_table[],7,FALSE)</f>
        <v>15</v>
      </c>
      <c r="R1339">
        <f t="shared" si="20"/>
        <v>81</v>
      </c>
      <c r="S13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40" spans="1:19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  <c r="N1340">
        <f>VLOOKUP(Table5[[#This Row],[CONTROLN]],vlookup_table[],2,FALSE)</f>
        <v>0</v>
      </c>
      <c r="O1340">
        <f>VLOOKUP(Table5[[#This Row],[CONTROLN]],vlookup_table[],4,FALSE)</f>
        <v>0</v>
      </c>
      <c r="P1340" t="str">
        <f>VLOOKUP(Table5[[#This Row],[CONTROLN]],vlookup_table[],5,FALSE)</f>
        <v>R1</v>
      </c>
      <c r="Q1340">
        <f>VLOOKUP(Table5[[#This Row],[CONTROLN]],vlookup_table[],7,FALSE)</f>
        <v>25</v>
      </c>
      <c r="R1340" t="str">
        <f t="shared" si="20"/>
        <v/>
      </c>
      <c r="S13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41" spans="1:19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  <c r="N1341">
        <f>VLOOKUP(Table5[[#This Row],[CONTROLN]],vlookup_table[],2,FALSE)</f>
        <v>2</v>
      </c>
      <c r="O1341">
        <f>VLOOKUP(Table5[[#This Row],[CONTROLN]],vlookup_table[],4,FALSE)</f>
        <v>1101</v>
      </c>
      <c r="P1341" t="str">
        <f>VLOOKUP(Table5[[#This Row],[CONTROLN]],vlookup_table[],5,FALSE)</f>
        <v>S1</v>
      </c>
      <c r="Q1341">
        <f>VLOOKUP(Table5[[#This Row],[CONTROLN]],vlookup_table[],7,FALSE)</f>
        <v>10</v>
      </c>
      <c r="R1341">
        <f t="shared" si="20"/>
        <v>86</v>
      </c>
      <c r="S13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42" spans="1:19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  <c r="N1342">
        <f>VLOOKUP(Table5[[#This Row],[CONTROLN]],vlookup_table[],2,FALSE)</f>
        <v>28</v>
      </c>
      <c r="O1342">
        <f>VLOOKUP(Table5[[#This Row],[CONTROLN]],vlookup_table[],4,FALSE)</f>
        <v>1502</v>
      </c>
      <c r="P1342" t="str">
        <f>VLOOKUP(Table5[[#This Row],[CONTROLN]],vlookup_table[],5,FALSE)</f>
        <v>C1</v>
      </c>
      <c r="Q1342">
        <f>VLOOKUP(Table5[[#This Row],[CONTROLN]],vlookup_table[],7,FALSE)</f>
        <v>25</v>
      </c>
      <c r="R1342">
        <f t="shared" si="20"/>
        <v>82</v>
      </c>
      <c r="S13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43" spans="1:19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  <c r="N1343">
        <f>VLOOKUP(Table5[[#This Row],[CONTROLN]],vlookup_table[],2,FALSE)</f>
        <v>1</v>
      </c>
      <c r="O1343">
        <f>VLOOKUP(Table5[[#This Row],[CONTROLN]],vlookup_table[],4,FALSE)</f>
        <v>3801</v>
      </c>
      <c r="P1343" t="str">
        <f>VLOOKUP(Table5[[#This Row],[CONTROLN]],vlookup_table[],5,FALSE)</f>
        <v>S2</v>
      </c>
      <c r="Q1343">
        <f>VLOOKUP(Table5[[#This Row],[CONTROLN]],vlookup_table[],7,FALSE)</f>
        <v>15</v>
      </c>
      <c r="R1343">
        <f t="shared" si="20"/>
        <v>59</v>
      </c>
      <c r="S13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44" spans="1:19" x14ac:dyDescent="0.35">
      <c r="A1344">
        <v>20194</v>
      </c>
      <c r="B1344" t="s">
        <v>18</v>
      </c>
      <c r="C1344" t="s">
        <v>17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  <c r="N1344">
        <f>VLOOKUP(Table5[[#This Row],[CONTROLN]],vlookup_table[],2,FALSE)</f>
        <v>28</v>
      </c>
      <c r="O1344">
        <f>VLOOKUP(Table5[[#This Row],[CONTROLN]],vlookup_table[],4,FALSE)</f>
        <v>3601</v>
      </c>
      <c r="P1344" t="str">
        <f>VLOOKUP(Table5[[#This Row],[CONTROLN]],vlookup_table[],5,FALSE)</f>
        <v>T3</v>
      </c>
      <c r="Q1344">
        <f>VLOOKUP(Table5[[#This Row],[CONTROLN]],vlookup_table[],7,FALSE)</f>
        <v>10</v>
      </c>
      <c r="R1344">
        <f t="shared" si="20"/>
        <v>61</v>
      </c>
      <c r="S13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45" spans="1:19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  <c r="N1345">
        <f>VLOOKUP(Table5[[#This Row],[CONTROLN]],vlookup_table[],2,FALSE)</f>
        <v>0</v>
      </c>
      <c r="O1345">
        <f>VLOOKUP(Table5[[#This Row],[CONTROLN]],vlookup_table[],4,FALSE)</f>
        <v>4805</v>
      </c>
      <c r="P1345" t="str">
        <f>VLOOKUP(Table5[[#This Row],[CONTROLN]],vlookup_table[],5,FALSE)</f>
        <v>T2</v>
      </c>
      <c r="Q1345">
        <f>VLOOKUP(Table5[[#This Row],[CONTROLN]],vlookup_table[],7,FALSE)</f>
        <v>15</v>
      </c>
      <c r="R1345">
        <f t="shared" si="20"/>
        <v>49</v>
      </c>
      <c r="S13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46" spans="1:19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  <c r="N1346">
        <f>VLOOKUP(Table5[[#This Row],[CONTROLN]],vlookup_table[],2,FALSE)</f>
        <v>1</v>
      </c>
      <c r="O1346">
        <f>VLOOKUP(Table5[[#This Row],[CONTROLN]],vlookup_table[],4,FALSE)</f>
        <v>4202</v>
      </c>
      <c r="P1346" t="str">
        <f>VLOOKUP(Table5[[#This Row],[CONTROLN]],vlookup_table[],5,FALSE)</f>
        <v>U2</v>
      </c>
      <c r="Q1346">
        <f>VLOOKUP(Table5[[#This Row],[CONTROLN]],vlookup_table[],7,FALSE)</f>
        <v>11</v>
      </c>
      <c r="R1346">
        <f t="shared" ref="R1346:R1409" si="21">IF(OR(O1346="",O1346=0),"",(1997-(1900+INT(O1346/100)))-IF(MOD(O1346,100)&gt;6,1,0))</f>
        <v>55</v>
      </c>
      <c r="S13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47" spans="1:19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  <c r="N1347">
        <f>VLOOKUP(Table5[[#This Row],[CONTROLN]],vlookup_table[],2,FALSE)</f>
        <v>1</v>
      </c>
      <c r="O1347">
        <f>VLOOKUP(Table5[[#This Row],[CONTROLN]],vlookup_table[],4,FALSE)</f>
        <v>4210</v>
      </c>
      <c r="P1347" t="str">
        <f>VLOOKUP(Table5[[#This Row],[CONTROLN]],vlookup_table[],5,FALSE)</f>
        <v>U1</v>
      </c>
      <c r="Q1347">
        <f>VLOOKUP(Table5[[#This Row],[CONTROLN]],vlookup_table[],7,FALSE)</f>
        <v>10</v>
      </c>
      <c r="R1347">
        <f t="shared" si="21"/>
        <v>54</v>
      </c>
      <c r="S13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48" spans="1:19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  <c r="N1348">
        <f>VLOOKUP(Table5[[#This Row],[CONTROLN]],vlookup_table[],2,FALSE)</f>
        <v>0</v>
      </c>
      <c r="O1348">
        <f>VLOOKUP(Table5[[#This Row],[CONTROLN]],vlookup_table[],4,FALSE)</f>
        <v>5201</v>
      </c>
      <c r="P1348" t="str">
        <f>VLOOKUP(Table5[[#This Row],[CONTROLN]],vlookup_table[],5,FALSE)</f>
        <v>T2</v>
      </c>
      <c r="Q1348">
        <f>VLOOKUP(Table5[[#This Row],[CONTROLN]],vlookup_table[],7,FALSE)</f>
        <v>25</v>
      </c>
      <c r="R1348">
        <f t="shared" si="21"/>
        <v>45</v>
      </c>
      <c r="S13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49" spans="1:19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  <c r="N1349">
        <f>VLOOKUP(Table5[[#This Row],[CONTROLN]],vlookup_table[],2,FALSE)</f>
        <v>28</v>
      </c>
      <c r="O1349">
        <f>VLOOKUP(Table5[[#This Row],[CONTROLN]],vlookup_table[],4,FALSE)</f>
        <v>0</v>
      </c>
      <c r="P1349" t="str">
        <f>VLOOKUP(Table5[[#This Row],[CONTROLN]],vlookup_table[],5,FALSE)</f>
        <v>S1</v>
      </c>
      <c r="Q1349">
        <f>VLOOKUP(Table5[[#This Row],[CONTROLN]],vlookup_table[],7,FALSE)</f>
        <v>20</v>
      </c>
      <c r="R1349" t="str">
        <f t="shared" si="21"/>
        <v/>
      </c>
      <c r="S13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50" spans="1:19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  <c r="N1350">
        <f>VLOOKUP(Table5[[#This Row],[CONTROLN]],vlookup_table[],2,FALSE)</f>
        <v>28</v>
      </c>
      <c r="O1350">
        <f>VLOOKUP(Table5[[#This Row],[CONTROLN]],vlookup_table[],4,FALSE)</f>
        <v>2901</v>
      </c>
      <c r="P1350" t="str">
        <f>VLOOKUP(Table5[[#This Row],[CONTROLN]],vlookup_table[],5,FALSE)</f>
        <v>U2</v>
      </c>
      <c r="Q1350">
        <f>VLOOKUP(Table5[[#This Row],[CONTROLN]],vlookup_table[],7,FALSE)</f>
        <v>20</v>
      </c>
      <c r="R1350">
        <f t="shared" si="21"/>
        <v>68</v>
      </c>
      <c r="S13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51" spans="1:19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  <c r="N1351">
        <f>VLOOKUP(Table5[[#This Row],[CONTROLN]],vlookup_table[],2,FALSE)</f>
        <v>2</v>
      </c>
      <c r="O1351">
        <f>VLOOKUP(Table5[[#This Row],[CONTROLN]],vlookup_table[],4,FALSE)</f>
        <v>0</v>
      </c>
      <c r="P1351" t="str">
        <f>VLOOKUP(Table5[[#This Row],[CONTROLN]],vlookup_table[],5,FALSE)</f>
        <v>T2</v>
      </c>
      <c r="Q1351">
        <f>VLOOKUP(Table5[[#This Row],[CONTROLN]],vlookup_table[],7,FALSE)</f>
        <v>10</v>
      </c>
      <c r="R1351" t="str">
        <f t="shared" si="21"/>
        <v/>
      </c>
      <c r="S13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52" spans="1:19" x14ac:dyDescent="0.35">
      <c r="A1352">
        <v>111137</v>
      </c>
      <c r="B1352" t="s">
        <v>33</v>
      </c>
      <c r="C1352" t="s">
        <v>17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  <c r="N1352">
        <f>VLOOKUP(Table5[[#This Row],[CONTROLN]],vlookup_table[],2,FALSE)</f>
        <v>0</v>
      </c>
      <c r="O1352">
        <f>VLOOKUP(Table5[[#This Row],[CONTROLN]],vlookup_table[],4,FALSE)</f>
        <v>0</v>
      </c>
      <c r="P1352" t="str">
        <f>VLOOKUP(Table5[[#This Row],[CONTROLN]],vlookup_table[],5,FALSE)</f>
        <v>C2</v>
      </c>
      <c r="Q1352">
        <f>VLOOKUP(Table5[[#This Row],[CONTROLN]],vlookup_table[],7,FALSE)</f>
        <v>21</v>
      </c>
      <c r="R1352" t="str">
        <f t="shared" si="21"/>
        <v/>
      </c>
      <c r="S13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53" spans="1:19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  <c r="N1353">
        <f>VLOOKUP(Table5[[#This Row],[CONTROLN]],vlookup_table[],2,FALSE)</f>
        <v>0</v>
      </c>
      <c r="O1353">
        <f>VLOOKUP(Table5[[#This Row],[CONTROLN]],vlookup_table[],4,FALSE)</f>
        <v>0</v>
      </c>
      <c r="P1353" t="str">
        <f>VLOOKUP(Table5[[#This Row],[CONTROLN]],vlookup_table[],5,FALSE)</f>
        <v>R2</v>
      </c>
      <c r="Q1353">
        <f>VLOOKUP(Table5[[#This Row],[CONTROLN]],vlookup_table[],7,FALSE)</f>
        <v>10</v>
      </c>
      <c r="R1353" t="str">
        <f t="shared" si="21"/>
        <v/>
      </c>
      <c r="S13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54" spans="1:19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  <c r="N1354">
        <f>VLOOKUP(Table5[[#This Row],[CONTROLN]],vlookup_table[],2,FALSE)</f>
        <v>0</v>
      </c>
      <c r="O1354">
        <f>VLOOKUP(Table5[[#This Row],[CONTROLN]],vlookup_table[],4,FALSE)</f>
        <v>1401</v>
      </c>
      <c r="P1354" t="str">
        <f>VLOOKUP(Table5[[#This Row],[CONTROLN]],vlookup_table[],5,FALSE)</f>
        <v>S1</v>
      </c>
      <c r="Q1354">
        <f>VLOOKUP(Table5[[#This Row],[CONTROLN]],vlookup_table[],7,FALSE)</f>
        <v>21</v>
      </c>
      <c r="R1354">
        <f t="shared" si="21"/>
        <v>83</v>
      </c>
      <c r="S13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55" spans="1:19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  <c r="N1355">
        <f>VLOOKUP(Table5[[#This Row],[CONTROLN]],vlookup_table[],2,FALSE)</f>
        <v>1</v>
      </c>
      <c r="O1355">
        <f>VLOOKUP(Table5[[#This Row],[CONTROLN]],vlookup_table[],4,FALSE)</f>
        <v>4108</v>
      </c>
      <c r="P1355" t="str">
        <f>VLOOKUP(Table5[[#This Row],[CONTROLN]],vlookup_table[],5,FALSE)</f>
        <v>C1</v>
      </c>
      <c r="Q1355">
        <f>VLOOKUP(Table5[[#This Row],[CONTROLN]],vlookup_table[],7,FALSE)</f>
        <v>23</v>
      </c>
      <c r="R1355">
        <f t="shared" si="21"/>
        <v>55</v>
      </c>
      <c r="S13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56" spans="1:19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  <c r="N1356">
        <f>VLOOKUP(Table5[[#This Row],[CONTROLN]],vlookup_table[],2,FALSE)</f>
        <v>0</v>
      </c>
      <c r="O1356">
        <f>VLOOKUP(Table5[[#This Row],[CONTROLN]],vlookup_table[],4,FALSE)</f>
        <v>0</v>
      </c>
      <c r="P1356" t="str">
        <f>VLOOKUP(Table5[[#This Row],[CONTROLN]],vlookup_table[],5,FALSE)</f>
        <v>T2</v>
      </c>
      <c r="Q1356">
        <f>VLOOKUP(Table5[[#This Row],[CONTROLN]],vlookup_table[],7,FALSE)</f>
        <v>10</v>
      </c>
      <c r="R1356" t="str">
        <f t="shared" si="21"/>
        <v/>
      </c>
      <c r="S13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57" spans="1:19" x14ac:dyDescent="0.35">
      <c r="A1357">
        <v>87210</v>
      </c>
      <c r="B1357" t="s">
        <v>35</v>
      </c>
      <c r="C1357" t="s">
        <v>17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  <c r="N1357">
        <f>VLOOKUP(Table5[[#This Row],[CONTROLN]],vlookup_table[],2,FALSE)</f>
        <v>0</v>
      </c>
      <c r="O1357">
        <f>VLOOKUP(Table5[[#This Row],[CONTROLN]],vlookup_table[],4,FALSE)</f>
        <v>0</v>
      </c>
      <c r="P1357" t="str">
        <f>VLOOKUP(Table5[[#This Row],[CONTROLN]],vlookup_table[],5,FALSE)</f>
        <v>R2</v>
      </c>
      <c r="Q1357">
        <f>VLOOKUP(Table5[[#This Row],[CONTROLN]],vlookup_table[],7,FALSE)</f>
        <v>20</v>
      </c>
      <c r="R1357" t="str">
        <f t="shared" si="21"/>
        <v/>
      </c>
      <c r="S13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58" spans="1:19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  <c r="N1358">
        <f>VLOOKUP(Table5[[#This Row],[CONTROLN]],vlookup_table[],2,FALSE)</f>
        <v>72</v>
      </c>
      <c r="O1358">
        <f>VLOOKUP(Table5[[#This Row],[CONTROLN]],vlookup_table[],4,FALSE)</f>
        <v>0</v>
      </c>
      <c r="P1358" t="str">
        <f>VLOOKUP(Table5[[#This Row],[CONTROLN]],vlookup_table[],5,FALSE)</f>
        <v>U4</v>
      </c>
      <c r="Q1358">
        <f>VLOOKUP(Table5[[#This Row],[CONTROLN]],vlookup_table[],7,FALSE)</f>
        <v>10</v>
      </c>
      <c r="R1358" t="str">
        <f t="shared" si="21"/>
        <v/>
      </c>
      <c r="S13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59" spans="1:19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  <c r="N1359">
        <f>VLOOKUP(Table5[[#This Row],[CONTROLN]],vlookup_table[],2,FALSE)</f>
        <v>0</v>
      </c>
      <c r="O1359">
        <f>VLOOKUP(Table5[[#This Row],[CONTROLN]],vlookup_table[],4,FALSE)</f>
        <v>2601</v>
      </c>
      <c r="P1359" t="str">
        <f>VLOOKUP(Table5[[#This Row],[CONTROLN]],vlookup_table[],5,FALSE)</f>
        <v>T2</v>
      </c>
      <c r="Q1359">
        <f>VLOOKUP(Table5[[#This Row],[CONTROLN]],vlookup_table[],7,FALSE)</f>
        <v>10</v>
      </c>
      <c r="R1359">
        <f t="shared" si="21"/>
        <v>71</v>
      </c>
      <c r="S13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60" spans="1:19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  <c r="N1360">
        <f>VLOOKUP(Table5[[#This Row],[CONTROLN]],vlookup_table[],2,FALSE)</f>
        <v>0</v>
      </c>
      <c r="O1360">
        <f>VLOOKUP(Table5[[#This Row],[CONTROLN]],vlookup_table[],4,FALSE)</f>
        <v>5301</v>
      </c>
      <c r="P1360" t="str">
        <f>VLOOKUP(Table5[[#This Row],[CONTROLN]],vlookup_table[],5,FALSE)</f>
        <v>S1</v>
      </c>
      <c r="Q1360">
        <f>VLOOKUP(Table5[[#This Row],[CONTROLN]],vlookup_table[],7,FALSE)</f>
        <v>2</v>
      </c>
      <c r="R1360">
        <f t="shared" si="21"/>
        <v>44</v>
      </c>
      <c r="S13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61" spans="1:19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  <c r="N1361">
        <f>VLOOKUP(Table5[[#This Row],[CONTROLN]],vlookup_table[],2,FALSE)</f>
        <v>1</v>
      </c>
      <c r="O1361">
        <f>VLOOKUP(Table5[[#This Row],[CONTROLN]],vlookup_table[],4,FALSE)</f>
        <v>3601</v>
      </c>
      <c r="P1361" t="str">
        <f>VLOOKUP(Table5[[#This Row],[CONTROLN]],vlookup_table[],5,FALSE)</f>
        <v>C3</v>
      </c>
      <c r="Q1361">
        <f>VLOOKUP(Table5[[#This Row],[CONTROLN]],vlookup_table[],7,FALSE)</f>
        <v>25</v>
      </c>
      <c r="R1361">
        <f t="shared" si="21"/>
        <v>61</v>
      </c>
      <c r="S13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62" spans="1:19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  <c r="N1362">
        <f>VLOOKUP(Table5[[#This Row],[CONTROLN]],vlookup_table[],2,FALSE)</f>
        <v>0</v>
      </c>
      <c r="O1362">
        <f>VLOOKUP(Table5[[#This Row],[CONTROLN]],vlookup_table[],4,FALSE)</f>
        <v>2705</v>
      </c>
      <c r="P1362" t="str">
        <f>VLOOKUP(Table5[[#This Row],[CONTROLN]],vlookup_table[],5,FALSE)</f>
        <v>T2</v>
      </c>
      <c r="Q1362">
        <f>VLOOKUP(Table5[[#This Row],[CONTROLN]],vlookup_table[],7,FALSE)</f>
        <v>15</v>
      </c>
      <c r="R1362">
        <f t="shared" si="21"/>
        <v>70</v>
      </c>
      <c r="S13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63" spans="1:19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  <c r="N1363">
        <f>VLOOKUP(Table5[[#This Row],[CONTROLN]],vlookup_table[],2,FALSE)</f>
        <v>0</v>
      </c>
      <c r="O1363">
        <f>VLOOKUP(Table5[[#This Row],[CONTROLN]],vlookup_table[],4,FALSE)</f>
        <v>5201</v>
      </c>
      <c r="P1363" t="str">
        <f>VLOOKUP(Table5[[#This Row],[CONTROLN]],vlookup_table[],5,FALSE)</f>
        <v>R1</v>
      </c>
      <c r="Q1363">
        <f>VLOOKUP(Table5[[#This Row],[CONTROLN]],vlookup_table[],7,FALSE)</f>
        <v>15</v>
      </c>
      <c r="R1363">
        <f t="shared" si="21"/>
        <v>45</v>
      </c>
      <c r="S13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64" spans="1:19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  <c r="N1364">
        <f>VLOOKUP(Table5[[#This Row],[CONTROLN]],vlookup_table[],2,FALSE)</f>
        <v>1002</v>
      </c>
      <c r="O1364">
        <f>VLOOKUP(Table5[[#This Row],[CONTROLN]],vlookup_table[],4,FALSE)</f>
        <v>0</v>
      </c>
      <c r="P1364" t="str">
        <f>VLOOKUP(Table5[[#This Row],[CONTROLN]],vlookup_table[],5,FALSE)</f>
        <v>C2</v>
      </c>
      <c r="Q1364">
        <f>VLOOKUP(Table5[[#This Row],[CONTROLN]],vlookup_table[],7,FALSE)</f>
        <v>5</v>
      </c>
      <c r="R1364" t="str">
        <f t="shared" si="21"/>
        <v/>
      </c>
      <c r="S13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65" spans="1:19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  <c r="N1365">
        <f>VLOOKUP(Table5[[#This Row],[CONTROLN]],vlookup_table[],2,FALSE)</f>
        <v>0</v>
      </c>
      <c r="O1365">
        <f>VLOOKUP(Table5[[#This Row],[CONTROLN]],vlookup_table[],4,FALSE)</f>
        <v>2503</v>
      </c>
      <c r="P1365" t="str">
        <f>VLOOKUP(Table5[[#This Row],[CONTROLN]],vlookup_table[],5,FALSE)</f>
        <v>U4</v>
      </c>
      <c r="Q1365">
        <f>VLOOKUP(Table5[[#This Row],[CONTROLN]],vlookup_table[],7,FALSE)</f>
        <v>36</v>
      </c>
      <c r="R1365">
        <f t="shared" si="21"/>
        <v>72</v>
      </c>
      <c r="S13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66" spans="1:19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  <c r="N1366">
        <f>VLOOKUP(Table5[[#This Row],[CONTROLN]],vlookup_table[],2,FALSE)</f>
        <v>0</v>
      </c>
      <c r="O1366">
        <f>VLOOKUP(Table5[[#This Row],[CONTROLN]],vlookup_table[],4,FALSE)</f>
        <v>0</v>
      </c>
      <c r="P1366" t="str">
        <f>VLOOKUP(Table5[[#This Row],[CONTROLN]],vlookup_table[],5,FALSE)</f>
        <v>S2</v>
      </c>
      <c r="Q1366">
        <f>VLOOKUP(Table5[[#This Row],[CONTROLN]],vlookup_table[],7,FALSE)</f>
        <v>10</v>
      </c>
      <c r="R1366" t="str">
        <f t="shared" si="21"/>
        <v/>
      </c>
      <c r="S13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67" spans="1:19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  <c r="N1367">
        <f>VLOOKUP(Table5[[#This Row],[CONTROLN]],vlookup_table[],2,FALSE)</f>
        <v>1</v>
      </c>
      <c r="O1367">
        <f>VLOOKUP(Table5[[#This Row],[CONTROLN]],vlookup_table[],4,FALSE)</f>
        <v>0</v>
      </c>
      <c r="P1367" t="str">
        <f>VLOOKUP(Table5[[#This Row],[CONTROLN]],vlookup_table[],5,FALSE)</f>
        <v>R2</v>
      </c>
      <c r="Q1367">
        <f>VLOOKUP(Table5[[#This Row],[CONTROLN]],vlookup_table[],7,FALSE)</f>
        <v>20</v>
      </c>
      <c r="R1367" t="str">
        <f t="shared" si="21"/>
        <v/>
      </c>
      <c r="S13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68" spans="1:19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  <c r="N1368">
        <f>VLOOKUP(Table5[[#This Row],[CONTROLN]],vlookup_table[],2,FALSE)</f>
        <v>0</v>
      </c>
      <c r="O1368">
        <f>VLOOKUP(Table5[[#This Row],[CONTROLN]],vlookup_table[],4,FALSE)</f>
        <v>3001</v>
      </c>
      <c r="P1368" t="str">
        <f>VLOOKUP(Table5[[#This Row],[CONTROLN]],vlookup_table[],5,FALSE)</f>
        <v>T2</v>
      </c>
      <c r="Q1368">
        <f>VLOOKUP(Table5[[#This Row],[CONTROLN]],vlookup_table[],7,FALSE)</f>
        <v>10</v>
      </c>
      <c r="R1368">
        <f t="shared" si="21"/>
        <v>67</v>
      </c>
      <c r="S13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69" spans="1:19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  <c r="N1369">
        <f>VLOOKUP(Table5[[#This Row],[CONTROLN]],vlookup_table[],2,FALSE)</f>
        <v>1</v>
      </c>
      <c r="O1369">
        <f>VLOOKUP(Table5[[#This Row],[CONTROLN]],vlookup_table[],4,FALSE)</f>
        <v>2401</v>
      </c>
      <c r="P1369" t="str">
        <f>VLOOKUP(Table5[[#This Row],[CONTROLN]],vlookup_table[],5,FALSE)</f>
        <v>S1</v>
      </c>
      <c r="Q1369">
        <f>VLOOKUP(Table5[[#This Row],[CONTROLN]],vlookup_table[],7,FALSE)</f>
        <v>75</v>
      </c>
      <c r="R1369">
        <f t="shared" si="21"/>
        <v>73</v>
      </c>
      <c r="S13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70" spans="1:19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  <c r="N1370">
        <f>VLOOKUP(Table5[[#This Row],[CONTROLN]],vlookup_table[],2,FALSE)</f>
        <v>0</v>
      </c>
      <c r="O1370">
        <f>VLOOKUP(Table5[[#This Row],[CONTROLN]],vlookup_table[],4,FALSE)</f>
        <v>2901</v>
      </c>
      <c r="P1370" t="str">
        <f>VLOOKUP(Table5[[#This Row],[CONTROLN]],vlookup_table[],5,FALSE)</f>
        <v>S1</v>
      </c>
      <c r="Q1370">
        <f>VLOOKUP(Table5[[#This Row],[CONTROLN]],vlookup_table[],7,FALSE)</f>
        <v>7</v>
      </c>
      <c r="R1370">
        <f t="shared" si="21"/>
        <v>68</v>
      </c>
      <c r="S13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71" spans="1:19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  <c r="N1371">
        <f>VLOOKUP(Table5[[#This Row],[CONTROLN]],vlookup_table[],2,FALSE)</f>
        <v>1002</v>
      </c>
      <c r="O1371">
        <f>VLOOKUP(Table5[[#This Row],[CONTROLN]],vlookup_table[],4,FALSE)</f>
        <v>6801</v>
      </c>
      <c r="P1371" t="str">
        <f>VLOOKUP(Table5[[#This Row],[CONTROLN]],vlookup_table[],5,FALSE)</f>
        <v>T1</v>
      </c>
      <c r="Q1371">
        <f>VLOOKUP(Table5[[#This Row],[CONTROLN]],vlookup_table[],7,FALSE)</f>
        <v>15</v>
      </c>
      <c r="R1371">
        <f t="shared" si="21"/>
        <v>29</v>
      </c>
      <c r="S13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72" spans="1:19" x14ac:dyDescent="0.35">
      <c r="A1372">
        <v>77432</v>
      </c>
      <c r="B1372" t="s">
        <v>36</v>
      </c>
      <c r="C1372" t="s">
        <v>14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  <c r="N1372">
        <f>VLOOKUP(Table5[[#This Row],[CONTROLN]],vlookup_table[],2,FALSE)</f>
        <v>2</v>
      </c>
      <c r="O1372">
        <f>VLOOKUP(Table5[[#This Row],[CONTROLN]],vlookup_table[],4,FALSE)</f>
        <v>5401</v>
      </c>
      <c r="P1372" t="str">
        <f>VLOOKUP(Table5[[#This Row],[CONTROLN]],vlookup_table[],5,FALSE)</f>
        <v>T2</v>
      </c>
      <c r="Q1372">
        <f>VLOOKUP(Table5[[#This Row],[CONTROLN]],vlookup_table[],7,FALSE)</f>
        <v>15</v>
      </c>
      <c r="R1372">
        <f t="shared" si="21"/>
        <v>43</v>
      </c>
      <c r="S13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73" spans="1:19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  <c r="N1373">
        <f>VLOOKUP(Table5[[#This Row],[CONTROLN]],vlookup_table[],2,FALSE)</f>
        <v>0</v>
      </c>
      <c r="O1373">
        <f>VLOOKUP(Table5[[#This Row],[CONTROLN]],vlookup_table[],4,FALSE)</f>
        <v>5401</v>
      </c>
      <c r="P1373" t="str">
        <f>VLOOKUP(Table5[[#This Row],[CONTROLN]],vlookup_table[],5,FALSE)</f>
        <v>S2</v>
      </c>
      <c r="Q1373">
        <f>VLOOKUP(Table5[[#This Row],[CONTROLN]],vlookup_table[],7,FALSE)</f>
        <v>11</v>
      </c>
      <c r="R1373">
        <f t="shared" si="21"/>
        <v>43</v>
      </c>
      <c r="S13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74" spans="1:19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  <c r="N1374">
        <f>VLOOKUP(Table5[[#This Row],[CONTROLN]],vlookup_table[],2,FALSE)</f>
        <v>1</v>
      </c>
      <c r="O1374">
        <f>VLOOKUP(Table5[[#This Row],[CONTROLN]],vlookup_table[],4,FALSE)</f>
        <v>2601</v>
      </c>
      <c r="P1374" t="str">
        <f>VLOOKUP(Table5[[#This Row],[CONTROLN]],vlookup_table[],5,FALSE)</f>
        <v>C3</v>
      </c>
      <c r="Q1374">
        <f>VLOOKUP(Table5[[#This Row],[CONTROLN]],vlookup_table[],7,FALSE)</f>
        <v>12</v>
      </c>
      <c r="R1374">
        <f t="shared" si="21"/>
        <v>71</v>
      </c>
      <c r="S13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75" spans="1:19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  <c r="N1375">
        <f>VLOOKUP(Table5[[#This Row],[CONTROLN]],vlookup_table[],2,FALSE)</f>
        <v>2</v>
      </c>
      <c r="O1375">
        <f>VLOOKUP(Table5[[#This Row],[CONTROLN]],vlookup_table[],4,FALSE)</f>
        <v>1601</v>
      </c>
      <c r="P1375" t="str">
        <f>VLOOKUP(Table5[[#This Row],[CONTROLN]],vlookup_table[],5,FALSE)</f>
        <v>T3</v>
      </c>
      <c r="Q1375">
        <f>VLOOKUP(Table5[[#This Row],[CONTROLN]],vlookup_table[],7,FALSE)</f>
        <v>5</v>
      </c>
      <c r="R1375">
        <f t="shared" si="21"/>
        <v>81</v>
      </c>
      <c r="S13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76" spans="1:19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  <c r="N1376">
        <f>VLOOKUP(Table5[[#This Row],[CONTROLN]],vlookup_table[],2,FALSE)</f>
        <v>28</v>
      </c>
      <c r="O1376">
        <f>VLOOKUP(Table5[[#This Row],[CONTROLN]],vlookup_table[],4,FALSE)</f>
        <v>4301</v>
      </c>
      <c r="P1376" t="str">
        <f>VLOOKUP(Table5[[#This Row],[CONTROLN]],vlookup_table[],5,FALSE)</f>
        <v>S2</v>
      </c>
      <c r="Q1376">
        <f>VLOOKUP(Table5[[#This Row],[CONTROLN]],vlookup_table[],7,FALSE)</f>
        <v>10</v>
      </c>
      <c r="R1376">
        <f t="shared" si="21"/>
        <v>54</v>
      </c>
      <c r="S13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77" spans="1:19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  <c r="N1377">
        <f>VLOOKUP(Table5[[#This Row],[CONTROLN]],vlookup_table[],2,FALSE)</f>
        <v>0</v>
      </c>
      <c r="O1377">
        <f>VLOOKUP(Table5[[#This Row],[CONTROLN]],vlookup_table[],4,FALSE)</f>
        <v>4701</v>
      </c>
      <c r="P1377" t="str">
        <f>VLOOKUP(Table5[[#This Row],[CONTROLN]],vlookup_table[],5,FALSE)</f>
        <v>S1</v>
      </c>
      <c r="Q1377">
        <f>VLOOKUP(Table5[[#This Row],[CONTROLN]],vlookup_table[],7,FALSE)</f>
        <v>15</v>
      </c>
      <c r="R1377">
        <f t="shared" si="21"/>
        <v>50</v>
      </c>
      <c r="S13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78" spans="1:19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  <c r="N1378">
        <f>VLOOKUP(Table5[[#This Row],[CONTROLN]],vlookup_table[],2,FALSE)</f>
        <v>0</v>
      </c>
      <c r="O1378">
        <f>VLOOKUP(Table5[[#This Row],[CONTROLN]],vlookup_table[],4,FALSE)</f>
        <v>804</v>
      </c>
      <c r="P1378" t="str">
        <f>VLOOKUP(Table5[[#This Row],[CONTROLN]],vlookup_table[],5,FALSE)</f>
        <v>U2</v>
      </c>
      <c r="Q1378">
        <f>VLOOKUP(Table5[[#This Row],[CONTROLN]],vlookup_table[],7,FALSE)</f>
        <v>3</v>
      </c>
      <c r="R1378">
        <f t="shared" si="21"/>
        <v>89</v>
      </c>
      <c r="S13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79" spans="1:19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  <c r="N1379">
        <f>VLOOKUP(Table5[[#This Row],[CONTROLN]],vlookup_table[],2,FALSE)</f>
        <v>0</v>
      </c>
      <c r="O1379">
        <f>VLOOKUP(Table5[[#This Row],[CONTROLN]],vlookup_table[],4,FALSE)</f>
        <v>5701</v>
      </c>
      <c r="P1379" t="str">
        <f>VLOOKUP(Table5[[#This Row],[CONTROLN]],vlookup_table[],5,FALSE)</f>
        <v>T2</v>
      </c>
      <c r="Q1379">
        <f>VLOOKUP(Table5[[#This Row],[CONTROLN]],vlookup_table[],7,FALSE)</f>
        <v>15</v>
      </c>
      <c r="R1379">
        <f t="shared" si="21"/>
        <v>40</v>
      </c>
      <c r="S13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80" spans="1:19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  <c r="N1380">
        <f>VLOOKUP(Table5[[#This Row],[CONTROLN]],vlookup_table[],2,FALSE)</f>
        <v>1</v>
      </c>
      <c r="O1380">
        <f>VLOOKUP(Table5[[#This Row],[CONTROLN]],vlookup_table[],4,FALSE)</f>
        <v>2804</v>
      </c>
      <c r="P1380" t="str">
        <f>VLOOKUP(Table5[[#This Row],[CONTROLN]],vlookup_table[],5,FALSE)</f>
        <v>C2</v>
      </c>
      <c r="Q1380">
        <f>VLOOKUP(Table5[[#This Row],[CONTROLN]],vlookup_table[],7,FALSE)</f>
        <v>20</v>
      </c>
      <c r="R1380">
        <f t="shared" si="21"/>
        <v>69</v>
      </c>
      <c r="S13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81" spans="1:19" x14ac:dyDescent="0.35">
      <c r="A1381">
        <v>14272</v>
      </c>
      <c r="B1381" t="s">
        <v>33</v>
      </c>
      <c r="C1381" t="s">
        <v>17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  <c r="N1381">
        <f>VLOOKUP(Table5[[#This Row],[CONTROLN]],vlookup_table[],2,FALSE)</f>
        <v>0</v>
      </c>
      <c r="O1381">
        <f>VLOOKUP(Table5[[#This Row],[CONTROLN]],vlookup_table[],4,FALSE)</f>
        <v>4001</v>
      </c>
      <c r="P1381" t="str">
        <f>VLOOKUP(Table5[[#This Row],[CONTROLN]],vlookup_table[],5,FALSE)</f>
        <v>R2</v>
      </c>
      <c r="Q1381">
        <f>VLOOKUP(Table5[[#This Row],[CONTROLN]],vlookup_table[],7,FALSE)</f>
        <v>20</v>
      </c>
      <c r="R1381">
        <f t="shared" si="21"/>
        <v>57</v>
      </c>
      <c r="S13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82" spans="1:19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  <c r="N1382">
        <f>VLOOKUP(Table5[[#This Row],[CONTROLN]],vlookup_table[],2,FALSE)</f>
        <v>0</v>
      </c>
      <c r="O1382">
        <f>VLOOKUP(Table5[[#This Row],[CONTROLN]],vlookup_table[],4,FALSE)</f>
        <v>0</v>
      </c>
      <c r="P1382" t="str">
        <f>VLOOKUP(Table5[[#This Row],[CONTROLN]],vlookup_table[],5,FALSE)</f>
        <v>T3</v>
      </c>
      <c r="Q1382">
        <f>VLOOKUP(Table5[[#This Row],[CONTROLN]],vlookup_table[],7,FALSE)</f>
        <v>125</v>
      </c>
      <c r="R1382" t="str">
        <f t="shared" si="21"/>
        <v/>
      </c>
      <c r="S13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83" spans="1:19" x14ac:dyDescent="0.35">
      <c r="A1383">
        <v>180512</v>
      </c>
      <c r="B1383" t="s">
        <v>41</v>
      </c>
      <c r="C1383" t="s">
        <v>14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  <c r="N1383">
        <f>VLOOKUP(Table5[[#This Row],[CONTROLN]],vlookup_table[],2,FALSE)</f>
        <v>2</v>
      </c>
      <c r="O1383">
        <f>VLOOKUP(Table5[[#This Row],[CONTROLN]],vlookup_table[],4,FALSE)</f>
        <v>1312</v>
      </c>
      <c r="P1383" t="str">
        <f>VLOOKUP(Table5[[#This Row],[CONTROLN]],vlookup_table[],5,FALSE)</f>
        <v>T2</v>
      </c>
      <c r="Q1383">
        <f>VLOOKUP(Table5[[#This Row],[CONTROLN]],vlookup_table[],7,FALSE)</f>
        <v>10</v>
      </c>
      <c r="R1383">
        <f t="shared" si="21"/>
        <v>83</v>
      </c>
      <c r="S13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84" spans="1:19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  <c r="N1384">
        <f>VLOOKUP(Table5[[#This Row],[CONTROLN]],vlookup_table[],2,FALSE)</f>
        <v>0</v>
      </c>
      <c r="O1384">
        <f>VLOOKUP(Table5[[#This Row],[CONTROLN]],vlookup_table[],4,FALSE)</f>
        <v>3401</v>
      </c>
      <c r="P1384" t="str">
        <f>VLOOKUP(Table5[[#This Row],[CONTROLN]],vlookup_table[],5,FALSE)</f>
        <v>C3</v>
      </c>
      <c r="Q1384">
        <f>VLOOKUP(Table5[[#This Row],[CONTROLN]],vlookup_table[],7,FALSE)</f>
        <v>15</v>
      </c>
      <c r="R1384">
        <f t="shared" si="21"/>
        <v>63</v>
      </c>
      <c r="S13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85" spans="1:19" x14ac:dyDescent="0.35">
      <c r="A1385">
        <v>111949</v>
      </c>
      <c r="B1385" t="s">
        <v>33</v>
      </c>
      <c r="C1385" t="s">
        <v>17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  <c r="N1385">
        <f>VLOOKUP(Table5[[#This Row],[CONTROLN]],vlookup_table[],2,FALSE)</f>
        <v>0</v>
      </c>
      <c r="O1385">
        <f>VLOOKUP(Table5[[#This Row],[CONTROLN]],vlookup_table[],4,FALSE)</f>
        <v>0</v>
      </c>
      <c r="P1385" t="str">
        <f>VLOOKUP(Table5[[#This Row],[CONTROLN]],vlookup_table[],5,FALSE)</f>
        <v>R3</v>
      </c>
      <c r="Q1385">
        <f>VLOOKUP(Table5[[#This Row],[CONTROLN]],vlookup_table[],7,FALSE)</f>
        <v>5</v>
      </c>
      <c r="R1385" t="str">
        <f t="shared" si="21"/>
        <v/>
      </c>
      <c r="S13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86" spans="1:19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  <c r="N1386">
        <f>VLOOKUP(Table5[[#This Row],[CONTROLN]],vlookup_table[],2,FALSE)</f>
        <v>1</v>
      </c>
      <c r="O1386">
        <f>VLOOKUP(Table5[[#This Row],[CONTROLN]],vlookup_table[],4,FALSE)</f>
        <v>4304</v>
      </c>
      <c r="P1386" t="str">
        <f>VLOOKUP(Table5[[#This Row],[CONTROLN]],vlookup_table[],5,FALSE)</f>
        <v>C1</v>
      </c>
      <c r="Q1386">
        <f>VLOOKUP(Table5[[#This Row],[CONTROLN]],vlookup_table[],7,FALSE)</f>
        <v>16</v>
      </c>
      <c r="R1386">
        <f t="shared" si="21"/>
        <v>54</v>
      </c>
      <c r="S13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87" spans="1:19" x14ac:dyDescent="0.35">
      <c r="A1387">
        <v>86311</v>
      </c>
      <c r="B1387" t="s">
        <v>53</v>
      </c>
      <c r="C1387" t="s">
        <v>109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  <c r="N1387">
        <f>VLOOKUP(Table5[[#This Row],[CONTROLN]],vlookup_table[],2,FALSE)</f>
        <v>0</v>
      </c>
      <c r="O1387">
        <f>VLOOKUP(Table5[[#This Row],[CONTROLN]],vlookup_table[],4,FALSE)</f>
        <v>0</v>
      </c>
      <c r="P1387" t="str">
        <f>VLOOKUP(Table5[[#This Row],[CONTROLN]],vlookup_table[],5,FALSE)</f>
        <v>R2</v>
      </c>
      <c r="Q1387">
        <f>VLOOKUP(Table5[[#This Row],[CONTROLN]],vlookup_table[],7,FALSE)</f>
        <v>6</v>
      </c>
      <c r="R1387" t="str">
        <f t="shared" si="21"/>
        <v/>
      </c>
      <c r="S13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88" spans="1:19" x14ac:dyDescent="0.35">
      <c r="A1388">
        <v>182293</v>
      </c>
      <c r="B1388" t="s">
        <v>41</v>
      </c>
      <c r="C1388" t="s">
        <v>14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  <c r="N1388">
        <f>VLOOKUP(Table5[[#This Row],[CONTROLN]],vlookup_table[],2,FALSE)</f>
        <v>1</v>
      </c>
      <c r="O1388">
        <f>VLOOKUP(Table5[[#This Row],[CONTROLN]],vlookup_table[],4,FALSE)</f>
        <v>0</v>
      </c>
      <c r="P1388" t="str">
        <f>VLOOKUP(Table5[[#This Row],[CONTROLN]],vlookup_table[],5,FALSE)</f>
        <v>C2</v>
      </c>
      <c r="Q1388">
        <f>VLOOKUP(Table5[[#This Row],[CONTROLN]],vlookup_table[],7,FALSE)</f>
        <v>19</v>
      </c>
      <c r="R1388" t="str">
        <f t="shared" si="21"/>
        <v/>
      </c>
      <c r="S13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89" spans="1:19" x14ac:dyDescent="0.35">
      <c r="A1389">
        <v>179023</v>
      </c>
      <c r="B1389" t="s">
        <v>41</v>
      </c>
      <c r="C1389" t="s">
        <v>14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  <c r="N1389">
        <f>VLOOKUP(Table5[[#This Row],[CONTROLN]],vlookup_table[],2,FALSE)</f>
        <v>1</v>
      </c>
      <c r="O1389">
        <f>VLOOKUP(Table5[[#This Row],[CONTROLN]],vlookup_table[],4,FALSE)</f>
        <v>0</v>
      </c>
      <c r="P1389" t="str">
        <f>VLOOKUP(Table5[[#This Row],[CONTROLN]],vlookup_table[],5,FALSE)</f>
        <v>S2</v>
      </c>
      <c r="Q1389">
        <f>VLOOKUP(Table5[[#This Row],[CONTROLN]],vlookup_table[],7,FALSE)</f>
        <v>35</v>
      </c>
      <c r="R1389" t="str">
        <f t="shared" si="21"/>
        <v/>
      </c>
      <c r="S13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90" spans="1:19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  <c r="N1390">
        <f>VLOOKUP(Table5[[#This Row],[CONTROLN]],vlookup_table[],2,FALSE)</f>
        <v>1</v>
      </c>
      <c r="O1390">
        <f>VLOOKUP(Table5[[#This Row],[CONTROLN]],vlookup_table[],4,FALSE)</f>
        <v>4401</v>
      </c>
      <c r="P1390" t="str">
        <f>VLOOKUP(Table5[[#This Row],[CONTROLN]],vlookup_table[],5,FALSE)</f>
        <v>U2</v>
      </c>
      <c r="Q1390">
        <f>VLOOKUP(Table5[[#This Row],[CONTROLN]],vlookup_table[],7,FALSE)</f>
        <v>20</v>
      </c>
      <c r="R1390">
        <f t="shared" si="21"/>
        <v>53</v>
      </c>
      <c r="S13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91" spans="1:19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  <c r="N1391">
        <f>VLOOKUP(Table5[[#This Row],[CONTROLN]],vlookup_table[],2,FALSE)</f>
        <v>2</v>
      </c>
      <c r="O1391">
        <f>VLOOKUP(Table5[[#This Row],[CONTROLN]],vlookup_table[],4,FALSE)</f>
        <v>0</v>
      </c>
      <c r="P1391" t="str">
        <f>VLOOKUP(Table5[[#This Row],[CONTROLN]],vlookup_table[],5,FALSE)</f>
        <v>R2</v>
      </c>
      <c r="Q1391">
        <f>VLOOKUP(Table5[[#This Row],[CONTROLN]],vlookup_table[],7,FALSE)</f>
        <v>6</v>
      </c>
      <c r="R1391" t="str">
        <f t="shared" si="21"/>
        <v/>
      </c>
      <c r="S13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392" spans="1:19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  <c r="N1392">
        <f>VLOOKUP(Table5[[#This Row],[CONTROLN]],vlookup_table[],2,FALSE)</f>
        <v>3</v>
      </c>
      <c r="O1392">
        <f>VLOOKUP(Table5[[#This Row],[CONTROLN]],vlookup_table[],4,FALSE)</f>
        <v>4009</v>
      </c>
      <c r="P1392" t="str">
        <f>VLOOKUP(Table5[[#This Row],[CONTROLN]],vlookup_table[],5,FALSE)</f>
        <v>U4</v>
      </c>
      <c r="Q1392">
        <f>VLOOKUP(Table5[[#This Row],[CONTROLN]],vlookup_table[],7,FALSE)</f>
        <v>5</v>
      </c>
      <c r="R1392">
        <f t="shared" si="21"/>
        <v>56</v>
      </c>
      <c r="S13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393" spans="1:19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  <c r="N1393">
        <f>VLOOKUP(Table5[[#This Row],[CONTROLN]],vlookup_table[],2,FALSE)</f>
        <v>1</v>
      </c>
      <c r="O1393">
        <f>VLOOKUP(Table5[[#This Row],[CONTROLN]],vlookup_table[],4,FALSE)</f>
        <v>2001</v>
      </c>
      <c r="P1393" t="str">
        <f>VLOOKUP(Table5[[#This Row],[CONTROLN]],vlookup_table[],5,FALSE)</f>
        <v>C1</v>
      </c>
      <c r="Q1393">
        <f>VLOOKUP(Table5[[#This Row],[CONTROLN]],vlookup_table[],7,FALSE)</f>
        <v>12</v>
      </c>
      <c r="R1393">
        <f t="shared" si="21"/>
        <v>77</v>
      </c>
      <c r="S13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94" spans="1:19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  <c r="N1394">
        <f>VLOOKUP(Table5[[#This Row],[CONTROLN]],vlookup_table[],2,FALSE)</f>
        <v>0</v>
      </c>
      <c r="O1394">
        <f>VLOOKUP(Table5[[#This Row],[CONTROLN]],vlookup_table[],4,FALSE)</f>
        <v>3001</v>
      </c>
      <c r="P1394" t="str">
        <f>VLOOKUP(Table5[[#This Row],[CONTROLN]],vlookup_table[],5,FALSE)</f>
        <v>T2</v>
      </c>
      <c r="Q1394">
        <f>VLOOKUP(Table5[[#This Row],[CONTROLN]],vlookup_table[],7,FALSE)</f>
        <v>8</v>
      </c>
      <c r="R1394">
        <f t="shared" si="21"/>
        <v>67</v>
      </c>
      <c r="S13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95" spans="1:19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  <c r="N1395">
        <f>VLOOKUP(Table5[[#This Row],[CONTROLN]],vlookup_table[],2,FALSE)</f>
        <v>2</v>
      </c>
      <c r="O1395">
        <f>VLOOKUP(Table5[[#This Row],[CONTROLN]],vlookup_table[],4,FALSE)</f>
        <v>3603</v>
      </c>
      <c r="P1395" t="str">
        <f>VLOOKUP(Table5[[#This Row],[CONTROLN]],vlookup_table[],5,FALSE)</f>
        <v>C2</v>
      </c>
      <c r="Q1395">
        <f>VLOOKUP(Table5[[#This Row],[CONTROLN]],vlookup_table[],7,FALSE)</f>
        <v>11</v>
      </c>
      <c r="R1395">
        <f t="shared" si="21"/>
        <v>61</v>
      </c>
      <c r="S13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396" spans="1:19" x14ac:dyDescent="0.35">
      <c r="A1396">
        <v>181083</v>
      </c>
      <c r="B1396" t="s">
        <v>41</v>
      </c>
      <c r="C1396" t="s">
        <v>14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  <c r="N1396">
        <f>VLOOKUP(Table5[[#This Row],[CONTROLN]],vlookup_table[],2,FALSE)</f>
        <v>1</v>
      </c>
      <c r="O1396">
        <f>VLOOKUP(Table5[[#This Row],[CONTROLN]],vlookup_table[],4,FALSE)</f>
        <v>5001</v>
      </c>
      <c r="P1396" t="str">
        <f>VLOOKUP(Table5[[#This Row],[CONTROLN]],vlookup_table[],5,FALSE)</f>
        <v>T2</v>
      </c>
      <c r="Q1396">
        <f>VLOOKUP(Table5[[#This Row],[CONTROLN]],vlookup_table[],7,FALSE)</f>
        <v>5</v>
      </c>
      <c r="R1396">
        <f t="shared" si="21"/>
        <v>47</v>
      </c>
      <c r="S13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97" spans="1:19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  <c r="N1397">
        <f>VLOOKUP(Table5[[#This Row],[CONTROLN]],vlookup_table[],2,FALSE)</f>
        <v>2</v>
      </c>
      <c r="O1397">
        <f>VLOOKUP(Table5[[#This Row],[CONTROLN]],vlookup_table[],4,FALSE)</f>
        <v>4501</v>
      </c>
      <c r="P1397" t="str">
        <f>VLOOKUP(Table5[[#This Row],[CONTROLN]],vlookup_table[],5,FALSE)</f>
        <v>S2</v>
      </c>
      <c r="Q1397">
        <f>VLOOKUP(Table5[[#This Row],[CONTROLN]],vlookup_table[],7,FALSE)</f>
        <v>15</v>
      </c>
      <c r="R1397">
        <f t="shared" si="21"/>
        <v>52</v>
      </c>
      <c r="S13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398" spans="1:19" x14ac:dyDescent="0.35">
      <c r="A1398">
        <v>20966</v>
      </c>
      <c r="B1398" t="s">
        <v>18</v>
      </c>
      <c r="C1398" t="s">
        <v>17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  <c r="N1398">
        <f>VLOOKUP(Table5[[#This Row],[CONTROLN]],vlookup_table[],2,FALSE)</f>
        <v>28</v>
      </c>
      <c r="O1398">
        <f>VLOOKUP(Table5[[#This Row],[CONTROLN]],vlookup_table[],4,FALSE)</f>
        <v>4801</v>
      </c>
      <c r="P1398" t="str">
        <f>VLOOKUP(Table5[[#This Row],[CONTROLN]],vlookup_table[],5,FALSE)</f>
        <v>T2</v>
      </c>
      <c r="Q1398">
        <f>VLOOKUP(Table5[[#This Row],[CONTROLN]],vlookup_table[],7,FALSE)</f>
        <v>20</v>
      </c>
      <c r="R1398">
        <f t="shared" si="21"/>
        <v>49</v>
      </c>
      <c r="S13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399" spans="1:19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  <c r="N1399">
        <f>VLOOKUP(Table5[[#This Row],[CONTROLN]],vlookup_table[],2,FALSE)</f>
        <v>0</v>
      </c>
      <c r="O1399">
        <f>VLOOKUP(Table5[[#This Row],[CONTROLN]],vlookup_table[],4,FALSE)</f>
        <v>6001</v>
      </c>
      <c r="P1399" t="str">
        <f>VLOOKUP(Table5[[#This Row],[CONTROLN]],vlookup_table[],5,FALSE)</f>
        <v>C2</v>
      </c>
      <c r="Q1399">
        <f>VLOOKUP(Table5[[#This Row],[CONTROLN]],vlookup_table[],7,FALSE)</f>
        <v>20</v>
      </c>
      <c r="R1399">
        <f t="shared" si="21"/>
        <v>37</v>
      </c>
      <c r="S13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00" spans="1:19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  <c r="N1400">
        <f>VLOOKUP(Table5[[#This Row],[CONTROLN]],vlookup_table[],2,FALSE)</f>
        <v>0</v>
      </c>
      <c r="O1400">
        <f>VLOOKUP(Table5[[#This Row],[CONTROLN]],vlookup_table[],4,FALSE)</f>
        <v>6601</v>
      </c>
      <c r="P1400" t="str">
        <f>VLOOKUP(Table5[[#This Row],[CONTROLN]],vlookup_table[],5,FALSE)</f>
        <v>R2</v>
      </c>
      <c r="Q1400">
        <f>VLOOKUP(Table5[[#This Row],[CONTROLN]],vlookup_table[],7,FALSE)</f>
        <v>21</v>
      </c>
      <c r="R1400">
        <f t="shared" si="21"/>
        <v>31</v>
      </c>
      <c r="S14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01" spans="1:19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  <c r="N1401">
        <f>VLOOKUP(Table5[[#This Row],[CONTROLN]],vlookup_table[],2,FALSE)</f>
        <v>0</v>
      </c>
      <c r="O1401">
        <f>VLOOKUP(Table5[[#This Row],[CONTROLN]],vlookup_table[],4,FALSE)</f>
        <v>3601</v>
      </c>
      <c r="P1401" t="str">
        <f>VLOOKUP(Table5[[#This Row],[CONTROLN]],vlookup_table[],5,FALSE)</f>
        <v>T2</v>
      </c>
      <c r="Q1401">
        <f>VLOOKUP(Table5[[#This Row],[CONTROLN]],vlookup_table[],7,FALSE)</f>
        <v>37</v>
      </c>
      <c r="R1401">
        <f t="shared" si="21"/>
        <v>61</v>
      </c>
      <c r="S14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02" spans="1:19" x14ac:dyDescent="0.35">
      <c r="A1402">
        <v>111284</v>
      </c>
      <c r="B1402" t="s">
        <v>33</v>
      </c>
      <c r="C1402" t="s">
        <v>17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  <c r="N1402">
        <f>VLOOKUP(Table5[[#This Row],[CONTROLN]],vlookup_table[],2,FALSE)</f>
        <v>2</v>
      </c>
      <c r="O1402">
        <f>VLOOKUP(Table5[[#This Row],[CONTROLN]],vlookup_table[],4,FALSE)</f>
        <v>3801</v>
      </c>
      <c r="P1402" t="str">
        <f>VLOOKUP(Table5[[#This Row],[CONTROLN]],vlookup_table[],5,FALSE)</f>
        <v>T2</v>
      </c>
      <c r="Q1402">
        <f>VLOOKUP(Table5[[#This Row],[CONTROLN]],vlookup_table[],7,FALSE)</f>
        <v>5</v>
      </c>
      <c r="R1402">
        <f t="shared" si="21"/>
        <v>59</v>
      </c>
      <c r="S14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03" spans="1:19" x14ac:dyDescent="0.35">
      <c r="A1403">
        <v>15651</v>
      </c>
      <c r="B1403" t="s">
        <v>18</v>
      </c>
      <c r="C1403" t="s">
        <v>17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  <c r="N1403">
        <f>VLOOKUP(Table5[[#This Row],[CONTROLN]],vlookup_table[],2,FALSE)</f>
        <v>0</v>
      </c>
      <c r="O1403">
        <f>VLOOKUP(Table5[[#This Row],[CONTROLN]],vlookup_table[],4,FALSE)</f>
        <v>5501</v>
      </c>
      <c r="P1403" t="str">
        <f>VLOOKUP(Table5[[#This Row],[CONTROLN]],vlookup_table[],5,FALSE)</f>
        <v>C1</v>
      </c>
      <c r="Q1403">
        <f>VLOOKUP(Table5[[#This Row],[CONTROLN]],vlookup_table[],7,FALSE)</f>
        <v>10</v>
      </c>
      <c r="R1403">
        <f t="shared" si="21"/>
        <v>42</v>
      </c>
      <c r="S14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04" spans="1:19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  <c r="N1404">
        <f>VLOOKUP(Table5[[#This Row],[CONTROLN]],vlookup_table[],2,FALSE)</f>
        <v>0</v>
      </c>
      <c r="O1404">
        <f>VLOOKUP(Table5[[#This Row],[CONTROLN]],vlookup_table[],4,FALSE)</f>
        <v>3503</v>
      </c>
      <c r="P1404" t="str">
        <f>VLOOKUP(Table5[[#This Row],[CONTROLN]],vlookup_table[],5,FALSE)</f>
        <v>R2</v>
      </c>
      <c r="Q1404">
        <f>VLOOKUP(Table5[[#This Row],[CONTROLN]],vlookup_table[],7,FALSE)</f>
        <v>14</v>
      </c>
      <c r="R1404">
        <f t="shared" si="21"/>
        <v>62</v>
      </c>
      <c r="S14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05" spans="1:19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  <c r="N1405">
        <f>VLOOKUP(Table5[[#This Row],[CONTROLN]],vlookup_table[],2,FALSE)</f>
        <v>2</v>
      </c>
      <c r="O1405">
        <f>VLOOKUP(Table5[[#This Row],[CONTROLN]],vlookup_table[],4,FALSE)</f>
        <v>0</v>
      </c>
      <c r="P1405" t="str">
        <f>VLOOKUP(Table5[[#This Row],[CONTROLN]],vlookup_table[],5,FALSE)</f>
        <v>C2</v>
      </c>
      <c r="Q1405">
        <f>VLOOKUP(Table5[[#This Row],[CONTROLN]],vlookup_table[],7,FALSE)</f>
        <v>10</v>
      </c>
      <c r="R1405" t="str">
        <f t="shared" si="21"/>
        <v/>
      </c>
      <c r="S14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06" spans="1:19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  <c r="N1406">
        <f>VLOOKUP(Table5[[#This Row],[CONTROLN]],vlookup_table[],2,FALSE)</f>
        <v>2</v>
      </c>
      <c r="O1406">
        <f>VLOOKUP(Table5[[#This Row],[CONTROLN]],vlookup_table[],4,FALSE)</f>
        <v>905</v>
      </c>
      <c r="P1406" t="str">
        <f>VLOOKUP(Table5[[#This Row],[CONTROLN]],vlookup_table[],5,FALSE)</f>
        <v>T2</v>
      </c>
      <c r="Q1406">
        <f>VLOOKUP(Table5[[#This Row],[CONTROLN]],vlookup_table[],7,FALSE)</f>
        <v>5</v>
      </c>
      <c r="R1406">
        <f t="shared" si="21"/>
        <v>88</v>
      </c>
      <c r="S14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07" spans="1:19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  <c r="N1407">
        <f>VLOOKUP(Table5[[#This Row],[CONTROLN]],vlookup_table[],2,FALSE)</f>
        <v>1</v>
      </c>
      <c r="O1407">
        <f>VLOOKUP(Table5[[#This Row],[CONTROLN]],vlookup_table[],4,FALSE)</f>
        <v>3202</v>
      </c>
      <c r="P1407" t="str">
        <f>VLOOKUP(Table5[[#This Row],[CONTROLN]],vlookup_table[],5,FALSE)</f>
        <v>C3</v>
      </c>
      <c r="Q1407">
        <f>VLOOKUP(Table5[[#This Row],[CONTROLN]],vlookup_table[],7,FALSE)</f>
        <v>5</v>
      </c>
      <c r="R1407">
        <f t="shared" si="21"/>
        <v>65</v>
      </c>
      <c r="S14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08" spans="1:19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  <c r="N1408">
        <f>VLOOKUP(Table5[[#This Row],[CONTROLN]],vlookup_table[],2,FALSE)</f>
        <v>1</v>
      </c>
      <c r="O1408">
        <f>VLOOKUP(Table5[[#This Row],[CONTROLN]],vlookup_table[],4,FALSE)</f>
        <v>5701</v>
      </c>
      <c r="P1408" t="str">
        <f>VLOOKUP(Table5[[#This Row],[CONTROLN]],vlookup_table[],5,FALSE)</f>
        <v>S2</v>
      </c>
      <c r="Q1408">
        <f>VLOOKUP(Table5[[#This Row],[CONTROLN]],vlookup_table[],7,FALSE)</f>
        <v>5</v>
      </c>
      <c r="R1408">
        <f t="shared" si="21"/>
        <v>40</v>
      </c>
      <c r="S14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09" spans="1:19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  <c r="N1409">
        <f>VLOOKUP(Table5[[#This Row],[CONTROLN]],vlookup_table[],2,FALSE)</f>
        <v>0</v>
      </c>
      <c r="O1409">
        <f>VLOOKUP(Table5[[#This Row],[CONTROLN]],vlookup_table[],4,FALSE)</f>
        <v>4101</v>
      </c>
      <c r="P1409" t="str">
        <f>VLOOKUP(Table5[[#This Row],[CONTROLN]],vlookup_table[],5,FALSE)</f>
        <v>C1</v>
      </c>
      <c r="Q1409">
        <f>VLOOKUP(Table5[[#This Row],[CONTROLN]],vlookup_table[],7,FALSE)</f>
        <v>15</v>
      </c>
      <c r="R1409">
        <f t="shared" si="21"/>
        <v>56</v>
      </c>
      <c r="S14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10" spans="1:19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  <c r="N1410">
        <f>VLOOKUP(Table5[[#This Row],[CONTROLN]],vlookup_table[],2,FALSE)</f>
        <v>2</v>
      </c>
      <c r="O1410">
        <f>VLOOKUP(Table5[[#This Row],[CONTROLN]],vlookup_table[],4,FALSE)</f>
        <v>1407</v>
      </c>
      <c r="P1410" t="str">
        <f>VLOOKUP(Table5[[#This Row],[CONTROLN]],vlookup_table[],5,FALSE)</f>
        <v/>
      </c>
      <c r="Q1410">
        <f>VLOOKUP(Table5[[#This Row],[CONTROLN]],vlookup_table[],7,FALSE)</f>
        <v>14</v>
      </c>
      <c r="R1410">
        <f t="shared" ref="R1410:R1473" si="22">IF(OR(O1410="",O1410=0),"",(1997-(1900+INT(O1410/100)))-IF(MOD(O1410,100)&gt;6,1,0))</f>
        <v>82</v>
      </c>
      <c r="S141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411" spans="1:19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  <c r="N1411">
        <f>VLOOKUP(Table5[[#This Row],[CONTROLN]],vlookup_table[],2,FALSE)</f>
        <v>28</v>
      </c>
      <c r="O1411">
        <f>VLOOKUP(Table5[[#This Row],[CONTROLN]],vlookup_table[],4,FALSE)</f>
        <v>4912</v>
      </c>
      <c r="P1411" t="str">
        <f>VLOOKUP(Table5[[#This Row],[CONTROLN]],vlookup_table[],5,FALSE)</f>
        <v>U1</v>
      </c>
      <c r="Q1411">
        <f>VLOOKUP(Table5[[#This Row],[CONTROLN]],vlookup_table[],7,FALSE)</f>
        <v>15</v>
      </c>
      <c r="R1411">
        <f t="shared" si="22"/>
        <v>47</v>
      </c>
      <c r="S14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12" spans="1:19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  <c r="N1412">
        <f>VLOOKUP(Table5[[#This Row],[CONTROLN]],vlookup_table[],2,FALSE)</f>
        <v>1</v>
      </c>
      <c r="O1412">
        <f>VLOOKUP(Table5[[#This Row],[CONTROLN]],vlookup_table[],4,FALSE)</f>
        <v>3301</v>
      </c>
      <c r="P1412" t="str">
        <f>VLOOKUP(Table5[[#This Row],[CONTROLN]],vlookup_table[],5,FALSE)</f>
        <v>U1</v>
      </c>
      <c r="Q1412">
        <f>VLOOKUP(Table5[[#This Row],[CONTROLN]],vlookup_table[],7,FALSE)</f>
        <v>6</v>
      </c>
      <c r="R1412">
        <f t="shared" si="22"/>
        <v>64</v>
      </c>
      <c r="S14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13" spans="1:19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  <c r="N1413">
        <f>VLOOKUP(Table5[[#This Row],[CONTROLN]],vlookup_table[],2,FALSE)</f>
        <v>0</v>
      </c>
      <c r="O1413">
        <f>VLOOKUP(Table5[[#This Row],[CONTROLN]],vlookup_table[],4,FALSE)</f>
        <v>2801</v>
      </c>
      <c r="P1413" t="str">
        <f>VLOOKUP(Table5[[#This Row],[CONTROLN]],vlookup_table[],5,FALSE)</f>
        <v>R3</v>
      </c>
      <c r="Q1413">
        <f>VLOOKUP(Table5[[#This Row],[CONTROLN]],vlookup_table[],7,FALSE)</f>
        <v>5</v>
      </c>
      <c r="R1413">
        <f t="shared" si="22"/>
        <v>69</v>
      </c>
      <c r="S14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14" spans="1:19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  <c r="N1414">
        <f>VLOOKUP(Table5[[#This Row],[CONTROLN]],vlookup_table[],2,FALSE)</f>
        <v>2</v>
      </c>
      <c r="O1414">
        <f>VLOOKUP(Table5[[#This Row],[CONTROLN]],vlookup_table[],4,FALSE)</f>
        <v>1605</v>
      </c>
      <c r="P1414" t="str">
        <f>VLOOKUP(Table5[[#This Row],[CONTROLN]],vlookup_table[],5,FALSE)</f>
        <v>R3</v>
      </c>
      <c r="Q1414">
        <f>VLOOKUP(Table5[[#This Row],[CONTROLN]],vlookup_table[],7,FALSE)</f>
        <v>10</v>
      </c>
      <c r="R1414">
        <f t="shared" si="22"/>
        <v>81</v>
      </c>
      <c r="S14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15" spans="1:19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  <c r="N1415">
        <f>VLOOKUP(Table5[[#This Row],[CONTROLN]],vlookup_table[],2,FALSE)</f>
        <v>28</v>
      </c>
      <c r="O1415">
        <f>VLOOKUP(Table5[[#This Row],[CONTROLN]],vlookup_table[],4,FALSE)</f>
        <v>0</v>
      </c>
      <c r="P1415" t="str">
        <f>VLOOKUP(Table5[[#This Row],[CONTROLN]],vlookup_table[],5,FALSE)</f>
        <v>C2</v>
      </c>
      <c r="Q1415">
        <f>VLOOKUP(Table5[[#This Row],[CONTROLN]],vlookup_table[],7,FALSE)</f>
        <v>7</v>
      </c>
      <c r="R1415" t="str">
        <f t="shared" si="22"/>
        <v/>
      </c>
      <c r="S14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16" spans="1:19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  <c r="N1416">
        <f>VLOOKUP(Table5[[#This Row],[CONTROLN]],vlookup_table[],2,FALSE)</f>
        <v>0</v>
      </c>
      <c r="O1416">
        <f>VLOOKUP(Table5[[#This Row],[CONTROLN]],vlookup_table[],4,FALSE)</f>
        <v>1601</v>
      </c>
      <c r="P1416" t="str">
        <f>VLOOKUP(Table5[[#This Row],[CONTROLN]],vlookup_table[],5,FALSE)</f>
        <v>U1</v>
      </c>
      <c r="Q1416">
        <f>VLOOKUP(Table5[[#This Row],[CONTROLN]],vlookup_table[],7,FALSE)</f>
        <v>20</v>
      </c>
      <c r="R1416">
        <f t="shared" si="22"/>
        <v>81</v>
      </c>
      <c r="S14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17" spans="1:19" x14ac:dyDescent="0.35">
      <c r="A1417">
        <v>137592</v>
      </c>
      <c r="B1417" t="s">
        <v>56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  <c r="N1417">
        <f>VLOOKUP(Table5[[#This Row],[CONTROLN]],vlookup_table[],2,FALSE)</f>
        <v>1</v>
      </c>
      <c r="O1417">
        <f>VLOOKUP(Table5[[#This Row],[CONTROLN]],vlookup_table[],4,FALSE)</f>
        <v>1201</v>
      </c>
      <c r="P1417" t="str">
        <f>VLOOKUP(Table5[[#This Row],[CONTROLN]],vlookup_table[],5,FALSE)</f>
        <v>C3</v>
      </c>
      <c r="Q1417">
        <f>VLOOKUP(Table5[[#This Row],[CONTROLN]],vlookup_table[],7,FALSE)</f>
        <v>25</v>
      </c>
      <c r="R1417">
        <f t="shared" si="22"/>
        <v>85</v>
      </c>
      <c r="S14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18" spans="1:19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  <c r="N1418">
        <f>VLOOKUP(Table5[[#This Row],[CONTROLN]],vlookup_table[],2,FALSE)</f>
        <v>0</v>
      </c>
      <c r="O1418">
        <f>VLOOKUP(Table5[[#This Row],[CONTROLN]],vlookup_table[],4,FALSE)</f>
        <v>1805</v>
      </c>
      <c r="P1418" t="str">
        <f>VLOOKUP(Table5[[#This Row],[CONTROLN]],vlookup_table[],5,FALSE)</f>
        <v>T1</v>
      </c>
      <c r="Q1418">
        <f>VLOOKUP(Table5[[#This Row],[CONTROLN]],vlookup_table[],7,FALSE)</f>
        <v>20</v>
      </c>
      <c r="R1418">
        <f t="shared" si="22"/>
        <v>79</v>
      </c>
      <c r="S14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19" spans="1:19" x14ac:dyDescent="0.35">
      <c r="A1419">
        <v>133176</v>
      </c>
      <c r="B1419" t="s">
        <v>42</v>
      </c>
      <c r="C1419" t="s">
        <v>109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  <c r="N1419">
        <f>VLOOKUP(Table5[[#This Row],[CONTROLN]],vlookup_table[],2,FALSE)</f>
        <v>2</v>
      </c>
      <c r="O1419">
        <f>VLOOKUP(Table5[[#This Row],[CONTROLN]],vlookup_table[],4,FALSE)</f>
        <v>3601</v>
      </c>
      <c r="P1419" t="str">
        <f>VLOOKUP(Table5[[#This Row],[CONTROLN]],vlookup_table[],5,FALSE)</f>
        <v>R1</v>
      </c>
      <c r="Q1419">
        <f>VLOOKUP(Table5[[#This Row],[CONTROLN]],vlookup_table[],7,FALSE)</f>
        <v>50</v>
      </c>
      <c r="R1419">
        <f t="shared" si="22"/>
        <v>61</v>
      </c>
      <c r="S14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20" spans="1:19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  <c r="N1420">
        <f>VLOOKUP(Table5[[#This Row],[CONTROLN]],vlookup_table[],2,FALSE)</f>
        <v>0</v>
      </c>
      <c r="O1420">
        <f>VLOOKUP(Table5[[#This Row],[CONTROLN]],vlookup_table[],4,FALSE)</f>
        <v>4201</v>
      </c>
      <c r="P1420" t="str">
        <f>VLOOKUP(Table5[[#This Row],[CONTROLN]],vlookup_table[],5,FALSE)</f>
        <v>T1</v>
      </c>
      <c r="Q1420">
        <f>VLOOKUP(Table5[[#This Row],[CONTROLN]],vlookup_table[],7,FALSE)</f>
        <v>15</v>
      </c>
      <c r="R1420">
        <f t="shared" si="22"/>
        <v>55</v>
      </c>
      <c r="S14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21" spans="1:19" x14ac:dyDescent="0.35">
      <c r="A1421">
        <v>190746</v>
      </c>
      <c r="B1421" t="s">
        <v>44</v>
      </c>
      <c r="C1421" t="s">
        <v>14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  <c r="N1421">
        <f>VLOOKUP(Table5[[#This Row],[CONTROLN]],vlookup_table[],2,FALSE)</f>
        <v>1</v>
      </c>
      <c r="O1421">
        <f>VLOOKUP(Table5[[#This Row],[CONTROLN]],vlookup_table[],4,FALSE)</f>
        <v>3701</v>
      </c>
      <c r="P1421" t="str">
        <f>VLOOKUP(Table5[[#This Row],[CONTROLN]],vlookup_table[],5,FALSE)</f>
        <v>T1</v>
      </c>
      <c r="Q1421">
        <f>VLOOKUP(Table5[[#This Row],[CONTROLN]],vlookup_table[],7,FALSE)</f>
        <v>11</v>
      </c>
      <c r="R1421">
        <f t="shared" si="22"/>
        <v>60</v>
      </c>
      <c r="S14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22" spans="1:19" x14ac:dyDescent="0.35">
      <c r="A1422">
        <v>52116</v>
      </c>
      <c r="B1422" t="s">
        <v>18</v>
      </c>
      <c r="C1422" t="s">
        <v>17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  <c r="N1422">
        <f>VLOOKUP(Table5[[#This Row],[CONTROLN]],vlookup_table[],2,FALSE)</f>
        <v>0</v>
      </c>
      <c r="O1422">
        <f>VLOOKUP(Table5[[#This Row],[CONTROLN]],vlookup_table[],4,FALSE)</f>
        <v>1703</v>
      </c>
      <c r="P1422" t="str">
        <f>VLOOKUP(Table5[[#This Row],[CONTROLN]],vlookup_table[],5,FALSE)</f>
        <v>T2</v>
      </c>
      <c r="Q1422">
        <f>VLOOKUP(Table5[[#This Row],[CONTROLN]],vlookup_table[],7,FALSE)</f>
        <v>10</v>
      </c>
      <c r="R1422">
        <f t="shared" si="22"/>
        <v>80</v>
      </c>
      <c r="S14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23" spans="1:19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  <c r="N1423">
        <f>VLOOKUP(Table5[[#This Row],[CONTROLN]],vlookup_table[],2,FALSE)</f>
        <v>0</v>
      </c>
      <c r="O1423">
        <f>VLOOKUP(Table5[[#This Row],[CONTROLN]],vlookup_table[],4,FALSE)</f>
        <v>4601</v>
      </c>
      <c r="P1423" t="str">
        <f>VLOOKUP(Table5[[#This Row],[CONTROLN]],vlookup_table[],5,FALSE)</f>
        <v>C2</v>
      </c>
      <c r="Q1423">
        <f>VLOOKUP(Table5[[#This Row],[CONTROLN]],vlookup_table[],7,FALSE)</f>
        <v>5</v>
      </c>
      <c r="R1423">
        <f t="shared" si="22"/>
        <v>51</v>
      </c>
      <c r="S14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24" spans="1:19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  <c r="N1424">
        <f>VLOOKUP(Table5[[#This Row],[CONTROLN]],vlookup_table[],2,FALSE)</f>
        <v>72</v>
      </c>
      <c r="O1424">
        <f>VLOOKUP(Table5[[#This Row],[CONTROLN]],vlookup_table[],4,FALSE)</f>
        <v>3803</v>
      </c>
      <c r="P1424" t="str">
        <f>VLOOKUP(Table5[[#This Row],[CONTROLN]],vlookup_table[],5,FALSE)</f>
        <v>C1</v>
      </c>
      <c r="Q1424">
        <f>VLOOKUP(Table5[[#This Row],[CONTROLN]],vlookup_table[],7,FALSE)</f>
        <v>6</v>
      </c>
      <c r="R1424">
        <f t="shared" si="22"/>
        <v>59</v>
      </c>
      <c r="S14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25" spans="1:19" x14ac:dyDescent="0.35">
      <c r="A1425">
        <v>47385</v>
      </c>
      <c r="B1425" t="s">
        <v>44</v>
      </c>
      <c r="C1425" t="s">
        <v>14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  <c r="N1425">
        <f>VLOOKUP(Table5[[#This Row],[CONTROLN]],vlookup_table[],2,FALSE)</f>
        <v>1</v>
      </c>
      <c r="O1425">
        <f>VLOOKUP(Table5[[#This Row],[CONTROLN]],vlookup_table[],4,FALSE)</f>
        <v>6001</v>
      </c>
      <c r="P1425" t="str">
        <f>VLOOKUP(Table5[[#This Row],[CONTROLN]],vlookup_table[],5,FALSE)</f>
        <v>S1</v>
      </c>
      <c r="Q1425">
        <f>VLOOKUP(Table5[[#This Row],[CONTROLN]],vlookup_table[],7,FALSE)</f>
        <v>15</v>
      </c>
      <c r="R1425">
        <f t="shared" si="22"/>
        <v>37</v>
      </c>
      <c r="S14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26" spans="1:19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  <c r="N1426">
        <f>VLOOKUP(Table5[[#This Row],[CONTROLN]],vlookup_table[],2,FALSE)</f>
        <v>28</v>
      </c>
      <c r="O1426">
        <f>VLOOKUP(Table5[[#This Row],[CONTROLN]],vlookup_table[],4,FALSE)</f>
        <v>3202</v>
      </c>
      <c r="P1426" t="str">
        <f>VLOOKUP(Table5[[#This Row],[CONTROLN]],vlookup_table[],5,FALSE)</f>
        <v>S1</v>
      </c>
      <c r="Q1426">
        <f>VLOOKUP(Table5[[#This Row],[CONTROLN]],vlookup_table[],7,FALSE)</f>
        <v>24</v>
      </c>
      <c r="R1426">
        <f t="shared" si="22"/>
        <v>65</v>
      </c>
      <c r="S14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27" spans="1:19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  <c r="N1427">
        <f>VLOOKUP(Table5[[#This Row],[CONTROLN]],vlookup_table[],2,FALSE)</f>
        <v>0</v>
      </c>
      <c r="O1427">
        <f>VLOOKUP(Table5[[#This Row],[CONTROLN]],vlookup_table[],4,FALSE)</f>
        <v>3401</v>
      </c>
      <c r="P1427" t="str">
        <f>VLOOKUP(Table5[[#This Row],[CONTROLN]],vlookup_table[],5,FALSE)</f>
        <v>T3</v>
      </c>
      <c r="Q1427">
        <f>VLOOKUP(Table5[[#This Row],[CONTROLN]],vlookup_table[],7,FALSE)</f>
        <v>50</v>
      </c>
      <c r="R1427">
        <f t="shared" si="22"/>
        <v>63</v>
      </c>
      <c r="S14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28" spans="1:19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  <c r="N1428">
        <f>VLOOKUP(Table5[[#This Row],[CONTROLN]],vlookup_table[],2,FALSE)</f>
        <v>0</v>
      </c>
      <c r="O1428">
        <f>VLOOKUP(Table5[[#This Row],[CONTROLN]],vlookup_table[],4,FALSE)</f>
        <v>2104</v>
      </c>
      <c r="P1428" t="str">
        <f>VLOOKUP(Table5[[#This Row],[CONTROLN]],vlookup_table[],5,FALSE)</f>
        <v>T1</v>
      </c>
      <c r="Q1428">
        <f>VLOOKUP(Table5[[#This Row],[CONTROLN]],vlookup_table[],7,FALSE)</f>
        <v>15</v>
      </c>
      <c r="R1428">
        <f t="shared" si="22"/>
        <v>76</v>
      </c>
      <c r="S14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29" spans="1:19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  <c r="N1429">
        <f>VLOOKUP(Table5[[#This Row],[CONTROLN]],vlookup_table[],2,FALSE)</f>
        <v>0</v>
      </c>
      <c r="O1429">
        <f>VLOOKUP(Table5[[#This Row],[CONTROLN]],vlookup_table[],4,FALSE)</f>
        <v>2307</v>
      </c>
      <c r="P1429" t="str">
        <f>VLOOKUP(Table5[[#This Row],[CONTROLN]],vlookup_table[],5,FALSE)</f>
        <v>T1</v>
      </c>
      <c r="Q1429">
        <f>VLOOKUP(Table5[[#This Row],[CONTROLN]],vlookup_table[],7,FALSE)</f>
        <v>25</v>
      </c>
      <c r="R1429">
        <f t="shared" si="22"/>
        <v>73</v>
      </c>
      <c r="S14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30" spans="1:19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  <c r="N1430">
        <f>VLOOKUP(Table5[[#This Row],[CONTROLN]],vlookup_table[],2,FALSE)</f>
        <v>28</v>
      </c>
      <c r="O1430">
        <f>VLOOKUP(Table5[[#This Row],[CONTROLN]],vlookup_table[],4,FALSE)</f>
        <v>2101</v>
      </c>
      <c r="P1430" t="str">
        <f>VLOOKUP(Table5[[#This Row],[CONTROLN]],vlookup_table[],5,FALSE)</f>
        <v>C2</v>
      </c>
      <c r="Q1430">
        <f>VLOOKUP(Table5[[#This Row],[CONTROLN]],vlookup_table[],7,FALSE)</f>
        <v>10</v>
      </c>
      <c r="R1430">
        <f t="shared" si="22"/>
        <v>76</v>
      </c>
      <c r="S14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1" spans="1:19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  <c r="N1431">
        <f>VLOOKUP(Table5[[#This Row],[CONTROLN]],vlookup_table[],2,FALSE)</f>
        <v>2</v>
      </c>
      <c r="O1431">
        <f>VLOOKUP(Table5[[#This Row],[CONTROLN]],vlookup_table[],4,FALSE)</f>
        <v>0</v>
      </c>
      <c r="P1431" t="str">
        <f>VLOOKUP(Table5[[#This Row],[CONTROLN]],vlookup_table[],5,FALSE)</f>
        <v>C2</v>
      </c>
      <c r="Q1431">
        <f>VLOOKUP(Table5[[#This Row],[CONTROLN]],vlookup_table[],7,FALSE)</f>
        <v>4</v>
      </c>
      <c r="R1431" t="str">
        <f t="shared" si="22"/>
        <v/>
      </c>
      <c r="S14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2" spans="1:19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  <c r="N1432">
        <f>VLOOKUP(Table5[[#This Row],[CONTROLN]],vlookup_table[],2,FALSE)</f>
        <v>2</v>
      </c>
      <c r="O1432">
        <f>VLOOKUP(Table5[[#This Row],[CONTROLN]],vlookup_table[],4,FALSE)</f>
        <v>3011</v>
      </c>
      <c r="P1432" t="str">
        <f>VLOOKUP(Table5[[#This Row],[CONTROLN]],vlookup_table[],5,FALSE)</f>
        <v>C2</v>
      </c>
      <c r="Q1432">
        <f>VLOOKUP(Table5[[#This Row],[CONTROLN]],vlookup_table[],7,FALSE)</f>
        <v>25</v>
      </c>
      <c r="R1432">
        <f t="shared" si="22"/>
        <v>66</v>
      </c>
      <c r="S14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3" spans="1:19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  <c r="N1433">
        <f>VLOOKUP(Table5[[#This Row],[CONTROLN]],vlookup_table[],2,FALSE)</f>
        <v>0</v>
      </c>
      <c r="O1433">
        <f>VLOOKUP(Table5[[#This Row],[CONTROLN]],vlookup_table[],4,FALSE)</f>
        <v>6112</v>
      </c>
      <c r="P1433" t="str">
        <f>VLOOKUP(Table5[[#This Row],[CONTROLN]],vlookup_table[],5,FALSE)</f>
        <v>T2</v>
      </c>
      <c r="Q1433">
        <f>VLOOKUP(Table5[[#This Row],[CONTROLN]],vlookup_table[],7,FALSE)</f>
        <v>34</v>
      </c>
      <c r="R1433">
        <f t="shared" si="22"/>
        <v>35</v>
      </c>
      <c r="S14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34" spans="1:19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  <c r="N1434">
        <f>VLOOKUP(Table5[[#This Row],[CONTROLN]],vlookup_table[],2,FALSE)</f>
        <v>1</v>
      </c>
      <c r="O1434">
        <f>VLOOKUP(Table5[[#This Row],[CONTROLN]],vlookup_table[],4,FALSE)</f>
        <v>0</v>
      </c>
      <c r="P1434" t="str">
        <f>VLOOKUP(Table5[[#This Row],[CONTROLN]],vlookup_table[],5,FALSE)</f>
        <v>R2</v>
      </c>
      <c r="Q1434">
        <f>VLOOKUP(Table5[[#This Row],[CONTROLN]],vlookup_table[],7,FALSE)</f>
        <v>10</v>
      </c>
      <c r="R1434" t="str">
        <f t="shared" si="22"/>
        <v/>
      </c>
      <c r="S14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35" spans="1:19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  <c r="N1435">
        <f>VLOOKUP(Table5[[#This Row],[CONTROLN]],vlookup_table[],2,FALSE)</f>
        <v>1</v>
      </c>
      <c r="O1435">
        <f>VLOOKUP(Table5[[#This Row],[CONTROLN]],vlookup_table[],4,FALSE)</f>
        <v>1908</v>
      </c>
      <c r="P1435" t="str">
        <f>VLOOKUP(Table5[[#This Row],[CONTROLN]],vlookup_table[],5,FALSE)</f>
        <v>C2</v>
      </c>
      <c r="Q1435">
        <f>VLOOKUP(Table5[[#This Row],[CONTROLN]],vlookup_table[],7,FALSE)</f>
        <v>19</v>
      </c>
      <c r="R1435">
        <f t="shared" si="22"/>
        <v>77</v>
      </c>
      <c r="S14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6" spans="1:19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  <c r="N1436">
        <f>VLOOKUP(Table5[[#This Row],[CONTROLN]],vlookup_table[],2,FALSE)</f>
        <v>2</v>
      </c>
      <c r="O1436">
        <f>VLOOKUP(Table5[[#This Row],[CONTROLN]],vlookup_table[],4,FALSE)</f>
        <v>5601</v>
      </c>
      <c r="P1436" t="str">
        <f>VLOOKUP(Table5[[#This Row],[CONTROLN]],vlookup_table[],5,FALSE)</f>
        <v>C1</v>
      </c>
      <c r="Q1436">
        <f>VLOOKUP(Table5[[#This Row],[CONTROLN]],vlookup_table[],7,FALSE)</f>
        <v>6</v>
      </c>
      <c r="R1436">
        <f t="shared" si="22"/>
        <v>41</v>
      </c>
      <c r="S14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7" spans="1:19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  <c r="N1437">
        <f>VLOOKUP(Table5[[#This Row],[CONTROLN]],vlookup_table[],2,FALSE)</f>
        <v>0</v>
      </c>
      <c r="O1437">
        <f>VLOOKUP(Table5[[#This Row],[CONTROLN]],vlookup_table[],4,FALSE)</f>
        <v>0</v>
      </c>
      <c r="P1437" t="str">
        <f>VLOOKUP(Table5[[#This Row],[CONTROLN]],vlookup_table[],5,FALSE)</f>
        <v>C2</v>
      </c>
      <c r="Q1437">
        <f>VLOOKUP(Table5[[#This Row],[CONTROLN]],vlookup_table[],7,FALSE)</f>
        <v>7</v>
      </c>
      <c r="R1437" t="str">
        <f t="shared" si="22"/>
        <v/>
      </c>
      <c r="S14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38" spans="1:19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  <c r="N1438">
        <f>VLOOKUP(Table5[[#This Row],[CONTROLN]],vlookup_table[],2,FALSE)</f>
        <v>0</v>
      </c>
      <c r="O1438">
        <f>VLOOKUP(Table5[[#This Row],[CONTROLN]],vlookup_table[],4,FALSE)</f>
        <v>4201</v>
      </c>
      <c r="P1438" t="str">
        <f>VLOOKUP(Table5[[#This Row],[CONTROLN]],vlookup_table[],5,FALSE)</f>
        <v>S1</v>
      </c>
      <c r="Q1438">
        <f>VLOOKUP(Table5[[#This Row],[CONTROLN]],vlookup_table[],7,FALSE)</f>
        <v>20</v>
      </c>
      <c r="R1438">
        <f t="shared" si="22"/>
        <v>55</v>
      </c>
      <c r="S14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39" spans="1:19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  <c r="N1439">
        <f>VLOOKUP(Table5[[#This Row],[CONTROLN]],vlookup_table[],2,FALSE)</f>
        <v>30</v>
      </c>
      <c r="O1439">
        <f>VLOOKUP(Table5[[#This Row],[CONTROLN]],vlookup_table[],4,FALSE)</f>
        <v>1901</v>
      </c>
      <c r="P1439" t="str">
        <f>VLOOKUP(Table5[[#This Row],[CONTROLN]],vlookup_table[],5,FALSE)</f>
        <v>T2</v>
      </c>
      <c r="Q1439">
        <f>VLOOKUP(Table5[[#This Row],[CONTROLN]],vlookup_table[],7,FALSE)</f>
        <v>5</v>
      </c>
      <c r="R1439">
        <f t="shared" si="22"/>
        <v>78</v>
      </c>
      <c r="S14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40" spans="1:19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  <c r="N1440">
        <f>VLOOKUP(Table5[[#This Row],[CONTROLN]],vlookup_table[],2,FALSE)</f>
        <v>1</v>
      </c>
      <c r="O1440">
        <f>VLOOKUP(Table5[[#This Row],[CONTROLN]],vlookup_table[],4,FALSE)</f>
        <v>2703</v>
      </c>
      <c r="P1440" t="str">
        <f>VLOOKUP(Table5[[#This Row],[CONTROLN]],vlookup_table[],5,FALSE)</f>
        <v>T2</v>
      </c>
      <c r="Q1440">
        <f>VLOOKUP(Table5[[#This Row],[CONTROLN]],vlookup_table[],7,FALSE)</f>
        <v>125</v>
      </c>
      <c r="R1440">
        <f t="shared" si="22"/>
        <v>70</v>
      </c>
      <c r="S14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41" spans="1:19" x14ac:dyDescent="0.35">
      <c r="A1441">
        <v>158567</v>
      </c>
      <c r="B1441" t="s">
        <v>22</v>
      </c>
      <c r="C1441" t="s">
        <v>109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  <c r="N1441">
        <f>VLOOKUP(Table5[[#This Row],[CONTROLN]],vlookup_table[],2,FALSE)</f>
        <v>0</v>
      </c>
      <c r="O1441">
        <f>VLOOKUP(Table5[[#This Row],[CONTROLN]],vlookup_table[],4,FALSE)</f>
        <v>1110</v>
      </c>
      <c r="P1441" t="str">
        <f>VLOOKUP(Table5[[#This Row],[CONTROLN]],vlookup_table[],5,FALSE)</f>
        <v>S1</v>
      </c>
      <c r="Q1441">
        <f>VLOOKUP(Table5[[#This Row],[CONTROLN]],vlookup_table[],7,FALSE)</f>
        <v>6</v>
      </c>
      <c r="R1441">
        <f t="shared" si="22"/>
        <v>85</v>
      </c>
      <c r="S14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42" spans="1:19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  <c r="N1442">
        <f>VLOOKUP(Table5[[#This Row],[CONTROLN]],vlookup_table[],2,FALSE)</f>
        <v>2</v>
      </c>
      <c r="O1442">
        <f>VLOOKUP(Table5[[#This Row],[CONTROLN]],vlookup_table[],4,FALSE)</f>
        <v>3801</v>
      </c>
      <c r="P1442" t="str">
        <f>VLOOKUP(Table5[[#This Row],[CONTROLN]],vlookup_table[],5,FALSE)</f>
        <v>R3</v>
      </c>
      <c r="Q1442">
        <f>VLOOKUP(Table5[[#This Row],[CONTROLN]],vlookup_table[],7,FALSE)</f>
        <v>15</v>
      </c>
      <c r="R1442">
        <f t="shared" si="22"/>
        <v>59</v>
      </c>
      <c r="S14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43" spans="1:19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  <c r="N1443">
        <f>VLOOKUP(Table5[[#This Row],[CONTROLN]],vlookup_table[],2,FALSE)</f>
        <v>0</v>
      </c>
      <c r="O1443">
        <f>VLOOKUP(Table5[[#This Row],[CONTROLN]],vlookup_table[],4,FALSE)</f>
        <v>3001</v>
      </c>
      <c r="P1443" t="str">
        <f>VLOOKUP(Table5[[#This Row],[CONTROLN]],vlookup_table[],5,FALSE)</f>
        <v>S1</v>
      </c>
      <c r="Q1443">
        <f>VLOOKUP(Table5[[#This Row],[CONTROLN]],vlookup_table[],7,FALSE)</f>
        <v>15</v>
      </c>
      <c r="R1443">
        <f t="shared" si="22"/>
        <v>67</v>
      </c>
      <c r="S14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44" spans="1:19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  <c r="N1444">
        <f>VLOOKUP(Table5[[#This Row],[CONTROLN]],vlookup_table[],2,FALSE)</f>
        <v>1</v>
      </c>
      <c r="O1444">
        <f>VLOOKUP(Table5[[#This Row],[CONTROLN]],vlookup_table[],4,FALSE)</f>
        <v>3001</v>
      </c>
      <c r="P1444" t="str">
        <f>VLOOKUP(Table5[[#This Row],[CONTROLN]],vlookup_table[],5,FALSE)</f>
        <v>C3</v>
      </c>
      <c r="Q1444">
        <f>VLOOKUP(Table5[[#This Row],[CONTROLN]],vlookup_table[],7,FALSE)</f>
        <v>20</v>
      </c>
      <c r="R1444">
        <f t="shared" si="22"/>
        <v>67</v>
      </c>
      <c r="S14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45" spans="1:19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  <c r="N1445">
        <f>VLOOKUP(Table5[[#This Row],[CONTROLN]],vlookup_table[],2,FALSE)</f>
        <v>0</v>
      </c>
      <c r="O1445">
        <f>VLOOKUP(Table5[[#This Row],[CONTROLN]],vlookup_table[],4,FALSE)</f>
        <v>1501</v>
      </c>
      <c r="P1445" t="str">
        <f>VLOOKUP(Table5[[#This Row],[CONTROLN]],vlookup_table[],5,FALSE)</f>
        <v>C2</v>
      </c>
      <c r="Q1445">
        <f>VLOOKUP(Table5[[#This Row],[CONTROLN]],vlookup_table[],7,FALSE)</f>
        <v>25</v>
      </c>
      <c r="R1445">
        <f t="shared" si="22"/>
        <v>82</v>
      </c>
      <c r="S14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46" spans="1:19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  <c r="N1446">
        <f>VLOOKUP(Table5[[#This Row],[CONTROLN]],vlookup_table[],2,FALSE)</f>
        <v>0</v>
      </c>
      <c r="O1446">
        <f>VLOOKUP(Table5[[#This Row],[CONTROLN]],vlookup_table[],4,FALSE)</f>
        <v>1601</v>
      </c>
      <c r="P1446" t="str">
        <f>VLOOKUP(Table5[[#This Row],[CONTROLN]],vlookup_table[],5,FALSE)</f>
        <v>S1</v>
      </c>
      <c r="Q1446">
        <f>VLOOKUP(Table5[[#This Row],[CONTROLN]],vlookup_table[],7,FALSE)</f>
        <v>12</v>
      </c>
      <c r="R1446">
        <f t="shared" si="22"/>
        <v>81</v>
      </c>
      <c r="S14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47" spans="1:19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  <c r="N1447">
        <f>VLOOKUP(Table5[[#This Row],[CONTROLN]],vlookup_table[],2,FALSE)</f>
        <v>0</v>
      </c>
      <c r="O1447">
        <f>VLOOKUP(Table5[[#This Row],[CONTROLN]],vlookup_table[],4,FALSE)</f>
        <v>5901</v>
      </c>
      <c r="P1447" t="str">
        <f>VLOOKUP(Table5[[#This Row],[CONTROLN]],vlookup_table[],5,FALSE)</f>
        <v>C1</v>
      </c>
      <c r="Q1447">
        <f>VLOOKUP(Table5[[#This Row],[CONTROLN]],vlookup_table[],7,FALSE)</f>
        <v>6</v>
      </c>
      <c r="R1447">
        <f t="shared" si="22"/>
        <v>38</v>
      </c>
      <c r="S14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48" spans="1:19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  <c r="N1448">
        <f>VLOOKUP(Table5[[#This Row],[CONTROLN]],vlookup_table[],2,FALSE)</f>
        <v>0</v>
      </c>
      <c r="O1448">
        <f>VLOOKUP(Table5[[#This Row],[CONTROLN]],vlookup_table[],4,FALSE)</f>
        <v>3604</v>
      </c>
      <c r="P1448" t="str">
        <f>VLOOKUP(Table5[[#This Row],[CONTROLN]],vlookup_table[],5,FALSE)</f>
        <v>C2</v>
      </c>
      <c r="Q1448">
        <f>VLOOKUP(Table5[[#This Row],[CONTROLN]],vlookup_table[],7,FALSE)</f>
        <v>10</v>
      </c>
      <c r="R1448">
        <f t="shared" si="22"/>
        <v>61</v>
      </c>
      <c r="S14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49" spans="1:19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  <c r="N1449">
        <f>VLOOKUP(Table5[[#This Row],[CONTROLN]],vlookup_table[],2,FALSE)</f>
        <v>1</v>
      </c>
      <c r="O1449">
        <f>VLOOKUP(Table5[[#This Row],[CONTROLN]],vlookup_table[],4,FALSE)</f>
        <v>3001</v>
      </c>
      <c r="P1449" t="str">
        <f>VLOOKUP(Table5[[#This Row],[CONTROLN]],vlookup_table[],5,FALSE)</f>
        <v>S1</v>
      </c>
      <c r="Q1449">
        <f>VLOOKUP(Table5[[#This Row],[CONTROLN]],vlookup_table[],7,FALSE)</f>
        <v>15</v>
      </c>
      <c r="R1449">
        <f t="shared" si="22"/>
        <v>67</v>
      </c>
      <c r="S14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50" spans="1:19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  <c r="N1450">
        <f>VLOOKUP(Table5[[#This Row],[CONTROLN]],vlookup_table[],2,FALSE)</f>
        <v>0</v>
      </c>
      <c r="O1450">
        <f>VLOOKUP(Table5[[#This Row],[CONTROLN]],vlookup_table[],4,FALSE)</f>
        <v>3001</v>
      </c>
      <c r="P1450" t="str">
        <f>VLOOKUP(Table5[[#This Row],[CONTROLN]],vlookup_table[],5,FALSE)</f>
        <v>U4</v>
      </c>
      <c r="Q1450">
        <f>VLOOKUP(Table5[[#This Row],[CONTROLN]],vlookup_table[],7,FALSE)</f>
        <v>25</v>
      </c>
      <c r="R1450">
        <f t="shared" si="22"/>
        <v>67</v>
      </c>
      <c r="S14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51" spans="1:19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  <c r="N1451">
        <f>VLOOKUP(Table5[[#This Row],[CONTROLN]],vlookup_table[],2,FALSE)</f>
        <v>0</v>
      </c>
      <c r="O1451">
        <f>VLOOKUP(Table5[[#This Row],[CONTROLN]],vlookup_table[],4,FALSE)</f>
        <v>4401</v>
      </c>
      <c r="P1451" t="str">
        <f>VLOOKUP(Table5[[#This Row],[CONTROLN]],vlookup_table[],5,FALSE)</f>
        <v>R2</v>
      </c>
      <c r="Q1451">
        <f>VLOOKUP(Table5[[#This Row],[CONTROLN]],vlookup_table[],7,FALSE)</f>
        <v>20</v>
      </c>
      <c r="R1451">
        <f t="shared" si="22"/>
        <v>53</v>
      </c>
      <c r="S14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52" spans="1:19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  <c r="N1452">
        <f>VLOOKUP(Table5[[#This Row],[CONTROLN]],vlookup_table[],2,FALSE)</f>
        <v>0</v>
      </c>
      <c r="O1452">
        <f>VLOOKUP(Table5[[#This Row],[CONTROLN]],vlookup_table[],4,FALSE)</f>
        <v>5502</v>
      </c>
      <c r="P1452" t="str">
        <f>VLOOKUP(Table5[[#This Row],[CONTROLN]],vlookup_table[],5,FALSE)</f>
        <v>R2</v>
      </c>
      <c r="Q1452">
        <f>VLOOKUP(Table5[[#This Row],[CONTROLN]],vlookup_table[],7,FALSE)</f>
        <v>5</v>
      </c>
      <c r="R1452">
        <f t="shared" si="22"/>
        <v>42</v>
      </c>
      <c r="S14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53" spans="1:19" x14ac:dyDescent="0.35">
      <c r="A1453">
        <v>184269</v>
      </c>
      <c r="B1453" t="s">
        <v>41</v>
      </c>
      <c r="C1453" t="s">
        <v>109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  <c r="N1453">
        <f>VLOOKUP(Table5[[#This Row],[CONTROLN]],vlookup_table[],2,FALSE)</f>
        <v>0</v>
      </c>
      <c r="O1453">
        <f>VLOOKUP(Table5[[#This Row],[CONTROLN]],vlookup_table[],4,FALSE)</f>
        <v>1406</v>
      </c>
      <c r="P1453" t="str">
        <f>VLOOKUP(Table5[[#This Row],[CONTROLN]],vlookup_table[],5,FALSE)</f>
        <v>C2</v>
      </c>
      <c r="Q1453">
        <f>VLOOKUP(Table5[[#This Row],[CONTROLN]],vlookup_table[],7,FALSE)</f>
        <v>10</v>
      </c>
      <c r="R1453">
        <f t="shared" si="22"/>
        <v>83</v>
      </c>
      <c r="S14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54" spans="1:19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  <c r="N1454">
        <f>VLOOKUP(Table5[[#This Row],[CONTROLN]],vlookup_table[],2,FALSE)</f>
        <v>0</v>
      </c>
      <c r="O1454">
        <f>VLOOKUP(Table5[[#This Row],[CONTROLN]],vlookup_table[],4,FALSE)</f>
        <v>0</v>
      </c>
      <c r="P1454" t="str">
        <f>VLOOKUP(Table5[[#This Row],[CONTROLN]],vlookup_table[],5,FALSE)</f>
        <v>T2</v>
      </c>
      <c r="Q1454">
        <f>VLOOKUP(Table5[[#This Row],[CONTROLN]],vlookup_table[],7,FALSE)</f>
        <v>20</v>
      </c>
      <c r="R1454" t="str">
        <f t="shared" si="22"/>
        <v/>
      </c>
      <c r="S14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55" spans="1:19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  <c r="N1455">
        <f>VLOOKUP(Table5[[#This Row],[CONTROLN]],vlookup_table[],2,FALSE)</f>
        <v>1</v>
      </c>
      <c r="O1455">
        <f>VLOOKUP(Table5[[#This Row],[CONTROLN]],vlookup_table[],4,FALSE)</f>
        <v>5801</v>
      </c>
      <c r="P1455" t="str">
        <f>VLOOKUP(Table5[[#This Row],[CONTROLN]],vlookup_table[],5,FALSE)</f>
        <v>R2</v>
      </c>
      <c r="Q1455">
        <f>VLOOKUP(Table5[[#This Row],[CONTROLN]],vlookup_table[],7,FALSE)</f>
        <v>12</v>
      </c>
      <c r="R1455">
        <f t="shared" si="22"/>
        <v>39</v>
      </c>
      <c r="S14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56" spans="1:19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  <c r="N1456">
        <f>VLOOKUP(Table5[[#This Row],[CONTROLN]],vlookup_table[],2,FALSE)</f>
        <v>0</v>
      </c>
      <c r="O1456">
        <f>VLOOKUP(Table5[[#This Row],[CONTROLN]],vlookup_table[],4,FALSE)</f>
        <v>1808</v>
      </c>
      <c r="P1456" t="str">
        <f>VLOOKUP(Table5[[#This Row],[CONTROLN]],vlookup_table[],5,FALSE)</f>
        <v>C1</v>
      </c>
      <c r="Q1456">
        <f>VLOOKUP(Table5[[#This Row],[CONTROLN]],vlookup_table[],7,FALSE)</f>
        <v>15</v>
      </c>
      <c r="R1456">
        <f t="shared" si="22"/>
        <v>78</v>
      </c>
      <c r="S14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57" spans="1:19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  <c r="N1457">
        <f>VLOOKUP(Table5[[#This Row],[CONTROLN]],vlookup_table[],2,FALSE)</f>
        <v>0</v>
      </c>
      <c r="O1457">
        <f>VLOOKUP(Table5[[#This Row],[CONTROLN]],vlookup_table[],4,FALSE)</f>
        <v>2401</v>
      </c>
      <c r="P1457" t="str">
        <f>VLOOKUP(Table5[[#This Row],[CONTROLN]],vlookup_table[],5,FALSE)</f>
        <v>T3</v>
      </c>
      <c r="Q1457">
        <f>VLOOKUP(Table5[[#This Row],[CONTROLN]],vlookup_table[],7,FALSE)</f>
        <v>11</v>
      </c>
      <c r="R1457">
        <f t="shared" si="22"/>
        <v>73</v>
      </c>
      <c r="S14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58" spans="1:19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  <c r="N1458">
        <f>VLOOKUP(Table5[[#This Row],[CONTROLN]],vlookup_table[],2,FALSE)</f>
        <v>1002</v>
      </c>
      <c r="O1458">
        <f>VLOOKUP(Table5[[#This Row],[CONTROLN]],vlookup_table[],4,FALSE)</f>
        <v>1606</v>
      </c>
      <c r="P1458" t="str">
        <f>VLOOKUP(Table5[[#This Row],[CONTROLN]],vlookup_table[],5,FALSE)</f>
        <v>R2</v>
      </c>
      <c r="Q1458">
        <f>VLOOKUP(Table5[[#This Row],[CONTROLN]],vlookup_table[],7,FALSE)</f>
        <v>5</v>
      </c>
      <c r="R1458">
        <f t="shared" si="22"/>
        <v>81</v>
      </c>
      <c r="S14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59" spans="1:19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  <c r="N1459">
        <f>VLOOKUP(Table5[[#This Row],[CONTROLN]],vlookup_table[],2,FALSE)</f>
        <v>2</v>
      </c>
      <c r="O1459">
        <f>VLOOKUP(Table5[[#This Row],[CONTROLN]],vlookup_table[],4,FALSE)</f>
        <v>0</v>
      </c>
      <c r="P1459" t="str">
        <f>VLOOKUP(Table5[[#This Row],[CONTROLN]],vlookup_table[],5,FALSE)</f>
        <v>R2</v>
      </c>
      <c r="Q1459">
        <f>VLOOKUP(Table5[[#This Row],[CONTROLN]],vlookup_table[],7,FALSE)</f>
        <v>5</v>
      </c>
      <c r="R1459" t="str">
        <f t="shared" si="22"/>
        <v/>
      </c>
      <c r="S14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60" spans="1:19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  <c r="N1460">
        <f>VLOOKUP(Table5[[#This Row],[CONTROLN]],vlookup_table[],2,FALSE)</f>
        <v>2</v>
      </c>
      <c r="O1460">
        <f>VLOOKUP(Table5[[#This Row],[CONTROLN]],vlookup_table[],4,FALSE)</f>
        <v>2002</v>
      </c>
      <c r="P1460" t="str">
        <f>VLOOKUP(Table5[[#This Row],[CONTROLN]],vlookup_table[],5,FALSE)</f>
        <v>S2</v>
      </c>
      <c r="Q1460">
        <f>VLOOKUP(Table5[[#This Row],[CONTROLN]],vlookup_table[],7,FALSE)</f>
        <v>20</v>
      </c>
      <c r="R1460">
        <f t="shared" si="22"/>
        <v>77</v>
      </c>
      <c r="S14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61" spans="1:19" x14ac:dyDescent="0.35">
      <c r="A1461">
        <v>19623</v>
      </c>
      <c r="B1461" t="s">
        <v>18</v>
      </c>
      <c r="C1461" t="s">
        <v>17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  <c r="N1461">
        <f>VLOOKUP(Table5[[#This Row],[CONTROLN]],vlookup_table[],2,FALSE)</f>
        <v>0</v>
      </c>
      <c r="O1461">
        <f>VLOOKUP(Table5[[#This Row],[CONTROLN]],vlookup_table[],4,FALSE)</f>
        <v>6201</v>
      </c>
      <c r="P1461" t="str">
        <f>VLOOKUP(Table5[[#This Row],[CONTROLN]],vlookup_table[],5,FALSE)</f>
        <v>T1</v>
      </c>
      <c r="Q1461">
        <f>VLOOKUP(Table5[[#This Row],[CONTROLN]],vlookup_table[],7,FALSE)</f>
        <v>14</v>
      </c>
      <c r="R1461">
        <f t="shared" si="22"/>
        <v>35</v>
      </c>
      <c r="S14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62" spans="1:19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  <c r="N1462">
        <f>VLOOKUP(Table5[[#This Row],[CONTROLN]],vlookup_table[],2,FALSE)</f>
        <v>1</v>
      </c>
      <c r="O1462">
        <f>VLOOKUP(Table5[[#This Row],[CONTROLN]],vlookup_table[],4,FALSE)</f>
        <v>0</v>
      </c>
      <c r="P1462" t="str">
        <f>VLOOKUP(Table5[[#This Row],[CONTROLN]],vlookup_table[],5,FALSE)</f>
        <v>R2</v>
      </c>
      <c r="Q1462">
        <f>VLOOKUP(Table5[[#This Row],[CONTROLN]],vlookup_table[],7,FALSE)</f>
        <v>10</v>
      </c>
      <c r="R1462" t="str">
        <f t="shared" si="22"/>
        <v/>
      </c>
      <c r="S14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63" spans="1:19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  <c r="N1463">
        <f>VLOOKUP(Table5[[#This Row],[CONTROLN]],vlookup_table[],2,FALSE)</f>
        <v>0</v>
      </c>
      <c r="O1463">
        <f>VLOOKUP(Table5[[#This Row],[CONTROLN]],vlookup_table[],4,FALSE)</f>
        <v>5901</v>
      </c>
      <c r="P1463" t="str">
        <f>VLOOKUP(Table5[[#This Row],[CONTROLN]],vlookup_table[],5,FALSE)</f>
        <v>S1</v>
      </c>
      <c r="Q1463">
        <f>VLOOKUP(Table5[[#This Row],[CONTROLN]],vlookup_table[],7,FALSE)</f>
        <v>26</v>
      </c>
      <c r="R1463">
        <f t="shared" si="22"/>
        <v>38</v>
      </c>
      <c r="S14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64" spans="1:19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  <c r="N1464">
        <f>VLOOKUP(Table5[[#This Row],[CONTROLN]],vlookup_table[],2,FALSE)</f>
        <v>0</v>
      </c>
      <c r="O1464">
        <f>VLOOKUP(Table5[[#This Row],[CONTROLN]],vlookup_table[],4,FALSE)</f>
        <v>5401</v>
      </c>
      <c r="P1464" t="str">
        <f>VLOOKUP(Table5[[#This Row],[CONTROLN]],vlookup_table[],5,FALSE)</f>
        <v>S2</v>
      </c>
      <c r="Q1464">
        <f>VLOOKUP(Table5[[#This Row],[CONTROLN]],vlookup_table[],7,FALSE)</f>
        <v>3</v>
      </c>
      <c r="R1464">
        <f t="shared" si="22"/>
        <v>43</v>
      </c>
      <c r="S14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65" spans="1:19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  <c r="N1465">
        <f>VLOOKUP(Table5[[#This Row],[CONTROLN]],vlookup_table[],2,FALSE)</f>
        <v>2</v>
      </c>
      <c r="O1465">
        <f>VLOOKUP(Table5[[#This Row],[CONTROLN]],vlookup_table[],4,FALSE)</f>
        <v>2403</v>
      </c>
      <c r="P1465" t="str">
        <f>VLOOKUP(Table5[[#This Row],[CONTROLN]],vlookup_table[],5,FALSE)</f>
        <v>C3</v>
      </c>
      <c r="Q1465">
        <f>VLOOKUP(Table5[[#This Row],[CONTROLN]],vlookup_table[],7,FALSE)</f>
        <v>10</v>
      </c>
      <c r="R1465">
        <f t="shared" si="22"/>
        <v>73</v>
      </c>
      <c r="S14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66" spans="1:19" x14ac:dyDescent="0.35">
      <c r="A1466">
        <v>77695</v>
      </c>
      <c r="B1466" t="s">
        <v>36</v>
      </c>
      <c r="C1466" t="s">
        <v>14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  <c r="N1466">
        <f>VLOOKUP(Table5[[#This Row],[CONTROLN]],vlookup_table[],2,FALSE)</f>
        <v>1</v>
      </c>
      <c r="O1466">
        <f>VLOOKUP(Table5[[#This Row],[CONTROLN]],vlookup_table[],4,FALSE)</f>
        <v>5801</v>
      </c>
      <c r="P1466" t="str">
        <f>VLOOKUP(Table5[[#This Row],[CONTROLN]],vlookup_table[],5,FALSE)</f>
        <v>T1</v>
      </c>
      <c r="Q1466">
        <f>VLOOKUP(Table5[[#This Row],[CONTROLN]],vlookup_table[],7,FALSE)</f>
        <v>20</v>
      </c>
      <c r="R1466">
        <f t="shared" si="22"/>
        <v>39</v>
      </c>
      <c r="S14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67" spans="1:19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  <c r="N1467">
        <f>VLOOKUP(Table5[[#This Row],[CONTROLN]],vlookup_table[],2,FALSE)</f>
        <v>0</v>
      </c>
      <c r="O1467">
        <f>VLOOKUP(Table5[[#This Row],[CONTROLN]],vlookup_table[],4,FALSE)</f>
        <v>2505</v>
      </c>
      <c r="P1467" t="str">
        <f>VLOOKUP(Table5[[#This Row],[CONTROLN]],vlookup_table[],5,FALSE)</f>
        <v>C3</v>
      </c>
      <c r="Q1467">
        <f>VLOOKUP(Table5[[#This Row],[CONTROLN]],vlookup_table[],7,FALSE)</f>
        <v>5</v>
      </c>
      <c r="R1467">
        <f t="shared" si="22"/>
        <v>72</v>
      </c>
      <c r="S14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68" spans="1:19" x14ac:dyDescent="0.35">
      <c r="A1468">
        <v>80893</v>
      </c>
      <c r="B1468" t="s">
        <v>36</v>
      </c>
      <c r="C1468" t="s">
        <v>14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  <c r="N1468">
        <f>VLOOKUP(Table5[[#This Row],[CONTROLN]],vlookup_table[],2,FALSE)</f>
        <v>1</v>
      </c>
      <c r="O1468">
        <f>VLOOKUP(Table5[[#This Row],[CONTROLN]],vlookup_table[],4,FALSE)</f>
        <v>1507</v>
      </c>
      <c r="P1468" t="str">
        <f>VLOOKUP(Table5[[#This Row],[CONTROLN]],vlookup_table[],5,FALSE)</f>
        <v>T2</v>
      </c>
      <c r="Q1468">
        <f>VLOOKUP(Table5[[#This Row],[CONTROLN]],vlookup_table[],7,FALSE)</f>
        <v>25</v>
      </c>
      <c r="R1468">
        <f t="shared" si="22"/>
        <v>81</v>
      </c>
      <c r="S14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69" spans="1:19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  <c r="N1469">
        <f>VLOOKUP(Table5[[#This Row],[CONTROLN]],vlookup_table[],2,FALSE)</f>
        <v>28</v>
      </c>
      <c r="O1469">
        <f>VLOOKUP(Table5[[#This Row],[CONTROLN]],vlookup_table[],4,FALSE)</f>
        <v>5901</v>
      </c>
      <c r="P1469" t="str">
        <f>VLOOKUP(Table5[[#This Row],[CONTROLN]],vlookup_table[],5,FALSE)</f>
        <v>R2</v>
      </c>
      <c r="Q1469">
        <f>VLOOKUP(Table5[[#This Row],[CONTROLN]],vlookup_table[],7,FALSE)</f>
        <v>10</v>
      </c>
      <c r="R1469">
        <f t="shared" si="22"/>
        <v>38</v>
      </c>
      <c r="S14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70" spans="1:19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  <c r="N1470">
        <f>VLOOKUP(Table5[[#This Row],[CONTROLN]],vlookup_table[],2,FALSE)</f>
        <v>2</v>
      </c>
      <c r="O1470">
        <f>VLOOKUP(Table5[[#This Row],[CONTROLN]],vlookup_table[],4,FALSE)</f>
        <v>2407</v>
      </c>
      <c r="P1470" t="str">
        <f>VLOOKUP(Table5[[#This Row],[CONTROLN]],vlookup_table[],5,FALSE)</f>
        <v>C2</v>
      </c>
      <c r="Q1470">
        <f>VLOOKUP(Table5[[#This Row],[CONTROLN]],vlookup_table[],7,FALSE)</f>
        <v>50</v>
      </c>
      <c r="R1470">
        <f t="shared" si="22"/>
        <v>72</v>
      </c>
      <c r="S14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71" spans="1:19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  <c r="N1471">
        <f>VLOOKUP(Table5[[#This Row],[CONTROLN]],vlookup_table[],2,FALSE)</f>
        <v>0</v>
      </c>
      <c r="O1471">
        <f>VLOOKUP(Table5[[#This Row],[CONTROLN]],vlookup_table[],4,FALSE)</f>
        <v>3601</v>
      </c>
      <c r="P1471" t="str">
        <f>VLOOKUP(Table5[[#This Row],[CONTROLN]],vlookup_table[],5,FALSE)</f>
        <v>R3</v>
      </c>
      <c r="Q1471">
        <f>VLOOKUP(Table5[[#This Row],[CONTROLN]],vlookup_table[],7,FALSE)</f>
        <v>10</v>
      </c>
      <c r="R1471">
        <f t="shared" si="22"/>
        <v>61</v>
      </c>
      <c r="S14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72" spans="1:19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  <c r="N1472">
        <f>VLOOKUP(Table5[[#This Row],[CONTROLN]],vlookup_table[],2,FALSE)</f>
        <v>1</v>
      </c>
      <c r="O1472">
        <f>VLOOKUP(Table5[[#This Row],[CONTROLN]],vlookup_table[],4,FALSE)</f>
        <v>3901</v>
      </c>
      <c r="P1472" t="str">
        <f>VLOOKUP(Table5[[#This Row],[CONTROLN]],vlookup_table[],5,FALSE)</f>
        <v>R2</v>
      </c>
      <c r="Q1472">
        <f>VLOOKUP(Table5[[#This Row],[CONTROLN]],vlookup_table[],7,FALSE)</f>
        <v>6</v>
      </c>
      <c r="R1472">
        <f t="shared" si="22"/>
        <v>58</v>
      </c>
      <c r="S14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73" spans="1:19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  <c r="N1473">
        <f>VLOOKUP(Table5[[#This Row],[CONTROLN]],vlookup_table[],2,FALSE)</f>
        <v>2</v>
      </c>
      <c r="O1473">
        <f>VLOOKUP(Table5[[#This Row],[CONTROLN]],vlookup_table[],4,FALSE)</f>
        <v>1001</v>
      </c>
      <c r="P1473" t="str">
        <f>VLOOKUP(Table5[[#This Row],[CONTROLN]],vlookup_table[],5,FALSE)</f>
        <v>T1</v>
      </c>
      <c r="Q1473">
        <f>VLOOKUP(Table5[[#This Row],[CONTROLN]],vlookup_table[],7,FALSE)</f>
        <v>23</v>
      </c>
      <c r="R1473">
        <f t="shared" si="22"/>
        <v>87</v>
      </c>
      <c r="S14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74" spans="1:19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  <c r="N1474">
        <f>VLOOKUP(Table5[[#This Row],[CONTROLN]],vlookup_table[],2,FALSE)</f>
        <v>1</v>
      </c>
      <c r="O1474">
        <f>VLOOKUP(Table5[[#This Row],[CONTROLN]],vlookup_table[],4,FALSE)</f>
        <v>4301</v>
      </c>
      <c r="P1474" t="str">
        <f>VLOOKUP(Table5[[#This Row],[CONTROLN]],vlookup_table[],5,FALSE)</f>
        <v>C3</v>
      </c>
      <c r="Q1474">
        <f>VLOOKUP(Table5[[#This Row],[CONTROLN]],vlookup_table[],7,FALSE)</f>
        <v>15</v>
      </c>
      <c r="R1474">
        <f t="shared" ref="R1474:R1537" si="23">IF(OR(O1474="",O1474=0),"",(1997-(1900+INT(O1474/100)))-IF(MOD(O1474,100)&gt;6,1,0))</f>
        <v>54</v>
      </c>
      <c r="S14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75" spans="1:19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  <c r="N1475">
        <f>VLOOKUP(Table5[[#This Row],[CONTROLN]],vlookup_table[],2,FALSE)</f>
        <v>1</v>
      </c>
      <c r="O1475">
        <f>VLOOKUP(Table5[[#This Row],[CONTROLN]],vlookup_table[],4,FALSE)</f>
        <v>0</v>
      </c>
      <c r="P1475" t="str">
        <f>VLOOKUP(Table5[[#This Row],[CONTROLN]],vlookup_table[],5,FALSE)</f>
        <v>C2</v>
      </c>
      <c r="Q1475">
        <f>VLOOKUP(Table5[[#This Row],[CONTROLN]],vlookup_table[],7,FALSE)</f>
        <v>20</v>
      </c>
      <c r="R1475" t="str">
        <f t="shared" si="23"/>
        <v/>
      </c>
      <c r="S14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76" spans="1:19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  <c r="N1476">
        <f>VLOOKUP(Table5[[#This Row],[CONTROLN]],vlookup_table[],2,FALSE)</f>
        <v>1</v>
      </c>
      <c r="O1476">
        <f>VLOOKUP(Table5[[#This Row],[CONTROLN]],vlookup_table[],4,FALSE)</f>
        <v>5001</v>
      </c>
      <c r="P1476" t="str">
        <f>VLOOKUP(Table5[[#This Row],[CONTROLN]],vlookup_table[],5,FALSE)</f>
        <v>T1</v>
      </c>
      <c r="Q1476">
        <f>VLOOKUP(Table5[[#This Row],[CONTROLN]],vlookup_table[],7,FALSE)</f>
        <v>15</v>
      </c>
      <c r="R1476">
        <f t="shared" si="23"/>
        <v>47</v>
      </c>
      <c r="S14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77" spans="1:19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  <c r="N1477">
        <f>VLOOKUP(Table5[[#This Row],[CONTROLN]],vlookup_table[],2,FALSE)</f>
        <v>0</v>
      </c>
      <c r="O1477">
        <f>VLOOKUP(Table5[[#This Row],[CONTROLN]],vlookup_table[],4,FALSE)</f>
        <v>3601</v>
      </c>
      <c r="P1477" t="str">
        <f>VLOOKUP(Table5[[#This Row],[CONTROLN]],vlookup_table[],5,FALSE)</f>
        <v>T2</v>
      </c>
      <c r="Q1477">
        <f>VLOOKUP(Table5[[#This Row],[CONTROLN]],vlookup_table[],7,FALSE)</f>
        <v>10</v>
      </c>
      <c r="R1477">
        <f t="shared" si="23"/>
        <v>61</v>
      </c>
      <c r="S14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78" spans="1:19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  <c r="N1478">
        <f>VLOOKUP(Table5[[#This Row],[CONTROLN]],vlookup_table[],2,FALSE)</f>
        <v>2</v>
      </c>
      <c r="O1478">
        <f>VLOOKUP(Table5[[#This Row],[CONTROLN]],vlookup_table[],4,FALSE)</f>
        <v>4601</v>
      </c>
      <c r="P1478" t="str">
        <f>VLOOKUP(Table5[[#This Row],[CONTROLN]],vlookup_table[],5,FALSE)</f>
        <v>T2</v>
      </c>
      <c r="Q1478">
        <f>VLOOKUP(Table5[[#This Row],[CONTROLN]],vlookup_table[],7,FALSE)</f>
        <v>5</v>
      </c>
      <c r="R1478">
        <f t="shared" si="23"/>
        <v>51</v>
      </c>
      <c r="S14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79" spans="1:19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  <c r="N1479">
        <f>VLOOKUP(Table5[[#This Row],[CONTROLN]],vlookup_table[],2,FALSE)</f>
        <v>1</v>
      </c>
      <c r="O1479">
        <f>VLOOKUP(Table5[[#This Row],[CONTROLN]],vlookup_table[],4,FALSE)</f>
        <v>2111</v>
      </c>
      <c r="P1479" t="str">
        <f>VLOOKUP(Table5[[#This Row],[CONTROLN]],vlookup_table[],5,FALSE)</f>
        <v>T1</v>
      </c>
      <c r="Q1479">
        <f>VLOOKUP(Table5[[#This Row],[CONTROLN]],vlookup_table[],7,FALSE)</f>
        <v>5</v>
      </c>
      <c r="R1479">
        <f t="shared" si="23"/>
        <v>75</v>
      </c>
      <c r="S14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80" spans="1:19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  <c r="N1480">
        <f>VLOOKUP(Table5[[#This Row],[CONTROLN]],vlookup_table[],2,FALSE)</f>
        <v>0</v>
      </c>
      <c r="O1480">
        <f>VLOOKUP(Table5[[#This Row],[CONTROLN]],vlookup_table[],4,FALSE)</f>
        <v>0</v>
      </c>
      <c r="P1480" t="str">
        <f>VLOOKUP(Table5[[#This Row],[CONTROLN]],vlookup_table[],5,FALSE)</f>
        <v>T2</v>
      </c>
      <c r="Q1480">
        <f>VLOOKUP(Table5[[#This Row],[CONTROLN]],vlookup_table[],7,FALSE)</f>
        <v>10</v>
      </c>
      <c r="R1480" t="str">
        <f t="shared" si="23"/>
        <v/>
      </c>
      <c r="S14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81" spans="1:19" x14ac:dyDescent="0.35">
      <c r="A1481">
        <v>127166</v>
      </c>
      <c r="B1481" t="s">
        <v>21</v>
      </c>
      <c r="C1481" t="s">
        <v>109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  <c r="N1481">
        <f>VLOOKUP(Table5[[#This Row],[CONTROLN]],vlookup_table[],2,FALSE)</f>
        <v>1002</v>
      </c>
      <c r="O1481">
        <f>VLOOKUP(Table5[[#This Row],[CONTROLN]],vlookup_table[],4,FALSE)</f>
        <v>2512</v>
      </c>
      <c r="P1481" t="str">
        <f>VLOOKUP(Table5[[#This Row],[CONTROLN]],vlookup_table[],5,FALSE)</f>
        <v>S1</v>
      </c>
      <c r="Q1481">
        <f>VLOOKUP(Table5[[#This Row],[CONTROLN]],vlookup_table[],7,FALSE)</f>
        <v>30</v>
      </c>
      <c r="R1481">
        <f t="shared" si="23"/>
        <v>71</v>
      </c>
      <c r="S14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82" spans="1:19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  <c r="N1482">
        <f>VLOOKUP(Table5[[#This Row],[CONTROLN]],vlookup_table[],2,FALSE)</f>
        <v>0</v>
      </c>
      <c r="O1482">
        <f>VLOOKUP(Table5[[#This Row],[CONTROLN]],vlookup_table[],4,FALSE)</f>
        <v>2001</v>
      </c>
      <c r="P1482" t="str">
        <f>VLOOKUP(Table5[[#This Row],[CONTROLN]],vlookup_table[],5,FALSE)</f>
        <v>C2</v>
      </c>
      <c r="Q1482">
        <f>VLOOKUP(Table5[[#This Row],[CONTROLN]],vlookup_table[],7,FALSE)</f>
        <v>5</v>
      </c>
      <c r="R1482">
        <f t="shared" si="23"/>
        <v>77</v>
      </c>
      <c r="S14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83" spans="1:19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  <c r="N1483">
        <f>VLOOKUP(Table5[[#This Row],[CONTROLN]],vlookup_table[],2,FALSE)</f>
        <v>1</v>
      </c>
      <c r="O1483">
        <f>VLOOKUP(Table5[[#This Row],[CONTROLN]],vlookup_table[],4,FALSE)</f>
        <v>2104</v>
      </c>
      <c r="P1483" t="str">
        <f>VLOOKUP(Table5[[#This Row],[CONTROLN]],vlookup_table[],5,FALSE)</f>
        <v>U1</v>
      </c>
      <c r="Q1483">
        <f>VLOOKUP(Table5[[#This Row],[CONTROLN]],vlookup_table[],7,FALSE)</f>
        <v>15</v>
      </c>
      <c r="R1483">
        <f t="shared" si="23"/>
        <v>76</v>
      </c>
      <c r="S14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84" spans="1:19" x14ac:dyDescent="0.35">
      <c r="A1484">
        <v>20583</v>
      </c>
      <c r="B1484" t="s">
        <v>18</v>
      </c>
      <c r="C1484" t="s">
        <v>17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  <c r="N1484">
        <f>VLOOKUP(Table5[[#This Row],[CONTROLN]],vlookup_table[],2,FALSE)</f>
        <v>28</v>
      </c>
      <c r="O1484">
        <f>VLOOKUP(Table5[[#This Row],[CONTROLN]],vlookup_table[],4,FALSE)</f>
        <v>2801</v>
      </c>
      <c r="P1484" t="str">
        <f>VLOOKUP(Table5[[#This Row],[CONTROLN]],vlookup_table[],5,FALSE)</f>
        <v>C1</v>
      </c>
      <c r="Q1484">
        <f>VLOOKUP(Table5[[#This Row],[CONTROLN]],vlookup_table[],7,FALSE)</f>
        <v>14</v>
      </c>
      <c r="R1484">
        <f t="shared" si="23"/>
        <v>69</v>
      </c>
      <c r="S14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85" spans="1:19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  <c r="N1485">
        <f>VLOOKUP(Table5[[#This Row],[CONTROLN]],vlookup_table[],2,FALSE)</f>
        <v>2</v>
      </c>
      <c r="O1485">
        <f>VLOOKUP(Table5[[#This Row],[CONTROLN]],vlookup_table[],4,FALSE)</f>
        <v>0</v>
      </c>
      <c r="P1485" t="str">
        <f>VLOOKUP(Table5[[#This Row],[CONTROLN]],vlookup_table[],5,FALSE)</f>
        <v>U4</v>
      </c>
      <c r="Q1485">
        <f>VLOOKUP(Table5[[#This Row],[CONTROLN]],vlookup_table[],7,FALSE)</f>
        <v>25</v>
      </c>
      <c r="R1485" t="str">
        <f t="shared" si="23"/>
        <v/>
      </c>
      <c r="S14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486" spans="1:19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  <c r="N1486">
        <f>VLOOKUP(Table5[[#This Row],[CONTROLN]],vlookup_table[],2,FALSE)</f>
        <v>2</v>
      </c>
      <c r="O1486">
        <f>VLOOKUP(Table5[[#This Row],[CONTROLN]],vlookup_table[],4,FALSE)</f>
        <v>2211</v>
      </c>
      <c r="P1486" t="str">
        <f>VLOOKUP(Table5[[#This Row],[CONTROLN]],vlookup_table[],5,FALSE)</f>
        <v>T2</v>
      </c>
      <c r="Q1486">
        <f>VLOOKUP(Table5[[#This Row],[CONTROLN]],vlookup_table[],7,FALSE)</f>
        <v>12</v>
      </c>
      <c r="R1486">
        <f t="shared" si="23"/>
        <v>74</v>
      </c>
      <c r="S14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87" spans="1:19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  <c r="N1487">
        <f>VLOOKUP(Table5[[#This Row],[CONTROLN]],vlookup_table[],2,FALSE)</f>
        <v>1</v>
      </c>
      <c r="O1487">
        <f>VLOOKUP(Table5[[#This Row],[CONTROLN]],vlookup_table[],4,FALSE)</f>
        <v>2506</v>
      </c>
      <c r="P1487" t="str">
        <f>VLOOKUP(Table5[[#This Row],[CONTROLN]],vlookup_table[],5,FALSE)</f>
        <v>C2</v>
      </c>
      <c r="Q1487">
        <f>VLOOKUP(Table5[[#This Row],[CONTROLN]],vlookup_table[],7,FALSE)</f>
        <v>15</v>
      </c>
      <c r="R1487">
        <f t="shared" si="23"/>
        <v>72</v>
      </c>
      <c r="S14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488" spans="1:19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  <c r="N1488">
        <f>VLOOKUP(Table5[[#This Row],[CONTROLN]],vlookup_table[],2,FALSE)</f>
        <v>0</v>
      </c>
      <c r="O1488">
        <f>VLOOKUP(Table5[[#This Row],[CONTROLN]],vlookup_table[],4,FALSE)</f>
        <v>0</v>
      </c>
      <c r="P1488" t="str">
        <f>VLOOKUP(Table5[[#This Row],[CONTROLN]],vlookup_table[],5,FALSE)</f>
        <v>T2</v>
      </c>
      <c r="Q1488">
        <f>VLOOKUP(Table5[[#This Row],[CONTROLN]],vlookup_table[],7,FALSE)</f>
        <v>50</v>
      </c>
      <c r="R1488" t="str">
        <f t="shared" si="23"/>
        <v/>
      </c>
      <c r="S14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89" spans="1:19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  <c r="N1489">
        <f>VLOOKUP(Table5[[#This Row],[CONTROLN]],vlookup_table[],2,FALSE)</f>
        <v>1</v>
      </c>
      <c r="O1489">
        <f>VLOOKUP(Table5[[#This Row],[CONTROLN]],vlookup_table[],4,FALSE)</f>
        <v>5203</v>
      </c>
      <c r="P1489" t="str">
        <f>VLOOKUP(Table5[[#This Row],[CONTROLN]],vlookup_table[],5,FALSE)</f>
        <v>S2</v>
      </c>
      <c r="Q1489">
        <f>VLOOKUP(Table5[[#This Row],[CONTROLN]],vlookup_table[],7,FALSE)</f>
        <v>5</v>
      </c>
      <c r="R1489">
        <f t="shared" si="23"/>
        <v>45</v>
      </c>
      <c r="S14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90" spans="1:19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  <c r="N1490">
        <f>VLOOKUP(Table5[[#This Row],[CONTROLN]],vlookup_table[],2,FALSE)</f>
        <v>2</v>
      </c>
      <c r="O1490">
        <f>VLOOKUP(Table5[[#This Row],[CONTROLN]],vlookup_table[],4,FALSE)</f>
        <v>1301</v>
      </c>
      <c r="P1490" t="str">
        <f>VLOOKUP(Table5[[#This Row],[CONTROLN]],vlookup_table[],5,FALSE)</f>
        <v>T2</v>
      </c>
      <c r="Q1490">
        <f>VLOOKUP(Table5[[#This Row],[CONTROLN]],vlookup_table[],7,FALSE)</f>
        <v>13</v>
      </c>
      <c r="R1490">
        <f t="shared" si="23"/>
        <v>84</v>
      </c>
      <c r="S14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91" spans="1:19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  <c r="N1491">
        <f>VLOOKUP(Table5[[#This Row],[CONTROLN]],vlookup_table[],2,FALSE)</f>
        <v>0</v>
      </c>
      <c r="O1491">
        <f>VLOOKUP(Table5[[#This Row],[CONTROLN]],vlookup_table[],4,FALSE)</f>
        <v>5901</v>
      </c>
      <c r="P1491" t="str">
        <f>VLOOKUP(Table5[[#This Row],[CONTROLN]],vlookup_table[],5,FALSE)</f>
        <v>R2</v>
      </c>
      <c r="Q1491">
        <f>VLOOKUP(Table5[[#This Row],[CONTROLN]],vlookup_table[],7,FALSE)</f>
        <v>15</v>
      </c>
      <c r="R1491">
        <f t="shared" si="23"/>
        <v>38</v>
      </c>
      <c r="S14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92" spans="1:19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  <c r="N1492">
        <f>VLOOKUP(Table5[[#This Row],[CONTROLN]],vlookup_table[],2,FALSE)</f>
        <v>0</v>
      </c>
      <c r="O1492">
        <f>VLOOKUP(Table5[[#This Row],[CONTROLN]],vlookup_table[],4,FALSE)</f>
        <v>0</v>
      </c>
      <c r="P1492" t="str">
        <f>VLOOKUP(Table5[[#This Row],[CONTROLN]],vlookup_table[],5,FALSE)</f>
        <v>R2</v>
      </c>
      <c r="Q1492">
        <f>VLOOKUP(Table5[[#This Row],[CONTROLN]],vlookup_table[],7,FALSE)</f>
        <v>20</v>
      </c>
      <c r="R1492" t="str">
        <f t="shared" si="23"/>
        <v/>
      </c>
      <c r="S14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493" spans="1:19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  <c r="N1493">
        <f>VLOOKUP(Table5[[#This Row],[CONTROLN]],vlookup_table[],2,FALSE)</f>
        <v>0</v>
      </c>
      <c r="O1493">
        <f>VLOOKUP(Table5[[#This Row],[CONTROLN]],vlookup_table[],4,FALSE)</f>
        <v>1601</v>
      </c>
      <c r="P1493" t="str">
        <f>VLOOKUP(Table5[[#This Row],[CONTROLN]],vlookup_table[],5,FALSE)</f>
        <v>T2</v>
      </c>
      <c r="Q1493">
        <f>VLOOKUP(Table5[[#This Row],[CONTROLN]],vlookup_table[],7,FALSE)</f>
        <v>20</v>
      </c>
      <c r="R1493">
        <f t="shared" si="23"/>
        <v>81</v>
      </c>
      <c r="S14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94" spans="1:19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  <c r="N1494">
        <f>VLOOKUP(Table5[[#This Row],[CONTROLN]],vlookup_table[],2,FALSE)</f>
        <v>0</v>
      </c>
      <c r="O1494">
        <f>VLOOKUP(Table5[[#This Row],[CONTROLN]],vlookup_table[],4,FALSE)</f>
        <v>1704</v>
      </c>
      <c r="P1494" t="str">
        <f>VLOOKUP(Table5[[#This Row],[CONTROLN]],vlookup_table[],5,FALSE)</f>
        <v>S1</v>
      </c>
      <c r="Q1494">
        <f>VLOOKUP(Table5[[#This Row],[CONTROLN]],vlookup_table[],7,FALSE)</f>
        <v>10</v>
      </c>
      <c r="R1494">
        <f t="shared" si="23"/>
        <v>80</v>
      </c>
      <c r="S14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95" spans="1:19" x14ac:dyDescent="0.35">
      <c r="A1495">
        <v>157295</v>
      </c>
      <c r="B1495" t="s">
        <v>22</v>
      </c>
      <c r="C1495" t="s">
        <v>109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  <c r="N1495">
        <f>VLOOKUP(Table5[[#This Row],[CONTROLN]],vlookup_table[],2,FALSE)</f>
        <v>2</v>
      </c>
      <c r="O1495">
        <f>VLOOKUP(Table5[[#This Row],[CONTROLN]],vlookup_table[],4,FALSE)</f>
        <v>1501</v>
      </c>
      <c r="P1495" t="str">
        <f>VLOOKUP(Table5[[#This Row],[CONTROLN]],vlookup_table[],5,FALSE)</f>
        <v>S1</v>
      </c>
      <c r="Q1495">
        <f>VLOOKUP(Table5[[#This Row],[CONTROLN]],vlookup_table[],7,FALSE)</f>
        <v>35</v>
      </c>
      <c r="R1495">
        <f t="shared" si="23"/>
        <v>82</v>
      </c>
      <c r="S14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496" spans="1:19" x14ac:dyDescent="0.35">
      <c r="A1496">
        <v>19020</v>
      </c>
      <c r="B1496" t="s">
        <v>18</v>
      </c>
      <c r="C1496" t="s">
        <v>17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  <c r="N1496">
        <f>VLOOKUP(Table5[[#This Row],[CONTROLN]],vlookup_table[],2,FALSE)</f>
        <v>2</v>
      </c>
      <c r="O1496">
        <f>VLOOKUP(Table5[[#This Row],[CONTROLN]],vlookup_table[],4,FALSE)</f>
        <v>2801</v>
      </c>
      <c r="P1496" t="str">
        <f>VLOOKUP(Table5[[#This Row],[CONTROLN]],vlookup_table[],5,FALSE)</f>
        <v>T1</v>
      </c>
      <c r="Q1496">
        <f>VLOOKUP(Table5[[#This Row],[CONTROLN]],vlookup_table[],7,FALSE)</f>
        <v>19</v>
      </c>
      <c r="R1496">
        <f t="shared" si="23"/>
        <v>69</v>
      </c>
      <c r="S14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97" spans="1:19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  <c r="N1497">
        <f>VLOOKUP(Table5[[#This Row],[CONTROLN]],vlookup_table[],2,FALSE)</f>
        <v>28</v>
      </c>
      <c r="O1497">
        <f>VLOOKUP(Table5[[#This Row],[CONTROLN]],vlookup_table[],4,FALSE)</f>
        <v>0</v>
      </c>
      <c r="P1497" t="str">
        <f>VLOOKUP(Table5[[#This Row],[CONTROLN]],vlookup_table[],5,FALSE)</f>
        <v>T2</v>
      </c>
      <c r="Q1497">
        <f>VLOOKUP(Table5[[#This Row],[CONTROLN]],vlookup_table[],7,FALSE)</f>
        <v>6</v>
      </c>
      <c r="R1497" t="str">
        <f t="shared" si="23"/>
        <v/>
      </c>
      <c r="S14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98" spans="1:19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  <c r="N1498">
        <f>VLOOKUP(Table5[[#This Row],[CONTROLN]],vlookup_table[],2,FALSE)</f>
        <v>1</v>
      </c>
      <c r="O1498">
        <f>VLOOKUP(Table5[[#This Row],[CONTROLN]],vlookup_table[],4,FALSE)</f>
        <v>7101</v>
      </c>
      <c r="P1498" t="str">
        <f>VLOOKUP(Table5[[#This Row],[CONTROLN]],vlookup_table[],5,FALSE)</f>
        <v>T2</v>
      </c>
      <c r="Q1498">
        <f>VLOOKUP(Table5[[#This Row],[CONTROLN]],vlookup_table[],7,FALSE)</f>
        <v>16</v>
      </c>
      <c r="R1498">
        <f t="shared" si="23"/>
        <v>26</v>
      </c>
      <c r="S14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499" spans="1:19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  <c r="N1499">
        <f>VLOOKUP(Table5[[#This Row],[CONTROLN]],vlookup_table[],2,FALSE)</f>
        <v>1</v>
      </c>
      <c r="O1499">
        <f>VLOOKUP(Table5[[#This Row],[CONTROLN]],vlookup_table[],4,FALSE)</f>
        <v>3601</v>
      </c>
      <c r="P1499" t="str">
        <f>VLOOKUP(Table5[[#This Row],[CONTROLN]],vlookup_table[],5,FALSE)</f>
        <v>U1</v>
      </c>
      <c r="Q1499">
        <f>VLOOKUP(Table5[[#This Row],[CONTROLN]],vlookup_table[],7,FALSE)</f>
        <v>15</v>
      </c>
      <c r="R1499">
        <f t="shared" si="23"/>
        <v>61</v>
      </c>
      <c r="S14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00" spans="1:19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  <c r="N1500">
        <f>VLOOKUP(Table5[[#This Row],[CONTROLN]],vlookup_table[],2,FALSE)</f>
        <v>0</v>
      </c>
      <c r="O1500">
        <f>VLOOKUP(Table5[[#This Row],[CONTROLN]],vlookup_table[],4,FALSE)</f>
        <v>6701</v>
      </c>
      <c r="P1500" t="str">
        <f>VLOOKUP(Table5[[#This Row],[CONTROLN]],vlookup_table[],5,FALSE)</f>
        <v>T2</v>
      </c>
      <c r="Q1500">
        <f>VLOOKUP(Table5[[#This Row],[CONTROLN]],vlookup_table[],7,FALSE)</f>
        <v>5</v>
      </c>
      <c r="R1500">
        <f t="shared" si="23"/>
        <v>30</v>
      </c>
      <c r="S15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01" spans="1:19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  <c r="N1501">
        <f>VLOOKUP(Table5[[#This Row],[CONTROLN]],vlookup_table[],2,FALSE)</f>
        <v>1</v>
      </c>
      <c r="O1501">
        <f>VLOOKUP(Table5[[#This Row],[CONTROLN]],vlookup_table[],4,FALSE)</f>
        <v>2601</v>
      </c>
      <c r="P1501" t="str">
        <f>VLOOKUP(Table5[[#This Row],[CONTROLN]],vlookup_table[],5,FALSE)</f>
        <v>S1</v>
      </c>
      <c r="Q1501">
        <f>VLOOKUP(Table5[[#This Row],[CONTROLN]],vlookup_table[],7,FALSE)</f>
        <v>12</v>
      </c>
      <c r="R1501">
        <f t="shared" si="23"/>
        <v>71</v>
      </c>
      <c r="S15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02" spans="1:19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  <c r="N1502">
        <f>VLOOKUP(Table5[[#This Row],[CONTROLN]],vlookup_table[],2,FALSE)</f>
        <v>0</v>
      </c>
      <c r="O1502">
        <f>VLOOKUP(Table5[[#This Row],[CONTROLN]],vlookup_table[],4,FALSE)</f>
        <v>0</v>
      </c>
      <c r="P1502" t="str">
        <f>VLOOKUP(Table5[[#This Row],[CONTROLN]],vlookup_table[],5,FALSE)</f>
        <v>R2</v>
      </c>
      <c r="Q1502">
        <f>VLOOKUP(Table5[[#This Row],[CONTROLN]],vlookup_table[],7,FALSE)</f>
        <v>20</v>
      </c>
      <c r="R1502" t="str">
        <f t="shared" si="23"/>
        <v/>
      </c>
      <c r="S15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03" spans="1:19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  <c r="N1503">
        <f>VLOOKUP(Table5[[#This Row],[CONTROLN]],vlookup_table[],2,FALSE)</f>
        <v>0</v>
      </c>
      <c r="O1503">
        <f>VLOOKUP(Table5[[#This Row],[CONTROLN]],vlookup_table[],4,FALSE)</f>
        <v>0</v>
      </c>
      <c r="P1503" t="str">
        <f>VLOOKUP(Table5[[#This Row],[CONTROLN]],vlookup_table[],5,FALSE)</f>
        <v>S2</v>
      </c>
      <c r="Q1503">
        <f>VLOOKUP(Table5[[#This Row],[CONTROLN]],vlookup_table[],7,FALSE)</f>
        <v>12</v>
      </c>
      <c r="R1503" t="str">
        <f t="shared" si="23"/>
        <v/>
      </c>
      <c r="S15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04" spans="1:19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  <c r="N1504">
        <f>VLOOKUP(Table5[[#This Row],[CONTROLN]],vlookup_table[],2,FALSE)</f>
        <v>1002</v>
      </c>
      <c r="O1504">
        <f>VLOOKUP(Table5[[#This Row],[CONTROLN]],vlookup_table[],4,FALSE)</f>
        <v>4711</v>
      </c>
      <c r="P1504" t="str">
        <f>VLOOKUP(Table5[[#This Row],[CONTROLN]],vlookup_table[],5,FALSE)</f>
        <v>R2</v>
      </c>
      <c r="Q1504">
        <f>VLOOKUP(Table5[[#This Row],[CONTROLN]],vlookup_table[],7,FALSE)</f>
        <v>12</v>
      </c>
      <c r="R1504">
        <f t="shared" si="23"/>
        <v>49</v>
      </c>
      <c r="S15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05" spans="1:19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  <c r="N1505">
        <f>VLOOKUP(Table5[[#This Row],[CONTROLN]],vlookup_table[],2,FALSE)</f>
        <v>0</v>
      </c>
      <c r="O1505">
        <f>VLOOKUP(Table5[[#This Row],[CONTROLN]],vlookup_table[],4,FALSE)</f>
        <v>2001</v>
      </c>
      <c r="P1505" t="str">
        <f>VLOOKUP(Table5[[#This Row],[CONTROLN]],vlookup_table[],5,FALSE)</f>
        <v>C1</v>
      </c>
      <c r="Q1505">
        <f>VLOOKUP(Table5[[#This Row],[CONTROLN]],vlookup_table[],7,FALSE)</f>
        <v>125</v>
      </c>
      <c r="R1505">
        <f t="shared" si="23"/>
        <v>77</v>
      </c>
      <c r="S15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06" spans="1:19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  <c r="N1506">
        <f>VLOOKUP(Table5[[#This Row],[CONTROLN]],vlookup_table[],2,FALSE)</f>
        <v>1002</v>
      </c>
      <c r="O1506">
        <f>VLOOKUP(Table5[[#This Row],[CONTROLN]],vlookup_table[],4,FALSE)</f>
        <v>4607</v>
      </c>
      <c r="P1506" t="str">
        <f>VLOOKUP(Table5[[#This Row],[CONTROLN]],vlookup_table[],5,FALSE)</f>
        <v>U2</v>
      </c>
      <c r="Q1506">
        <f>VLOOKUP(Table5[[#This Row],[CONTROLN]],vlookup_table[],7,FALSE)</f>
        <v>14</v>
      </c>
      <c r="R1506">
        <f t="shared" si="23"/>
        <v>50</v>
      </c>
      <c r="S15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07" spans="1:19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  <c r="N1507">
        <f>VLOOKUP(Table5[[#This Row],[CONTROLN]],vlookup_table[],2,FALSE)</f>
        <v>0</v>
      </c>
      <c r="O1507">
        <f>VLOOKUP(Table5[[#This Row],[CONTROLN]],vlookup_table[],4,FALSE)</f>
        <v>0</v>
      </c>
      <c r="P1507" t="str">
        <f>VLOOKUP(Table5[[#This Row],[CONTROLN]],vlookup_table[],5,FALSE)</f>
        <v>U3</v>
      </c>
      <c r="Q1507">
        <f>VLOOKUP(Table5[[#This Row],[CONTROLN]],vlookup_table[],7,FALSE)</f>
        <v>20</v>
      </c>
      <c r="R1507" t="str">
        <f t="shared" si="23"/>
        <v/>
      </c>
      <c r="S15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08" spans="1:19" x14ac:dyDescent="0.35">
      <c r="A1508">
        <v>135248</v>
      </c>
      <c r="B1508" t="s">
        <v>56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  <c r="N1508">
        <f>VLOOKUP(Table5[[#This Row],[CONTROLN]],vlookup_table[],2,FALSE)</f>
        <v>1</v>
      </c>
      <c r="O1508">
        <f>VLOOKUP(Table5[[#This Row],[CONTROLN]],vlookup_table[],4,FALSE)</f>
        <v>1612</v>
      </c>
      <c r="P1508" t="str">
        <f>VLOOKUP(Table5[[#This Row],[CONTROLN]],vlookup_table[],5,FALSE)</f>
        <v>U2</v>
      </c>
      <c r="Q1508">
        <f>VLOOKUP(Table5[[#This Row],[CONTROLN]],vlookup_table[],7,FALSE)</f>
        <v>20</v>
      </c>
      <c r="R1508">
        <f t="shared" si="23"/>
        <v>80</v>
      </c>
      <c r="S15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09" spans="1:19" x14ac:dyDescent="0.35">
      <c r="A1509">
        <v>187171</v>
      </c>
      <c r="B1509" t="s">
        <v>56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  <c r="N1509">
        <f>VLOOKUP(Table5[[#This Row],[CONTROLN]],vlookup_table[],2,FALSE)</f>
        <v>1</v>
      </c>
      <c r="O1509">
        <f>VLOOKUP(Table5[[#This Row],[CONTROLN]],vlookup_table[],4,FALSE)</f>
        <v>0</v>
      </c>
      <c r="P1509" t="str">
        <f>VLOOKUP(Table5[[#This Row],[CONTROLN]],vlookup_table[],5,FALSE)</f>
        <v>C2</v>
      </c>
      <c r="Q1509">
        <f>VLOOKUP(Table5[[#This Row],[CONTROLN]],vlookup_table[],7,FALSE)</f>
        <v>15</v>
      </c>
      <c r="R1509" t="str">
        <f t="shared" si="23"/>
        <v/>
      </c>
      <c r="S15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10" spans="1:19" x14ac:dyDescent="0.35">
      <c r="A1510">
        <v>77915</v>
      </c>
      <c r="B1510" t="s">
        <v>36</v>
      </c>
      <c r="C1510" t="s">
        <v>14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  <c r="N1510">
        <f>VLOOKUP(Table5[[#This Row],[CONTROLN]],vlookup_table[],2,FALSE)</f>
        <v>0</v>
      </c>
      <c r="O1510">
        <f>VLOOKUP(Table5[[#This Row],[CONTROLN]],vlookup_table[],4,FALSE)</f>
        <v>2212</v>
      </c>
      <c r="P1510" t="str">
        <f>VLOOKUP(Table5[[#This Row],[CONTROLN]],vlookup_table[],5,FALSE)</f>
        <v>S3</v>
      </c>
      <c r="Q1510">
        <f>VLOOKUP(Table5[[#This Row],[CONTROLN]],vlookup_table[],7,FALSE)</f>
        <v>15</v>
      </c>
      <c r="R1510">
        <f t="shared" si="23"/>
        <v>74</v>
      </c>
      <c r="S15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11" spans="1:19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  <c r="N1511">
        <f>VLOOKUP(Table5[[#This Row],[CONTROLN]],vlookup_table[],2,FALSE)</f>
        <v>1</v>
      </c>
      <c r="O1511">
        <f>VLOOKUP(Table5[[#This Row],[CONTROLN]],vlookup_table[],4,FALSE)</f>
        <v>0</v>
      </c>
      <c r="P1511" t="str">
        <f>VLOOKUP(Table5[[#This Row],[CONTROLN]],vlookup_table[],5,FALSE)</f>
        <v>R2</v>
      </c>
      <c r="Q1511">
        <f>VLOOKUP(Table5[[#This Row],[CONTROLN]],vlookup_table[],7,FALSE)</f>
        <v>14</v>
      </c>
      <c r="R1511" t="str">
        <f t="shared" si="23"/>
        <v/>
      </c>
      <c r="S15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12" spans="1:19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  <c r="N1512">
        <f>VLOOKUP(Table5[[#This Row],[CONTROLN]],vlookup_table[],2,FALSE)</f>
        <v>1</v>
      </c>
      <c r="O1512">
        <f>VLOOKUP(Table5[[#This Row],[CONTROLN]],vlookup_table[],4,FALSE)</f>
        <v>0</v>
      </c>
      <c r="P1512" t="str">
        <f>VLOOKUP(Table5[[#This Row],[CONTROLN]],vlookup_table[],5,FALSE)</f>
        <v>R2</v>
      </c>
      <c r="Q1512">
        <f>VLOOKUP(Table5[[#This Row],[CONTROLN]],vlookup_table[],7,FALSE)</f>
        <v>10</v>
      </c>
      <c r="R1512" t="str">
        <f t="shared" si="23"/>
        <v/>
      </c>
      <c r="S15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13" spans="1:19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  <c r="N1513">
        <f>VLOOKUP(Table5[[#This Row],[CONTROLN]],vlookup_table[],2,FALSE)</f>
        <v>0</v>
      </c>
      <c r="O1513">
        <f>VLOOKUP(Table5[[#This Row],[CONTROLN]],vlookup_table[],4,FALSE)</f>
        <v>3601</v>
      </c>
      <c r="P1513" t="str">
        <f>VLOOKUP(Table5[[#This Row],[CONTROLN]],vlookup_table[],5,FALSE)</f>
        <v>C2</v>
      </c>
      <c r="Q1513">
        <f>VLOOKUP(Table5[[#This Row],[CONTROLN]],vlookup_table[],7,FALSE)</f>
        <v>10</v>
      </c>
      <c r="R1513">
        <f t="shared" si="23"/>
        <v>61</v>
      </c>
      <c r="S15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14" spans="1:19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  <c r="N1514">
        <f>VLOOKUP(Table5[[#This Row],[CONTROLN]],vlookup_table[],2,FALSE)</f>
        <v>1</v>
      </c>
      <c r="O1514">
        <f>VLOOKUP(Table5[[#This Row],[CONTROLN]],vlookup_table[],4,FALSE)</f>
        <v>7107</v>
      </c>
      <c r="P1514" t="str">
        <f>VLOOKUP(Table5[[#This Row],[CONTROLN]],vlookup_table[],5,FALSE)</f>
        <v>S1</v>
      </c>
      <c r="Q1514">
        <f>VLOOKUP(Table5[[#This Row],[CONTROLN]],vlookup_table[],7,FALSE)</f>
        <v>25</v>
      </c>
      <c r="R1514">
        <f t="shared" si="23"/>
        <v>25</v>
      </c>
      <c r="S15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15" spans="1:19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  <c r="N1515">
        <f>VLOOKUP(Table5[[#This Row],[CONTROLN]],vlookup_table[],2,FALSE)</f>
        <v>1</v>
      </c>
      <c r="O1515">
        <f>VLOOKUP(Table5[[#This Row],[CONTROLN]],vlookup_table[],4,FALSE)</f>
        <v>0</v>
      </c>
      <c r="P1515" t="str">
        <f>VLOOKUP(Table5[[#This Row],[CONTROLN]],vlookup_table[],5,FALSE)</f>
        <v>R3</v>
      </c>
      <c r="Q1515">
        <f>VLOOKUP(Table5[[#This Row],[CONTROLN]],vlookup_table[],7,FALSE)</f>
        <v>10</v>
      </c>
      <c r="R1515" t="str">
        <f t="shared" si="23"/>
        <v/>
      </c>
      <c r="S15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16" spans="1:19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  <c r="N1516">
        <f>VLOOKUP(Table5[[#This Row],[CONTROLN]],vlookup_table[],2,FALSE)</f>
        <v>1</v>
      </c>
      <c r="O1516">
        <f>VLOOKUP(Table5[[#This Row],[CONTROLN]],vlookup_table[],4,FALSE)</f>
        <v>5103</v>
      </c>
      <c r="P1516" t="str">
        <f>VLOOKUP(Table5[[#This Row],[CONTROLN]],vlookup_table[],5,FALSE)</f>
        <v>S2</v>
      </c>
      <c r="Q1516">
        <f>VLOOKUP(Table5[[#This Row],[CONTROLN]],vlookup_table[],7,FALSE)</f>
        <v>17</v>
      </c>
      <c r="R1516">
        <f t="shared" si="23"/>
        <v>46</v>
      </c>
      <c r="S15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17" spans="1:19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  <c r="N1517">
        <f>VLOOKUP(Table5[[#This Row],[CONTROLN]],vlookup_table[],2,FALSE)</f>
        <v>0</v>
      </c>
      <c r="O1517">
        <f>VLOOKUP(Table5[[#This Row],[CONTROLN]],vlookup_table[],4,FALSE)</f>
        <v>0</v>
      </c>
      <c r="P1517" t="str">
        <f>VLOOKUP(Table5[[#This Row],[CONTROLN]],vlookup_table[],5,FALSE)</f>
        <v>C1</v>
      </c>
      <c r="Q1517">
        <f>VLOOKUP(Table5[[#This Row],[CONTROLN]],vlookup_table[],7,FALSE)</f>
        <v>10</v>
      </c>
      <c r="R1517" t="str">
        <f t="shared" si="23"/>
        <v/>
      </c>
      <c r="S15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18" spans="1:19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  <c r="N1518">
        <f>VLOOKUP(Table5[[#This Row],[CONTROLN]],vlookup_table[],2,FALSE)</f>
        <v>3</v>
      </c>
      <c r="O1518">
        <f>VLOOKUP(Table5[[#This Row],[CONTROLN]],vlookup_table[],4,FALSE)</f>
        <v>0</v>
      </c>
      <c r="P1518" t="str">
        <f>VLOOKUP(Table5[[#This Row],[CONTROLN]],vlookup_table[],5,FALSE)</f>
        <v>U2</v>
      </c>
      <c r="Q1518">
        <f>VLOOKUP(Table5[[#This Row],[CONTROLN]],vlookup_table[],7,FALSE)</f>
        <v>20</v>
      </c>
      <c r="R1518" t="str">
        <f t="shared" si="23"/>
        <v/>
      </c>
      <c r="S15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19" spans="1:19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  <c r="N1519">
        <f>VLOOKUP(Table5[[#This Row],[CONTROLN]],vlookup_table[],2,FALSE)</f>
        <v>0</v>
      </c>
      <c r="O1519">
        <f>VLOOKUP(Table5[[#This Row],[CONTROLN]],vlookup_table[],4,FALSE)</f>
        <v>3201</v>
      </c>
      <c r="P1519" t="str">
        <f>VLOOKUP(Table5[[#This Row],[CONTROLN]],vlookup_table[],5,FALSE)</f>
        <v>R2</v>
      </c>
      <c r="Q1519">
        <f>VLOOKUP(Table5[[#This Row],[CONTROLN]],vlookup_table[],7,FALSE)</f>
        <v>5</v>
      </c>
      <c r="R1519">
        <f t="shared" si="23"/>
        <v>65</v>
      </c>
      <c r="S15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20" spans="1:19" x14ac:dyDescent="0.35">
      <c r="A1520">
        <v>28082</v>
      </c>
      <c r="B1520" t="s">
        <v>40</v>
      </c>
      <c r="C1520" t="s">
        <v>109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  <c r="N1520">
        <f>VLOOKUP(Table5[[#This Row],[CONTROLN]],vlookup_table[],2,FALSE)</f>
        <v>0</v>
      </c>
      <c r="O1520">
        <f>VLOOKUP(Table5[[#This Row],[CONTROLN]],vlookup_table[],4,FALSE)</f>
        <v>0</v>
      </c>
      <c r="P1520" t="str">
        <f>VLOOKUP(Table5[[#This Row],[CONTROLN]],vlookup_table[],5,FALSE)</f>
        <v>T2</v>
      </c>
      <c r="Q1520">
        <f>VLOOKUP(Table5[[#This Row],[CONTROLN]],vlookup_table[],7,FALSE)</f>
        <v>20</v>
      </c>
      <c r="R1520" t="str">
        <f t="shared" si="23"/>
        <v/>
      </c>
      <c r="S15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21" spans="1:19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  <c r="N1521">
        <f>VLOOKUP(Table5[[#This Row],[CONTROLN]],vlookup_table[],2,FALSE)</f>
        <v>2</v>
      </c>
      <c r="O1521">
        <f>VLOOKUP(Table5[[#This Row],[CONTROLN]],vlookup_table[],4,FALSE)</f>
        <v>2401</v>
      </c>
      <c r="P1521" t="str">
        <f>VLOOKUP(Table5[[#This Row],[CONTROLN]],vlookup_table[],5,FALSE)</f>
        <v>C3</v>
      </c>
      <c r="Q1521">
        <f>VLOOKUP(Table5[[#This Row],[CONTROLN]],vlookup_table[],7,FALSE)</f>
        <v>20</v>
      </c>
      <c r="R1521">
        <f t="shared" si="23"/>
        <v>73</v>
      </c>
      <c r="S15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22" spans="1:19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  <c r="N1522">
        <f>VLOOKUP(Table5[[#This Row],[CONTROLN]],vlookup_table[],2,FALSE)</f>
        <v>1</v>
      </c>
      <c r="O1522">
        <f>VLOOKUP(Table5[[#This Row],[CONTROLN]],vlookup_table[],4,FALSE)</f>
        <v>0</v>
      </c>
      <c r="P1522" t="str">
        <f>VLOOKUP(Table5[[#This Row],[CONTROLN]],vlookup_table[],5,FALSE)</f>
        <v>C1</v>
      </c>
      <c r="Q1522">
        <f>VLOOKUP(Table5[[#This Row],[CONTROLN]],vlookup_table[],7,FALSE)</f>
        <v>30</v>
      </c>
      <c r="R1522" t="str">
        <f t="shared" si="23"/>
        <v/>
      </c>
      <c r="S15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23" spans="1:19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  <c r="N1523">
        <f>VLOOKUP(Table5[[#This Row],[CONTROLN]],vlookup_table[],2,FALSE)</f>
        <v>0</v>
      </c>
      <c r="O1523">
        <f>VLOOKUP(Table5[[#This Row],[CONTROLN]],vlookup_table[],4,FALSE)</f>
        <v>4601</v>
      </c>
      <c r="P1523" t="str">
        <f>VLOOKUP(Table5[[#This Row],[CONTROLN]],vlookup_table[],5,FALSE)</f>
        <v>R3</v>
      </c>
      <c r="Q1523">
        <f>VLOOKUP(Table5[[#This Row],[CONTROLN]],vlookup_table[],7,FALSE)</f>
        <v>25</v>
      </c>
      <c r="R1523">
        <f t="shared" si="23"/>
        <v>51</v>
      </c>
      <c r="S15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24" spans="1:19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  <c r="N1524">
        <f>VLOOKUP(Table5[[#This Row],[CONTROLN]],vlookup_table[],2,FALSE)</f>
        <v>0</v>
      </c>
      <c r="O1524">
        <f>VLOOKUP(Table5[[#This Row],[CONTROLN]],vlookup_table[],4,FALSE)</f>
        <v>2901</v>
      </c>
      <c r="P1524" t="str">
        <f>VLOOKUP(Table5[[#This Row],[CONTROLN]],vlookup_table[],5,FALSE)</f>
        <v>T2</v>
      </c>
      <c r="Q1524">
        <f>VLOOKUP(Table5[[#This Row],[CONTROLN]],vlookup_table[],7,FALSE)</f>
        <v>3</v>
      </c>
      <c r="R1524">
        <f t="shared" si="23"/>
        <v>68</v>
      </c>
      <c r="S15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25" spans="1:19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  <c r="N1525">
        <f>VLOOKUP(Table5[[#This Row],[CONTROLN]],vlookup_table[],2,FALSE)</f>
        <v>2</v>
      </c>
      <c r="O1525">
        <f>VLOOKUP(Table5[[#This Row],[CONTROLN]],vlookup_table[],4,FALSE)</f>
        <v>2912</v>
      </c>
      <c r="P1525" t="str">
        <f>VLOOKUP(Table5[[#This Row],[CONTROLN]],vlookup_table[],5,FALSE)</f>
        <v>U3</v>
      </c>
      <c r="Q1525">
        <f>VLOOKUP(Table5[[#This Row],[CONTROLN]],vlookup_table[],7,FALSE)</f>
        <v>23</v>
      </c>
      <c r="R1525">
        <f t="shared" si="23"/>
        <v>67</v>
      </c>
      <c r="S15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26" spans="1:19" x14ac:dyDescent="0.35">
      <c r="A1526">
        <v>17094</v>
      </c>
      <c r="B1526" t="s">
        <v>18</v>
      </c>
      <c r="C1526" t="s">
        <v>17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  <c r="N1526">
        <f>VLOOKUP(Table5[[#This Row],[CONTROLN]],vlookup_table[],2,FALSE)</f>
        <v>0</v>
      </c>
      <c r="O1526">
        <f>VLOOKUP(Table5[[#This Row],[CONTROLN]],vlookup_table[],4,FALSE)</f>
        <v>4001</v>
      </c>
      <c r="P1526" t="str">
        <f>VLOOKUP(Table5[[#This Row],[CONTROLN]],vlookup_table[],5,FALSE)</f>
        <v>T1</v>
      </c>
      <c r="Q1526">
        <f>VLOOKUP(Table5[[#This Row],[CONTROLN]],vlookup_table[],7,FALSE)</f>
        <v>15</v>
      </c>
      <c r="R1526">
        <f t="shared" si="23"/>
        <v>57</v>
      </c>
      <c r="S15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27" spans="1:19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  <c r="N1527">
        <f>VLOOKUP(Table5[[#This Row],[CONTROLN]],vlookup_table[],2,FALSE)</f>
        <v>1</v>
      </c>
      <c r="O1527">
        <f>VLOOKUP(Table5[[#This Row],[CONTROLN]],vlookup_table[],4,FALSE)</f>
        <v>6508</v>
      </c>
      <c r="P1527" t="str">
        <f>VLOOKUP(Table5[[#This Row],[CONTROLN]],vlookup_table[],5,FALSE)</f>
        <v>S2</v>
      </c>
      <c r="Q1527">
        <f>VLOOKUP(Table5[[#This Row],[CONTROLN]],vlookup_table[],7,FALSE)</f>
        <v>13</v>
      </c>
      <c r="R1527">
        <f t="shared" si="23"/>
        <v>31</v>
      </c>
      <c r="S15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28" spans="1:19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  <c r="N1528">
        <f>VLOOKUP(Table5[[#This Row],[CONTROLN]],vlookup_table[],2,FALSE)</f>
        <v>0</v>
      </c>
      <c r="O1528">
        <f>VLOOKUP(Table5[[#This Row],[CONTROLN]],vlookup_table[],4,FALSE)</f>
        <v>5301</v>
      </c>
      <c r="P1528" t="str">
        <f>VLOOKUP(Table5[[#This Row],[CONTROLN]],vlookup_table[],5,FALSE)</f>
        <v>S1</v>
      </c>
      <c r="Q1528">
        <f>VLOOKUP(Table5[[#This Row],[CONTROLN]],vlookup_table[],7,FALSE)</f>
        <v>13</v>
      </c>
      <c r="R1528">
        <f t="shared" si="23"/>
        <v>44</v>
      </c>
      <c r="S15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29" spans="1:19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  <c r="N1529">
        <f>VLOOKUP(Table5[[#This Row],[CONTROLN]],vlookup_table[],2,FALSE)</f>
        <v>0</v>
      </c>
      <c r="O1529">
        <f>VLOOKUP(Table5[[#This Row],[CONTROLN]],vlookup_table[],4,FALSE)</f>
        <v>2811</v>
      </c>
      <c r="P1529" t="str">
        <f>VLOOKUP(Table5[[#This Row],[CONTROLN]],vlookup_table[],5,FALSE)</f>
        <v>C1</v>
      </c>
      <c r="Q1529">
        <f>VLOOKUP(Table5[[#This Row],[CONTROLN]],vlookup_table[],7,FALSE)</f>
        <v>17</v>
      </c>
      <c r="R1529">
        <f t="shared" si="23"/>
        <v>68</v>
      </c>
      <c r="S15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30" spans="1:19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  <c r="N1530">
        <f>VLOOKUP(Table5[[#This Row],[CONTROLN]],vlookup_table[],2,FALSE)</f>
        <v>1</v>
      </c>
      <c r="O1530">
        <f>VLOOKUP(Table5[[#This Row],[CONTROLN]],vlookup_table[],4,FALSE)</f>
        <v>5601</v>
      </c>
      <c r="P1530" t="str">
        <f>VLOOKUP(Table5[[#This Row],[CONTROLN]],vlookup_table[],5,FALSE)</f>
        <v>R1</v>
      </c>
      <c r="Q1530">
        <f>VLOOKUP(Table5[[#This Row],[CONTROLN]],vlookup_table[],7,FALSE)</f>
        <v>15</v>
      </c>
      <c r="R1530">
        <f t="shared" si="23"/>
        <v>41</v>
      </c>
      <c r="S15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31" spans="1:19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  <c r="N1531">
        <f>VLOOKUP(Table5[[#This Row],[CONTROLN]],vlookup_table[],2,FALSE)</f>
        <v>28</v>
      </c>
      <c r="O1531">
        <f>VLOOKUP(Table5[[#This Row],[CONTROLN]],vlookup_table[],4,FALSE)</f>
        <v>4001</v>
      </c>
      <c r="P1531" t="str">
        <f>VLOOKUP(Table5[[#This Row],[CONTROLN]],vlookup_table[],5,FALSE)</f>
        <v>R3</v>
      </c>
      <c r="Q1531">
        <f>VLOOKUP(Table5[[#This Row],[CONTROLN]],vlookup_table[],7,FALSE)</f>
        <v>10</v>
      </c>
      <c r="R1531">
        <f t="shared" si="23"/>
        <v>57</v>
      </c>
      <c r="S15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32" spans="1:19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  <c r="N1532">
        <f>VLOOKUP(Table5[[#This Row],[CONTROLN]],vlookup_table[],2,FALSE)</f>
        <v>2</v>
      </c>
      <c r="O1532">
        <f>VLOOKUP(Table5[[#This Row],[CONTROLN]],vlookup_table[],4,FALSE)</f>
        <v>2101</v>
      </c>
      <c r="P1532" t="str">
        <f>VLOOKUP(Table5[[#This Row],[CONTROLN]],vlookup_table[],5,FALSE)</f>
        <v>U1</v>
      </c>
      <c r="Q1532">
        <f>VLOOKUP(Table5[[#This Row],[CONTROLN]],vlookup_table[],7,FALSE)</f>
        <v>10</v>
      </c>
      <c r="R1532">
        <f t="shared" si="23"/>
        <v>76</v>
      </c>
      <c r="S15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33" spans="1:19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  <c r="N1533">
        <f>VLOOKUP(Table5[[#This Row],[CONTROLN]],vlookup_table[],2,FALSE)</f>
        <v>0</v>
      </c>
      <c r="O1533">
        <f>VLOOKUP(Table5[[#This Row],[CONTROLN]],vlookup_table[],4,FALSE)</f>
        <v>5001</v>
      </c>
      <c r="P1533" t="str">
        <f>VLOOKUP(Table5[[#This Row],[CONTROLN]],vlookup_table[],5,FALSE)</f>
        <v>C3</v>
      </c>
      <c r="Q1533">
        <f>VLOOKUP(Table5[[#This Row],[CONTROLN]],vlookup_table[],7,FALSE)</f>
        <v>20</v>
      </c>
      <c r="R1533">
        <f t="shared" si="23"/>
        <v>47</v>
      </c>
      <c r="S15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34" spans="1:19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  <c r="N1534">
        <f>VLOOKUP(Table5[[#This Row],[CONTROLN]],vlookup_table[],2,FALSE)</f>
        <v>1</v>
      </c>
      <c r="O1534">
        <f>VLOOKUP(Table5[[#This Row],[CONTROLN]],vlookup_table[],4,FALSE)</f>
        <v>0</v>
      </c>
      <c r="P1534" t="str">
        <f>VLOOKUP(Table5[[#This Row],[CONTROLN]],vlookup_table[],5,FALSE)</f>
        <v>R3</v>
      </c>
      <c r="Q1534">
        <f>VLOOKUP(Table5[[#This Row],[CONTROLN]],vlookup_table[],7,FALSE)</f>
        <v>5</v>
      </c>
      <c r="R1534" t="str">
        <f t="shared" si="23"/>
        <v/>
      </c>
      <c r="S15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35" spans="1:19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  <c r="N1535">
        <f>VLOOKUP(Table5[[#This Row],[CONTROLN]],vlookup_table[],2,FALSE)</f>
        <v>1</v>
      </c>
      <c r="O1535">
        <f>VLOOKUP(Table5[[#This Row],[CONTROLN]],vlookup_table[],4,FALSE)</f>
        <v>0</v>
      </c>
      <c r="P1535" t="str">
        <f>VLOOKUP(Table5[[#This Row],[CONTROLN]],vlookup_table[],5,FALSE)</f>
        <v>T2</v>
      </c>
      <c r="Q1535">
        <f>VLOOKUP(Table5[[#This Row],[CONTROLN]],vlookup_table[],7,FALSE)</f>
        <v>7</v>
      </c>
      <c r="R1535" t="str">
        <f t="shared" si="23"/>
        <v/>
      </c>
      <c r="S15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36" spans="1:19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  <c r="N1536">
        <f>VLOOKUP(Table5[[#This Row],[CONTROLN]],vlookup_table[],2,FALSE)</f>
        <v>2</v>
      </c>
      <c r="O1536">
        <f>VLOOKUP(Table5[[#This Row],[CONTROLN]],vlookup_table[],4,FALSE)</f>
        <v>3109</v>
      </c>
      <c r="P1536" t="str">
        <f>VLOOKUP(Table5[[#This Row],[CONTROLN]],vlookup_table[],5,FALSE)</f>
        <v>S1</v>
      </c>
      <c r="Q1536">
        <f>VLOOKUP(Table5[[#This Row],[CONTROLN]],vlookup_table[],7,FALSE)</f>
        <v>10</v>
      </c>
      <c r="R1536">
        <f t="shared" si="23"/>
        <v>65</v>
      </c>
      <c r="S15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37" spans="1:19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  <c r="N1537">
        <f>VLOOKUP(Table5[[#This Row],[CONTROLN]],vlookup_table[],2,FALSE)</f>
        <v>0</v>
      </c>
      <c r="O1537">
        <f>VLOOKUP(Table5[[#This Row],[CONTROLN]],vlookup_table[],4,FALSE)</f>
        <v>5401</v>
      </c>
      <c r="P1537" t="str">
        <f>VLOOKUP(Table5[[#This Row],[CONTROLN]],vlookup_table[],5,FALSE)</f>
        <v>U1</v>
      </c>
      <c r="Q1537">
        <f>VLOOKUP(Table5[[#This Row],[CONTROLN]],vlookup_table[],7,FALSE)</f>
        <v>20</v>
      </c>
      <c r="R1537">
        <f t="shared" si="23"/>
        <v>43</v>
      </c>
      <c r="S15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38" spans="1:19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  <c r="N1538">
        <f>VLOOKUP(Table5[[#This Row],[CONTROLN]],vlookup_table[],2,FALSE)</f>
        <v>1</v>
      </c>
      <c r="O1538">
        <f>VLOOKUP(Table5[[#This Row],[CONTROLN]],vlookup_table[],4,FALSE)</f>
        <v>2601</v>
      </c>
      <c r="P1538" t="str">
        <f>VLOOKUP(Table5[[#This Row],[CONTROLN]],vlookup_table[],5,FALSE)</f>
        <v>C1</v>
      </c>
      <c r="Q1538">
        <f>VLOOKUP(Table5[[#This Row],[CONTROLN]],vlookup_table[],7,FALSE)</f>
        <v>25</v>
      </c>
      <c r="R1538">
        <f t="shared" ref="R1538:R1601" si="24">IF(OR(O1538="",O1538=0),"",(1997-(1900+INT(O1538/100)))-IF(MOD(O1538,100)&gt;6,1,0))</f>
        <v>71</v>
      </c>
      <c r="S15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39" spans="1:19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  <c r="N1539">
        <f>VLOOKUP(Table5[[#This Row],[CONTROLN]],vlookup_table[],2,FALSE)</f>
        <v>0</v>
      </c>
      <c r="O1539">
        <f>VLOOKUP(Table5[[#This Row],[CONTROLN]],vlookup_table[],4,FALSE)</f>
        <v>0</v>
      </c>
      <c r="P1539" t="str">
        <f>VLOOKUP(Table5[[#This Row],[CONTROLN]],vlookup_table[],5,FALSE)</f>
        <v>T3</v>
      </c>
      <c r="Q1539">
        <f>VLOOKUP(Table5[[#This Row],[CONTROLN]],vlookup_table[],7,FALSE)</f>
        <v>5</v>
      </c>
      <c r="R1539" t="str">
        <f t="shared" si="24"/>
        <v/>
      </c>
      <c r="S15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40" spans="1:19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  <c r="N1540">
        <f>VLOOKUP(Table5[[#This Row],[CONTROLN]],vlookup_table[],2,FALSE)</f>
        <v>2</v>
      </c>
      <c r="O1540">
        <f>VLOOKUP(Table5[[#This Row],[CONTROLN]],vlookup_table[],4,FALSE)</f>
        <v>2801</v>
      </c>
      <c r="P1540" t="str">
        <f>VLOOKUP(Table5[[#This Row],[CONTROLN]],vlookup_table[],5,FALSE)</f>
        <v>S1</v>
      </c>
      <c r="Q1540">
        <f>VLOOKUP(Table5[[#This Row],[CONTROLN]],vlookup_table[],7,FALSE)</f>
        <v>5</v>
      </c>
      <c r="R1540">
        <f t="shared" si="24"/>
        <v>69</v>
      </c>
      <c r="S15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41" spans="1:19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  <c r="N1541">
        <f>VLOOKUP(Table5[[#This Row],[CONTROLN]],vlookup_table[],2,FALSE)</f>
        <v>1</v>
      </c>
      <c r="O1541">
        <f>VLOOKUP(Table5[[#This Row],[CONTROLN]],vlookup_table[],4,FALSE)</f>
        <v>0</v>
      </c>
      <c r="P1541" t="str">
        <f>VLOOKUP(Table5[[#This Row],[CONTROLN]],vlookup_table[],5,FALSE)</f>
        <v>R2</v>
      </c>
      <c r="Q1541">
        <f>VLOOKUP(Table5[[#This Row],[CONTROLN]],vlookup_table[],7,FALSE)</f>
        <v>15</v>
      </c>
      <c r="R1541" t="str">
        <f t="shared" si="24"/>
        <v/>
      </c>
      <c r="S15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42" spans="1:19" x14ac:dyDescent="0.35">
      <c r="A1542">
        <v>15350</v>
      </c>
      <c r="B1542" t="s">
        <v>18</v>
      </c>
      <c r="C1542" t="s">
        <v>17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  <c r="N1542">
        <f>VLOOKUP(Table5[[#This Row],[CONTROLN]],vlookup_table[],2,FALSE)</f>
        <v>28</v>
      </c>
      <c r="O1542">
        <f>VLOOKUP(Table5[[#This Row],[CONTROLN]],vlookup_table[],4,FALSE)</f>
        <v>2701</v>
      </c>
      <c r="P1542" t="str">
        <f>VLOOKUP(Table5[[#This Row],[CONTROLN]],vlookup_table[],5,FALSE)</f>
        <v>C1</v>
      </c>
      <c r="Q1542">
        <f>VLOOKUP(Table5[[#This Row],[CONTROLN]],vlookup_table[],7,FALSE)</f>
        <v>15</v>
      </c>
      <c r="R1542">
        <f t="shared" si="24"/>
        <v>70</v>
      </c>
      <c r="S15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43" spans="1:19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  <c r="N1543">
        <f>VLOOKUP(Table5[[#This Row],[CONTROLN]],vlookup_table[],2,FALSE)</f>
        <v>1</v>
      </c>
      <c r="O1543">
        <f>VLOOKUP(Table5[[#This Row],[CONTROLN]],vlookup_table[],4,FALSE)</f>
        <v>2302</v>
      </c>
      <c r="P1543" t="str">
        <f>VLOOKUP(Table5[[#This Row],[CONTROLN]],vlookup_table[],5,FALSE)</f>
        <v>C1</v>
      </c>
      <c r="Q1543">
        <f>VLOOKUP(Table5[[#This Row],[CONTROLN]],vlookup_table[],7,FALSE)</f>
        <v>15</v>
      </c>
      <c r="R1543">
        <f t="shared" si="24"/>
        <v>74</v>
      </c>
      <c r="S15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44" spans="1:19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  <c r="N1544">
        <f>VLOOKUP(Table5[[#This Row],[CONTROLN]],vlookup_table[],2,FALSE)</f>
        <v>2</v>
      </c>
      <c r="O1544">
        <f>VLOOKUP(Table5[[#This Row],[CONTROLN]],vlookup_table[],4,FALSE)</f>
        <v>2001</v>
      </c>
      <c r="P1544" t="str">
        <f>VLOOKUP(Table5[[#This Row],[CONTROLN]],vlookup_table[],5,FALSE)</f>
        <v>S1</v>
      </c>
      <c r="Q1544">
        <f>VLOOKUP(Table5[[#This Row],[CONTROLN]],vlookup_table[],7,FALSE)</f>
        <v>20</v>
      </c>
      <c r="R1544">
        <f t="shared" si="24"/>
        <v>77</v>
      </c>
      <c r="S15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45" spans="1:19" x14ac:dyDescent="0.35">
      <c r="A1545">
        <v>178949</v>
      </c>
      <c r="B1545" t="s">
        <v>41</v>
      </c>
      <c r="C1545" t="s">
        <v>14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  <c r="N1545">
        <f>VLOOKUP(Table5[[#This Row],[CONTROLN]],vlookup_table[],2,FALSE)</f>
        <v>1</v>
      </c>
      <c r="O1545">
        <f>VLOOKUP(Table5[[#This Row],[CONTROLN]],vlookup_table[],4,FALSE)</f>
        <v>3901</v>
      </c>
      <c r="P1545" t="str">
        <f>VLOOKUP(Table5[[#This Row],[CONTROLN]],vlookup_table[],5,FALSE)</f>
        <v>S1</v>
      </c>
      <c r="Q1545">
        <f>VLOOKUP(Table5[[#This Row],[CONTROLN]],vlookup_table[],7,FALSE)</f>
        <v>15</v>
      </c>
      <c r="R1545">
        <f t="shared" si="24"/>
        <v>58</v>
      </c>
      <c r="S15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46" spans="1:19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  <c r="N1546">
        <f>VLOOKUP(Table5[[#This Row],[CONTROLN]],vlookup_table[],2,FALSE)</f>
        <v>2</v>
      </c>
      <c r="O1546">
        <f>VLOOKUP(Table5[[#This Row],[CONTROLN]],vlookup_table[],4,FALSE)</f>
        <v>1801</v>
      </c>
      <c r="P1546" t="str">
        <f>VLOOKUP(Table5[[#This Row],[CONTROLN]],vlookup_table[],5,FALSE)</f>
        <v>T2</v>
      </c>
      <c r="Q1546">
        <f>VLOOKUP(Table5[[#This Row],[CONTROLN]],vlookup_table[],7,FALSE)</f>
        <v>10</v>
      </c>
      <c r="R1546">
        <f t="shared" si="24"/>
        <v>79</v>
      </c>
      <c r="S15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47" spans="1:19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  <c r="N1547">
        <f>VLOOKUP(Table5[[#This Row],[CONTROLN]],vlookup_table[],2,FALSE)</f>
        <v>1</v>
      </c>
      <c r="O1547">
        <f>VLOOKUP(Table5[[#This Row],[CONTROLN]],vlookup_table[],4,FALSE)</f>
        <v>2301</v>
      </c>
      <c r="P1547" t="str">
        <f>VLOOKUP(Table5[[#This Row],[CONTROLN]],vlookup_table[],5,FALSE)</f>
        <v>R2</v>
      </c>
      <c r="Q1547">
        <f>VLOOKUP(Table5[[#This Row],[CONTROLN]],vlookup_table[],7,FALSE)</f>
        <v>23</v>
      </c>
      <c r="R1547">
        <f t="shared" si="24"/>
        <v>74</v>
      </c>
      <c r="S15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48" spans="1:19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  <c r="N1548">
        <f>VLOOKUP(Table5[[#This Row],[CONTROLN]],vlookup_table[],2,FALSE)</f>
        <v>1</v>
      </c>
      <c r="O1548">
        <f>VLOOKUP(Table5[[#This Row],[CONTROLN]],vlookup_table[],4,FALSE)</f>
        <v>1311</v>
      </c>
      <c r="P1548" t="str">
        <f>VLOOKUP(Table5[[#This Row],[CONTROLN]],vlookup_table[],5,FALSE)</f>
        <v>C1</v>
      </c>
      <c r="Q1548">
        <f>VLOOKUP(Table5[[#This Row],[CONTROLN]],vlookup_table[],7,FALSE)</f>
        <v>7</v>
      </c>
      <c r="R1548">
        <f t="shared" si="24"/>
        <v>83</v>
      </c>
      <c r="S15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49" spans="1:19" x14ac:dyDescent="0.35">
      <c r="A1549">
        <v>21375</v>
      </c>
      <c r="B1549" t="s">
        <v>18</v>
      </c>
      <c r="C1549" t="s">
        <v>17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  <c r="N1549">
        <f>VLOOKUP(Table5[[#This Row],[CONTROLN]],vlookup_table[],2,FALSE)</f>
        <v>0</v>
      </c>
      <c r="O1549">
        <f>VLOOKUP(Table5[[#This Row],[CONTROLN]],vlookup_table[],4,FALSE)</f>
        <v>5401</v>
      </c>
      <c r="P1549" t="str">
        <f>VLOOKUP(Table5[[#This Row],[CONTROLN]],vlookup_table[],5,FALSE)</f>
        <v>T2</v>
      </c>
      <c r="Q1549">
        <f>VLOOKUP(Table5[[#This Row],[CONTROLN]],vlookup_table[],7,FALSE)</f>
        <v>25</v>
      </c>
      <c r="R1549">
        <f t="shared" si="24"/>
        <v>43</v>
      </c>
      <c r="S15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0" spans="1:19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  <c r="N1550">
        <f>VLOOKUP(Table5[[#This Row],[CONTROLN]],vlookup_table[],2,FALSE)</f>
        <v>28</v>
      </c>
      <c r="O1550">
        <f>VLOOKUP(Table5[[#This Row],[CONTROLN]],vlookup_table[],4,FALSE)</f>
        <v>0</v>
      </c>
      <c r="P1550" t="str">
        <f>VLOOKUP(Table5[[#This Row],[CONTROLN]],vlookup_table[],5,FALSE)</f>
        <v>T1</v>
      </c>
      <c r="Q1550">
        <f>VLOOKUP(Table5[[#This Row],[CONTROLN]],vlookup_table[],7,FALSE)</f>
        <v>19</v>
      </c>
      <c r="R1550" t="str">
        <f t="shared" si="24"/>
        <v/>
      </c>
      <c r="S15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1" spans="1:19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  <c r="N1551">
        <f>VLOOKUP(Table5[[#This Row],[CONTROLN]],vlookup_table[],2,FALSE)</f>
        <v>2</v>
      </c>
      <c r="O1551">
        <f>VLOOKUP(Table5[[#This Row],[CONTROLN]],vlookup_table[],4,FALSE)</f>
        <v>2201</v>
      </c>
      <c r="P1551" t="str">
        <f>VLOOKUP(Table5[[#This Row],[CONTROLN]],vlookup_table[],5,FALSE)</f>
        <v>R1</v>
      </c>
      <c r="Q1551">
        <f>VLOOKUP(Table5[[#This Row],[CONTROLN]],vlookup_table[],7,FALSE)</f>
        <v>7</v>
      </c>
      <c r="R1551">
        <f t="shared" si="24"/>
        <v>75</v>
      </c>
      <c r="S15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52" spans="1:19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  <c r="N1552">
        <f>VLOOKUP(Table5[[#This Row],[CONTROLN]],vlookup_table[],2,FALSE)</f>
        <v>1</v>
      </c>
      <c r="O1552">
        <f>VLOOKUP(Table5[[#This Row],[CONTROLN]],vlookup_table[],4,FALSE)</f>
        <v>6601</v>
      </c>
      <c r="P1552" t="str">
        <f>VLOOKUP(Table5[[#This Row],[CONTROLN]],vlookup_table[],5,FALSE)</f>
        <v>U1</v>
      </c>
      <c r="Q1552">
        <f>VLOOKUP(Table5[[#This Row],[CONTROLN]],vlookup_table[],7,FALSE)</f>
        <v>10</v>
      </c>
      <c r="R1552">
        <f t="shared" si="24"/>
        <v>31</v>
      </c>
      <c r="S15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53" spans="1:19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  <c r="N1553">
        <f>VLOOKUP(Table5[[#This Row],[CONTROLN]],vlookup_table[],2,FALSE)</f>
        <v>1</v>
      </c>
      <c r="O1553">
        <f>VLOOKUP(Table5[[#This Row],[CONTROLN]],vlookup_table[],4,FALSE)</f>
        <v>1809</v>
      </c>
      <c r="P1553" t="str">
        <f>VLOOKUP(Table5[[#This Row],[CONTROLN]],vlookup_table[],5,FALSE)</f>
        <v>R2</v>
      </c>
      <c r="Q1553">
        <f>VLOOKUP(Table5[[#This Row],[CONTROLN]],vlookup_table[],7,FALSE)</f>
        <v>11</v>
      </c>
      <c r="R1553">
        <f t="shared" si="24"/>
        <v>78</v>
      </c>
      <c r="S15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54" spans="1:19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  <c r="N1554">
        <f>VLOOKUP(Table5[[#This Row],[CONTROLN]],vlookup_table[],2,FALSE)</f>
        <v>0</v>
      </c>
      <c r="O1554">
        <f>VLOOKUP(Table5[[#This Row],[CONTROLN]],vlookup_table[],4,FALSE)</f>
        <v>501</v>
      </c>
      <c r="P1554" t="str">
        <f>VLOOKUP(Table5[[#This Row],[CONTROLN]],vlookup_table[],5,FALSE)</f>
        <v>U3</v>
      </c>
      <c r="Q1554">
        <f>VLOOKUP(Table5[[#This Row],[CONTROLN]],vlookup_table[],7,FALSE)</f>
        <v>6</v>
      </c>
      <c r="R1554">
        <f t="shared" si="24"/>
        <v>92</v>
      </c>
      <c r="S15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55" spans="1:19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  <c r="N1555">
        <f>VLOOKUP(Table5[[#This Row],[CONTROLN]],vlookup_table[],2,FALSE)</f>
        <v>28</v>
      </c>
      <c r="O1555">
        <f>VLOOKUP(Table5[[#This Row],[CONTROLN]],vlookup_table[],4,FALSE)</f>
        <v>0</v>
      </c>
      <c r="P1555" t="str">
        <f>VLOOKUP(Table5[[#This Row],[CONTROLN]],vlookup_table[],5,FALSE)</f>
        <v>T1</v>
      </c>
      <c r="Q1555">
        <f>VLOOKUP(Table5[[#This Row],[CONTROLN]],vlookup_table[],7,FALSE)</f>
        <v>11</v>
      </c>
      <c r="R1555" t="str">
        <f t="shared" si="24"/>
        <v/>
      </c>
      <c r="S15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6" spans="1:19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  <c r="N1556">
        <f>VLOOKUP(Table5[[#This Row],[CONTROLN]],vlookup_table[],2,FALSE)</f>
        <v>2</v>
      </c>
      <c r="O1556">
        <f>VLOOKUP(Table5[[#This Row],[CONTROLN]],vlookup_table[],4,FALSE)</f>
        <v>0</v>
      </c>
      <c r="P1556" t="str">
        <f>VLOOKUP(Table5[[#This Row],[CONTROLN]],vlookup_table[],5,FALSE)</f>
        <v>T2</v>
      </c>
      <c r="Q1556">
        <f>VLOOKUP(Table5[[#This Row],[CONTROLN]],vlookup_table[],7,FALSE)</f>
        <v>10</v>
      </c>
      <c r="R1556" t="str">
        <f t="shared" si="24"/>
        <v/>
      </c>
      <c r="S15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7" spans="1:19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  <c r="N1557">
        <f>VLOOKUP(Table5[[#This Row],[CONTROLN]],vlookup_table[],2,FALSE)</f>
        <v>2</v>
      </c>
      <c r="O1557">
        <f>VLOOKUP(Table5[[#This Row],[CONTROLN]],vlookup_table[],4,FALSE)</f>
        <v>0</v>
      </c>
      <c r="P1557" t="str">
        <f>VLOOKUP(Table5[[#This Row],[CONTROLN]],vlookup_table[],5,FALSE)</f>
        <v>T1</v>
      </c>
      <c r="Q1557">
        <f>VLOOKUP(Table5[[#This Row],[CONTROLN]],vlookup_table[],7,FALSE)</f>
        <v>8</v>
      </c>
      <c r="R1557" t="str">
        <f t="shared" si="24"/>
        <v/>
      </c>
      <c r="S15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8" spans="1:19" x14ac:dyDescent="0.35">
      <c r="A1558">
        <v>115676</v>
      </c>
      <c r="B1558" t="s">
        <v>21</v>
      </c>
      <c r="C1558" t="s">
        <v>109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  <c r="N1558">
        <f>VLOOKUP(Table5[[#This Row],[CONTROLN]],vlookup_table[],2,FALSE)</f>
        <v>4</v>
      </c>
      <c r="O1558">
        <f>VLOOKUP(Table5[[#This Row],[CONTROLN]],vlookup_table[],4,FALSE)</f>
        <v>0</v>
      </c>
      <c r="P1558" t="str">
        <f>VLOOKUP(Table5[[#This Row],[CONTROLN]],vlookup_table[],5,FALSE)</f>
        <v>T2</v>
      </c>
      <c r="Q1558">
        <f>VLOOKUP(Table5[[#This Row],[CONTROLN]],vlookup_table[],7,FALSE)</f>
        <v>20</v>
      </c>
      <c r="R1558" t="str">
        <f t="shared" si="24"/>
        <v/>
      </c>
      <c r="S15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59" spans="1:19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  <c r="N1559">
        <f>VLOOKUP(Table5[[#This Row],[CONTROLN]],vlookup_table[],2,FALSE)</f>
        <v>0</v>
      </c>
      <c r="O1559">
        <f>VLOOKUP(Table5[[#This Row],[CONTROLN]],vlookup_table[],4,FALSE)</f>
        <v>5501</v>
      </c>
      <c r="P1559" t="str">
        <f>VLOOKUP(Table5[[#This Row],[CONTROLN]],vlookup_table[],5,FALSE)</f>
        <v>S1</v>
      </c>
      <c r="Q1559">
        <f>VLOOKUP(Table5[[#This Row],[CONTROLN]],vlookup_table[],7,FALSE)</f>
        <v>25</v>
      </c>
      <c r="R1559">
        <f t="shared" si="24"/>
        <v>42</v>
      </c>
      <c r="S15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60" spans="1:19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  <c r="N1560">
        <f>VLOOKUP(Table5[[#This Row],[CONTROLN]],vlookup_table[],2,FALSE)</f>
        <v>0</v>
      </c>
      <c r="O1560">
        <f>VLOOKUP(Table5[[#This Row],[CONTROLN]],vlookup_table[],4,FALSE)</f>
        <v>1803</v>
      </c>
      <c r="P1560" t="str">
        <f>VLOOKUP(Table5[[#This Row],[CONTROLN]],vlookup_table[],5,FALSE)</f>
        <v>R2</v>
      </c>
      <c r="Q1560">
        <f>VLOOKUP(Table5[[#This Row],[CONTROLN]],vlookup_table[],7,FALSE)</f>
        <v>12</v>
      </c>
      <c r="R1560">
        <f t="shared" si="24"/>
        <v>79</v>
      </c>
      <c r="S15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61" spans="1:19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  <c r="N1561">
        <f>VLOOKUP(Table5[[#This Row],[CONTROLN]],vlookup_table[],2,FALSE)</f>
        <v>0</v>
      </c>
      <c r="O1561">
        <f>VLOOKUP(Table5[[#This Row],[CONTROLN]],vlookup_table[],4,FALSE)</f>
        <v>4601</v>
      </c>
      <c r="P1561" t="str">
        <f>VLOOKUP(Table5[[#This Row],[CONTROLN]],vlookup_table[],5,FALSE)</f>
        <v>U3</v>
      </c>
      <c r="Q1561">
        <f>VLOOKUP(Table5[[#This Row],[CONTROLN]],vlookup_table[],7,FALSE)</f>
        <v>4</v>
      </c>
      <c r="R1561">
        <f t="shared" si="24"/>
        <v>51</v>
      </c>
      <c r="S15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62" spans="1:19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  <c r="N1562">
        <f>VLOOKUP(Table5[[#This Row],[CONTROLN]],vlookup_table[],2,FALSE)</f>
        <v>2</v>
      </c>
      <c r="O1562">
        <f>VLOOKUP(Table5[[#This Row],[CONTROLN]],vlookup_table[],4,FALSE)</f>
        <v>2310</v>
      </c>
      <c r="P1562" t="str">
        <f>VLOOKUP(Table5[[#This Row],[CONTROLN]],vlookup_table[],5,FALSE)</f>
        <v>U1</v>
      </c>
      <c r="Q1562">
        <f>VLOOKUP(Table5[[#This Row],[CONTROLN]],vlookup_table[],7,FALSE)</f>
        <v>17</v>
      </c>
      <c r="R1562">
        <f t="shared" si="24"/>
        <v>73</v>
      </c>
      <c r="S15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63" spans="1:19" x14ac:dyDescent="0.35">
      <c r="A1563">
        <v>15219</v>
      </c>
      <c r="B1563" t="s">
        <v>18</v>
      </c>
      <c r="C1563" t="s">
        <v>17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  <c r="N1563">
        <f>VLOOKUP(Table5[[#This Row],[CONTROLN]],vlookup_table[],2,FALSE)</f>
        <v>0</v>
      </c>
      <c r="O1563">
        <f>VLOOKUP(Table5[[#This Row],[CONTROLN]],vlookup_table[],4,FALSE)</f>
        <v>0</v>
      </c>
      <c r="P1563" t="str">
        <f>VLOOKUP(Table5[[#This Row],[CONTROLN]],vlookup_table[],5,FALSE)</f>
        <v>T2</v>
      </c>
      <c r="Q1563">
        <f>VLOOKUP(Table5[[#This Row],[CONTROLN]],vlookup_table[],7,FALSE)</f>
        <v>25</v>
      </c>
      <c r="R1563" t="str">
        <f t="shared" si="24"/>
        <v/>
      </c>
      <c r="S15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64" spans="1:19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  <c r="N1564">
        <f>VLOOKUP(Table5[[#This Row],[CONTROLN]],vlookup_table[],2,FALSE)</f>
        <v>1</v>
      </c>
      <c r="O1564">
        <f>VLOOKUP(Table5[[#This Row],[CONTROLN]],vlookup_table[],4,FALSE)</f>
        <v>3801</v>
      </c>
      <c r="P1564" t="str">
        <f>VLOOKUP(Table5[[#This Row],[CONTROLN]],vlookup_table[],5,FALSE)</f>
        <v>R2</v>
      </c>
      <c r="Q1564">
        <f>VLOOKUP(Table5[[#This Row],[CONTROLN]],vlookup_table[],7,FALSE)</f>
        <v>5</v>
      </c>
      <c r="R1564">
        <f t="shared" si="24"/>
        <v>59</v>
      </c>
      <c r="S15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65" spans="1:19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  <c r="N1565">
        <f>VLOOKUP(Table5[[#This Row],[CONTROLN]],vlookup_table[],2,FALSE)</f>
        <v>2</v>
      </c>
      <c r="O1565">
        <f>VLOOKUP(Table5[[#This Row],[CONTROLN]],vlookup_table[],4,FALSE)</f>
        <v>1504</v>
      </c>
      <c r="P1565" t="str">
        <f>VLOOKUP(Table5[[#This Row],[CONTROLN]],vlookup_table[],5,FALSE)</f>
        <v>S1</v>
      </c>
      <c r="Q1565">
        <f>VLOOKUP(Table5[[#This Row],[CONTROLN]],vlookup_table[],7,FALSE)</f>
        <v>10</v>
      </c>
      <c r="R1565">
        <f t="shared" si="24"/>
        <v>82</v>
      </c>
      <c r="S15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66" spans="1:19" x14ac:dyDescent="0.35">
      <c r="A1566">
        <v>21859</v>
      </c>
      <c r="B1566" t="s">
        <v>18</v>
      </c>
      <c r="C1566" t="s">
        <v>17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  <c r="N1566">
        <f>VLOOKUP(Table5[[#This Row],[CONTROLN]],vlookup_table[],2,FALSE)</f>
        <v>0</v>
      </c>
      <c r="O1566">
        <f>VLOOKUP(Table5[[#This Row],[CONTROLN]],vlookup_table[],4,FALSE)</f>
        <v>3901</v>
      </c>
      <c r="P1566" t="str">
        <f>VLOOKUP(Table5[[#This Row],[CONTROLN]],vlookup_table[],5,FALSE)</f>
        <v>R2</v>
      </c>
      <c r="Q1566">
        <f>VLOOKUP(Table5[[#This Row],[CONTROLN]],vlookup_table[],7,FALSE)</f>
        <v>10</v>
      </c>
      <c r="R1566">
        <f t="shared" si="24"/>
        <v>58</v>
      </c>
      <c r="S15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67" spans="1:19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  <c r="N1567">
        <f>VLOOKUP(Table5[[#This Row],[CONTROLN]],vlookup_table[],2,FALSE)</f>
        <v>0</v>
      </c>
      <c r="O1567">
        <f>VLOOKUP(Table5[[#This Row],[CONTROLN]],vlookup_table[],4,FALSE)</f>
        <v>5010</v>
      </c>
      <c r="P1567" t="str">
        <f>VLOOKUP(Table5[[#This Row],[CONTROLN]],vlookup_table[],5,FALSE)</f>
        <v>S1</v>
      </c>
      <c r="Q1567">
        <f>VLOOKUP(Table5[[#This Row],[CONTROLN]],vlookup_table[],7,FALSE)</f>
        <v>10</v>
      </c>
      <c r="R1567">
        <f t="shared" si="24"/>
        <v>46</v>
      </c>
      <c r="S15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68" spans="1:19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  <c r="N1568">
        <f>VLOOKUP(Table5[[#This Row],[CONTROLN]],vlookup_table[],2,FALSE)</f>
        <v>0</v>
      </c>
      <c r="O1568">
        <f>VLOOKUP(Table5[[#This Row],[CONTROLN]],vlookup_table[],4,FALSE)</f>
        <v>6901</v>
      </c>
      <c r="P1568" t="str">
        <f>VLOOKUP(Table5[[#This Row],[CONTROLN]],vlookup_table[],5,FALSE)</f>
        <v>S2</v>
      </c>
      <c r="Q1568">
        <f>VLOOKUP(Table5[[#This Row],[CONTROLN]],vlookup_table[],7,FALSE)</f>
        <v>12</v>
      </c>
      <c r="R1568">
        <f t="shared" si="24"/>
        <v>28</v>
      </c>
      <c r="S15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69" spans="1:19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  <c r="N1569">
        <f>VLOOKUP(Table5[[#This Row],[CONTROLN]],vlookup_table[],2,FALSE)</f>
        <v>2</v>
      </c>
      <c r="O1569">
        <f>VLOOKUP(Table5[[#This Row],[CONTROLN]],vlookup_table[],4,FALSE)</f>
        <v>5208</v>
      </c>
      <c r="P1569" t="str">
        <f>VLOOKUP(Table5[[#This Row],[CONTROLN]],vlookup_table[],5,FALSE)</f>
        <v>U3</v>
      </c>
      <c r="Q1569">
        <f>VLOOKUP(Table5[[#This Row],[CONTROLN]],vlookup_table[],7,FALSE)</f>
        <v>17</v>
      </c>
      <c r="R1569">
        <f t="shared" si="24"/>
        <v>44</v>
      </c>
      <c r="S15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70" spans="1:19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  <c r="N1570">
        <f>VLOOKUP(Table5[[#This Row],[CONTROLN]],vlookup_table[],2,FALSE)</f>
        <v>1</v>
      </c>
      <c r="O1570">
        <f>VLOOKUP(Table5[[#This Row],[CONTROLN]],vlookup_table[],4,FALSE)</f>
        <v>0</v>
      </c>
      <c r="P1570" t="str">
        <f>VLOOKUP(Table5[[#This Row],[CONTROLN]],vlookup_table[],5,FALSE)</f>
        <v>S1</v>
      </c>
      <c r="Q1570">
        <f>VLOOKUP(Table5[[#This Row],[CONTROLN]],vlookup_table[],7,FALSE)</f>
        <v>10</v>
      </c>
      <c r="R1570" t="str">
        <f t="shared" si="24"/>
        <v/>
      </c>
      <c r="S15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71" spans="1:19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  <c r="N1571">
        <f>VLOOKUP(Table5[[#This Row],[CONTROLN]],vlookup_table[],2,FALSE)</f>
        <v>2</v>
      </c>
      <c r="O1571">
        <f>VLOOKUP(Table5[[#This Row],[CONTROLN]],vlookup_table[],4,FALSE)</f>
        <v>3201</v>
      </c>
      <c r="P1571" t="str">
        <f>VLOOKUP(Table5[[#This Row],[CONTROLN]],vlookup_table[],5,FALSE)</f>
        <v>S2</v>
      </c>
      <c r="Q1571">
        <f>VLOOKUP(Table5[[#This Row],[CONTROLN]],vlookup_table[],7,FALSE)</f>
        <v>35</v>
      </c>
      <c r="R1571">
        <f t="shared" si="24"/>
        <v>65</v>
      </c>
      <c r="S15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72" spans="1:19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  <c r="N1572">
        <f>VLOOKUP(Table5[[#This Row],[CONTROLN]],vlookup_table[],2,FALSE)</f>
        <v>1</v>
      </c>
      <c r="O1572">
        <f>VLOOKUP(Table5[[#This Row],[CONTROLN]],vlookup_table[],4,FALSE)</f>
        <v>1301</v>
      </c>
      <c r="P1572" t="str">
        <f>VLOOKUP(Table5[[#This Row],[CONTROLN]],vlookup_table[],5,FALSE)</f>
        <v>R3</v>
      </c>
      <c r="Q1572">
        <f>VLOOKUP(Table5[[#This Row],[CONTROLN]],vlookup_table[],7,FALSE)</f>
        <v>40</v>
      </c>
      <c r="R1572">
        <f t="shared" si="24"/>
        <v>84</v>
      </c>
      <c r="S15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73" spans="1:19" x14ac:dyDescent="0.35">
      <c r="A1573">
        <v>9063</v>
      </c>
      <c r="B1573" t="s">
        <v>56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  <c r="N1573">
        <f>VLOOKUP(Table5[[#This Row],[CONTROLN]],vlookup_table[],2,FALSE)</f>
        <v>1</v>
      </c>
      <c r="O1573">
        <f>VLOOKUP(Table5[[#This Row],[CONTROLN]],vlookup_table[],4,FALSE)</f>
        <v>1601</v>
      </c>
      <c r="P1573" t="str">
        <f>VLOOKUP(Table5[[#This Row],[CONTROLN]],vlookup_table[],5,FALSE)</f>
        <v/>
      </c>
      <c r="Q1573">
        <f>VLOOKUP(Table5[[#This Row],[CONTROLN]],vlookup_table[],7,FALSE)</f>
        <v>10</v>
      </c>
      <c r="R1573">
        <f t="shared" si="24"/>
        <v>81</v>
      </c>
      <c r="S157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574" spans="1:19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  <c r="N1574">
        <f>VLOOKUP(Table5[[#This Row],[CONTROLN]],vlookup_table[],2,FALSE)</f>
        <v>1002</v>
      </c>
      <c r="O1574">
        <f>VLOOKUP(Table5[[#This Row],[CONTROLN]],vlookup_table[],4,FALSE)</f>
        <v>6002</v>
      </c>
      <c r="P1574" t="str">
        <f>VLOOKUP(Table5[[#This Row],[CONTROLN]],vlookup_table[],5,FALSE)</f>
        <v>R1</v>
      </c>
      <c r="Q1574">
        <f>VLOOKUP(Table5[[#This Row],[CONTROLN]],vlookup_table[],7,FALSE)</f>
        <v>12</v>
      </c>
      <c r="R1574">
        <f t="shared" si="24"/>
        <v>37</v>
      </c>
      <c r="S15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75" spans="1:19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  <c r="N1575">
        <f>VLOOKUP(Table5[[#This Row],[CONTROLN]],vlookup_table[],2,FALSE)</f>
        <v>0</v>
      </c>
      <c r="O1575">
        <f>VLOOKUP(Table5[[#This Row],[CONTROLN]],vlookup_table[],4,FALSE)</f>
        <v>0</v>
      </c>
      <c r="P1575" t="str">
        <f>VLOOKUP(Table5[[#This Row],[CONTROLN]],vlookup_table[],5,FALSE)</f>
        <v>T1</v>
      </c>
      <c r="Q1575">
        <f>VLOOKUP(Table5[[#This Row],[CONTROLN]],vlookup_table[],7,FALSE)</f>
        <v>15</v>
      </c>
      <c r="R1575" t="str">
        <f t="shared" si="24"/>
        <v/>
      </c>
      <c r="S15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76" spans="1:19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  <c r="N1576">
        <f>VLOOKUP(Table5[[#This Row],[CONTROLN]],vlookup_table[],2,FALSE)</f>
        <v>0</v>
      </c>
      <c r="O1576">
        <f>VLOOKUP(Table5[[#This Row],[CONTROLN]],vlookup_table[],4,FALSE)</f>
        <v>1012</v>
      </c>
      <c r="P1576" t="str">
        <f>VLOOKUP(Table5[[#This Row],[CONTROLN]],vlookup_table[],5,FALSE)</f>
        <v>S1</v>
      </c>
      <c r="Q1576">
        <f>VLOOKUP(Table5[[#This Row],[CONTROLN]],vlookup_table[],7,FALSE)</f>
        <v>10</v>
      </c>
      <c r="R1576">
        <f t="shared" si="24"/>
        <v>86</v>
      </c>
      <c r="S15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77" spans="1:19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  <c r="N1577">
        <f>VLOOKUP(Table5[[#This Row],[CONTROLN]],vlookup_table[],2,FALSE)</f>
        <v>28</v>
      </c>
      <c r="O1577">
        <f>VLOOKUP(Table5[[#This Row],[CONTROLN]],vlookup_table[],4,FALSE)</f>
        <v>1601</v>
      </c>
      <c r="P1577" t="str">
        <f>VLOOKUP(Table5[[#This Row],[CONTROLN]],vlookup_table[],5,FALSE)</f>
        <v>R3</v>
      </c>
      <c r="Q1577">
        <f>VLOOKUP(Table5[[#This Row],[CONTROLN]],vlookup_table[],7,FALSE)</f>
        <v>10</v>
      </c>
      <c r="R1577">
        <f t="shared" si="24"/>
        <v>81</v>
      </c>
      <c r="S15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78" spans="1:19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  <c r="N1578">
        <f>VLOOKUP(Table5[[#This Row],[CONTROLN]],vlookup_table[],2,FALSE)</f>
        <v>2</v>
      </c>
      <c r="O1578">
        <f>VLOOKUP(Table5[[#This Row],[CONTROLN]],vlookup_table[],4,FALSE)</f>
        <v>1601</v>
      </c>
      <c r="P1578" t="str">
        <f>VLOOKUP(Table5[[#This Row],[CONTROLN]],vlookup_table[],5,FALSE)</f>
        <v>U3</v>
      </c>
      <c r="Q1578">
        <f>VLOOKUP(Table5[[#This Row],[CONTROLN]],vlookup_table[],7,FALSE)</f>
        <v>3</v>
      </c>
      <c r="R1578">
        <f t="shared" si="24"/>
        <v>81</v>
      </c>
      <c r="S15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79" spans="1:19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  <c r="N1579">
        <f>VLOOKUP(Table5[[#This Row],[CONTROLN]],vlookup_table[],2,FALSE)</f>
        <v>28</v>
      </c>
      <c r="O1579">
        <f>VLOOKUP(Table5[[#This Row],[CONTROLN]],vlookup_table[],4,FALSE)</f>
        <v>5801</v>
      </c>
      <c r="P1579" t="str">
        <f>VLOOKUP(Table5[[#This Row],[CONTROLN]],vlookup_table[],5,FALSE)</f>
        <v>C2</v>
      </c>
      <c r="Q1579">
        <f>VLOOKUP(Table5[[#This Row],[CONTROLN]],vlookup_table[],7,FALSE)</f>
        <v>11</v>
      </c>
      <c r="R1579">
        <f t="shared" si="24"/>
        <v>39</v>
      </c>
      <c r="S15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80" spans="1:19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  <c r="N1580">
        <f>VLOOKUP(Table5[[#This Row],[CONTROLN]],vlookup_table[],2,FALSE)</f>
        <v>0</v>
      </c>
      <c r="O1580">
        <f>VLOOKUP(Table5[[#This Row],[CONTROLN]],vlookup_table[],4,FALSE)</f>
        <v>2312</v>
      </c>
      <c r="P1580" t="str">
        <f>VLOOKUP(Table5[[#This Row],[CONTROLN]],vlookup_table[],5,FALSE)</f>
        <v>R2</v>
      </c>
      <c r="Q1580">
        <f>VLOOKUP(Table5[[#This Row],[CONTROLN]],vlookup_table[],7,FALSE)</f>
        <v>10</v>
      </c>
      <c r="R1580">
        <f t="shared" si="24"/>
        <v>73</v>
      </c>
      <c r="S15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81" spans="1:19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  <c r="N1581">
        <f>VLOOKUP(Table5[[#This Row],[CONTROLN]],vlookup_table[],2,FALSE)</f>
        <v>28</v>
      </c>
      <c r="O1581">
        <f>VLOOKUP(Table5[[#This Row],[CONTROLN]],vlookup_table[],4,FALSE)</f>
        <v>4701</v>
      </c>
      <c r="P1581" t="str">
        <f>VLOOKUP(Table5[[#This Row],[CONTROLN]],vlookup_table[],5,FALSE)</f>
        <v>S1</v>
      </c>
      <c r="Q1581">
        <f>VLOOKUP(Table5[[#This Row],[CONTROLN]],vlookup_table[],7,FALSE)</f>
        <v>20</v>
      </c>
      <c r="R1581">
        <f t="shared" si="24"/>
        <v>50</v>
      </c>
      <c r="S15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82" spans="1:19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  <c r="N1582">
        <f>VLOOKUP(Table5[[#This Row],[CONTROLN]],vlookup_table[],2,FALSE)</f>
        <v>0</v>
      </c>
      <c r="O1582">
        <f>VLOOKUP(Table5[[#This Row],[CONTROLN]],vlookup_table[],4,FALSE)</f>
        <v>4701</v>
      </c>
      <c r="P1582" t="str">
        <f>VLOOKUP(Table5[[#This Row],[CONTROLN]],vlookup_table[],5,FALSE)</f>
        <v>C1</v>
      </c>
      <c r="Q1582">
        <f>VLOOKUP(Table5[[#This Row],[CONTROLN]],vlookup_table[],7,FALSE)</f>
        <v>10</v>
      </c>
      <c r="R1582">
        <f t="shared" si="24"/>
        <v>50</v>
      </c>
      <c r="S15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83" spans="1:19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  <c r="N1583">
        <f>VLOOKUP(Table5[[#This Row],[CONTROLN]],vlookup_table[],2,FALSE)</f>
        <v>0</v>
      </c>
      <c r="O1583">
        <f>VLOOKUP(Table5[[#This Row],[CONTROLN]],vlookup_table[],4,FALSE)</f>
        <v>6006</v>
      </c>
      <c r="P1583" t="str">
        <f>VLOOKUP(Table5[[#This Row],[CONTROLN]],vlookup_table[],5,FALSE)</f>
        <v>S1</v>
      </c>
      <c r="Q1583">
        <f>VLOOKUP(Table5[[#This Row],[CONTROLN]],vlookup_table[],7,FALSE)</f>
        <v>23</v>
      </c>
      <c r="R1583">
        <f t="shared" si="24"/>
        <v>37</v>
      </c>
      <c r="S15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84" spans="1:19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  <c r="N1584">
        <f>VLOOKUP(Table5[[#This Row],[CONTROLN]],vlookup_table[],2,FALSE)</f>
        <v>0</v>
      </c>
      <c r="O1584">
        <f>VLOOKUP(Table5[[#This Row],[CONTROLN]],vlookup_table[],4,FALSE)</f>
        <v>5101</v>
      </c>
      <c r="P1584" t="str">
        <f>VLOOKUP(Table5[[#This Row],[CONTROLN]],vlookup_table[],5,FALSE)</f>
        <v>T1</v>
      </c>
      <c r="Q1584">
        <f>VLOOKUP(Table5[[#This Row],[CONTROLN]],vlookup_table[],7,FALSE)</f>
        <v>10</v>
      </c>
      <c r="R1584">
        <f t="shared" si="24"/>
        <v>46</v>
      </c>
      <c r="S15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85" spans="1:19" x14ac:dyDescent="0.35">
      <c r="A1585">
        <v>57052</v>
      </c>
      <c r="B1585" t="s">
        <v>58</v>
      </c>
      <c r="C1585" t="s">
        <v>109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  <c r="N1585">
        <f>VLOOKUP(Table5[[#This Row],[CONTROLN]],vlookup_table[],2,FALSE)</f>
        <v>0</v>
      </c>
      <c r="O1585">
        <f>VLOOKUP(Table5[[#This Row],[CONTROLN]],vlookup_table[],4,FALSE)</f>
        <v>4701</v>
      </c>
      <c r="P1585" t="str">
        <f>VLOOKUP(Table5[[#This Row],[CONTROLN]],vlookup_table[],5,FALSE)</f>
        <v>R2</v>
      </c>
      <c r="Q1585">
        <f>VLOOKUP(Table5[[#This Row],[CONTROLN]],vlookup_table[],7,FALSE)</f>
        <v>29</v>
      </c>
      <c r="R1585">
        <f t="shared" si="24"/>
        <v>50</v>
      </c>
      <c r="S15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86" spans="1:19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  <c r="N1586">
        <f>VLOOKUP(Table5[[#This Row],[CONTROLN]],vlookup_table[],2,FALSE)</f>
        <v>1</v>
      </c>
      <c r="O1586">
        <f>VLOOKUP(Table5[[#This Row],[CONTROLN]],vlookup_table[],4,FALSE)</f>
        <v>1603</v>
      </c>
      <c r="P1586" t="str">
        <f>VLOOKUP(Table5[[#This Row],[CONTROLN]],vlookup_table[],5,FALSE)</f>
        <v>U1</v>
      </c>
      <c r="Q1586">
        <f>VLOOKUP(Table5[[#This Row],[CONTROLN]],vlookup_table[],7,FALSE)</f>
        <v>15</v>
      </c>
      <c r="R1586">
        <f t="shared" si="24"/>
        <v>81</v>
      </c>
      <c r="S15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87" spans="1:19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  <c r="N1587">
        <f>VLOOKUP(Table5[[#This Row],[CONTROLN]],vlookup_table[],2,FALSE)</f>
        <v>39002</v>
      </c>
      <c r="O1587">
        <f>VLOOKUP(Table5[[#This Row],[CONTROLN]],vlookup_table[],4,FALSE)</f>
        <v>0</v>
      </c>
      <c r="P1587" t="str">
        <f>VLOOKUP(Table5[[#This Row],[CONTROLN]],vlookup_table[],5,FALSE)</f>
        <v>R2</v>
      </c>
      <c r="Q1587">
        <f>VLOOKUP(Table5[[#This Row],[CONTROLN]],vlookup_table[],7,FALSE)</f>
        <v>3</v>
      </c>
      <c r="R1587" t="str">
        <f t="shared" si="24"/>
        <v/>
      </c>
      <c r="S15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88" spans="1:19" x14ac:dyDescent="0.35">
      <c r="A1588">
        <v>111708</v>
      </c>
      <c r="B1588" t="s">
        <v>33</v>
      </c>
      <c r="C1588" t="s">
        <v>17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  <c r="N1588">
        <f>VLOOKUP(Table5[[#This Row],[CONTROLN]],vlookup_table[],2,FALSE)</f>
        <v>0</v>
      </c>
      <c r="O1588">
        <f>VLOOKUP(Table5[[#This Row],[CONTROLN]],vlookup_table[],4,FALSE)</f>
        <v>0</v>
      </c>
      <c r="P1588" t="str">
        <f>VLOOKUP(Table5[[#This Row],[CONTROLN]],vlookup_table[],5,FALSE)</f>
        <v>S1</v>
      </c>
      <c r="Q1588">
        <f>VLOOKUP(Table5[[#This Row],[CONTROLN]],vlookup_table[],7,FALSE)</f>
        <v>15</v>
      </c>
      <c r="R1588" t="str">
        <f t="shared" si="24"/>
        <v/>
      </c>
      <c r="S15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89" spans="1:19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  <c r="N1589">
        <f>VLOOKUP(Table5[[#This Row],[CONTROLN]],vlookup_table[],2,FALSE)</f>
        <v>0</v>
      </c>
      <c r="O1589">
        <f>VLOOKUP(Table5[[#This Row],[CONTROLN]],vlookup_table[],4,FALSE)</f>
        <v>2501</v>
      </c>
      <c r="P1589" t="str">
        <f>VLOOKUP(Table5[[#This Row],[CONTROLN]],vlookup_table[],5,FALSE)</f>
        <v>U3</v>
      </c>
      <c r="Q1589">
        <f>VLOOKUP(Table5[[#This Row],[CONTROLN]],vlookup_table[],7,FALSE)</f>
        <v>11</v>
      </c>
      <c r="R1589">
        <f t="shared" si="24"/>
        <v>72</v>
      </c>
      <c r="S15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590" spans="1:19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  <c r="N1590">
        <f>VLOOKUP(Table5[[#This Row],[CONTROLN]],vlookup_table[],2,FALSE)</f>
        <v>0</v>
      </c>
      <c r="O1590">
        <f>VLOOKUP(Table5[[#This Row],[CONTROLN]],vlookup_table[],4,FALSE)</f>
        <v>2401</v>
      </c>
      <c r="P1590" t="str">
        <f>VLOOKUP(Table5[[#This Row],[CONTROLN]],vlookup_table[],5,FALSE)</f>
        <v>S1</v>
      </c>
      <c r="Q1590">
        <f>VLOOKUP(Table5[[#This Row],[CONTROLN]],vlookup_table[],7,FALSE)</f>
        <v>20</v>
      </c>
      <c r="R1590">
        <f t="shared" si="24"/>
        <v>73</v>
      </c>
      <c r="S15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91" spans="1:19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  <c r="N1591">
        <f>VLOOKUP(Table5[[#This Row],[CONTROLN]],vlookup_table[],2,FALSE)</f>
        <v>1</v>
      </c>
      <c r="O1591">
        <f>VLOOKUP(Table5[[#This Row],[CONTROLN]],vlookup_table[],4,FALSE)</f>
        <v>2701</v>
      </c>
      <c r="P1591" t="str">
        <f>VLOOKUP(Table5[[#This Row],[CONTROLN]],vlookup_table[],5,FALSE)</f>
        <v>R2</v>
      </c>
      <c r="Q1591">
        <f>VLOOKUP(Table5[[#This Row],[CONTROLN]],vlookup_table[],7,FALSE)</f>
        <v>10</v>
      </c>
      <c r="R1591">
        <f t="shared" si="24"/>
        <v>70</v>
      </c>
      <c r="S15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92" spans="1:19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  <c r="N1592">
        <f>VLOOKUP(Table5[[#This Row],[CONTROLN]],vlookup_table[],2,FALSE)</f>
        <v>0</v>
      </c>
      <c r="O1592">
        <f>VLOOKUP(Table5[[#This Row],[CONTROLN]],vlookup_table[],4,FALSE)</f>
        <v>0</v>
      </c>
      <c r="P1592" t="str">
        <f>VLOOKUP(Table5[[#This Row],[CONTROLN]],vlookup_table[],5,FALSE)</f>
        <v>T1</v>
      </c>
      <c r="Q1592">
        <f>VLOOKUP(Table5[[#This Row],[CONTROLN]],vlookup_table[],7,FALSE)</f>
        <v>6</v>
      </c>
      <c r="R1592" t="str">
        <f t="shared" si="24"/>
        <v/>
      </c>
      <c r="S15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593" spans="1:19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  <c r="N1593">
        <f>VLOOKUP(Table5[[#This Row],[CONTROLN]],vlookup_table[],2,FALSE)</f>
        <v>0</v>
      </c>
      <c r="O1593">
        <f>VLOOKUP(Table5[[#This Row],[CONTROLN]],vlookup_table[],4,FALSE)</f>
        <v>2807</v>
      </c>
      <c r="P1593" t="str">
        <f>VLOOKUP(Table5[[#This Row],[CONTROLN]],vlookup_table[],5,FALSE)</f>
        <v>S1</v>
      </c>
      <c r="Q1593">
        <f>VLOOKUP(Table5[[#This Row],[CONTROLN]],vlookup_table[],7,FALSE)</f>
        <v>13</v>
      </c>
      <c r="R1593">
        <f t="shared" si="24"/>
        <v>68</v>
      </c>
      <c r="S15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594" spans="1:19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  <c r="N1594">
        <f>VLOOKUP(Table5[[#This Row],[CONTROLN]],vlookup_table[],2,FALSE)</f>
        <v>0</v>
      </c>
      <c r="O1594">
        <f>VLOOKUP(Table5[[#This Row],[CONTROLN]],vlookup_table[],4,FALSE)</f>
        <v>0</v>
      </c>
      <c r="P1594" t="str">
        <f>VLOOKUP(Table5[[#This Row],[CONTROLN]],vlookup_table[],5,FALSE)</f>
        <v>R3</v>
      </c>
      <c r="Q1594">
        <f>VLOOKUP(Table5[[#This Row],[CONTROLN]],vlookup_table[],7,FALSE)</f>
        <v>7</v>
      </c>
      <c r="R1594" t="str">
        <f t="shared" si="24"/>
        <v/>
      </c>
      <c r="S15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595" spans="1:19" x14ac:dyDescent="0.35">
      <c r="A1595">
        <v>111459</v>
      </c>
      <c r="B1595" t="s">
        <v>33</v>
      </c>
      <c r="C1595" t="s">
        <v>17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  <c r="N1595">
        <f>VLOOKUP(Table5[[#This Row],[CONTROLN]],vlookup_table[],2,FALSE)</f>
        <v>28</v>
      </c>
      <c r="O1595">
        <f>VLOOKUP(Table5[[#This Row],[CONTROLN]],vlookup_table[],4,FALSE)</f>
        <v>5801</v>
      </c>
      <c r="P1595" t="str">
        <f>VLOOKUP(Table5[[#This Row],[CONTROLN]],vlookup_table[],5,FALSE)</f>
        <v>C1</v>
      </c>
      <c r="Q1595">
        <f>VLOOKUP(Table5[[#This Row],[CONTROLN]],vlookup_table[],7,FALSE)</f>
        <v>20</v>
      </c>
      <c r="R1595">
        <f t="shared" si="24"/>
        <v>39</v>
      </c>
      <c r="S15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96" spans="1:19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  <c r="N1596">
        <f>VLOOKUP(Table5[[#This Row],[CONTROLN]],vlookup_table[],2,FALSE)</f>
        <v>2</v>
      </c>
      <c r="O1596">
        <f>VLOOKUP(Table5[[#This Row],[CONTROLN]],vlookup_table[],4,FALSE)</f>
        <v>2301</v>
      </c>
      <c r="P1596" t="str">
        <f>VLOOKUP(Table5[[#This Row],[CONTROLN]],vlookup_table[],5,FALSE)</f>
        <v>C2</v>
      </c>
      <c r="Q1596">
        <f>VLOOKUP(Table5[[#This Row],[CONTROLN]],vlookup_table[],7,FALSE)</f>
        <v>5</v>
      </c>
      <c r="R1596">
        <f t="shared" si="24"/>
        <v>74</v>
      </c>
      <c r="S15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97" spans="1:19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  <c r="N1597">
        <f>VLOOKUP(Table5[[#This Row],[CONTROLN]],vlookup_table[],2,FALSE)</f>
        <v>2</v>
      </c>
      <c r="O1597">
        <f>VLOOKUP(Table5[[#This Row],[CONTROLN]],vlookup_table[],4,FALSE)</f>
        <v>1901</v>
      </c>
      <c r="P1597" t="str">
        <f>VLOOKUP(Table5[[#This Row],[CONTROLN]],vlookup_table[],5,FALSE)</f>
        <v>C2</v>
      </c>
      <c r="Q1597">
        <f>VLOOKUP(Table5[[#This Row],[CONTROLN]],vlookup_table[],7,FALSE)</f>
        <v>17</v>
      </c>
      <c r="R1597">
        <f t="shared" si="24"/>
        <v>78</v>
      </c>
      <c r="S15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98" spans="1:19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  <c r="N1598">
        <f>VLOOKUP(Table5[[#This Row],[CONTROLN]],vlookup_table[],2,FALSE)</f>
        <v>2</v>
      </c>
      <c r="O1598">
        <f>VLOOKUP(Table5[[#This Row],[CONTROLN]],vlookup_table[],4,FALSE)</f>
        <v>5501</v>
      </c>
      <c r="P1598" t="str">
        <f>VLOOKUP(Table5[[#This Row],[CONTROLN]],vlookup_table[],5,FALSE)</f>
        <v>C2</v>
      </c>
      <c r="Q1598">
        <f>VLOOKUP(Table5[[#This Row],[CONTROLN]],vlookup_table[],7,FALSE)</f>
        <v>16</v>
      </c>
      <c r="R1598">
        <f t="shared" si="24"/>
        <v>42</v>
      </c>
      <c r="S15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599" spans="1:19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  <c r="N1599">
        <f>VLOOKUP(Table5[[#This Row],[CONTROLN]],vlookup_table[],2,FALSE)</f>
        <v>0</v>
      </c>
      <c r="O1599">
        <f>VLOOKUP(Table5[[#This Row],[CONTROLN]],vlookup_table[],4,FALSE)</f>
        <v>0</v>
      </c>
      <c r="P1599" t="str">
        <f>VLOOKUP(Table5[[#This Row],[CONTROLN]],vlookup_table[],5,FALSE)</f>
        <v>C2</v>
      </c>
      <c r="Q1599">
        <f>VLOOKUP(Table5[[#This Row],[CONTROLN]],vlookup_table[],7,FALSE)</f>
        <v>14</v>
      </c>
      <c r="R1599" t="str">
        <f t="shared" si="24"/>
        <v/>
      </c>
      <c r="S15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00" spans="1:19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  <c r="N1600">
        <f>VLOOKUP(Table5[[#This Row],[CONTROLN]],vlookup_table[],2,FALSE)</f>
        <v>0</v>
      </c>
      <c r="O1600">
        <f>VLOOKUP(Table5[[#This Row],[CONTROLN]],vlookup_table[],4,FALSE)</f>
        <v>4401</v>
      </c>
      <c r="P1600" t="str">
        <f>VLOOKUP(Table5[[#This Row],[CONTROLN]],vlookup_table[],5,FALSE)</f>
        <v>R3</v>
      </c>
      <c r="Q1600">
        <f>VLOOKUP(Table5[[#This Row],[CONTROLN]],vlookup_table[],7,FALSE)</f>
        <v>15</v>
      </c>
      <c r="R1600">
        <f t="shared" si="24"/>
        <v>53</v>
      </c>
      <c r="S16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01" spans="1:19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  <c r="N1601">
        <f>VLOOKUP(Table5[[#This Row],[CONTROLN]],vlookup_table[],2,FALSE)</f>
        <v>3</v>
      </c>
      <c r="O1601">
        <f>VLOOKUP(Table5[[#This Row],[CONTROLN]],vlookup_table[],4,FALSE)</f>
        <v>0</v>
      </c>
      <c r="P1601" t="str">
        <f>VLOOKUP(Table5[[#This Row],[CONTROLN]],vlookup_table[],5,FALSE)</f>
        <v>U3</v>
      </c>
      <c r="Q1601">
        <f>VLOOKUP(Table5[[#This Row],[CONTROLN]],vlookup_table[],7,FALSE)</f>
        <v>16</v>
      </c>
      <c r="R1601" t="str">
        <f t="shared" si="24"/>
        <v/>
      </c>
      <c r="S16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02" spans="1:19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  <c r="N1602">
        <f>VLOOKUP(Table5[[#This Row],[CONTROLN]],vlookup_table[],2,FALSE)</f>
        <v>0</v>
      </c>
      <c r="O1602">
        <f>VLOOKUP(Table5[[#This Row],[CONTROLN]],vlookup_table[],4,FALSE)</f>
        <v>4401</v>
      </c>
      <c r="P1602" t="str">
        <f>VLOOKUP(Table5[[#This Row],[CONTROLN]],vlookup_table[],5,FALSE)</f>
        <v>R2</v>
      </c>
      <c r="Q1602">
        <f>VLOOKUP(Table5[[#This Row],[CONTROLN]],vlookup_table[],7,FALSE)</f>
        <v>21</v>
      </c>
      <c r="R1602">
        <f t="shared" ref="R1602:R1665" si="25">IF(OR(O1602="",O1602=0),"",(1997-(1900+INT(O1602/100)))-IF(MOD(O1602,100)&gt;6,1,0))</f>
        <v>53</v>
      </c>
      <c r="S16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03" spans="1:19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  <c r="N1603">
        <f>VLOOKUP(Table5[[#This Row],[CONTROLN]],vlookup_table[],2,FALSE)</f>
        <v>2</v>
      </c>
      <c r="O1603">
        <f>VLOOKUP(Table5[[#This Row],[CONTROLN]],vlookup_table[],4,FALSE)</f>
        <v>2101</v>
      </c>
      <c r="P1603" t="str">
        <f>VLOOKUP(Table5[[#This Row],[CONTROLN]],vlookup_table[],5,FALSE)</f>
        <v>S2</v>
      </c>
      <c r="Q1603">
        <f>VLOOKUP(Table5[[#This Row],[CONTROLN]],vlookup_table[],7,FALSE)</f>
        <v>11</v>
      </c>
      <c r="R1603">
        <f t="shared" si="25"/>
        <v>76</v>
      </c>
      <c r="S16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04" spans="1:19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  <c r="N1604">
        <f>VLOOKUP(Table5[[#This Row],[CONTROLN]],vlookup_table[],2,FALSE)</f>
        <v>2</v>
      </c>
      <c r="O1604">
        <f>VLOOKUP(Table5[[#This Row],[CONTROLN]],vlookup_table[],4,FALSE)</f>
        <v>0</v>
      </c>
      <c r="P1604" t="str">
        <f>VLOOKUP(Table5[[#This Row],[CONTROLN]],vlookup_table[],5,FALSE)</f>
        <v/>
      </c>
      <c r="Q1604">
        <f>VLOOKUP(Table5[[#This Row],[CONTROLN]],vlookup_table[],7,FALSE)</f>
        <v>5</v>
      </c>
      <c r="R1604" t="str">
        <f t="shared" si="25"/>
        <v/>
      </c>
      <c r="S160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605" spans="1:19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  <c r="N1605">
        <f>VLOOKUP(Table5[[#This Row],[CONTROLN]],vlookup_table[],2,FALSE)</f>
        <v>28</v>
      </c>
      <c r="O1605">
        <f>VLOOKUP(Table5[[#This Row],[CONTROLN]],vlookup_table[],4,FALSE)</f>
        <v>5401</v>
      </c>
      <c r="P1605" t="str">
        <f>VLOOKUP(Table5[[#This Row],[CONTROLN]],vlookup_table[],5,FALSE)</f>
        <v>S3</v>
      </c>
      <c r="Q1605">
        <f>VLOOKUP(Table5[[#This Row],[CONTROLN]],vlookup_table[],7,FALSE)</f>
        <v>1825</v>
      </c>
      <c r="R1605">
        <f t="shared" si="25"/>
        <v>43</v>
      </c>
      <c r="S16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06" spans="1:19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  <c r="N1606">
        <f>VLOOKUP(Table5[[#This Row],[CONTROLN]],vlookup_table[],2,FALSE)</f>
        <v>0</v>
      </c>
      <c r="O1606">
        <f>VLOOKUP(Table5[[#This Row],[CONTROLN]],vlookup_table[],4,FALSE)</f>
        <v>0</v>
      </c>
      <c r="P1606" t="str">
        <f>VLOOKUP(Table5[[#This Row],[CONTROLN]],vlookup_table[],5,FALSE)</f>
        <v>U1</v>
      </c>
      <c r="Q1606">
        <f>VLOOKUP(Table5[[#This Row],[CONTROLN]],vlookup_table[],7,FALSE)</f>
        <v>525</v>
      </c>
      <c r="R1606" t="str">
        <f t="shared" si="25"/>
        <v/>
      </c>
      <c r="S16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07" spans="1:19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  <c r="N1607">
        <f>VLOOKUP(Table5[[#This Row],[CONTROLN]],vlookup_table[],2,FALSE)</f>
        <v>0</v>
      </c>
      <c r="O1607">
        <f>VLOOKUP(Table5[[#This Row],[CONTROLN]],vlookup_table[],4,FALSE)</f>
        <v>4801</v>
      </c>
      <c r="P1607" t="str">
        <f>VLOOKUP(Table5[[#This Row],[CONTROLN]],vlookup_table[],5,FALSE)</f>
        <v>S1</v>
      </c>
      <c r="Q1607">
        <f>VLOOKUP(Table5[[#This Row],[CONTROLN]],vlookup_table[],7,FALSE)</f>
        <v>25</v>
      </c>
      <c r="R1607">
        <f t="shared" si="25"/>
        <v>49</v>
      </c>
      <c r="S16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08" spans="1:19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  <c r="N1608">
        <f>VLOOKUP(Table5[[#This Row],[CONTROLN]],vlookup_table[],2,FALSE)</f>
        <v>1</v>
      </c>
      <c r="O1608">
        <f>VLOOKUP(Table5[[#This Row],[CONTROLN]],vlookup_table[],4,FALSE)</f>
        <v>4511</v>
      </c>
      <c r="P1608" t="str">
        <f>VLOOKUP(Table5[[#This Row],[CONTROLN]],vlookup_table[],5,FALSE)</f>
        <v>S3</v>
      </c>
      <c r="Q1608">
        <f>VLOOKUP(Table5[[#This Row],[CONTROLN]],vlookup_table[],7,FALSE)</f>
        <v>40</v>
      </c>
      <c r="R1608">
        <f t="shared" si="25"/>
        <v>51</v>
      </c>
      <c r="S16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09" spans="1:19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  <c r="N1609">
        <f>VLOOKUP(Table5[[#This Row],[CONTROLN]],vlookup_table[],2,FALSE)</f>
        <v>0</v>
      </c>
      <c r="O1609">
        <f>VLOOKUP(Table5[[#This Row],[CONTROLN]],vlookup_table[],4,FALSE)</f>
        <v>1801</v>
      </c>
      <c r="P1609" t="str">
        <f>VLOOKUP(Table5[[#This Row],[CONTROLN]],vlookup_table[],5,FALSE)</f>
        <v>S2</v>
      </c>
      <c r="Q1609">
        <f>VLOOKUP(Table5[[#This Row],[CONTROLN]],vlookup_table[],7,FALSE)</f>
        <v>25</v>
      </c>
      <c r="R1609">
        <f t="shared" si="25"/>
        <v>79</v>
      </c>
      <c r="S16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10" spans="1:19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  <c r="N1610">
        <f>VLOOKUP(Table5[[#This Row],[CONTROLN]],vlookup_table[],2,FALSE)</f>
        <v>1</v>
      </c>
      <c r="O1610">
        <f>VLOOKUP(Table5[[#This Row],[CONTROLN]],vlookup_table[],4,FALSE)</f>
        <v>5101</v>
      </c>
      <c r="P1610" t="str">
        <f>VLOOKUP(Table5[[#This Row],[CONTROLN]],vlookup_table[],5,FALSE)</f>
        <v>S1</v>
      </c>
      <c r="Q1610">
        <f>VLOOKUP(Table5[[#This Row],[CONTROLN]],vlookup_table[],7,FALSE)</f>
        <v>10</v>
      </c>
      <c r="R1610">
        <f t="shared" si="25"/>
        <v>46</v>
      </c>
      <c r="S16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11" spans="1:19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  <c r="N1611">
        <f>VLOOKUP(Table5[[#This Row],[CONTROLN]],vlookup_table[],2,FALSE)</f>
        <v>0</v>
      </c>
      <c r="O1611">
        <f>VLOOKUP(Table5[[#This Row],[CONTROLN]],vlookup_table[],4,FALSE)</f>
        <v>5601</v>
      </c>
      <c r="P1611" t="str">
        <f>VLOOKUP(Table5[[#This Row],[CONTROLN]],vlookup_table[],5,FALSE)</f>
        <v>S2</v>
      </c>
      <c r="Q1611">
        <f>VLOOKUP(Table5[[#This Row],[CONTROLN]],vlookup_table[],7,FALSE)</f>
        <v>20</v>
      </c>
      <c r="R1611">
        <f t="shared" si="25"/>
        <v>41</v>
      </c>
      <c r="S16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12" spans="1:19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  <c r="N1612">
        <f>VLOOKUP(Table5[[#This Row],[CONTROLN]],vlookup_table[],2,FALSE)</f>
        <v>0</v>
      </c>
      <c r="O1612">
        <f>VLOOKUP(Table5[[#This Row],[CONTROLN]],vlookup_table[],4,FALSE)</f>
        <v>4301</v>
      </c>
      <c r="P1612" t="str">
        <f>VLOOKUP(Table5[[#This Row],[CONTROLN]],vlookup_table[],5,FALSE)</f>
        <v>S1</v>
      </c>
      <c r="Q1612">
        <f>VLOOKUP(Table5[[#This Row],[CONTROLN]],vlookup_table[],7,FALSE)</f>
        <v>3</v>
      </c>
      <c r="R1612">
        <f t="shared" si="25"/>
        <v>54</v>
      </c>
      <c r="S16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13" spans="1:19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  <c r="N1613">
        <f>VLOOKUP(Table5[[#This Row],[CONTROLN]],vlookup_table[],2,FALSE)</f>
        <v>0</v>
      </c>
      <c r="O1613">
        <f>VLOOKUP(Table5[[#This Row],[CONTROLN]],vlookup_table[],4,FALSE)</f>
        <v>3110</v>
      </c>
      <c r="P1613" t="str">
        <f>VLOOKUP(Table5[[#This Row],[CONTROLN]],vlookup_table[],5,FALSE)</f>
        <v>C1</v>
      </c>
      <c r="Q1613">
        <f>VLOOKUP(Table5[[#This Row],[CONTROLN]],vlookup_table[],7,FALSE)</f>
        <v>5</v>
      </c>
      <c r="R1613">
        <f t="shared" si="25"/>
        <v>65</v>
      </c>
      <c r="S16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14" spans="1:19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  <c r="N1614">
        <f>VLOOKUP(Table5[[#This Row],[CONTROLN]],vlookup_table[],2,FALSE)</f>
        <v>28</v>
      </c>
      <c r="O1614">
        <f>VLOOKUP(Table5[[#This Row],[CONTROLN]],vlookup_table[],4,FALSE)</f>
        <v>2201</v>
      </c>
      <c r="P1614" t="str">
        <f>VLOOKUP(Table5[[#This Row],[CONTROLN]],vlookup_table[],5,FALSE)</f>
        <v>C2</v>
      </c>
      <c r="Q1614">
        <f>VLOOKUP(Table5[[#This Row],[CONTROLN]],vlookup_table[],7,FALSE)</f>
        <v>15</v>
      </c>
      <c r="R1614">
        <f t="shared" si="25"/>
        <v>75</v>
      </c>
      <c r="S16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15" spans="1:19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  <c r="N1615">
        <f>VLOOKUP(Table5[[#This Row],[CONTROLN]],vlookup_table[],2,FALSE)</f>
        <v>0</v>
      </c>
      <c r="O1615">
        <f>VLOOKUP(Table5[[#This Row],[CONTROLN]],vlookup_table[],4,FALSE)</f>
        <v>1706</v>
      </c>
      <c r="P1615" t="str">
        <f>VLOOKUP(Table5[[#This Row],[CONTROLN]],vlookup_table[],5,FALSE)</f>
        <v>S1</v>
      </c>
      <c r="Q1615">
        <f>VLOOKUP(Table5[[#This Row],[CONTROLN]],vlookup_table[],7,FALSE)</f>
        <v>100</v>
      </c>
      <c r="R1615">
        <f t="shared" si="25"/>
        <v>80</v>
      </c>
      <c r="S16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16" spans="1:19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  <c r="N1616">
        <f>VLOOKUP(Table5[[#This Row],[CONTROLN]],vlookup_table[],2,FALSE)</f>
        <v>2</v>
      </c>
      <c r="O1616">
        <f>VLOOKUP(Table5[[#This Row],[CONTROLN]],vlookup_table[],4,FALSE)</f>
        <v>5201</v>
      </c>
      <c r="P1616" t="str">
        <f>VLOOKUP(Table5[[#This Row],[CONTROLN]],vlookup_table[],5,FALSE)</f>
        <v>T3</v>
      </c>
      <c r="Q1616">
        <f>VLOOKUP(Table5[[#This Row],[CONTROLN]],vlookup_table[],7,FALSE)</f>
        <v>20</v>
      </c>
      <c r="R1616">
        <f t="shared" si="25"/>
        <v>45</v>
      </c>
      <c r="S16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17" spans="1:19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  <c r="N1617">
        <f>VLOOKUP(Table5[[#This Row],[CONTROLN]],vlookup_table[],2,FALSE)</f>
        <v>1</v>
      </c>
      <c r="O1617">
        <f>VLOOKUP(Table5[[#This Row],[CONTROLN]],vlookup_table[],4,FALSE)</f>
        <v>1601</v>
      </c>
      <c r="P1617" t="str">
        <f>VLOOKUP(Table5[[#This Row],[CONTROLN]],vlookup_table[],5,FALSE)</f>
        <v>U2</v>
      </c>
      <c r="Q1617">
        <f>VLOOKUP(Table5[[#This Row],[CONTROLN]],vlookup_table[],7,FALSE)</f>
        <v>21</v>
      </c>
      <c r="R1617">
        <f t="shared" si="25"/>
        <v>81</v>
      </c>
      <c r="S16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18" spans="1:19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  <c r="N1618">
        <f>VLOOKUP(Table5[[#This Row],[CONTROLN]],vlookup_table[],2,FALSE)</f>
        <v>1</v>
      </c>
      <c r="O1618">
        <f>VLOOKUP(Table5[[#This Row],[CONTROLN]],vlookup_table[],4,FALSE)</f>
        <v>6606</v>
      </c>
      <c r="P1618" t="str">
        <f>VLOOKUP(Table5[[#This Row],[CONTROLN]],vlookup_table[],5,FALSE)</f>
        <v>U2</v>
      </c>
      <c r="Q1618">
        <f>VLOOKUP(Table5[[#This Row],[CONTROLN]],vlookup_table[],7,FALSE)</f>
        <v>20</v>
      </c>
      <c r="R1618">
        <f t="shared" si="25"/>
        <v>31</v>
      </c>
      <c r="S16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19" spans="1:19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  <c r="N1619">
        <f>VLOOKUP(Table5[[#This Row],[CONTROLN]],vlookup_table[],2,FALSE)</f>
        <v>0</v>
      </c>
      <c r="O1619">
        <f>VLOOKUP(Table5[[#This Row],[CONTROLN]],vlookup_table[],4,FALSE)</f>
        <v>5301</v>
      </c>
      <c r="P1619" t="str">
        <f>VLOOKUP(Table5[[#This Row],[CONTROLN]],vlookup_table[],5,FALSE)</f>
        <v>U1</v>
      </c>
      <c r="Q1619">
        <f>VLOOKUP(Table5[[#This Row],[CONTROLN]],vlookup_table[],7,FALSE)</f>
        <v>30</v>
      </c>
      <c r="R1619">
        <f t="shared" si="25"/>
        <v>44</v>
      </c>
      <c r="S16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20" spans="1:19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  <c r="N1620">
        <f>VLOOKUP(Table5[[#This Row],[CONTROLN]],vlookup_table[],2,FALSE)</f>
        <v>2</v>
      </c>
      <c r="O1620">
        <f>VLOOKUP(Table5[[#This Row],[CONTROLN]],vlookup_table[],4,FALSE)</f>
        <v>0</v>
      </c>
      <c r="P1620" t="str">
        <f>VLOOKUP(Table5[[#This Row],[CONTROLN]],vlookup_table[],5,FALSE)</f>
        <v>C1</v>
      </c>
      <c r="Q1620">
        <f>VLOOKUP(Table5[[#This Row],[CONTROLN]],vlookup_table[],7,FALSE)</f>
        <v>5</v>
      </c>
      <c r="R1620" t="str">
        <f t="shared" si="25"/>
        <v/>
      </c>
      <c r="S16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21" spans="1:19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  <c r="N1621">
        <f>VLOOKUP(Table5[[#This Row],[CONTROLN]],vlookup_table[],2,FALSE)</f>
        <v>28</v>
      </c>
      <c r="O1621">
        <f>VLOOKUP(Table5[[#This Row],[CONTROLN]],vlookup_table[],4,FALSE)</f>
        <v>6302</v>
      </c>
      <c r="P1621" t="str">
        <f>VLOOKUP(Table5[[#This Row],[CONTROLN]],vlookup_table[],5,FALSE)</f>
        <v>C2</v>
      </c>
      <c r="Q1621">
        <f>VLOOKUP(Table5[[#This Row],[CONTROLN]],vlookup_table[],7,FALSE)</f>
        <v>15</v>
      </c>
      <c r="R1621">
        <f t="shared" si="25"/>
        <v>34</v>
      </c>
      <c r="S16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22" spans="1:19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  <c r="N1622">
        <f>VLOOKUP(Table5[[#This Row],[CONTROLN]],vlookup_table[],2,FALSE)</f>
        <v>0</v>
      </c>
      <c r="O1622">
        <f>VLOOKUP(Table5[[#This Row],[CONTROLN]],vlookup_table[],4,FALSE)</f>
        <v>1201</v>
      </c>
      <c r="P1622" t="str">
        <f>VLOOKUP(Table5[[#This Row],[CONTROLN]],vlookup_table[],5,FALSE)</f>
        <v>U4</v>
      </c>
      <c r="Q1622">
        <f>VLOOKUP(Table5[[#This Row],[CONTROLN]],vlookup_table[],7,FALSE)</f>
        <v>5</v>
      </c>
      <c r="R1622">
        <f t="shared" si="25"/>
        <v>85</v>
      </c>
      <c r="S16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23" spans="1:19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  <c r="N1623">
        <f>VLOOKUP(Table5[[#This Row],[CONTROLN]],vlookup_table[],2,FALSE)</f>
        <v>2</v>
      </c>
      <c r="O1623">
        <f>VLOOKUP(Table5[[#This Row],[CONTROLN]],vlookup_table[],4,FALSE)</f>
        <v>0</v>
      </c>
      <c r="P1623" t="str">
        <f>VLOOKUP(Table5[[#This Row],[CONTROLN]],vlookup_table[],5,FALSE)</f>
        <v>R2</v>
      </c>
      <c r="Q1623">
        <f>VLOOKUP(Table5[[#This Row],[CONTROLN]],vlookup_table[],7,FALSE)</f>
        <v>9</v>
      </c>
      <c r="R1623" t="str">
        <f t="shared" si="25"/>
        <v/>
      </c>
      <c r="S16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24" spans="1:19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  <c r="N1624">
        <f>VLOOKUP(Table5[[#This Row],[CONTROLN]],vlookup_table[],2,FALSE)</f>
        <v>13</v>
      </c>
      <c r="O1624">
        <f>VLOOKUP(Table5[[#This Row],[CONTROLN]],vlookup_table[],4,FALSE)</f>
        <v>1409</v>
      </c>
      <c r="P1624" t="str">
        <f>VLOOKUP(Table5[[#This Row],[CONTROLN]],vlookup_table[],5,FALSE)</f>
        <v>C2</v>
      </c>
      <c r="Q1624">
        <f>VLOOKUP(Table5[[#This Row],[CONTROLN]],vlookup_table[],7,FALSE)</f>
        <v>10</v>
      </c>
      <c r="R1624">
        <f t="shared" si="25"/>
        <v>82</v>
      </c>
      <c r="S16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25" spans="1:19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  <c r="N1625">
        <f>VLOOKUP(Table5[[#This Row],[CONTROLN]],vlookup_table[],2,FALSE)</f>
        <v>1</v>
      </c>
      <c r="O1625">
        <f>VLOOKUP(Table5[[#This Row],[CONTROLN]],vlookup_table[],4,FALSE)</f>
        <v>2401</v>
      </c>
      <c r="P1625" t="str">
        <f>VLOOKUP(Table5[[#This Row],[CONTROLN]],vlookup_table[],5,FALSE)</f>
        <v>T2</v>
      </c>
      <c r="Q1625">
        <f>VLOOKUP(Table5[[#This Row],[CONTROLN]],vlookup_table[],7,FALSE)</f>
        <v>20</v>
      </c>
      <c r="R1625">
        <f t="shared" si="25"/>
        <v>73</v>
      </c>
      <c r="S16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26" spans="1:19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  <c r="N1626">
        <f>VLOOKUP(Table5[[#This Row],[CONTROLN]],vlookup_table[],2,FALSE)</f>
        <v>0</v>
      </c>
      <c r="O1626">
        <f>VLOOKUP(Table5[[#This Row],[CONTROLN]],vlookup_table[],4,FALSE)</f>
        <v>3508</v>
      </c>
      <c r="P1626" t="str">
        <f>VLOOKUP(Table5[[#This Row],[CONTROLN]],vlookup_table[],5,FALSE)</f>
        <v>C3</v>
      </c>
      <c r="Q1626">
        <f>VLOOKUP(Table5[[#This Row],[CONTROLN]],vlookup_table[],7,FALSE)</f>
        <v>10</v>
      </c>
      <c r="R1626">
        <f t="shared" si="25"/>
        <v>61</v>
      </c>
      <c r="S16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27" spans="1:19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  <c r="N1627">
        <f>VLOOKUP(Table5[[#This Row],[CONTROLN]],vlookup_table[],2,FALSE)</f>
        <v>0</v>
      </c>
      <c r="O1627">
        <f>VLOOKUP(Table5[[#This Row],[CONTROLN]],vlookup_table[],4,FALSE)</f>
        <v>0</v>
      </c>
      <c r="P1627" t="str">
        <f>VLOOKUP(Table5[[#This Row],[CONTROLN]],vlookup_table[],5,FALSE)</f>
        <v>T2</v>
      </c>
      <c r="Q1627">
        <f>VLOOKUP(Table5[[#This Row],[CONTROLN]],vlookup_table[],7,FALSE)</f>
        <v>50</v>
      </c>
      <c r="R1627" t="str">
        <f t="shared" si="25"/>
        <v/>
      </c>
      <c r="S16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28" spans="1:19" x14ac:dyDescent="0.35">
      <c r="A1628">
        <v>21815</v>
      </c>
      <c r="B1628" t="s">
        <v>18</v>
      </c>
      <c r="C1628" t="s">
        <v>17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  <c r="N1628">
        <f>VLOOKUP(Table5[[#This Row],[CONTROLN]],vlookup_table[],2,FALSE)</f>
        <v>0</v>
      </c>
      <c r="O1628">
        <f>VLOOKUP(Table5[[#This Row],[CONTROLN]],vlookup_table[],4,FALSE)</f>
        <v>7101</v>
      </c>
      <c r="P1628" t="str">
        <f>VLOOKUP(Table5[[#This Row],[CONTROLN]],vlookup_table[],5,FALSE)</f>
        <v>T2</v>
      </c>
      <c r="Q1628">
        <f>VLOOKUP(Table5[[#This Row],[CONTROLN]],vlookup_table[],7,FALSE)</f>
        <v>5</v>
      </c>
      <c r="R1628">
        <f t="shared" si="25"/>
        <v>26</v>
      </c>
      <c r="S16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29" spans="1:19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  <c r="N1629">
        <f>VLOOKUP(Table5[[#This Row],[CONTROLN]],vlookup_table[],2,FALSE)</f>
        <v>1</v>
      </c>
      <c r="O1629">
        <f>VLOOKUP(Table5[[#This Row],[CONTROLN]],vlookup_table[],4,FALSE)</f>
        <v>0</v>
      </c>
      <c r="P1629" t="str">
        <f>VLOOKUP(Table5[[#This Row],[CONTROLN]],vlookup_table[],5,FALSE)</f>
        <v>C3</v>
      </c>
      <c r="Q1629">
        <f>VLOOKUP(Table5[[#This Row],[CONTROLN]],vlookup_table[],7,FALSE)</f>
        <v>20</v>
      </c>
      <c r="R1629" t="str">
        <f t="shared" si="25"/>
        <v/>
      </c>
      <c r="S16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30" spans="1:19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  <c r="N1630">
        <f>VLOOKUP(Table5[[#This Row],[CONTROLN]],vlookup_table[],2,FALSE)</f>
        <v>0</v>
      </c>
      <c r="O1630">
        <f>VLOOKUP(Table5[[#This Row],[CONTROLN]],vlookup_table[],4,FALSE)</f>
        <v>4201</v>
      </c>
      <c r="P1630" t="str">
        <f>VLOOKUP(Table5[[#This Row],[CONTROLN]],vlookup_table[],5,FALSE)</f>
        <v>U4</v>
      </c>
      <c r="Q1630">
        <f>VLOOKUP(Table5[[#This Row],[CONTROLN]],vlookup_table[],7,FALSE)</f>
        <v>15</v>
      </c>
      <c r="R1630">
        <f t="shared" si="25"/>
        <v>55</v>
      </c>
      <c r="S16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31" spans="1:19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  <c r="N1631">
        <f>VLOOKUP(Table5[[#This Row],[CONTROLN]],vlookup_table[],2,FALSE)</f>
        <v>2</v>
      </c>
      <c r="O1631">
        <f>VLOOKUP(Table5[[#This Row],[CONTROLN]],vlookup_table[],4,FALSE)</f>
        <v>3101</v>
      </c>
      <c r="P1631" t="str">
        <f>VLOOKUP(Table5[[#This Row],[CONTROLN]],vlookup_table[],5,FALSE)</f>
        <v>U4</v>
      </c>
      <c r="Q1631">
        <f>VLOOKUP(Table5[[#This Row],[CONTROLN]],vlookup_table[],7,FALSE)</f>
        <v>15</v>
      </c>
      <c r="R1631">
        <f t="shared" si="25"/>
        <v>66</v>
      </c>
      <c r="S16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32" spans="1:19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  <c r="N1632">
        <f>VLOOKUP(Table5[[#This Row],[CONTROLN]],vlookup_table[],2,FALSE)</f>
        <v>0</v>
      </c>
      <c r="O1632">
        <f>VLOOKUP(Table5[[#This Row],[CONTROLN]],vlookup_table[],4,FALSE)</f>
        <v>3701</v>
      </c>
      <c r="P1632" t="str">
        <f>VLOOKUP(Table5[[#This Row],[CONTROLN]],vlookup_table[],5,FALSE)</f>
        <v>S1</v>
      </c>
      <c r="Q1632">
        <f>VLOOKUP(Table5[[#This Row],[CONTROLN]],vlookup_table[],7,FALSE)</f>
        <v>10</v>
      </c>
      <c r="R1632">
        <f t="shared" si="25"/>
        <v>60</v>
      </c>
      <c r="S16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33" spans="1:19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  <c r="N1633">
        <f>VLOOKUP(Table5[[#This Row],[CONTROLN]],vlookup_table[],2,FALSE)</f>
        <v>28</v>
      </c>
      <c r="O1633">
        <f>VLOOKUP(Table5[[#This Row],[CONTROLN]],vlookup_table[],4,FALSE)</f>
        <v>2001</v>
      </c>
      <c r="P1633" t="str">
        <f>VLOOKUP(Table5[[#This Row],[CONTROLN]],vlookup_table[],5,FALSE)</f>
        <v>S1</v>
      </c>
      <c r="Q1633">
        <f>VLOOKUP(Table5[[#This Row],[CONTROLN]],vlookup_table[],7,FALSE)</f>
        <v>15</v>
      </c>
      <c r="R1633">
        <f t="shared" si="25"/>
        <v>77</v>
      </c>
      <c r="S16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34" spans="1:19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  <c r="N1634">
        <f>VLOOKUP(Table5[[#This Row],[CONTROLN]],vlookup_table[],2,FALSE)</f>
        <v>0</v>
      </c>
      <c r="O1634">
        <f>VLOOKUP(Table5[[#This Row],[CONTROLN]],vlookup_table[],4,FALSE)</f>
        <v>401</v>
      </c>
      <c r="P1634" t="str">
        <f>VLOOKUP(Table5[[#This Row],[CONTROLN]],vlookup_table[],5,FALSE)</f>
        <v>U3</v>
      </c>
      <c r="Q1634">
        <f>VLOOKUP(Table5[[#This Row],[CONTROLN]],vlookup_table[],7,FALSE)</f>
        <v>10</v>
      </c>
      <c r="R1634">
        <f t="shared" si="25"/>
        <v>93</v>
      </c>
      <c r="S16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35" spans="1:19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  <c r="N1635">
        <f>VLOOKUP(Table5[[#This Row],[CONTROLN]],vlookup_table[],2,FALSE)</f>
        <v>0</v>
      </c>
      <c r="O1635">
        <f>VLOOKUP(Table5[[#This Row],[CONTROLN]],vlookup_table[],4,FALSE)</f>
        <v>0</v>
      </c>
      <c r="P1635" t="str">
        <f>VLOOKUP(Table5[[#This Row],[CONTROLN]],vlookup_table[],5,FALSE)</f>
        <v>U2</v>
      </c>
      <c r="Q1635">
        <f>VLOOKUP(Table5[[#This Row],[CONTROLN]],vlookup_table[],7,FALSE)</f>
        <v>5</v>
      </c>
      <c r="R1635" t="str">
        <f t="shared" si="25"/>
        <v/>
      </c>
      <c r="S16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36" spans="1:19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  <c r="N1636">
        <f>VLOOKUP(Table5[[#This Row],[CONTROLN]],vlookup_table[],2,FALSE)</f>
        <v>1</v>
      </c>
      <c r="O1636">
        <f>VLOOKUP(Table5[[#This Row],[CONTROLN]],vlookup_table[],4,FALSE)</f>
        <v>805</v>
      </c>
      <c r="P1636" t="str">
        <f>VLOOKUP(Table5[[#This Row],[CONTROLN]],vlookup_table[],5,FALSE)</f>
        <v>S1</v>
      </c>
      <c r="Q1636">
        <f>VLOOKUP(Table5[[#This Row],[CONTROLN]],vlookup_table[],7,FALSE)</f>
        <v>20</v>
      </c>
      <c r="R1636">
        <f t="shared" si="25"/>
        <v>89</v>
      </c>
      <c r="S16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37" spans="1:19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  <c r="N1637">
        <f>VLOOKUP(Table5[[#This Row],[CONTROLN]],vlookup_table[],2,FALSE)</f>
        <v>2</v>
      </c>
      <c r="O1637">
        <f>VLOOKUP(Table5[[#This Row],[CONTROLN]],vlookup_table[],4,FALSE)</f>
        <v>0</v>
      </c>
      <c r="P1637" t="str">
        <f>VLOOKUP(Table5[[#This Row],[CONTROLN]],vlookup_table[],5,FALSE)</f>
        <v>T2</v>
      </c>
      <c r="Q1637">
        <f>VLOOKUP(Table5[[#This Row],[CONTROLN]],vlookup_table[],7,FALSE)</f>
        <v>6</v>
      </c>
      <c r="R1637" t="str">
        <f t="shared" si="25"/>
        <v/>
      </c>
      <c r="S16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38" spans="1:19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  <c r="N1638">
        <f>VLOOKUP(Table5[[#This Row],[CONTROLN]],vlookup_table[],2,FALSE)</f>
        <v>2</v>
      </c>
      <c r="O1638">
        <f>VLOOKUP(Table5[[#This Row],[CONTROLN]],vlookup_table[],4,FALSE)</f>
        <v>0</v>
      </c>
      <c r="P1638" t="str">
        <f>VLOOKUP(Table5[[#This Row],[CONTROLN]],vlookup_table[],5,FALSE)</f>
        <v>C2</v>
      </c>
      <c r="Q1638">
        <f>VLOOKUP(Table5[[#This Row],[CONTROLN]],vlookup_table[],7,FALSE)</f>
        <v>10</v>
      </c>
      <c r="R1638" t="str">
        <f t="shared" si="25"/>
        <v/>
      </c>
      <c r="S16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39" spans="1:19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  <c r="N1639">
        <f>VLOOKUP(Table5[[#This Row],[CONTROLN]],vlookup_table[],2,FALSE)</f>
        <v>28</v>
      </c>
      <c r="O1639">
        <f>VLOOKUP(Table5[[#This Row],[CONTROLN]],vlookup_table[],4,FALSE)</f>
        <v>2501</v>
      </c>
      <c r="P1639" t="str">
        <f>VLOOKUP(Table5[[#This Row],[CONTROLN]],vlookup_table[],5,FALSE)</f>
        <v>C2</v>
      </c>
      <c r="Q1639">
        <f>VLOOKUP(Table5[[#This Row],[CONTROLN]],vlookup_table[],7,FALSE)</f>
        <v>5</v>
      </c>
      <c r="R1639">
        <f t="shared" si="25"/>
        <v>72</v>
      </c>
      <c r="S16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40" spans="1:19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  <c r="N1640">
        <f>VLOOKUP(Table5[[#This Row],[CONTROLN]],vlookup_table[],2,FALSE)</f>
        <v>0</v>
      </c>
      <c r="O1640">
        <f>VLOOKUP(Table5[[#This Row],[CONTROLN]],vlookup_table[],4,FALSE)</f>
        <v>5501</v>
      </c>
      <c r="P1640" t="str">
        <f>VLOOKUP(Table5[[#This Row],[CONTROLN]],vlookup_table[],5,FALSE)</f>
        <v>S2</v>
      </c>
      <c r="Q1640">
        <f>VLOOKUP(Table5[[#This Row],[CONTROLN]],vlookup_table[],7,FALSE)</f>
        <v>20</v>
      </c>
      <c r="R1640">
        <f t="shared" si="25"/>
        <v>42</v>
      </c>
      <c r="S16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41" spans="1:19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  <c r="N1641">
        <f>VLOOKUP(Table5[[#This Row],[CONTROLN]],vlookup_table[],2,FALSE)</f>
        <v>2</v>
      </c>
      <c r="O1641">
        <f>VLOOKUP(Table5[[#This Row],[CONTROLN]],vlookup_table[],4,FALSE)</f>
        <v>3601</v>
      </c>
      <c r="P1641" t="str">
        <f>VLOOKUP(Table5[[#This Row],[CONTROLN]],vlookup_table[],5,FALSE)</f>
        <v>S2</v>
      </c>
      <c r="Q1641">
        <f>VLOOKUP(Table5[[#This Row],[CONTROLN]],vlookup_table[],7,FALSE)</f>
        <v>10</v>
      </c>
      <c r="R1641">
        <f t="shared" si="25"/>
        <v>61</v>
      </c>
      <c r="S16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42" spans="1:19" x14ac:dyDescent="0.35">
      <c r="A1642">
        <v>184017</v>
      </c>
      <c r="B1642" t="s">
        <v>41</v>
      </c>
      <c r="C1642" t="s">
        <v>14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  <c r="N1642">
        <f>VLOOKUP(Table5[[#This Row],[CONTROLN]],vlookup_table[],2,FALSE)</f>
        <v>1002</v>
      </c>
      <c r="O1642">
        <f>VLOOKUP(Table5[[#This Row],[CONTROLN]],vlookup_table[],4,FALSE)</f>
        <v>3501</v>
      </c>
      <c r="P1642" t="str">
        <f>VLOOKUP(Table5[[#This Row],[CONTROLN]],vlookup_table[],5,FALSE)</f>
        <v>R1</v>
      </c>
      <c r="Q1642">
        <f>VLOOKUP(Table5[[#This Row],[CONTROLN]],vlookup_table[],7,FALSE)</f>
        <v>20</v>
      </c>
      <c r="R1642">
        <f t="shared" si="25"/>
        <v>62</v>
      </c>
      <c r="S16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43" spans="1:19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  <c r="N1643">
        <f>VLOOKUP(Table5[[#This Row],[CONTROLN]],vlookup_table[],2,FALSE)</f>
        <v>0</v>
      </c>
      <c r="O1643">
        <f>VLOOKUP(Table5[[#This Row],[CONTROLN]],vlookup_table[],4,FALSE)</f>
        <v>6009</v>
      </c>
      <c r="P1643" t="str">
        <f>VLOOKUP(Table5[[#This Row],[CONTROLN]],vlookup_table[],5,FALSE)</f>
        <v>U3</v>
      </c>
      <c r="Q1643">
        <f>VLOOKUP(Table5[[#This Row],[CONTROLN]],vlookup_table[],7,FALSE)</f>
        <v>20</v>
      </c>
      <c r="R1643">
        <f t="shared" si="25"/>
        <v>36</v>
      </c>
      <c r="S16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44" spans="1:19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  <c r="N1644">
        <f>VLOOKUP(Table5[[#This Row],[CONTROLN]],vlookup_table[],2,FALSE)</f>
        <v>0</v>
      </c>
      <c r="O1644">
        <f>VLOOKUP(Table5[[#This Row],[CONTROLN]],vlookup_table[],4,FALSE)</f>
        <v>3001</v>
      </c>
      <c r="P1644" t="str">
        <f>VLOOKUP(Table5[[#This Row],[CONTROLN]],vlookup_table[],5,FALSE)</f>
        <v>T2</v>
      </c>
      <c r="Q1644">
        <f>VLOOKUP(Table5[[#This Row],[CONTROLN]],vlookup_table[],7,FALSE)</f>
        <v>15</v>
      </c>
      <c r="R1644">
        <f t="shared" si="25"/>
        <v>67</v>
      </c>
      <c r="S16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45" spans="1:19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  <c r="N1645">
        <f>VLOOKUP(Table5[[#This Row],[CONTROLN]],vlookup_table[],2,FALSE)</f>
        <v>2</v>
      </c>
      <c r="O1645">
        <f>VLOOKUP(Table5[[#This Row],[CONTROLN]],vlookup_table[],4,FALSE)</f>
        <v>2209</v>
      </c>
      <c r="P1645" t="str">
        <f>VLOOKUP(Table5[[#This Row],[CONTROLN]],vlookup_table[],5,FALSE)</f>
        <v>S2</v>
      </c>
      <c r="Q1645">
        <f>VLOOKUP(Table5[[#This Row],[CONTROLN]],vlookup_table[],7,FALSE)</f>
        <v>4</v>
      </c>
      <c r="R1645">
        <f t="shared" si="25"/>
        <v>74</v>
      </c>
      <c r="S16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46" spans="1:19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  <c r="N1646">
        <f>VLOOKUP(Table5[[#This Row],[CONTROLN]],vlookup_table[],2,FALSE)</f>
        <v>2</v>
      </c>
      <c r="O1646">
        <f>VLOOKUP(Table5[[#This Row],[CONTROLN]],vlookup_table[],4,FALSE)</f>
        <v>0</v>
      </c>
      <c r="P1646" t="str">
        <f>VLOOKUP(Table5[[#This Row],[CONTROLN]],vlookup_table[],5,FALSE)</f>
        <v>S3</v>
      </c>
      <c r="Q1646">
        <f>VLOOKUP(Table5[[#This Row],[CONTROLN]],vlookup_table[],7,FALSE)</f>
        <v>25</v>
      </c>
      <c r="R1646" t="str">
        <f t="shared" si="25"/>
        <v/>
      </c>
      <c r="S16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47" spans="1:19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  <c r="N1647">
        <f>VLOOKUP(Table5[[#This Row],[CONTROLN]],vlookup_table[],2,FALSE)</f>
        <v>0</v>
      </c>
      <c r="O1647">
        <f>VLOOKUP(Table5[[#This Row],[CONTROLN]],vlookup_table[],4,FALSE)</f>
        <v>0</v>
      </c>
      <c r="P1647" t="str">
        <f>VLOOKUP(Table5[[#This Row],[CONTROLN]],vlookup_table[],5,FALSE)</f>
        <v>R3</v>
      </c>
      <c r="Q1647">
        <f>VLOOKUP(Table5[[#This Row],[CONTROLN]],vlookup_table[],7,FALSE)</f>
        <v>10</v>
      </c>
      <c r="R1647" t="str">
        <f t="shared" si="25"/>
        <v/>
      </c>
      <c r="S16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48" spans="1:19" x14ac:dyDescent="0.35">
      <c r="A1648">
        <v>45551</v>
      </c>
      <c r="B1648" t="s">
        <v>13</v>
      </c>
      <c r="C1648" t="s">
        <v>109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  <c r="N1648">
        <f>VLOOKUP(Table5[[#This Row],[CONTROLN]],vlookup_table[],2,FALSE)</f>
        <v>2</v>
      </c>
      <c r="O1648">
        <f>VLOOKUP(Table5[[#This Row],[CONTROLN]],vlookup_table[],4,FALSE)</f>
        <v>0</v>
      </c>
      <c r="P1648" t="str">
        <f>VLOOKUP(Table5[[#This Row],[CONTROLN]],vlookup_table[],5,FALSE)</f>
        <v>S3</v>
      </c>
      <c r="Q1648">
        <f>VLOOKUP(Table5[[#This Row],[CONTROLN]],vlookup_table[],7,FALSE)</f>
        <v>15</v>
      </c>
      <c r="R1648" t="str">
        <f t="shared" si="25"/>
        <v/>
      </c>
      <c r="S16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49" spans="1:19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  <c r="N1649">
        <f>VLOOKUP(Table5[[#This Row],[CONTROLN]],vlookup_table[],2,FALSE)</f>
        <v>0</v>
      </c>
      <c r="O1649">
        <f>VLOOKUP(Table5[[#This Row],[CONTROLN]],vlookup_table[],4,FALSE)</f>
        <v>1909</v>
      </c>
      <c r="P1649" t="str">
        <f>VLOOKUP(Table5[[#This Row],[CONTROLN]],vlookup_table[],5,FALSE)</f>
        <v>U1</v>
      </c>
      <c r="Q1649">
        <f>VLOOKUP(Table5[[#This Row],[CONTROLN]],vlookup_table[],7,FALSE)</f>
        <v>13</v>
      </c>
      <c r="R1649">
        <f t="shared" si="25"/>
        <v>77</v>
      </c>
      <c r="S16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50" spans="1:19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  <c r="N1650">
        <f>VLOOKUP(Table5[[#This Row],[CONTROLN]],vlookup_table[],2,FALSE)</f>
        <v>1</v>
      </c>
      <c r="O1650">
        <f>VLOOKUP(Table5[[#This Row],[CONTROLN]],vlookup_table[],4,FALSE)</f>
        <v>2609</v>
      </c>
      <c r="P1650" t="str">
        <f>VLOOKUP(Table5[[#This Row],[CONTROLN]],vlookup_table[],5,FALSE)</f>
        <v>C3</v>
      </c>
      <c r="Q1650">
        <f>VLOOKUP(Table5[[#This Row],[CONTROLN]],vlookup_table[],7,FALSE)</f>
        <v>20</v>
      </c>
      <c r="R1650">
        <f t="shared" si="25"/>
        <v>70</v>
      </c>
      <c r="S16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51" spans="1:19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  <c r="N1651">
        <f>VLOOKUP(Table5[[#This Row],[CONTROLN]],vlookup_table[],2,FALSE)</f>
        <v>1</v>
      </c>
      <c r="O1651">
        <f>VLOOKUP(Table5[[#This Row],[CONTROLN]],vlookup_table[],4,FALSE)</f>
        <v>2001</v>
      </c>
      <c r="P1651" t="str">
        <f>VLOOKUP(Table5[[#This Row],[CONTROLN]],vlookup_table[],5,FALSE)</f>
        <v>S2</v>
      </c>
      <c r="Q1651">
        <f>VLOOKUP(Table5[[#This Row],[CONTROLN]],vlookup_table[],7,FALSE)</f>
        <v>11</v>
      </c>
      <c r="R1651">
        <f t="shared" si="25"/>
        <v>77</v>
      </c>
      <c r="S16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52" spans="1:19" x14ac:dyDescent="0.35">
      <c r="A1652">
        <v>135112</v>
      </c>
      <c r="B1652" t="s">
        <v>56</v>
      </c>
      <c r="C1652" t="s">
        <v>17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  <c r="N1652">
        <f>VLOOKUP(Table5[[#This Row],[CONTROLN]],vlookup_table[],2,FALSE)</f>
        <v>0</v>
      </c>
      <c r="O1652">
        <f>VLOOKUP(Table5[[#This Row],[CONTROLN]],vlookup_table[],4,FALSE)</f>
        <v>3001</v>
      </c>
      <c r="P1652" t="str">
        <f>VLOOKUP(Table5[[#This Row],[CONTROLN]],vlookup_table[],5,FALSE)</f>
        <v>U2</v>
      </c>
      <c r="Q1652">
        <f>VLOOKUP(Table5[[#This Row],[CONTROLN]],vlookup_table[],7,FALSE)</f>
        <v>8</v>
      </c>
      <c r="R1652">
        <f t="shared" si="25"/>
        <v>67</v>
      </c>
      <c r="S16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53" spans="1:19" x14ac:dyDescent="0.35">
      <c r="A1653">
        <v>179111</v>
      </c>
      <c r="B1653" t="s">
        <v>41</v>
      </c>
      <c r="C1653" t="s">
        <v>14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  <c r="N1653">
        <f>VLOOKUP(Table5[[#This Row],[CONTROLN]],vlookup_table[],2,FALSE)</f>
        <v>0</v>
      </c>
      <c r="O1653">
        <f>VLOOKUP(Table5[[#This Row],[CONTROLN]],vlookup_table[],4,FALSE)</f>
        <v>4201</v>
      </c>
      <c r="P1653" t="str">
        <f>VLOOKUP(Table5[[#This Row],[CONTROLN]],vlookup_table[],5,FALSE)</f>
        <v>S1</v>
      </c>
      <c r="Q1653">
        <f>VLOOKUP(Table5[[#This Row],[CONTROLN]],vlookup_table[],7,FALSE)</f>
        <v>20</v>
      </c>
      <c r="R1653">
        <f t="shared" si="25"/>
        <v>55</v>
      </c>
      <c r="S16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54" spans="1:19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  <c r="N1654">
        <f>VLOOKUP(Table5[[#This Row],[CONTROLN]],vlookup_table[],2,FALSE)</f>
        <v>1002</v>
      </c>
      <c r="O1654">
        <f>VLOOKUP(Table5[[#This Row],[CONTROLN]],vlookup_table[],4,FALSE)</f>
        <v>5801</v>
      </c>
      <c r="P1654" t="str">
        <f>VLOOKUP(Table5[[#This Row],[CONTROLN]],vlookup_table[],5,FALSE)</f>
        <v>S2</v>
      </c>
      <c r="Q1654">
        <f>VLOOKUP(Table5[[#This Row],[CONTROLN]],vlookup_table[],7,FALSE)</f>
        <v>9</v>
      </c>
      <c r="R1654">
        <f t="shared" si="25"/>
        <v>39</v>
      </c>
      <c r="S16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55" spans="1:19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  <c r="N1655">
        <f>VLOOKUP(Table5[[#This Row],[CONTROLN]],vlookup_table[],2,FALSE)</f>
        <v>1</v>
      </c>
      <c r="O1655">
        <f>VLOOKUP(Table5[[#This Row],[CONTROLN]],vlookup_table[],4,FALSE)</f>
        <v>2201</v>
      </c>
      <c r="P1655" t="str">
        <f>VLOOKUP(Table5[[#This Row],[CONTROLN]],vlookup_table[],5,FALSE)</f>
        <v>S2</v>
      </c>
      <c r="Q1655">
        <f>VLOOKUP(Table5[[#This Row],[CONTROLN]],vlookup_table[],7,FALSE)</f>
        <v>25</v>
      </c>
      <c r="R1655">
        <f t="shared" si="25"/>
        <v>75</v>
      </c>
      <c r="S16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56" spans="1:19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  <c r="N1656">
        <f>VLOOKUP(Table5[[#This Row],[CONTROLN]],vlookup_table[],2,FALSE)</f>
        <v>1</v>
      </c>
      <c r="O1656">
        <f>VLOOKUP(Table5[[#This Row],[CONTROLN]],vlookup_table[],4,FALSE)</f>
        <v>3401</v>
      </c>
      <c r="P1656" t="str">
        <f>VLOOKUP(Table5[[#This Row],[CONTROLN]],vlookup_table[],5,FALSE)</f>
        <v>U1</v>
      </c>
      <c r="Q1656">
        <f>VLOOKUP(Table5[[#This Row],[CONTROLN]],vlookup_table[],7,FALSE)</f>
        <v>50</v>
      </c>
      <c r="R1656">
        <f t="shared" si="25"/>
        <v>63</v>
      </c>
      <c r="S16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57" spans="1:19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  <c r="N1657">
        <f>VLOOKUP(Table5[[#This Row],[CONTROLN]],vlookup_table[],2,FALSE)</f>
        <v>1</v>
      </c>
      <c r="O1657">
        <f>VLOOKUP(Table5[[#This Row],[CONTROLN]],vlookup_table[],4,FALSE)</f>
        <v>4106</v>
      </c>
      <c r="P1657" t="str">
        <f>VLOOKUP(Table5[[#This Row],[CONTROLN]],vlookup_table[],5,FALSE)</f>
        <v>S2</v>
      </c>
      <c r="Q1657">
        <f>VLOOKUP(Table5[[#This Row],[CONTROLN]],vlookup_table[],7,FALSE)</f>
        <v>25</v>
      </c>
      <c r="R1657">
        <f t="shared" si="25"/>
        <v>56</v>
      </c>
      <c r="S16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58" spans="1:19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  <c r="N1658">
        <f>VLOOKUP(Table5[[#This Row],[CONTROLN]],vlookup_table[],2,FALSE)</f>
        <v>0</v>
      </c>
      <c r="O1658">
        <f>VLOOKUP(Table5[[#This Row],[CONTROLN]],vlookup_table[],4,FALSE)</f>
        <v>7012</v>
      </c>
      <c r="P1658" t="str">
        <f>VLOOKUP(Table5[[#This Row],[CONTROLN]],vlookup_table[],5,FALSE)</f>
        <v>R2</v>
      </c>
      <c r="Q1658">
        <f>VLOOKUP(Table5[[#This Row],[CONTROLN]],vlookup_table[],7,FALSE)</f>
        <v>10</v>
      </c>
      <c r="R1658">
        <f t="shared" si="25"/>
        <v>26</v>
      </c>
      <c r="S16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59" spans="1:19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  <c r="N1659">
        <f>VLOOKUP(Table5[[#This Row],[CONTROLN]],vlookup_table[],2,FALSE)</f>
        <v>1</v>
      </c>
      <c r="O1659">
        <f>VLOOKUP(Table5[[#This Row],[CONTROLN]],vlookup_table[],4,FALSE)</f>
        <v>3804</v>
      </c>
      <c r="P1659" t="str">
        <f>VLOOKUP(Table5[[#This Row],[CONTROLN]],vlookup_table[],5,FALSE)</f>
        <v>S1</v>
      </c>
      <c r="Q1659">
        <f>VLOOKUP(Table5[[#This Row],[CONTROLN]],vlookup_table[],7,FALSE)</f>
        <v>10</v>
      </c>
      <c r="R1659">
        <f t="shared" si="25"/>
        <v>59</v>
      </c>
      <c r="S16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60" spans="1:19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  <c r="N1660">
        <f>VLOOKUP(Table5[[#This Row],[CONTROLN]],vlookup_table[],2,FALSE)</f>
        <v>0</v>
      </c>
      <c r="O1660">
        <f>VLOOKUP(Table5[[#This Row],[CONTROLN]],vlookup_table[],4,FALSE)</f>
        <v>3607</v>
      </c>
      <c r="P1660" t="str">
        <f>VLOOKUP(Table5[[#This Row],[CONTROLN]],vlookup_table[],5,FALSE)</f>
        <v>S2</v>
      </c>
      <c r="Q1660">
        <f>VLOOKUP(Table5[[#This Row],[CONTROLN]],vlookup_table[],7,FALSE)</f>
        <v>10</v>
      </c>
      <c r="R1660">
        <f t="shared" si="25"/>
        <v>60</v>
      </c>
      <c r="S16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61" spans="1:19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  <c r="N1661">
        <f>VLOOKUP(Table5[[#This Row],[CONTROLN]],vlookup_table[],2,FALSE)</f>
        <v>28</v>
      </c>
      <c r="O1661">
        <f>VLOOKUP(Table5[[#This Row],[CONTROLN]],vlookup_table[],4,FALSE)</f>
        <v>2710</v>
      </c>
      <c r="P1661" t="str">
        <f>VLOOKUP(Table5[[#This Row],[CONTROLN]],vlookup_table[],5,FALSE)</f>
        <v>U3</v>
      </c>
      <c r="Q1661">
        <f>VLOOKUP(Table5[[#This Row],[CONTROLN]],vlookup_table[],7,FALSE)</f>
        <v>20</v>
      </c>
      <c r="R1661">
        <f t="shared" si="25"/>
        <v>69</v>
      </c>
      <c r="S16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62" spans="1:19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  <c r="N1662">
        <f>VLOOKUP(Table5[[#This Row],[CONTROLN]],vlookup_table[],2,FALSE)</f>
        <v>28</v>
      </c>
      <c r="O1662">
        <f>VLOOKUP(Table5[[#This Row],[CONTROLN]],vlookup_table[],4,FALSE)</f>
        <v>3901</v>
      </c>
      <c r="P1662" t="str">
        <f>VLOOKUP(Table5[[#This Row],[CONTROLN]],vlookup_table[],5,FALSE)</f>
        <v>R2</v>
      </c>
      <c r="Q1662">
        <f>VLOOKUP(Table5[[#This Row],[CONTROLN]],vlookup_table[],7,FALSE)</f>
        <v>20</v>
      </c>
      <c r="R1662">
        <f t="shared" si="25"/>
        <v>58</v>
      </c>
      <c r="S16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63" spans="1:19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  <c r="N1663">
        <f>VLOOKUP(Table5[[#This Row],[CONTROLN]],vlookup_table[],2,FALSE)</f>
        <v>0</v>
      </c>
      <c r="O1663">
        <f>VLOOKUP(Table5[[#This Row],[CONTROLN]],vlookup_table[],4,FALSE)</f>
        <v>3801</v>
      </c>
      <c r="P1663" t="str">
        <f>VLOOKUP(Table5[[#This Row],[CONTROLN]],vlookup_table[],5,FALSE)</f>
        <v>C2</v>
      </c>
      <c r="Q1663">
        <f>VLOOKUP(Table5[[#This Row],[CONTROLN]],vlookup_table[],7,FALSE)</f>
        <v>5</v>
      </c>
      <c r="R1663">
        <f t="shared" si="25"/>
        <v>59</v>
      </c>
      <c r="S16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64" spans="1:19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  <c r="N1664">
        <f>VLOOKUP(Table5[[#This Row],[CONTROLN]],vlookup_table[],2,FALSE)</f>
        <v>0</v>
      </c>
      <c r="O1664">
        <f>VLOOKUP(Table5[[#This Row],[CONTROLN]],vlookup_table[],4,FALSE)</f>
        <v>3402</v>
      </c>
      <c r="P1664" t="str">
        <f>VLOOKUP(Table5[[#This Row],[CONTROLN]],vlookup_table[],5,FALSE)</f>
        <v>S2</v>
      </c>
      <c r="Q1664">
        <f>VLOOKUP(Table5[[#This Row],[CONTROLN]],vlookup_table[],7,FALSE)</f>
        <v>10</v>
      </c>
      <c r="R1664">
        <f t="shared" si="25"/>
        <v>63</v>
      </c>
      <c r="S16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65" spans="1:19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  <c r="N1665">
        <f>VLOOKUP(Table5[[#This Row],[CONTROLN]],vlookup_table[],2,FALSE)</f>
        <v>0</v>
      </c>
      <c r="O1665">
        <f>VLOOKUP(Table5[[#This Row],[CONTROLN]],vlookup_table[],4,FALSE)</f>
        <v>2207</v>
      </c>
      <c r="P1665" t="str">
        <f>VLOOKUP(Table5[[#This Row],[CONTROLN]],vlookup_table[],5,FALSE)</f>
        <v>U2</v>
      </c>
      <c r="Q1665">
        <f>VLOOKUP(Table5[[#This Row],[CONTROLN]],vlookup_table[],7,FALSE)</f>
        <v>15</v>
      </c>
      <c r="R1665">
        <f t="shared" si="25"/>
        <v>74</v>
      </c>
      <c r="S16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66" spans="1:19" x14ac:dyDescent="0.35">
      <c r="A1666">
        <v>19490</v>
      </c>
      <c r="B1666" t="s">
        <v>18</v>
      </c>
      <c r="C1666" t="s">
        <v>17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  <c r="N1666">
        <f>VLOOKUP(Table5[[#This Row],[CONTROLN]],vlookup_table[],2,FALSE)</f>
        <v>28</v>
      </c>
      <c r="O1666">
        <f>VLOOKUP(Table5[[#This Row],[CONTROLN]],vlookup_table[],4,FALSE)</f>
        <v>4201</v>
      </c>
      <c r="P1666" t="str">
        <f>VLOOKUP(Table5[[#This Row],[CONTROLN]],vlookup_table[],5,FALSE)</f>
        <v>C2</v>
      </c>
      <c r="Q1666">
        <f>VLOOKUP(Table5[[#This Row],[CONTROLN]],vlookup_table[],7,FALSE)</f>
        <v>10</v>
      </c>
      <c r="R1666">
        <f t="shared" ref="R1666:R1729" si="26">IF(OR(O1666="",O1666=0),"",(1997-(1900+INT(O1666/100)))-IF(MOD(O1666,100)&gt;6,1,0))</f>
        <v>55</v>
      </c>
      <c r="S16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67" spans="1:19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  <c r="N1667">
        <f>VLOOKUP(Table5[[#This Row],[CONTROLN]],vlookup_table[],2,FALSE)</f>
        <v>2</v>
      </c>
      <c r="O1667">
        <f>VLOOKUP(Table5[[#This Row],[CONTROLN]],vlookup_table[],4,FALSE)</f>
        <v>3601</v>
      </c>
      <c r="P1667" t="str">
        <f>VLOOKUP(Table5[[#This Row],[CONTROLN]],vlookup_table[],5,FALSE)</f>
        <v>S2</v>
      </c>
      <c r="Q1667">
        <f>VLOOKUP(Table5[[#This Row],[CONTROLN]],vlookup_table[],7,FALSE)</f>
        <v>35</v>
      </c>
      <c r="R1667">
        <f t="shared" si="26"/>
        <v>61</v>
      </c>
      <c r="S16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68" spans="1:19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  <c r="N1668">
        <f>VLOOKUP(Table5[[#This Row],[CONTROLN]],vlookup_table[],2,FALSE)</f>
        <v>0</v>
      </c>
      <c r="O1668">
        <f>VLOOKUP(Table5[[#This Row],[CONTROLN]],vlookup_table[],4,FALSE)</f>
        <v>5801</v>
      </c>
      <c r="P1668" t="str">
        <f>VLOOKUP(Table5[[#This Row],[CONTROLN]],vlookup_table[],5,FALSE)</f>
        <v>S2</v>
      </c>
      <c r="Q1668">
        <f>VLOOKUP(Table5[[#This Row],[CONTROLN]],vlookup_table[],7,FALSE)</f>
        <v>30</v>
      </c>
      <c r="R1668">
        <f t="shared" si="26"/>
        <v>39</v>
      </c>
      <c r="S16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69" spans="1:19" x14ac:dyDescent="0.35">
      <c r="A1669">
        <v>187764</v>
      </c>
      <c r="B1669" t="s">
        <v>56</v>
      </c>
      <c r="C1669" t="s">
        <v>109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  <c r="N1669">
        <f>VLOOKUP(Table5[[#This Row],[CONTROLN]],vlookup_table[],2,FALSE)</f>
        <v>0</v>
      </c>
      <c r="O1669">
        <f>VLOOKUP(Table5[[#This Row],[CONTROLN]],vlookup_table[],4,FALSE)</f>
        <v>0</v>
      </c>
      <c r="P1669" t="str">
        <f>VLOOKUP(Table5[[#This Row],[CONTROLN]],vlookup_table[],5,FALSE)</f>
        <v/>
      </c>
      <c r="Q1669">
        <f>VLOOKUP(Table5[[#This Row],[CONTROLN]],vlookup_table[],7,FALSE)</f>
        <v>25</v>
      </c>
      <c r="R1669" t="str">
        <f t="shared" si="26"/>
        <v/>
      </c>
      <c r="S166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670" spans="1:19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  <c r="N1670">
        <f>VLOOKUP(Table5[[#This Row],[CONTROLN]],vlookup_table[],2,FALSE)</f>
        <v>1</v>
      </c>
      <c r="O1670">
        <f>VLOOKUP(Table5[[#This Row],[CONTROLN]],vlookup_table[],4,FALSE)</f>
        <v>0</v>
      </c>
      <c r="P1670" t="str">
        <f>VLOOKUP(Table5[[#This Row],[CONTROLN]],vlookup_table[],5,FALSE)</f>
        <v>S2</v>
      </c>
      <c r="Q1670">
        <f>VLOOKUP(Table5[[#This Row],[CONTROLN]],vlookup_table[],7,FALSE)</f>
        <v>7</v>
      </c>
      <c r="R1670" t="str">
        <f t="shared" si="26"/>
        <v/>
      </c>
      <c r="S16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71" spans="1:19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  <c r="N1671">
        <f>VLOOKUP(Table5[[#This Row],[CONTROLN]],vlookup_table[],2,FALSE)</f>
        <v>1</v>
      </c>
      <c r="O1671">
        <f>VLOOKUP(Table5[[#This Row],[CONTROLN]],vlookup_table[],4,FALSE)</f>
        <v>0</v>
      </c>
      <c r="P1671" t="str">
        <f>VLOOKUP(Table5[[#This Row],[CONTROLN]],vlookup_table[],5,FALSE)</f>
        <v>R3</v>
      </c>
      <c r="Q1671">
        <f>VLOOKUP(Table5[[#This Row],[CONTROLN]],vlookup_table[],7,FALSE)</f>
        <v>20</v>
      </c>
      <c r="R1671" t="str">
        <f t="shared" si="26"/>
        <v/>
      </c>
      <c r="S16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72" spans="1:19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  <c r="N1672">
        <f>VLOOKUP(Table5[[#This Row],[CONTROLN]],vlookup_table[],2,FALSE)</f>
        <v>0</v>
      </c>
      <c r="O1672">
        <f>VLOOKUP(Table5[[#This Row],[CONTROLN]],vlookup_table[],4,FALSE)</f>
        <v>0</v>
      </c>
      <c r="P1672" t="str">
        <f>VLOOKUP(Table5[[#This Row],[CONTROLN]],vlookup_table[],5,FALSE)</f>
        <v>R2</v>
      </c>
      <c r="Q1672">
        <f>VLOOKUP(Table5[[#This Row],[CONTROLN]],vlookup_table[],7,FALSE)</f>
        <v>26</v>
      </c>
      <c r="R1672" t="str">
        <f t="shared" si="26"/>
        <v/>
      </c>
      <c r="S16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73" spans="1:19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  <c r="N1673">
        <f>VLOOKUP(Table5[[#This Row],[CONTROLN]],vlookup_table[],2,FALSE)</f>
        <v>0</v>
      </c>
      <c r="O1673">
        <f>VLOOKUP(Table5[[#This Row],[CONTROLN]],vlookup_table[],4,FALSE)</f>
        <v>907</v>
      </c>
      <c r="P1673" t="str">
        <f>VLOOKUP(Table5[[#This Row],[CONTROLN]],vlookup_table[],5,FALSE)</f>
        <v>C3</v>
      </c>
      <c r="Q1673">
        <f>VLOOKUP(Table5[[#This Row],[CONTROLN]],vlookup_table[],7,FALSE)</f>
        <v>16</v>
      </c>
      <c r="R1673">
        <f t="shared" si="26"/>
        <v>87</v>
      </c>
      <c r="S16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74" spans="1:19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  <c r="N1674">
        <f>VLOOKUP(Table5[[#This Row],[CONTROLN]],vlookup_table[],2,FALSE)</f>
        <v>1</v>
      </c>
      <c r="O1674">
        <f>VLOOKUP(Table5[[#This Row],[CONTROLN]],vlookup_table[],4,FALSE)</f>
        <v>0</v>
      </c>
      <c r="P1674" t="str">
        <f>VLOOKUP(Table5[[#This Row],[CONTROLN]],vlookup_table[],5,FALSE)</f>
        <v>T1</v>
      </c>
      <c r="Q1674">
        <f>VLOOKUP(Table5[[#This Row],[CONTROLN]],vlookup_table[],7,FALSE)</f>
        <v>17</v>
      </c>
      <c r="R1674" t="str">
        <f t="shared" si="26"/>
        <v/>
      </c>
      <c r="S16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75" spans="1:19" x14ac:dyDescent="0.35">
      <c r="A1675">
        <v>18543</v>
      </c>
      <c r="B1675" t="s">
        <v>18</v>
      </c>
      <c r="C1675" t="s">
        <v>17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  <c r="N1675">
        <f>VLOOKUP(Table5[[#This Row],[CONTROLN]],vlookup_table[],2,FALSE)</f>
        <v>0</v>
      </c>
      <c r="O1675">
        <f>VLOOKUP(Table5[[#This Row],[CONTROLN]],vlookup_table[],4,FALSE)</f>
        <v>6001</v>
      </c>
      <c r="P1675" t="str">
        <f>VLOOKUP(Table5[[#This Row],[CONTROLN]],vlookup_table[],5,FALSE)</f>
        <v>T2</v>
      </c>
      <c r="Q1675">
        <f>VLOOKUP(Table5[[#This Row],[CONTROLN]],vlookup_table[],7,FALSE)</f>
        <v>14</v>
      </c>
      <c r="R1675">
        <f t="shared" si="26"/>
        <v>37</v>
      </c>
      <c r="S16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76" spans="1:19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  <c r="N1676">
        <f>VLOOKUP(Table5[[#This Row],[CONTROLN]],vlookup_table[],2,FALSE)</f>
        <v>1</v>
      </c>
      <c r="O1676">
        <f>VLOOKUP(Table5[[#This Row],[CONTROLN]],vlookup_table[],4,FALSE)</f>
        <v>0</v>
      </c>
      <c r="P1676" t="str">
        <f>VLOOKUP(Table5[[#This Row],[CONTROLN]],vlookup_table[],5,FALSE)</f>
        <v>C1</v>
      </c>
      <c r="Q1676">
        <f>VLOOKUP(Table5[[#This Row],[CONTROLN]],vlookup_table[],7,FALSE)</f>
        <v>17</v>
      </c>
      <c r="R1676" t="str">
        <f t="shared" si="26"/>
        <v/>
      </c>
      <c r="S16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77" spans="1:19" x14ac:dyDescent="0.35">
      <c r="A1677">
        <v>138528</v>
      </c>
      <c r="B1677" t="s">
        <v>56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  <c r="N1677">
        <f>VLOOKUP(Table5[[#This Row],[CONTROLN]],vlookup_table[],2,FALSE)</f>
        <v>1</v>
      </c>
      <c r="O1677">
        <f>VLOOKUP(Table5[[#This Row],[CONTROLN]],vlookup_table[],4,FALSE)</f>
        <v>2406</v>
      </c>
      <c r="P1677" t="str">
        <f>VLOOKUP(Table5[[#This Row],[CONTROLN]],vlookup_table[],5,FALSE)</f>
        <v>S2</v>
      </c>
      <c r="Q1677">
        <f>VLOOKUP(Table5[[#This Row],[CONTROLN]],vlookup_table[],7,FALSE)</f>
        <v>26</v>
      </c>
      <c r="R1677">
        <f t="shared" si="26"/>
        <v>73</v>
      </c>
      <c r="S16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78" spans="1:19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  <c r="N1678">
        <f>VLOOKUP(Table5[[#This Row],[CONTROLN]],vlookup_table[],2,FALSE)</f>
        <v>1</v>
      </c>
      <c r="O1678">
        <f>VLOOKUP(Table5[[#This Row],[CONTROLN]],vlookup_table[],4,FALSE)</f>
        <v>3803</v>
      </c>
      <c r="P1678" t="str">
        <f>VLOOKUP(Table5[[#This Row],[CONTROLN]],vlookup_table[],5,FALSE)</f>
        <v>T2</v>
      </c>
      <c r="Q1678">
        <f>VLOOKUP(Table5[[#This Row],[CONTROLN]],vlookup_table[],7,FALSE)</f>
        <v>25</v>
      </c>
      <c r="R1678">
        <f t="shared" si="26"/>
        <v>59</v>
      </c>
      <c r="S16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79" spans="1:19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  <c r="N1679">
        <f>VLOOKUP(Table5[[#This Row],[CONTROLN]],vlookup_table[],2,FALSE)</f>
        <v>0</v>
      </c>
      <c r="O1679">
        <f>VLOOKUP(Table5[[#This Row],[CONTROLN]],vlookup_table[],4,FALSE)</f>
        <v>3101</v>
      </c>
      <c r="P1679" t="str">
        <f>VLOOKUP(Table5[[#This Row],[CONTROLN]],vlookup_table[],5,FALSE)</f>
        <v>R2</v>
      </c>
      <c r="Q1679">
        <f>VLOOKUP(Table5[[#This Row],[CONTROLN]],vlookup_table[],7,FALSE)</f>
        <v>25</v>
      </c>
      <c r="R1679">
        <f t="shared" si="26"/>
        <v>66</v>
      </c>
      <c r="S16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80" spans="1:19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  <c r="N1680">
        <f>VLOOKUP(Table5[[#This Row],[CONTROLN]],vlookup_table[],2,FALSE)</f>
        <v>2</v>
      </c>
      <c r="O1680">
        <f>VLOOKUP(Table5[[#This Row],[CONTROLN]],vlookup_table[],4,FALSE)</f>
        <v>3601</v>
      </c>
      <c r="P1680" t="str">
        <f>VLOOKUP(Table5[[#This Row],[CONTROLN]],vlookup_table[],5,FALSE)</f>
        <v>C1</v>
      </c>
      <c r="Q1680">
        <f>VLOOKUP(Table5[[#This Row],[CONTROLN]],vlookup_table[],7,FALSE)</f>
        <v>11</v>
      </c>
      <c r="R1680">
        <f t="shared" si="26"/>
        <v>61</v>
      </c>
      <c r="S16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81" spans="1:19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  <c r="N1681">
        <f>VLOOKUP(Table5[[#This Row],[CONTROLN]],vlookup_table[],2,FALSE)</f>
        <v>0</v>
      </c>
      <c r="O1681">
        <f>VLOOKUP(Table5[[#This Row],[CONTROLN]],vlookup_table[],4,FALSE)</f>
        <v>3101</v>
      </c>
      <c r="P1681" t="str">
        <f>VLOOKUP(Table5[[#This Row],[CONTROLN]],vlookup_table[],5,FALSE)</f>
        <v>U3</v>
      </c>
      <c r="Q1681">
        <f>VLOOKUP(Table5[[#This Row],[CONTROLN]],vlookup_table[],7,FALSE)</f>
        <v>20</v>
      </c>
      <c r="R1681">
        <f t="shared" si="26"/>
        <v>66</v>
      </c>
      <c r="S16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82" spans="1:19" x14ac:dyDescent="0.35">
      <c r="A1682">
        <v>135535</v>
      </c>
      <c r="B1682" t="s">
        <v>56</v>
      </c>
      <c r="C1682" t="s">
        <v>17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  <c r="N1682">
        <f>VLOOKUP(Table5[[#This Row],[CONTROLN]],vlookup_table[],2,FALSE)</f>
        <v>28</v>
      </c>
      <c r="O1682">
        <f>VLOOKUP(Table5[[#This Row],[CONTROLN]],vlookup_table[],4,FALSE)</f>
        <v>4707</v>
      </c>
      <c r="P1682" t="str">
        <f>VLOOKUP(Table5[[#This Row],[CONTROLN]],vlookup_table[],5,FALSE)</f>
        <v>U1</v>
      </c>
      <c r="Q1682">
        <f>VLOOKUP(Table5[[#This Row],[CONTROLN]],vlookup_table[],7,FALSE)</f>
        <v>13</v>
      </c>
      <c r="R1682">
        <f t="shared" si="26"/>
        <v>49</v>
      </c>
      <c r="S16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83" spans="1:19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  <c r="N1683">
        <f>VLOOKUP(Table5[[#This Row],[CONTROLN]],vlookup_table[],2,FALSE)</f>
        <v>0</v>
      </c>
      <c r="O1683">
        <f>VLOOKUP(Table5[[#This Row],[CONTROLN]],vlookup_table[],4,FALSE)</f>
        <v>5001</v>
      </c>
      <c r="P1683" t="str">
        <f>VLOOKUP(Table5[[#This Row],[CONTROLN]],vlookup_table[],5,FALSE)</f>
        <v>C3</v>
      </c>
      <c r="Q1683">
        <f>VLOOKUP(Table5[[#This Row],[CONTROLN]],vlookup_table[],7,FALSE)</f>
        <v>7</v>
      </c>
      <c r="R1683">
        <f t="shared" si="26"/>
        <v>47</v>
      </c>
      <c r="S16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84" spans="1:19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  <c r="N1684">
        <f>VLOOKUP(Table5[[#This Row],[CONTROLN]],vlookup_table[],2,FALSE)</f>
        <v>0</v>
      </c>
      <c r="O1684">
        <f>VLOOKUP(Table5[[#This Row],[CONTROLN]],vlookup_table[],4,FALSE)</f>
        <v>4206</v>
      </c>
      <c r="P1684" t="str">
        <f>VLOOKUP(Table5[[#This Row],[CONTROLN]],vlookup_table[],5,FALSE)</f>
        <v>T1</v>
      </c>
      <c r="Q1684">
        <f>VLOOKUP(Table5[[#This Row],[CONTROLN]],vlookup_table[],7,FALSE)</f>
        <v>19</v>
      </c>
      <c r="R1684">
        <f t="shared" si="26"/>
        <v>55</v>
      </c>
      <c r="S16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85" spans="1:19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  <c r="N1685">
        <f>VLOOKUP(Table5[[#This Row],[CONTROLN]],vlookup_table[],2,FALSE)</f>
        <v>0</v>
      </c>
      <c r="O1685">
        <f>VLOOKUP(Table5[[#This Row],[CONTROLN]],vlookup_table[],4,FALSE)</f>
        <v>3601</v>
      </c>
      <c r="P1685" t="str">
        <f>VLOOKUP(Table5[[#This Row],[CONTROLN]],vlookup_table[],5,FALSE)</f>
        <v>S1</v>
      </c>
      <c r="Q1685">
        <f>VLOOKUP(Table5[[#This Row],[CONTROLN]],vlookup_table[],7,FALSE)</f>
        <v>14</v>
      </c>
      <c r="R1685">
        <f t="shared" si="26"/>
        <v>61</v>
      </c>
      <c r="S16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86" spans="1:19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  <c r="N1686">
        <f>VLOOKUP(Table5[[#This Row],[CONTROLN]],vlookup_table[],2,FALSE)</f>
        <v>1</v>
      </c>
      <c r="O1686">
        <f>VLOOKUP(Table5[[#This Row],[CONTROLN]],vlookup_table[],4,FALSE)</f>
        <v>2301</v>
      </c>
      <c r="P1686" t="str">
        <f>VLOOKUP(Table5[[#This Row],[CONTROLN]],vlookup_table[],5,FALSE)</f>
        <v>S1</v>
      </c>
      <c r="Q1686">
        <f>VLOOKUP(Table5[[#This Row],[CONTROLN]],vlookup_table[],7,FALSE)</f>
        <v>21</v>
      </c>
      <c r="R1686">
        <f t="shared" si="26"/>
        <v>74</v>
      </c>
      <c r="S16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87" spans="1:19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  <c r="N1687">
        <f>VLOOKUP(Table5[[#This Row],[CONTROLN]],vlookup_table[],2,FALSE)</f>
        <v>1</v>
      </c>
      <c r="O1687">
        <f>VLOOKUP(Table5[[#This Row],[CONTROLN]],vlookup_table[],4,FALSE)</f>
        <v>2201</v>
      </c>
      <c r="P1687" t="str">
        <f>VLOOKUP(Table5[[#This Row],[CONTROLN]],vlookup_table[],5,FALSE)</f>
        <v>C3</v>
      </c>
      <c r="Q1687">
        <f>VLOOKUP(Table5[[#This Row],[CONTROLN]],vlookup_table[],7,FALSE)</f>
        <v>20</v>
      </c>
      <c r="R1687">
        <f t="shared" si="26"/>
        <v>75</v>
      </c>
      <c r="S16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88" spans="1:19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  <c r="N1688">
        <f>VLOOKUP(Table5[[#This Row],[CONTROLN]],vlookup_table[],2,FALSE)</f>
        <v>1</v>
      </c>
      <c r="O1688">
        <f>VLOOKUP(Table5[[#This Row],[CONTROLN]],vlookup_table[],4,FALSE)</f>
        <v>2201</v>
      </c>
      <c r="P1688" t="str">
        <f>VLOOKUP(Table5[[#This Row],[CONTROLN]],vlookup_table[],5,FALSE)</f>
        <v>R3</v>
      </c>
      <c r="Q1688">
        <f>VLOOKUP(Table5[[#This Row],[CONTROLN]],vlookup_table[],7,FALSE)</f>
        <v>5</v>
      </c>
      <c r="R1688">
        <f t="shared" si="26"/>
        <v>75</v>
      </c>
      <c r="S16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89" spans="1:19" x14ac:dyDescent="0.35">
      <c r="A1689">
        <v>179339</v>
      </c>
      <c r="B1689" t="s">
        <v>41</v>
      </c>
      <c r="C1689" t="s">
        <v>14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  <c r="N1689">
        <f>VLOOKUP(Table5[[#This Row],[CONTROLN]],vlookup_table[],2,FALSE)</f>
        <v>0</v>
      </c>
      <c r="O1689">
        <f>VLOOKUP(Table5[[#This Row],[CONTROLN]],vlookup_table[],4,FALSE)</f>
        <v>9310</v>
      </c>
      <c r="P1689" t="str">
        <f>VLOOKUP(Table5[[#This Row],[CONTROLN]],vlookup_table[],5,FALSE)</f>
        <v>T1</v>
      </c>
      <c r="Q1689">
        <f>VLOOKUP(Table5[[#This Row],[CONTROLN]],vlookup_table[],7,FALSE)</f>
        <v>13</v>
      </c>
      <c r="R1689">
        <f t="shared" si="26"/>
        <v>3</v>
      </c>
      <c r="S16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90" spans="1:19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  <c r="N1690">
        <f>VLOOKUP(Table5[[#This Row],[CONTROLN]],vlookup_table[],2,FALSE)</f>
        <v>0</v>
      </c>
      <c r="O1690">
        <f>VLOOKUP(Table5[[#This Row],[CONTROLN]],vlookup_table[],4,FALSE)</f>
        <v>2201</v>
      </c>
      <c r="P1690" t="str">
        <f>VLOOKUP(Table5[[#This Row],[CONTROLN]],vlookup_table[],5,FALSE)</f>
        <v>T2</v>
      </c>
      <c r="Q1690">
        <f>VLOOKUP(Table5[[#This Row],[CONTROLN]],vlookup_table[],7,FALSE)</f>
        <v>25</v>
      </c>
      <c r="R1690">
        <f t="shared" si="26"/>
        <v>75</v>
      </c>
      <c r="S16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691" spans="1:19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  <c r="N1691">
        <f>VLOOKUP(Table5[[#This Row],[CONTROLN]],vlookup_table[],2,FALSE)</f>
        <v>1</v>
      </c>
      <c r="O1691">
        <f>VLOOKUP(Table5[[#This Row],[CONTROLN]],vlookup_table[],4,FALSE)</f>
        <v>0</v>
      </c>
      <c r="P1691" t="str">
        <f>VLOOKUP(Table5[[#This Row],[CONTROLN]],vlookup_table[],5,FALSE)</f>
        <v>R1</v>
      </c>
      <c r="Q1691">
        <f>VLOOKUP(Table5[[#This Row],[CONTROLN]],vlookup_table[],7,FALSE)</f>
        <v>25</v>
      </c>
      <c r="R1691" t="str">
        <f t="shared" si="26"/>
        <v/>
      </c>
      <c r="S16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92" spans="1:19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  <c r="N1692">
        <f>VLOOKUP(Table5[[#This Row],[CONTROLN]],vlookup_table[],2,FALSE)</f>
        <v>28</v>
      </c>
      <c r="O1692">
        <f>VLOOKUP(Table5[[#This Row],[CONTROLN]],vlookup_table[],4,FALSE)</f>
        <v>0</v>
      </c>
      <c r="P1692" t="str">
        <f>VLOOKUP(Table5[[#This Row],[CONTROLN]],vlookup_table[],5,FALSE)</f>
        <v>C2</v>
      </c>
      <c r="Q1692">
        <f>VLOOKUP(Table5[[#This Row],[CONTROLN]],vlookup_table[],7,FALSE)</f>
        <v>10</v>
      </c>
      <c r="R1692" t="str">
        <f t="shared" si="26"/>
        <v/>
      </c>
      <c r="S16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93" spans="1:19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  <c r="N1693">
        <f>VLOOKUP(Table5[[#This Row],[CONTROLN]],vlookup_table[],2,FALSE)</f>
        <v>0</v>
      </c>
      <c r="O1693">
        <f>VLOOKUP(Table5[[#This Row],[CONTROLN]],vlookup_table[],4,FALSE)</f>
        <v>3609</v>
      </c>
      <c r="P1693" t="str">
        <f>VLOOKUP(Table5[[#This Row],[CONTROLN]],vlookup_table[],5,FALSE)</f>
        <v>U2</v>
      </c>
      <c r="Q1693">
        <f>VLOOKUP(Table5[[#This Row],[CONTROLN]],vlookup_table[],7,FALSE)</f>
        <v>40</v>
      </c>
      <c r="R1693">
        <f t="shared" si="26"/>
        <v>60</v>
      </c>
      <c r="S16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94" spans="1:19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  <c r="N1694">
        <f>VLOOKUP(Table5[[#This Row],[CONTROLN]],vlookup_table[],2,FALSE)</f>
        <v>2</v>
      </c>
      <c r="O1694">
        <f>VLOOKUP(Table5[[#This Row],[CONTROLN]],vlookup_table[],4,FALSE)</f>
        <v>4810</v>
      </c>
      <c r="P1694" t="str">
        <f>VLOOKUP(Table5[[#This Row],[CONTROLN]],vlookup_table[],5,FALSE)</f>
        <v>U2</v>
      </c>
      <c r="Q1694">
        <f>VLOOKUP(Table5[[#This Row],[CONTROLN]],vlookup_table[],7,FALSE)</f>
        <v>10</v>
      </c>
      <c r="R1694">
        <f t="shared" si="26"/>
        <v>48</v>
      </c>
      <c r="S16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95" spans="1:19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  <c r="N1695">
        <f>VLOOKUP(Table5[[#This Row],[CONTROLN]],vlookup_table[],2,FALSE)</f>
        <v>1</v>
      </c>
      <c r="O1695">
        <f>VLOOKUP(Table5[[#This Row],[CONTROLN]],vlookup_table[],4,FALSE)</f>
        <v>6101</v>
      </c>
      <c r="P1695" t="str">
        <f>VLOOKUP(Table5[[#This Row],[CONTROLN]],vlookup_table[],5,FALSE)</f>
        <v>R3</v>
      </c>
      <c r="Q1695">
        <f>VLOOKUP(Table5[[#This Row],[CONTROLN]],vlookup_table[],7,FALSE)</f>
        <v>20</v>
      </c>
      <c r="R1695">
        <f t="shared" si="26"/>
        <v>36</v>
      </c>
      <c r="S16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696" spans="1:19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  <c r="N1696">
        <f>VLOOKUP(Table5[[#This Row],[CONTROLN]],vlookup_table[],2,FALSE)</f>
        <v>0</v>
      </c>
      <c r="O1696">
        <f>VLOOKUP(Table5[[#This Row],[CONTROLN]],vlookup_table[],4,FALSE)</f>
        <v>4701</v>
      </c>
      <c r="P1696" t="str">
        <f>VLOOKUP(Table5[[#This Row],[CONTROLN]],vlookup_table[],5,FALSE)</f>
        <v>C2</v>
      </c>
      <c r="Q1696">
        <f>VLOOKUP(Table5[[#This Row],[CONTROLN]],vlookup_table[],7,FALSE)</f>
        <v>12</v>
      </c>
      <c r="R1696">
        <f t="shared" si="26"/>
        <v>50</v>
      </c>
      <c r="S16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697" spans="1:19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  <c r="N1697">
        <f>VLOOKUP(Table5[[#This Row],[CONTROLN]],vlookup_table[],2,FALSE)</f>
        <v>0</v>
      </c>
      <c r="O1697">
        <f>VLOOKUP(Table5[[#This Row],[CONTROLN]],vlookup_table[],4,FALSE)</f>
        <v>4601</v>
      </c>
      <c r="P1697" t="str">
        <f>VLOOKUP(Table5[[#This Row],[CONTROLN]],vlookup_table[],5,FALSE)</f>
        <v>U4</v>
      </c>
      <c r="Q1697">
        <f>VLOOKUP(Table5[[#This Row],[CONTROLN]],vlookup_table[],7,FALSE)</f>
        <v>6</v>
      </c>
      <c r="R1697">
        <f t="shared" si="26"/>
        <v>51</v>
      </c>
      <c r="S16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698" spans="1:19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  <c r="N1698">
        <f>VLOOKUP(Table5[[#This Row],[CONTROLN]],vlookup_table[],2,FALSE)</f>
        <v>28</v>
      </c>
      <c r="O1698">
        <f>VLOOKUP(Table5[[#This Row],[CONTROLN]],vlookup_table[],4,FALSE)</f>
        <v>2201</v>
      </c>
      <c r="P1698" t="str">
        <f>VLOOKUP(Table5[[#This Row],[CONTROLN]],vlookup_table[],5,FALSE)</f>
        <v>S2</v>
      </c>
      <c r="Q1698">
        <f>VLOOKUP(Table5[[#This Row],[CONTROLN]],vlookup_table[],7,FALSE)</f>
        <v>25</v>
      </c>
      <c r="R1698">
        <f t="shared" si="26"/>
        <v>75</v>
      </c>
      <c r="S16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699" spans="1:19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  <c r="N1699">
        <f>VLOOKUP(Table5[[#This Row],[CONTROLN]],vlookup_table[],2,FALSE)</f>
        <v>0</v>
      </c>
      <c r="O1699">
        <f>VLOOKUP(Table5[[#This Row],[CONTROLN]],vlookup_table[],4,FALSE)</f>
        <v>6401</v>
      </c>
      <c r="P1699" t="str">
        <f>VLOOKUP(Table5[[#This Row],[CONTROLN]],vlookup_table[],5,FALSE)</f>
        <v>R2</v>
      </c>
      <c r="Q1699">
        <f>VLOOKUP(Table5[[#This Row],[CONTROLN]],vlookup_table[],7,FALSE)</f>
        <v>10</v>
      </c>
      <c r="R1699">
        <f t="shared" si="26"/>
        <v>33</v>
      </c>
      <c r="S16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00" spans="1:19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  <c r="N1700">
        <f>VLOOKUP(Table5[[#This Row],[CONTROLN]],vlookup_table[],2,FALSE)</f>
        <v>0</v>
      </c>
      <c r="O1700">
        <f>VLOOKUP(Table5[[#This Row],[CONTROLN]],vlookup_table[],4,FALSE)</f>
        <v>0</v>
      </c>
      <c r="P1700" t="str">
        <f>VLOOKUP(Table5[[#This Row],[CONTROLN]],vlookup_table[],5,FALSE)</f>
        <v>R2</v>
      </c>
      <c r="Q1700">
        <f>VLOOKUP(Table5[[#This Row],[CONTROLN]],vlookup_table[],7,FALSE)</f>
        <v>5</v>
      </c>
      <c r="R1700" t="str">
        <f t="shared" si="26"/>
        <v/>
      </c>
      <c r="S17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01" spans="1:19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  <c r="N1701">
        <f>VLOOKUP(Table5[[#This Row],[CONTROLN]],vlookup_table[],2,FALSE)</f>
        <v>2</v>
      </c>
      <c r="O1701">
        <f>VLOOKUP(Table5[[#This Row],[CONTROLN]],vlookup_table[],4,FALSE)</f>
        <v>4801</v>
      </c>
      <c r="P1701" t="str">
        <f>VLOOKUP(Table5[[#This Row],[CONTROLN]],vlookup_table[],5,FALSE)</f>
        <v>U3</v>
      </c>
      <c r="Q1701">
        <f>VLOOKUP(Table5[[#This Row],[CONTROLN]],vlookup_table[],7,FALSE)</f>
        <v>15</v>
      </c>
      <c r="R1701">
        <f t="shared" si="26"/>
        <v>49</v>
      </c>
      <c r="S17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02" spans="1:19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  <c r="N1702">
        <f>VLOOKUP(Table5[[#This Row],[CONTROLN]],vlookup_table[],2,FALSE)</f>
        <v>0</v>
      </c>
      <c r="O1702">
        <f>VLOOKUP(Table5[[#This Row],[CONTROLN]],vlookup_table[],4,FALSE)</f>
        <v>0</v>
      </c>
      <c r="P1702" t="str">
        <f>VLOOKUP(Table5[[#This Row],[CONTROLN]],vlookup_table[],5,FALSE)</f>
        <v/>
      </c>
      <c r="Q1702">
        <f>VLOOKUP(Table5[[#This Row],[CONTROLN]],vlookup_table[],7,FALSE)</f>
        <v>10</v>
      </c>
      <c r="R1702" t="str">
        <f t="shared" si="26"/>
        <v/>
      </c>
      <c r="S170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703" spans="1:19" x14ac:dyDescent="0.35">
      <c r="A1703">
        <v>49712</v>
      </c>
      <c r="B1703" t="s">
        <v>44</v>
      </c>
      <c r="C1703" t="s">
        <v>14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  <c r="N1703">
        <f>VLOOKUP(Table5[[#This Row],[CONTROLN]],vlookup_table[],2,FALSE)</f>
        <v>1</v>
      </c>
      <c r="O1703">
        <f>VLOOKUP(Table5[[#This Row],[CONTROLN]],vlookup_table[],4,FALSE)</f>
        <v>0</v>
      </c>
      <c r="P1703" t="str">
        <f>VLOOKUP(Table5[[#This Row],[CONTROLN]],vlookup_table[],5,FALSE)</f>
        <v>R3</v>
      </c>
      <c r="Q1703">
        <f>VLOOKUP(Table5[[#This Row],[CONTROLN]],vlookup_table[],7,FALSE)</f>
        <v>17</v>
      </c>
      <c r="R1703" t="str">
        <f t="shared" si="26"/>
        <v/>
      </c>
      <c r="S17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04" spans="1:19" x14ac:dyDescent="0.35">
      <c r="A1704">
        <v>53529</v>
      </c>
      <c r="B1704" t="s">
        <v>108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  <c r="N1704">
        <f>VLOOKUP(Table5[[#This Row],[CONTROLN]],vlookup_table[],2,FALSE)</f>
        <v>0</v>
      </c>
      <c r="O1704">
        <f>VLOOKUP(Table5[[#This Row],[CONTROLN]],vlookup_table[],4,FALSE)</f>
        <v>0</v>
      </c>
      <c r="P1704" t="str">
        <f>VLOOKUP(Table5[[#This Row],[CONTROLN]],vlookup_table[],5,FALSE)</f>
        <v>S1</v>
      </c>
      <c r="Q1704">
        <f>VLOOKUP(Table5[[#This Row],[CONTROLN]],vlookup_table[],7,FALSE)</f>
        <v>5</v>
      </c>
      <c r="R1704" t="str">
        <f t="shared" si="26"/>
        <v/>
      </c>
      <c r="S17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05" spans="1:19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  <c r="N1705">
        <f>VLOOKUP(Table5[[#This Row],[CONTROLN]],vlookup_table[],2,FALSE)</f>
        <v>1</v>
      </c>
      <c r="O1705">
        <f>VLOOKUP(Table5[[#This Row],[CONTROLN]],vlookup_table[],4,FALSE)</f>
        <v>1112</v>
      </c>
      <c r="P1705" t="str">
        <f>VLOOKUP(Table5[[#This Row],[CONTROLN]],vlookup_table[],5,FALSE)</f>
        <v>R3</v>
      </c>
      <c r="Q1705">
        <f>VLOOKUP(Table5[[#This Row],[CONTROLN]],vlookup_table[],7,FALSE)</f>
        <v>4</v>
      </c>
      <c r="R1705">
        <f t="shared" si="26"/>
        <v>85</v>
      </c>
      <c r="S17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06" spans="1:19" x14ac:dyDescent="0.35">
      <c r="A1706">
        <v>20721</v>
      </c>
      <c r="B1706" t="s">
        <v>18</v>
      </c>
      <c r="C1706" t="s">
        <v>17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  <c r="N1706">
        <f>VLOOKUP(Table5[[#This Row],[CONTROLN]],vlookup_table[],2,FALSE)</f>
        <v>0</v>
      </c>
      <c r="O1706">
        <f>VLOOKUP(Table5[[#This Row],[CONTROLN]],vlookup_table[],4,FALSE)</f>
        <v>5805</v>
      </c>
      <c r="P1706" t="str">
        <f>VLOOKUP(Table5[[#This Row],[CONTROLN]],vlookup_table[],5,FALSE)</f>
        <v>R2</v>
      </c>
      <c r="Q1706">
        <f>VLOOKUP(Table5[[#This Row],[CONTROLN]],vlookup_table[],7,FALSE)</f>
        <v>10</v>
      </c>
      <c r="R1706">
        <f t="shared" si="26"/>
        <v>39</v>
      </c>
      <c r="S17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07" spans="1:19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  <c r="N1707">
        <f>VLOOKUP(Table5[[#This Row],[CONTROLN]],vlookup_table[],2,FALSE)</f>
        <v>1</v>
      </c>
      <c r="O1707">
        <f>VLOOKUP(Table5[[#This Row],[CONTROLN]],vlookup_table[],4,FALSE)</f>
        <v>5501</v>
      </c>
      <c r="P1707" t="str">
        <f>VLOOKUP(Table5[[#This Row],[CONTROLN]],vlookup_table[],5,FALSE)</f>
        <v>C2</v>
      </c>
      <c r="Q1707">
        <f>VLOOKUP(Table5[[#This Row],[CONTROLN]],vlookup_table[],7,FALSE)</f>
        <v>20</v>
      </c>
      <c r="R1707">
        <f t="shared" si="26"/>
        <v>42</v>
      </c>
      <c r="S17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08" spans="1:19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  <c r="N1708">
        <f>VLOOKUP(Table5[[#This Row],[CONTROLN]],vlookup_table[],2,FALSE)</f>
        <v>0</v>
      </c>
      <c r="O1708">
        <f>VLOOKUP(Table5[[#This Row],[CONTROLN]],vlookup_table[],4,FALSE)</f>
        <v>3306</v>
      </c>
      <c r="P1708" t="str">
        <f>VLOOKUP(Table5[[#This Row],[CONTROLN]],vlookup_table[],5,FALSE)</f>
        <v>T3</v>
      </c>
      <c r="Q1708">
        <f>VLOOKUP(Table5[[#This Row],[CONTROLN]],vlookup_table[],7,FALSE)</f>
        <v>20</v>
      </c>
      <c r="R1708">
        <f t="shared" si="26"/>
        <v>64</v>
      </c>
      <c r="S17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09" spans="1:19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  <c r="N1709">
        <f>VLOOKUP(Table5[[#This Row],[CONTROLN]],vlookup_table[],2,FALSE)</f>
        <v>0</v>
      </c>
      <c r="O1709">
        <f>VLOOKUP(Table5[[#This Row],[CONTROLN]],vlookup_table[],4,FALSE)</f>
        <v>2001</v>
      </c>
      <c r="P1709" t="str">
        <f>VLOOKUP(Table5[[#This Row],[CONTROLN]],vlookup_table[],5,FALSE)</f>
        <v>S2</v>
      </c>
      <c r="Q1709">
        <f>VLOOKUP(Table5[[#This Row],[CONTROLN]],vlookup_table[],7,FALSE)</f>
        <v>20</v>
      </c>
      <c r="R1709">
        <f t="shared" si="26"/>
        <v>77</v>
      </c>
      <c r="S17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10" spans="1:19" x14ac:dyDescent="0.35">
      <c r="A1710">
        <v>137540</v>
      </c>
      <c r="B1710" t="s">
        <v>56</v>
      </c>
      <c r="C1710" t="s">
        <v>17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  <c r="N1710">
        <f>VLOOKUP(Table5[[#This Row],[CONTROLN]],vlookup_table[],2,FALSE)</f>
        <v>2</v>
      </c>
      <c r="O1710">
        <f>VLOOKUP(Table5[[#This Row],[CONTROLN]],vlookup_table[],4,FALSE)</f>
        <v>4801</v>
      </c>
      <c r="P1710" t="str">
        <f>VLOOKUP(Table5[[#This Row],[CONTROLN]],vlookup_table[],5,FALSE)</f>
        <v>C1</v>
      </c>
      <c r="Q1710">
        <f>VLOOKUP(Table5[[#This Row],[CONTROLN]],vlookup_table[],7,FALSE)</f>
        <v>10</v>
      </c>
      <c r="R1710">
        <f t="shared" si="26"/>
        <v>49</v>
      </c>
      <c r="S17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11" spans="1:19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  <c r="N1711">
        <f>VLOOKUP(Table5[[#This Row],[CONTROLN]],vlookup_table[],2,FALSE)</f>
        <v>28</v>
      </c>
      <c r="O1711">
        <f>VLOOKUP(Table5[[#This Row],[CONTROLN]],vlookup_table[],4,FALSE)</f>
        <v>2801</v>
      </c>
      <c r="P1711" t="str">
        <f>VLOOKUP(Table5[[#This Row],[CONTROLN]],vlookup_table[],5,FALSE)</f>
        <v>U1</v>
      </c>
      <c r="Q1711">
        <f>VLOOKUP(Table5[[#This Row],[CONTROLN]],vlookup_table[],7,FALSE)</f>
        <v>25</v>
      </c>
      <c r="R1711">
        <f t="shared" si="26"/>
        <v>69</v>
      </c>
      <c r="S17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12" spans="1:19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  <c r="N1712">
        <f>VLOOKUP(Table5[[#This Row],[CONTROLN]],vlookup_table[],2,FALSE)</f>
        <v>1</v>
      </c>
      <c r="O1712">
        <f>VLOOKUP(Table5[[#This Row],[CONTROLN]],vlookup_table[],4,FALSE)</f>
        <v>2901</v>
      </c>
      <c r="P1712" t="str">
        <f>VLOOKUP(Table5[[#This Row],[CONTROLN]],vlookup_table[],5,FALSE)</f>
        <v>T2</v>
      </c>
      <c r="Q1712">
        <f>VLOOKUP(Table5[[#This Row],[CONTROLN]],vlookup_table[],7,FALSE)</f>
        <v>11</v>
      </c>
      <c r="R1712">
        <f t="shared" si="26"/>
        <v>68</v>
      </c>
      <c r="S17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13" spans="1:19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  <c r="N1713">
        <f>VLOOKUP(Table5[[#This Row],[CONTROLN]],vlookup_table[],2,FALSE)</f>
        <v>1</v>
      </c>
      <c r="O1713">
        <f>VLOOKUP(Table5[[#This Row],[CONTROLN]],vlookup_table[],4,FALSE)</f>
        <v>2601</v>
      </c>
      <c r="P1713" t="str">
        <f>VLOOKUP(Table5[[#This Row],[CONTROLN]],vlookup_table[],5,FALSE)</f>
        <v>C2</v>
      </c>
      <c r="Q1713">
        <f>VLOOKUP(Table5[[#This Row],[CONTROLN]],vlookup_table[],7,FALSE)</f>
        <v>10</v>
      </c>
      <c r="R1713">
        <f t="shared" si="26"/>
        <v>71</v>
      </c>
      <c r="S17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14" spans="1:19" x14ac:dyDescent="0.35">
      <c r="A1714">
        <v>75461</v>
      </c>
      <c r="B1714" t="s">
        <v>48</v>
      </c>
      <c r="C1714" t="s">
        <v>109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  <c r="N1714">
        <f>VLOOKUP(Table5[[#This Row],[CONTROLN]],vlookup_table[],2,FALSE)</f>
        <v>2</v>
      </c>
      <c r="O1714">
        <f>VLOOKUP(Table5[[#This Row],[CONTROLN]],vlookup_table[],4,FALSE)</f>
        <v>1612</v>
      </c>
      <c r="P1714" t="str">
        <f>VLOOKUP(Table5[[#This Row],[CONTROLN]],vlookup_table[],5,FALSE)</f>
        <v/>
      </c>
      <c r="Q1714">
        <f>VLOOKUP(Table5[[#This Row],[CONTROLN]],vlookup_table[],7,FALSE)</f>
        <v>15</v>
      </c>
      <c r="R1714">
        <f t="shared" si="26"/>
        <v>80</v>
      </c>
      <c r="S171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715" spans="1:19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  <c r="N1715">
        <f>VLOOKUP(Table5[[#This Row],[CONTROLN]],vlookup_table[],2,FALSE)</f>
        <v>0</v>
      </c>
      <c r="O1715">
        <f>VLOOKUP(Table5[[#This Row],[CONTROLN]],vlookup_table[],4,FALSE)</f>
        <v>4501</v>
      </c>
      <c r="P1715" t="str">
        <f>VLOOKUP(Table5[[#This Row],[CONTROLN]],vlookup_table[],5,FALSE)</f>
        <v>U2</v>
      </c>
      <c r="Q1715">
        <f>VLOOKUP(Table5[[#This Row],[CONTROLN]],vlookup_table[],7,FALSE)</f>
        <v>20</v>
      </c>
      <c r="R1715">
        <f t="shared" si="26"/>
        <v>52</v>
      </c>
      <c r="S17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16" spans="1:19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  <c r="N1716">
        <f>VLOOKUP(Table5[[#This Row],[CONTROLN]],vlookup_table[],2,FALSE)</f>
        <v>2</v>
      </c>
      <c r="O1716">
        <f>VLOOKUP(Table5[[#This Row],[CONTROLN]],vlookup_table[],4,FALSE)</f>
        <v>3801</v>
      </c>
      <c r="P1716" t="str">
        <f>VLOOKUP(Table5[[#This Row],[CONTROLN]],vlookup_table[],5,FALSE)</f>
        <v>R3</v>
      </c>
      <c r="Q1716">
        <f>VLOOKUP(Table5[[#This Row],[CONTROLN]],vlookup_table[],7,FALSE)</f>
        <v>5</v>
      </c>
      <c r="R1716">
        <f t="shared" si="26"/>
        <v>59</v>
      </c>
      <c r="S17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17" spans="1:19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  <c r="N1717">
        <f>VLOOKUP(Table5[[#This Row],[CONTROLN]],vlookup_table[],2,FALSE)</f>
        <v>1</v>
      </c>
      <c r="O1717">
        <f>VLOOKUP(Table5[[#This Row],[CONTROLN]],vlookup_table[],4,FALSE)</f>
        <v>4911</v>
      </c>
      <c r="P1717" t="str">
        <f>VLOOKUP(Table5[[#This Row],[CONTROLN]],vlookup_table[],5,FALSE)</f>
        <v>R2</v>
      </c>
      <c r="Q1717">
        <f>VLOOKUP(Table5[[#This Row],[CONTROLN]],vlookup_table[],7,FALSE)</f>
        <v>30</v>
      </c>
      <c r="R1717">
        <f t="shared" si="26"/>
        <v>47</v>
      </c>
      <c r="S17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18" spans="1:19" x14ac:dyDescent="0.35">
      <c r="A1718">
        <v>183052</v>
      </c>
      <c r="B1718" t="s">
        <v>41</v>
      </c>
      <c r="C1718" t="s">
        <v>14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  <c r="N1718">
        <f>VLOOKUP(Table5[[#This Row],[CONTROLN]],vlookup_table[],2,FALSE)</f>
        <v>1</v>
      </c>
      <c r="O1718">
        <f>VLOOKUP(Table5[[#This Row],[CONTROLN]],vlookup_table[],4,FALSE)</f>
        <v>3511</v>
      </c>
      <c r="P1718" t="str">
        <f>VLOOKUP(Table5[[#This Row],[CONTROLN]],vlookup_table[],5,FALSE)</f>
        <v>T2</v>
      </c>
      <c r="Q1718">
        <f>VLOOKUP(Table5[[#This Row],[CONTROLN]],vlookup_table[],7,FALSE)</f>
        <v>5</v>
      </c>
      <c r="R1718">
        <f t="shared" si="26"/>
        <v>61</v>
      </c>
      <c r="S17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19" spans="1:19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  <c r="N1719">
        <f>VLOOKUP(Table5[[#This Row],[CONTROLN]],vlookup_table[],2,FALSE)</f>
        <v>28</v>
      </c>
      <c r="O1719">
        <f>VLOOKUP(Table5[[#This Row],[CONTROLN]],vlookup_table[],4,FALSE)</f>
        <v>0</v>
      </c>
      <c r="P1719" t="str">
        <f>VLOOKUP(Table5[[#This Row],[CONTROLN]],vlookup_table[],5,FALSE)</f>
        <v>C2</v>
      </c>
      <c r="Q1719">
        <f>VLOOKUP(Table5[[#This Row],[CONTROLN]],vlookup_table[],7,FALSE)</f>
        <v>20</v>
      </c>
      <c r="R1719" t="str">
        <f t="shared" si="26"/>
        <v/>
      </c>
      <c r="S17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20" spans="1:19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  <c r="N1720">
        <f>VLOOKUP(Table5[[#This Row],[CONTROLN]],vlookup_table[],2,FALSE)</f>
        <v>2</v>
      </c>
      <c r="O1720">
        <f>VLOOKUP(Table5[[#This Row],[CONTROLN]],vlookup_table[],4,FALSE)</f>
        <v>3401</v>
      </c>
      <c r="P1720" t="str">
        <f>VLOOKUP(Table5[[#This Row],[CONTROLN]],vlookup_table[],5,FALSE)</f>
        <v>R3</v>
      </c>
      <c r="Q1720">
        <f>VLOOKUP(Table5[[#This Row],[CONTROLN]],vlookup_table[],7,FALSE)</f>
        <v>20</v>
      </c>
      <c r="R1720">
        <f t="shared" si="26"/>
        <v>63</v>
      </c>
      <c r="S17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21" spans="1:19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  <c r="N1721">
        <f>VLOOKUP(Table5[[#This Row],[CONTROLN]],vlookup_table[],2,FALSE)</f>
        <v>0</v>
      </c>
      <c r="O1721">
        <f>VLOOKUP(Table5[[#This Row],[CONTROLN]],vlookup_table[],4,FALSE)</f>
        <v>0</v>
      </c>
      <c r="P1721" t="str">
        <f>VLOOKUP(Table5[[#This Row],[CONTROLN]],vlookup_table[],5,FALSE)</f>
        <v>T3</v>
      </c>
      <c r="Q1721">
        <f>VLOOKUP(Table5[[#This Row],[CONTROLN]],vlookup_table[],7,FALSE)</f>
        <v>18</v>
      </c>
      <c r="R1721" t="str">
        <f t="shared" si="26"/>
        <v/>
      </c>
      <c r="S17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22" spans="1:19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  <c r="N1722">
        <f>VLOOKUP(Table5[[#This Row],[CONTROLN]],vlookup_table[],2,FALSE)</f>
        <v>0</v>
      </c>
      <c r="O1722">
        <f>VLOOKUP(Table5[[#This Row],[CONTROLN]],vlookup_table[],4,FALSE)</f>
        <v>3701</v>
      </c>
      <c r="P1722" t="str">
        <f>VLOOKUP(Table5[[#This Row],[CONTROLN]],vlookup_table[],5,FALSE)</f>
        <v>C2</v>
      </c>
      <c r="Q1722">
        <f>VLOOKUP(Table5[[#This Row],[CONTROLN]],vlookup_table[],7,FALSE)</f>
        <v>3</v>
      </c>
      <c r="R1722">
        <f t="shared" si="26"/>
        <v>60</v>
      </c>
      <c r="S17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23" spans="1:19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  <c r="N1723">
        <f>VLOOKUP(Table5[[#This Row],[CONTROLN]],vlookup_table[],2,FALSE)</f>
        <v>3</v>
      </c>
      <c r="O1723">
        <f>VLOOKUP(Table5[[#This Row],[CONTROLN]],vlookup_table[],4,FALSE)</f>
        <v>5104</v>
      </c>
      <c r="P1723" t="str">
        <f>VLOOKUP(Table5[[#This Row],[CONTROLN]],vlookup_table[],5,FALSE)</f>
        <v>T2</v>
      </c>
      <c r="Q1723">
        <f>VLOOKUP(Table5[[#This Row],[CONTROLN]],vlookup_table[],7,FALSE)</f>
        <v>14</v>
      </c>
      <c r="R1723">
        <f t="shared" si="26"/>
        <v>46</v>
      </c>
      <c r="S17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24" spans="1:19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  <c r="N1724">
        <f>VLOOKUP(Table5[[#This Row],[CONTROLN]],vlookup_table[],2,FALSE)</f>
        <v>1</v>
      </c>
      <c r="O1724">
        <f>VLOOKUP(Table5[[#This Row],[CONTROLN]],vlookup_table[],4,FALSE)</f>
        <v>2806</v>
      </c>
      <c r="P1724" t="str">
        <f>VLOOKUP(Table5[[#This Row],[CONTROLN]],vlookup_table[],5,FALSE)</f>
        <v>R2</v>
      </c>
      <c r="Q1724">
        <f>VLOOKUP(Table5[[#This Row],[CONTROLN]],vlookup_table[],7,FALSE)</f>
        <v>5</v>
      </c>
      <c r="R1724">
        <f t="shared" si="26"/>
        <v>69</v>
      </c>
      <c r="S17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25" spans="1:19" x14ac:dyDescent="0.35">
      <c r="A1725">
        <v>49519</v>
      </c>
      <c r="B1725" t="s">
        <v>44</v>
      </c>
      <c r="C1725" t="s">
        <v>14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  <c r="N1725">
        <f>VLOOKUP(Table5[[#This Row],[CONTROLN]],vlookup_table[],2,FALSE)</f>
        <v>2</v>
      </c>
      <c r="O1725">
        <f>VLOOKUP(Table5[[#This Row],[CONTROLN]],vlookup_table[],4,FALSE)</f>
        <v>4007</v>
      </c>
      <c r="P1725" t="str">
        <f>VLOOKUP(Table5[[#This Row],[CONTROLN]],vlookup_table[],5,FALSE)</f>
        <v>S3</v>
      </c>
      <c r="Q1725">
        <f>VLOOKUP(Table5[[#This Row],[CONTROLN]],vlookup_table[],7,FALSE)</f>
        <v>5</v>
      </c>
      <c r="R1725">
        <f t="shared" si="26"/>
        <v>56</v>
      </c>
      <c r="S17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26" spans="1:19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  <c r="N1726">
        <f>VLOOKUP(Table5[[#This Row],[CONTROLN]],vlookup_table[],2,FALSE)</f>
        <v>1002</v>
      </c>
      <c r="O1726">
        <f>VLOOKUP(Table5[[#This Row],[CONTROLN]],vlookup_table[],4,FALSE)</f>
        <v>4201</v>
      </c>
      <c r="P1726" t="str">
        <f>VLOOKUP(Table5[[#This Row],[CONTROLN]],vlookup_table[],5,FALSE)</f>
        <v>R2</v>
      </c>
      <c r="Q1726">
        <f>VLOOKUP(Table5[[#This Row],[CONTROLN]],vlookup_table[],7,FALSE)</f>
        <v>4</v>
      </c>
      <c r="R1726">
        <f t="shared" si="26"/>
        <v>55</v>
      </c>
      <c r="S17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27" spans="1:19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  <c r="N1727">
        <f>VLOOKUP(Table5[[#This Row],[CONTROLN]],vlookup_table[],2,FALSE)</f>
        <v>0</v>
      </c>
      <c r="O1727">
        <f>VLOOKUP(Table5[[#This Row],[CONTROLN]],vlookup_table[],4,FALSE)</f>
        <v>2201</v>
      </c>
      <c r="P1727" t="str">
        <f>VLOOKUP(Table5[[#This Row],[CONTROLN]],vlookup_table[],5,FALSE)</f>
        <v>C2</v>
      </c>
      <c r="Q1727">
        <f>VLOOKUP(Table5[[#This Row],[CONTROLN]],vlookup_table[],7,FALSE)</f>
        <v>5</v>
      </c>
      <c r="R1727">
        <f t="shared" si="26"/>
        <v>75</v>
      </c>
      <c r="S17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28" spans="1:19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  <c r="N1728">
        <f>VLOOKUP(Table5[[#This Row],[CONTROLN]],vlookup_table[],2,FALSE)</f>
        <v>2</v>
      </c>
      <c r="O1728">
        <f>VLOOKUP(Table5[[#This Row],[CONTROLN]],vlookup_table[],4,FALSE)</f>
        <v>1502</v>
      </c>
      <c r="P1728" t="str">
        <f>VLOOKUP(Table5[[#This Row],[CONTROLN]],vlookup_table[],5,FALSE)</f>
        <v>R3</v>
      </c>
      <c r="Q1728">
        <f>VLOOKUP(Table5[[#This Row],[CONTROLN]],vlookup_table[],7,FALSE)</f>
        <v>10</v>
      </c>
      <c r="R1728">
        <f t="shared" si="26"/>
        <v>82</v>
      </c>
      <c r="S17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29" spans="1:19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  <c r="N1729">
        <f>VLOOKUP(Table5[[#This Row],[CONTROLN]],vlookup_table[],2,FALSE)</f>
        <v>1002</v>
      </c>
      <c r="O1729">
        <f>VLOOKUP(Table5[[#This Row],[CONTROLN]],vlookup_table[],4,FALSE)</f>
        <v>0</v>
      </c>
      <c r="P1729" t="str">
        <f>VLOOKUP(Table5[[#This Row],[CONTROLN]],vlookup_table[],5,FALSE)</f>
        <v>S3</v>
      </c>
      <c r="Q1729">
        <f>VLOOKUP(Table5[[#This Row],[CONTROLN]],vlookup_table[],7,FALSE)</f>
        <v>10</v>
      </c>
      <c r="R1729" t="str">
        <f t="shared" si="26"/>
        <v/>
      </c>
      <c r="S17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30" spans="1:19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  <c r="N1730">
        <f>VLOOKUP(Table5[[#This Row],[CONTROLN]],vlookup_table[],2,FALSE)</f>
        <v>28</v>
      </c>
      <c r="O1730">
        <f>VLOOKUP(Table5[[#This Row],[CONTROLN]],vlookup_table[],4,FALSE)</f>
        <v>2601</v>
      </c>
      <c r="P1730" t="str">
        <f>VLOOKUP(Table5[[#This Row],[CONTROLN]],vlookup_table[],5,FALSE)</f>
        <v>C2</v>
      </c>
      <c r="Q1730">
        <f>VLOOKUP(Table5[[#This Row],[CONTROLN]],vlookup_table[],7,FALSE)</f>
        <v>12</v>
      </c>
      <c r="R1730">
        <f t="shared" ref="R1730:R1793" si="27">IF(OR(O1730="",O1730=0),"",(1997-(1900+INT(O1730/100)))-IF(MOD(O1730,100)&gt;6,1,0))</f>
        <v>71</v>
      </c>
      <c r="S17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31" spans="1:19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  <c r="N1731">
        <f>VLOOKUP(Table5[[#This Row],[CONTROLN]],vlookup_table[],2,FALSE)</f>
        <v>0</v>
      </c>
      <c r="O1731">
        <f>VLOOKUP(Table5[[#This Row],[CONTROLN]],vlookup_table[],4,FALSE)</f>
        <v>1706</v>
      </c>
      <c r="P1731" t="str">
        <f>VLOOKUP(Table5[[#This Row],[CONTROLN]],vlookup_table[],5,FALSE)</f>
        <v>S2</v>
      </c>
      <c r="Q1731">
        <f>VLOOKUP(Table5[[#This Row],[CONTROLN]],vlookup_table[],7,FALSE)</f>
        <v>23</v>
      </c>
      <c r="R1731">
        <f t="shared" si="27"/>
        <v>80</v>
      </c>
      <c r="S17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32" spans="1:19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  <c r="N1732">
        <f>VLOOKUP(Table5[[#This Row],[CONTROLN]],vlookup_table[],2,FALSE)</f>
        <v>0</v>
      </c>
      <c r="O1732">
        <f>VLOOKUP(Table5[[#This Row],[CONTROLN]],vlookup_table[],4,FALSE)</f>
        <v>5401</v>
      </c>
      <c r="P1732" t="str">
        <f>VLOOKUP(Table5[[#This Row],[CONTROLN]],vlookup_table[],5,FALSE)</f>
        <v>R2</v>
      </c>
      <c r="Q1732">
        <f>VLOOKUP(Table5[[#This Row],[CONTROLN]],vlookup_table[],7,FALSE)</f>
        <v>10</v>
      </c>
      <c r="R1732">
        <f t="shared" si="27"/>
        <v>43</v>
      </c>
      <c r="S17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33" spans="1:19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  <c r="N1733">
        <f>VLOOKUP(Table5[[#This Row],[CONTROLN]],vlookup_table[],2,FALSE)</f>
        <v>1</v>
      </c>
      <c r="O1733">
        <f>VLOOKUP(Table5[[#This Row],[CONTROLN]],vlookup_table[],4,FALSE)</f>
        <v>1101</v>
      </c>
      <c r="P1733" t="str">
        <f>VLOOKUP(Table5[[#This Row],[CONTROLN]],vlookup_table[],5,FALSE)</f>
        <v>S3</v>
      </c>
      <c r="Q1733">
        <f>VLOOKUP(Table5[[#This Row],[CONTROLN]],vlookup_table[],7,FALSE)</f>
        <v>12</v>
      </c>
      <c r="R1733">
        <f t="shared" si="27"/>
        <v>86</v>
      </c>
      <c r="S17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34" spans="1:19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  <c r="N1734">
        <f>VLOOKUP(Table5[[#This Row],[CONTROLN]],vlookup_table[],2,FALSE)</f>
        <v>0</v>
      </c>
      <c r="O1734">
        <f>VLOOKUP(Table5[[#This Row],[CONTROLN]],vlookup_table[],4,FALSE)</f>
        <v>3901</v>
      </c>
      <c r="P1734" t="str">
        <f>VLOOKUP(Table5[[#This Row],[CONTROLN]],vlookup_table[],5,FALSE)</f>
        <v>C1</v>
      </c>
      <c r="Q1734">
        <f>VLOOKUP(Table5[[#This Row],[CONTROLN]],vlookup_table[],7,FALSE)</f>
        <v>17</v>
      </c>
      <c r="R1734">
        <f t="shared" si="27"/>
        <v>58</v>
      </c>
      <c r="S17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35" spans="1:19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  <c r="N1735">
        <f>VLOOKUP(Table5[[#This Row],[CONTROLN]],vlookup_table[],2,FALSE)</f>
        <v>1</v>
      </c>
      <c r="O1735">
        <f>VLOOKUP(Table5[[#This Row],[CONTROLN]],vlookup_table[],4,FALSE)</f>
        <v>3503</v>
      </c>
      <c r="P1735" t="str">
        <f>VLOOKUP(Table5[[#This Row],[CONTROLN]],vlookup_table[],5,FALSE)</f>
        <v>U1</v>
      </c>
      <c r="Q1735">
        <f>VLOOKUP(Table5[[#This Row],[CONTROLN]],vlookup_table[],7,FALSE)</f>
        <v>15</v>
      </c>
      <c r="R1735">
        <f t="shared" si="27"/>
        <v>62</v>
      </c>
      <c r="S17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36" spans="1:19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  <c r="N1736">
        <f>VLOOKUP(Table5[[#This Row],[CONTROLN]],vlookup_table[],2,FALSE)</f>
        <v>0</v>
      </c>
      <c r="O1736">
        <f>VLOOKUP(Table5[[#This Row],[CONTROLN]],vlookup_table[],4,FALSE)</f>
        <v>0</v>
      </c>
      <c r="P1736" t="str">
        <f>VLOOKUP(Table5[[#This Row],[CONTROLN]],vlookup_table[],5,FALSE)</f>
        <v>T2</v>
      </c>
      <c r="Q1736">
        <f>VLOOKUP(Table5[[#This Row],[CONTROLN]],vlookup_table[],7,FALSE)</f>
        <v>10</v>
      </c>
      <c r="R1736" t="str">
        <f t="shared" si="27"/>
        <v/>
      </c>
      <c r="S17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37" spans="1:19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  <c r="N1737">
        <f>VLOOKUP(Table5[[#This Row],[CONTROLN]],vlookup_table[],2,FALSE)</f>
        <v>0</v>
      </c>
      <c r="O1737">
        <f>VLOOKUP(Table5[[#This Row],[CONTROLN]],vlookup_table[],4,FALSE)</f>
        <v>5005</v>
      </c>
      <c r="P1737" t="str">
        <f>VLOOKUP(Table5[[#This Row],[CONTROLN]],vlookup_table[],5,FALSE)</f>
        <v>S2</v>
      </c>
      <c r="Q1737">
        <f>VLOOKUP(Table5[[#This Row],[CONTROLN]],vlookup_table[],7,FALSE)</f>
        <v>8</v>
      </c>
      <c r="R1737">
        <f t="shared" si="27"/>
        <v>47</v>
      </c>
      <c r="S17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38" spans="1:19" x14ac:dyDescent="0.35">
      <c r="A1738">
        <v>52330</v>
      </c>
      <c r="B1738" t="s">
        <v>108</v>
      </c>
      <c r="C1738" t="s">
        <v>109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  <c r="N1738">
        <f>VLOOKUP(Table5[[#This Row],[CONTROLN]],vlookup_table[],2,FALSE)</f>
        <v>0</v>
      </c>
      <c r="O1738">
        <f>VLOOKUP(Table5[[#This Row],[CONTROLN]],vlookup_table[],4,FALSE)</f>
        <v>2801</v>
      </c>
      <c r="P1738" t="str">
        <f>VLOOKUP(Table5[[#This Row],[CONTROLN]],vlookup_table[],5,FALSE)</f>
        <v>T2</v>
      </c>
      <c r="Q1738">
        <f>VLOOKUP(Table5[[#This Row],[CONTROLN]],vlookup_table[],7,FALSE)</f>
        <v>3</v>
      </c>
      <c r="R1738">
        <f t="shared" si="27"/>
        <v>69</v>
      </c>
      <c r="S17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39" spans="1:19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  <c r="N1739">
        <f>VLOOKUP(Table5[[#This Row],[CONTROLN]],vlookup_table[],2,FALSE)</f>
        <v>1</v>
      </c>
      <c r="O1739">
        <f>VLOOKUP(Table5[[#This Row],[CONTROLN]],vlookup_table[],4,FALSE)</f>
        <v>3501</v>
      </c>
      <c r="P1739" t="str">
        <f>VLOOKUP(Table5[[#This Row],[CONTROLN]],vlookup_table[],5,FALSE)</f>
        <v>T2</v>
      </c>
      <c r="Q1739">
        <f>VLOOKUP(Table5[[#This Row],[CONTROLN]],vlookup_table[],7,FALSE)</f>
        <v>5</v>
      </c>
      <c r="R1739">
        <f t="shared" si="27"/>
        <v>62</v>
      </c>
      <c r="S17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40" spans="1:19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  <c r="N1740">
        <f>VLOOKUP(Table5[[#This Row],[CONTROLN]],vlookup_table[],2,FALSE)</f>
        <v>2</v>
      </c>
      <c r="O1740">
        <f>VLOOKUP(Table5[[#This Row],[CONTROLN]],vlookup_table[],4,FALSE)</f>
        <v>4801</v>
      </c>
      <c r="P1740" t="str">
        <f>VLOOKUP(Table5[[#This Row],[CONTROLN]],vlookup_table[],5,FALSE)</f>
        <v>T3</v>
      </c>
      <c r="Q1740">
        <f>VLOOKUP(Table5[[#This Row],[CONTROLN]],vlookup_table[],7,FALSE)</f>
        <v>20</v>
      </c>
      <c r="R1740">
        <f t="shared" si="27"/>
        <v>49</v>
      </c>
      <c r="S17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41" spans="1:19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  <c r="N1741">
        <f>VLOOKUP(Table5[[#This Row],[CONTROLN]],vlookup_table[],2,FALSE)</f>
        <v>2</v>
      </c>
      <c r="O1741">
        <f>VLOOKUP(Table5[[#This Row],[CONTROLN]],vlookup_table[],4,FALSE)</f>
        <v>0</v>
      </c>
      <c r="P1741" t="str">
        <f>VLOOKUP(Table5[[#This Row],[CONTROLN]],vlookup_table[],5,FALSE)</f>
        <v>T2</v>
      </c>
      <c r="Q1741">
        <f>VLOOKUP(Table5[[#This Row],[CONTROLN]],vlookup_table[],7,FALSE)</f>
        <v>12</v>
      </c>
      <c r="R1741" t="str">
        <f t="shared" si="27"/>
        <v/>
      </c>
      <c r="S17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42" spans="1:19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  <c r="N1742">
        <f>VLOOKUP(Table5[[#This Row],[CONTROLN]],vlookup_table[],2,FALSE)</f>
        <v>1</v>
      </c>
      <c r="O1742">
        <f>VLOOKUP(Table5[[#This Row],[CONTROLN]],vlookup_table[],4,FALSE)</f>
        <v>0</v>
      </c>
      <c r="P1742" t="str">
        <f>VLOOKUP(Table5[[#This Row],[CONTROLN]],vlookup_table[],5,FALSE)</f>
        <v>S1</v>
      </c>
      <c r="Q1742">
        <f>VLOOKUP(Table5[[#This Row],[CONTROLN]],vlookup_table[],7,FALSE)</f>
        <v>5</v>
      </c>
      <c r="R1742" t="str">
        <f t="shared" si="27"/>
        <v/>
      </c>
      <c r="S17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43" spans="1:19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  <c r="N1743">
        <f>VLOOKUP(Table5[[#This Row],[CONTROLN]],vlookup_table[],2,FALSE)</f>
        <v>28</v>
      </c>
      <c r="O1743">
        <f>VLOOKUP(Table5[[#This Row],[CONTROLN]],vlookup_table[],4,FALSE)</f>
        <v>3801</v>
      </c>
      <c r="P1743" t="str">
        <f>VLOOKUP(Table5[[#This Row],[CONTROLN]],vlookup_table[],5,FALSE)</f>
        <v>R2</v>
      </c>
      <c r="Q1743">
        <f>VLOOKUP(Table5[[#This Row],[CONTROLN]],vlookup_table[],7,FALSE)</f>
        <v>15</v>
      </c>
      <c r="R1743">
        <f t="shared" si="27"/>
        <v>59</v>
      </c>
      <c r="S17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44" spans="1:19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  <c r="N1744">
        <f>VLOOKUP(Table5[[#This Row],[CONTROLN]],vlookup_table[],2,FALSE)</f>
        <v>0</v>
      </c>
      <c r="O1744">
        <f>VLOOKUP(Table5[[#This Row],[CONTROLN]],vlookup_table[],4,FALSE)</f>
        <v>6408</v>
      </c>
      <c r="P1744" t="str">
        <f>VLOOKUP(Table5[[#This Row],[CONTROLN]],vlookup_table[],5,FALSE)</f>
        <v>S1</v>
      </c>
      <c r="Q1744">
        <f>VLOOKUP(Table5[[#This Row],[CONTROLN]],vlookup_table[],7,FALSE)</f>
        <v>20</v>
      </c>
      <c r="R1744">
        <f t="shared" si="27"/>
        <v>32</v>
      </c>
      <c r="S17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45" spans="1:19" x14ac:dyDescent="0.35">
      <c r="A1745">
        <v>83530</v>
      </c>
      <c r="B1745" t="s">
        <v>57</v>
      </c>
      <c r="C1745" t="s">
        <v>109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  <c r="N1745">
        <f>VLOOKUP(Table5[[#This Row],[CONTROLN]],vlookup_table[],2,FALSE)</f>
        <v>0</v>
      </c>
      <c r="O1745">
        <f>VLOOKUP(Table5[[#This Row],[CONTROLN]],vlookup_table[],4,FALSE)</f>
        <v>2207</v>
      </c>
      <c r="P1745" t="str">
        <f>VLOOKUP(Table5[[#This Row],[CONTROLN]],vlookup_table[],5,FALSE)</f>
        <v>U3</v>
      </c>
      <c r="Q1745">
        <f>VLOOKUP(Table5[[#This Row],[CONTROLN]],vlookup_table[],7,FALSE)</f>
        <v>5</v>
      </c>
      <c r="R1745">
        <f t="shared" si="27"/>
        <v>74</v>
      </c>
      <c r="S17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46" spans="1:19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  <c r="N1746">
        <f>VLOOKUP(Table5[[#This Row],[CONTROLN]],vlookup_table[],2,FALSE)</f>
        <v>0</v>
      </c>
      <c r="O1746">
        <f>VLOOKUP(Table5[[#This Row],[CONTROLN]],vlookup_table[],4,FALSE)</f>
        <v>3005</v>
      </c>
      <c r="P1746" t="str">
        <f>VLOOKUP(Table5[[#This Row],[CONTROLN]],vlookup_table[],5,FALSE)</f>
        <v>C2</v>
      </c>
      <c r="Q1746">
        <f>VLOOKUP(Table5[[#This Row],[CONTROLN]],vlookup_table[],7,FALSE)</f>
        <v>15</v>
      </c>
      <c r="R1746">
        <f t="shared" si="27"/>
        <v>67</v>
      </c>
      <c r="S17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47" spans="1:19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  <c r="N1747">
        <f>VLOOKUP(Table5[[#This Row],[CONTROLN]],vlookup_table[],2,FALSE)</f>
        <v>2</v>
      </c>
      <c r="O1747">
        <f>VLOOKUP(Table5[[#This Row],[CONTROLN]],vlookup_table[],4,FALSE)</f>
        <v>0</v>
      </c>
      <c r="P1747" t="str">
        <f>VLOOKUP(Table5[[#This Row],[CONTROLN]],vlookup_table[],5,FALSE)</f>
        <v>C2</v>
      </c>
      <c r="Q1747">
        <f>VLOOKUP(Table5[[#This Row],[CONTROLN]],vlookup_table[],7,FALSE)</f>
        <v>3</v>
      </c>
      <c r="R1747" t="str">
        <f t="shared" si="27"/>
        <v/>
      </c>
      <c r="S17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48" spans="1:19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  <c r="N1748">
        <f>VLOOKUP(Table5[[#This Row],[CONTROLN]],vlookup_table[],2,FALSE)</f>
        <v>0</v>
      </c>
      <c r="O1748">
        <f>VLOOKUP(Table5[[#This Row],[CONTROLN]],vlookup_table[],4,FALSE)</f>
        <v>0</v>
      </c>
      <c r="P1748" t="str">
        <f>VLOOKUP(Table5[[#This Row],[CONTROLN]],vlookup_table[],5,FALSE)</f>
        <v>S1</v>
      </c>
      <c r="Q1748">
        <f>VLOOKUP(Table5[[#This Row],[CONTROLN]],vlookup_table[],7,FALSE)</f>
        <v>5</v>
      </c>
      <c r="R1748" t="str">
        <f t="shared" si="27"/>
        <v/>
      </c>
      <c r="S17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49" spans="1:19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  <c r="N1749">
        <f>VLOOKUP(Table5[[#This Row],[CONTROLN]],vlookup_table[],2,FALSE)</f>
        <v>0</v>
      </c>
      <c r="O1749">
        <f>VLOOKUP(Table5[[#This Row],[CONTROLN]],vlookup_table[],4,FALSE)</f>
        <v>5301</v>
      </c>
      <c r="P1749" t="str">
        <f>VLOOKUP(Table5[[#This Row],[CONTROLN]],vlookup_table[],5,FALSE)</f>
        <v/>
      </c>
      <c r="Q1749">
        <f>VLOOKUP(Table5[[#This Row],[CONTROLN]],vlookup_table[],7,FALSE)</f>
        <v>10</v>
      </c>
      <c r="R1749">
        <f t="shared" si="27"/>
        <v>44</v>
      </c>
      <c r="S174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750" spans="1:19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  <c r="N1750">
        <f>VLOOKUP(Table5[[#This Row],[CONTROLN]],vlookup_table[],2,FALSE)</f>
        <v>0</v>
      </c>
      <c r="O1750">
        <f>VLOOKUP(Table5[[#This Row],[CONTROLN]],vlookup_table[],4,FALSE)</f>
        <v>0</v>
      </c>
      <c r="P1750" t="str">
        <f>VLOOKUP(Table5[[#This Row],[CONTROLN]],vlookup_table[],5,FALSE)</f>
        <v/>
      </c>
      <c r="Q1750">
        <f>VLOOKUP(Table5[[#This Row],[CONTROLN]],vlookup_table[],7,FALSE)</f>
        <v>7</v>
      </c>
      <c r="R1750" t="str">
        <f t="shared" si="27"/>
        <v/>
      </c>
      <c r="S175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751" spans="1:19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  <c r="N1751">
        <f>VLOOKUP(Table5[[#This Row],[CONTROLN]],vlookup_table[],2,FALSE)</f>
        <v>2</v>
      </c>
      <c r="O1751">
        <f>VLOOKUP(Table5[[#This Row],[CONTROLN]],vlookup_table[],4,FALSE)</f>
        <v>4710</v>
      </c>
      <c r="P1751" t="str">
        <f>VLOOKUP(Table5[[#This Row],[CONTROLN]],vlookup_table[],5,FALSE)</f>
        <v>C1</v>
      </c>
      <c r="Q1751">
        <f>VLOOKUP(Table5[[#This Row],[CONTROLN]],vlookup_table[],7,FALSE)</f>
        <v>21</v>
      </c>
      <c r="R1751">
        <f t="shared" si="27"/>
        <v>49</v>
      </c>
      <c r="S17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52" spans="1:19" x14ac:dyDescent="0.35">
      <c r="A1752">
        <v>132627</v>
      </c>
      <c r="B1752" t="s">
        <v>67</v>
      </c>
      <c r="C1752" t="s">
        <v>14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  <c r="N1752">
        <f>VLOOKUP(Table5[[#This Row],[CONTROLN]],vlookup_table[],2,FALSE)</f>
        <v>0</v>
      </c>
      <c r="O1752">
        <f>VLOOKUP(Table5[[#This Row],[CONTROLN]],vlookup_table[],4,FALSE)</f>
        <v>3601</v>
      </c>
      <c r="P1752" t="str">
        <f>VLOOKUP(Table5[[#This Row],[CONTROLN]],vlookup_table[],5,FALSE)</f>
        <v>R2</v>
      </c>
      <c r="Q1752">
        <f>VLOOKUP(Table5[[#This Row],[CONTROLN]],vlookup_table[],7,FALSE)</f>
        <v>10</v>
      </c>
      <c r="R1752">
        <f t="shared" si="27"/>
        <v>61</v>
      </c>
      <c r="S17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53" spans="1:19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  <c r="N1753">
        <f>VLOOKUP(Table5[[#This Row],[CONTROLN]],vlookup_table[],2,FALSE)</f>
        <v>2</v>
      </c>
      <c r="O1753">
        <f>VLOOKUP(Table5[[#This Row],[CONTROLN]],vlookup_table[],4,FALSE)</f>
        <v>2601</v>
      </c>
      <c r="P1753" t="str">
        <f>VLOOKUP(Table5[[#This Row],[CONTROLN]],vlookup_table[],5,FALSE)</f>
        <v>T1</v>
      </c>
      <c r="Q1753">
        <f>VLOOKUP(Table5[[#This Row],[CONTROLN]],vlookup_table[],7,FALSE)</f>
        <v>20</v>
      </c>
      <c r="R1753">
        <f t="shared" si="27"/>
        <v>71</v>
      </c>
      <c r="S17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54" spans="1:19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  <c r="N1754">
        <f>VLOOKUP(Table5[[#This Row],[CONTROLN]],vlookup_table[],2,FALSE)</f>
        <v>0</v>
      </c>
      <c r="O1754">
        <f>VLOOKUP(Table5[[#This Row],[CONTROLN]],vlookup_table[],4,FALSE)</f>
        <v>7701</v>
      </c>
      <c r="P1754" t="str">
        <f>VLOOKUP(Table5[[#This Row],[CONTROLN]],vlookup_table[],5,FALSE)</f>
        <v>S1</v>
      </c>
      <c r="Q1754">
        <f>VLOOKUP(Table5[[#This Row],[CONTROLN]],vlookup_table[],7,FALSE)</f>
        <v>40</v>
      </c>
      <c r="R1754">
        <f t="shared" si="27"/>
        <v>20</v>
      </c>
      <c r="S17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55" spans="1:19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  <c r="N1755">
        <f>VLOOKUP(Table5[[#This Row],[CONTROLN]],vlookup_table[],2,FALSE)</f>
        <v>2</v>
      </c>
      <c r="O1755">
        <f>VLOOKUP(Table5[[#This Row],[CONTROLN]],vlookup_table[],4,FALSE)</f>
        <v>2102</v>
      </c>
      <c r="P1755" t="str">
        <f>VLOOKUP(Table5[[#This Row],[CONTROLN]],vlookup_table[],5,FALSE)</f>
        <v>T2</v>
      </c>
      <c r="Q1755">
        <f>VLOOKUP(Table5[[#This Row],[CONTROLN]],vlookup_table[],7,FALSE)</f>
        <v>15</v>
      </c>
      <c r="R1755">
        <f t="shared" si="27"/>
        <v>76</v>
      </c>
      <c r="S17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56" spans="1:19" x14ac:dyDescent="0.35">
      <c r="A1756">
        <v>50200</v>
      </c>
      <c r="B1756" t="s">
        <v>108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  <c r="N1756">
        <f>VLOOKUP(Table5[[#This Row],[CONTROLN]],vlookup_table[],2,FALSE)</f>
        <v>2</v>
      </c>
      <c r="O1756">
        <f>VLOOKUP(Table5[[#This Row],[CONTROLN]],vlookup_table[],4,FALSE)</f>
        <v>2201</v>
      </c>
      <c r="P1756" t="str">
        <f>VLOOKUP(Table5[[#This Row],[CONTROLN]],vlookup_table[],5,FALSE)</f>
        <v>C1</v>
      </c>
      <c r="Q1756">
        <f>VLOOKUP(Table5[[#This Row],[CONTROLN]],vlookup_table[],7,FALSE)</f>
        <v>10</v>
      </c>
      <c r="R1756">
        <f t="shared" si="27"/>
        <v>75</v>
      </c>
      <c r="S17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57" spans="1:19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  <c r="N1757">
        <f>VLOOKUP(Table5[[#This Row],[CONTROLN]],vlookup_table[],2,FALSE)</f>
        <v>28</v>
      </c>
      <c r="O1757">
        <f>VLOOKUP(Table5[[#This Row],[CONTROLN]],vlookup_table[],4,FALSE)</f>
        <v>0</v>
      </c>
      <c r="P1757" t="str">
        <f>VLOOKUP(Table5[[#This Row],[CONTROLN]],vlookup_table[],5,FALSE)</f>
        <v>S1</v>
      </c>
      <c r="Q1757">
        <f>VLOOKUP(Table5[[#This Row],[CONTROLN]],vlookup_table[],7,FALSE)</f>
        <v>20</v>
      </c>
      <c r="R1757" t="str">
        <f t="shared" si="27"/>
        <v/>
      </c>
      <c r="S17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58" spans="1:19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  <c r="N1758">
        <f>VLOOKUP(Table5[[#This Row],[CONTROLN]],vlookup_table[],2,FALSE)</f>
        <v>0</v>
      </c>
      <c r="O1758">
        <f>VLOOKUP(Table5[[#This Row],[CONTROLN]],vlookup_table[],4,FALSE)</f>
        <v>2711</v>
      </c>
      <c r="P1758" t="str">
        <f>VLOOKUP(Table5[[#This Row],[CONTROLN]],vlookup_table[],5,FALSE)</f>
        <v>T1</v>
      </c>
      <c r="Q1758">
        <f>VLOOKUP(Table5[[#This Row],[CONTROLN]],vlookup_table[],7,FALSE)</f>
        <v>7</v>
      </c>
      <c r="R1758">
        <f t="shared" si="27"/>
        <v>69</v>
      </c>
      <c r="S17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59" spans="1:19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  <c r="N1759">
        <f>VLOOKUP(Table5[[#This Row],[CONTROLN]],vlookup_table[],2,FALSE)</f>
        <v>0</v>
      </c>
      <c r="O1759">
        <f>VLOOKUP(Table5[[#This Row],[CONTROLN]],vlookup_table[],4,FALSE)</f>
        <v>1701</v>
      </c>
      <c r="P1759" t="str">
        <f>VLOOKUP(Table5[[#This Row],[CONTROLN]],vlookup_table[],5,FALSE)</f>
        <v>T2</v>
      </c>
      <c r="Q1759">
        <f>VLOOKUP(Table5[[#This Row],[CONTROLN]],vlookup_table[],7,FALSE)</f>
        <v>5</v>
      </c>
      <c r="R1759">
        <f t="shared" si="27"/>
        <v>80</v>
      </c>
      <c r="S17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60" spans="1:19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  <c r="N1760">
        <f>VLOOKUP(Table5[[#This Row],[CONTROLN]],vlookup_table[],2,FALSE)</f>
        <v>1</v>
      </c>
      <c r="O1760">
        <f>VLOOKUP(Table5[[#This Row],[CONTROLN]],vlookup_table[],4,FALSE)</f>
        <v>4601</v>
      </c>
      <c r="P1760" t="str">
        <f>VLOOKUP(Table5[[#This Row],[CONTROLN]],vlookup_table[],5,FALSE)</f>
        <v>S2</v>
      </c>
      <c r="Q1760">
        <f>VLOOKUP(Table5[[#This Row],[CONTROLN]],vlookup_table[],7,FALSE)</f>
        <v>25</v>
      </c>
      <c r="R1760">
        <f t="shared" si="27"/>
        <v>51</v>
      </c>
      <c r="S17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61" spans="1:19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  <c r="N1761">
        <f>VLOOKUP(Table5[[#This Row],[CONTROLN]],vlookup_table[],2,FALSE)</f>
        <v>0</v>
      </c>
      <c r="O1761">
        <f>VLOOKUP(Table5[[#This Row],[CONTROLN]],vlookup_table[],4,FALSE)</f>
        <v>1301</v>
      </c>
      <c r="P1761" t="str">
        <f>VLOOKUP(Table5[[#This Row],[CONTROLN]],vlookup_table[],5,FALSE)</f>
        <v>R1</v>
      </c>
      <c r="Q1761">
        <f>VLOOKUP(Table5[[#This Row],[CONTROLN]],vlookup_table[],7,FALSE)</f>
        <v>2</v>
      </c>
      <c r="R1761">
        <f t="shared" si="27"/>
        <v>84</v>
      </c>
      <c r="S17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62" spans="1:19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  <c r="N1762">
        <f>VLOOKUP(Table5[[#This Row],[CONTROLN]],vlookup_table[],2,FALSE)</f>
        <v>2</v>
      </c>
      <c r="O1762">
        <f>VLOOKUP(Table5[[#This Row],[CONTROLN]],vlookup_table[],4,FALSE)</f>
        <v>1501</v>
      </c>
      <c r="P1762" t="str">
        <f>VLOOKUP(Table5[[#This Row],[CONTROLN]],vlookup_table[],5,FALSE)</f>
        <v>R2</v>
      </c>
      <c r="Q1762">
        <f>VLOOKUP(Table5[[#This Row],[CONTROLN]],vlookup_table[],7,FALSE)</f>
        <v>3</v>
      </c>
      <c r="R1762">
        <f t="shared" si="27"/>
        <v>82</v>
      </c>
      <c r="S17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63" spans="1:19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  <c r="N1763">
        <f>VLOOKUP(Table5[[#This Row],[CONTROLN]],vlookup_table[],2,FALSE)</f>
        <v>28</v>
      </c>
      <c r="O1763">
        <f>VLOOKUP(Table5[[#This Row],[CONTROLN]],vlookup_table[],4,FALSE)</f>
        <v>3201</v>
      </c>
      <c r="P1763" t="str">
        <f>VLOOKUP(Table5[[#This Row],[CONTROLN]],vlookup_table[],5,FALSE)</f>
        <v>S1</v>
      </c>
      <c r="Q1763">
        <f>VLOOKUP(Table5[[#This Row],[CONTROLN]],vlookup_table[],7,FALSE)</f>
        <v>25</v>
      </c>
      <c r="R1763">
        <f t="shared" si="27"/>
        <v>65</v>
      </c>
      <c r="S17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64" spans="1:19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  <c r="N1764">
        <f>VLOOKUP(Table5[[#This Row],[CONTROLN]],vlookup_table[],2,FALSE)</f>
        <v>0</v>
      </c>
      <c r="O1764">
        <f>VLOOKUP(Table5[[#This Row],[CONTROLN]],vlookup_table[],4,FALSE)</f>
        <v>0</v>
      </c>
      <c r="P1764" t="str">
        <f>VLOOKUP(Table5[[#This Row],[CONTROLN]],vlookup_table[],5,FALSE)</f>
        <v>U1</v>
      </c>
      <c r="Q1764">
        <f>VLOOKUP(Table5[[#This Row],[CONTROLN]],vlookup_table[],7,FALSE)</f>
        <v>12</v>
      </c>
      <c r="R1764" t="str">
        <f t="shared" si="27"/>
        <v/>
      </c>
      <c r="S17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65" spans="1:19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  <c r="N1765">
        <f>VLOOKUP(Table5[[#This Row],[CONTROLN]],vlookup_table[],2,FALSE)</f>
        <v>0</v>
      </c>
      <c r="O1765">
        <f>VLOOKUP(Table5[[#This Row],[CONTROLN]],vlookup_table[],4,FALSE)</f>
        <v>0</v>
      </c>
      <c r="P1765" t="str">
        <f>VLOOKUP(Table5[[#This Row],[CONTROLN]],vlookup_table[],5,FALSE)</f>
        <v>S2</v>
      </c>
      <c r="Q1765">
        <f>VLOOKUP(Table5[[#This Row],[CONTROLN]],vlookup_table[],7,FALSE)</f>
        <v>20</v>
      </c>
      <c r="R1765" t="str">
        <f t="shared" si="27"/>
        <v/>
      </c>
      <c r="S17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66" spans="1:19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  <c r="N1766">
        <f>VLOOKUP(Table5[[#This Row],[CONTROLN]],vlookup_table[],2,FALSE)</f>
        <v>0</v>
      </c>
      <c r="O1766">
        <f>VLOOKUP(Table5[[#This Row],[CONTROLN]],vlookup_table[],4,FALSE)</f>
        <v>3901</v>
      </c>
      <c r="P1766" t="str">
        <f>VLOOKUP(Table5[[#This Row],[CONTROLN]],vlookup_table[],5,FALSE)</f>
        <v>T2</v>
      </c>
      <c r="Q1766">
        <f>VLOOKUP(Table5[[#This Row],[CONTROLN]],vlookup_table[],7,FALSE)</f>
        <v>10</v>
      </c>
      <c r="R1766">
        <f t="shared" si="27"/>
        <v>58</v>
      </c>
      <c r="S17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67" spans="1:19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  <c r="N1767">
        <f>VLOOKUP(Table5[[#This Row],[CONTROLN]],vlookup_table[],2,FALSE)</f>
        <v>0</v>
      </c>
      <c r="O1767">
        <f>VLOOKUP(Table5[[#This Row],[CONTROLN]],vlookup_table[],4,FALSE)</f>
        <v>5008</v>
      </c>
      <c r="P1767" t="str">
        <f>VLOOKUP(Table5[[#This Row],[CONTROLN]],vlookup_table[],5,FALSE)</f>
        <v>S1</v>
      </c>
      <c r="Q1767">
        <f>VLOOKUP(Table5[[#This Row],[CONTROLN]],vlookup_table[],7,FALSE)</f>
        <v>38</v>
      </c>
      <c r="R1767">
        <f t="shared" si="27"/>
        <v>46</v>
      </c>
      <c r="S17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68" spans="1:19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  <c r="N1768">
        <f>VLOOKUP(Table5[[#This Row],[CONTROLN]],vlookup_table[],2,FALSE)</f>
        <v>28</v>
      </c>
      <c r="O1768">
        <f>VLOOKUP(Table5[[#This Row],[CONTROLN]],vlookup_table[],4,FALSE)</f>
        <v>0</v>
      </c>
      <c r="P1768" t="str">
        <f>VLOOKUP(Table5[[#This Row],[CONTROLN]],vlookup_table[],5,FALSE)</f>
        <v>S2</v>
      </c>
      <c r="Q1768">
        <f>VLOOKUP(Table5[[#This Row],[CONTROLN]],vlookup_table[],7,FALSE)</f>
        <v>10</v>
      </c>
      <c r="R1768" t="str">
        <f t="shared" si="27"/>
        <v/>
      </c>
      <c r="S17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69" spans="1:19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  <c r="N1769">
        <f>VLOOKUP(Table5[[#This Row],[CONTROLN]],vlookup_table[],2,FALSE)</f>
        <v>0</v>
      </c>
      <c r="O1769">
        <f>VLOOKUP(Table5[[#This Row],[CONTROLN]],vlookup_table[],4,FALSE)</f>
        <v>5311</v>
      </c>
      <c r="P1769" t="str">
        <f>VLOOKUP(Table5[[#This Row],[CONTROLN]],vlookup_table[],5,FALSE)</f>
        <v>R2</v>
      </c>
      <c r="Q1769">
        <f>VLOOKUP(Table5[[#This Row],[CONTROLN]],vlookup_table[],7,FALSE)</f>
        <v>50</v>
      </c>
      <c r="R1769">
        <f t="shared" si="27"/>
        <v>43</v>
      </c>
      <c r="S17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70" spans="1:19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  <c r="N1770">
        <f>VLOOKUP(Table5[[#This Row],[CONTROLN]],vlookup_table[],2,FALSE)</f>
        <v>0</v>
      </c>
      <c r="O1770">
        <f>VLOOKUP(Table5[[#This Row],[CONTROLN]],vlookup_table[],4,FALSE)</f>
        <v>4602</v>
      </c>
      <c r="P1770" t="str">
        <f>VLOOKUP(Table5[[#This Row],[CONTROLN]],vlookup_table[],5,FALSE)</f>
        <v>T2</v>
      </c>
      <c r="Q1770">
        <f>VLOOKUP(Table5[[#This Row],[CONTROLN]],vlookup_table[],7,FALSE)</f>
        <v>16</v>
      </c>
      <c r="R1770">
        <f t="shared" si="27"/>
        <v>51</v>
      </c>
      <c r="S17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71" spans="1:19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  <c r="N1771">
        <f>VLOOKUP(Table5[[#This Row],[CONTROLN]],vlookup_table[],2,FALSE)</f>
        <v>0</v>
      </c>
      <c r="O1771">
        <f>VLOOKUP(Table5[[#This Row],[CONTROLN]],vlookup_table[],4,FALSE)</f>
        <v>5308</v>
      </c>
      <c r="P1771" t="str">
        <f>VLOOKUP(Table5[[#This Row],[CONTROLN]],vlookup_table[],5,FALSE)</f>
        <v>R2</v>
      </c>
      <c r="Q1771">
        <f>VLOOKUP(Table5[[#This Row],[CONTROLN]],vlookup_table[],7,FALSE)</f>
        <v>5</v>
      </c>
      <c r="R1771">
        <f t="shared" si="27"/>
        <v>43</v>
      </c>
      <c r="S17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72" spans="1:19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  <c r="N1772">
        <f>VLOOKUP(Table5[[#This Row],[CONTROLN]],vlookup_table[],2,FALSE)</f>
        <v>1</v>
      </c>
      <c r="O1772">
        <f>VLOOKUP(Table5[[#This Row],[CONTROLN]],vlookup_table[],4,FALSE)</f>
        <v>4601</v>
      </c>
      <c r="P1772" t="str">
        <f>VLOOKUP(Table5[[#This Row],[CONTROLN]],vlookup_table[],5,FALSE)</f>
        <v>S1</v>
      </c>
      <c r="Q1772">
        <f>VLOOKUP(Table5[[#This Row],[CONTROLN]],vlookup_table[],7,FALSE)</f>
        <v>20</v>
      </c>
      <c r="R1772">
        <f t="shared" si="27"/>
        <v>51</v>
      </c>
      <c r="S17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73" spans="1:19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  <c r="N1773">
        <f>VLOOKUP(Table5[[#This Row],[CONTROLN]],vlookup_table[],2,FALSE)</f>
        <v>1</v>
      </c>
      <c r="O1773">
        <f>VLOOKUP(Table5[[#This Row],[CONTROLN]],vlookup_table[],4,FALSE)</f>
        <v>3003</v>
      </c>
      <c r="P1773" t="str">
        <f>VLOOKUP(Table5[[#This Row],[CONTROLN]],vlookup_table[],5,FALSE)</f>
        <v>R3</v>
      </c>
      <c r="Q1773">
        <f>VLOOKUP(Table5[[#This Row],[CONTROLN]],vlookup_table[],7,FALSE)</f>
        <v>16</v>
      </c>
      <c r="R1773">
        <f t="shared" si="27"/>
        <v>67</v>
      </c>
      <c r="S17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74" spans="1:19" x14ac:dyDescent="0.35">
      <c r="A1774">
        <v>26378</v>
      </c>
      <c r="B1774" t="s">
        <v>40</v>
      </c>
      <c r="C1774" t="s">
        <v>109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  <c r="N1774">
        <f>VLOOKUP(Table5[[#This Row],[CONTROLN]],vlookup_table[],2,FALSE)</f>
        <v>0</v>
      </c>
      <c r="O1774">
        <f>VLOOKUP(Table5[[#This Row],[CONTROLN]],vlookup_table[],4,FALSE)</f>
        <v>3701</v>
      </c>
      <c r="P1774" t="str">
        <f>VLOOKUP(Table5[[#This Row],[CONTROLN]],vlookup_table[],5,FALSE)</f>
        <v>T1</v>
      </c>
      <c r="Q1774">
        <f>VLOOKUP(Table5[[#This Row],[CONTROLN]],vlookup_table[],7,FALSE)</f>
        <v>100</v>
      </c>
      <c r="R1774">
        <f t="shared" si="27"/>
        <v>60</v>
      </c>
      <c r="S17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75" spans="1:19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  <c r="N1775">
        <f>VLOOKUP(Table5[[#This Row],[CONTROLN]],vlookup_table[],2,FALSE)</f>
        <v>0</v>
      </c>
      <c r="O1775">
        <f>VLOOKUP(Table5[[#This Row],[CONTROLN]],vlookup_table[],4,FALSE)</f>
        <v>1801</v>
      </c>
      <c r="P1775" t="str">
        <f>VLOOKUP(Table5[[#This Row],[CONTROLN]],vlookup_table[],5,FALSE)</f>
        <v>U1</v>
      </c>
      <c r="Q1775">
        <f>VLOOKUP(Table5[[#This Row],[CONTROLN]],vlookup_table[],7,FALSE)</f>
        <v>6</v>
      </c>
      <c r="R1775">
        <f t="shared" si="27"/>
        <v>79</v>
      </c>
      <c r="S17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76" spans="1:19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  <c r="N1776">
        <f>VLOOKUP(Table5[[#This Row],[CONTROLN]],vlookup_table[],2,FALSE)</f>
        <v>1</v>
      </c>
      <c r="O1776">
        <f>VLOOKUP(Table5[[#This Row],[CONTROLN]],vlookup_table[],4,FALSE)</f>
        <v>2506</v>
      </c>
      <c r="P1776" t="str">
        <f>VLOOKUP(Table5[[#This Row],[CONTROLN]],vlookup_table[],5,FALSE)</f>
        <v>T2</v>
      </c>
      <c r="Q1776">
        <f>VLOOKUP(Table5[[#This Row],[CONTROLN]],vlookup_table[],7,FALSE)</f>
        <v>21</v>
      </c>
      <c r="R1776">
        <f t="shared" si="27"/>
        <v>72</v>
      </c>
      <c r="S17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77" spans="1:19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  <c r="N1777">
        <f>VLOOKUP(Table5[[#This Row],[CONTROLN]],vlookup_table[],2,FALSE)</f>
        <v>0</v>
      </c>
      <c r="O1777">
        <f>VLOOKUP(Table5[[#This Row],[CONTROLN]],vlookup_table[],4,FALSE)</f>
        <v>6801</v>
      </c>
      <c r="P1777" t="str">
        <f>VLOOKUP(Table5[[#This Row],[CONTROLN]],vlookup_table[],5,FALSE)</f>
        <v>S2</v>
      </c>
      <c r="Q1777">
        <f>VLOOKUP(Table5[[#This Row],[CONTROLN]],vlookup_table[],7,FALSE)</f>
        <v>15</v>
      </c>
      <c r="R1777">
        <f t="shared" si="27"/>
        <v>29</v>
      </c>
      <c r="S17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78" spans="1:19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  <c r="N1778">
        <f>VLOOKUP(Table5[[#This Row],[CONTROLN]],vlookup_table[],2,FALSE)</f>
        <v>28</v>
      </c>
      <c r="O1778">
        <f>VLOOKUP(Table5[[#This Row],[CONTROLN]],vlookup_table[],4,FALSE)</f>
        <v>3701</v>
      </c>
      <c r="P1778" t="str">
        <f>VLOOKUP(Table5[[#This Row],[CONTROLN]],vlookup_table[],5,FALSE)</f>
        <v>T2</v>
      </c>
      <c r="Q1778">
        <f>VLOOKUP(Table5[[#This Row],[CONTROLN]],vlookup_table[],7,FALSE)</f>
        <v>1</v>
      </c>
      <c r="R1778">
        <f t="shared" si="27"/>
        <v>60</v>
      </c>
      <c r="S17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79" spans="1:19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  <c r="N1779">
        <f>VLOOKUP(Table5[[#This Row],[CONTROLN]],vlookup_table[],2,FALSE)</f>
        <v>0</v>
      </c>
      <c r="O1779">
        <f>VLOOKUP(Table5[[#This Row],[CONTROLN]],vlookup_table[],4,FALSE)</f>
        <v>6201</v>
      </c>
      <c r="P1779" t="str">
        <f>VLOOKUP(Table5[[#This Row],[CONTROLN]],vlookup_table[],5,FALSE)</f>
        <v>R2</v>
      </c>
      <c r="Q1779">
        <f>VLOOKUP(Table5[[#This Row],[CONTROLN]],vlookup_table[],7,FALSE)</f>
        <v>21</v>
      </c>
      <c r="R1779">
        <f t="shared" si="27"/>
        <v>35</v>
      </c>
      <c r="S17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80" spans="1:19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  <c r="N1780">
        <f>VLOOKUP(Table5[[#This Row],[CONTROLN]],vlookup_table[],2,FALSE)</f>
        <v>28</v>
      </c>
      <c r="O1780">
        <f>VLOOKUP(Table5[[#This Row],[CONTROLN]],vlookup_table[],4,FALSE)</f>
        <v>5601</v>
      </c>
      <c r="P1780" t="str">
        <f>VLOOKUP(Table5[[#This Row],[CONTROLN]],vlookup_table[],5,FALSE)</f>
        <v>S2</v>
      </c>
      <c r="Q1780">
        <f>VLOOKUP(Table5[[#This Row],[CONTROLN]],vlookup_table[],7,FALSE)</f>
        <v>5</v>
      </c>
      <c r="R1780">
        <f t="shared" si="27"/>
        <v>41</v>
      </c>
      <c r="S17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81" spans="1:19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  <c r="N1781">
        <f>VLOOKUP(Table5[[#This Row],[CONTROLN]],vlookup_table[],2,FALSE)</f>
        <v>1</v>
      </c>
      <c r="O1781">
        <f>VLOOKUP(Table5[[#This Row],[CONTROLN]],vlookup_table[],4,FALSE)</f>
        <v>4901</v>
      </c>
      <c r="P1781" t="str">
        <f>VLOOKUP(Table5[[#This Row],[CONTROLN]],vlookup_table[],5,FALSE)</f>
        <v>T2</v>
      </c>
      <c r="Q1781">
        <f>VLOOKUP(Table5[[#This Row],[CONTROLN]],vlookup_table[],7,FALSE)</f>
        <v>25</v>
      </c>
      <c r="R1781">
        <f t="shared" si="27"/>
        <v>48</v>
      </c>
      <c r="S17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82" spans="1:19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  <c r="N1782">
        <f>VLOOKUP(Table5[[#This Row],[CONTROLN]],vlookup_table[],2,FALSE)</f>
        <v>0</v>
      </c>
      <c r="O1782">
        <f>VLOOKUP(Table5[[#This Row],[CONTROLN]],vlookup_table[],4,FALSE)</f>
        <v>5901</v>
      </c>
      <c r="P1782" t="str">
        <f>VLOOKUP(Table5[[#This Row],[CONTROLN]],vlookup_table[],5,FALSE)</f>
        <v>U2</v>
      </c>
      <c r="Q1782">
        <f>VLOOKUP(Table5[[#This Row],[CONTROLN]],vlookup_table[],7,FALSE)</f>
        <v>4</v>
      </c>
      <c r="R1782">
        <f t="shared" si="27"/>
        <v>38</v>
      </c>
      <c r="S17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83" spans="1:19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  <c r="N1783">
        <f>VLOOKUP(Table5[[#This Row],[CONTROLN]],vlookup_table[],2,FALSE)</f>
        <v>1</v>
      </c>
      <c r="O1783">
        <f>VLOOKUP(Table5[[#This Row],[CONTROLN]],vlookup_table[],4,FALSE)</f>
        <v>6001</v>
      </c>
      <c r="P1783" t="str">
        <f>VLOOKUP(Table5[[#This Row],[CONTROLN]],vlookup_table[],5,FALSE)</f>
        <v>S1</v>
      </c>
      <c r="Q1783">
        <f>VLOOKUP(Table5[[#This Row],[CONTROLN]],vlookup_table[],7,FALSE)</f>
        <v>30</v>
      </c>
      <c r="R1783">
        <f t="shared" si="27"/>
        <v>37</v>
      </c>
      <c r="S17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84" spans="1:19" x14ac:dyDescent="0.35">
      <c r="A1784">
        <v>180786</v>
      </c>
      <c r="B1784" t="s">
        <v>41</v>
      </c>
      <c r="C1784" t="s">
        <v>14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  <c r="N1784">
        <f>VLOOKUP(Table5[[#This Row],[CONTROLN]],vlookup_table[],2,FALSE)</f>
        <v>1</v>
      </c>
      <c r="O1784">
        <f>VLOOKUP(Table5[[#This Row],[CONTROLN]],vlookup_table[],4,FALSE)</f>
        <v>2106</v>
      </c>
      <c r="P1784" t="str">
        <f>VLOOKUP(Table5[[#This Row],[CONTROLN]],vlookup_table[],5,FALSE)</f>
        <v>C1</v>
      </c>
      <c r="Q1784">
        <f>VLOOKUP(Table5[[#This Row],[CONTROLN]],vlookup_table[],7,FALSE)</f>
        <v>18</v>
      </c>
      <c r="R1784">
        <f t="shared" si="27"/>
        <v>76</v>
      </c>
      <c r="S17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85" spans="1:19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  <c r="N1785">
        <f>VLOOKUP(Table5[[#This Row],[CONTROLN]],vlookup_table[],2,FALSE)</f>
        <v>1002</v>
      </c>
      <c r="O1785">
        <f>VLOOKUP(Table5[[#This Row],[CONTROLN]],vlookup_table[],4,FALSE)</f>
        <v>3601</v>
      </c>
      <c r="P1785" t="str">
        <f>VLOOKUP(Table5[[#This Row],[CONTROLN]],vlookup_table[],5,FALSE)</f>
        <v>R2</v>
      </c>
      <c r="Q1785">
        <f>VLOOKUP(Table5[[#This Row],[CONTROLN]],vlookup_table[],7,FALSE)</f>
        <v>5</v>
      </c>
      <c r="R1785">
        <f t="shared" si="27"/>
        <v>61</v>
      </c>
      <c r="S17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86" spans="1:19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  <c r="N1786">
        <f>VLOOKUP(Table5[[#This Row],[CONTROLN]],vlookup_table[],2,FALSE)</f>
        <v>30</v>
      </c>
      <c r="O1786">
        <f>VLOOKUP(Table5[[#This Row],[CONTROLN]],vlookup_table[],4,FALSE)</f>
        <v>2401</v>
      </c>
      <c r="P1786" t="str">
        <f>VLOOKUP(Table5[[#This Row],[CONTROLN]],vlookup_table[],5,FALSE)</f>
        <v>C3</v>
      </c>
      <c r="Q1786">
        <f>VLOOKUP(Table5[[#This Row],[CONTROLN]],vlookup_table[],7,FALSE)</f>
        <v>20</v>
      </c>
      <c r="R1786">
        <f t="shared" si="27"/>
        <v>73</v>
      </c>
      <c r="S17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87" spans="1:19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  <c r="N1787">
        <f>VLOOKUP(Table5[[#This Row],[CONTROLN]],vlookup_table[],2,FALSE)</f>
        <v>1</v>
      </c>
      <c r="O1787">
        <f>VLOOKUP(Table5[[#This Row],[CONTROLN]],vlookup_table[],4,FALSE)</f>
        <v>3801</v>
      </c>
      <c r="P1787" t="str">
        <f>VLOOKUP(Table5[[#This Row],[CONTROLN]],vlookup_table[],5,FALSE)</f>
        <v>U2</v>
      </c>
      <c r="Q1787">
        <f>VLOOKUP(Table5[[#This Row],[CONTROLN]],vlookup_table[],7,FALSE)</f>
        <v>6</v>
      </c>
      <c r="R1787">
        <f t="shared" si="27"/>
        <v>59</v>
      </c>
      <c r="S17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88" spans="1:19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  <c r="N1788">
        <f>VLOOKUP(Table5[[#This Row],[CONTROLN]],vlookup_table[],2,FALSE)</f>
        <v>0</v>
      </c>
      <c r="O1788">
        <f>VLOOKUP(Table5[[#This Row],[CONTROLN]],vlookup_table[],4,FALSE)</f>
        <v>3003</v>
      </c>
      <c r="P1788" t="str">
        <f>VLOOKUP(Table5[[#This Row],[CONTROLN]],vlookup_table[],5,FALSE)</f>
        <v>T2</v>
      </c>
      <c r="Q1788">
        <f>VLOOKUP(Table5[[#This Row],[CONTROLN]],vlookup_table[],7,FALSE)</f>
        <v>7</v>
      </c>
      <c r="R1788">
        <f t="shared" si="27"/>
        <v>67</v>
      </c>
      <c r="S17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89" spans="1:19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  <c r="N1789">
        <f>VLOOKUP(Table5[[#This Row],[CONTROLN]],vlookup_table[],2,FALSE)</f>
        <v>0</v>
      </c>
      <c r="O1789">
        <f>VLOOKUP(Table5[[#This Row],[CONTROLN]],vlookup_table[],4,FALSE)</f>
        <v>0</v>
      </c>
      <c r="P1789" t="str">
        <f>VLOOKUP(Table5[[#This Row],[CONTROLN]],vlookup_table[],5,FALSE)</f>
        <v>S2</v>
      </c>
      <c r="Q1789">
        <f>VLOOKUP(Table5[[#This Row],[CONTROLN]],vlookup_table[],7,FALSE)</f>
        <v>10</v>
      </c>
      <c r="R1789" t="str">
        <f t="shared" si="27"/>
        <v/>
      </c>
      <c r="S17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90" spans="1:19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  <c r="N1790">
        <f>VLOOKUP(Table5[[#This Row],[CONTROLN]],vlookup_table[],2,FALSE)</f>
        <v>1</v>
      </c>
      <c r="O1790">
        <f>VLOOKUP(Table5[[#This Row],[CONTROLN]],vlookup_table[],4,FALSE)</f>
        <v>1901</v>
      </c>
      <c r="P1790" t="str">
        <f>VLOOKUP(Table5[[#This Row],[CONTROLN]],vlookup_table[],5,FALSE)</f>
        <v>C3</v>
      </c>
      <c r="Q1790">
        <f>VLOOKUP(Table5[[#This Row],[CONTROLN]],vlookup_table[],7,FALSE)</f>
        <v>7</v>
      </c>
      <c r="R1790">
        <f t="shared" si="27"/>
        <v>78</v>
      </c>
      <c r="S17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91" spans="1:19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  <c r="N1791">
        <f>VLOOKUP(Table5[[#This Row],[CONTROLN]],vlookup_table[],2,FALSE)</f>
        <v>1002</v>
      </c>
      <c r="O1791">
        <f>VLOOKUP(Table5[[#This Row],[CONTROLN]],vlookup_table[],4,FALSE)</f>
        <v>2601</v>
      </c>
      <c r="P1791" t="str">
        <f>VLOOKUP(Table5[[#This Row],[CONTROLN]],vlookup_table[],5,FALSE)</f>
        <v/>
      </c>
      <c r="Q1791">
        <f>VLOOKUP(Table5[[#This Row],[CONTROLN]],vlookup_table[],7,FALSE)</f>
        <v>25</v>
      </c>
      <c r="R1791">
        <f t="shared" si="27"/>
        <v>71</v>
      </c>
      <c r="S179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792" spans="1:19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  <c r="N1792">
        <f>VLOOKUP(Table5[[#This Row],[CONTROLN]],vlookup_table[],2,FALSE)</f>
        <v>1</v>
      </c>
      <c r="O1792">
        <f>VLOOKUP(Table5[[#This Row],[CONTROLN]],vlookup_table[],4,FALSE)</f>
        <v>5511</v>
      </c>
      <c r="P1792" t="str">
        <f>VLOOKUP(Table5[[#This Row],[CONTROLN]],vlookup_table[],5,FALSE)</f>
        <v>T2</v>
      </c>
      <c r="Q1792">
        <f>VLOOKUP(Table5[[#This Row],[CONTROLN]],vlookup_table[],7,FALSE)</f>
        <v>20</v>
      </c>
      <c r="R1792">
        <f t="shared" si="27"/>
        <v>41</v>
      </c>
      <c r="S17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93" spans="1:19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  <c r="N1793">
        <f>VLOOKUP(Table5[[#This Row],[CONTROLN]],vlookup_table[],2,FALSE)</f>
        <v>1</v>
      </c>
      <c r="O1793">
        <f>VLOOKUP(Table5[[#This Row],[CONTROLN]],vlookup_table[],4,FALSE)</f>
        <v>2801</v>
      </c>
      <c r="P1793" t="str">
        <f>VLOOKUP(Table5[[#This Row],[CONTROLN]],vlookup_table[],5,FALSE)</f>
        <v>U2</v>
      </c>
      <c r="Q1793">
        <f>VLOOKUP(Table5[[#This Row],[CONTROLN]],vlookup_table[],7,FALSE)</f>
        <v>5</v>
      </c>
      <c r="R1793">
        <f t="shared" si="27"/>
        <v>69</v>
      </c>
      <c r="S17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794" spans="1:19" x14ac:dyDescent="0.35">
      <c r="A1794">
        <v>109429</v>
      </c>
      <c r="B1794" t="s">
        <v>50</v>
      </c>
      <c r="C1794" t="s">
        <v>109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  <c r="N1794">
        <f>VLOOKUP(Table5[[#This Row],[CONTROLN]],vlookup_table[],2,FALSE)</f>
        <v>0</v>
      </c>
      <c r="O1794">
        <f>VLOOKUP(Table5[[#This Row],[CONTROLN]],vlookup_table[],4,FALSE)</f>
        <v>0</v>
      </c>
      <c r="P1794" t="str">
        <f>VLOOKUP(Table5[[#This Row],[CONTROLN]],vlookup_table[],5,FALSE)</f>
        <v>T2</v>
      </c>
      <c r="Q1794">
        <f>VLOOKUP(Table5[[#This Row],[CONTROLN]],vlookup_table[],7,FALSE)</f>
        <v>20</v>
      </c>
      <c r="R1794" t="str">
        <f t="shared" ref="R1794:R1857" si="28">IF(OR(O1794="",O1794=0),"",(1997-(1900+INT(O1794/100)))-IF(MOD(O1794,100)&gt;6,1,0))</f>
        <v/>
      </c>
      <c r="S17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95" spans="1:19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  <c r="N1795">
        <f>VLOOKUP(Table5[[#This Row],[CONTROLN]],vlookup_table[],2,FALSE)</f>
        <v>1</v>
      </c>
      <c r="O1795">
        <f>VLOOKUP(Table5[[#This Row],[CONTROLN]],vlookup_table[],4,FALSE)</f>
        <v>2808</v>
      </c>
      <c r="P1795" t="str">
        <f>VLOOKUP(Table5[[#This Row],[CONTROLN]],vlookup_table[],5,FALSE)</f>
        <v>S2</v>
      </c>
      <c r="Q1795">
        <f>VLOOKUP(Table5[[#This Row],[CONTROLN]],vlookup_table[],7,FALSE)</f>
        <v>6</v>
      </c>
      <c r="R1795">
        <f t="shared" si="28"/>
        <v>68</v>
      </c>
      <c r="S17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796" spans="1:19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  <c r="N1796">
        <f>VLOOKUP(Table5[[#This Row],[CONTROLN]],vlookup_table[],2,FALSE)</f>
        <v>4</v>
      </c>
      <c r="O1796">
        <f>VLOOKUP(Table5[[#This Row],[CONTROLN]],vlookup_table[],4,FALSE)</f>
        <v>0</v>
      </c>
      <c r="P1796" t="str">
        <f>VLOOKUP(Table5[[#This Row],[CONTROLN]],vlookup_table[],5,FALSE)</f>
        <v>R2</v>
      </c>
      <c r="Q1796">
        <f>VLOOKUP(Table5[[#This Row],[CONTROLN]],vlookup_table[],7,FALSE)</f>
        <v>20</v>
      </c>
      <c r="R1796" t="str">
        <f t="shared" si="28"/>
        <v/>
      </c>
      <c r="S17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797" spans="1:19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  <c r="N1797">
        <f>VLOOKUP(Table5[[#This Row],[CONTROLN]],vlookup_table[],2,FALSE)</f>
        <v>2</v>
      </c>
      <c r="O1797">
        <f>VLOOKUP(Table5[[#This Row],[CONTROLN]],vlookup_table[],4,FALSE)</f>
        <v>0</v>
      </c>
      <c r="P1797" t="str">
        <f>VLOOKUP(Table5[[#This Row],[CONTROLN]],vlookup_table[],5,FALSE)</f>
        <v>C1</v>
      </c>
      <c r="Q1797">
        <f>VLOOKUP(Table5[[#This Row],[CONTROLN]],vlookup_table[],7,FALSE)</f>
        <v>8</v>
      </c>
      <c r="R1797" t="str">
        <f t="shared" si="28"/>
        <v/>
      </c>
      <c r="S17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798" spans="1:19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  <c r="N1798">
        <f>VLOOKUP(Table5[[#This Row],[CONTROLN]],vlookup_table[],2,FALSE)</f>
        <v>28</v>
      </c>
      <c r="O1798">
        <f>VLOOKUP(Table5[[#This Row],[CONTROLN]],vlookup_table[],4,FALSE)</f>
        <v>0</v>
      </c>
      <c r="P1798" t="str">
        <f>VLOOKUP(Table5[[#This Row],[CONTROLN]],vlookup_table[],5,FALSE)</f>
        <v>T2</v>
      </c>
      <c r="Q1798">
        <f>VLOOKUP(Table5[[#This Row],[CONTROLN]],vlookup_table[],7,FALSE)</f>
        <v>25</v>
      </c>
      <c r="R1798" t="str">
        <f t="shared" si="28"/>
        <v/>
      </c>
      <c r="S17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799" spans="1:19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  <c r="N1799">
        <f>VLOOKUP(Table5[[#This Row],[CONTROLN]],vlookup_table[],2,FALSE)</f>
        <v>2</v>
      </c>
      <c r="O1799">
        <f>VLOOKUP(Table5[[#This Row],[CONTROLN]],vlookup_table[],4,FALSE)</f>
        <v>1209</v>
      </c>
      <c r="P1799" t="str">
        <f>VLOOKUP(Table5[[#This Row],[CONTROLN]],vlookup_table[],5,FALSE)</f>
        <v/>
      </c>
      <c r="Q1799">
        <f>VLOOKUP(Table5[[#This Row],[CONTROLN]],vlookup_table[],7,FALSE)</f>
        <v>4</v>
      </c>
      <c r="R1799">
        <f t="shared" si="28"/>
        <v>84</v>
      </c>
      <c r="S179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800" spans="1:19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  <c r="N1800">
        <f>VLOOKUP(Table5[[#This Row],[CONTROLN]],vlookup_table[],2,FALSE)</f>
        <v>1</v>
      </c>
      <c r="O1800">
        <f>VLOOKUP(Table5[[#This Row],[CONTROLN]],vlookup_table[],4,FALSE)</f>
        <v>4801</v>
      </c>
      <c r="P1800" t="str">
        <f>VLOOKUP(Table5[[#This Row],[CONTROLN]],vlookup_table[],5,FALSE)</f>
        <v>R2</v>
      </c>
      <c r="Q1800">
        <f>VLOOKUP(Table5[[#This Row],[CONTROLN]],vlookup_table[],7,FALSE)</f>
        <v>14</v>
      </c>
      <c r="R1800">
        <f t="shared" si="28"/>
        <v>49</v>
      </c>
      <c r="S18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01" spans="1:19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  <c r="N1801">
        <f>VLOOKUP(Table5[[#This Row],[CONTROLN]],vlookup_table[],2,FALSE)</f>
        <v>0</v>
      </c>
      <c r="O1801">
        <f>VLOOKUP(Table5[[#This Row],[CONTROLN]],vlookup_table[],4,FALSE)</f>
        <v>4601</v>
      </c>
      <c r="P1801" t="str">
        <f>VLOOKUP(Table5[[#This Row],[CONTROLN]],vlookup_table[],5,FALSE)</f>
        <v>R2</v>
      </c>
      <c r="Q1801">
        <f>VLOOKUP(Table5[[#This Row],[CONTROLN]],vlookup_table[],7,FALSE)</f>
        <v>6</v>
      </c>
      <c r="R1801">
        <f t="shared" si="28"/>
        <v>51</v>
      </c>
      <c r="S18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02" spans="1:19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  <c r="N1802">
        <f>VLOOKUP(Table5[[#This Row],[CONTROLN]],vlookup_table[],2,FALSE)</f>
        <v>1</v>
      </c>
      <c r="O1802">
        <f>VLOOKUP(Table5[[#This Row],[CONTROLN]],vlookup_table[],4,FALSE)</f>
        <v>1707</v>
      </c>
      <c r="P1802" t="str">
        <f>VLOOKUP(Table5[[#This Row],[CONTROLN]],vlookup_table[],5,FALSE)</f>
        <v>S1</v>
      </c>
      <c r="Q1802">
        <f>VLOOKUP(Table5[[#This Row],[CONTROLN]],vlookup_table[],7,FALSE)</f>
        <v>26</v>
      </c>
      <c r="R1802">
        <f t="shared" si="28"/>
        <v>79</v>
      </c>
      <c r="S18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03" spans="1:19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  <c r="N1803">
        <f>VLOOKUP(Table5[[#This Row],[CONTROLN]],vlookup_table[],2,FALSE)</f>
        <v>0</v>
      </c>
      <c r="O1803">
        <f>VLOOKUP(Table5[[#This Row],[CONTROLN]],vlookup_table[],4,FALSE)</f>
        <v>4401</v>
      </c>
      <c r="P1803" t="str">
        <f>VLOOKUP(Table5[[#This Row],[CONTROLN]],vlookup_table[],5,FALSE)</f>
        <v>S1</v>
      </c>
      <c r="Q1803">
        <f>VLOOKUP(Table5[[#This Row],[CONTROLN]],vlookup_table[],7,FALSE)</f>
        <v>25</v>
      </c>
      <c r="R1803">
        <f t="shared" si="28"/>
        <v>53</v>
      </c>
      <c r="S18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04" spans="1:19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  <c r="N1804">
        <f>VLOOKUP(Table5[[#This Row],[CONTROLN]],vlookup_table[],2,FALSE)</f>
        <v>1</v>
      </c>
      <c r="O1804">
        <f>VLOOKUP(Table5[[#This Row],[CONTROLN]],vlookup_table[],4,FALSE)</f>
        <v>2203</v>
      </c>
      <c r="P1804" t="str">
        <f>VLOOKUP(Table5[[#This Row],[CONTROLN]],vlookup_table[],5,FALSE)</f>
        <v>C1</v>
      </c>
      <c r="Q1804">
        <f>VLOOKUP(Table5[[#This Row],[CONTROLN]],vlookup_table[],7,FALSE)</f>
        <v>16</v>
      </c>
      <c r="R1804">
        <f t="shared" si="28"/>
        <v>75</v>
      </c>
      <c r="S18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05" spans="1:19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  <c r="N1805">
        <f>VLOOKUP(Table5[[#This Row],[CONTROLN]],vlookup_table[],2,FALSE)</f>
        <v>2</v>
      </c>
      <c r="O1805">
        <f>VLOOKUP(Table5[[#This Row],[CONTROLN]],vlookup_table[],4,FALSE)</f>
        <v>201</v>
      </c>
      <c r="P1805" t="str">
        <f>VLOOKUP(Table5[[#This Row],[CONTROLN]],vlookup_table[],5,FALSE)</f>
        <v>S2</v>
      </c>
      <c r="Q1805">
        <f>VLOOKUP(Table5[[#This Row],[CONTROLN]],vlookup_table[],7,FALSE)</f>
        <v>17</v>
      </c>
      <c r="R1805">
        <f t="shared" si="28"/>
        <v>95</v>
      </c>
      <c r="S18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06" spans="1:19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  <c r="N1806">
        <f>VLOOKUP(Table5[[#This Row],[CONTROLN]],vlookup_table[],2,FALSE)</f>
        <v>0</v>
      </c>
      <c r="O1806">
        <f>VLOOKUP(Table5[[#This Row],[CONTROLN]],vlookup_table[],4,FALSE)</f>
        <v>0</v>
      </c>
      <c r="P1806" t="str">
        <f>VLOOKUP(Table5[[#This Row],[CONTROLN]],vlookup_table[],5,FALSE)</f>
        <v>R3</v>
      </c>
      <c r="Q1806">
        <f>VLOOKUP(Table5[[#This Row],[CONTROLN]],vlookup_table[],7,FALSE)</f>
        <v>5</v>
      </c>
      <c r="R1806" t="str">
        <f t="shared" si="28"/>
        <v/>
      </c>
      <c r="S18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07" spans="1:19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  <c r="N1807">
        <f>VLOOKUP(Table5[[#This Row],[CONTROLN]],vlookup_table[],2,FALSE)</f>
        <v>0</v>
      </c>
      <c r="O1807">
        <f>VLOOKUP(Table5[[#This Row],[CONTROLN]],vlookup_table[],4,FALSE)</f>
        <v>4601</v>
      </c>
      <c r="P1807" t="str">
        <f>VLOOKUP(Table5[[#This Row],[CONTROLN]],vlookup_table[],5,FALSE)</f>
        <v>C1</v>
      </c>
      <c r="Q1807">
        <f>VLOOKUP(Table5[[#This Row],[CONTROLN]],vlookup_table[],7,FALSE)</f>
        <v>10</v>
      </c>
      <c r="R1807">
        <f t="shared" si="28"/>
        <v>51</v>
      </c>
      <c r="S18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08" spans="1:19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  <c r="N1808">
        <f>VLOOKUP(Table5[[#This Row],[CONTROLN]],vlookup_table[],2,FALSE)</f>
        <v>2</v>
      </c>
      <c r="O1808">
        <f>VLOOKUP(Table5[[#This Row],[CONTROLN]],vlookup_table[],4,FALSE)</f>
        <v>2005</v>
      </c>
      <c r="P1808" t="str">
        <f>VLOOKUP(Table5[[#This Row],[CONTROLN]],vlookup_table[],5,FALSE)</f>
        <v>S2</v>
      </c>
      <c r="Q1808">
        <f>VLOOKUP(Table5[[#This Row],[CONTROLN]],vlookup_table[],7,FALSE)</f>
        <v>27</v>
      </c>
      <c r="R1808">
        <f t="shared" si="28"/>
        <v>77</v>
      </c>
      <c r="S18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09" spans="1:19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  <c r="N1809">
        <f>VLOOKUP(Table5[[#This Row],[CONTROLN]],vlookup_table[],2,FALSE)</f>
        <v>0</v>
      </c>
      <c r="O1809">
        <f>VLOOKUP(Table5[[#This Row],[CONTROLN]],vlookup_table[],4,FALSE)</f>
        <v>0</v>
      </c>
      <c r="P1809" t="str">
        <f>VLOOKUP(Table5[[#This Row],[CONTROLN]],vlookup_table[],5,FALSE)</f>
        <v/>
      </c>
      <c r="Q1809">
        <f>VLOOKUP(Table5[[#This Row],[CONTROLN]],vlookup_table[],7,FALSE)</f>
        <v>10</v>
      </c>
      <c r="R1809" t="str">
        <f t="shared" si="28"/>
        <v/>
      </c>
      <c r="S180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810" spans="1:19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  <c r="N1810">
        <f>VLOOKUP(Table5[[#This Row],[CONTROLN]],vlookup_table[],2,FALSE)</f>
        <v>1</v>
      </c>
      <c r="O1810">
        <f>VLOOKUP(Table5[[#This Row],[CONTROLN]],vlookup_table[],4,FALSE)</f>
        <v>5002</v>
      </c>
      <c r="P1810" t="str">
        <f>VLOOKUP(Table5[[#This Row],[CONTROLN]],vlookup_table[],5,FALSE)</f>
        <v>R3</v>
      </c>
      <c r="Q1810">
        <f>VLOOKUP(Table5[[#This Row],[CONTROLN]],vlookup_table[],7,FALSE)</f>
        <v>4</v>
      </c>
      <c r="R1810">
        <f t="shared" si="28"/>
        <v>47</v>
      </c>
      <c r="S18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1" spans="1:19" x14ac:dyDescent="0.35">
      <c r="A1811">
        <v>16247</v>
      </c>
      <c r="B1811" t="s">
        <v>18</v>
      </c>
      <c r="C1811" t="s">
        <v>109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  <c r="N1811">
        <f>VLOOKUP(Table5[[#This Row],[CONTROLN]],vlookup_table[],2,FALSE)</f>
        <v>2</v>
      </c>
      <c r="O1811">
        <f>VLOOKUP(Table5[[#This Row],[CONTROLN]],vlookup_table[],4,FALSE)</f>
        <v>0</v>
      </c>
      <c r="P1811" t="str">
        <f>VLOOKUP(Table5[[#This Row],[CONTROLN]],vlookup_table[],5,FALSE)</f>
        <v>R2</v>
      </c>
      <c r="Q1811">
        <f>VLOOKUP(Table5[[#This Row],[CONTROLN]],vlookup_table[],7,FALSE)</f>
        <v>10</v>
      </c>
      <c r="R1811" t="str">
        <f t="shared" si="28"/>
        <v/>
      </c>
      <c r="S18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2" spans="1:19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  <c r="N1812">
        <f>VLOOKUP(Table5[[#This Row],[CONTROLN]],vlookup_table[],2,FALSE)</f>
        <v>0</v>
      </c>
      <c r="O1812">
        <f>VLOOKUP(Table5[[#This Row],[CONTROLN]],vlookup_table[],4,FALSE)</f>
        <v>3901</v>
      </c>
      <c r="P1812" t="str">
        <f>VLOOKUP(Table5[[#This Row],[CONTROLN]],vlookup_table[],5,FALSE)</f>
        <v>R1</v>
      </c>
      <c r="Q1812">
        <f>VLOOKUP(Table5[[#This Row],[CONTROLN]],vlookup_table[],7,FALSE)</f>
        <v>5</v>
      </c>
      <c r="R1812">
        <f t="shared" si="28"/>
        <v>58</v>
      </c>
      <c r="S18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3" spans="1:19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  <c r="N1813">
        <f>VLOOKUP(Table5[[#This Row],[CONTROLN]],vlookup_table[],2,FALSE)</f>
        <v>2</v>
      </c>
      <c r="O1813">
        <f>VLOOKUP(Table5[[#This Row],[CONTROLN]],vlookup_table[],4,FALSE)</f>
        <v>1001</v>
      </c>
      <c r="P1813" t="str">
        <f>VLOOKUP(Table5[[#This Row],[CONTROLN]],vlookup_table[],5,FALSE)</f>
        <v>C3</v>
      </c>
      <c r="Q1813">
        <f>VLOOKUP(Table5[[#This Row],[CONTROLN]],vlookup_table[],7,FALSE)</f>
        <v>5</v>
      </c>
      <c r="R1813">
        <f t="shared" si="28"/>
        <v>87</v>
      </c>
      <c r="S18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14" spans="1:19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  <c r="N1814">
        <f>VLOOKUP(Table5[[#This Row],[CONTROLN]],vlookup_table[],2,FALSE)</f>
        <v>2</v>
      </c>
      <c r="O1814">
        <f>VLOOKUP(Table5[[#This Row],[CONTROLN]],vlookup_table[],4,FALSE)</f>
        <v>3001</v>
      </c>
      <c r="P1814" t="str">
        <f>VLOOKUP(Table5[[#This Row],[CONTROLN]],vlookup_table[],5,FALSE)</f>
        <v>T2</v>
      </c>
      <c r="Q1814">
        <f>VLOOKUP(Table5[[#This Row],[CONTROLN]],vlookup_table[],7,FALSE)</f>
        <v>5</v>
      </c>
      <c r="R1814">
        <f t="shared" si="28"/>
        <v>67</v>
      </c>
      <c r="S18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15" spans="1:19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  <c r="N1815">
        <f>VLOOKUP(Table5[[#This Row],[CONTROLN]],vlookup_table[],2,FALSE)</f>
        <v>0</v>
      </c>
      <c r="O1815">
        <f>VLOOKUP(Table5[[#This Row],[CONTROLN]],vlookup_table[],4,FALSE)</f>
        <v>7309</v>
      </c>
      <c r="P1815" t="str">
        <f>VLOOKUP(Table5[[#This Row],[CONTROLN]],vlookup_table[],5,FALSE)</f>
        <v>R2</v>
      </c>
      <c r="Q1815">
        <f>VLOOKUP(Table5[[#This Row],[CONTROLN]],vlookup_table[],7,FALSE)</f>
        <v>20</v>
      </c>
      <c r="R1815">
        <f t="shared" si="28"/>
        <v>23</v>
      </c>
      <c r="S18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6" spans="1:19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  <c r="N1816">
        <f>VLOOKUP(Table5[[#This Row],[CONTROLN]],vlookup_table[],2,FALSE)</f>
        <v>1002</v>
      </c>
      <c r="O1816">
        <f>VLOOKUP(Table5[[#This Row],[CONTROLN]],vlookup_table[],4,FALSE)</f>
        <v>3603</v>
      </c>
      <c r="P1816" t="str">
        <f>VLOOKUP(Table5[[#This Row],[CONTROLN]],vlookup_table[],5,FALSE)</f>
        <v>S2</v>
      </c>
      <c r="Q1816">
        <f>VLOOKUP(Table5[[#This Row],[CONTROLN]],vlookup_table[],7,FALSE)</f>
        <v>5</v>
      </c>
      <c r="R1816">
        <f t="shared" si="28"/>
        <v>61</v>
      </c>
      <c r="S18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17" spans="1:19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  <c r="N1817">
        <f>VLOOKUP(Table5[[#This Row],[CONTROLN]],vlookup_table[],2,FALSE)</f>
        <v>0</v>
      </c>
      <c r="O1817">
        <f>VLOOKUP(Table5[[#This Row],[CONTROLN]],vlookup_table[],4,FALSE)</f>
        <v>2401</v>
      </c>
      <c r="P1817" t="str">
        <f>VLOOKUP(Table5[[#This Row],[CONTROLN]],vlookup_table[],5,FALSE)</f>
        <v>R2</v>
      </c>
      <c r="Q1817">
        <f>VLOOKUP(Table5[[#This Row],[CONTROLN]],vlookup_table[],7,FALSE)</f>
        <v>12</v>
      </c>
      <c r="R1817">
        <f t="shared" si="28"/>
        <v>73</v>
      </c>
      <c r="S18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18" spans="1:19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  <c r="N1818">
        <f>VLOOKUP(Table5[[#This Row],[CONTROLN]],vlookup_table[],2,FALSE)</f>
        <v>1</v>
      </c>
      <c r="O1818">
        <f>VLOOKUP(Table5[[#This Row],[CONTROLN]],vlookup_table[],4,FALSE)</f>
        <v>2512</v>
      </c>
      <c r="P1818" t="str">
        <f>VLOOKUP(Table5[[#This Row],[CONTROLN]],vlookup_table[],5,FALSE)</f>
        <v>T2</v>
      </c>
      <c r="Q1818">
        <f>VLOOKUP(Table5[[#This Row],[CONTROLN]],vlookup_table[],7,FALSE)</f>
        <v>20</v>
      </c>
      <c r="R1818">
        <f t="shared" si="28"/>
        <v>71</v>
      </c>
      <c r="S18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19" spans="1:19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  <c r="N1819">
        <f>VLOOKUP(Table5[[#This Row],[CONTROLN]],vlookup_table[],2,FALSE)</f>
        <v>0</v>
      </c>
      <c r="O1819">
        <f>VLOOKUP(Table5[[#This Row],[CONTROLN]],vlookup_table[],4,FALSE)</f>
        <v>3601</v>
      </c>
      <c r="P1819" t="str">
        <f>VLOOKUP(Table5[[#This Row],[CONTROLN]],vlookup_table[],5,FALSE)</f>
        <v>C1</v>
      </c>
      <c r="Q1819">
        <f>VLOOKUP(Table5[[#This Row],[CONTROLN]],vlookup_table[],7,FALSE)</f>
        <v>25</v>
      </c>
      <c r="R1819">
        <f t="shared" si="28"/>
        <v>61</v>
      </c>
      <c r="S18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20" spans="1:19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  <c r="N1820">
        <f>VLOOKUP(Table5[[#This Row],[CONTROLN]],vlookup_table[],2,FALSE)</f>
        <v>1</v>
      </c>
      <c r="O1820">
        <f>VLOOKUP(Table5[[#This Row],[CONTROLN]],vlookup_table[],4,FALSE)</f>
        <v>2701</v>
      </c>
      <c r="P1820" t="str">
        <f>VLOOKUP(Table5[[#This Row],[CONTROLN]],vlookup_table[],5,FALSE)</f>
        <v>S2</v>
      </c>
      <c r="Q1820">
        <f>VLOOKUP(Table5[[#This Row],[CONTROLN]],vlookup_table[],7,FALSE)</f>
        <v>13</v>
      </c>
      <c r="R1820">
        <f t="shared" si="28"/>
        <v>70</v>
      </c>
      <c r="S18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21" spans="1:19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  <c r="N1821">
        <f>VLOOKUP(Table5[[#This Row],[CONTROLN]],vlookup_table[],2,FALSE)</f>
        <v>0</v>
      </c>
      <c r="O1821">
        <f>VLOOKUP(Table5[[#This Row],[CONTROLN]],vlookup_table[],4,FALSE)</f>
        <v>4701</v>
      </c>
      <c r="P1821" t="str">
        <f>VLOOKUP(Table5[[#This Row],[CONTROLN]],vlookup_table[],5,FALSE)</f>
        <v>C1</v>
      </c>
      <c r="Q1821">
        <f>VLOOKUP(Table5[[#This Row],[CONTROLN]],vlookup_table[],7,FALSE)</f>
        <v>15</v>
      </c>
      <c r="R1821">
        <f t="shared" si="28"/>
        <v>50</v>
      </c>
      <c r="S18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22" spans="1:19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  <c r="N1822">
        <f>VLOOKUP(Table5[[#This Row],[CONTROLN]],vlookup_table[],2,FALSE)</f>
        <v>0</v>
      </c>
      <c r="O1822">
        <f>VLOOKUP(Table5[[#This Row],[CONTROLN]],vlookup_table[],4,FALSE)</f>
        <v>5401</v>
      </c>
      <c r="P1822" t="str">
        <f>VLOOKUP(Table5[[#This Row],[CONTROLN]],vlookup_table[],5,FALSE)</f>
        <v>U4</v>
      </c>
      <c r="Q1822">
        <f>VLOOKUP(Table5[[#This Row],[CONTROLN]],vlookup_table[],7,FALSE)</f>
        <v>10</v>
      </c>
      <c r="R1822">
        <f t="shared" si="28"/>
        <v>43</v>
      </c>
      <c r="S18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23" spans="1:19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  <c r="N1823">
        <f>VLOOKUP(Table5[[#This Row],[CONTROLN]],vlookup_table[],2,FALSE)</f>
        <v>2</v>
      </c>
      <c r="O1823">
        <f>VLOOKUP(Table5[[#This Row],[CONTROLN]],vlookup_table[],4,FALSE)</f>
        <v>4201</v>
      </c>
      <c r="P1823" t="str">
        <f>VLOOKUP(Table5[[#This Row],[CONTROLN]],vlookup_table[],5,FALSE)</f>
        <v>R2</v>
      </c>
      <c r="Q1823">
        <f>VLOOKUP(Table5[[#This Row],[CONTROLN]],vlookup_table[],7,FALSE)</f>
        <v>21</v>
      </c>
      <c r="R1823">
        <f t="shared" si="28"/>
        <v>55</v>
      </c>
      <c r="S18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24" spans="1:19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  <c r="N1824">
        <f>VLOOKUP(Table5[[#This Row],[CONTROLN]],vlookup_table[],2,FALSE)</f>
        <v>1002</v>
      </c>
      <c r="O1824">
        <f>VLOOKUP(Table5[[#This Row],[CONTROLN]],vlookup_table[],4,FALSE)</f>
        <v>1601</v>
      </c>
      <c r="P1824" t="str">
        <f>VLOOKUP(Table5[[#This Row],[CONTROLN]],vlookup_table[],5,FALSE)</f>
        <v>T2</v>
      </c>
      <c r="Q1824">
        <f>VLOOKUP(Table5[[#This Row],[CONTROLN]],vlookup_table[],7,FALSE)</f>
        <v>7</v>
      </c>
      <c r="R1824">
        <f t="shared" si="28"/>
        <v>81</v>
      </c>
      <c r="S18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25" spans="1:19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  <c r="N1825">
        <f>VLOOKUP(Table5[[#This Row],[CONTROLN]],vlookup_table[],2,FALSE)</f>
        <v>0</v>
      </c>
      <c r="O1825">
        <f>VLOOKUP(Table5[[#This Row],[CONTROLN]],vlookup_table[],4,FALSE)</f>
        <v>0</v>
      </c>
      <c r="P1825" t="str">
        <f>VLOOKUP(Table5[[#This Row],[CONTROLN]],vlookup_table[],5,FALSE)</f>
        <v>S2</v>
      </c>
      <c r="Q1825">
        <f>VLOOKUP(Table5[[#This Row],[CONTROLN]],vlookup_table[],7,FALSE)</f>
        <v>10</v>
      </c>
      <c r="R1825" t="str">
        <f t="shared" si="28"/>
        <v/>
      </c>
      <c r="S18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26" spans="1:19" x14ac:dyDescent="0.35">
      <c r="A1826">
        <v>49860</v>
      </c>
      <c r="B1826" t="s">
        <v>108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  <c r="N1826">
        <f>VLOOKUP(Table5[[#This Row],[CONTROLN]],vlookup_table[],2,FALSE)</f>
        <v>0</v>
      </c>
      <c r="O1826">
        <f>VLOOKUP(Table5[[#This Row],[CONTROLN]],vlookup_table[],4,FALSE)</f>
        <v>3512</v>
      </c>
      <c r="P1826" t="str">
        <f>VLOOKUP(Table5[[#This Row],[CONTROLN]],vlookup_table[],5,FALSE)</f>
        <v>S2</v>
      </c>
      <c r="Q1826">
        <f>VLOOKUP(Table5[[#This Row],[CONTROLN]],vlookup_table[],7,FALSE)</f>
        <v>4</v>
      </c>
      <c r="R1826">
        <f t="shared" si="28"/>
        <v>61</v>
      </c>
      <c r="S18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27" spans="1:19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  <c r="N1827">
        <f>VLOOKUP(Table5[[#This Row],[CONTROLN]],vlookup_table[],2,FALSE)</f>
        <v>0</v>
      </c>
      <c r="O1827">
        <f>VLOOKUP(Table5[[#This Row],[CONTROLN]],vlookup_table[],4,FALSE)</f>
        <v>3004</v>
      </c>
      <c r="P1827" t="str">
        <f>VLOOKUP(Table5[[#This Row],[CONTROLN]],vlookup_table[],5,FALSE)</f>
        <v>S2</v>
      </c>
      <c r="Q1827">
        <f>VLOOKUP(Table5[[#This Row],[CONTROLN]],vlookup_table[],7,FALSE)</f>
        <v>12</v>
      </c>
      <c r="R1827">
        <f t="shared" si="28"/>
        <v>67</v>
      </c>
      <c r="S18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28" spans="1:19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  <c r="N1828">
        <f>VLOOKUP(Table5[[#This Row],[CONTROLN]],vlookup_table[],2,FALSE)</f>
        <v>2</v>
      </c>
      <c r="O1828">
        <f>VLOOKUP(Table5[[#This Row],[CONTROLN]],vlookup_table[],4,FALSE)</f>
        <v>0</v>
      </c>
      <c r="P1828" t="str">
        <f>VLOOKUP(Table5[[#This Row],[CONTROLN]],vlookup_table[],5,FALSE)</f>
        <v>R2</v>
      </c>
      <c r="Q1828">
        <f>VLOOKUP(Table5[[#This Row],[CONTROLN]],vlookup_table[],7,FALSE)</f>
        <v>10</v>
      </c>
      <c r="R1828" t="str">
        <f t="shared" si="28"/>
        <v/>
      </c>
      <c r="S18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29" spans="1:19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  <c r="N1829">
        <f>VLOOKUP(Table5[[#This Row],[CONTROLN]],vlookup_table[],2,FALSE)</f>
        <v>28</v>
      </c>
      <c r="O1829">
        <f>VLOOKUP(Table5[[#This Row],[CONTROLN]],vlookup_table[],4,FALSE)</f>
        <v>0</v>
      </c>
      <c r="P1829" t="str">
        <f>VLOOKUP(Table5[[#This Row],[CONTROLN]],vlookup_table[],5,FALSE)</f>
        <v/>
      </c>
      <c r="Q1829">
        <f>VLOOKUP(Table5[[#This Row],[CONTROLN]],vlookup_table[],7,FALSE)</f>
        <v>24</v>
      </c>
      <c r="R1829" t="str">
        <f t="shared" si="28"/>
        <v/>
      </c>
      <c r="S182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830" spans="1:19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  <c r="N1830">
        <f>VLOOKUP(Table5[[#This Row],[CONTROLN]],vlookup_table[],2,FALSE)</f>
        <v>1</v>
      </c>
      <c r="O1830">
        <f>VLOOKUP(Table5[[#This Row],[CONTROLN]],vlookup_table[],4,FALSE)</f>
        <v>0</v>
      </c>
      <c r="P1830" t="str">
        <f>VLOOKUP(Table5[[#This Row],[CONTROLN]],vlookup_table[],5,FALSE)</f>
        <v>T1</v>
      </c>
      <c r="Q1830">
        <f>VLOOKUP(Table5[[#This Row],[CONTROLN]],vlookup_table[],7,FALSE)</f>
        <v>35</v>
      </c>
      <c r="R1830" t="str">
        <f t="shared" si="28"/>
        <v/>
      </c>
      <c r="S18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31" spans="1:19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  <c r="N1831">
        <f>VLOOKUP(Table5[[#This Row],[CONTROLN]],vlookup_table[],2,FALSE)</f>
        <v>0</v>
      </c>
      <c r="O1831">
        <f>VLOOKUP(Table5[[#This Row],[CONTROLN]],vlookup_table[],4,FALSE)</f>
        <v>6301</v>
      </c>
      <c r="P1831" t="str">
        <f>VLOOKUP(Table5[[#This Row],[CONTROLN]],vlookup_table[],5,FALSE)</f>
        <v>U2</v>
      </c>
      <c r="Q1831">
        <f>VLOOKUP(Table5[[#This Row],[CONTROLN]],vlookup_table[],7,FALSE)</f>
        <v>17</v>
      </c>
      <c r="R1831">
        <f t="shared" si="28"/>
        <v>34</v>
      </c>
      <c r="S18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32" spans="1:19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  <c r="N1832">
        <f>VLOOKUP(Table5[[#This Row],[CONTROLN]],vlookup_table[],2,FALSE)</f>
        <v>0</v>
      </c>
      <c r="O1832">
        <f>VLOOKUP(Table5[[#This Row],[CONTROLN]],vlookup_table[],4,FALSE)</f>
        <v>5011</v>
      </c>
      <c r="P1832" t="str">
        <f>VLOOKUP(Table5[[#This Row],[CONTROLN]],vlookup_table[],5,FALSE)</f>
        <v>C2</v>
      </c>
      <c r="Q1832">
        <f>VLOOKUP(Table5[[#This Row],[CONTROLN]],vlookup_table[],7,FALSE)</f>
        <v>33</v>
      </c>
      <c r="R1832">
        <f t="shared" si="28"/>
        <v>46</v>
      </c>
      <c r="S18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33" spans="1:19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  <c r="N1833">
        <f>VLOOKUP(Table5[[#This Row],[CONTROLN]],vlookup_table[],2,FALSE)</f>
        <v>1002</v>
      </c>
      <c r="O1833">
        <f>VLOOKUP(Table5[[#This Row],[CONTROLN]],vlookup_table[],4,FALSE)</f>
        <v>0</v>
      </c>
      <c r="P1833" t="str">
        <f>VLOOKUP(Table5[[#This Row],[CONTROLN]],vlookup_table[],5,FALSE)</f>
        <v>R2</v>
      </c>
      <c r="Q1833">
        <f>VLOOKUP(Table5[[#This Row],[CONTROLN]],vlookup_table[],7,FALSE)</f>
        <v>10</v>
      </c>
      <c r="R1833" t="str">
        <f t="shared" si="28"/>
        <v/>
      </c>
      <c r="S18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34" spans="1:19" x14ac:dyDescent="0.35">
      <c r="A1834">
        <v>78179</v>
      </c>
      <c r="B1834" t="s">
        <v>36</v>
      </c>
      <c r="C1834" t="s">
        <v>14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  <c r="N1834">
        <f>VLOOKUP(Table5[[#This Row],[CONTROLN]],vlookup_table[],2,FALSE)</f>
        <v>1</v>
      </c>
      <c r="O1834">
        <f>VLOOKUP(Table5[[#This Row],[CONTROLN]],vlookup_table[],4,FALSE)</f>
        <v>6401</v>
      </c>
      <c r="P1834" t="str">
        <f>VLOOKUP(Table5[[#This Row],[CONTROLN]],vlookup_table[],5,FALSE)</f>
        <v>C3</v>
      </c>
      <c r="Q1834">
        <f>VLOOKUP(Table5[[#This Row],[CONTROLN]],vlookup_table[],7,FALSE)</f>
        <v>10</v>
      </c>
      <c r="R1834">
        <f t="shared" si="28"/>
        <v>33</v>
      </c>
      <c r="S18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35" spans="1:19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  <c r="N1835">
        <f>VLOOKUP(Table5[[#This Row],[CONTROLN]],vlookup_table[],2,FALSE)</f>
        <v>0</v>
      </c>
      <c r="O1835">
        <f>VLOOKUP(Table5[[#This Row],[CONTROLN]],vlookup_table[],4,FALSE)</f>
        <v>2001</v>
      </c>
      <c r="P1835" t="str">
        <f>VLOOKUP(Table5[[#This Row],[CONTROLN]],vlookup_table[],5,FALSE)</f>
        <v>C1</v>
      </c>
      <c r="Q1835">
        <f>VLOOKUP(Table5[[#This Row],[CONTROLN]],vlookup_table[],7,FALSE)</f>
        <v>15</v>
      </c>
      <c r="R1835">
        <f t="shared" si="28"/>
        <v>77</v>
      </c>
      <c r="S18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36" spans="1:19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  <c r="N1836">
        <f>VLOOKUP(Table5[[#This Row],[CONTROLN]],vlookup_table[],2,FALSE)</f>
        <v>0</v>
      </c>
      <c r="O1836">
        <f>VLOOKUP(Table5[[#This Row],[CONTROLN]],vlookup_table[],4,FALSE)</f>
        <v>2008</v>
      </c>
      <c r="P1836" t="str">
        <f>VLOOKUP(Table5[[#This Row],[CONTROLN]],vlookup_table[],5,FALSE)</f>
        <v>S1</v>
      </c>
      <c r="Q1836">
        <f>VLOOKUP(Table5[[#This Row],[CONTROLN]],vlookup_table[],7,FALSE)</f>
        <v>13</v>
      </c>
      <c r="R1836">
        <f t="shared" si="28"/>
        <v>76</v>
      </c>
      <c r="S18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37" spans="1:19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  <c r="N1837">
        <f>VLOOKUP(Table5[[#This Row],[CONTROLN]],vlookup_table[],2,FALSE)</f>
        <v>0</v>
      </c>
      <c r="O1837">
        <f>VLOOKUP(Table5[[#This Row],[CONTROLN]],vlookup_table[],4,FALSE)</f>
        <v>4201</v>
      </c>
      <c r="P1837" t="str">
        <f>VLOOKUP(Table5[[#This Row],[CONTROLN]],vlookup_table[],5,FALSE)</f>
        <v>S3</v>
      </c>
      <c r="Q1837">
        <f>VLOOKUP(Table5[[#This Row],[CONTROLN]],vlookup_table[],7,FALSE)</f>
        <v>15</v>
      </c>
      <c r="R1837">
        <f t="shared" si="28"/>
        <v>55</v>
      </c>
      <c r="S18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38" spans="1:19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  <c r="N1838">
        <f>VLOOKUP(Table5[[#This Row],[CONTROLN]],vlookup_table[],2,FALSE)</f>
        <v>0</v>
      </c>
      <c r="O1838">
        <f>VLOOKUP(Table5[[#This Row],[CONTROLN]],vlookup_table[],4,FALSE)</f>
        <v>1</v>
      </c>
      <c r="P1838" t="str">
        <f>VLOOKUP(Table5[[#This Row],[CONTROLN]],vlookup_table[],5,FALSE)</f>
        <v>S1</v>
      </c>
      <c r="Q1838">
        <f>VLOOKUP(Table5[[#This Row],[CONTROLN]],vlookup_table[],7,FALSE)</f>
        <v>20</v>
      </c>
      <c r="R1838">
        <f t="shared" si="28"/>
        <v>97</v>
      </c>
      <c r="S18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39" spans="1:19" x14ac:dyDescent="0.35">
      <c r="A1839">
        <v>18038</v>
      </c>
      <c r="B1839" t="s">
        <v>18</v>
      </c>
      <c r="C1839" t="s">
        <v>109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  <c r="N1839">
        <f>VLOOKUP(Table5[[#This Row],[CONTROLN]],vlookup_table[],2,FALSE)</f>
        <v>0</v>
      </c>
      <c r="O1839">
        <f>VLOOKUP(Table5[[#This Row],[CONTROLN]],vlookup_table[],4,FALSE)</f>
        <v>0</v>
      </c>
      <c r="P1839" t="str">
        <f>VLOOKUP(Table5[[#This Row],[CONTROLN]],vlookup_table[],5,FALSE)</f>
        <v>R2</v>
      </c>
      <c r="Q1839">
        <f>VLOOKUP(Table5[[#This Row],[CONTROLN]],vlookup_table[],7,FALSE)</f>
        <v>16</v>
      </c>
      <c r="R1839" t="str">
        <f t="shared" si="28"/>
        <v/>
      </c>
      <c r="S18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40" spans="1:19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  <c r="N1840">
        <f>VLOOKUP(Table5[[#This Row],[CONTROLN]],vlookup_table[],2,FALSE)</f>
        <v>0</v>
      </c>
      <c r="O1840">
        <f>VLOOKUP(Table5[[#This Row],[CONTROLN]],vlookup_table[],4,FALSE)</f>
        <v>1801</v>
      </c>
      <c r="P1840" t="str">
        <f>VLOOKUP(Table5[[#This Row],[CONTROLN]],vlookup_table[],5,FALSE)</f>
        <v>C2</v>
      </c>
      <c r="Q1840">
        <f>VLOOKUP(Table5[[#This Row],[CONTROLN]],vlookup_table[],7,FALSE)</f>
        <v>20</v>
      </c>
      <c r="R1840">
        <f t="shared" si="28"/>
        <v>79</v>
      </c>
      <c r="S18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41" spans="1:19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  <c r="N1841">
        <f>VLOOKUP(Table5[[#This Row],[CONTROLN]],vlookup_table[],2,FALSE)</f>
        <v>0</v>
      </c>
      <c r="O1841">
        <f>VLOOKUP(Table5[[#This Row],[CONTROLN]],vlookup_table[],4,FALSE)</f>
        <v>2901</v>
      </c>
      <c r="P1841" t="str">
        <f>VLOOKUP(Table5[[#This Row],[CONTROLN]],vlookup_table[],5,FALSE)</f>
        <v>S1</v>
      </c>
      <c r="Q1841">
        <f>VLOOKUP(Table5[[#This Row],[CONTROLN]],vlookup_table[],7,FALSE)</f>
        <v>15</v>
      </c>
      <c r="R1841">
        <f t="shared" si="28"/>
        <v>68</v>
      </c>
      <c r="S18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42" spans="1:19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  <c r="N1842">
        <f>VLOOKUP(Table5[[#This Row],[CONTROLN]],vlookup_table[],2,FALSE)</f>
        <v>28</v>
      </c>
      <c r="O1842">
        <f>VLOOKUP(Table5[[#This Row],[CONTROLN]],vlookup_table[],4,FALSE)</f>
        <v>5610</v>
      </c>
      <c r="P1842" t="str">
        <f>VLOOKUP(Table5[[#This Row],[CONTROLN]],vlookup_table[],5,FALSE)</f>
        <v>T3</v>
      </c>
      <c r="Q1842">
        <f>VLOOKUP(Table5[[#This Row],[CONTROLN]],vlookup_table[],7,FALSE)</f>
        <v>10</v>
      </c>
      <c r="R1842">
        <f t="shared" si="28"/>
        <v>40</v>
      </c>
      <c r="S18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43" spans="1:19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  <c r="N1843">
        <f>VLOOKUP(Table5[[#This Row],[CONTROLN]],vlookup_table[],2,FALSE)</f>
        <v>0</v>
      </c>
      <c r="O1843">
        <f>VLOOKUP(Table5[[#This Row],[CONTROLN]],vlookup_table[],4,FALSE)</f>
        <v>0</v>
      </c>
      <c r="P1843" t="str">
        <f>VLOOKUP(Table5[[#This Row],[CONTROLN]],vlookup_table[],5,FALSE)</f>
        <v>U1</v>
      </c>
      <c r="Q1843">
        <f>VLOOKUP(Table5[[#This Row],[CONTROLN]],vlookup_table[],7,FALSE)</f>
        <v>10</v>
      </c>
      <c r="R1843" t="str">
        <f t="shared" si="28"/>
        <v/>
      </c>
      <c r="S18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44" spans="1:19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  <c r="N1844">
        <f>VLOOKUP(Table5[[#This Row],[CONTROLN]],vlookup_table[],2,FALSE)</f>
        <v>2</v>
      </c>
      <c r="O1844">
        <f>VLOOKUP(Table5[[#This Row],[CONTROLN]],vlookup_table[],4,FALSE)</f>
        <v>1001</v>
      </c>
      <c r="P1844" t="str">
        <f>VLOOKUP(Table5[[#This Row],[CONTROLN]],vlookup_table[],5,FALSE)</f>
        <v>S1</v>
      </c>
      <c r="Q1844">
        <f>VLOOKUP(Table5[[#This Row],[CONTROLN]],vlookup_table[],7,FALSE)</f>
        <v>25</v>
      </c>
      <c r="R1844">
        <f t="shared" si="28"/>
        <v>87</v>
      </c>
      <c r="S18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45" spans="1:19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  <c r="N1845">
        <f>VLOOKUP(Table5[[#This Row],[CONTROLN]],vlookup_table[],2,FALSE)</f>
        <v>0</v>
      </c>
      <c r="O1845">
        <f>VLOOKUP(Table5[[#This Row],[CONTROLN]],vlookup_table[],4,FALSE)</f>
        <v>2401</v>
      </c>
      <c r="P1845" t="str">
        <f>VLOOKUP(Table5[[#This Row],[CONTROLN]],vlookup_table[],5,FALSE)</f>
        <v>S1</v>
      </c>
      <c r="Q1845">
        <f>VLOOKUP(Table5[[#This Row],[CONTROLN]],vlookup_table[],7,FALSE)</f>
        <v>20</v>
      </c>
      <c r="R1845">
        <f t="shared" si="28"/>
        <v>73</v>
      </c>
      <c r="S18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46" spans="1:19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  <c r="N1846">
        <f>VLOOKUP(Table5[[#This Row],[CONTROLN]],vlookup_table[],2,FALSE)</f>
        <v>0</v>
      </c>
      <c r="O1846">
        <f>VLOOKUP(Table5[[#This Row],[CONTROLN]],vlookup_table[],4,FALSE)</f>
        <v>0</v>
      </c>
      <c r="P1846" t="str">
        <f>VLOOKUP(Table5[[#This Row],[CONTROLN]],vlookup_table[],5,FALSE)</f>
        <v>U2</v>
      </c>
      <c r="Q1846">
        <f>VLOOKUP(Table5[[#This Row],[CONTROLN]],vlookup_table[],7,FALSE)</f>
        <v>10</v>
      </c>
      <c r="R1846" t="str">
        <f t="shared" si="28"/>
        <v/>
      </c>
      <c r="S18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47" spans="1:19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  <c r="N1847">
        <f>VLOOKUP(Table5[[#This Row],[CONTROLN]],vlookup_table[],2,FALSE)</f>
        <v>2</v>
      </c>
      <c r="O1847">
        <f>VLOOKUP(Table5[[#This Row],[CONTROLN]],vlookup_table[],4,FALSE)</f>
        <v>4401</v>
      </c>
      <c r="P1847" t="str">
        <f>VLOOKUP(Table5[[#This Row],[CONTROLN]],vlookup_table[],5,FALSE)</f>
        <v>S2</v>
      </c>
      <c r="Q1847">
        <f>VLOOKUP(Table5[[#This Row],[CONTROLN]],vlookup_table[],7,FALSE)</f>
        <v>21</v>
      </c>
      <c r="R1847">
        <f t="shared" si="28"/>
        <v>53</v>
      </c>
      <c r="S18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48" spans="1:19" x14ac:dyDescent="0.35">
      <c r="A1848">
        <v>22337</v>
      </c>
      <c r="B1848" t="s">
        <v>18</v>
      </c>
      <c r="C1848" t="s">
        <v>17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  <c r="N1848">
        <f>VLOOKUP(Table5[[#This Row],[CONTROLN]],vlookup_table[],2,FALSE)</f>
        <v>0</v>
      </c>
      <c r="O1848">
        <f>VLOOKUP(Table5[[#This Row],[CONTROLN]],vlookup_table[],4,FALSE)</f>
        <v>0</v>
      </c>
      <c r="P1848" t="str">
        <f>VLOOKUP(Table5[[#This Row],[CONTROLN]],vlookup_table[],5,FALSE)</f>
        <v>C2</v>
      </c>
      <c r="Q1848">
        <f>VLOOKUP(Table5[[#This Row],[CONTROLN]],vlookup_table[],7,FALSE)</f>
        <v>10</v>
      </c>
      <c r="R1848" t="str">
        <f t="shared" si="28"/>
        <v/>
      </c>
      <c r="S18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49" spans="1:19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  <c r="N1849">
        <f>VLOOKUP(Table5[[#This Row],[CONTROLN]],vlookup_table[],2,FALSE)</f>
        <v>2</v>
      </c>
      <c r="O1849">
        <f>VLOOKUP(Table5[[#This Row],[CONTROLN]],vlookup_table[],4,FALSE)</f>
        <v>606</v>
      </c>
      <c r="P1849" t="str">
        <f>VLOOKUP(Table5[[#This Row],[CONTROLN]],vlookup_table[],5,FALSE)</f>
        <v>R2</v>
      </c>
      <c r="Q1849">
        <f>VLOOKUP(Table5[[#This Row],[CONTROLN]],vlookup_table[],7,FALSE)</f>
        <v>30</v>
      </c>
      <c r="R1849">
        <f t="shared" si="28"/>
        <v>91</v>
      </c>
      <c r="S18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50" spans="1:19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  <c r="N1850">
        <f>VLOOKUP(Table5[[#This Row],[CONTROLN]],vlookup_table[],2,FALSE)</f>
        <v>0</v>
      </c>
      <c r="O1850">
        <f>VLOOKUP(Table5[[#This Row],[CONTROLN]],vlookup_table[],4,FALSE)</f>
        <v>0</v>
      </c>
      <c r="P1850" t="str">
        <f>VLOOKUP(Table5[[#This Row],[CONTROLN]],vlookup_table[],5,FALSE)</f>
        <v>C1</v>
      </c>
      <c r="Q1850">
        <f>VLOOKUP(Table5[[#This Row],[CONTROLN]],vlookup_table[],7,FALSE)</f>
        <v>20</v>
      </c>
      <c r="R1850" t="str">
        <f t="shared" si="28"/>
        <v/>
      </c>
      <c r="S18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51" spans="1:19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  <c r="N1851">
        <f>VLOOKUP(Table5[[#This Row],[CONTROLN]],vlookup_table[],2,FALSE)</f>
        <v>1</v>
      </c>
      <c r="O1851">
        <f>VLOOKUP(Table5[[#This Row],[CONTROLN]],vlookup_table[],4,FALSE)</f>
        <v>6607</v>
      </c>
      <c r="P1851" t="str">
        <f>VLOOKUP(Table5[[#This Row],[CONTROLN]],vlookup_table[],5,FALSE)</f>
        <v>S2</v>
      </c>
      <c r="Q1851">
        <f>VLOOKUP(Table5[[#This Row],[CONTROLN]],vlookup_table[],7,FALSE)</f>
        <v>30</v>
      </c>
      <c r="R1851">
        <f t="shared" si="28"/>
        <v>30</v>
      </c>
      <c r="S18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52" spans="1:19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  <c r="N1852">
        <f>VLOOKUP(Table5[[#This Row],[CONTROLN]],vlookup_table[],2,FALSE)</f>
        <v>0</v>
      </c>
      <c r="O1852">
        <f>VLOOKUP(Table5[[#This Row],[CONTROLN]],vlookup_table[],4,FALSE)</f>
        <v>3001</v>
      </c>
      <c r="P1852" t="str">
        <f>VLOOKUP(Table5[[#This Row],[CONTROLN]],vlookup_table[],5,FALSE)</f>
        <v>T2</v>
      </c>
      <c r="Q1852">
        <f>VLOOKUP(Table5[[#This Row],[CONTROLN]],vlookup_table[],7,FALSE)</f>
        <v>10</v>
      </c>
      <c r="R1852">
        <f t="shared" si="28"/>
        <v>67</v>
      </c>
      <c r="S18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53" spans="1:19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  <c r="N1853">
        <f>VLOOKUP(Table5[[#This Row],[CONTROLN]],vlookup_table[],2,FALSE)</f>
        <v>0</v>
      </c>
      <c r="O1853">
        <f>VLOOKUP(Table5[[#This Row],[CONTROLN]],vlookup_table[],4,FALSE)</f>
        <v>2001</v>
      </c>
      <c r="P1853" t="str">
        <f>VLOOKUP(Table5[[#This Row],[CONTROLN]],vlookup_table[],5,FALSE)</f>
        <v>C1</v>
      </c>
      <c r="Q1853">
        <f>VLOOKUP(Table5[[#This Row],[CONTROLN]],vlookup_table[],7,FALSE)</f>
        <v>17</v>
      </c>
      <c r="R1853">
        <f t="shared" si="28"/>
        <v>77</v>
      </c>
      <c r="S18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54" spans="1:19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  <c r="N1854">
        <f>VLOOKUP(Table5[[#This Row],[CONTROLN]],vlookup_table[],2,FALSE)</f>
        <v>0</v>
      </c>
      <c r="O1854">
        <f>VLOOKUP(Table5[[#This Row],[CONTROLN]],vlookup_table[],4,FALSE)</f>
        <v>1901</v>
      </c>
      <c r="P1854" t="str">
        <f>VLOOKUP(Table5[[#This Row],[CONTROLN]],vlookup_table[],5,FALSE)</f>
        <v>C2</v>
      </c>
      <c r="Q1854">
        <f>VLOOKUP(Table5[[#This Row],[CONTROLN]],vlookup_table[],7,FALSE)</f>
        <v>6</v>
      </c>
      <c r="R1854">
        <f t="shared" si="28"/>
        <v>78</v>
      </c>
      <c r="S18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55" spans="1:19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  <c r="N1855">
        <f>VLOOKUP(Table5[[#This Row],[CONTROLN]],vlookup_table[],2,FALSE)</f>
        <v>1</v>
      </c>
      <c r="O1855">
        <f>VLOOKUP(Table5[[#This Row],[CONTROLN]],vlookup_table[],4,FALSE)</f>
        <v>3201</v>
      </c>
      <c r="P1855" t="str">
        <f>VLOOKUP(Table5[[#This Row],[CONTROLN]],vlookup_table[],5,FALSE)</f>
        <v>T2</v>
      </c>
      <c r="Q1855">
        <f>VLOOKUP(Table5[[#This Row],[CONTROLN]],vlookup_table[],7,FALSE)</f>
        <v>12</v>
      </c>
      <c r="R1855">
        <f t="shared" si="28"/>
        <v>65</v>
      </c>
      <c r="S18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56" spans="1:19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  <c r="N1856">
        <f>VLOOKUP(Table5[[#This Row],[CONTROLN]],vlookup_table[],2,FALSE)</f>
        <v>0</v>
      </c>
      <c r="O1856">
        <f>VLOOKUP(Table5[[#This Row],[CONTROLN]],vlookup_table[],4,FALSE)</f>
        <v>3001</v>
      </c>
      <c r="P1856" t="str">
        <f>VLOOKUP(Table5[[#This Row],[CONTROLN]],vlookup_table[],5,FALSE)</f>
        <v>U1</v>
      </c>
      <c r="Q1856">
        <f>VLOOKUP(Table5[[#This Row],[CONTROLN]],vlookup_table[],7,FALSE)</f>
        <v>5</v>
      </c>
      <c r="R1856">
        <f t="shared" si="28"/>
        <v>67</v>
      </c>
      <c r="S18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57" spans="1:19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  <c r="N1857">
        <f>VLOOKUP(Table5[[#This Row],[CONTROLN]],vlookup_table[],2,FALSE)</f>
        <v>2</v>
      </c>
      <c r="O1857">
        <f>VLOOKUP(Table5[[#This Row],[CONTROLN]],vlookup_table[],4,FALSE)</f>
        <v>3606</v>
      </c>
      <c r="P1857" t="str">
        <f>VLOOKUP(Table5[[#This Row],[CONTROLN]],vlookup_table[],5,FALSE)</f>
        <v>R2</v>
      </c>
      <c r="Q1857">
        <f>VLOOKUP(Table5[[#This Row],[CONTROLN]],vlookup_table[],7,FALSE)</f>
        <v>5</v>
      </c>
      <c r="R1857">
        <f t="shared" si="28"/>
        <v>61</v>
      </c>
      <c r="S18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58" spans="1:19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  <c r="N1858">
        <f>VLOOKUP(Table5[[#This Row],[CONTROLN]],vlookup_table[],2,FALSE)</f>
        <v>0</v>
      </c>
      <c r="O1858">
        <f>VLOOKUP(Table5[[#This Row],[CONTROLN]],vlookup_table[],4,FALSE)</f>
        <v>4803</v>
      </c>
      <c r="P1858" t="str">
        <f>VLOOKUP(Table5[[#This Row],[CONTROLN]],vlookup_table[],5,FALSE)</f>
        <v>S2</v>
      </c>
      <c r="Q1858">
        <f>VLOOKUP(Table5[[#This Row],[CONTROLN]],vlookup_table[],7,FALSE)</f>
        <v>5</v>
      </c>
      <c r="R1858">
        <f t="shared" ref="R1858:R1921" si="29">IF(OR(O1858="",O1858=0),"",(1997-(1900+INT(O1858/100)))-IF(MOD(O1858,100)&gt;6,1,0))</f>
        <v>49</v>
      </c>
      <c r="S18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59" spans="1:19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  <c r="N1859">
        <f>VLOOKUP(Table5[[#This Row],[CONTROLN]],vlookup_table[],2,FALSE)</f>
        <v>28</v>
      </c>
      <c r="O1859">
        <f>VLOOKUP(Table5[[#This Row],[CONTROLN]],vlookup_table[],4,FALSE)</f>
        <v>601</v>
      </c>
      <c r="P1859" t="str">
        <f>VLOOKUP(Table5[[#This Row],[CONTROLN]],vlookup_table[],5,FALSE)</f>
        <v>U3</v>
      </c>
      <c r="Q1859">
        <f>VLOOKUP(Table5[[#This Row],[CONTROLN]],vlookup_table[],7,FALSE)</f>
        <v>10</v>
      </c>
      <c r="R1859">
        <f t="shared" si="29"/>
        <v>91</v>
      </c>
      <c r="S18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60" spans="1:19" x14ac:dyDescent="0.35">
      <c r="A1860">
        <v>12932</v>
      </c>
      <c r="B1860" t="s">
        <v>108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  <c r="N1860">
        <f>VLOOKUP(Table5[[#This Row],[CONTROLN]],vlookup_table[],2,FALSE)</f>
        <v>28</v>
      </c>
      <c r="O1860">
        <f>VLOOKUP(Table5[[#This Row],[CONTROLN]],vlookup_table[],4,FALSE)</f>
        <v>4704</v>
      </c>
      <c r="P1860" t="str">
        <f>VLOOKUP(Table5[[#This Row],[CONTROLN]],vlookup_table[],5,FALSE)</f>
        <v>C2</v>
      </c>
      <c r="Q1860">
        <f>VLOOKUP(Table5[[#This Row],[CONTROLN]],vlookup_table[],7,FALSE)</f>
        <v>21</v>
      </c>
      <c r="R1860">
        <f t="shared" si="29"/>
        <v>50</v>
      </c>
      <c r="S18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61" spans="1:19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  <c r="N1861">
        <f>VLOOKUP(Table5[[#This Row],[CONTROLN]],vlookup_table[],2,FALSE)</f>
        <v>2</v>
      </c>
      <c r="O1861">
        <f>VLOOKUP(Table5[[#This Row],[CONTROLN]],vlookup_table[],4,FALSE)</f>
        <v>508</v>
      </c>
      <c r="P1861" t="str">
        <f>VLOOKUP(Table5[[#This Row],[CONTROLN]],vlookup_table[],5,FALSE)</f>
        <v/>
      </c>
      <c r="Q1861">
        <f>VLOOKUP(Table5[[#This Row],[CONTROLN]],vlookup_table[],7,FALSE)</f>
        <v>10</v>
      </c>
      <c r="R1861">
        <f t="shared" si="29"/>
        <v>91</v>
      </c>
      <c r="S186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862" spans="1:19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  <c r="N1862">
        <f>VLOOKUP(Table5[[#This Row],[CONTROLN]],vlookup_table[],2,FALSE)</f>
        <v>2</v>
      </c>
      <c r="O1862">
        <f>VLOOKUP(Table5[[#This Row],[CONTROLN]],vlookup_table[],4,FALSE)</f>
        <v>4104</v>
      </c>
      <c r="P1862" t="str">
        <f>VLOOKUP(Table5[[#This Row],[CONTROLN]],vlookup_table[],5,FALSE)</f>
        <v>S1</v>
      </c>
      <c r="Q1862">
        <f>VLOOKUP(Table5[[#This Row],[CONTROLN]],vlookup_table[],7,FALSE)</f>
        <v>23</v>
      </c>
      <c r="R1862">
        <f t="shared" si="29"/>
        <v>56</v>
      </c>
      <c r="S18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63" spans="1:19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  <c r="N1863">
        <f>VLOOKUP(Table5[[#This Row],[CONTROLN]],vlookup_table[],2,FALSE)</f>
        <v>0</v>
      </c>
      <c r="O1863">
        <f>VLOOKUP(Table5[[#This Row],[CONTROLN]],vlookup_table[],4,FALSE)</f>
        <v>3710</v>
      </c>
      <c r="P1863" t="str">
        <f>VLOOKUP(Table5[[#This Row],[CONTROLN]],vlookup_table[],5,FALSE)</f>
        <v>T2</v>
      </c>
      <c r="Q1863">
        <f>VLOOKUP(Table5[[#This Row],[CONTROLN]],vlookup_table[],7,FALSE)</f>
        <v>15</v>
      </c>
      <c r="R1863">
        <f t="shared" si="29"/>
        <v>59</v>
      </c>
      <c r="S18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64" spans="1:19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  <c r="N1864">
        <f>VLOOKUP(Table5[[#This Row],[CONTROLN]],vlookup_table[],2,FALSE)</f>
        <v>1</v>
      </c>
      <c r="O1864">
        <f>VLOOKUP(Table5[[#This Row],[CONTROLN]],vlookup_table[],4,FALSE)</f>
        <v>5101</v>
      </c>
      <c r="P1864" t="str">
        <f>VLOOKUP(Table5[[#This Row],[CONTROLN]],vlookup_table[],5,FALSE)</f>
        <v>T1</v>
      </c>
      <c r="Q1864">
        <f>VLOOKUP(Table5[[#This Row],[CONTROLN]],vlookup_table[],7,FALSE)</f>
        <v>8</v>
      </c>
      <c r="R1864">
        <f t="shared" si="29"/>
        <v>46</v>
      </c>
      <c r="S18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65" spans="1:19" x14ac:dyDescent="0.35">
      <c r="A1865">
        <v>79850</v>
      </c>
      <c r="B1865" t="s">
        <v>36</v>
      </c>
      <c r="C1865" t="s">
        <v>14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  <c r="N1865">
        <f>VLOOKUP(Table5[[#This Row],[CONTROLN]],vlookup_table[],2,FALSE)</f>
        <v>2</v>
      </c>
      <c r="O1865">
        <f>VLOOKUP(Table5[[#This Row],[CONTROLN]],vlookup_table[],4,FALSE)</f>
        <v>1401</v>
      </c>
      <c r="P1865" t="str">
        <f>VLOOKUP(Table5[[#This Row],[CONTROLN]],vlookup_table[],5,FALSE)</f>
        <v>R2</v>
      </c>
      <c r="Q1865">
        <f>VLOOKUP(Table5[[#This Row],[CONTROLN]],vlookup_table[],7,FALSE)</f>
        <v>10</v>
      </c>
      <c r="R1865">
        <f t="shared" si="29"/>
        <v>83</v>
      </c>
      <c r="S18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66" spans="1:19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  <c r="N1866">
        <f>VLOOKUP(Table5[[#This Row],[CONTROLN]],vlookup_table[],2,FALSE)</f>
        <v>2</v>
      </c>
      <c r="O1866">
        <f>VLOOKUP(Table5[[#This Row],[CONTROLN]],vlookup_table[],4,FALSE)</f>
        <v>0</v>
      </c>
      <c r="P1866" t="str">
        <f>VLOOKUP(Table5[[#This Row],[CONTROLN]],vlookup_table[],5,FALSE)</f>
        <v>R2</v>
      </c>
      <c r="Q1866">
        <f>VLOOKUP(Table5[[#This Row],[CONTROLN]],vlookup_table[],7,FALSE)</f>
        <v>10</v>
      </c>
      <c r="R1866" t="str">
        <f t="shared" si="29"/>
        <v/>
      </c>
      <c r="S18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67" spans="1:19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  <c r="N1867">
        <f>VLOOKUP(Table5[[#This Row],[CONTROLN]],vlookup_table[],2,FALSE)</f>
        <v>0</v>
      </c>
      <c r="O1867">
        <f>VLOOKUP(Table5[[#This Row],[CONTROLN]],vlookup_table[],4,FALSE)</f>
        <v>5801</v>
      </c>
      <c r="P1867" t="str">
        <f>VLOOKUP(Table5[[#This Row],[CONTROLN]],vlookup_table[],5,FALSE)</f>
        <v>T2</v>
      </c>
      <c r="Q1867">
        <f>VLOOKUP(Table5[[#This Row],[CONTROLN]],vlookup_table[],7,FALSE)</f>
        <v>25</v>
      </c>
      <c r="R1867">
        <f t="shared" si="29"/>
        <v>39</v>
      </c>
      <c r="S18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68" spans="1:19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  <c r="N1868">
        <f>VLOOKUP(Table5[[#This Row],[CONTROLN]],vlookup_table[],2,FALSE)</f>
        <v>2</v>
      </c>
      <c r="O1868">
        <f>VLOOKUP(Table5[[#This Row],[CONTROLN]],vlookup_table[],4,FALSE)</f>
        <v>0</v>
      </c>
      <c r="P1868" t="str">
        <f>VLOOKUP(Table5[[#This Row],[CONTROLN]],vlookup_table[],5,FALSE)</f>
        <v>R2</v>
      </c>
      <c r="Q1868">
        <f>VLOOKUP(Table5[[#This Row],[CONTROLN]],vlookup_table[],7,FALSE)</f>
        <v>5</v>
      </c>
      <c r="R1868" t="str">
        <f t="shared" si="29"/>
        <v/>
      </c>
      <c r="S18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69" spans="1:19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  <c r="N1869">
        <f>VLOOKUP(Table5[[#This Row],[CONTROLN]],vlookup_table[],2,FALSE)</f>
        <v>1002</v>
      </c>
      <c r="O1869">
        <f>VLOOKUP(Table5[[#This Row],[CONTROLN]],vlookup_table[],4,FALSE)</f>
        <v>2301</v>
      </c>
      <c r="P1869" t="str">
        <f>VLOOKUP(Table5[[#This Row],[CONTROLN]],vlookup_table[],5,FALSE)</f>
        <v>R2</v>
      </c>
      <c r="Q1869">
        <f>VLOOKUP(Table5[[#This Row],[CONTROLN]],vlookup_table[],7,FALSE)</f>
        <v>25</v>
      </c>
      <c r="R1869">
        <f t="shared" si="29"/>
        <v>74</v>
      </c>
      <c r="S18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70" spans="1:19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  <c r="N1870">
        <f>VLOOKUP(Table5[[#This Row],[CONTROLN]],vlookup_table[],2,FALSE)</f>
        <v>0</v>
      </c>
      <c r="O1870">
        <f>VLOOKUP(Table5[[#This Row],[CONTROLN]],vlookup_table[],4,FALSE)</f>
        <v>4102</v>
      </c>
      <c r="P1870" t="str">
        <f>VLOOKUP(Table5[[#This Row],[CONTROLN]],vlookup_table[],5,FALSE)</f>
        <v>R1</v>
      </c>
      <c r="Q1870">
        <f>VLOOKUP(Table5[[#This Row],[CONTROLN]],vlookup_table[],7,FALSE)</f>
        <v>12</v>
      </c>
      <c r="R1870">
        <f t="shared" si="29"/>
        <v>56</v>
      </c>
      <c r="S18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71" spans="1:19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  <c r="N1871">
        <f>VLOOKUP(Table5[[#This Row],[CONTROLN]],vlookup_table[],2,FALSE)</f>
        <v>28</v>
      </c>
      <c r="O1871">
        <f>VLOOKUP(Table5[[#This Row],[CONTROLN]],vlookup_table[],4,FALSE)</f>
        <v>0</v>
      </c>
      <c r="P1871" t="str">
        <f>VLOOKUP(Table5[[#This Row],[CONTROLN]],vlookup_table[],5,FALSE)</f>
        <v>S1</v>
      </c>
      <c r="Q1871">
        <f>VLOOKUP(Table5[[#This Row],[CONTROLN]],vlookup_table[],7,FALSE)</f>
        <v>5</v>
      </c>
      <c r="R1871" t="str">
        <f t="shared" si="29"/>
        <v/>
      </c>
      <c r="S18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72" spans="1:19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  <c r="N1872">
        <f>VLOOKUP(Table5[[#This Row],[CONTROLN]],vlookup_table[],2,FALSE)</f>
        <v>0</v>
      </c>
      <c r="O1872">
        <f>VLOOKUP(Table5[[#This Row],[CONTROLN]],vlookup_table[],4,FALSE)</f>
        <v>1501</v>
      </c>
      <c r="P1872" t="str">
        <f>VLOOKUP(Table5[[#This Row],[CONTROLN]],vlookup_table[],5,FALSE)</f>
        <v>S1</v>
      </c>
      <c r="Q1872">
        <f>VLOOKUP(Table5[[#This Row],[CONTROLN]],vlookup_table[],7,FALSE)</f>
        <v>7</v>
      </c>
      <c r="R1872">
        <f t="shared" si="29"/>
        <v>82</v>
      </c>
      <c r="S18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73" spans="1:19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  <c r="N1873">
        <f>VLOOKUP(Table5[[#This Row],[CONTROLN]],vlookup_table[],2,FALSE)</f>
        <v>28028</v>
      </c>
      <c r="O1873">
        <f>VLOOKUP(Table5[[#This Row],[CONTROLN]],vlookup_table[],4,FALSE)</f>
        <v>4112</v>
      </c>
      <c r="P1873" t="str">
        <f>VLOOKUP(Table5[[#This Row],[CONTROLN]],vlookup_table[],5,FALSE)</f>
        <v>U3</v>
      </c>
      <c r="Q1873">
        <f>VLOOKUP(Table5[[#This Row],[CONTROLN]],vlookup_table[],7,FALSE)</f>
        <v>8</v>
      </c>
      <c r="R1873">
        <f t="shared" si="29"/>
        <v>55</v>
      </c>
      <c r="S18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74" spans="1:19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  <c r="N1874">
        <f>VLOOKUP(Table5[[#This Row],[CONTROLN]],vlookup_table[],2,FALSE)</f>
        <v>1</v>
      </c>
      <c r="O1874">
        <f>VLOOKUP(Table5[[#This Row],[CONTROLN]],vlookup_table[],4,FALSE)</f>
        <v>5708</v>
      </c>
      <c r="P1874" t="str">
        <f>VLOOKUP(Table5[[#This Row],[CONTROLN]],vlookup_table[],5,FALSE)</f>
        <v>C1</v>
      </c>
      <c r="Q1874">
        <f>VLOOKUP(Table5[[#This Row],[CONTROLN]],vlookup_table[],7,FALSE)</f>
        <v>9</v>
      </c>
      <c r="R1874">
        <f t="shared" si="29"/>
        <v>39</v>
      </c>
      <c r="S18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75" spans="1:19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  <c r="N1875">
        <f>VLOOKUP(Table5[[#This Row],[CONTROLN]],vlookup_table[],2,FALSE)</f>
        <v>0</v>
      </c>
      <c r="O1875">
        <f>VLOOKUP(Table5[[#This Row],[CONTROLN]],vlookup_table[],4,FALSE)</f>
        <v>5801</v>
      </c>
      <c r="P1875" t="str">
        <f>VLOOKUP(Table5[[#This Row],[CONTROLN]],vlookup_table[],5,FALSE)</f>
        <v>S1</v>
      </c>
      <c r="Q1875">
        <f>VLOOKUP(Table5[[#This Row],[CONTROLN]],vlookup_table[],7,FALSE)</f>
        <v>35</v>
      </c>
      <c r="R1875">
        <f t="shared" si="29"/>
        <v>39</v>
      </c>
      <c r="S18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76" spans="1:19" x14ac:dyDescent="0.35">
      <c r="A1876">
        <v>52902</v>
      </c>
      <c r="B1876" t="s">
        <v>108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  <c r="N1876">
        <f>VLOOKUP(Table5[[#This Row],[CONTROLN]],vlookup_table[],2,FALSE)</f>
        <v>28</v>
      </c>
      <c r="O1876">
        <f>VLOOKUP(Table5[[#This Row],[CONTROLN]],vlookup_table[],4,FALSE)</f>
        <v>0</v>
      </c>
      <c r="P1876" t="str">
        <f>VLOOKUP(Table5[[#This Row],[CONTROLN]],vlookup_table[],5,FALSE)</f>
        <v>C1</v>
      </c>
      <c r="Q1876">
        <f>VLOOKUP(Table5[[#This Row],[CONTROLN]],vlookup_table[],7,FALSE)</f>
        <v>17</v>
      </c>
      <c r="R1876" t="str">
        <f t="shared" si="29"/>
        <v/>
      </c>
      <c r="S18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77" spans="1:19" x14ac:dyDescent="0.35">
      <c r="A1877">
        <v>79213</v>
      </c>
      <c r="B1877" t="s">
        <v>36</v>
      </c>
      <c r="C1877" t="s">
        <v>14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  <c r="N1877">
        <f>VLOOKUP(Table5[[#This Row],[CONTROLN]],vlookup_table[],2,FALSE)</f>
        <v>2</v>
      </c>
      <c r="O1877">
        <f>VLOOKUP(Table5[[#This Row],[CONTROLN]],vlookup_table[],4,FALSE)</f>
        <v>2903</v>
      </c>
      <c r="P1877" t="str">
        <f>VLOOKUP(Table5[[#This Row],[CONTROLN]],vlookup_table[],5,FALSE)</f>
        <v>R2</v>
      </c>
      <c r="Q1877">
        <f>VLOOKUP(Table5[[#This Row],[CONTROLN]],vlookup_table[],7,FALSE)</f>
        <v>12</v>
      </c>
      <c r="R1877">
        <f t="shared" si="29"/>
        <v>68</v>
      </c>
      <c r="S18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78" spans="1:19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  <c r="N1878">
        <f>VLOOKUP(Table5[[#This Row],[CONTROLN]],vlookup_table[],2,FALSE)</f>
        <v>2</v>
      </c>
      <c r="O1878">
        <f>VLOOKUP(Table5[[#This Row],[CONTROLN]],vlookup_table[],4,FALSE)</f>
        <v>2806</v>
      </c>
      <c r="P1878" t="str">
        <f>VLOOKUP(Table5[[#This Row],[CONTROLN]],vlookup_table[],5,FALSE)</f>
        <v>S1</v>
      </c>
      <c r="Q1878">
        <f>VLOOKUP(Table5[[#This Row],[CONTROLN]],vlookup_table[],7,FALSE)</f>
        <v>14</v>
      </c>
      <c r="R1878">
        <f t="shared" si="29"/>
        <v>69</v>
      </c>
      <c r="S18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79" spans="1:19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  <c r="N1879">
        <f>VLOOKUP(Table5[[#This Row],[CONTROLN]],vlookup_table[],2,FALSE)</f>
        <v>2</v>
      </c>
      <c r="O1879">
        <f>VLOOKUP(Table5[[#This Row],[CONTROLN]],vlookup_table[],4,FALSE)</f>
        <v>1002</v>
      </c>
      <c r="P1879" t="str">
        <f>VLOOKUP(Table5[[#This Row],[CONTROLN]],vlookup_table[],5,FALSE)</f>
        <v>R2</v>
      </c>
      <c r="Q1879">
        <f>VLOOKUP(Table5[[#This Row],[CONTROLN]],vlookup_table[],7,FALSE)</f>
        <v>6</v>
      </c>
      <c r="R1879">
        <f t="shared" si="29"/>
        <v>87</v>
      </c>
      <c r="S18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80" spans="1:19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  <c r="N1880">
        <f>VLOOKUP(Table5[[#This Row],[CONTROLN]],vlookup_table[],2,FALSE)</f>
        <v>0</v>
      </c>
      <c r="O1880">
        <f>VLOOKUP(Table5[[#This Row],[CONTROLN]],vlookup_table[],4,FALSE)</f>
        <v>5301</v>
      </c>
      <c r="P1880" t="str">
        <f>VLOOKUP(Table5[[#This Row],[CONTROLN]],vlookup_table[],5,FALSE)</f>
        <v>S2</v>
      </c>
      <c r="Q1880">
        <f>VLOOKUP(Table5[[#This Row],[CONTROLN]],vlookup_table[],7,FALSE)</f>
        <v>20</v>
      </c>
      <c r="R1880">
        <f t="shared" si="29"/>
        <v>44</v>
      </c>
      <c r="S18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81" spans="1:19" x14ac:dyDescent="0.35">
      <c r="A1881">
        <v>54134</v>
      </c>
      <c r="B1881" t="s">
        <v>108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  <c r="N1881">
        <f>VLOOKUP(Table5[[#This Row],[CONTROLN]],vlookup_table[],2,FALSE)</f>
        <v>1</v>
      </c>
      <c r="O1881">
        <f>VLOOKUP(Table5[[#This Row],[CONTROLN]],vlookup_table[],4,FALSE)</f>
        <v>1601</v>
      </c>
      <c r="P1881" t="str">
        <f>VLOOKUP(Table5[[#This Row],[CONTROLN]],vlookup_table[],5,FALSE)</f>
        <v>T3</v>
      </c>
      <c r="Q1881">
        <f>VLOOKUP(Table5[[#This Row],[CONTROLN]],vlookup_table[],7,FALSE)</f>
        <v>10</v>
      </c>
      <c r="R1881">
        <f t="shared" si="29"/>
        <v>81</v>
      </c>
      <c r="S18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82" spans="1:19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  <c r="N1882">
        <f>VLOOKUP(Table5[[#This Row],[CONTROLN]],vlookup_table[],2,FALSE)</f>
        <v>0</v>
      </c>
      <c r="O1882">
        <f>VLOOKUP(Table5[[#This Row],[CONTROLN]],vlookup_table[],4,FALSE)</f>
        <v>3710</v>
      </c>
      <c r="P1882" t="str">
        <f>VLOOKUP(Table5[[#This Row],[CONTROLN]],vlookup_table[],5,FALSE)</f>
        <v>S1</v>
      </c>
      <c r="Q1882">
        <f>VLOOKUP(Table5[[#This Row],[CONTROLN]],vlookup_table[],7,FALSE)</f>
        <v>10</v>
      </c>
      <c r="R1882">
        <f t="shared" si="29"/>
        <v>59</v>
      </c>
      <c r="S18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83" spans="1:19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  <c r="N1883">
        <f>VLOOKUP(Table5[[#This Row],[CONTROLN]],vlookup_table[],2,FALSE)</f>
        <v>0</v>
      </c>
      <c r="O1883">
        <f>VLOOKUP(Table5[[#This Row],[CONTROLN]],vlookup_table[],4,FALSE)</f>
        <v>4601</v>
      </c>
      <c r="P1883" t="str">
        <f>VLOOKUP(Table5[[#This Row],[CONTROLN]],vlookup_table[],5,FALSE)</f>
        <v>U1</v>
      </c>
      <c r="Q1883">
        <f>VLOOKUP(Table5[[#This Row],[CONTROLN]],vlookup_table[],7,FALSE)</f>
        <v>5</v>
      </c>
      <c r="R1883">
        <f t="shared" si="29"/>
        <v>51</v>
      </c>
      <c r="S18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84" spans="1:19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  <c r="N1884">
        <f>VLOOKUP(Table5[[#This Row],[CONTROLN]],vlookup_table[],2,FALSE)</f>
        <v>0</v>
      </c>
      <c r="O1884">
        <f>VLOOKUP(Table5[[#This Row],[CONTROLN]],vlookup_table[],4,FALSE)</f>
        <v>2608</v>
      </c>
      <c r="P1884" t="str">
        <f>VLOOKUP(Table5[[#This Row],[CONTROLN]],vlookup_table[],5,FALSE)</f>
        <v>S2</v>
      </c>
      <c r="Q1884">
        <f>VLOOKUP(Table5[[#This Row],[CONTROLN]],vlookup_table[],7,FALSE)</f>
        <v>3</v>
      </c>
      <c r="R1884">
        <f t="shared" si="29"/>
        <v>70</v>
      </c>
      <c r="S18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85" spans="1:19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  <c r="N1885">
        <f>VLOOKUP(Table5[[#This Row],[CONTROLN]],vlookup_table[],2,FALSE)</f>
        <v>1</v>
      </c>
      <c r="O1885">
        <f>VLOOKUP(Table5[[#This Row],[CONTROLN]],vlookup_table[],4,FALSE)</f>
        <v>4811</v>
      </c>
      <c r="P1885" t="str">
        <f>VLOOKUP(Table5[[#This Row],[CONTROLN]],vlookup_table[],5,FALSE)</f>
        <v>U4</v>
      </c>
      <c r="Q1885">
        <f>VLOOKUP(Table5[[#This Row],[CONTROLN]],vlookup_table[],7,FALSE)</f>
        <v>10</v>
      </c>
      <c r="R1885">
        <f t="shared" si="29"/>
        <v>48</v>
      </c>
      <c r="S18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86" spans="1:19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  <c r="N1886">
        <f>VLOOKUP(Table5[[#This Row],[CONTROLN]],vlookup_table[],2,FALSE)</f>
        <v>1</v>
      </c>
      <c r="O1886">
        <f>VLOOKUP(Table5[[#This Row],[CONTROLN]],vlookup_table[],4,FALSE)</f>
        <v>3407</v>
      </c>
      <c r="P1886" t="str">
        <f>VLOOKUP(Table5[[#This Row],[CONTROLN]],vlookup_table[],5,FALSE)</f>
        <v>S3</v>
      </c>
      <c r="Q1886">
        <f>VLOOKUP(Table5[[#This Row],[CONTROLN]],vlookup_table[],7,FALSE)</f>
        <v>10</v>
      </c>
      <c r="R1886">
        <f t="shared" si="29"/>
        <v>62</v>
      </c>
      <c r="S18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87" spans="1:19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  <c r="N1887">
        <f>VLOOKUP(Table5[[#This Row],[CONTROLN]],vlookup_table[],2,FALSE)</f>
        <v>0</v>
      </c>
      <c r="O1887">
        <f>VLOOKUP(Table5[[#This Row],[CONTROLN]],vlookup_table[],4,FALSE)</f>
        <v>3401</v>
      </c>
      <c r="P1887" t="str">
        <f>VLOOKUP(Table5[[#This Row],[CONTROLN]],vlookup_table[],5,FALSE)</f>
        <v>U2</v>
      </c>
      <c r="Q1887">
        <f>VLOOKUP(Table5[[#This Row],[CONTROLN]],vlookup_table[],7,FALSE)</f>
        <v>17</v>
      </c>
      <c r="R1887">
        <f t="shared" si="29"/>
        <v>63</v>
      </c>
      <c r="S18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88" spans="1:19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  <c r="N1888">
        <f>VLOOKUP(Table5[[#This Row],[CONTROLN]],vlookup_table[],2,FALSE)</f>
        <v>0</v>
      </c>
      <c r="O1888">
        <f>VLOOKUP(Table5[[#This Row],[CONTROLN]],vlookup_table[],4,FALSE)</f>
        <v>1801</v>
      </c>
      <c r="P1888" t="str">
        <f>VLOOKUP(Table5[[#This Row],[CONTROLN]],vlookup_table[],5,FALSE)</f>
        <v>S2</v>
      </c>
      <c r="Q1888">
        <f>VLOOKUP(Table5[[#This Row],[CONTROLN]],vlookup_table[],7,FALSE)</f>
        <v>15</v>
      </c>
      <c r="R1888">
        <f t="shared" si="29"/>
        <v>79</v>
      </c>
      <c r="S18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89" spans="1:19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  <c r="N1889">
        <f>VLOOKUP(Table5[[#This Row],[CONTROLN]],vlookup_table[],2,FALSE)</f>
        <v>1</v>
      </c>
      <c r="O1889">
        <f>VLOOKUP(Table5[[#This Row],[CONTROLN]],vlookup_table[],4,FALSE)</f>
        <v>2201</v>
      </c>
      <c r="P1889" t="str">
        <f>VLOOKUP(Table5[[#This Row],[CONTROLN]],vlookup_table[],5,FALSE)</f>
        <v>C2</v>
      </c>
      <c r="Q1889">
        <f>VLOOKUP(Table5[[#This Row],[CONTROLN]],vlookup_table[],7,FALSE)</f>
        <v>12</v>
      </c>
      <c r="R1889">
        <f t="shared" si="29"/>
        <v>75</v>
      </c>
      <c r="S18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90" spans="1:19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  <c r="N1890">
        <f>VLOOKUP(Table5[[#This Row],[CONTROLN]],vlookup_table[],2,FALSE)</f>
        <v>0</v>
      </c>
      <c r="O1890">
        <f>VLOOKUP(Table5[[#This Row],[CONTROLN]],vlookup_table[],4,FALSE)</f>
        <v>0</v>
      </c>
      <c r="P1890" t="str">
        <f>VLOOKUP(Table5[[#This Row],[CONTROLN]],vlookup_table[],5,FALSE)</f>
        <v>T2</v>
      </c>
      <c r="Q1890">
        <f>VLOOKUP(Table5[[#This Row],[CONTROLN]],vlookup_table[],7,FALSE)</f>
        <v>17</v>
      </c>
      <c r="R1890" t="str">
        <f t="shared" si="29"/>
        <v/>
      </c>
      <c r="S18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91" spans="1:19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  <c r="N1891">
        <f>VLOOKUP(Table5[[#This Row],[CONTROLN]],vlookup_table[],2,FALSE)</f>
        <v>0</v>
      </c>
      <c r="O1891">
        <f>VLOOKUP(Table5[[#This Row],[CONTROLN]],vlookup_table[],4,FALSE)</f>
        <v>2801</v>
      </c>
      <c r="P1891" t="str">
        <f>VLOOKUP(Table5[[#This Row],[CONTROLN]],vlookup_table[],5,FALSE)</f>
        <v>C1</v>
      </c>
      <c r="Q1891">
        <f>VLOOKUP(Table5[[#This Row],[CONTROLN]],vlookup_table[],7,FALSE)</f>
        <v>10</v>
      </c>
      <c r="R1891">
        <f t="shared" si="29"/>
        <v>69</v>
      </c>
      <c r="S18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92" spans="1:19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  <c r="N1892">
        <f>VLOOKUP(Table5[[#This Row],[CONTROLN]],vlookup_table[],2,FALSE)</f>
        <v>2</v>
      </c>
      <c r="O1892">
        <f>VLOOKUP(Table5[[#This Row],[CONTROLN]],vlookup_table[],4,FALSE)</f>
        <v>5701</v>
      </c>
      <c r="P1892" t="str">
        <f>VLOOKUP(Table5[[#This Row],[CONTROLN]],vlookup_table[],5,FALSE)</f>
        <v>T1</v>
      </c>
      <c r="Q1892">
        <f>VLOOKUP(Table5[[#This Row],[CONTROLN]],vlookup_table[],7,FALSE)</f>
        <v>11</v>
      </c>
      <c r="R1892">
        <f t="shared" si="29"/>
        <v>40</v>
      </c>
      <c r="S18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893" spans="1:19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  <c r="N1893">
        <f>VLOOKUP(Table5[[#This Row],[CONTROLN]],vlookup_table[],2,FALSE)</f>
        <v>2</v>
      </c>
      <c r="O1893">
        <f>VLOOKUP(Table5[[#This Row],[CONTROLN]],vlookup_table[],4,FALSE)</f>
        <v>6801</v>
      </c>
      <c r="P1893" t="str">
        <f>VLOOKUP(Table5[[#This Row],[CONTROLN]],vlookup_table[],5,FALSE)</f>
        <v>S2</v>
      </c>
      <c r="Q1893">
        <f>VLOOKUP(Table5[[#This Row],[CONTROLN]],vlookup_table[],7,FALSE)</f>
        <v>17</v>
      </c>
      <c r="R1893">
        <f t="shared" si="29"/>
        <v>29</v>
      </c>
      <c r="S18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94" spans="1:19" x14ac:dyDescent="0.35">
      <c r="A1894">
        <v>17089</v>
      </c>
      <c r="B1894" t="s">
        <v>18</v>
      </c>
      <c r="C1894" t="s">
        <v>17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  <c r="N1894">
        <f>VLOOKUP(Table5[[#This Row],[CONTROLN]],vlookup_table[],2,FALSE)</f>
        <v>0</v>
      </c>
      <c r="O1894">
        <f>VLOOKUP(Table5[[#This Row],[CONTROLN]],vlookup_table[],4,FALSE)</f>
        <v>0</v>
      </c>
      <c r="P1894" t="str">
        <f>VLOOKUP(Table5[[#This Row],[CONTROLN]],vlookup_table[],5,FALSE)</f>
        <v>R2</v>
      </c>
      <c r="Q1894">
        <f>VLOOKUP(Table5[[#This Row],[CONTROLN]],vlookup_table[],7,FALSE)</f>
        <v>5</v>
      </c>
      <c r="R1894" t="str">
        <f t="shared" si="29"/>
        <v/>
      </c>
      <c r="S18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895" spans="1:19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  <c r="N1895">
        <f>VLOOKUP(Table5[[#This Row],[CONTROLN]],vlookup_table[],2,FALSE)</f>
        <v>28</v>
      </c>
      <c r="O1895">
        <f>VLOOKUP(Table5[[#This Row],[CONTROLN]],vlookup_table[],4,FALSE)</f>
        <v>1101</v>
      </c>
      <c r="P1895" t="str">
        <f>VLOOKUP(Table5[[#This Row],[CONTROLN]],vlookup_table[],5,FALSE)</f>
        <v>C1</v>
      </c>
      <c r="Q1895">
        <f>VLOOKUP(Table5[[#This Row],[CONTROLN]],vlookup_table[],7,FALSE)</f>
        <v>5</v>
      </c>
      <c r="R1895">
        <f t="shared" si="29"/>
        <v>86</v>
      </c>
      <c r="S18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896" spans="1:19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  <c r="N1896">
        <f>VLOOKUP(Table5[[#This Row],[CONTROLN]],vlookup_table[],2,FALSE)</f>
        <v>1</v>
      </c>
      <c r="O1896">
        <f>VLOOKUP(Table5[[#This Row],[CONTROLN]],vlookup_table[],4,FALSE)</f>
        <v>2608</v>
      </c>
      <c r="P1896" t="str">
        <f>VLOOKUP(Table5[[#This Row],[CONTROLN]],vlookup_table[],5,FALSE)</f>
        <v>U4</v>
      </c>
      <c r="Q1896">
        <f>VLOOKUP(Table5[[#This Row],[CONTROLN]],vlookup_table[],7,FALSE)</f>
        <v>20</v>
      </c>
      <c r="R1896">
        <f t="shared" si="29"/>
        <v>70</v>
      </c>
      <c r="S18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897" spans="1:19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  <c r="N1897">
        <f>VLOOKUP(Table5[[#This Row],[CONTROLN]],vlookup_table[],2,FALSE)</f>
        <v>1</v>
      </c>
      <c r="O1897">
        <f>VLOOKUP(Table5[[#This Row],[CONTROLN]],vlookup_table[],4,FALSE)</f>
        <v>4612</v>
      </c>
      <c r="P1897" t="str">
        <f>VLOOKUP(Table5[[#This Row],[CONTROLN]],vlookup_table[],5,FALSE)</f>
        <v>S2</v>
      </c>
      <c r="Q1897">
        <f>VLOOKUP(Table5[[#This Row],[CONTROLN]],vlookup_table[],7,FALSE)</f>
        <v>10</v>
      </c>
      <c r="R1897">
        <f t="shared" si="29"/>
        <v>50</v>
      </c>
      <c r="S18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98" spans="1:19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  <c r="N1898">
        <f>VLOOKUP(Table5[[#This Row],[CONTROLN]],vlookup_table[],2,FALSE)</f>
        <v>1</v>
      </c>
      <c r="O1898">
        <f>VLOOKUP(Table5[[#This Row],[CONTROLN]],vlookup_table[],4,FALSE)</f>
        <v>3511</v>
      </c>
      <c r="P1898" t="str">
        <f>VLOOKUP(Table5[[#This Row],[CONTROLN]],vlookup_table[],5,FALSE)</f>
        <v>S1</v>
      </c>
      <c r="Q1898">
        <f>VLOOKUP(Table5[[#This Row],[CONTROLN]],vlookup_table[],7,FALSE)</f>
        <v>100</v>
      </c>
      <c r="R1898">
        <f t="shared" si="29"/>
        <v>61</v>
      </c>
      <c r="S18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899" spans="1:19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  <c r="N1899">
        <f>VLOOKUP(Table5[[#This Row],[CONTROLN]],vlookup_table[],2,FALSE)</f>
        <v>1</v>
      </c>
      <c r="O1899">
        <f>VLOOKUP(Table5[[#This Row],[CONTROLN]],vlookup_table[],4,FALSE)</f>
        <v>3201</v>
      </c>
      <c r="P1899" t="str">
        <f>VLOOKUP(Table5[[#This Row],[CONTROLN]],vlookup_table[],5,FALSE)</f>
        <v>C2</v>
      </c>
      <c r="Q1899">
        <f>VLOOKUP(Table5[[#This Row],[CONTROLN]],vlookup_table[],7,FALSE)</f>
        <v>9</v>
      </c>
      <c r="R1899">
        <f t="shared" si="29"/>
        <v>65</v>
      </c>
      <c r="S18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00" spans="1:19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  <c r="N1900">
        <f>VLOOKUP(Table5[[#This Row],[CONTROLN]],vlookup_table[],2,FALSE)</f>
        <v>1</v>
      </c>
      <c r="O1900">
        <f>VLOOKUP(Table5[[#This Row],[CONTROLN]],vlookup_table[],4,FALSE)</f>
        <v>3209</v>
      </c>
      <c r="P1900" t="str">
        <f>VLOOKUP(Table5[[#This Row],[CONTROLN]],vlookup_table[],5,FALSE)</f>
        <v>U2</v>
      </c>
      <c r="Q1900">
        <f>VLOOKUP(Table5[[#This Row],[CONTROLN]],vlookup_table[],7,FALSE)</f>
        <v>21</v>
      </c>
      <c r="R1900">
        <f t="shared" si="29"/>
        <v>64</v>
      </c>
      <c r="S19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01" spans="1:19" x14ac:dyDescent="0.35">
      <c r="A1901">
        <v>5798</v>
      </c>
      <c r="B1901" t="s">
        <v>21</v>
      </c>
      <c r="C1901" t="s">
        <v>109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  <c r="N1901">
        <f>VLOOKUP(Table5[[#This Row],[CONTROLN]],vlookup_table[],2,FALSE)</f>
        <v>0</v>
      </c>
      <c r="O1901">
        <f>VLOOKUP(Table5[[#This Row],[CONTROLN]],vlookup_table[],4,FALSE)</f>
        <v>6501</v>
      </c>
      <c r="P1901" t="str">
        <f>VLOOKUP(Table5[[#This Row],[CONTROLN]],vlookup_table[],5,FALSE)</f>
        <v>S1</v>
      </c>
      <c r="Q1901">
        <f>VLOOKUP(Table5[[#This Row],[CONTROLN]],vlookup_table[],7,FALSE)</f>
        <v>50</v>
      </c>
      <c r="R1901">
        <f t="shared" si="29"/>
        <v>32</v>
      </c>
      <c r="S19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02" spans="1:19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  <c r="N1902">
        <f>VLOOKUP(Table5[[#This Row],[CONTROLN]],vlookup_table[],2,FALSE)</f>
        <v>0</v>
      </c>
      <c r="O1902">
        <f>VLOOKUP(Table5[[#This Row],[CONTROLN]],vlookup_table[],4,FALSE)</f>
        <v>3801</v>
      </c>
      <c r="P1902" t="str">
        <f>VLOOKUP(Table5[[#This Row],[CONTROLN]],vlookup_table[],5,FALSE)</f>
        <v>T3</v>
      </c>
      <c r="Q1902">
        <f>VLOOKUP(Table5[[#This Row],[CONTROLN]],vlookup_table[],7,FALSE)</f>
        <v>25</v>
      </c>
      <c r="R1902">
        <f t="shared" si="29"/>
        <v>59</v>
      </c>
      <c r="S19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03" spans="1:19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  <c r="N1903">
        <f>VLOOKUP(Table5[[#This Row],[CONTROLN]],vlookup_table[],2,FALSE)</f>
        <v>1</v>
      </c>
      <c r="O1903">
        <f>VLOOKUP(Table5[[#This Row],[CONTROLN]],vlookup_table[],4,FALSE)</f>
        <v>2010</v>
      </c>
      <c r="P1903" t="str">
        <f>VLOOKUP(Table5[[#This Row],[CONTROLN]],vlookup_table[],5,FALSE)</f>
        <v>S1</v>
      </c>
      <c r="Q1903">
        <f>VLOOKUP(Table5[[#This Row],[CONTROLN]],vlookup_table[],7,FALSE)</f>
        <v>15</v>
      </c>
      <c r="R1903">
        <f t="shared" si="29"/>
        <v>76</v>
      </c>
      <c r="S19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04" spans="1:19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  <c r="N1904">
        <f>VLOOKUP(Table5[[#This Row],[CONTROLN]],vlookup_table[],2,FALSE)</f>
        <v>0</v>
      </c>
      <c r="O1904">
        <f>VLOOKUP(Table5[[#This Row],[CONTROLN]],vlookup_table[],4,FALSE)</f>
        <v>5401</v>
      </c>
      <c r="P1904" t="str">
        <f>VLOOKUP(Table5[[#This Row],[CONTROLN]],vlookup_table[],5,FALSE)</f>
        <v>T1</v>
      </c>
      <c r="Q1904">
        <f>VLOOKUP(Table5[[#This Row],[CONTROLN]],vlookup_table[],7,FALSE)</f>
        <v>12</v>
      </c>
      <c r="R1904">
        <f t="shared" si="29"/>
        <v>43</v>
      </c>
      <c r="S19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05" spans="1:19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  <c r="N1905">
        <f>VLOOKUP(Table5[[#This Row],[CONTROLN]],vlookup_table[],2,FALSE)</f>
        <v>0</v>
      </c>
      <c r="O1905">
        <f>VLOOKUP(Table5[[#This Row],[CONTROLN]],vlookup_table[],4,FALSE)</f>
        <v>5612</v>
      </c>
      <c r="P1905" t="str">
        <f>VLOOKUP(Table5[[#This Row],[CONTROLN]],vlookup_table[],5,FALSE)</f>
        <v>U3</v>
      </c>
      <c r="Q1905">
        <f>VLOOKUP(Table5[[#This Row],[CONTROLN]],vlookup_table[],7,FALSE)</f>
        <v>10</v>
      </c>
      <c r="R1905">
        <f t="shared" si="29"/>
        <v>40</v>
      </c>
      <c r="S19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06" spans="1:19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  <c r="N1906">
        <f>VLOOKUP(Table5[[#This Row],[CONTROLN]],vlookup_table[],2,FALSE)</f>
        <v>0</v>
      </c>
      <c r="O1906">
        <f>VLOOKUP(Table5[[#This Row],[CONTROLN]],vlookup_table[],4,FALSE)</f>
        <v>6201</v>
      </c>
      <c r="P1906" t="str">
        <f>VLOOKUP(Table5[[#This Row],[CONTROLN]],vlookup_table[],5,FALSE)</f>
        <v>R2</v>
      </c>
      <c r="Q1906">
        <f>VLOOKUP(Table5[[#This Row],[CONTROLN]],vlookup_table[],7,FALSE)</f>
        <v>20</v>
      </c>
      <c r="R1906">
        <f t="shared" si="29"/>
        <v>35</v>
      </c>
      <c r="S19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07" spans="1:19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  <c r="N1907">
        <f>VLOOKUP(Table5[[#This Row],[CONTROLN]],vlookup_table[],2,FALSE)</f>
        <v>2</v>
      </c>
      <c r="O1907">
        <f>VLOOKUP(Table5[[#This Row],[CONTROLN]],vlookup_table[],4,FALSE)</f>
        <v>0</v>
      </c>
      <c r="P1907" t="str">
        <f>VLOOKUP(Table5[[#This Row],[CONTROLN]],vlookup_table[],5,FALSE)</f>
        <v>T2</v>
      </c>
      <c r="Q1907">
        <f>VLOOKUP(Table5[[#This Row],[CONTROLN]],vlookup_table[],7,FALSE)</f>
        <v>5</v>
      </c>
      <c r="R1907" t="str">
        <f t="shared" si="29"/>
        <v/>
      </c>
      <c r="S19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08" spans="1:19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  <c r="N1908">
        <f>VLOOKUP(Table5[[#This Row],[CONTROLN]],vlookup_table[],2,FALSE)</f>
        <v>2</v>
      </c>
      <c r="O1908">
        <f>VLOOKUP(Table5[[#This Row],[CONTROLN]],vlookup_table[],4,FALSE)</f>
        <v>1912</v>
      </c>
      <c r="P1908" t="str">
        <f>VLOOKUP(Table5[[#This Row],[CONTROLN]],vlookup_table[],5,FALSE)</f>
        <v>R3</v>
      </c>
      <c r="Q1908">
        <f>VLOOKUP(Table5[[#This Row],[CONTROLN]],vlookup_table[],7,FALSE)</f>
        <v>20</v>
      </c>
      <c r="R1908">
        <f t="shared" si="29"/>
        <v>77</v>
      </c>
      <c r="S19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09" spans="1:19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  <c r="N1909">
        <f>VLOOKUP(Table5[[#This Row],[CONTROLN]],vlookup_table[],2,FALSE)</f>
        <v>0</v>
      </c>
      <c r="O1909">
        <f>VLOOKUP(Table5[[#This Row],[CONTROLN]],vlookup_table[],4,FALSE)</f>
        <v>3701</v>
      </c>
      <c r="P1909" t="str">
        <f>VLOOKUP(Table5[[#This Row],[CONTROLN]],vlookup_table[],5,FALSE)</f>
        <v>C1</v>
      </c>
      <c r="Q1909">
        <f>VLOOKUP(Table5[[#This Row],[CONTROLN]],vlookup_table[],7,FALSE)</f>
        <v>15</v>
      </c>
      <c r="R1909">
        <f t="shared" si="29"/>
        <v>60</v>
      </c>
      <c r="S19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10" spans="1:19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  <c r="N1910">
        <f>VLOOKUP(Table5[[#This Row],[CONTROLN]],vlookup_table[],2,FALSE)</f>
        <v>1</v>
      </c>
      <c r="O1910">
        <f>VLOOKUP(Table5[[#This Row],[CONTROLN]],vlookup_table[],4,FALSE)</f>
        <v>6703</v>
      </c>
      <c r="P1910" t="str">
        <f>VLOOKUP(Table5[[#This Row],[CONTROLN]],vlookup_table[],5,FALSE)</f>
        <v>C1</v>
      </c>
      <c r="Q1910">
        <f>VLOOKUP(Table5[[#This Row],[CONTROLN]],vlookup_table[],7,FALSE)</f>
        <v>10</v>
      </c>
      <c r="R1910">
        <f t="shared" si="29"/>
        <v>30</v>
      </c>
      <c r="S19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11" spans="1:19" x14ac:dyDescent="0.35">
      <c r="A1911">
        <v>138262</v>
      </c>
      <c r="B1911" t="s">
        <v>56</v>
      </c>
      <c r="C1911" t="s">
        <v>17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  <c r="N1911">
        <f>VLOOKUP(Table5[[#This Row],[CONTROLN]],vlookup_table[],2,FALSE)</f>
        <v>28</v>
      </c>
      <c r="O1911">
        <f>VLOOKUP(Table5[[#This Row],[CONTROLN]],vlookup_table[],4,FALSE)</f>
        <v>6201</v>
      </c>
      <c r="P1911" t="str">
        <f>VLOOKUP(Table5[[#This Row],[CONTROLN]],vlookup_table[],5,FALSE)</f>
        <v>C2</v>
      </c>
      <c r="Q1911">
        <f>VLOOKUP(Table5[[#This Row],[CONTROLN]],vlookup_table[],7,FALSE)</f>
        <v>5</v>
      </c>
      <c r="R1911">
        <f t="shared" si="29"/>
        <v>35</v>
      </c>
      <c r="S19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12" spans="1:19" x14ac:dyDescent="0.35">
      <c r="A1912">
        <v>80437</v>
      </c>
      <c r="B1912" t="s">
        <v>36</v>
      </c>
      <c r="C1912" t="s">
        <v>14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  <c r="N1912">
        <f>VLOOKUP(Table5[[#This Row],[CONTROLN]],vlookup_table[],2,FALSE)</f>
        <v>1</v>
      </c>
      <c r="O1912">
        <f>VLOOKUP(Table5[[#This Row],[CONTROLN]],vlookup_table[],4,FALSE)</f>
        <v>6702</v>
      </c>
      <c r="P1912" t="str">
        <f>VLOOKUP(Table5[[#This Row],[CONTROLN]],vlookup_table[],5,FALSE)</f>
        <v>C2</v>
      </c>
      <c r="Q1912">
        <f>VLOOKUP(Table5[[#This Row],[CONTROLN]],vlookup_table[],7,FALSE)</f>
        <v>10</v>
      </c>
      <c r="R1912">
        <f t="shared" si="29"/>
        <v>30</v>
      </c>
      <c r="S19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13" spans="1:19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  <c r="N1913">
        <f>VLOOKUP(Table5[[#This Row],[CONTROLN]],vlookup_table[],2,FALSE)</f>
        <v>0</v>
      </c>
      <c r="O1913">
        <f>VLOOKUP(Table5[[#This Row],[CONTROLN]],vlookup_table[],4,FALSE)</f>
        <v>3007</v>
      </c>
      <c r="P1913" t="str">
        <f>VLOOKUP(Table5[[#This Row],[CONTROLN]],vlookup_table[],5,FALSE)</f>
        <v>T2</v>
      </c>
      <c r="Q1913">
        <f>VLOOKUP(Table5[[#This Row],[CONTROLN]],vlookup_table[],7,FALSE)</f>
        <v>5</v>
      </c>
      <c r="R1913">
        <f t="shared" si="29"/>
        <v>66</v>
      </c>
      <c r="S19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14" spans="1:19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  <c r="N1914">
        <f>VLOOKUP(Table5[[#This Row],[CONTROLN]],vlookup_table[],2,FALSE)</f>
        <v>1</v>
      </c>
      <c r="O1914">
        <f>VLOOKUP(Table5[[#This Row],[CONTROLN]],vlookup_table[],4,FALSE)</f>
        <v>5503</v>
      </c>
      <c r="P1914" t="str">
        <f>VLOOKUP(Table5[[#This Row],[CONTROLN]],vlookup_table[],5,FALSE)</f>
        <v>U2</v>
      </c>
      <c r="Q1914">
        <f>VLOOKUP(Table5[[#This Row],[CONTROLN]],vlookup_table[],7,FALSE)</f>
        <v>40</v>
      </c>
      <c r="R1914">
        <f t="shared" si="29"/>
        <v>42</v>
      </c>
      <c r="S19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15" spans="1:19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  <c r="N1915">
        <f>VLOOKUP(Table5[[#This Row],[CONTROLN]],vlookup_table[],2,FALSE)</f>
        <v>0</v>
      </c>
      <c r="O1915">
        <f>VLOOKUP(Table5[[#This Row],[CONTROLN]],vlookup_table[],4,FALSE)</f>
        <v>0</v>
      </c>
      <c r="P1915" t="str">
        <f>VLOOKUP(Table5[[#This Row],[CONTROLN]],vlookup_table[],5,FALSE)</f>
        <v>R3</v>
      </c>
      <c r="Q1915">
        <f>VLOOKUP(Table5[[#This Row],[CONTROLN]],vlookup_table[],7,FALSE)</f>
        <v>5</v>
      </c>
      <c r="R1915" t="str">
        <f t="shared" si="29"/>
        <v/>
      </c>
      <c r="S19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16" spans="1:19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  <c r="N1916">
        <f>VLOOKUP(Table5[[#This Row],[CONTROLN]],vlookup_table[],2,FALSE)</f>
        <v>0</v>
      </c>
      <c r="O1916">
        <f>VLOOKUP(Table5[[#This Row],[CONTROLN]],vlookup_table[],4,FALSE)</f>
        <v>4606</v>
      </c>
      <c r="P1916" t="str">
        <f>VLOOKUP(Table5[[#This Row],[CONTROLN]],vlookup_table[],5,FALSE)</f>
        <v>U2</v>
      </c>
      <c r="Q1916">
        <f>VLOOKUP(Table5[[#This Row],[CONTROLN]],vlookup_table[],7,FALSE)</f>
        <v>9</v>
      </c>
      <c r="R1916">
        <f t="shared" si="29"/>
        <v>51</v>
      </c>
      <c r="S19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17" spans="1:19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  <c r="N1917">
        <f>VLOOKUP(Table5[[#This Row],[CONTROLN]],vlookup_table[],2,FALSE)</f>
        <v>0</v>
      </c>
      <c r="O1917">
        <f>VLOOKUP(Table5[[#This Row],[CONTROLN]],vlookup_table[],4,FALSE)</f>
        <v>2905</v>
      </c>
      <c r="P1917" t="str">
        <f>VLOOKUP(Table5[[#This Row],[CONTROLN]],vlookup_table[],5,FALSE)</f>
        <v>R2</v>
      </c>
      <c r="Q1917">
        <f>VLOOKUP(Table5[[#This Row],[CONTROLN]],vlookup_table[],7,FALSE)</f>
        <v>50</v>
      </c>
      <c r="R1917">
        <f t="shared" si="29"/>
        <v>68</v>
      </c>
      <c r="S19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18" spans="1:19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  <c r="N1918">
        <f>VLOOKUP(Table5[[#This Row],[CONTROLN]],vlookup_table[],2,FALSE)</f>
        <v>0</v>
      </c>
      <c r="O1918">
        <f>VLOOKUP(Table5[[#This Row],[CONTROLN]],vlookup_table[],4,FALSE)</f>
        <v>3601</v>
      </c>
      <c r="P1918" t="str">
        <f>VLOOKUP(Table5[[#This Row],[CONTROLN]],vlookup_table[],5,FALSE)</f>
        <v>R2</v>
      </c>
      <c r="Q1918">
        <f>VLOOKUP(Table5[[#This Row],[CONTROLN]],vlookup_table[],7,FALSE)</f>
        <v>7</v>
      </c>
      <c r="R1918">
        <f t="shared" si="29"/>
        <v>61</v>
      </c>
      <c r="S19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19" spans="1:19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  <c r="N1919">
        <f>VLOOKUP(Table5[[#This Row],[CONTROLN]],vlookup_table[],2,FALSE)</f>
        <v>1</v>
      </c>
      <c r="O1919">
        <f>VLOOKUP(Table5[[#This Row],[CONTROLN]],vlookup_table[],4,FALSE)</f>
        <v>2801</v>
      </c>
      <c r="P1919" t="str">
        <f>VLOOKUP(Table5[[#This Row],[CONTROLN]],vlookup_table[],5,FALSE)</f>
        <v>C1</v>
      </c>
      <c r="Q1919">
        <f>VLOOKUP(Table5[[#This Row],[CONTROLN]],vlookup_table[],7,FALSE)</f>
        <v>5</v>
      </c>
      <c r="R1919">
        <f t="shared" si="29"/>
        <v>69</v>
      </c>
      <c r="S19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20" spans="1:19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  <c r="N1920">
        <f>VLOOKUP(Table5[[#This Row],[CONTROLN]],vlookup_table[],2,FALSE)</f>
        <v>0</v>
      </c>
      <c r="O1920">
        <f>VLOOKUP(Table5[[#This Row],[CONTROLN]],vlookup_table[],4,FALSE)</f>
        <v>2201</v>
      </c>
      <c r="P1920" t="str">
        <f>VLOOKUP(Table5[[#This Row],[CONTROLN]],vlookup_table[],5,FALSE)</f>
        <v>S1</v>
      </c>
      <c r="Q1920">
        <f>VLOOKUP(Table5[[#This Row],[CONTROLN]],vlookup_table[],7,FALSE)</f>
        <v>15</v>
      </c>
      <c r="R1920">
        <f t="shared" si="29"/>
        <v>75</v>
      </c>
      <c r="S19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21" spans="1:19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  <c r="N1921">
        <f>VLOOKUP(Table5[[#This Row],[CONTROLN]],vlookup_table[],2,FALSE)</f>
        <v>0</v>
      </c>
      <c r="O1921">
        <f>VLOOKUP(Table5[[#This Row],[CONTROLN]],vlookup_table[],4,FALSE)</f>
        <v>3104</v>
      </c>
      <c r="P1921" t="str">
        <f>VLOOKUP(Table5[[#This Row],[CONTROLN]],vlookup_table[],5,FALSE)</f>
        <v>U2</v>
      </c>
      <c r="Q1921">
        <f>VLOOKUP(Table5[[#This Row],[CONTROLN]],vlookup_table[],7,FALSE)</f>
        <v>15</v>
      </c>
      <c r="R1921">
        <f t="shared" si="29"/>
        <v>66</v>
      </c>
      <c r="S19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22" spans="1:19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  <c r="N1922">
        <f>VLOOKUP(Table5[[#This Row],[CONTROLN]],vlookup_table[],2,FALSE)</f>
        <v>28</v>
      </c>
      <c r="O1922">
        <f>VLOOKUP(Table5[[#This Row],[CONTROLN]],vlookup_table[],4,FALSE)</f>
        <v>2601</v>
      </c>
      <c r="P1922" t="str">
        <f>VLOOKUP(Table5[[#This Row],[CONTROLN]],vlookup_table[],5,FALSE)</f>
        <v>C2</v>
      </c>
      <c r="Q1922">
        <f>VLOOKUP(Table5[[#This Row],[CONTROLN]],vlookup_table[],7,FALSE)</f>
        <v>15</v>
      </c>
      <c r="R1922">
        <f t="shared" ref="R1922:R1985" si="30">IF(OR(O1922="",O1922=0),"",(1997-(1900+INT(O1922/100)))-IF(MOD(O1922,100)&gt;6,1,0))</f>
        <v>71</v>
      </c>
      <c r="S19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23" spans="1:19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  <c r="N1923">
        <f>VLOOKUP(Table5[[#This Row],[CONTROLN]],vlookup_table[],2,FALSE)</f>
        <v>1</v>
      </c>
      <c r="O1923">
        <f>VLOOKUP(Table5[[#This Row],[CONTROLN]],vlookup_table[],4,FALSE)</f>
        <v>4001</v>
      </c>
      <c r="P1923" t="str">
        <f>VLOOKUP(Table5[[#This Row],[CONTROLN]],vlookup_table[],5,FALSE)</f>
        <v>R2</v>
      </c>
      <c r="Q1923">
        <f>VLOOKUP(Table5[[#This Row],[CONTROLN]],vlookup_table[],7,FALSE)</f>
        <v>10</v>
      </c>
      <c r="R1923">
        <f t="shared" si="30"/>
        <v>57</v>
      </c>
      <c r="S19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24" spans="1:19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  <c r="N1924">
        <f>VLOOKUP(Table5[[#This Row],[CONTROLN]],vlookup_table[],2,FALSE)</f>
        <v>1</v>
      </c>
      <c r="O1924">
        <f>VLOOKUP(Table5[[#This Row],[CONTROLN]],vlookup_table[],4,FALSE)</f>
        <v>2406</v>
      </c>
      <c r="P1924" t="str">
        <f>VLOOKUP(Table5[[#This Row],[CONTROLN]],vlookup_table[],5,FALSE)</f>
        <v>T2</v>
      </c>
      <c r="Q1924">
        <f>VLOOKUP(Table5[[#This Row],[CONTROLN]],vlookup_table[],7,FALSE)</f>
        <v>8</v>
      </c>
      <c r="R1924">
        <f t="shared" si="30"/>
        <v>73</v>
      </c>
      <c r="S19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25" spans="1:19" x14ac:dyDescent="0.35">
      <c r="A1925">
        <v>136645</v>
      </c>
      <c r="B1925" t="s">
        <v>56</v>
      </c>
      <c r="C1925" t="s">
        <v>109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  <c r="N1925">
        <f>VLOOKUP(Table5[[#This Row],[CONTROLN]],vlookup_table[],2,FALSE)</f>
        <v>1002</v>
      </c>
      <c r="O1925">
        <f>VLOOKUP(Table5[[#This Row],[CONTROLN]],vlookup_table[],4,FALSE)</f>
        <v>3801</v>
      </c>
      <c r="P1925" t="str">
        <f>VLOOKUP(Table5[[#This Row],[CONTROLN]],vlookup_table[],5,FALSE)</f>
        <v>S3</v>
      </c>
      <c r="Q1925">
        <f>VLOOKUP(Table5[[#This Row],[CONTROLN]],vlookup_table[],7,FALSE)</f>
        <v>10</v>
      </c>
      <c r="R1925">
        <f t="shared" si="30"/>
        <v>59</v>
      </c>
      <c r="S19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26" spans="1:19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  <c r="N1926">
        <f>VLOOKUP(Table5[[#This Row],[CONTROLN]],vlookup_table[],2,FALSE)</f>
        <v>1</v>
      </c>
      <c r="O1926">
        <f>VLOOKUP(Table5[[#This Row],[CONTROLN]],vlookup_table[],4,FALSE)</f>
        <v>1707</v>
      </c>
      <c r="P1926" t="str">
        <f>VLOOKUP(Table5[[#This Row],[CONTROLN]],vlookup_table[],5,FALSE)</f>
        <v>T3</v>
      </c>
      <c r="Q1926">
        <f>VLOOKUP(Table5[[#This Row],[CONTROLN]],vlookup_table[],7,FALSE)</f>
        <v>50</v>
      </c>
      <c r="R1926">
        <f t="shared" si="30"/>
        <v>79</v>
      </c>
      <c r="S19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27" spans="1:19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  <c r="N1927">
        <f>VLOOKUP(Table5[[#This Row],[CONTROLN]],vlookup_table[],2,FALSE)</f>
        <v>1</v>
      </c>
      <c r="O1927">
        <f>VLOOKUP(Table5[[#This Row],[CONTROLN]],vlookup_table[],4,FALSE)</f>
        <v>2601</v>
      </c>
      <c r="P1927" t="str">
        <f>VLOOKUP(Table5[[#This Row],[CONTROLN]],vlookup_table[],5,FALSE)</f>
        <v>U2</v>
      </c>
      <c r="Q1927">
        <f>VLOOKUP(Table5[[#This Row],[CONTROLN]],vlookup_table[],7,FALSE)</f>
        <v>5</v>
      </c>
      <c r="R1927">
        <f t="shared" si="30"/>
        <v>71</v>
      </c>
      <c r="S19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28" spans="1:19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  <c r="N1928">
        <f>VLOOKUP(Table5[[#This Row],[CONTROLN]],vlookup_table[],2,FALSE)</f>
        <v>1</v>
      </c>
      <c r="O1928">
        <f>VLOOKUP(Table5[[#This Row],[CONTROLN]],vlookup_table[],4,FALSE)</f>
        <v>0</v>
      </c>
      <c r="P1928" t="str">
        <f>VLOOKUP(Table5[[#This Row],[CONTROLN]],vlookup_table[],5,FALSE)</f>
        <v>U2</v>
      </c>
      <c r="Q1928">
        <f>VLOOKUP(Table5[[#This Row],[CONTROLN]],vlookup_table[],7,FALSE)</f>
        <v>11</v>
      </c>
      <c r="R1928" t="str">
        <f t="shared" si="30"/>
        <v/>
      </c>
      <c r="S19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29" spans="1:19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  <c r="N1929">
        <f>VLOOKUP(Table5[[#This Row],[CONTROLN]],vlookup_table[],2,FALSE)</f>
        <v>0</v>
      </c>
      <c r="O1929">
        <f>VLOOKUP(Table5[[#This Row],[CONTROLN]],vlookup_table[],4,FALSE)</f>
        <v>3601</v>
      </c>
      <c r="P1929" t="str">
        <f>VLOOKUP(Table5[[#This Row],[CONTROLN]],vlookup_table[],5,FALSE)</f>
        <v>S3</v>
      </c>
      <c r="Q1929">
        <f>VLOOKUP(Table5[[#This Row],[CONTROLN]],vlookup_table[],7,FALSE)</f>
        <v>20</v>
      </c>
      <c r="R1929">
        <f t="shared" si="30"/>
        <v>61</v>
      </c>
      <c r="S19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30" spans="1:19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  <c r="N1930">
        <f>VLOOKUP(Table5[[#This Row],[CONTROLN]],vlookup_table[],2,FALSE)</f>
        <v>0</v>
      </c>
      <c r="O1930">
        <f>VLOOKUP(Table5[[#This Row],[CONTROLN]],vlookup_table[],4,FALSE)</f>
        <v>2004</v>
      </c>
      <c r="P1930" t="str">
        <f>VLOOKUP(Table5[[#This Row],[CONTROLN]],vlookup_table[],5,FALSE)</f>
        <v>T2</v>
      </c>
      <c r="Q1930">
        <f>VLOOKUP(Table5[[#This Row],[CONTROLN]],vlookup_table[],7,FALSE)</f>
        <v>20</v>
      </c>
      <c r="R1930">
        <f t="shared" si="30"/>
        <v>77</v>
      </c>
      <c r="S19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31" spans="1:19" x14ac:dyDescent="0.35">
      <c r="A1931">
        <v>181799</v>
      </c>
      <c r="B1931" t="s">
        <v>41</v>
      </c>
      <c r="C1931" t="s">
        <v>14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  <c r="N1931">
        <f>VLOOKUP(Table5[[#This Row],[CONTROLN]],vlookup_table[],2,FALSE)</f>
        <v>0</v>
      </c>
      <c r="O1931">
        <f>VLOOKUP(Table5[[#This Row],[CONTROLN]],vlookup_table[],4,FALSE)</f>
        <v>0</v>
      </c>
      <c r="P1931" t="str">
        <f>VLOOKUP(Table5[[#This Row],[CONTROLN]],vlookup_table[],5,FALSE)</f>
        <v>C1</v>
      </c>
      <c r="Q1931">
        <f>VLOOKUP(Table5[[#This Row],[CONTROLN]],vlookup_table[],7,FALSE)</f>
        <v>35</v>
      </c>
      <c r="R1931" t="str">
        <f t="shared" si="30"/>
        <v/>
      </c>
      <c r="S19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32" spans="1:19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  <c r="N1932">
        <f>VLOOKUP(Table5[[#This Row],[CONTROLN]],vlookup_table[],2,FALSE)</f>
        <v>2</v>
      </c>
      <c r="O1932">
        <f>VLOOKUP(Table5[[#This Row],[CONTROLN]],vlookup_table[],4,FALSE)</f>
        <v>4801</v>
      </c>
      <c r="P1932" t="str">
        <f>VLOOKUP(Table5[[#This Row],[CONTROLN]],vlookup_table[],5,FALSE)</f>
        <v>S2</v>
      </c>
      <c r="Q1932">
        <f>VLOOKUP(Table5[[#This Row],[CONTROLN]],vlookup_table[],7,FALSE)</f>
        <v>13</v>
      </c>
      <c r="R1932">
        <f t="shared" si="30"/>
        <v>49</v>
      </c>
      <c r="S19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33" spans="1:19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  <c r="N1933">
        <f>VLOOKUP(Table5[[#This Row],[CONTROLN]],vlookup_table[],2,FALSE)</f>
        <v>0</v>
      </c>
      <c r="O1933">
        <f>VLOOKUP(Table5[[#This Row],[CONTROLN]],vlookup_table[],4,FALSE)</f>
        <v>6901</v>
      </c>
      <c r="P1933" t="str">
        <f>VLOOKUP(Table5[[#This Row],[CONTROLN]],vlookup_table[],5,FALSE)</f>
        <v>S1</v>
      </c>
      <c r="Q1933">
        <f>VLOOKUP(Table5[[#This Row],[CONTROLN]],vlookup_table[],7,FALSE)</f>
        <v>15</v>
      </c>
      <c r="R1933">
        <f t="shared" si="30"/>
        <v>28</v>
      </c>
      <c r="S19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34" spans="1:19" x14ac:dyDescent="0.35">
      <c r="A1934">
        <v>183954</v>
      </c>
      <c r="B1934" t="s">
        <v>41</v>
      </c>
      <c r="C1934" t="s">
        <v>14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  <c r="N1934">
        <f>VLOOKUP(Table5[[#This Row],[CONTROLN]],vlookup_table[],2,FALSE)</f>
        <v>0</v>
      </c>
      <c r="O1934">
        <f>VLOOKUP(Table5[[#This Row],[CONTROLN]],vlookup_table[],4,FALSE)</f>
        <v>2201</v>
      </c>
      <c r="P1934" t="str">
        <f>VLOOKUP(Table5[[#This Row],[CONTROLN]],vlookup_table[],5,FALSE)</f>
        <v>C3</v>
      </c>
      <c r="Q1934">
        <f>VLOOKUP(Table5[[#This Row],[CONTROLN]],vlookup_table[],7,FALSE)</f>
        <v>10</v>
      </c>
      <c r="R1934">
        <f t="shared" si="30"/>
        <v>75</v>
      </c>
      <c r="S19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35" spans="1:19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  <c r="N1935">
        <f>VLOOKUP(Table5[[#This Row],[CONTROLN]],vlookup_table[],2,FALSE)</f>
        <v>1</v>
      </c>
      <c r="O1935">
        <f>VLOOKUP(Table5[[#This Row],[CONTROLN]],vlookup_table[],4,FALSE)</f>
        <v>2601</v>
      </c>
      <c r="P1935" t="str">
        <f>VLOOKUP(Table5[[#This Row],[CONTROLN]],vlookup_table[],5,FALSE)</f>
        <v>U4</v>
      </c>
      <c r="Q1935">
        <f>VLOOKUP(Table5[[#This Row],[CONTROLN]],vlookup_table[],7,FALSE)</f>
        <v>9</v>
      </c>
      <c r="R1935">
        <f t="shared" si="30"/>
        <v>71</v>
      </c>
      <c r="S19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36" spans="1:19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  <c r="N1936">
        <f>VLOOKUP(Table5[[#This Row],[CONTROLN]],vlookup_table[],2,FALSE)</f>
        <v>1</v>
      </c>
      <c r="O1936">
        <f>VLOOKUP(Table5[[#This Row],[CONTROLN]],vlookup_table[],4,FALSE)</f>
        <v>6801</v>
      </c>
      <c r="P1936" t="str">
        <f>VLOOKUP(Table5[[#This Row],[CONTROLN]],vlookup_table[],5,FALSE)</f>
        <v>U4</v>
      </c>
      <c r="Q1936">
        <f>VLOOKUP(Table5[[#This Row],[CONTROLN]],vlookup_table[],7,FALSE)</f>
        <v>2</v>
      </c>
      <c r="R1936">
        <f t="shared" si="30"/>
        <v>29</v>
      </c>
      <c r="S19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37" spans="1:19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  <c r="N1937">
        <f>VLOOKUP(Table5[[#This Row],[CONTROLN]],vlookup_table[],2,FALSE)</f>
        <v>0</v>
      </c>
      <c r="O1937">
        <f>VLOOKUP(Table5[[#This Row],[CONTROLN]],vlookup_table[],4,FALSE)</f>
        <v>1912</v>
      </c>
      <c r="P1937" t="str">
        <f>VLOOKUP(Table5[[#This Row],[CONTROLN]],vlookup_table[],5,FALSE)</f>
        <v/>
      </c>
      <c r="Q1937">
        <f>VLOOKUP(Table5[[#This Row],[CONTROLN]],vlookup_table[],7,FALSE)</f>
        <v>12</v>
      </c>
      <c r="R1937">
        <f t="shared" si="30"/>
        <v>77</v>
      </c>
      <c r="S193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938" spans="1:19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  <c r="N1938">
        <f>VLOOKUP(Table5[[#This Row],[CONTROLN]],vlookup_table[],2,FALSE)</f>
        <v>0</v>
      </c>
      <c r="O1938">
        <f>VLOOKUP(Table5[[#This Row],[CONTROLN]],vlookup_table[],4,FALSE)</f>
        <v>4801</v>
      </c>
      <c r="P1938" t="str">
        <f>VLOOKUP(Table5[[#This Row],[CONTROLN]],vlookup_table[],5,FALSE)</f>
        <v>T1</v>
      </c>
      <c r="Q1938">
        <f>VLOOKUP(Table5[[#This Row],[CONTROLN]],vlookup_table[],7,FALSE)</f>
        <v>10</v>
      </c>
      <c r="R1938">
        <f t="shared" si="30"/>
        <v>49</v>
      </c>
      <c r="S19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39" spans="1:19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  <c r="N1939">
        <f>VLOOKUP(Table5[[#This Row],[CONTROLN]],vlookup_table[],2,FALSE)</f>
        <v>0</v>
      </c>
      <c r="O1939">
        <f>VLOOKUP(Table5[[#This Row],[CONTROLN]],vlookup_table[],4,FALSE)</f>
        <v>2201</v>
      </c>
      <c r="P1939" t="str">
        <f>VLOOKUP(Table5[[#This Row],[CONTROLN]],vlookup_table[],5,FALSE)</f>
        <v>C2</v>
      </c>
      <c r="Q1939">
        <f>VLOOKUP(Table5[[#This Row],[CONTROLN]],vlookup_table[],7,FALSE)</f>
        <v>10</v>
      </c>
      <c r="R1939">
        <f t="shared" si="30"/>
        <v>75</v>
      </c>
      <c r="S19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40" spans="1:19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  <c r="N1940">
        <f>VLOOKUP(Table5[[#This Row],[CONTROLN]],vlookup_table[],2,FALSE)</f>
        <v>0</v>
      </c>
      <c r="O1940">
        <f>VLOOKUP(Table5[[#This Row],[CONTROLN]],vlookup_table[],4,FALSE)</f>
        <v>2107</v>
      </c>
      <c r="P1940" t="str">
        <f>VLOOKUP(Table5[[#This Row],[CONTROLN]],vlookup_table[],5,FALSE)</f>
        <v>C3</v>
      </c>
      <c r="Q1940">
        <f>VLOOKUP(Table5[[#This Row],[CONTROLN]],vlookup_table[],7,FALSE)</f>
        <v>5</v>
      </c>
      <c r="R1940">
        <f t="shared" si="30"/>
        <v>75</v>
      </c>
      <c r="S19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41" spans="1:19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  <c r="N1941">
        <f>VLOOKUP(Table5[[#This Row],[CONTROLN]],vlookup_table[],2,FALSE)</f>
        <v>28</v>
      </c>
      <c r="O1941">
        <f>VLOOKUP(Table5[[#This Row],[CONTROLN]],vlookup_table[],4,FALSE)</f>
        <v>4801</v>
      </c>
      <c r="P1941" t="str">
        <f>VLOOKUP(Table5[[#This Row],[CONTROLN]],vlookup_table[],5,FALSE)</f>
        <v>S1</v>
      </c>
      <c r="Q1941">
        <f>VLOOKUP(Table5[[#This Row],[CONTROLN]],vlookup_table[],7,FALSE)</f>
        <v>30</v>
      </c>
      <c r="R1941">
        <f t="shared" si="30"/>
        <v>49</v>
      </c>
      <c r="S19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42" spans="1:19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  <c r="N1942">
        <f>VLOOKUP(Table5[[#This Row],[CONTROLN]],vlookup_table[],2,FALSE)</f>
        <v>0</v>
      </c>
      <c r="O1942">
        <f>VLOOKUP(Table5[[#This Row],[CONTROLN]],vlookup_table[],4,FALSE)</f>
        <v>6001</v>
      </c>
      <c r="P1942" t="str">
        <f>VLOOKUP(Table5[[#This Row],[CONTROLN]],vlookup_table[],5,FALSE)</f>
        <v/>
      </c>
      <c r="Q1942">
        <f>VLOOKUP(Table5[[#This Row],[CONTROLN]],vlookup_table[],7,FALSE)</f>
        <v>10</v>
      </c>
      <c r="R1942">
        <f t="shared" si="30"/>
        <v>37</v>
      </c>
      <c r="S194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1943" spans="1:19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  <c r="N1943">
        <f>VLOOKUP(Table5[[#This Row],[CONTROLN]],vlookup_table[],2,FALSE)</f>
        <v>0</v>
      </c>
      <c r="O1943">
        <f>VLOOKUP(Table5[[#This Row],[CONTROLN]],vlookup_table[],4,FALSE)</f>
        <v>0</v>
      </c>
      <c r="P1943" t="str">
        <f>VLOOKUP(Table5[[#This Row],[CONTROLN]],vlookup_table[],5,FALSE)</f>
        <v>C2</v>
      </c>
      <c r="Q1943">
        <f>VLOOKUP(Table5[[#This Row],[CONTROLN]],vlookup_table[],7,FALSE)</f>
        <v>20</v>
      </c>
      <c r="R1943" t="str">
        <f t="shared" si="30"/>
        <v/>
      </c>
      <c r="S19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44" spans="1:19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  <c r="N1944">
        <f>VLOOKUP(Table5[[#This Row],[CONTROLN]],vlookup_table[],2,FALSE)</f>
        <v>1</v>
      </c>
      <c r="O1944">
        <f>VLOOKUP(Table5[[#This Row],[CONTROLN]],vlookup_table[],4,FALSE)</f>
        <v>4201</v>
      </c>
      <c r="P1944" t="str">
        <f>VLOOKUP(Table5[[#This Row],[CONTROLN]],vlookup_table[],5,FALSE)</f>
        <v>S2</v>
      </c>
      <c r="Q1944">
        <f>VLOOKUP(Table5[[#This Row],[CONTROLN]],vlookup_table[],7,FALSE)</f>
        <v>10</v>
      </c>
      <c r="R1944">
        <f t="shared" si="30"/>
        <v>55</v>
      </c>
      <c r="S19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45" spans="1:19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  <c r="N1945">
        <f>VLOOKUP(Table5[[#This Row],[CONTROLN]],vlookup_table[],2,FALSE)</f>
        <v>0</v>
      </c>
      <c r="O1945">
        <f>VLOOKUP(Table5[[#This Row],[CONTROLN]],vlookup_table[],4,FALSE)</f>
        <v>4701</v>
      </c>
      <c r="P1945" t="str">
        <f>VLOOKUP(Table5[[#This Row],[CONTROLN]],vlookup_table[],5,FALSE)</f>
        <v>T2</v>
      </c>
      <c r="Q1945">
        <f>VLOOKUP(Table5[[#This Row],[CONTROLN]],vlookup_table[],7,FALSE)</f>
        <v>21</v>
      </c>
      <c r="R1945">
        <f t="shared" si="30"/>
        <v>50</v>
      </c>
      <c r="S19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46" spans="1:19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  <c r="N1946">
        <f>VLOOKUP(Table5[[#This Row],[CONTROLN]],vlookup_table[],2,FALSE)</f>
        <v>0</v>
      </c>
      <c r="O1946">
        <f>VLOOKUP(Table5[[#This Row],[CONTROLN]],vlookup_table[],4,FALSE)</f>
        <v>5301</v>
      </c>
      <c r="P1946" t="str">
        <f>VLOOKUP(Table5[[#This Row],[CONTROLN]],vlookup_table[],5,FALSE)</f>
        <v>U3</v>
      </c>
      <c r="Q1946">
        <f>VLOOKUP(Table5[[#This Row],[CONTROLN]],vlookup_table[],7,FALSE)</f>
        <v>5</v>
      </c>
      <c r="R1946">
        <f t="shared" si="30"/>
        <v>44</v>
      </c>
      <c r="S19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47" spans="1:19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  <c r="N1947">
        <f>VLOOKUP(Table5[[#This Row],[CONTROLN]],vlookup_table[],2,FALSE)</f>
        <v>0</v>
      </c>
      <c r="O1947">
        <f>VLOOKUP(Table5[[#This Row],[CONTROLN]],vlookup_table[],4,FALSE)</f>
        <v>4809</v>
      </c>
      <c r="P1947" t="str">
        <f>VLOOKUP(Table5[[#This Row],[CONTROLN]],vlookup_table[],5,FALSE)</f>
        <v>S1</v>
      </c>
      <c r="Q1947">
        <f>VLOOKUP(Table5[[#This Row],[CONTROLN]],vlookup_table[],7,FALSE)</f>
        <v>20</v>
      </c>
      <c r="R1947">
        <f t="shared" si="30"/>
        <v>48</v>
      </c>
      <c r="S19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48" spans="1:19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  <c r="N1948">
        <f>VLOOKUP(Table5[[#This Row],[CONTROLN]],vlookup_table[],2,FALSE)</f>
        <v>2</v>
      </c>
      <c r="O1948">
        <f>VLOOKUP(Table5[[#This Row],[CONTROLN]],vlookup_table[],4,FALSE)</f>
        <v>3501</v>
      </c>
      <c r="P1948" t="str">
        <f>VLOOKUP(Table5[[#This Row],[CONTROLN]],vlookup_table[],5,FALSE)</f>
        <v>S1</v>
      </c>
      <c r="Q1948">
        <f>VLOOKUP(Table5[[#This Row],[CONTROLN]],vlookup_table[],7,FALSE)</f>
        <v>4</v>
      </c>
      <c r="R1948">
        <f t="shared" si="30"/>
        <v>62</v>
      </c>
      <c r="S19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49" spans="1:19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  <c r="N1949">
        <f>VLOOKUP(Table5[[#This Row],[CONTROLN]],vlookup_table[],2,FALSE)</f>
        <v>4</v>
      </c>
      <c r="O1949">
        <f>VLOOKUP(Table5[[#This Row],[CONTROLN]],vlookup_table[],4,FALSE)</f>
        <v>4001</v>
      </c>
      <c r="P1949" t="str">
        <f>VLOOKUP(Table5[[#This Row],[CONTROLN]],vlookup_table[],5,FALSE)</f>
        <v>U2</v>
      </c>
      <c r="Q1949">
        <f>VLOOKUP(Table5[[#This Row],[CONTROLN]],vlookup_table[],7,FALSE)</f>
        <v>25</v>
      </c>
      <c r="R1949">
        <f t="shared" si="30"/>
        <v>57</v>
      </c>
      <c r="S19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50" spans="1:19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  <c r="N1950">
        <f>VLOOKUP(Table5[[#This Row],[CONTROLN]],vlookup_table[],2,FALSE)</f>
        <v>1</v>
      </c>
      <c r="O1950">
        <f>VLOOKUP(Table5[[#This Row],[CONTROLN]],vlookup_table[],4,FALSE)</f>
        <v>5101</v>
      </c>
      <c r="P1950" t="str">
        <f>VLOOKUP(Table5[[#This Row],[CONTROLN]],vlookup_table[],5,FALSE)</f>
        <v>U1</v>
      </c>
      <c r="Q1950">
        <f>VLOOKUP(Table5[[#This Row],[CONTROLN]],vlookup_table[],7,FALSE)</f>
        <v>55</v>
      </c>
      <c r="R1950">
        <f t="shared" si="30"/>
        <v>46</v>
      </c>
      <c r="S19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51" spans="1:19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  <c r="N1951">
        <f>VLOOKUP(Table5[[#This Row],[CONTROLN]],vlookup_table[],2,FALSE)</f>
        <v>1</v>
      </c>
      <c r="O1951">
        <f>VLOOKUP(Table5[[#This Row],[CONTROLN]],vlookup_table[],4,FALSE)</f>
        <v>3011</v>
      </c>
      <c r="P1951" t="str">
        <f>VLOOKUP(Table5[[#This Row],[CONTROLN]],vlookup_table[],5,FALSE)</f>
        <v>S2</v>
      </c>
      <c r="Q1951">
        <f>VLOOKUP(Table5[[#This Row],[CONTROLN]],vlookup_table[],7,FALSE)</f>
        <v>5</v>
      </c>
      <c r="R1951">
        <f t="shared" si="30"/>
        <v>66</v>
      </c>
      <c r="S19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52" spans="1:19" x14ac:dyDescent="0.35">
      <c r="A1952">
        <v>138311</v>
      </c>
      <c r="B1952" t="s">
        <v>56</v>
      </c>
      <c r="C1952" t="s">
        <v>17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  <c r="N1952">
        <f>VLOOKUP(Table5[[#This Row],[CONTROLN]],vlookup_table[],2,FALSE)</f>
        <v>2</v>
      </c>
      <c r="O1952">
        <f>VLOOKUP(Table5[[#This Row],[CONTROLN]],vlookup_table[],4,FALSE)</f>
        <v>1403</v>
      </c>
      <c r="P1952" t="str">
        <f>VLOOKUP(Table5[[#This Row],[CONTROLN]],vlookup_table[],5,FALSE)</f>
        <v>S1</v>
      </c>
      <c r="Q1952">
        <f>VLOOKUP(Table5[[#This Row],[CONTROLN]],vlookup_table[],7,FALSE)</f>
        <v>20</v>
      </c>
      <c r="R1952">
        <f t="shared" si="30"/>
        <v>83</v>
      </c>
      <c r="S19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53" spans="1:19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  <c r="N1953">
        <f>VLOOKUP(Table5[[#This Row],[CONTROLN]],vlookup_table[],2,FALSE)</f>
        <v>0</v>
      </c>
      <c r="O1953">
        <f>VLOOKUP(Table5[[#This Row],[CONTROLN]],vlookup_table[],4,FALSE)</f>
        <v>0</v>
      </c>
      <c r="P1953" t="str">
        <f>VLOOKUP(Table5[[#This Row],[CONTROLN]],vlookup_table[],5,FALSE)</f>
        <v>T2</v>
      </c>
      <c r="Q1953">
        <f>VLOOKUP(Table5[[#This Row],[CONTROLN]],vlookup_table[],7,FALSE)</f>
        <v>5</v>
      </c>
      <c r="R1953" t="str">
        <f t="shared" si="30"/>
        <v/>
      </c>
      <c r="S19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54" spans="1:19" x14ac:dyDescent="0.35">
      <c r="A1954">
        <v>135341</v>
      </c>
      <c r="B1954" t="s">
        <v>56</v>
      </c>
      <c r="C1954" t="s">
        <v>17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  <c r="N1954">
        <f>VLOOKUP(Table5[[#This Row],[CONTROLN]],vlookup_table[],2,FALSE)</f>
        <v>0</v>
      </c>
      <c r="O1954">
        <f>VLOOKUP(Table5[[#This Row],[CONTROLN]],vlookup_table[],4,FALSE)</f>
        <v>0</v>
      </c>
      <c r="P1954" t="str">
        <f>VLOOKUP(Table5[[#This Row],[CONTROLN]],vlookup_table[],5,FALSE)</f>
        <v>C2</v>
      </c>
      <c r="Q1954">
        <f>VLOOKUP(Table5[[#This Row],[CONTROLN]],vlookup_table[],7,FALSE)</f>
        <v>12</v>
      </c>
      <c r="R1954" t="str">
        <f t="shared" si="30"/>
        <v/>
      </c>
      <c r="S19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55" spans="1:19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  <c r="N1955">
        <f>VLOOKUP(Table5[[#This Row],[CONTROLN]],vlookup_table[],2,FALSE)</f>
        <v>1</v>
      </c>
      <c r="O1955">
        <f>VLOOKUP(Table5[[#This Row],[CONTROLN]],vlookup_table[],4,FALSE)</f>
        <v>3001</v>
      </c>
      <c r="P1955" t="str">
        <f>VLOOKUP(Table5[[#This Row],[CONTROLN]],vlookup_table[],5,FALSE)</f>
        <v>C1</v>
      </c>
      <c r="Q1955">
        <f>VLOOKUP(Table5[[#This Row],[CONTROLN]],vlookup_table[],7,FALSE)</f>
        <v>20</v>
      </c>
      <c r="R1955">
        <f t="shared" si="30"/>
        <v>67</v>
      </c>
      <c r="S19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56" spans="1:19" x14ac:dyDescent="0.35">
      <c r="A1956">
        <v>180837</v>
      </c>
      <c r="B1956" t="s">
        <v>41</v>
      </c>
      <c r="C1956" t="s">
        <v>14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  <c r="N1956">
        <f>VLOOKUP(Table5[[#This Row],[CONTROLN]],vlookup_table[],2,FALSE)</f>
        <v>1</v>
      </c>
      <c r="O1956">
        <f>VLOOKUP(Table5[[#This Row],[CONTROLN]],vlookup_table[],4,FALSE)</f>
        <v>3101</v>
      </c>
      <c r="P1956" t="str">
        <f>VLOOKUP(Table5[[#This Row],[CONTROLN]],vlookup_table[],5,FALSE)</f>
        <v>C2</v>
      </c>
      <c r="Q1956">
        <f>VLOOKUP(Table5[[#This Row],[CONTROLN]],vlookup_table[],7,FALSE)</f>
        <v>50</v>
      </c>
      <c r="R1956">
        <f t="shared" si="30"/>
        <v>66</v>
      </c>
      <c r="S19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57" spans="1:19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  <c r="N1957">
        <f>VLOOKUP(Table5[[#This Row],[CONTROLN]],vlookup_table[],2,FALSE)</f>
        <v>1</v>
      </c>
      <c r="O1957">
        <f>VLOOKUP(Table5[[#This Row],[CONTROLN]],vlookup_table[],4,FALSE)</f>
        <v>6006</v>
      </c>
      <c r="P1957" t="str">
        <f>VLOOKUP(Table5[[#This Row],[CONTROLN]],vlookup_table[],5,FALSE)</f>
        <v>U1</v>
      </c>
      <c r="Q1957">
        <f>VLOOKUP(Table5[[#This Row],[CONTROLN]],vlookup_table[],7,FALSE)</f>
        <v>18</v>
      </c>
      <c r="R1957">
        <f t="shared" si="30"/>
        <v>37</v>
      </c>
      <c r="S19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58" spans="1:19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  <c r="N1958">
        <f>VLOOKUP(Table5[[#This Row],[CONTROLN]],vlookup_table[],2,FALSE)</f>
        <v>0</v>
      </c>
      <c r="O1958">
        <f>VLOOKUP(Table5[[#This Row],[CONTROLN]],vlookup_table[],4,FALSE)</f>
        <v>2412</v>
      </c>
      <c r="P1958" t="str">
        <f>VLOOKUP(Table5[[#This Row],[CONTROLN]],vlookup_table[],5,FALSE)</f>
        <v>C2</v>
      </c>
      <c r="Q1958">
        <f>VLOOKUP(Table5[[#This Row],[CONTROLN]],vlookup_table[],7,FALSE)</f>
        <v>17</v>
      </c>
      <c r="R1958">
        <f t="shared" si="30"/>
        <v>72</v>
      </c>
      <c r="S19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59" spans="1:19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  <c r="N1959">
        <f>VLOOKUP(Table5[[#This Row],[CONTROLN]],vlookup_table[],2,FALSE)</f>
        <v>1</v>
      </c>
      <c r="O1959">
        <f>VLOOKUP(Table5[[#This Row],[CONTROLN]],vlookup_table[],4,FALSE)</f>
        <v>3401</v>
      </c>
      <c r="P1959" t="str">
        <f>VLOOKUP(Table5[[#This Row],[CONTROLN]],vlookup_table[],5,FALSE)</f>
        <v>S2</v>
      </c>
      <c r="Q1959">
        <f>VLOOKUP(Table5[[#This Row],[CONTROLN]],vlookup_table[],7,FALSE)</f>
        <v>23</v>
      </c>
      <c r="R1959">
        <f t="shared" si="30"/>
        <v>63</v>
      </c>
      <c r="S19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60" spans="1:19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  <c r="N1960">
        <f>VLOOKUP(Table5[[#This Row],[CONTROLN]],vlookup_table[],2,FALSE)</f>
        <v>0</v>
      </c>
      <c r="O1960">
        <f>VLOOKUP(Table5[[#This Row],[CONTROLN]],vlookup_table[],4,FALSE)</f>
        <v>1305</v>
      </c>
      <c r="P1960" t="str">
        <f>VLOOKUP(Table5[[#This Row],[CONTROLN]],vlookup_table[],5,FALSE)</f>
        <v>C3</v>
      </c>
      <c r="Q1960">
        <f>VLOOKUP(Table5[[#This Row],[CONTROLN]],vlookup_table[],7,FALSE)</f>
        <v>5</v>
      </c>
      <c r="R1960">
        <f t="shared" si="30"/>
        <v>84</v>
      </c>
      <c r="S19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61" spans="1:19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  <c r="N1961">
        <f>VLOOKUP(Table5[[#This Row],[CONTROLN]],vlookup_table[],2,FALSE)</f>
        <v>1</v>
      </c>
      <c r="O1961">
        <f>VLOOKUP(Table5[[#This Row],[CONTROLN]],vlookup_table[],4,FALSE)</f>
        <v>3705</v>
      </c>
      <c r="P1961" t="str">
        <f>VLOOKUP(Table5[[#This Row],[CONTROLN]],vlookup_table[],5,FALSE)</f>
        <v>T2</v>
      </c>
      <c r="Q1961">
        <f>VLOOKUP(Table5[[#This Row],[CONTROLN]],vlookup_table[],7,FALSE)</f>
        <v>7</v>
      </c>
      <c r="R1961">
        <f t="shared" si="30"/>
        <v>60</v>
      </c>
      <c r="S19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62" spans="1:19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  <c r="N1962">
        <f>VLOOKUP(Table5[[#This Row],[CONTROLN]],vlookup_table[],2,FALSE)</f>
        <v>28</v>
      </c>
      <c r="O1962">
        <f>VLOOKUP(Table5[[#This Row],[CONTROLN]],vlookup_table[],4,FALSE)</f>
        <v>2610</v>
      </c>
      <c r="P1962" t="str">
        <f>VLOOKUP(Table5[[#This Row],[CONTROLN]],vlookup_table[],5,FALSE)</f>
        <v>U2</v>
      </c>
      <c r="Q1962">
        <f>VLOOKUP(Table5[[#This Row],[CONTROLN]],vlookup_table[],7,FALSE)</f>
        <v>15</v>
      </c>
      <c r="R1962">
        <f t="shared" si="30"/>
        <v>70</v>
      </c>
      <c r="S19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63" spans="1:19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  <c r="N1963">
        <f>VLOOKUP(Table5[[#This Row],[CONTROLN]],vlookup_table[],2,FALSE)</f>
        <v>0</v>
      </c>
      <c r="O1963">
        <f>VLOOKUP(Table5[[#This Row],[CONTROLN]],vlookup_table[],4,FALSE)</f>
        <v>6801</v>
      </c>
      <c r="P1963" t="str">
        <f>VLOOKUP(Table5[[#This Row],[CONTROLN]],vlookup_table[],5,FALSE)</f>
        <v>C2</v>
      </c>
      <c r="Q1963">
        <f>VLOOKUP(Table5[[#This Row],[CONTROLN]],vlookup_table[],7,FALSE)</f>
        <v>18</v>
      </c>
      <c r="R1963">
        <f t="shared" si="30"/>
        <v>29</v>
      </c>
      <c r="S19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64" spans="1:19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  <c r="N1964">
        <f>VLOOKUP(Table5[[#This Row],[CONTROLN]],vlookup_table[],2,FALSE)</f>
        <v>1</v>
      </c>
      <c r="O1964">
        <f>VLOOKUP(Table5[[#This Row],[CONTROLN]],vlookup_table[],4,FALSE)</f>
        <v>0</v>
      </c>
      <c r="P1964" t="str">
        <f>VLOOKUP(Table5[[#This Row],[CONTROLN]],vlookup_table[],5,FALSE)</f>
        <v>T2</v>
      </c>
      <c r="Q1964">
        <f>VLOOKUP(Table5[[#This Row],[CONTROLN]],vlookup_table[],7,FALSE)</f>
        <v>25</v>
      </c>
      <c r="R1964" t="str">
        <f t="shared" si="30"/>
        <v/>
      </c>
      <c r="S19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65" spans="1:19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  <c r="N1965">
        <f>VLOOKUP(Table5[[#This Row],[CONTROLN]],vlookup_table[],2,FALSE)</f>
        <v>0</v>
      </c>
      <c r="O1965">
        <f>VLOOKUP(Table5[[#This Row],[CONTROLN]],vlookup_table[],4,FALSE)</f>
        <v>4701</v>
      </c>
      <c r="P1965" t="str">
        <f>VLOOKUP(Table5[[#This Row],[CONTROLN]],vlookup_table[],5,FALSE)</f>
        <v>S1</v>
      </c>
      <c r="Q1965">
        <f>VLOOKUP(Table5[[#This Row],[CONTROLN]],vlookup_table[],7,FALSE)</f>
        <v>4</v>
      </c>
      <c r="R1965">
        <f t="shared" si="30"/>
        <v>50</v>
      </c>
      <c r="S19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66" spans="1:19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  <c r="N1966">
        <f>VLOOKUP(Table5[[#This Row],[CONTROLN]],vlookup_table[],2,FALSE)</f>
        <v>0</v>
      </c>
      <c r="O1966">
        <f>VLOOKUP(Table5[[#This Row],[CONTROLN]],vlookup_table[],4,FALSE)</f>
        <v>0</v>
      </c>
      <c r="P1966" t="str">
        <f>VLOOKUP(Table5[[#This Row],[CONTROLN]],vlookup_table[],5,FALSE)</f>
        <v>C3</v>
      </c>
      <c r="Q1966">
        <f>VLOOKUP(Table5[[#This Row],[CONTROLN]],vlookup_table[],7,FALSE)</f>
        <v>12</v>
      </c>
      <c r="R1966" t="str">
        <f t="shared" si="30"/>
        <v/>
      </c>
      <c r="S19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67" spans="1:19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  <c r="N1967">
        <f>VLOOKUP(Table5[[#This Row],[CONTROLN]],vlookup_table[],2,FALSE)</f>
        <v>1</v>
      </c>
      <c r="O1967">
        <f>VLOOKUP(Table5[[#This Row],[CONTROLN]],vlookup_table[],4,FALSE)</f>
        <v>4601</v>
      </c>
      <c r="P1967" t="str">
        <f>VLOOKUP(Table5[[#This Row],[CONTROLN]],vlookup_table[],5,FALSE)</f>
        <v>R2</v>
      </c>
      <c r="Q1967">
        <f>VLOOKUP(Table5[[#This Row],[CONTROLN]],vlookup_table[],7,FALSE)</f>
        <v>15</v>
      </c>
      <c r="R1967">
        <f t="shared" si="30"/>
        <v>51</v>
      </c>
      <c r="S19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68" spans="1:19" x14ac:dyDescent="0.35">
      <c r="A1968">
        <v>81985</v>
      </c>
      <c r="B1968" t="s">
        <v>36</v>
      </c>
      <c r="C1968" t="s">
        <v>14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  <c r="N1968">
        <f>VLOOKUP(Table5[[#This Row],[CONTROLN]],vlookup_table[],2,FALSE)</f>
        <v>0</v>
      </c>
      <c r="O1968">
        <f>VLOOKUP(Table5[[#This Row],[CONTROLN]],vlookup_table[],4,FALSE)</f>
        <v>6611</v>
      </c>
      <c r="P1968" t="str">
        <f>VLOOKUP(Table5[[#This Row],[CONTROLN]],vlookup_table[],5,FALSE)</f>
        <v>R2</v>
      </c>
      <c r="Q1968">
        <f>VLOOKUP(Table5[[#This Row],[CONTROLN]],vlookup_table[],7,FALSE)</f>
        <v>14</v>
      </c>
      <c r="R1968">
        <f t="shared" si="30"/>
        <v>30</v>
      </c>
      <c r="S19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69" spans="1:19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  <c r="N1969">
        <f>VLOOKUP(Table5[[#This Row],[CONTROLN]],vlookup_table[],2,FALSE)</f>
        <v>0</v>
      </c>
      <c r="O1969">
        <f>VLOOKUP(Table5[[#This Row],[CONTROLN]],vlookup_table[],4,FALSE)</f>
        <v>5401</v>
      </c>
      <c r="P1969" t="str">
        <f>VLOOKUP(Table5[[#This Row],[CONTROLN]],vlookup_table[],5,FALSE)</f>
        <v>S1</v>
      </c>
      <c r="Q1969">
        <f>VLOOKUP(Table5[[#This Row],[CONTROLN]],vlookup_table[],7,FALSE)</f>
        <v>10</v>
      </c>
      <c r="R1969">
        <f t="shared" si="30"/>
        <v>43</v>
      </c>
      <c r="S19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70" spans="1:19" x14ac:dyDescent="0.35">
      <c r="A1970">
        <v>78778</v>
      </c>
      <c r="B1970" t="s">
        <v>36</v>
      </c>
      <c r="C1970" t="s">
        <v>14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  <c r="N1970">
        <f>VLOOKUP(Table5[[#This Row],[CONTROLN]],vlookup_table[],2,FALSE)</f>
        <v>1</v>
      </c>
      <c r="O1970">
        <f>VLOOKUP(Table5[[#This Row],[CONTROLN]],vlookup_table[],4,FALSE)</f>
        <v>2706</v>
      </c>
      <c r="P1970" t="str">
        <f>VLOOKUP(Table5[[#This Row],[CONTROLN]],vlookup_table[],5,FALSE)</f>
        <v>S2</v>
      </c>
      <c r="Q1970">
        <f>VLOOKUP(Table5[[#This Row],[CONTROLN]],vlookup_table[],7,FALSE)</f>
        <v>21</v>
      </c>
      <c r="R1970">
        <f t="shared" si="30"/>
        <v>70</v>
      </c>
      <c r="S19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71" spans="1:19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  <c r="N1971">
        <f>VLOOKUP(Table5[[#This Row],[CONTROLN]],vlookup_table[],2,FALSE)</f>
        <v>1</v>
      </c>
      <c r="O1971">
        <f>VLOOKUP(Table5[[#This Row],[CONTROLN]],vlookup_table[],4,FALSE)</f>
        <v>0</v>
      </c>
      <c r="P1971" t="str">
        <f>VLOOKUP(Table5[[#This Row],[CONTROLN]],vlookup_table[],5,FALSE)</f>
        <v>S3</v>
      </c>
      <c r="Q1971">
        <f>VLOOKUP(Table5[[#This Row],[CONTROLN]],vlookup_table[],7,FALSE)</f>
        <v>15</v>
      </c>
      <c r="R1971" t="str">
        <f t="shared" si="30"/>
        <v/>
      </c>
      <c r="S19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72" spans="1:19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  <c r="N1972">
        <f>VLOOKUP(Table5[[#This Row],[CONTROLN]],vlookup_table[],2,FALSE)</f>
        <v>2</v>
      </c>
      <c r="O1972">
        <f>VLOOKUP(Table5[[#This Row],[CONTROLN]],vlookup_table[],4,FALSE)</f>
        <v>0</v>
      </c>
      <c r="P1972" t="str">
        <f>VLOOKUP(Table5[[#This Row],[CONTROLN]],vlookup_table[],5,FALSE)</f>
        <v>R2</v>
      </c>
      <c r="Q1972">
        <f>VLOOKUP(Table5[[#This Row],[CONTROLN]],vlookup_table[],7,FALSE)</f>
        <v>15</v>
      </c>
      <c r="R1972" t="str">
        <f t="shared" si="30"/>
        <v/>
      </c>
      <c r="S19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73" spans="1:19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  <c r="N1973">
        <f>VLOOKUP(Table5[[#This Row],[CONTROLN]],vlookup_table[],2,FALSE)</f>
        <v>0</v>
      </c>
      <c r="O1973">
        <f>VLOOKUP(Table5[[#This Row],[CONTROLN]],vlookup_table[],4,FALSE)</f>
        <v>0</v>
      </c>
      <c r="P1973" t="str">
        <f>VLOOKUP(Table5[[#This Row],[CONTROLN]],vlookup_table[],5,FALSE)</f>
        <v>S2</v>
      </c>
      <c r="Q1973">
        <f>VLOOKUP(Table5[[#This Row],[CONTROLN]],vlookup_table[],7,FALSE)</f>
        <v>10</v>
      </c>
      <c r="R1973" t="str">
        <f t="shared" si="30"/>
        <v/>
      </c>
      <c r="S19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74" spans="1:19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  <c r="N1974">
        <f>VLOOKUP(Table5[[#This Row],[CONTROLN]],vlookup_table[],2,FALSE)</f>
        <v>0</v>
      </c>
      <c r="O1974">
        <f>VLOOKUP(Table5[[#This Row],[CONTROLN]],vlookup_table[],4,FALSE)</f>
        <v>2801</v>
      </c>
      <c r="P1974" t="str">
        <f>VLOOKUP(Table5[[#This Row],[CONTROLN]],vlookup_table[],5,FALSE)</f>
        <v>R2</v>
      </c>
      <c r="Q1974">
        <f>VLOOKUP(Table5[[#This Row],[CONTROLN]],vlookup_table[],7,FALSE)</f>
        <v>15</v>
      </c>
      <c r="R1974">
        <f t="shared" si="30"/>
        <v>69</v>
      </c>
      <c r="S19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75" spans="1:19" x14ac:dyDescent="0.35">
      <c r="A1975">
        <v>187318</v>
      </c>
      <c r="B1975" t="s">
        <v>18</v>
      </c>
      <c r="C1975" t="s">
        <v>17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  <c r="N1975">
        <f>VLOOKUP(Table5[[#This Row],[CONTROLN]],vlookup_table[],2,FALSE)</f>
        <v>0</v>
      </c>
      <c r="O1975">
        <f>VLOOKUP(Table5[[#This Row],[CONTROLN]],vlookup_table[],4,FALSE)</f>
        <v>0</v>
      </c>
      <c r="P1975" t="str">
        <f>VLOOKUP(Table5[[#This Row],[CONTROLN]],vlookup_table[],5,FALSE)</f>
        <v>T2</v>
      </c>
      <c r="Q1975">
        <f>VLOOKUP(Table5[[#This Row],[CONTROLN]],vlookup_table[],7,FALSE)</f>
        <v>18</v>
      </c>
      <c r="R1975" t="str">
        <f t="shared" si="30"/>
        <v/>
      </c>
      <c r="S19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76" spans="1:19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  <c r="N1976">
        <f>VLOOKUP(Table5[[#This Row],[CONTROLN]],vlookup_table[],2,FALSE)</f>
        <v>1</v>
      </c>
      <c r="O1976">
        <f>VLOOKUP(Table5[[#This Row],[CONTROLN]],vlookup_table[],4,FALSE)</f>
        <v>1902</v>
      </c>
      <c r="P1976" t="str">
        <f>VLOOKUP(Table5[[#This Row],[CONTROLN]],vlookup_table[],5,FALSE)</f>
        <v>R2</v>
      </c>
      <c r="Q1976">
        <f>VLOOKUP(Table5[[#This Row],[CONTROLN]],vlookup_table[],7,FALSE)</f>
        <v>10</v>
      </c>
      <c r="R1976">
        <f t="shared" si="30"/>
        <v>78</v>
      </c>
      <c r="S19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77" spans="1:19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  <c r="N1977">
        <f>VLOOKUP(Table5[[#This Row],[CONTROLN]],vlookup_table[],2,FALSE)</f>
        <v>1</v>
      </c>
      <c r="O1977">
        <f>VLOOKUP(Table5[[#This Row],[CONTROLN]],vlookup_table[],4,FALSE)</f>
        <v>0</v>
      </c>
      <c r="P1977" t="str">
        <f>VLOOKUP(Table5[[#This Row],[CONTROLN]],vlookup_table[],5,FALSE)</f>
        <v>R2</v>
      </c>
      <c r="Q1977">
        <f>VLOOKUP(Table5[[#This Row],[CONTROLN]],vlookup_table[],7,FALSE)</f>
        <v>20</v>
      </c>
      <c r="R1977" t="str">
        <f t="shared" si="30"/>
        <v/>
      </c>
      <c r="S19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78" spans="1:19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  <c r="N1978">
        <f>VLOOKUP(Table5[[#This Row],[CONTROLN]],vlookup_table[],2,FALSE)</f>
        <v>1</v>
      </c>
      <c r="O1978">
        <f>VLOOKUP(Table5[[#This Row],[CONTROLN]],vlookup_table[],4,FALSE)</f>
        <v>805</v>
      </c>
      <c r="P1978" t="str">
        <f>VLOOKUP(Table5[[#This Row],[CONTROLN]],vlookup_table[],5,FALSE)</f>
        <v>R2</v>
      </c>
      <c r="Q1978">
        <f>VLOOKUP(Table5[[#This Row],[CONTROLN]],vlookup_table[],7,FALSE)</f>
        <v>47</v>
      </c>
      <c r="R1978">
        <f t="shared" si="30"/>
        <v>89</v>
      </c>
      <c r="S19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79" spans="1:19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  <c r="N1979">
        <f>VLOOKUP(Table5[[#This Row],[CONTROLN]],vlookup_table[],2,FALSE)</f>
        <v>0</v>
      </c>
      <c r="O1979">
        <f>VLOOKUP(Table5[[#This Row],[CONTROLN]],vlookup_table[],4,FALSE)</f>
        <v>2801</v>
      </c>
      <c r="P1979" t="str">
        <f>VLOOKUP(Table5[[#This Row],[CONTROLN]],vlookup_table[],5,FALSE)</f>
        <v>R2</v>
      </c>
      <c r="Q1979">
        <f>VLOOKUP(Table5[[#This Row],[CONTROLN]],vlookup_table[],7,FALSE)</f>
        <v>10</v>
      </c>
      <c r="R1979">
        <f t="shared" si="30"/>
        <v>69</v>
      </c>
      <c r="S19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80" spans="1:19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  <c r="N1980">
        <f>VLOOKUP(Table5[[#This Row],[CONTROLN]],vlookup_table[],2,FALSE)</f>
        <v>0</v>
      </c>
      <c r="O1980">
        <f>VLOOKUP(Table5[[#This Row],[CONTROLN]],vlookup_table[],4,FALSE)</f>
        <v>4212</v>
      </c>
      <c r="P1980" t="str">
        <f>VLOOKUP(Table5[[#This Row],[CONTROLN]],vlookup_table[],5,FALSE)</f>
        <v>C2</v>
      </c>
      <c r="Q1980">
        <f>VLOOKUP(Table5[[#This Row],[CONTROLN]],vlookup_table[],7,FALSE)</f>
        <v>14</v>
      </c>
      <c r="R1980">
        <f t="shared" si="30"/>
        <v>54</v>
      </c>
      <c r="S19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81" spans="1:19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  <c r="N1981">
        <f>VLOOKUP(Table5[[#This Row],[CONTROLN]],vlookup_table[],2,FALSE)</f>
        <v>1</v>
      </c>
      <c r="O1981">
        <f>VLOOKUP(Table5[[#This Row],[CONTROLN]],vlookup_table[],4,FALSE)</f>
        <v>1803</v>
      </c>
      <c r="P1981" t="str">
        <f>VLOOKUP(Table5[[#This Row],[CONTROLN]],vlookup_table[],5,FALSE)</f>
        <v>R2</v>
      </c>
      <c r="Q1981">
        <f>VLOOKUP(Table5[[#This Row],[CONTROLN]],vlookup_table[],7,FALSE)</f>
        <v>20</v>
      </c>
      <c r="R1981">
        <f t="shared" si="30"/>
        <v>79</v>
      </c>
      <c r="S19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82" spans="1:19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  <c r="N1982">
        <f>VLOOKUP(Table5[[#This Row],[CONTROLN]],vlookup_table[],2,FALSE)</f>
        <v>28</v>
      </c>
      <c r="O1982">
        <f>VLOOKUP(Table5[[#This Row],[CONTROLN]],vlookup_table[],4,FALSE)</f>
        <v>4912</v>
      </c>
      <c r="P1982" t="str">
        <f>VLOOKUP(Table5[[#This Row],[CONTROLN]],vlookup_table[],5,FALSE)</f>
        <v>S1</v>
      </c>
      <c r="Q1982">
        <f>VLOOKUP(Table5[[#This Row],[CONTROLN]],vlookup_table[],7,FALSE)</f>
        <v>10</v>
      </c>
      <c r="R1982">
        <f t="shared" si="30"/>
        <v>47</v>
      </c>
      <c r="S19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83" spans="1:19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  <c r="N1983">
        <f>VLOOKUP(Table5[[#This Row],[CONTROLN]],vlookup_table[],2,FALSE)</f>
        <v>0</v>
      </c>
      <c r="O1983">
        <f>VLOOKUP(Table5[[#This Row],[CONTROLN]],vlookup_table[],4,FALSE)</f>
        <v>2210</v>
      </c>
      <c r="P1983" t="str">
        <f>VLOOKUP(Table5[[#This Row],[CONTROLN]],vlookup_table[],5,FALSE)</f>
        <v>U2</v>
      </c>
      <c r="Q1983">
        <f>VLOOKUP(Table5[[#This Row],[CONTROLN]],vlookup_table[],7,FALSE)</f>
        <v>6</v>
      </c>
      <c r="R1983">
        <f t="shared" si="30"/>
        <v>74</v>
      </c>
      <c r="S19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84" spans="1:19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  <c r="N1984">
        <f>VLOOKUP(Table5[[#This Row],[CONTROLN]],vlookup_table[],2,FALSE)</f>
        <v>28</v>
      </c>
      <c r="O1984">
        <f>VLOOKUP(Table5[[#This Row],[CONTROLN]],vlookup_table[],4,FALSE)</f>
        <v>0</v>
      </c>
      <c r="P1984" t="str">
        <f>VLOOKUP(Table5[[#This Row],[CONTROLN]],vlookup_table[],5,FALSE)</f>
        <v>R2</v>
      </c>
      <c r="Q1984">
        <f>VLOOKUP(Table5[[#This Row],[CONTROLN]],vlookup_table[],7,FALSE)</f>
        <v>30</v>
      </c>
      <c r="R1984" t="str">
        <f t="shared" si="30"/>
        <v/>
      </c>
      <c r="S19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85" spans="1:19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  <c r="N1985">
        <f>VLOOKUP(Table5[[#This Row],[CONTROLN]],vlookup_table[],2,FALSE)</f>
        <v>2</v>
      </c>
      <c r="O1985">
        <f>VLOOKUP(Table5[[#This Row],[CONTROLN]],vlookup_table[],4,FALSE)</f>
        <v>1501</v>
      </c>
      <c r="P1985" t="str">
        <f>VLOOKUP(Table5[[#This Row],[CONTROLN]],vlookup_table[],5,FALSE)</f>
        <v>T2</v>
      </c>
      <c r="Q1985">
        <f>VLOOKUP(Table5[[#This Row],[CONTROLN]],vlookup_table[],7,FALSE)</f>
        <v>25</v>
      </c>
      <c r="R1985">
        <f t="shared" si="30"/>
        <v>82</v>
      </c>
      <c r="S19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86" spans="1:19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  <c r="N1986">
        <f>VLOOKUP(Table5[[#This Row],[CONTROLN]],vlookup_table[],2,FALSE)</f>
        <v>0</v>
      </c>
      <c r="O1986">
        <f>VLOOKUP(Table5[[#This Row],[CONTROLN]],vlookup_table[],4,FALSE)</f>
        <v>4908</v>
      </c>
      <c r="P1986" t="str">
        <f>VLOOKUP(Table5[[#This Row],[CONTROLN]],vlookup_table[],5,FALSE)</f>
        <v>U1</v>
      </c>
      <c r="Q1986">
        <f>VLOOKUP(Table5[[#This Row],[CONTROLN]],vlookup_table[],7,FALSE)</f>
        <v>20</v>
      </c>
      <c r="R1986">
        <f t="shared" ref="R1986:R2049" si="31">IF(OR(O1986="",O1986=0),"",(1997-(1900+INT(O1986/100)))-IF(MOD(O1986,100)&gt;6,1,0))</f>
        <v>47</v>
      </c>
      <c r="S19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87" spans="1:19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  <c r="N1987">
        <f>VLOOKUP(Table5[[#This Row],[CONTROLN]],vlookup_table[],2,FALSE)</f>
        <v>0</v>
      </c>
      <c r="O1987">
        <f>VLOOKUP(Table5[[#This Row],[CONTROLN]],vlookup_table[],4,FALSE)</f>
        <v>4201</v>
      </c>
      <c r="P1987" t="str">
        <f>VLOOKUP(Table5[[#This Row],[CONTROLN]],vlookup_table[],5,FALSE)</f>
        <v>U1</v>
      </c>
      <c r="Q1987">
        <f>VLOOKUP(Table5[[#This Row],[CONTROLN]],vlookup_table[],7,FALSE)</f>
        <v>25</v>
      </c>
      <c r="R1987">
        <f t="shared" si="31"/>
        <v>55</v>
      </c>
      <c r="S19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88" spans="1:19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  <c r="N1988">
        <f>VLOOKUP(Table5[[#This Row],[CONTROLN]],vlookup_table[],2,FALSE)</f>
        <v>28</v>
      </c>
      <c r="O1988">
        <f>VLOOKUP(Table5[[#This Row],[CONTROLN]],vlookup_table[],4,FALSE)</f>
        <v>0</v>
      </c>
      <c r="P1988" t="str">
        <f>VLOOKUP(Table5[[#This Row],[CONTROLN]],vlookup_table[],5,FALSE)</f>
        <v>C1</v>
      </c>
      <c r="Q1988">
        <f>VLOOKUP(Table5[[#This Row],[CONTROLN]],vlookup_table[],7,FALSE)</f>
        <v>10</v>
      </c>
      <c r="R1988" t="str">
        <f t="shared" si="31"/>
        <v/>
      </c>
      <c r="S19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89" spans="1:19" x14ac:dyDescent="0.35">
      <c r="A1989">
        <v>15046</v>
      </c>
      <c r="B1989" t="s">
        <v>18</v>
      </c>
      <c r="C1989" t="s">
        <v>17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  <c r="N1989">
        <f>VLOOKUP(Table5[[#This Row],[CONTROLN]],vlookup_table[],2,FALSE)</f>
        <v>0</v>
      </c>
      <c r="O1989">
        <f>VLOOKUP(Table5[[#This Row],[CONTROLN]],vlookup_table[],4,FALSE)</f>
        <v>3801</v>
      </c>
      <c r="P1989" t="str">
        <f>VLOOKUP(Table5[[#This Row],[CONTROLN]],vlookup_table[],5,FALSE)</f>
        <v>R2</v>
      </c>
      <c r="Q1989">
        <f>VLOOKUP(Table5[[#This Row],[CONTROLN]],vlookup_table[],7,FALSE)</f>
        <v>10</v>
      </c>
      <c r="R1989">
        <f t="shared" si="31"/>
        <v>59</v>
      </c>
      <c r="S19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90" spans="1:19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  <c r="N1990">
        <f>VLOOKUP(Table5[[#This Row],[CONTROLN]],vlookup_table[],2,FALSE)</f>
        <v>1</v>
      </c>
      <c r="O1990">
        <f>VLOOKUP(Table5[[#This Row],[CONTROLN]],vlookup_table[],4,FALSE)</f>
        <v>3001</v>
      </c>
      <c r="P1990" t="str">
        <f>VLOOKUP(Table5[[#This Row],[CONTROLN]],vlookup_table[],5,FALSE)</f>
        <v>C2</v>
      </c>
      <c r="Q1990">
        <f>VLOOKUP(Table5[[#This Row],[CONTROLN]],vlookup_table[],7,FALSE)</f>
        <v>10</v>
      </c>
      <c r="R1990">
        <f t="shared" si="31"/>
        <v>67</v>
      </c>
      <c r="S19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91" spans="1:19" x14ac:dyDescent="0.35">
      <c r="A1991">
        <v>182319</v>
      </c>
      <c r="B1991" t="s">
        <v>41</v>
      </c>
      <c r="C1991" t="s">
        <v>14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  <c r="N1991">
        <f>VLOOKUP(Table5[[#This Row],[CONTROLN]],vlookup_table[],2,FALSE)</f>
        <v>2</v>
      </c>
      <c r="O1991">
        <f>VLOOKUP(Table5[[#This Row],[CONTROLN]],vlookup_table[],4,FALSE)</f>
        <v>1406</v>
      </c>
      <c r="P1991" t="str">
        <f>VLOOKUP(Table5[[#This Row],[CONTROLN]],vlookup_table[],5,FALSE)</f>
        <v>C2</v>
      </c>
      <c r="Q1991">
        <f>VLOOKUP(Table5[[#This Row],[CONTROLN]],vlookup_table[],7,FALSE)</f>
        <v>10</v>
      </c>
      <c r="R1991">
        <f t="shared" si="31"/>
        <v>83</v>
      </c>
      <c r="S19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1992" spans="1:19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  <c r="N1992">
        <f>VLOOKUP(Table5[[#This Row],[CONTROLN]],vlookup_table[],2,FALSE)</f>
        <v>28</v>
      </c>
      <c r="O1992">
        <f>VLOOKUP(Table5[[#This Row],[CONTROLN]],vlookup_table[],4,FALSE)</f>
        <v>4106</v>
      </c>
      <c r="P1992" t="str">
        <f>VLOOKUP(Table5[[#This Row],[CONTROLN]],vlookup_table[],5,FALSE)</f>
        <v>S1</v>
      </c>
      <c r="Q1992">
        <f>VLOOKUP(Table5[[#This Row],[CONTROLN]],vlookup_table[],7,FALSE)</f>
        <v>50</v>
      </c>
      <c r="R1992">
        <f t="shared" si="31"/>
        <v>56</v>
      </c>
      <c r="S19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93" spans="1:19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  <c r="N1993">
        <f>VLOOKUP(Table5[[#This Row],[CONTROLN]],vlookup_table[],2,FALSE)</f>
        <v>0</v>
      </c>
      <c r="O1993">
        <f>VLOOKUP(Table5[[#This Row],[CONTROLN]],vlookup_table[],4,FALSE)</f>
        <v>0</v>
      </c>
      <c r="P1993" t="str">
        <f>VLOOKUP(Table5[[#This Row],[CONTROLN]],vlookup_table[],5,FALSE)</f>
        <v>U1</v>
      </c>
      <c r="Q1993">
        <f>VLOOKUP(Table5[[#This Row],[CONTROLN]],vlookup_table[],7,FALSE)</f>
        <v>25</v>
      </c>
      <c r="R1993" t="str">
        <f t="shared" si="31"/>
        <v/>
      </c>
      <c r="S19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1994" spans="1:19" x14ac:dyDescent="0.35">
      <c r="A1994">
        <v>18761</v>
      </c>
      <c r="B1994" t="s">
        <v>18</v>
      </c>
      <c r="C1994" t="s">
        <v>17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  <c r="N1994">
        <f>VLOOKUP(Table5[[#This Row],[CONTROLN]],vlookup_table[],2,FALSE)</f>
        <v>0</v>
      </c>
      <c r="O1994">
        <f>VLOOKUP(Table5[[#This Row],[CONTROLN]],vlookup_table[],4,FALSE)</f>
        <v>4801</v>
      </c>
      <c r="P1994" t="str">
        <f>VLOOKUP(Table5[[#This Row],[CONTROLN]],vlookup_table[],5,FALSE)</f>
        <v>T2</v>
      </c>
      <c r="Q1994">
        <f>VLOOKUP(Table5[[#This Row],[CONTROLN]],vlookup_table[],7,FALSE)</f>
        <v>15</v>
      </c>
      <c r="R1994">
        <f t="shared" si="31"/>
        <v>49</v>
      </c>
      <c r="S19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95" spans="1:19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  <c r="N1995">
        <f>VLOOKUP(Table5[[#This Row],[CONTROLN]],vlookup_table[],2,FALSE)</f>
        <v>0</v>
      </c>
      <c r="O1995">
        <f>VLOOKUP(Table5[[#This Row],[CONTROLN]],vlookup_table[],4,FALSE)</f>
        <v>5507</v>
      </c>
      <c r="P1995" t="str">
        <f>VLOOKUP(Table5[[#This Row],[CONTROLN]],vlookup_table[],5,FALSE)</f>
        <v>S1</v>
      </c>
      <c r="Q1995">
        <f>VLOOKUP(Table5[[#This Row],[CONTROLN]],vlookup_table[],7,FALSE)</f>
        <v>18</v>
      </c>
      <c r="R1995">
        <f t="shared" si="31"/>
        <v>41</v>
      </c>
      <c r="S19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1996" spans="1:19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  <c r="N1996">
        <f>VLOOKUP(Table5[[#This Row],[CONTROLN]],vlookup_table[],2,FALSE)</f>
        <v>0</v>
      </c>
      <c r="O1996">
        <f>VLOOKUP(Table5[[#This Row],[CONTROLN]],vlookup_table[],4,FALSE)</f>
        <v>6401</v>
      </c>
      <c r="P1996" t="str">
        <f>VLOOKUP(Table5[[#This Row],[CONTROLN]],vlookup_table[],5,FALSE)</f>
        <v>T2</v>
      </c>
      <c r="Q1996">
        <f>VLOOKUP(Table5[[#This Row],[CONTROLN]],vlookup_table[],7,FALSE)</f>
        <v>30</v>
      </c>
      <c r="R1996">
        <f t="shared" si="31"/>
        <v>33</v>
      </c>
      <c r="S19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97" spans="1:19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  <c r="N1997">
        <f>VLOOKUP(Table5[[#This Row],[CONTROLN]],vlookup_table[],2,FALSE)</f>
        <v>1</v>
      </c>
      <c r="O1997">
        <f>VLOOKUP(Table5[[#This Row],[CONTROLN]],vlookup_table[],4,FALSE)</f>
        <v>0</v>
      </c>
      <c r="P1997" t="str">
        <f>VLOOKUP(Table5[[#This Row],[CONTROLN]],vlookup_table[],5,FALSE)</f>
        <v>T2</v>
      </c>
      <c r="Q1997">
        <f>VLOOKUP(Table5[[#This Row],[CONTROLN]],vlookup_table[],7,FALSE)</f>
        <v>15</v>
      </c>
      <c r="R1997" t="str">
        <f t="shared" si="31"/>
        <v/>
      </c>
      <c r="S19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1998" spans="1:19" x14ac:dyDescent="0.35">
      <c r="A1998">
        <v>105371</v>
      </c>
      <c r="B1998" t="s">
        <v>28</v>
      </c>
      <c r="C1998" t="s">
        <v>109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  <c r="N1998">
        <f>VLOOKUP(Table5[[#This Row],[CONTROLN]],vlookup_table[],2,FALSE)</f>
        <v>0</v>
      </c>
      <c r="O1998">
        <f>VLOOKUP(Table5[[#This Row],[CONTROLN]],vlookup_table[],4,FALSE)</f>
        <v>3204</v>
      </c>
      <c r="P1998" t="str">
        <f>VLOOKUP(Table5[[#This Row],[CONTROLN]],vlookup_table[],5,FALSE)</f>
        <v>R3</v>
      </c>
      <c r="Q1998">
        <f>VLOOKUP(Table5[[#This Row],[CONTROLN]],vlookup_table[],7,FALSE)</f>
        <v>20</v>
      </c>
      <c r="R1998">
        <f t="shared" si="31"/>
        <v>65</v>
      </c>
      <c r="S19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1999" spans="1:19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  <c r="N1999">
        <f>VLOOKUP(Table5[[#This Row],[CONTROLN]],vlookup_table[],2,FALSE)</f>
        <v>0</v>
      </c>
      <c r="O1999">
        <f>VLOOKUP(Table5[[#This Row],[CONTROLN]],vlookup_table[],4,FALSE)</f>
        <v>2001</v>
      </c>
      <c r="P1999" t="str">
        <f>VLOOKUP(Table5[[#This Row],[CONTROLN]],vlookup_table[],5,FALSE)</f>
        <v>R2</v>
      </c>
      <c r="Q1999">
        <f>VLOOKUP(Table5[[#This Row],[CONTROLN]],vlookup_table[],7,FALSE)</f>
        <v>25</v>
      </c>
      <c r="R1999">
        <f t="shared" si="31"/>
        <v>77</v>
      </c>
      <c r="S19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00" spans="1:19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  <c r="N2000">
        <f>VLOOKUP(Table5[[#This Row],[CONTROLN]],vlookup_table[],2,FALSE)</f>
        <v>0</v>
      </c>
      <c r="O2000">
        <f>VLOOKUP(Table5[[#This Row],[CONTROLN]],vlookup_table[],4,FALSE)</f>
        <v>4004</v>
      </c>
      <c r="P2000" t="str">
        <f>VLOOKUP(Table5[[#This Row],[CONTROLN]],vlookup_table[],5,FALSE)</f>
        <v>C2</v>
      </c>
      <c r="Q2000">
        <f>VLOOKUP(Table5[[#This Row],[CONTROLN]],vlookup_table[],7,FALSE)</f>
        <v>16</v>
      </c>
      <c r="R2000">
        <f t="shared" si="31"/>
        <v>57</v>
      </c>
      <c r="S20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01" spans="1:19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  <c r="N2001">
        <f>VLOOKUP(Table5[[#This Row],[CONTROLN]],vlookup_table[],2,FALSE)</f>
        <v>1</v>
      </c>
      <c r="O2001">
        <f>VLOOKUP(Table5[[#This Row],[CONTROLN]],vlookup_table[],4,FALSE)</f>
        <v>4301</v>
      </c>
      <c r="P2001" t="str">
        <f>VLOOKUP(Table5[[#This Row],[CONTROLN]],vlookup_table[],5,FALSE)</f>
        <v>U1</v>
      </c>
      <c r="Q2001">
        <f>VLOOKUP(Table5[[#This Row],[CONTROLN]],vlookup_table[],7,FALSE)</f>
        <v>15</v>
      </c>
      <c r="R2001">
        <f t="shared" si="31"/>
        <v>54</v>
      </c>
      <c r="S20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02" spans="1:19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  <c r="N2002">
        <f>VLOOKUP(Table5[[#This Row],[CONTROLN]],vlookup_table[],2,FALSE)</f>
        <v>1</v>
      </c>
      <c r="O2002">
        <f>VLOOKUP(Table5[[#This Row],[CONTROLN]],vlookup_table[],4,FALSE)</f>
        <v>4210</v>
      </c>
      <c r="P2002" t="str">
        <f>VLOOKUP(Table5[[#This Row],[CONTROLN]],vlookup_table[],5,FALSE)</f>
        <v>U3</v>
      </c>
      <c r="Q2002">
        <f>VLOOKUP(Table5[[#This Row],[CONTROLN]],vlookup_table[],7,FALSE)</f>
        <v>12</v>
      </c>
      <c r="R2002">
        <f t="shared" si="31"/>
        <v>54</v>
      </c>
      <c r="S20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03" spans="1:19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  <c r="N2003">
        <f>VLOOKUP(Table5[[#This Row],[CONTROLN]],vlookup_table[],2,FALSE)</f>
        <v>28</v>
      </c>
      <c r="O2003">
        <f>VLOOKUP(Table5[[#This Row],[CONTROLN]],vlookup_table[],4,FALSE)</f>
        <v>0</v>
      </c>
      <c r="P2003" t="str">
        <f>VLOOKUP(Table5[[#This Row],[CONTROLN]],vlookup_table[],5,FALSE)</f>
        <v>S1</v>
      </c>
      <c r="Q2003">
        <f>VLOOKUP(Table5[[#This Row],[CONTROLN]],vlookup_table[],7,FALSE)</f>
        <v>30</v>
      </c>
      <c r="R2003" t="str">
        <f t="shared" si="31"/>
        <v/>
      </c>
      <c r="S20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04" spans="1:19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  <c r="N2004">
        <f>VLOOKUP(Table5[[#This Row],[CONTROLN]],vlookup_table[],2,FALSE)</f>
        <v>2</v>
      </c>
      <c r="O2004">
        <f>VLOOKUP(Table5[[#This Row],[CONTROLN]],vlookup_table[],4,FALSE)</f>
        <v>2501</v>
      </c>
      <c r="P2004" t="str">
        <f>VLOOKUP(Table5[[#This Row],[CONTROLN]],vlookup_table[],5,FALSE)</f>
        <v>T2</v>
      </c>
      <c r="Q2004">
        <f>VLOOKUP(Table5[[#This Row],[CONTROLN]],vlookup_table[],7,FALSE)</f>
        <v>16</v>
      </c>
      <c r="R2004">
        <f t="shared" si="31"/>
        <v>72</v>
      </c>
      <c r="S20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05" spans="1:19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  <c r="N2005">
        <f>VLOOKUP(Table5[[#This Row],[CONTROLN]],vlookup_table[],2,FALSE)</f>
        <v>0</v>
      </c>
      <c r="O2005">
        <f>VLOOKUP(Table5[[#This Row],[CONTROLN]],vlookup_table[],4,FALSE)</f>
        <v>2609</v>
      </c>
      <c r="P2005" t="str">
        <f>VLOOKUP(Table5[[#This Row],[CONTROLN]],vlookup_table[],5,FALSE)</f>
        <v>S2</v>
      </c>
      <c r="Q2005">
        <f>VLOOKUP(Table5[[#This Row],[CONTROLN]],vlookup_table[],7,FALSE)</f>
        <v>12</v>
      </c>
      <c r="R2005">
        <f t="shared" si="31"/>
        <v>70</v>
      </c>
      <c r="S20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06" spans="1:19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  <c r="N2006">
        <f>VLOOKUP(Table5[[#This Row],[CONTROLN]],vlookup_table[],2,FALSE)</f>
        <v>2</v>
      </c>
      <c r="O2006">
        <f>VLOOKUP(Table5[[#This Row],[CONTROLN]],vlookup_table[],4,FALSE)</f>
        <v>3009</v>
      </c>
      <c r="P2006" t="str">
        <f>VLOOKUP(Table5[[#This Row],[CONTROLN]],vlookup_table[],5,FALSE)</f>
        <v>R2</v>
      </c>
      <c r="Q2006">
        <f>VLOOKUP(Table5[[#This Row],[CONTROLN]],vlookup_table[],7,FALSE)</f>
        <v>20</v>
      </c>
      <c r="R2006">
        <f t="shared" si="31"/>
        <v>66</v>
      </c>
      <c r="S20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07" spans="1:19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  <c r="N2007">
        <f>VLOOKUP(Table5[[#This Row],[CONTROLN]],vlookup_table[],2,FALSE)</f>
        <v>28</v>
      </c>
      <c r="O2007">
        <f>VLOOKUP(Table5[[#This Row],[CONTROLN]],vlookup_table[],4,FALSE)</f>
        <v>0</v>
      </c>
      <c r="P2007" t="str">
        <f>VLOOKUP(Table5[[#This Row],[CONTROLN]],vlookup_table[],5,FALSE)</f>
        <v>C1</v>
      </c>
      <c r="Q2007">
        <f>VLOOKUP(Table5[[#This Row],[CONTROLN]],vlookup_table[],7,FALSE)</f>
        <v>20</v>
      </c>
      <c r="R2007" t="str">
        <f t="shared" si="31"/>
        <v/>
      </c>
      <c r="S20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08" spans="1:19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  <c r="N2008">
        <f>VLOOKUP(Table5[[#This Row],[CONTROLN]],vlookup_table[],2,FALSE)</f>
        <v>1</v>
      </c>
      <c r="O2008">
        <f>VLOOKUP(Table5[[#This Row],[CONTROLN]],vlookup_table[],4,FALSE)</f>
        <v>1701</v>
      </c>
      <c r="P2008" t="str">
        <f>VLOOKUP(Table5[[#This Row],[CONTROLN]],vlookup_table[],5,FALSE)</f>
        <v>C1</v>
      </c>
      <c r="Q2008">
        <f>VLOOKUP(Table5[[#This Row],[CONTROLN]],vlookup_table[],7,FALSE)</f>
        <v>10</v>
      </c>
      <c r="R2008">
        <f t="shared" si="31"/>
        <v>80</v>
      </c>
      <c r="S20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09" spans="1:19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  <c r="N2009">
        <f>VLOOKUP(Table5[[#This Row],[CONTROLN]],vlookup_table[],2,FALSE)</f>
        <v>4</v>
      </c>
      <c r="O2009">
        <f>VLOOKUP(Table5[[#This Row],[CONTROLN]],vlookup_table[],4,FALSE)</f>
        <v>4912</v>
      </c>
      <c r="P2009" t="str">
        <f>VLOOKUP(Table5[[#This Row],[CONTROLN]],vlookup_table[],5,FALSE)</f>
        <v>T2</v>
      </c>
      <c r="Q2009">
        <f>VLOOKUP(Table5[[#This Row],[CONTROLN]],vlookup_table[],7,FALSE)</f>
        <v>26</v>
      </c>
      <c r="R2009">
        <f t="shared" si="31"/>
        <v>47</v>
      </c>
      <c r="S20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10" spans="1:19" x14ac:dyDescent="0.35">
      <c r="A2010">
        <v>167039</v>
      </c>
      <c r="B2010" t="s">
        <v>22</v>
      </c>
      <c r="C2010" t="s">
        <v>109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  <c r="N2010">
        <f>VLOOKUP(Table5[[#This Row],[CONTROLN]],vlookup_table[],2,FALSE)</f>
        <v>0</v>
      </c>
      <c r="O2010">
        <f>VLOOKUP(Table5[[#This Row],[CONTROLN]],vlookup_table[],4,FALSE)</f>
        <v>0</v>
      </c>
      <c r="P2010" t="str">
        <f>VLOOKUP(Table5[[#This Row],[CONTROLN]],vlookup_table[],5,FALSE)</f>
        <v>S1</v>
      </c>
      <c r="Q2010">
        <f>VLOOKUP(Table5[[#This Row],[CONTROLN]],vlookup_table[],7,FALSE)</f>
        <v>5</v>
      </c>
      <c r="R2010" t="str">
        <f t="shared" si="31"/>
        <v/>
      </c>
      <c r="S20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11" spans="1:19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  <c r="N2011">
        <f>VLOOKUP(Table5[[#This Row],[CONTROLN]],vlookup_table[],2,FALSE)</f>
        <v>0</v>
      </c>
      <c r="O2011">
        <f>VLOOKUP(Table5[[#This Row],[CONTROLN]],vlookup_table[],4,FALSE)</f>
        <v>0</v>
      </c>
      <c r="P2011" t="str">
        <f>VLOOKUP(Table5[[#This Row],[CONTROLN]],vlookup_table[],5,FALSE)</f>
        <v>C1</v>
      </c>
      <c r="Q2011">
        <f>VLOOKUP(Table5[[#This Row],[CONTROLN]],vlookup_table[],7,FALSE)</f>
        <v>10</v>
      </c>
      <c r="R2011" t="str">
        <f t="shared" si="31"/>
        <v/>
      </c>
      <c r="S20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12" spans="1:19" x14ac:dyDescent="0.35">
      <c r="A2012">
        <v>151653</v>
      </c>
      <c r="B2012" t="s">
        <v>22</v>
      </c>
      <c r="C2012" t="s">
        <v>109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  <c r="N2012">
        <f>VLOOKUP(Table5[[#This Row],[CONTROLN]],vlookup_table[],2,FALSE)</f>
        <v>0</v>
      </c>
      <c r="O2012">
        <f>VLOOKUP(Table5[[#This Row],[CONTROLN]],vlookup_table[],4,FALSE)</f>
        <v>2401</v>
      </c>
      <c r="P2012" t="str">
        <f>VLOOKUP(Table5[[#This Row],[CONTROLN]],vlookup_table[],5,FALSE)</f>
        <v>U3</v>
      </c>
      <c r="Q2012">
        <f>VLOOKUP(Table5[[#This Row],[CONTROLN]],vlookup_table[],7,FALSE)</f>
        <v>10</v>
      </c>
      <c r="R2012">
        <f t="shared" si="31"/>
        <v>73</v>
      </c>
      <c r="S20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13" spans="1:19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  <c r="N2013">
        <f>VLOOKUP(Table5[[#This Row],[CONTROLN]],vlookup_table[],2,FALSE)</f>
        <v>0</v>
      </c>
      <c r="O2013">
        <f>VLOOKUP(Table5[[#This Row],[CONTROLN]],vlookup_table[],4,FALSE)</f>
        <v>2401</v>
      </c>
      <c r="P2013" t="str">
        <f>VLOOKUP(Table5[[#This Row],[CONTROLN]],vlookup_table[],5,FALSE)</f>
        <v>S2</v>
      </c>
      <c r="Q2013">
        <f>VLOOKUP(Table5[[#This Row],[CONTROLN]],vlookup_table[],7,FALSE)</f>
        <v>15</v>
      </c>
      <c r="R2013">
        <f t="shared" si="31"/>
        <v>73</v>
      </c>
      <c r="S20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14" spans="1:19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  <c r="N2014">
        <f>VLOOKUP(Table5[[#This Row],[CONTROLN]],vlookup_table[],2,FALSE)</f>
        <v>0</v>
      </c>
      <c r="O2014">
        <f>VLOOKUP(Table5[[#This Row],[CONTROLN]],vlookup_table[],4,FALSE)</f>
        <v>4601</v>
      </c>
      <c r="P2014" t="str">
        <f>VLOOKUP(Table5[[#This Row],[CONTROLN]],vlookup_table[],5,FALSE)</f>
        <v>T1</v>
      </c>
      <c r="Q2014">
        <f>VLOOKUP(Table5[[#This Row],[CONTROLN]],vlookup_table[],7,FALSE)</f>
        <v>7</v>
      </c>
      <c r="R2014">
        <f t="shared" si="31"/>
        <v>51</v>
      </c>
      <c r="S20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15" spans="1:19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  <c r="N2015">
        <f>VLOOKUP(Table5[[#This Row],[CONTROLN]],vlookup_table[],2,FALSE)</f>
        <v>0</v>
      </c>
      <c r="O2015">
        <f>VLOOKUP(Table5[[#This Row],[CONTROLN]],vlookup_table[],4,FALSE)</f>
        <v>4610</v>
      </c>
      <c r="P2015" t="str">
        <f>VLOOKUP(Table5[[#This Row],[CONTROLN]],vlookup_table[],5,FALSE)</f>
        <v>T2</v>
      </c>
      <c r="Q2015">
        <f>VLOOKUP(Table5[[#This Row],[CONTROLN]],vlookup_table[],7,FALSE)</f>
        <v>17</v>
      </c>
      <c r="R2015">
        <f t="shared" si="31"/>
        <v>50</v>
      </c>
      <c r="S20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16" spans="1:19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  <c r="N2016">
        <f>VLOOKUP(Table5[[#This Row],[CONTROLN]],vlookup_table[],2,FALSE)</f>
        <v>2</v>
      </c>
      <c r="O2016">
        <f>VLOOKUP(Table5[[#This Row],[CONTROLN]],vlookup_table[],4,FALSE)</f>
        <v>2702</v>
      </c>
      <c r="P2016" t="str">
        <f>VLOOKUP(Table5[[#This Row],[CONTROLN]],vlookup_table[],5,FALSE)</f>
        <v>S2</v>
      </c>
      <c r="Q2016">
        <f>VLOOKUP(Table5[[#This Row],[CONTROLN]],vlookup_table[],7,FALSE)</f>
        <v>5</v>
      </c>
      <c r="R2016">
        <f t="shared" si="31"/>
        <v>70</v>
      </c>
      <c r="S20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17" spans="1:19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  <c r="N2017">
        <f>VLOOKUP(Table5[[#This Row],[CONTROLN]],vlookup_table[],2,FALSE)</f>
        <v>2</v>
      </c>
      <c r="O2017">
        <f>VLOOKUP(Table5[[#This Row],[CONTROLN]],vlookup_table[],4,FALSE)</f>
        <v>5801</v>
      </c>
      <c r="P2017" t="str">
        <f>VLOOKUP(Table5[[#This Row],[CONTROLN]],vlookup_table[],5,FALSE)</f>
        <v>T2</v>
      </c>
      <c r="Q2017">
        <f>VLOOKUP(Table5[[#This Row],[CONTROLN]],vlookup_table[],7,FALSE)</f>
        <v>20</v>
      </c>
      <c r="R2017">
        <f t="shared" si="31"/>
        <v>39</v>
      </c>
      <c r="S20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18" spans="1:19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  <c r="N2018">
        <f>VLOOKUP(Table5[[#This Row],[CONTROLN]],vlookup_table[],2,FALSE)</f>
        <v>0</v>
      </c>
      <c r="O2018">
        <f>VLOOKUP(Table5[[#This Row],[CONTROLN]],vlookup_table[],4,FALSE)</f>
        <v>4212</v>
      </c>
      <c r="P2018" t="str">
        <f>VLOOKUP(Table5[[#This Row],[CONTROLN]],vlookup_table[],5,FALSE)</f>
        <v>C2</v>
      </c>
      <c r="Q2018">
        <f>VLOOKUP(Table5[[#This Row],[CONTROLN]],vlookup_table[],7,FALSE)</f>
        <v>14</v>
      </c>
      <c r="R2018">
        <f t="shared" si="31"/>
        <v>54</v>
      </c>
      <c r="S20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19" spans="1:19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  <c r="N2019">
        <f>VLOOKUP(Table5[[#This Row],[CONTROLN]],vlookup_table[],2,FALSE)</f>
        <v>0</v>
      </c>
      <c r="O2019">
        <f>VLOOKUP(Table5[[#This Row],[CONTROLN]],vlookup_table[],4,FALSE)</f>
        <v>4212</v>
      </c>
      <c r="P2019" t="str">
        <f>VLOOKUP(Table5[[#This Row],[CONTROLN]],vlookup_table[],5,FALSE)</f>
        <v>C2</v>
      </c>
      <c r="Q2019">
        <f>VLOOKUP(Table5[[#This Row],[CONTROLN]],vlookup_table[],7,FALSE)</f>
        <v>14</v>
      </c>
      <c r="R2019">
        <f t="shared" si="31"/>
        <v>54</v>
      </c>
      <c r="S20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20" spans="1:19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  <c r="N2020">
        <f>VLOOKUP(Table5[[#This Row],[CONTROLN]],vlookup_table[],2,FALSE)</f>
        <v>0</v>
      </c>
      <c r="O2020">
        <f>VLOOKUP(Table5[[#This Row],[CONTROLN]],vlookup_table[],4,FALSE)</f>
        <v>4212</v>
      </c>
      <c r="P2020" t="str">
        <f>VLOOKUP(Table5[[#This Row],[CONTROLN]],vlookup_table[],5,FALSE)</f>
        <v>C2</v>
      </c>
      <c r="Q2020">
        <f>VLOOKUP(Table5[[#This Row],[CONTROLN]],vlookup_table[],7,FALSE)</f>
        <v>14</v>
      </c>
      <c r="R2020">
        <f t="shared" si="31"/>
        <v>54</v>
      </c>
      <c r="S20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21" spans="1:19" x14ac:dyDescent="0.35">
      <c r="A2021">
        <v>138311</v>
      </c>
      <c r="B2021" t="s">
        <v>56</v>
      </c>
      <c r="C2021" t="s">
        <v>17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  <c r="N2021">
        <f>VLOOKUP(Table5[[#This Row],[CONTROLN]],vlookup_table[],2,FALSE)</f>
        <v>2</v>
      </c>
      <c r="O2021">
        <f>VLOOKUP(Table5[[#This Row],[CONTROLN]],vlookup_table[],4,FALSE)</f>
        <v>1403</v>
      </c>
      <c r="P2021" t="str">
        <f>VLOOKUP(Table5[[#This Row],[CONTROLN]],vlookup_table[],5,FALSE)</f>
        <v>S1</v>
      </c>
      <c r="Q2021">
        <f>VLOOKUP(Table5[[#This Row],[CONTROLN]],vlookup_table[],7,FALSE)</f>
        <v>20</v>
      </c>
      <c r="R2021">
        <f t="shared" si="31"/>
        <v>83</v>
      </c>
      <c r="S20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22" spans="1:19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  <c r="N2022">
        <f>VLOOKUP(Table5[[#This Row],[CONTROLN]],vlookup_table[],2,FALSE)</f>
        <v>0</v>
      </c>
      <c r="O2022">
        <f>VLOOKUP(Table5[[#This Row],[CONTROLN]],vlookup_table[],4,FALSE)</f>
        <v>0</v>
      </c>
      <c r="P2022" t="str">
        <f>VLOOKUP(Table5[[#This Row],[CONTROLN]],vlookup_table[],5,FALSE)</f>
        <v>T2</v>
      </c>
      <c r="Q2022">
        <f>VLOOKUP(Table5[[#This Row],[CONTROLN]],vlookup_table[],7,FALSE)</f>
        <v>5</v>
      </c>
      <c r="R2022" t="str">
        <f t="shared" si="31"/>
        <v/>
      </c>
      <c r="S20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23" spans="1:19" x14ac:dyDescent="0.35">
      <c r="A2023">
        <v>135341</v>
      </c>
      <c r="B2023" t="s">
        <v>56</v>
      </c>
      <c r="C2023" t="s">
        <v>17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  <c r="N2023">
        <f>VLOOKUP(Table5[[#This Row],[CONTROLN]],vlookup_table[],2,FALSE)</f>
        <v>0</v>
      </c>
      <c r="O2023">
        <f>VLOOKUP(Table5[[#This Row],[CONTROLN]],vlookup_table[],4,FALSE)</f>
        <v>0</v>
      </c>
      <c r="P2023" t="str">
        <f>VLOOKUP(Table5[[#This Row],[CONTROLN]],vlookup_table[],5,FALSE)</f>
        <v>C2</v>
      </c>
      <c r="Q2023">
        <f>VLOOKUP(Table5[[#This Row],[CONTROLN]],vlookup_table[],7,FALSE)</f>
        <v>12</v>
      </c>
      <c r="R2023" t="str">
        <f t="shared" si="31"/>
        <v/>
      </c>
      <c r="S20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24" spans="1:19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  <c r="N2024">
        <f>VLOOKUP(Table5[[#This Row],[CONTROLN]],vlookup_table[],2,FALSE)</f>
        <v>0</v>
      </c>
      <c r="O2024">
        <f>VLOOKUP(Table5[[#This Row],[CONTROLN]],vlookup_table[],4,FALSE)</f>
        <v>3212</v>
      </c>
      <c r="P2024" t="str">
        <f>VLOOKUP(Table5[[#This Row],[CONTROLN]],vlookup_table[],5,FALSE)</f>
        <v>T3</v>
      </c>
      <c r="Q2024">
        <f>VLOOKUP(Table5[[#This Row],[CONTROLN]],vlookup_table[],7,FALSE)</f>
        <v>11</v>
      </c>
      <c r="R2024">
        <f t="shared" si="31"/>
        <v>64</v>
      </c>
      <c r="S20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25" spans="1:19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  <c r="N2025">
        <f>VLOOKUP(Table5[[#This Row],[CONTROLN]],vlookup_table[],2,FALSE)</f>
        <v>0</v>
      </c>
      <c r="O2025">
        <f>VLOOKUP(Table5[[#This Row],[CONTROLN]],vlookup_table[],4,FALSE)</f>
        <v>0</v>
      </c>
      <c r="P2025" t="str">
        <f>VLOOKUP(Table5[[#This Row],[CONTROLN]],vlookup_table[],5,FALSE)</f>
        <v>S1</v>
      </c>
      <c r="Q2025">
        <f>VLOOKUP(Table5[[#This Row],[CONTROLN]],vlookup_table[],7,FALSE)</f>
        <v>45</v>
      </c>
      <c r="R2025" t="str">
        <f t="shared" si="31"/>
        <v/>
      </c>
      <c r="S20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26" spans="1:19" x14ac:dyDescent="0.35">
      <c r="A2026">
        <v>48527</v>
      </c>
      <c r="B2026" t="s">
        <v>44</v>
      </c>
      <c r="C2026" t="s">
        <v>14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  <c r="N2026">
        <f>VLOOKUP(Table5[[#This Row],[CONTROLN]],vlookup_table[],2,FALSE)</f>
        <v>2</v>
      </c>
      <c r="O2026">
        <f>VLOOKUP(Table5[[#This Row],[CONTROLN]],vlookup_table[],4,FALSE)</f>
        <v>0</v>
      </c>
      <c r="P2026" t="str">
        <f>VLOOKUP(Table5[[#This Row],[CONTROLN]],vlookup_table[],5,FALSE)</f>
        <v>R3</v>
      </c>
      <c r="Q2026">
        <f>VLOOKUP(Table5[[#This Row],[CONTROLN]],vlookup_table[],7,FALSE)</f>
        <v>3</v>
      </c>
      <c r="R2026" t="str">
        <f t="shared" si="31"/>
        <v/>
      </c>
      <c r="S20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27" spans="1:19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  <c r="N2027">
        <f>VLOOKUP(Table5[[#This Row],[CONTROLN]],vlookup_table[],2,FALSE)</f>
        <v>0</v>
      </c>
      <c r="O2027">
        <f>VLOOKUP(Table5[[#This Row],[CONTROLN]],vlookup_table[],4,FALSE)</f>
        <v>5501</v>
      </c>
      <c r="P2027" t="str">
        <f>VLOOKUP(Table5[[#This Row],[CONTROLN]],vlookup_table[],5,FALSE)</f>
        <v>R2</v>
      </c>
      <c r="Q2027">
        <f>VLOOKUP(Table5[[#This Row],[CONTROLN]],vlookup_table[],7,FALSE)</f>
        <v>5</v>
      </c>
      <c r="R2027">
        <f t="shared" si="31"/>
        <v>42</v>
      </c>
      <c r="S20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28" spans="1:19" x14ac:dyDescent="0.35">
      <c r="A2028">
        <v>50122</v>
      </c>
      <c r="B2028" t="s">
        <v>108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  <c r="N2028">
        <f>VLOOKUP(Table5[[#This Row],[CONTROLN]],vlookup_table[],2,FALSE)</f>
        <v>2</v>
      </c>
      <c r="O2028">
        <f>VLOOKUP(Table5[[#This Row],[CONTROLN]],vlookup_table[],4,FALSE)</f>
        <v>0</v>
      </c>
      <c r="P2028" t="str">
        <f>VLOOKUP(Table5[[#This Row],[CONTROLN]],vlookup_table[],5,FALSE)</f>
        <v>T1</v>
      </c>
      <c r="Q2028">
        <f>VLOOKUP(Table5[[#This Row],[CONTROLN]],vlookup_table[],7,FALSE)</f>
        <v>10</v>
      </c>
      <c r="R2028" t="str">
        <f t="shared" si="31"/>
        <v/>
      </c>
      <c r="S20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29" spans="1:19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  <c r="N2029">
        <f>VLOOKUP(Table5[[#This Row],[CONTROLN]],vlookup_table[],2,FALSE)</f>
        <v>0</v>
      </c>
      <c r="O2029">
        <f>VLOOKUP(Table5[[#This Row],[CONTROLN]],vlookup_table[],4,FALSE)</f>
        <v>2201</v>
      </c>
      <c r="P2029" t="str">
        <f>VLOOKUP(Table5[[#This Row],[CONTROLN]],vlookup_table[],5,FALSE)</f>
        <v>S1</v>
      </c>
      <c r="Q2029">
        <f>VLOOKUP(Table5[[#This Row],[CONTROLN]],vlookup_table[],7,FALSE)</f>
        <v>5</v>
      </c>
      <c r="R2029">
        <f t="shared" si="31"/>
        <v>75</v>
      </c>
      <c r="S20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30" spans="1:19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  <c r="N2030">
        <f>VLOOKUP(Table5[[#This Row],[CONTROLN]],vlookup_table[],2,FALSE)</f>
        <v>2</v>
      </c>
      <c r="O2030">
        <f>VLOOKUP(Table5[[#This Row],[CONTROLN]],vlookup_table[],4,FALSE)</f>
        <v>2601</v>
      </c>
      <c r="P2030" t="str">
        <f>VLOOKUP(Table5[[#This Row],[CONTROLN]],vlookup_table[],5,FALSE)</f>
        <v>C1</v>
      </c>
      <c r="Q2030">
        <f>VLOOKUP(Table5[[#This Row],[CONTROLN]],vlookup_table[],7,FALSE)</f>
        <v>5</v>
      </c>
      <c r="R2030">
        <f t="shared" si="31"/>
        <v>71</v>
      </c>
      <c r="S20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31" spans="1:19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  <c r="N2031">
        <f>VLOOKUP(Table5[[#This Row],[CONTROLN]],vlookup_table[],2,FALSE)</f>
        <v>0</v>
      </c>
      <c r="O2031">
        <f>VLOOKUP(Table5[[#This Row],[CONTROLN]],vlookup_table[],4,FALSE)</f>
        <v>5308</v>
      </c>
      <c r="P2031" t="str">
        <f>VLOOKUP(Table5[[#This Row],[CONTROLN]],vlookup_table[],5,FALSE)</f>
        <v>S2</v>
      </c>
      <c r="Q2031">
        <f>VLOOKUP(Table5[[#This Row],[CONTROLN]],vlookup_table[],7,FALSE)</f>
        <v>15</v>
      </c>
      <c r="R2031">
        <f t="shared" si="31"/>
        <v>43</v>
      </c>
      <c r="S20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32" spans="1:19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  <c r="N2032">
        <f>VLOOKUP(Table5[[#This Row],[CONTROLN]],vlookup_table[],2,FALSE)</f>
        <v>1</v>
      </c>
      <c r="O2032">
        <f>VLOOKUP(Table5[[#This Row],[CONTROLN]],vlookup_table[],4,FALSE)</f>
        <v>3405</v>
      </c>
      <c r="P2032" t="str">
        <f>VLOOKUP(Table5[[#This Row],[CONTROLN]],vlookup_table[],5,FALSE)</f>
        <v>C1</v>
      </c>
      <c r="Q2032">
        <f>VLOOKUP(Table5[[#This Row],[CONTROLN]],vlookup_table[],7,FALSE)</f>
        <v>15</v>
      </c>
      <c r="R2032">
        <f t="shared" si="31"/>
        <v>63</v>
      </c>
      <c r="S20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33" spans="1:19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  <c r="N2033">
        <f>VLOOKUP(Table5[[#This Row],[CONTROLN]],vlookup_table[],2,FALSE)</f>
        <v>0</v>
      </c>
      <c r="O2033">
        <f>VLOOKUP(Table5[[#This Row],[CONTROLN]],vlookup_table[],4,FALSE)</f>
        <v>4501</v>
      </c>
      <c r="P2033" t="str">
        <f>VLOOKUP(Table5[[#This Row],[CONTROLN]],vlookup_table[],5,FALSE)</f>
        <v/>
      </c>
      <c r="Q2033">
        <f>VLOOKUP(Table5[[#This Row],[CONTROLN]],vlookup_table[],7,FALSE)</f>
        <v>10</v>
      </c>
      <c r="R2033">
        <f t="shared" si="31"/>
        <v>52</v>
      </c>
      <c r="S203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034" spans="1:19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  <c r="N2034">
        <f>VLOOKUP(Table5[[#This Row],[CONTROLN]],vlookup_table[],2,FALSE)</f>
        <v>0</v>
      </c>
      <c r="O2034">
        <f>VLOOKUP(Table5[[#This Row],[CONTROLN]],vlookup_table[],4,FALSE)</f>
        <v>7001</v>
      </c>
      <c r="P2034" t="str">
        <f>VLOOKUP(Table5[[#This Row],[CONTROLN]],vlookup_table[],5,FALSE)</f>
        <v>S2</v>
      </c>
      <c r="Q2034">
        <f>VLOOKUP(Table5[[#This Row],[CONTROLN]],vlookup_table[],7,FALSE)</f>
        <v>18</v>
      </c>
      <c r="R2034">
        <f t="shared" si="31"/>
        <v>27</v>
      </c>
      <c r="S20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35" spans="1:19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  <c r="N2035">
        <f>VLOOKUP(Table5[[#This Row],[CONTROLN]],vlookup_table[],2,FALSE)</f>
        <v>1</v>
      </c>
      <c r="O2035">
        <f>VLOOKUP(Table5[[#This Row],[CONTROLN]],vlookup_table[],4,FALSE)</f>
        <v>0</v>
      </c>
      <c r="P2035" t="str">
        <f>VLOOKUP(Table5[[#This Row],[CONTROLN]],vlookup_table[],5,FALSE)</f>
        <v>T2</v>
      </c>
      <c r="Q2035">
        <f>VLOOKUP(Table5[[#This Row],[CONTROLN]],vlookup_table[],7,FALSE)</f>
        <v>7</v>
      </c>
      <c r="R2035" t="str">
        <f t="shared" si="31"/>
        <v/>
      </c>
      <c r="S20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36" spans="1:19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  <c r="N2036">
        <f>VLOOKUP(Table5[[#This Row],[CONTROLN]],vlookup_table[],2,FALSE)</f>
        <v>2</v>
      </c>
      <c r="O2036">
        <f>VLOOKUP(Table5[[#This Row],[CONTROLN]],vlookup_table[],4,FALSE)</f>
        <v>2912</v>
      </c>
      <c r="P2036" t="str">
        <f>VLOOKUP(Table5[[#This Row],[CONTROLN]],vlookup_table[],5,FALSE)</f>
        <v>R2</v>
      </c>
      <c r="Q2036">
        <f>VLOOKUP(Table5[[#This Row],[CONTROLN]],vlookup_table[],7,FALSE)</f>
        <v>15</v>
      </c>
      <c r="R2036">
        <f t="shared" si="31"/>
        <v>67</v>
      </c>
      <c r="S20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37" spans="1:19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  <c r="N2037">
        <f>VLOOKUP(Table5[[#This Row],[CONTROLN]],vlookup_table[],2,FALSE)</f>
        <v>1</v>
      </c>
      <c r="O2037">
        <f>VLOOKUP(Table5[[#This Row],[CONTROLN]],vlookup_table[],4,FALSE)</f>
        <v>0</v>
      </c>
      <c r="P2037" t="str">
        <f>VLOOKUP(Table5[[#This Row],[CONTROLN]],vlookup_table[],5,FALSE)</f>
        <v>S1</v>
      </c>
      <c r="Q2037">
        <f>VLOOKUP(Table5[[#This Row],[CONTROLN]],vlookup_table[],7,FALSE)</f>
        <v>20</v>
      </c>
      <c r="R2037" t="str">
        <f t="shared" si="31"/>
        <v/>
      </c>
      <c r="S20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38" spans="1:19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  <c r="N2038">
        <f>VLOOKUP(Table5[[#This Row],[CONTROLN]],vlookup_table[],2,FALSE)</f>
        <v>28</v>
      </c>
      <c r="O2038">
        <f>VLOOKUP(Table5[[#This Row],[CONTROLN]],vlookup_table[],4,FALSE)</f>
        <v>2401</v>
      </c>
      <c r="P2038" t="str">
        <f>VLOOKUP(Table5[[#This Row],[CONTROLN]],vlookup_table[],5,FALSE)</f>
        <v>U3</v>
      </c>
      <c r="Q2038">
        <f>VLOOKUP(Table5[[#This Row],[CONTROLN]],vlookup_table[],7,FALSE)</f>
        <v>10</v>
      </c>
      <c r="R2038">
        <f t="shared" si="31"/>
        <v>73</v>
      </c>
      <c r="S20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39" spans="1:19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  <c r="N2039">
        <f>VLOOKUP(Table5[[#This Row],[CONTROLN]],vlookup_table[],2,FALSE)</f>
        <v>3</v>
      </c>
      <c r="O2039">
        <f>VLOOKUP(Table5[[#This Row],[CONTROLN]],vlookup_table[],4,FALSE)</f>
        <v>5601</v>
      </c>
      <c r="P2039" t="str">
        <f>VLOOKUP(Table5[[#This Row],[CONTROLN]],vlookup_table[],5,FALSE)</f>
        <v>S1</v>
      </c>
      <c r="Q2039">
        <f>VLOOKUP(Table5[[#This Row],[CONTROLN]],vlookup_table[],7,FALSE)</f>
        <v>5</v>
      </c>
      <c r="R2039">
        <f t="shared" si="31"/>
        <v>41</v>
      </c>
      <c r="S20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40" spans="1:19" x14ac:dyDescent="0.35">
      <c r="A2040">
        <v>168186</v>
      </c>
      <c r="B2040" t="s">
        <v>22</v>
      </c>
      <c r="C2040" t="s">
        <v>109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  <c r="N2040">
        <f>VLOOKUP(Table5[[#This Row],[CONTROLN]],vlookup_table[],2,FALSE)</f>
        <v>0</v>
      </c>
      <c r="O2040">
        <f>VLOOKUP(Table5[[#This Row],[CONTROLN]],vlookup_table[],4,FALSE)</f>
        <v>0</v>
      </c>
      <c r="P2040" t="str">
        <f>VLOOKUP(Table5[[#This Row],[CONTROLN]],vlookup_table[],5,FALSE)</f>
        <v>U1</v>
      </c>
      <c r="Q2040">
        <f>VLOOKUP(Table5[[#This Row],[CONTROLN]],vlookup_table[],7,FALSE)</f>
        <v>10</v>
      </c>
      <c r="R2040" t="str">
        <f t="shared" si="31"/>
        <v/>
      </c>
      <c r="S20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41" spans="1:19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  <c r="N2041">
        <f>VLOOKUP(Table5[[#This Row],[CONTROLN]],vlookup_table[],2,FALSE)</f>
        <v>0</v>
      </c>
      <c r="O2041">
        <f>VLOOKUP(Table5[[#This Row],[CONTROLN]],vlookup_table[],4,FALSE)</f>
        <v>6201</v>
      </c>
      <c r="P2041" t="str">
        <f>VLOOKUP(Table5[[#This Row],[CONTROLN]],vlookup_table[],5,FALSE)</f>
        <v>U4</v>
      </c>
      <c r="Q2041">
        <f>VLOOKUP(Table5[[#This Row],[CONTROLN]],vlookup_table[],7,FALSE)</f>
        <v>10</v>
      </c>
      <c r="R2041">
        <f t="shared" si="31"/>
        <v>35</v>
      </c>
      <c r="S20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42" spans="1:19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  <c r="N2042">
        <f>VLOOKUP(Table5[[#This Row],[CONTROLN]],vlookup_table[],2,FALSE)</f>
        <v>0</v>
      </c>
      <c r="O2042">
        <f>VLOOKUP(Table5[[#This Row],[CONTROLN]],vlookup_table[],4,FALSE)</f>
        <v>2601</v>
      </c>
      <c r="P2042" t="str">
        <f>VLOOKUP(Table5[[#This Row],[CONTROLN]],vlookup_table[],5,FALSE)</f>
        <v>U1</v>
      </c>
      <c r="Q2042">
        <f>VLOOKUP(Table5[[#This Row],[CONTROLN]],vlookup_table[],7,FALSE)</f>
        <v>7</v>
      </c>
      <c r="R2042">
        <f t="shared" si="31"/>
        <v>71</v>
      </c>
      <c r="S20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043" spans="1:19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  <c r="N2043">
        <f>VLOOKUP(Table5[[#This Row],[CONTROLN]],vlookup_table[],2,FALSE)</f>
        <v>0</v>
      </c>
      <c r="O2043">
        <f>VLOOKUP(Table5[[#This Row],[CONTROLN]],vlookup_table[],4,FALSE)</f>
        <v>4001</v>
      </c>
      <c r="P2043" t="str">
        <f>VLOOKUP(Table5[[#This Row],[CONTROLN]],vlookup_table[],5,FALSE)</f>
        <v>C1</v>
      </c>
      <c r="Q2043">
        <f>VLOOKUP(Table5[[#This Row],[CONTROLN]],vlookup_table[],7,FALSE)</f>
        <v>20</v>
      </c>
      <c r="R2043">
        <f t="shared" si="31"/>
        <v>57</v>
      </c>
      <c r="S20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44" spans="1:19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  <c r="N2044">
        <f>VLOOKUP(Table5[[#This Row],[CONTROLN]],vlookup_table[],2,FALSE)</f>
        <v>0</v>
      </c>
      <c r="O2044">
        <f>VLOOKUP(Table5[[#This Row],[CONTROLN]],vlookup_table[],4,FALSE)</f>
        <v>2306</v>
      </c>
      <c r="P2044" t="str">
        <f>VLOOKUP(Table5[[#This Row],[CONTROLN]],vlookup_table[],5,FALSE)</f>
        <v>R2</v>
      </c>
      <c r="Q2044">
        <f>VLOOKUP(Table5[[#This Row],[CONTROLN]],vlookup_table[],7,FALSE)</f>
        <v>5</v>
      </c>
      <c r="R2044">
        <f t="shared" si="31"/>
        <v>74</v>
      </c>
      <c r="S20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45" spans="1:19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  <c r="N2045">
        <f>VLOOKUP(Table5[[#This Row],[CONTROLN]],vlookup_table[],2,FALSE)</f>
        <v>2</v>
      </c>
      <c r="O2045">
        <f>VLOOKUP(Table5[[#This Row],[CONTROLN]],vlookup_table[],4,FALSE)</f>
        <v>2001</v>
      </c>
      <c r="P2045" t="str">
        <f>VLOOKUP(Table5[[#This Row],[CONTROLN]],vlookup_table[],5,FALSE)</f>
        <v>S2</v>
      </c>
      <c r="Q2045">
        <f>VLOOKUP(Table5[[#This Row],[CONTROLN]],vlookup_table[],7,FALSE)</f>
        <v>10</v>
      </c>
      <c r="R2045">
        <f t="shared" si="31"/>
        <v>77</v>
      </c>
      <c r="S20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46" spans="1:19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  <c r="N2046">
        <f>VLOOKUP(Table5[[#This Row],[CONTROLN]],vlookup_table[],2,FALSE)</f>
        <v>0</v>
      </c>
      <c r="O2046">
        <f>VLOOKUP(Table5[[#This Row],[CONTROLN]],vlookup_table[],4,FALSE)</f>
        <v>5201</v>
      </c>
      <c r="P2046" t="str">
        <f>VLOOKUP(Table5[[#This Row],[CONTROLN]],vlookup_table[],5,FALSE)</f>
        <v>C1</v>
      </c>
      <c r="Q2046">
        <f>VLOOKUP(Table5[[#This Row],[CONTROLN]],vlookup_table[],7,FALSE)</f>
        <v>8</v>
      </c>
      <c r="R2046">
        <f t="shared" si="31"/>
        <v>45</v>
      </c>
      <c r="S20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47" spans="1:19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  <c r="N2047">
        <f>VLOOKUP(Table5[[#This Row],[CONTROLN]],vlookup_table[],2,FALSE)</f>
        <v>1</v>
      </c>
      <c r="O2047">
        <f>VLOOKUP(Table5[[#This Row],[CONTROLN]],vlookup_table[],4,FALSE)</f>
        <v>0</v>
      </c>
      <c r="P2047" t="str">
        <f>VLOOKUP(Table5[[#This Row],[CONTROLN]],vlookup_table[],5,FALSE)</f>
        <v>S3</v>
      </c>
      <c r="Q2047">
        <f>VLOOKUP(Table5[[#This Row],[CONTROLN]],vlookup_table[],7,FALSE)</f>
        <v>20</v>
      </c>
      <c r="R2047" t="str">
        <f t="shared" si="31"/>
        <v/>
      </c>
      <c r="S20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48" spans="1:19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  <c r="N2048">
        <f>VLOOKUP(Table5[[#This Row],[CONTROLN]],vlookup_table[],2,FALSE)</f>
        <v>28</v>
      </c>
      <c r="O2048">
        <f>VLOOKUP(Table5[[#This Row],[CONTROLN]],vlookup_table[],4,FALSE)</f>
        <v>2501</v>
      </c>
      <c r="P2048" t="str">
        <f>VLOOKUP(Table5[[#This Row],[CONTROLN]],vlookup_table[],5,FALSE)</f>
        <v>C2</v>
      </c>
      <c r="Q2048">
        <f>VLOOKUP(Table5[[#This Row],[CONTROLN]],vlookup_table[],7,FALSE)</f>
        <v>20</v>
      </c>
      <c r="R2048">
        <f t="shared" si="31"/>
        <v>72</v>
      </c>
      <c r="S20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49" spans="1:19" x14ac:dyDescent="0.35">
      <c r="A2049">
        <v>122110</v>
      </c>
      <c r="B2049" t="s">
        <v>21</v>
      </c>
      <c r="C2049" t="s">
        <v>109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  <c r="N2049">
        <f>VLOOKUP(Table5[[#This Row],[CONTROLN]],vlookup_table[],2,FALSE)</f>
        <v>0</v>
      </c>
      <c r="O2049">
        <f>VLOOKUP(Table5[[#This Row],[CONTROLN]],vlookup_table[],4,FALSE)</f>
        <v>6401</v>
      </c>
      <c r="P2049" t="str">
        <f>VLOOKUP(Table5[[#This Row],[CONTROLN]],vlookup_table[],5,FALSE)</f>
        <v>S3</v>
      </c>
      <c r="Q2049">
        <f>VLOOKUP(Table5[[#This Row],[CONTROLN]],vlookup_table[],7,FALSE)</f>
        <v>10</v>
      </c>
      <c r="R2049">
        <f t="shared" si="31"/>
        <v>33</v>
      </c>
      <c r="S20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50" spans="1:19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  <c r="N2050">
        <f>VLOOKUP(Table5[[#This Row],[CONTROLN]],vlookup_table[],2,FALSE)</f>
        <v>1</v>
      </c>
      <c r="O2050">
        <f>VLOOKUP(Table5[[#This Row],[CONTROLN]],vlookup_table[],4,FALSE)</f>
        <v>0</v>
      </c>
      <c r="P2050" t="str">
        <f>VLOOKUP(Table5[[#This Row],[CONTROLN]],vlookup_table[],5,FALSE)</f>
        <v/>
      </c>
      <c r="Q2050">
        <f>VLOOKUP(Table5[[#This Row],[CONTROLN]],vlookup_table[],7,FALSE)</f>
        <v>34</v>
      </c>
      <c r="R2050" t="str">
        <f t="shared" ref="R2050:R2113" si="32">IF(OR(O2050="",O2050=0),"",(1997-(1900+INT(O2050/100)))-IF(MOD(O2050,100)&gt;6,1,0))</f>
        <v/>
      </c>
      <c r="S205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051" spans="1:19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  <c r="N2051">
        <f>VLOOKUP(Table5[[#This Row],[CONTROLN]],vlookup_table[],2,FALSE)</f>
        <v>0</v>
      </c>
      <c r="O2051">
        <f>VLOOKUP(Table5[[#This Row],[CONTROLN]],vlookup_table[],4,FALSE)</f>
        <v>0</v>
      </c>
      <c r="P2051" t="str">
        <f>VLOOKUP(Table5[[#This Row],[CONTROLN]],vlookup_table[],5,FALSE)</f>
        <v>S1</v>
      </c>
      <c r="Q2051">
        <f>VLOOKUP(Table5[[#This Row],[CONTROLN]],vlookup_table[],7,FALSE)</f>
        <v>14</v>
      </c>
      <c r="R2051" t="str">
        <f t="shared" si="32"/>
        <v/>
      </c>
      <c r="S20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52" spans="1:19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  <c r="N2052">
        <f>VLOOKUP(Table5[[#This Row],[CONTROLN]],vlookup_table[],2,FALSE)</f>
        <v>0</v>
      </c>
      <c r="O2052">
        <f>VLOOKUP(Table5[[#This Row],[CONTROLN]],vlookup_table[],4,FALSE)</f>
        <v>2707</v>
      </c>
      <c r="P2052" t="str">
        <f>VLOOKUP(Table5[[#This Row],[CONTROLN]],vlookup_table[],5,FALSE)</f>
        <v>R3</v>
      </c>
      <c r="Q2052">
        <f>VLOOKUP(Table5[[#This Row],[CONTROLN]],vlookup_table[],7,FALSE)</f>
        <v>20</v>
      </c>
      <c r="R2052">
        <f t="shared" si="32"/>
        <v>69</v>
      </c>
      <c r="S20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53" spans="1:19" x14ac:dyDescent="0.35">
      <c r="A2053">
        <v>188988</v>
      </c>
      <c r="B2053" t="s">
        <v>34</v>
      </c>
      <c r="C2053" t="s">
        <v>109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  <c r="N2053">
        <f>VLOOKUP(Table5[[#This Row],[CONTROLN]],vlookup_table[],2,FALSE)</f>
        <v>28</v>
      </c>
      <c r="O2053">
        <f>VLOOKUP(Table5[[#This Row],[CONTROLN]],vlookup_table[],4,FALSE)</f>
        <v>0</v>
      </c>
      <c r="P2053" t="str">
        <f>VLOOKUP(Table5[[#This Row],[CONTROLN]],vlookup_table[],5,FALSE)</f>
        <v/>
      </c>
      <c r="Q2053">
        <f>VLOOKUP(Table5[[#This Row],[CONTROLN]],vlookup_table[],7,FALSE)</f>
        <v>7</v>
      </c>
      <c r="R2053" t="str">
        <f t="shared" si="32"/>
        <v/>
      </c>
      <c r="S205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054" spans="1:19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  <c r="N2054">
        <f>VLOOKUP(Table5[[#This Row],[CONTROLN]],vlookup_table[],2,FALSE)</f>
        <v>1</v>
      </c>
      <c r="O2054">
        <f>VLOOKUP(Table5[[#This Row],[CONTROLN]],vlookup_table[],4,FALSE)</f>
        <v>2812</v>
      </c>
      <c r="P2054" t="str">
        <f>VLOOKUP(Table5[[#This Row],[CONTROLN]],vlookup_table[],5,FALSE)</f>
        <v>S1</v>
      </c>
      <c r="Q2054">
        <f>VLOOKUP(Table5[[#This Row],[CONTROLN]],vlookup_table[],7,FALSE)</f>
        <v>15</v>
      </c>
      <c r="R2054">
        <f t="shared" si="32"/>
        <v>68</v>
      </c>
      <c r="S20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55" spans="1:19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  <c r="N2055">
        <f>VLOOKUP(Table5[[#This Row],[CONTROLN]],vlookup_table[],2,FALSE)</f>
        <v>1</v>
      </c>
      <c r="O2055">
        <f>VLOOKUP(Table5[[#This Row],[CONTROLN]],vlookup_table[],4,FALSE)</f>
        <v>1801</v>
      </c>
      <c r="P2055" t="str">
        <f>VLOOKUP(Table5[[#This Row],[CONTROLN]],vlookup_table[],5,FALSE)</f>
        <v>T2</v>
      </c>
      <c r="Q2055">
        <f>VLOOKUP(Table5[[#This Row],[CONTROLN]],vlookup_table[],7,FALSE)</f>
        <v>9</v>
      </c>
      <c r="R2055">
        <f t="shared" si="32"/>
        <v>79</v>
      </c>
      <c r="S20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56" spans="1:19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  <c r="N2056">
        <f>VLOOKUP(Table5[[#This Row],[CONTROLN]],vlookup_table[],2,FALSE)</f>
        <v>0</v>
      </c>
      <c r="O2056">
        <f>VLOOKUP(Table5[[#This Row],[CONTROLN]],vlookup_table[],4,FALSE)</f>
        <v>3201</v>
      </c>
      <c r="P2056" t="str">
        <f>VLOOKUP(Table5[[#This Row],[CONTROLN]],vlookup_table[],5,FALSE)</f>
        <v>T2</v>
      </c>
      <c r="Q2056">
        <f>VLOOKUP(Table5[[#This Row],[CONTROLN]],vlookup_table[],7,FALSE)</f>
        <v>25</v>
      </c>
      <c r="R2056">
        <f t="shared" si="32"/>
        <v>65</v>
      </c>
      <c r="S20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57" spans="1:19" x14ac:dyDescent="0.35">
      <c r="A2057">
        <v>81322</v>
      </c>
      <c r="B2057" t="s">
        <v>36</v>
      </c>
      <c r="C2057" t="s">
        <v>14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  <c r="N2057">
        <f>VLOOKUP(Table5[[#This Row],[CONTROLN]],vlookup_table[],2,FALSE)</f>
        <v>1</v>
      </c>
      <c r="O2057">
        <f>VLOOKUP(Table5[[#This Row],[CONTROLN]],vlookup_table[],4,FALSE)</f>
        <v>0</v>
      </c>
      <c r="P2057" t="str">
        <f>VLOOKUP(Table5[[#This Row],[CONTROLN]],vlookup_table[],5,FALSE)</f>
        <v>R3</v>
      </c>
      <c r="Q2057">
        <f>VLOOKUP(Table5[[#This Row],[CONTROLN]],vlookup_table[],7,FALSE)</f>
        <v>15</v>
      </c>
      <c r="R2057" t="str">
        <f t="shared" si="32"/>
        <v/>
      </c>
      <c r="S20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58" spans="1:19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  <c r="N2058">
        <f>VLOOKUP(Table5[[#This Row],[CONTROLN]],vlookup_table[],2,FALSE)</f>
        <v>0</v>
      </c>
      <c r="O2058">
        <f>VLOOKUP(Table5[[#This Row],[CONTROLN]],vlookup_table[],4,FALSE)</f>
        <v>4501</v>
      </c>
      <c r="P2058" t="str">
        <f>VLOOKUP(Table5[[#This Row],[CONTROLN]],vlookup_table[],5,FALSE)</f>
        <v>T2</v>
      </c>
      <c r="Q2058">
        <f>VLOOKUP(Table5[[#This Row],[CONTROLN]],vlookup_table[],7,FALSE)</f>
        <v>25</v>
      </c>
      <c r="R2058">
        <f t="shared" si="32"/>
        <v>52</v>
      </c>
      <c r="S20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59" spans="1:19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  <c r="N2059">
        <f>VLOOKUP(Table5[[#This Row],[CONTROLN]],vlookup_table[],2,FALSE)</f>
        <v>0</v>
      </c>
      <c r="O2059">
        <f>VLOOKUP(Table5[[#This Row],[CONTROLN]],vlookup_table[],4,FALSE)</f>
        <v>2702</v>
      </c>
      <c r="P2059" t="str">
        <f>VLOOKUP(Table5[[#This Row],[CONTROLN]],vlookup_table[],5,FALSE)</f>
        <v>C2</v>
      </c>
      <c r="Q2059">
        <f>VLOOKUP(Table5[[#This Row],[CONTROLN]],vlookup_table[],7,FALSE)</f>
        <v>20</v>
      </c>
      <c r="R2059">
        <f t="shared" si="32"/>
        <v>70</v>
      </c>
      <c r="S20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60" spans="1:19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  <c r="N2060">
        <f>VLOOKUP(Table5[[#This Row],[CONTROLN]],vlookup_table[],2,FALSE)</f>
        <v>4</v>
      </c>
      <c r="O2060">
        <f>VLOOKUP(Table5[[#This Row],[CONTROLN]],vlookup_table[],4,FALSE)</f>
        <v>4001</v>
      </c>
      <c r="P2060" t="str">
        <f>VLOOKUP(Table5[[#This Row],[CONTROLN]],vlookup_table[],5,FALSE)</f>
        <v>C1</v>
      </c>
      <c r="Q2060">
        <f>VLOOKUP(Table5[[#This Row],[CONTROLN]],vlookup_table[],7,FALSE)</f>
        <v>12</v>
      </c>
      <c r="R2060">
        <f t="shared" si="32"/>
        <v>57</v>
      </c>
      <c r="S20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61" spans="1:19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  <c r="N2061">
        <f>VLOOKUP(Table5[[#This Row],[CONTROLN]],vlookup_table[],2,FALSE)</f>
        <v>1</v>
      </c>
      <c r="O2061">
        <f>VLOOKUP(Table5[[#This Row],[CONTROLN]],vlookup_table[],4,FALSE)</f>
        <v>3201</v>
      </c>
      <c r="P2061" t="str">
        <f>VLOOKUP(Table5[[#This Row],[CONTROLN]],vlookup_table[],5,FALSE)</f>
        <v>S1</v>
      </c>
      <c r="Q2061">
        <f>VLOOKUP(Table5[[#This Row],[CONTROLN]],vlookup_table[],7,FALSE)</f>
        <v>20</v>
      </c>
      <c r="R2061">
        <f t="shared" si="32"/>
        <v>65</v>
      </c>
      <c r="S20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62" spans="1:19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  <c r="N2062">
        <f>VLOOKUP(Table5[[#This Row],[CONTROLN]],vlookup_table[],2,FALSE)</f>
        <v>1</v>
      </c>
      <c r="O2062">
        <f>VLOOKUP(Table5[[#This Row],[CONTROLN]],vlookup_table[],4,FALSE)</f>
        <v>0</v>
      </c>
      <c r="P2062" t="str">
        <f>VLOOKUP(Table5[[#This Row],[CONTROLN]],vlookup_table[],5,FALSE)</f>
        <v>S2</v>
      </c>
      <c r="Q2062">
        <f>VLOOKUP(Table5[[#This Row],[CONTROLN]],vlookup_table[],7,FALSE)</f>
        <v>5</v>
      </c>
      <c r="R2062" t="str">
        <f t="shared" si="32"/>
        <v/>
      </c>
      <c r="S20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63" spans="1:19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  <c r="N2063">
        <f>VLOOKUP(Table5[[#This Row],[CONTROLN]],vlookup_table[],2,FALSE)</f>
        <v>1</v>
      </c>
      <c r="O2063">
        <f>VLOOKUP(Table5[[#This Row],[CONTROLN]],vlookup_table[],4,FALSE)</f>
        <v>1801</v>
      </c>
      <c r="P2063" t="str">
        <f>VLOOKUP(Table5[[#This Row],[CONTROLN]],vlookup_table[],5,FALSE)</f>
        <v>T2</v>
      </c>
      <c r="Q2063">
        <f>VLOOKUP(Table5[[#This Row],[CONTROLN]],vlookup_table[],7,FALSE)</f>
        <v>5</v>
      </c>
      <c r="R2063">
        <f t="shared" si="32"/>
        <v>79</v>
      </c>
      <c r="S20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64" spans="1:19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  <c r="N2064">
        <f>VLOOKUP(Table5[[#This Row],[CONTROLN]],vlookup_table[],2,FALSE)</f>
        <v>1</v>
      </c>
      <c r="O2064">
        <f>VLOOKUP(Table5[[#This Row],[CONTROLN]],vlookup_table[],4,FALSE)</f>
        <v>3210</v>
      </c>
      <c r="P2064" t="str">
        <f>VLOOKUP(Table5[[#This Row],[CONTROLN]],vlookup_table[],5,FALSE)</f>
        <v>C2</v>
      </c>
      <c r="Q2064">
        <f>VLOOKUP(Table5[[#This Row],[CONTROLN]],vlookup_table[],7,FALSE)</f>
        <v>10</v>
      </c>
      <c r="R2064">
        <f t="shared" si="32"/>
        <v>64</v>
      </c>
      <c r="S20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65" spans="1:19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  <c r="N2065">
        <f>VLOOKUP(Table5[[#This Row],[CONTROLN]],vlookup_table[],2,FALSE)</f>
        <v>0</v>
      </c>
      <c r="O2065">
        <f>VLOOKUP(Table5[[#This Row],[CONTROLN]],vlookup_table[],4,FALSE)</f>
        <v>2103</v>
      </c>
      <c r="P2065" t="str">
        <f>VLOOKUP(Table5[[#This Row],[CONTROLN]],vlookup_table[],5,FALSE)</f>
        <v>R2</v>
      </c>
      <c r="Q2065">
        <f>VLOOKUP(Table5[[#This Row],[CONTROLN]],vlookup_table[],7,FALSE)</f>
        <v>10</v>
      </c>
      <c r="R2065">
        <f t="shared" si="32"/>
        <v>76</v>
      </c>
      <c r="S20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66" spans="1:19" x14ac:dyDescent="0.35">
      <c r="A2066">
        <v>190976</v>
      </c>
      <c r="B2066" t="s">
        <v>56</v>
      </c>
      <c r="C2066" t="s">
        <v>109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  <c r="N2066">
        <f>VLOOKUP(Table5[[#This Row],[CONTROLN]],vlookup_table[],2,FALSE)</f>
        <v>0</v>
      </c>
      <c r="O2066">
        <f>VLOOKUP(Table5[[#This Row],[CONTROLN]],vlookup_table[],4,FALSE)</f>
        <v>0</v>
      </c>
      <c r="P2066" t="str">
        <f>VLOOKUP(Table5[[#This Row],[CONTROLN]],vlookup_table[],5,FALSE)</f>
        <v>C2</v>
      </c>
      <c r="Q2066">
        <f>VLOOKUP(Table5[[#This Row],[CONTROLN]],vlookup_table[],7,FALSE)</f>
        <v>20</v>
      </c>
      <c r="R2066" t="str">
        <f t="shared" si="32"/>
        <v/>
      </c>
      <c r="S20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67" spans="1:19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  <c r="N2067">
        <f>VLOOKUP(Table5[[#This Row],[CONTROLN]],vlookup_table[],2,FALSE)</f>
        <v>0</v>
      </c>
      <c r="O2067">
        <f>VLOOKUP(Table5[[#This Row],[CONTROLN]],vlookup_table[],4,FALSE)</f>
        <v>0</v>
      </c>
      <c r="P2067" t="str">
        <f>VLOOKUP(Table5[[#This Row],[CONTROLN]],vlookup_table[],5,FALSE)</f>
        <v>S1</v>
      </c>
      <c r="Q2067">
        <f>VLOOKUP(Table5[[#This Row],[CONTROLN]],vlookup_table[],7,FALSE)</f>
        <v>10</v>
      </c>
      <c r="R2067" t="str">
        <f t="shared" si="32"/>
        <v/>
      </c>
      <c r="S20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68" spans="1:19" x14ac:dyDescent="0.35">
      <c r="A2068">
        <v>32984</v>
      </c>
      <c r="B2068" t="s">
        <v>26</v>
      </c>
      <c r="C2068" t="s">
        <v>14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  <c r="N2068">
        <f>VLOOKUP(Table5[[#This Row],[CONTROLN]],vlookup_table[],2,FALSE)</f>
        <v>1</v>
      </c>
      <c r="O2068">
        <f>VLOOKUP(Table5[[#This Row],[CONTROLN]],vlookup_table[],4,FALSE)</f>
        <v>0</v>
      </c>
      <c r="P2068" t="str">
        <f>VLOOKUP(Table5[[#This Row],[CONTROLN]],vlookup_table[],5,FALSE)</f>
        <v>S1</v>
      </c>
      <c r="Q2068">
        <f>VLOOKUP(Table5[[#This Row],[CONTROLN]],vlookup_table[],7,FALSE)</f>
        <v>8</v>
      </c>
      <c r="R2068" t="str">
        <f t="shared" si="32"/>
        <v/>
      </c>
      <c r="S20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69" spans="1:19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  <c r="N2069">
        <f>VLOOKUP(Table5[[#This Row],[CONTROLN]],vlookup_table[],2,FALSE)</f>
        <v>28</v>
      </c>
      <c r="O2069">
        <f>VLOOKUP(Table5[[#This Row],[CONTROLN]],vlookup_table[],4,FALSE)</f>
        <v>5601</v>
      </c>
      <c r="P2069" t="str">
        <f>VLOOKUP(Table5[[#This Row],[CONTROLN]],vlookup_table[],5,FALSE)</f>
        <v>C2</v>
      </c>
      <c r="Q2069">
        <f>VLOOKUP(Table5[[#This Row],[CONTROLN]],vlookup_table[],7,FALSE)</f>
        <v>7</v>
      </c>
      <c r="R2069">
        <f t="shared" si="32"/>
        <v>41</v>
      </c>
      <c r="S20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70" spans="1:19" x14ac:dyDescent="0.35">
      <c r="A2070">
        <v>86803</v>
      </c>
      <c r="B2070" t="s">
        <v>35</v>
      </c>
      <c r="C2070" t="s">
        <v>17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  <c r="N2070">
        <f>VLOOKUP(Table5[[#This Row],[CONTROLN]],vlookup_table[],2,FALSE)</f>
        <v>2</v>
      </c>
      <c r="O2070">
        <f>VLOOKUP(Table5[[#This Row],[CONTROLN]],vlookup_table[],4,FALSE)</f>
        <v>0</v>
      </c>
      <c r="P2070" t="str">
        <f>VLOOKUP(Table5[[#This Row],[CONTROLN]],vlookup_table[],5,FALSE)</f>
        <v>R2</v>
      </c>
      <c r="Q2070">
        <f>VLOOKUP(Table5[[#This Row],[CONTROLN]],vlookup_table[],7,FALSE)</f>
        <v>10</v>
      </c>
      <c r="R2070" t="str">
        <f t="shared" si="32"/>
        <v/>
      </c>
      <c r="S20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71" spans="1:19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  <c r="N2071">
        <f>VLOOKUP(Table5[[#This Row],[CONTROLN]],vlookup_table[],2,FALSE)</f>
        <v>0</v>
      </c>
      <c r="O2071">
        <f>VLOOKUP(Table5[[#This Row],[CONTROLN]],vlookup_table[],4,FALSE)</f>
        <v>4901</v>
      </c>
      <c r="P2071" t="str">
        <f>VLOOKUP(Table5[[#This Row],[CONTROLN]],vlookup_table[],5,FALSE)</f>
        <v>S1</v>
      </c>
      <c r="Q2071">
        <f>VLOOKUP(Table5[[#This Row],[CONTROLN]],vlookup_table[],7,FALSE)</f>
        <v>20</v>
      </c>
      <c r="R2071">
        <f t="shared" si="32"/>
        <v>48</v>
      </c>
      <c r="S20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72" spans="1:19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  <c r="N2072">
        <f>VLOOKUP(Table5[[#This Row],[CONTROLN]],vlookup_table[],2,FALSE)</f>
        <v>0</v>
      </c>
      <c r="O2072">
        <f>VLOOKUP(Table5[[#This Row],[CONTROLN]],vlookup_table[],4,FALSE)</f>
        <v>4804</v>
      </c>
      <c r="P2072" t="str">
        <f>VLOOKUP(Table5[[#This Row],[CONTROLN]],vlookup_table[],5,FALSE)</f>
        <v>T2</v>
      </c>
      <c r="Q2072">
        <f>VLOOKUP(Table5[[#This Row],[CONTROLN]],vlookup_table[],7,FALSE)</f>
        <v>20</v>
      </c>
      <c r="R2072">
        <f t="shared" si="32"/>
        <v>49</v>
      </c>
      <c r="S20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73" spans="1:19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  <c r="N2073">
        <f>VLOOKUP(Table5[[#This Row],[CONTROLN]],vlookup_table[],2,FALSE)</f>
        <v>1</v>
      </c>
      <c r="O2073">
        <f>VLOOKUP(Table5[[#This Row],[CONTROLN]],vlookup_table[],4,FALSE)</f>
        <v>3001</v>
      </c>
      <c r="P2073" t="str">
        <f>VLOOKUP(Table5[[#This Row],[CONTROLN]],vlookup_table[],5,FALSE)</f>
        <v>S1</v>
      </c>
      <c r="Q2073">
        <f>VLOOKUP(Table5[[#This Row],[CONTROLN]],vlookup_table[],7,FALSE)</f>
        <v>11</v>
      </c>
      <c r="R2073">
        <f t="shared" si="32"/>
        <v>67</v>
      </c>
      <c r="S20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74" spans="1:19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  <c r="N2074">
        <f>VLOOKUP(Table5[[#This Row],[CONTROLN]],vlookup_table[],2,FALSE)</f>
        <v>0</v>
      </c>
      <c r="O2074">
        <f>VLOOKUP(Table5[[#This Row],[CONTROLN]],vlookup_table[],4,FALSE)</f>
        <v>4802</v>
      </c>
      <c r="P2074" t="str">
        <f>VLOOKUP(Table5[[#This Row],[CONTROLN]],vlookup_table[],5,FALSE)</f>
        <v>T1</v>
      </c>
      <c r="Q2074">
        <f>VLOOKUP(Table5[[#This Row],[CONTROLN]],vlookup_table[],7,FALSE)</f>
        <v>20</v>
      </c>
      <c r="R2074">
        <f t="shared" si="32"/>
        <v>49</v>
      </c>
      <c r="S20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75" spans="1:19" x14ac:dyDescent="0.35">
      <c r="A2075">
        <v>82040</v>
      </c>
      <c r="B2075" t="s">
        <v>36</v>
      </c>
      <c r="C2075" t="s">
        <v>14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  <c r="N2075">
        <f>VLOOKUP(Table5[[#This Row],[CONTROLN]],vlookup_table[],2,FALSE)</f>
        <v>1</v>
      </c>
      <c r="O2075">
        <f>VLOOKUP(Table5[[#This Row],[CONTROLN]],vlookup_table[],4,FALSE)</f>
        <v>2403</v>
      </c>
      <c r="P2075" t="str">
        <f>VLOOKUP(Table5[[#This Row],[CONTROLN]],vlookup_table[],5,FALSE)</f>
        <v>R2</v>
      </c>
      <c r="Q2075">
        <f>VLOOKUP(Table5[[#This Row],[CONTROLN]],vlookup_table[],7,FALSE)</f>
        <v>3</v>
      </c>
      <c r="R2075">
        <f t="shared" si="32"/>
        <v>73</v>
      </c>
      <c r="S20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76" spans="1:19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  <c r="N2076">
        <f>VLOOKUP(Table5[[#This Row],[CONTROLN]],vlookup_table[],2,FALSE)</f>
        <v>28</v>
      </c>
      <c r="O2076">
        <f>VLOOKUP(Table5[[#This Row],[CONTROLN]],vlookup_table[],4,FALSE)</f>
        <v>0</v>
      </c>
      <c r="P2076" t="str">
        <f>VLOOKUP(Table5[[#This Row],[CONTROLN]],vlookup_table[],5,FALSE)</f>
        <v>C2</v>
      </c>
      <c r="Q2076">
        <f>VLOOKUP(Table5[[#This Row],[CONTROLN]],vlookup_table[],7,FALSE)</f>
        <v>10</v>
      </c>
      <c r="R2076" t="str">
        <f t="shared" si="32"/>
        <v/>
      </c>
      <c r="S20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77" spans="1:19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  <c r="N2077">
        <f>VLOOKUP(Table5[[#This Row],[CONTROLN]],vlookup_table[],2,FALSE)</f>
        <v>0</v>
      </c>
      <c r="O2077">
        <f>VLOOKUP(Table5[[#This Row],[CONTROLN]],vlookup_table[],4,FALSE)</f>
        <v>3308</v>
      </c>
      <c r="P2077" t="str">
        <f>VLOOKUP(Table5[[#This Row],[CONTROLN]],vlookup_table[],5,FALSE)</f>
        <v>C2</v>
      </c>
      <c r="Q2077">
        <f>VLOOKUP(Table5[[#This Row],[CONTROLN]],vlookup_table[],7,FALSE)</f>
        <v>15</v>
      </c>
      <c r="R2077">
        <f t="shared" si="32"/>
        <v>63</v>
      </c>
      <c r="S20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78" spans="1:19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  <c r="N2078">
        <f>VLOOKUP(Table5[[#This Row],[CONTROLN]],vlookup_table[],2,FALSE)</f>
        <v>1</v>
      </c>
      <c r="O2078">
        <f>VLOOKUP(Table5[[#This Row],[CONTROLN]],vlookup_table[],4,FALSE)</f>
        <v>5701</v>
      </c>
      <c r="P2078" t="str">
        <f>VLOOKUP(Table5[[#This Row],[CONTROLN]],vlookup_table[],5,FALSE)</f>
        <v>C1</v>
      </c>
      <c r="Q2078">
        <f>VLOOKUP(Table5[[#This Row],[CONTROLN]],vlookup_table[],7,FALSE)</f>
        <v>21</v>
      </c>
      <c r="R2078">
        <f t="shared" si="32"/>
        <v>40</v>
      </c>
      <c r="S20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79" spans="1:19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  <c r="N2079">
        <f>VLOOKUP(Table5[[#This Row],[CONTROLN]],vlookup_table[],2,FALSE)</f>
        <v>0</v>
      </c>
      <c r="O2079">
        <f>VLOOKUP(Table5[[#This Row],[CONTROLN]],vlookup_table[],4,FALSE)</f>
        <v>3201</v>
      </c>
      <c r="P2079" t="str">
        <f>VLOOKUP(Table5[[#This Row],[CONTROLN]],vlookup_table[],5,FALSE)</f>
        <v>C2</v>
      </c>
      <c r="Q2079">
        <f>VLOOKUP(Table5[[#This Row],[CONTROLN]],vlookup_table[],7,FALSE)</f>
        <v>4</v>
      </c>
      <c r="R2079">
        <f t="shared" si="32"/>
        <v>65</v>
      </c>
      <c r="S20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80" spans="1:19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  <c r="N2080">
        <f>VLOOKUP(Table5[[#This Row],[CONTROLN]],vlookup_table[],2,FALSE)</f>
        <v>0</v>
      </c>
      <c r="O2080">
        <f>VLOOKUP(Table5[[#This Row],[CONTROLN]],vlookup_table[],4,FALSE)</f>
        <v>0</v>
      </c>
      <c r="P2080" t="str">
        <f>VLOOKUP(Table5[[#This Row],[CONTROLN]],vlookup_table[],5,FALSE)</f>
        <v>T2</v>
      </c>
      <c r="Q2080">
        <f>VLOOKUP(Table5[[#This Row],[CONTROLN]],vlookup_table[],7,FALSE)</f>
        <v>10</v>
      </c>
      <c r="R2080" t="str">
        <f t="shared" si="32"/>
        <v/>
      </c>
      <c r="S20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81" spans="1:19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  <c r="N2081">
        <f>VLOOKUP(Table5[[#This Row],[CONTROLN]],vlookup_table[],2,FALSE)</f>
        <v>0</v>
      </c>
      <c r="O2081">
        <f>VLOOKUP(Table5[[#This Row],[CONTROLN]],vlookup_table[],4,FALSE)</f>
        <v>4701</v>
      </c>
      <c r="P2081" t="str">
        <f>VLOOKUP(Table5[[#This Row],[CONTROLN]],vlookup_table[],5,FALSE)</f>
        <v>T2</v>
      </c>
      <c r="Q2081">
        <f>VLOOKUP(Table5[[#This Row],[CONTROLN]],vlookup_table[],7,FALSE)</f>
        <v>16</v>
      </c>
      <c r="R2081">
        <f t="shared" si="32"/>
        <v>50</v>
      </c>
      <c r="S20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82" spans="1:19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  <c r="N2082">
        <f>VLOOKUP(Table5[[#This Row],[CONTROLN]],vlookup_table[],2,FALSE)</f>
        <v>1</v>
      </c>
      <c r="O2082">
        <f>VLOOKUP(Table5[[#This Row],[CONTROLN]],vlookup_table[],4,FALSE)</f>
        <v>0</v>
      </c>
      <c r="P2082" t="str">
        <f>VLOOKUP(Table5[[#This Row],[CONTROLN]],vlookup_table[],5,FALSE)</f>
        <v>R3</v>
      </c>
      <c r="Q2082">
        <f>VLOOKUP(Table5[[#This Row],[CONTROLN]],vlookup_table[],7,FALSE)</f>
        <v>12</v>
      </c>
      <c r="R2082" t="str">
        <f t="shared" si="32"/>
        <v/>
      </c>
      <c r="S20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83" spans="1:19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  <c r="N2083">
        <f>VLOOKUP(Table5[[#This Row],[CONTROLN]],vlookup_table[],2,FALSE)</f>
        <v>1</v>
      </c>
      <c r="O2083">
        <f>VLOOKUP(Table5[[#This Row],[CONTROLN]],vlookup_table[],4,FALSE)</f>
        <v>0</v>
      </c>
      <c r="P2083" t="str">
        <f>VLOOKUP(Table5[[#This Row],[CONTROLN]],vlookup_table[],5,FALSE)</f>
        <v>C1</v>
      </c>
      <c r="Q2083">
        <f>VLOOKUP(Table5[[#This Row],[CONTROLN]],vlookup_table[],7,FALSE)</f>
        <v>20</v>
      </c>
      <c r="R2083" t="str">
        <f t="shared" si="32"/>
        <v/>
      </c>
      <c r="S20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84" spans="1:19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  <c r="N2084">
        <f>VLOOKUP(Table5[[#This Row],[CONTROLN]],vlookup_table[],2,FALSE)</f>
        <v>1</v>
      </c>
      <c r="O2084">
        <f>VLOOKUP(Table5[[#This Row],[CONTROLN]],vlookup_table[],4,FALSE)</f>
        <v>4601</v>
      </c>
      <c r="P2084" t="str">
        <f>VLOOKUP(Table5[[#This Row],[CONTROLN]],vlookup_table[],5,FALSE)</f>
        <v>R2</v>
      </c>
      <c r="Q2084">
        <f>VLOOKUP(Table5[[#This Row],[CONTROLN]],vlookup_table[],7,FALSE)</f>
        <v>50</v>
      </c>
      <c r="R2084">
        <f t="shared" si="32"/>
        <v>51</v>
      </c>
      <c r="S20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85" spans="1:19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  <c r="N2085">
        <f>VLOOKUP(Table5[[#This Row],[CONTROLN]],vlookup_table[],2,FALSE)</f>
        <v>2</v>
      </c>
      <c r="O2085">
        <f>VLOOKUP(Table5[[#This Row],[CONTROLN]],vlookup_table[],4,FALSE)</f>
        <v>3101</v>
      </c>
      <c r="P2085" t="str">
        <f>VLOOKUP(Table5[[#This Row],[CONTROLN]],vlookup_table[],5,FALSE)</f>
        <v>S1</v>
      </c>
      <c r="Q2085">
        <f>VLOOKUP(Table5[[#This Row],[CONTROLN]],vlookup_table[],7,FALSE)</f>
        <v>5</v>
      </c>
      <c r="R2085">
        <f t="shared" si="32"/>
        <v>66</v>
      </c>
      <c r="S20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86" spans="1:19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  <c r="N2086">
        <f>VLOOKUP(Table5[[#This Row],[CONTROLN]],vlookup_table[],2,FALSE)</f>
        <v>1002</v>
      </c>
      <c r="O2086">
        <f>VLOOKUP(Table5[[#This Row],[CONTROLN]],vlookup_table[],4,FALSE)</f>
        <v>4801</v>
      </c>
      <c r="P2086" t="str">
        <f>VLOOKUP(Table5[[#This Row],[CONTROLN]],vlookup_table[],5,FALSE)</f>
        <v>S1</v>
      </c>
      <c r="Q2086">
        <f>VLOOKUP(Table5[[#This Row],[CONTROLN]],vlookup_table[],7,FALSE)</f>
        <v>21</v>
      </c>
      <c r="R2086">
        <f t="shared" si="32"/>
        <v>49</v>
      </c>
      <c r="S20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87" spans="1:19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  <c r="N2087">
        <f>VLOOKUP(Table5[[#This Row],[CONTROLN]],vlookup_table[],2,FALSE)</f>
        <v>1</v>
      </c>
      <c r="O2087">
        <f>VLOOKUP(Table5[[#This Row],[CONTROLN]],vlookup_table[],4,FALSE)</f>
        <v>2901</v>
      </c>
      <c r="P2087" t="str">
        <f>VLOOKUP(Table5[[#This Row],[CONTROLN]],vlookup_table[],5,FALSE)</f>
        <v>T1</v>
      </c>
      <c r="Q2087">
        <f>VLOOKUP(Table5[[#This Row],[CONTROLN]],vlookup_table[],7,FALSE)</f>
        <v>6</v>
      </c>
      <c r="R2087">
        <f t="shared" si="32"/>
        <v>68</v>
      </c>
      <c r="S20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88" spans="1:19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  <c r="N2088">
        <f>VLOOKUP(Table5[[#This Row],[CONTROLN]],vlookup_table[],2,FALSE)</f>
        <v>2</v>
      </c>
      <c r="O2088">
        <f>VLOOKUP(Table5[[#This Row],[CONTROLN]],vlookup_table[],4,FALSE)</f>
        <v>5201</v>
      </c>
      <c r="P2088" t="str">
        <f>VLOOKUP(Table5[[#This Row],[CONTROLN]],vlookup_table[],5,FALSE)</f>
        <v>T2</v>
      </c>
      <c r="Q2088">
        <f>VLOOKUP(Table5[[#This Row],[CONTROLN]],vlookup_table[],7,FALSE)</f>
        <v>25</v>
      </c>
      <c r="R2088">
        <f t="shared" si="32"/>
        <v>45</v>
      </c>
      <c r="S20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89" spans="1:19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  <c r="N2089">
        <f>VLOOKUP(Table5[[#This Row],[CONTROLN]],vlookup_table[],2,FALSE)</f>
        <v>0</v>
      </c>
      <c r="O2089">
        <f>VLOOKUP(Table5[[#This Row],[CONTROLN]],vlookup_table[],4,FALSE)</f>
        <v>4201</v>
      </c>
      <c r="P2089" t="str">
        <f>VLOOKUP(Table5[[#This Row],[CONTROLN]],vlookup_table[],5,FALSE)</f>
        <v>T1</v>
      </c>
      <c r="Q2089">
        <f>VLOOKUP(Table5[[#This Row],[CONTROLN]],vlookup_table[],7,FALSE)</f>
        <v>50</v>
      </c>
      <c r="R2089">
        <f t="shared" si="32"/>
        <v>55</v>
      </c>
      <c r="S20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90" spans="1:19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  <c r="N2090">
        <f>VLOOKUP(Table5[[#This Row],[CONTROLN]],vlookup_table[],2,FALSE)</f>
        <v>2</v>
      </c>
      <c r="O2090">
        <f>VLOOKUP(Table5[[#This Row],[CONTROLN]],vlookup_table[],4,FALSE)</f>
        <v>3001</v>
      </c>
      <c r="P2090" t="str">
        <f>VLOOKUP(Table5[[#This Row],[CONTROLN]],vlookup_table[],5,FALSE)</f>
        <v/>
      </c>
      <c r="Q2090">
        <f>VLOOKUP(Table5[[#This Row],[CONTROLN]],vlookup_table[],7,FALSE)</f>
        <v>25</v>
      </c>
      <c r="R2090">
        <f t="shared" si="32"/>
        <v>67</v>
      </c>
      <c r="S209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091" spans="1:19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  <c r="N2091">
        <f>VLOOKUP(Table5[[#This Row],[CONTROLN]],vlookup_table[],2,FALSE)</f>
        <v>2</v>
      </c>
      <c r="O2091">
        <f>VLOOKUP(Table5[[#This Row],[CONTROLN]],vlookup_table[],4,FALSE)</f>
        <v>3103</v>
      </c>
      <c r="P2091" t="str">
        <f>VLOOKUP(Table5[[#This Row],[CONTROLN]],vlookup_table[],5,FALSE)</f>
        <v>S1</v>
      </c>
      <c r="Q2091">
        <f>VLOOKUP(Table5[[#This Row],[CONTROLN]],vlookup_table[],7,FALSE)</f>
        <v>5</v>
      </c>
      <c r="R2091">
        <f t="shared" si="32"/>
        <v>66</v>
      </c>
      <c r="S20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92" spans="1:19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  <c r="N2092">
        <f>VLOOKUP(Table5[[#This Row],[CONTROLN]],vlookup_table[],2,FALSE)</f>
        <v>0</v>
      </c>
      <c r="O2092">
        <f>VLOOKUP(Table5[[#This Row],[CONTROLN]],vlookup_table[],4,FALSE)</f>
        <v>3501</v>
      </c>
      <c r="P2092" t="str">
        <f>VLOOKUP(Table5[[#This Row],[CONTROLN]],vlookup_table[],5,FALSE)</f>
        <v>R2</v>
      </c>
      <c r="Q2092">
        <f>VLOOKUP(Table5[[#This Row],[CONTROLN]],vlookup_table[],7,FALSE)</f>
        <v>15</v>
      </c>
      <c r="R2092">
        <f t="shared" si="32"/>
        <v>62</v>
      </c>
      <c r="S20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93" spans="1:19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  <c r="N2093">
        <f>VLOOKUP(Table5[[#This Row],[CONTROLN]],vlookup_table[],2,FALSE)</f>
        <v>28</v>
      </c>
      <c r="O2093">
        <f>VLOOKUP(Table5[[#This Row],[CONTROLN]],vlookup_table[],4,FALSE)</f>
        <v>3201</v>
      </c>
      <c r="P2093" t="str">
        <f>VLOOKUP(Table5[[#This Row],[CONTROLN]],vlookup_table[],5,FALSE)</f>
        <v>C3</v>
      </c>
      <c r="Q2093">
        <f>VLOOKUP(Table5[[#This Row],[CONTROLN]],vlookup_table[],7,FALSE)</f>
        <v>5</v>
      </c>
      <c r="R2093">
        <f t="shared" si="32"/>
        <v>65</v>
      </c>
      <c r="S20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94" spans="1:19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  <c r="N2094">
        <f>VLOOKUP(Table5[[#This Row],[CONTROLN]],vlookup_table[],2,FALSE)</f>
        <v>1</v>
      </c>
      <c r="O2094">
        <f>VLOOKUP(Table5[[#This Row],[CONTROLN]],vlookup_table[],4,FALSE)</f>
        <v>3001</v>
      </c>
      <c r="P2094" t="str">
        <f>VLOOKUP(Table5[[#This Row],[CONTROLN]],vlookup_table[],5,FALSE)</f>
        <v>R2</v>
      </c>
      <c r="Q2094">
        <f>VLOOKUP(Table5[[#This Row],[CONTROLN]],vlookup_table[],7,FALSE)</f>
        <v>14</v>
      </c>
      <c r="R2094">
        <f t="shared" si="32"/>
        <v>67</v>
      </c>
      <c r="S20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095" spans="1:19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  <c r="N2095">
        <f>VLOOKUP(Table5[[#This Row],[CONTROLN]],vlookup_table[],2,FALSE)</f>
        <v>1</v>
      </c>
      <c r="O2095">
        <f>VLOOKUP(Table5[[#This Row],[CONTROLN]],vlookup_table[],4,FALSE)</f>
        <v>2201</v>
      </c>
      <c r="P2095" t="str">
        <f>VLOOKUP(Table5[[#This Row],[CONTROLN]],vlookup_table[],5,FALSE)</f>
        <v>C2</v>
      </c>
      <c r="Q2095">
        <f>VLOOKUP(Table5[[#This Row],[CONTROLN]],vlookup_table[],7,FALSE)</f>
        <v>20</v>
      </c>
      <c r="R2095">
        <f t="shared" si="32"/>
        <v>75</v>
      </c>
      <c r="S20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096" spans="1:19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  <c r="N2096">
        <f>VLOOKUP(Table5[[#This Row],[CONTROLN]],vlookup_table[],2,FALSE)</f>
        <v>2</v>
      </c>
      <c r="O2096">
        <f>VLOOKUP(Table5[[#This Row],[CONTROLN]],vlookup_table[],4,FALSE)</f>
        <v>4901</v>
      </c>
      <c r="P2096" t="str">
        <f>VLOOKUP(Table5[[#This Row],[CONTROLN]],vlookup_table[],5,FALSE)</f>
        <v>S1</v>
      </c>
      <c r="Q2096">
        <f>VLOOKUP(Table5[[#This Row],[CONTROLN]],vlookup_table[],7,FALSE)</f>
        <v>5</v>
      </c>
      <c r="R2096">
        <f t="shared" si="32"/>
        <v>48</v>
      </c>
      <c r="S20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97" spans="1:19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  <c r="N2097">
        <f>VLOOKUP(Table5[[#This Row],[CONTROLN]],vlookup_table[],2,FALSE)</f>
        <v>1</v>
      </c>
      <c r="O2097">
        <f>VLOOKUP(Table5[[#This Row],[CONTROLN]],vlookup_table[],4,FALSE)</f>
        <v>0</v>
      </c>
      <c r="P2097" t="str">
        <f>VLOOKUP(Table5[[#This Row],[CONTROLN]],vlookup_table[],5,FALSE)</f>
        <v>T2</v>
      </c>
      <c r="Q2097">
        <f>VLOOKUP(Table5[[#This Row],[CONTROLN]],vlookup_table[],7,FALSE)</f>
        <v>15</v>
      </c>
      <c r="R2097" t="str">
        <f t="shared" si="32"/>
        <v/>
      </c>
      <c r="S20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098" spans="1:19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  <c r="N2098">
        <f>VLOOKUP(Table5[[#This Row],[CONTROLN]],vlookup_table[],2,FALSE)</f>
        <v>0</v>
      </c>
      <c r="O2098">
        <f>VLOOKUP(Table5[[#This Row],[CONTROLN]],vlookup_table[],4,FALSE)</f>
        <v>1607</v>
      </c>
      <c r="P2098" t="str">
        <f>VLOOKUP(Table5[[#This Row],[CONTROLN]],vlookup_table[],5,FALSE)</f>
        <v>S1</v>
      </c>
      <c r="Q2098">
        <f>VLOOKUP(Table5[[#This Row],[CONTROLN]],vlookup_table[],7,FALSE)</f>
        <v>19</v>
      </c>
      <c r="R2098">
        <f t="shared" si="32"/>
        <v>80</v>
      </c>
      <c r="S20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099" spans="1:19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  <c r="N2099">
        <f>VLOOKUP(Table5[[#This Row],[CONTROLN]],vlookup_table[],2,FALSE)</f>
        <v>0</v>
      </c>
      <c r="O2099">
        <f>VLOOKUP(Table5[[#This Row],[CONTROLN]],vlookup_table[],4,FALSE)</f>
        <v>5201</v>
      </c>
      <c r="P2099" t="str">
        <f>VLOOKUP(Table5[[#This Row],[CONTROLN]],vlookup_table[],5,FALSE)</f>
        <v>T1</v>
      </c>
      <c r="Q2099">
        <f>VLOOKUP(Table5[[#This Row],[CONTROLN]],vlookup_table[],7,FALSE)</f>
        <v>10</v>
      </c>
      <c r="R2099">
        <f t="shared" si="32"/>
        <v>45</v>
      </c>
      <c r="S20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00" spans="1:19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  <c r="N2100">
        <f>VLOOKUP(Table5[[#This Row],[CONTROLN]],vlookup_table[],2,FALSE)</f>
        <v>0</v>
      </c>
      <c r="O2100">
        <f>VLOOKUP(Table5[[#This Row],[CONTROLN]],vlookup_table[],4,FALSE)</f>
        <v>2701</v>
      </c>
      <c r="P2100" t="str">
        <f>VLOOKUP(Table5[[#This Row],[CONTROLN]],vlookup_table[],5,FALSE)</f>
        <v>S1</v>
      </c>
      <c r="Q2100">
        <f>VLOOKUP(Table5[[#This Row],[CONTROLN]],vlookup_table[],7,FALSE)</f>
        <v>25</v>
      </c>
      <c r="R2100">
        <f t="shared" si="32"/>
        <v>70</v>
      </c>
      <c r="S21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01" spans="1:19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  <c r="N2101">
        <f>VLOOKUP(Table5[[#This Row],[CONTROLN]],vlookup_table[],2,FALSE)</f>
        <v>1</v>
      </c>
      <c r="O2101">
        <f>VLOOKUP(Table5[[#This Row],[CONTROLN]],vlookup_table[],4,FALSE)</f>
        <v>1901</v>
      </c>
      <c r="P2101" t="str">
        <f>VLOOKUP(Table5[[#This Row],[CONTROLN]],vlookup_table[],5,FALSE)</f>
        <v>C1</v>
      </c>
      <c r="Q2101">
        <f>VLOOKUP(Table5[[#This Row],[CONTROLN]],vlookup_table[],7,FALSE)</f>
        <v>15</v>
      </c>
      <c r="R2101">
        <f t="shared" si="32"/>
        <v>78</v>
      </c>
      <c r="S21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02" spans="1:19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  <c r="N2102">
        <f>VLOOKUP(Table5[[#This Row],[CONTROLN]],vlookup_table[],2,FALSE)</f>
        <v>2</v>
      </c>
      <c r="O2102">
        <f>VLOOKUP(Table5[[#This Row],[CONTROLN]],vlookup_table[],4,FALSE)</f>
        <v>5101</v>
      </c>
      <c r="P2102" t="str">
        <f>VLOOKUP(Table5[[#This Row],[CONTROLN]],vlookup_table[],5,FALSE)</f>
        <v>T2</v>
      </c>
      <c r="Q2102">
        <f>VLOOKUP(Table5[[#This Row],[CONTROLN]],vlookup_table[],7,FALSE)</f>
        <v>4</v>
      </c>
      <c r="R2102">
        <f t="shared" si="32"/>
        <v>46</v>
      </c>
      <c r="S21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03" spans="1:19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  <c r="N2103">
        <f>VLOOKUP(Table5[[#This Row],[CONTROLN]],vlookup_table[],2,FALSE)</f>
        <v>0</v>
      </c>
      <c r="O2103">
        <f>VLOOKUP(Table5[[#This Row],[CONTROLN]],vlookup_table[],4,FALSE)</f>
        <v>5001</v>
      </c>
      <c r="P2103" t="str">
        <f>VLOOKUP(Table5[[#This Row],[CONTROLN]],vlookup_table[],5,FALSE)</f>
        <v>R2</v>
      </c>
      <c r="Q2103">
        <f>VLOOKUP(Table5[[#This Row],[CONTROLN]],vlookup_table[],7,FALSE)</f>
        <v>12</v>
      </c>
      <c r="R2103">
        <f t="shared" si="32"/>
        <v>47</v>
      </c>
      <c r="S21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04" spans="1:19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  <c r="N2104">
        <f>VLOOKUP(Table5[[#This Row],[CONTROLN]],vlookup_table[],2,FALSE)</f>
        <v>1</v>
      </c>
      <c r="O2104">
        <f>VLOOKUP(Table5[[#This Row],[CONTROLN]],vlookup_table[],4,FALSE)</f>
        <v>1501</v>
      </c>
      <c r="P2104" t="str">
        <f>VLOOKUP(Table5[[#This Row],[CONTROLN]],vlookup_table[],5,FALSE)</f>
        <v>T3</v>
      </c>
      <c r="Q2104">
        <f>VLOOKUP(Table5[[#This Row],[CONTROLN]],vlookup_table[],7,FALSE)</f>
        <v>5</v>
      </c>
      <c r="R2104">
        <f t="shared" si="32"/>
        <v>82</v>
      </c>
      <c r="S21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05" spans="1:19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  <c r="N2105">
        <f>VLOOKUP(Table5[[#This Row],[CONTROLN]],vlookup_table[],2,FALSE)</f>
        <v>0</v>
      </c>
      <c r="O2105">
        <f>VLOOKUP(Table5[[#This Row],[CONTROLN]],vlookup_table[],4,FALSE)</f>
        <v>2401</v>
      </c>
      <c r="P2105" t="str">
        <f>VLOOKUP(Table5[[#This Row],[CONTROLN]],vlookup_table[],5,FALSE)</f>
        <v>R3</v>
      </c>
      <c r="Q2105">
        <f>VLOOKUP(Table5[[#This Row],[CONTROLN]],vlookup_table[],7,FALSE)</f>
        <v>2</v>
      </c>
      <c r="R2105">
        <f t="shared" si="32"/>
        <v>73</v>
      </c>
      <c r="S21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06" spans="1:19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  <c r="N2106">
        <f>VLOOKUP(Table5[[#This Row],[CONTROLN]],vlookup_table[],2,FALSE)</f>
        <v>4</v>
      </c>
      <c r="O2106">
        <f>VLOOKUP(Table5[[#This Row],[CONTROLN]],vlookup_table[],4,FALSE)</f>
        <v>0</v>
      </c>
      <c r="P2106" t="str">
        <f>VLOOKUP(Table5[[#This Row],[CONTROLN]],vlookup_table[],5,FALSE)</f>
        <v>T2</v>
      </c>
      <c r="Q2106">
        <f>VLOOKUP(Table5[[#This Row],[CONTROLN]],vlookup_table[],7,FALSE)</f>
        <v>25</v>
      </c>
      <c r="R2106" t="str">
        <f t="shared" si="32"/>
        <v/>
      </c>
      <c r="S21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07" spans="1:19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  <c r="N2107">
        <f>VLOOKUP(Table5[[#This Row],[CONTROLN]],vlookup_table[],2,FALSE)</f>
        <v>0</v>
      </c>
      <c r="O2107">
        <f>VLOOKUP(Table5[[#This Row],[CONTROLN]],vlookup_table[],4,FALSE)</f>
        <v>5201</v>
      </c>
      <c r="P2107" t="str">
        <f>VLOOKUP(Table5[[#This Row],[CONTROLN]],vlookup_table[],5,FALSE)</f>
        <v>R3</v>
      </c>
      <c r="Q2107">
        <f>VLOOKUP(Table5[[#This Row],[CONTROLN]],vlookup_table[],7,FALSE)</f>
        <v>20</v>
      </c>
      <c r="R2107">
        <f t="shared" si="32"/>
        <v>45</v>
      </c>
      <c r="S21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08" spans="1:19" x14ac:dyDescent="0.35">
      <c r="A2108">
        <v>54897</v>
      </c>
      <c r="B2108" t="s">
        <v>40</v>
      </c>
      <c r="C2108" t="s">
        <v>109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  <c r="N2108">
        <f>VLOOKUP(Table5[[#This Row],[CONTROLN]],vlookup_table[],2,FALSE)</f>
        <v>1</v>
      </c>
      <c r="O2108">
        <f>VLOOKUP(Table5[[#This Row],[CONTROLN]],vlookup_table[],4,FALSE)</f>
        <v>5509</v>
      </c>
      <c r="P2108" t="str">
        <f>VLOOKUP(Table5[[#This Row],[CONTROLN]],vlookup_table[],5,FALSE)</f>
        <v>S1</v>
      </c>
      <c r="Q2108">
        <f>VLOOKUP(Table5[[#This Row],[CONTROLN]],vlookup_table[],7,FALSE)</f>
        <v>20</v>
      </c>
      <c r="R2108">
        <f t="shared" si="32"/>
        <v>41</v>
      </c>
      <c r="S21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09" spans="1:19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  <c r="N2109">
        <f>VLOOKUP(Table5[[#This Row],[CONTROLN]],vlookup_table[],2,FALSE)</f>
        <v>0</v>
      </c>
      <c r="O2109">
        <f>VLOOKUP(Table5[[#This Row],[CONTROLN]],vlookup_table[],4,FALSE)</f>
        <v>0</v>
      </c>
      <c r="P2109" t="str">
        <f>VLOOKUP(Table5[[#This Row],[CONTROLN]],vlookup_table[],5,FALSE)</f>
        <v>R2</v>
      </c>
      <c r="Q2109">
        <f>VLOOKUP(Table5[[#This Row],[CONTROLN]],vlookup_table[],7,FALSE)</f>
        <v>10</v>
      </c>
      <c r="R2109" t="str">
        <f t="shared" si="32"/>
        <v/>
      </c>
      <c r="S21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10" spans="1:19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  <c r="N2110">
        <f>VLOOKUP(Table5[[#This Row],[CONTROLN]],vlookup_table[],2,FALSE)</f>
        <v>2</v>
      </c>
      <c r="O2110">
        <f>VLOOKUP(Table5[[#This Row],[CONTROLN]],vlookup_table[],4,FALSE)</f>
        <v>4101</v>
      </c>
      <c r="P2110" t="str">
        <f>VLOOKUP(Table5[[#This Row],[CONTROLN]],vlookup_table[],5,FALSE)</f>
        <v>C2</v>
      </c>
      <c r="Q2110">
        <f>VLOOKUP(Table5[[#This Row],[CONTROLN]],vlookup_table[],7,FALSE)</f>
        <v>14</v>
      </c>
      <c r="R2110">
        <f t="shared" si="32"/>
        <v>56</v>
      </c>
      <c r="S21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11" spans="1:19" x14ac:dyDescent="0.35">
      <c r="A2111">
        <v>185886</v>
      </c>
      <c r="B2111" t="s">
        <v>36</v>
      </c>
      <c r="C2111" t="s">
        <v>14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  <c r="N2111">
        <f>VLOOKUP(Table5[[#This Row],[CONTROLN]],vlookup_table[],2,FALSE)</f>
        <v>1</v>
      </c>
      <c r="O2111">
        <f>VLOOKUP(Table5[[#This Row],[CONTROLN]],vlookup_table[],4,FALSE)</f>
        <v>0</v>
      </c>
      <c r="P2111" t="str">
        <f>VLOOKUP(Table5[[#This Row],[CONTROLN]],vlookup_table[],5,FALSE)</f>
        <v>S2</v>
      </c>
      <c r="Q2111">
        <f>VLOOKUP(Table5[[#This Row],[CONTROLN]],vlookup_table[],7,FALSE)</f>
        <v>5</v>
      </c>
      <c r="R2111" t="str">
        <f t="shared" si="32"/>
        <v/>
      </c>
      <c r="S21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2" spans="1:19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  <c r="N2112">
        <f>VLOOKUP(Table5[[#This Row],[CONTROLN]],vlookup_table[],2,FALSE)</f>
        <v>0</v>
      </c>
      <c r="O2112">
        <f>VLOOKUP(Table5[[#This Row],[CONTROLN]],vlookup_table[],4,FALSE)</f>
        <v>3001</v>
      </c>
      <c r="P2112" t="str">
        <f>VLOOKUP(Table5[[#This Row],[CONTROLN]],vlookup_table[],5,FALSE)</f>
        <v>S1</v>
      </c>
      <c r="Q2112">
        <f>VLOOKUP(Table5[[#This Row],[CONTROLN]],vlookup_table[],7,FALSE)</f>
        <v>10</v>
      </c>
      <c r="R2112">
        <f t="shared" si="32"/>
        <v>67</v>
      </c>
      <c r="S21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3" spans="1:19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  <c r="N2113">
        <f>VLOOKUP(Table5[[#This Row],[CONTROLN]],vlookup_table[],2,FALSE)</f>
        <v>1002</v>
      </c>
      <c r="O2113">
        <f>VLOOKUP(Table5[[#This Row],[CONTROLN]],vlookup_table[],4,FALSE)</f>
        <v>0</v>
      </c>
      <c r="P2113" t="str">
        <f>VLOOKUP(Table5[[#This Row],[CONTROLN]],vlookup_table[],5,FALSE)</f>
        <v>T2</v>
      </c>
      <c r="Q2113">
        <f>VLOOKUP(Table5[[#This Row],[CONTROLN]],vlookup_table[],7,FALSE)</f>
        <v>5</v>
      </c>
      <c r="R2113" t="str">
        <f t="shared" si="32"/>
        <v/>
      </c>
      <c r="S21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14" spans="1:19" x14ac:dyDescent="0.35">
      <c r="A2114">
        <v>86926</v>
      </c>
      <c r="B2114" t="s">
        <v>35</v>
      </c>
      <c r="C2114" t="s">
        <v>17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  <c r="N2114">
        <f>VLOOKUP(Table5[[#This Row],[CONTROLN]],vlookup_table[],2,FALSE)</f>
        <v>0</v>
      </c>
      <c r="O2114">
        <f>VLOOKUP(Table5[[#This Row],[CONTROLN]],vlookup_table[],4,FALSE)</f>
        <v>3001</v>
      </c>
      <c r="P2114" t="str">
        <f>VLOOKUP(Table5[[#This Row],[CONTROLN]],vlookup_table[],5,FALSE)</f>
        <v>R2</v>
      </c>
      <c r="Q2114">
        <f>VLOOKUP(Table5[[#This Row],[CONTROLN]],vlookup_table[],7,FALSE)</f>
        <v>15</v>
      </c>
      <c r="R2114">
        <f t="shared" ref="R2114:R2177" si="33">IF(OR(O2114="",O2114=0),"",(1997-(1900+INT(O2114/100)))-IF(MOD(O2114,100)&gt;6,1,0))</f>
        <v>67</v>
      </c>
      <c r="S21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15" spans="1:19" x14ac:dyDescent="0.35">
      <c r="A2115">
        <v>179235</v>
      </c>
      <c r="B2115" t="s">
        <v>41</v>
      </c>
      <c r="C2115" t="s">
        <v>14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  <c r="N2115">
        <f>VLOOKUP(Table5[[#This Row],[CONTROLN]],vlookup_table[],2,FALSE)</f>
        <v>1</v>
      </c>
      <c r="O2115">
        <f>VLOOKUP(Table5[[#This Row],[CONTROLN]],vlookup_table[],4,FALSE)</f>
        <v>6401</v>
      </c>
      <c r="P2115" t="str">
        <f>VLOOKUP(Table5[[#This Row],[CONTROLN]],vlookup_table[],5,FALSE)</f>
        <v>S1</v>
      </c>
      <c r="Q2115">
        <f>VLOOKUP(Table5[[#This Row],[CONTROLN]],vlookup_table[],7,FALSE)</f>
        <v>12</v>
      </c>
      <c r="R2115">
        <f t="shared" si="33"/>
        <v>33</v>
      </c>
      <c r="S21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6" spans="1:19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  <c r="N2116">
        <f>VLOOKUP(Table5[[#This Row],[CONTROLN]],vlookup_table[],2,FALSE)</f>
        <v>1</v>
      </c>
      <c r="O2116">
        <f>VLOOKUP(Table5[[#This Row],[CONTROLN]],vlookup_table[],4,FALSE)</f>
        <v>4409</v>
      </c>
      <c r="P2116" t="str">
        <f>VLOOKUP(Table5[[#This Row],[CONTROLN]],vlookup_table[],5,FALSE)</f>
        <v>S1</v>
      </c>
      <c r="Q2116">
        <f>VLOOKUP(Table5[[#This Row],[CONTROLN]],vlookup_table[],7,FALSE)</f>
        <v>15</v>
      </c>
      <c r="R2116">
        <f t="shared" si="33"/>
        <v>52</v>
      </c>
      <c r="S21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7" spans="1:19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  <c r="N2117">
        <f>VLOOKUP(Table5[[#This Row],[CONTROLN]],vlookup_table[],2,FALSE)</f>
        <v>2</v>
      </c>
      <c r="O2117">
        <f>VLOOKUP(Table5[[#This Row],[CONTROLN]],vlookup_table[],4,FALSE)</f>
        <v>2101</v>
      </c>
      <c r="P2117" t="str">
        <f>VLOOKUP(Table5[[#This Row],[CONTROLN]],vlookup_table[],5,FALSE)</f>
        <v>S2</v>
      </c>
      <c r="Q2117">
        <f>VLOOKUP(Table5[[#This Row],[CONTROLN]],vlookup_table[],7,FALSE)</f>
        <v>15</v>
      </c>
      <c r="R2117">
        <f t="shared" si="33"/>
        <v>76</v>
      </c>
      <c r="S21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18" spans="1:19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  <c r="N2118">
        <f>VLOOKUP(Table5[[#This Row],[CONTROLN]],vlookup_table[],2,FALSE)</f>
        <v>0</v>
      </c>
      <c r="O2118">
        <f>VLOOKUP(Table5[[#This Row],[CONTROLN]],vlookup_table[],4,FALSE)</f>
        <v>6601</v>
      </c>
      <c r="P2118" t="str">
        <f>VLOOKUP(Table5[[#This Row],[CONTROLN]],vlookup_table[],5,FALSE)</f>
        <v>T2</v>
      </c>
      <c r="Q2118">
        <f>VLOOKUP(Table5[[#This Row],[CONTROLN]],vlookup_table[],7,FALSE)</f>
        <v>24</v>
      </c>
      <c r="R2118">
        <f t="shared" si="33"/>
        <v>31</v>
      </c>
      <c r="S21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19" spans="1:19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  <c r="N2119">
        <f>VLOOKUP(Table5[[#This Row],[CONTROLN]],vlookup_table[],2,FALSE)</f>
        <v>3</v>
      </c>
      <c r="O2119">
        <f>VLOOKUP(Table5[[#This Row],[CONTROLN]],vlookup_table[],4,FALSE)</f>
        <v>4101</v>
      </c>
      <c r="P2119" t="str">
        <f>VLOOKUP(Table5[[#This Row],[CONTROLN]],vlookup_table[],5,FALSE)</f>
        <v>S1</v>
      </c>
      <c r="Q2119">
        <f>VLOOKUP(Table5[[#This Row],[CONTROLN]],vlookup_table[],7,FALSE)</f>
        <v>11</v>
      </c>
      <c r="R2119">
        <f t="shared" si="33"/>
        <v>56</v>
      </c>
      <c r="S21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20" spans="1:19" x14ac:dyDescent="0.35">
      <c r="A2120">
        <v>135296</v>
      </c>
      <c r="B2120" t="s">
        <v>56</v>
      </c>
      <c r="C2120" t="s">
        <v>17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  <c r="N2120">
        <f>VLOOKUP(Table5[[#This Row],[CONTROLN]],vlookup_table[],2,FALSE)</f>
        <v>0</v>
      </c>
      <c r="O2120">
        <f>VLOOKUP(Table5[[#This Row],[CONTROLN]],vlookup_table[],4,FALSE)</f>
        <v>1501</v>
      </c>
      <c r="P2120" t="str">
        <f>VLOOKUP(Table5[[#This Row],[CONTROLN]],vlookup_table[],5,FALSE)</f>
        <v>C2</v>
      </c>
      <c r="Q2120">
        <f>VLOOKUP(Table5[[#This Row],[CONTROLN]],vlookup_table[],7,FALSE)</f>
        <v>11</v>
      </c>
      <c r="R2120">
        <f t="shared" si="33"/>
        <v>82</v>
      </c>
      <c r="S21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21" spans="1:19" x14ac:dyDescent="0.35">
      <c r="A2121">
        <v>80995</v>
      </c>
      <c r="B2121" t="s">
        <v>36</v>
      </c>
      <c r="C2121" t="s">
        <v>14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  <c r="N2121">
        <f>VLOOKUP(Table5[[#This Row],[CONTROLN]],vlookup_table[],2,FALSE)</f>
        <v>1</v>
      </c>
      <c r="O2121">
        <f>VLOOKUP(Table5[[#This Row],[CONTROLN]],vlookup_table[],4,FALSE)</f>
        <v>2509</v>
      </c>
      <c r="P2121" t="str">
        <f>VLOOKUP(Table5[[#This Row],[CONTROLN]],vlookup_table[],5,FALSE)</f>
        <v>R3</v>
      </c>
      <c r="Q2121">
        <f>VLOOKUP(Table5[[#This Row],[CONTROLN]],vlookup_table[],7,FALSE)</f>
        <v>5</v>
      </c>
      <c r="R2121">
        <f t="shared" si="33"/>
        <v>71</v>
      </c>
      <c r="S21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22" spans="1:19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  <c r="N2122">
        <f>VLOOKUP(Table5[[#This Row],[CONTROLN]],vlookup_table[],2,FALSE)</f>
        <v>1</v>
      </c>
      <c r="O2122">
        <f>VLOOKUP(Table5[[#This Row],[CONTROLN]],vlookup_table[],4,FALSE)</f>
        <v>2901</v>
      </c>
      <c r="P2122" t="str">
        <f>VLOOKUP(Table5[[#This Row],[CONTROLN]],vlookup_table[],5,FALSE)</f>
        <v>C2</v>
      </c>
      <c r="Q2122">
        <f>VLOOKUP(Table5[[#This Row],[CONTROLN]],vlookup_table[],7,FALSE)</f>
        <v>13</v>
      </c>
      <c r="R2122">
        <f t="shared" si="33"/>
        <v>68</v>
      </c>
      <c r="S21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23" spans="1:19" x14ac:dyDescent="0.35">
      <c r="A2123">
        <v>188141</v>
      </c>
      <c r="B2123" t="s">
        <v>13</v>
      </c>
      <c r="C2123" t="s">
        <v>109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  <c r="N2123">
        <f>VLOOKUP(Table5[[#This Row],[CONTROLN]],vlookup_table[],2,FALSE)</f>
        <v>1</v>
      </c>
      <c r="O2123">
        <f>VLOOKUP(Table5[[#This Row],[CONTROLN]],vlookup_table[],4,FALSE)</f>
        <v>0</v>
      </c>
      <c r="P2123" t="str">
        <f>VLOOKUP(Table5[[#This Row],[CONTROLN]],vlookup_table[],5,FALSE)</f>
        <v>S1</v>
      </c>
      <c r="Q2123">
        <f>VLOOKUP(Table5[[#This Row],[CONTROLN]],vlookup_table[],7,FALSE)</f>
        <v>25</v>
      </c>
      <c r="R2123" t="str">
        <f t="shared" si="33"/>
        <v/>
      </c>
      <c r="S21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24" spans="1:19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  <c r="N2124">
        <f>VLOOKUP(Table5[[#This Row],[CONTROLN]],vlookup_table[],2,FALSE)</f>
        <v>0</v>
      </c>
      <c r="O2124">
        <f>VLOOKUP(Table5[[#This Row],[CONTROLN]],vlookup_table[],4,FALSE)</f>
        <v>4103</v>
      </c>
      <c r="P2124" t="str">
        <f>VLOOKUP(Table5[[#This Row],[CONTROLN]],vlookup_table[],5,FALSE)</f>
        <v>R2</v>
      </c>
      <c r="Q2124">
        <f>VLOOKUP(Table5[[#This Row],[CONTROLN]],vlookup_table[],7,FALSE)</f>
        <v>40</v>
      </c>
      <c r="R2124">
        <f t="shared" si="33"/>
        <v>56</v>
      </c>
      <c r="S21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25" spans="1:19" x14ac:dyDescent="0.35">
      <c r="A2125">
        <v>7518</v>
      </c>
      <c r="B2125" t="s">
        <v>36</v>
      </c>
      <c r="C2125" t="s">
        <v>14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  <c r="N2125">
        <f>VLOOKUP(Table5[[#This Row],[CONTROLN]],vlookup_table[],2,FALSE)</f>
        <v>1</v>
      </c>
      <c r="O2125">
        <f>VLOOKUP(Table5[[#This Row],[CONTROLN]],vlookup_table[],4,FALSE)</f>
        <v>0</v>
      </c>
      <c r="P2125" t="str">
        <f>VLOOKUP(Table5[[#This Row],[CONTROLN]],vlookup_table[],5,FALSE)</f>
        <v/>
      </c>
      <c r="Q2125">
        <f>VLOOKUP(Table5[[#This Row],[CONTROLN]],vlookup_table[],7,FALSE)</f>
        <v>5</v>
      </c>
      <c r="R2125" t="str">
        <f t="shared" si="33"/>
        <v/>
      </c>
      <c r="S212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126" spans="1:19" x14ac:dyDescent="0.35">
      <c r="A2126">
        <v>7637</v>
      </c>
      <c r="B2126" t="s">
        <v>108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  <c r="N2126">
        <f>VLOOKUP(Table5[[#This Row],[CONTROLN]],vlookup_table[],2,FALSE)</f>
        <v>0</v>
      </c>
      <c r="O2126">
        <f>VLOOKUP(Table5[[#This Row],[CONTROLN]],vlookup_table[],4,FALSE)</f>
        <v>1801</v>
      </c>
      <c r="P2126" t="str">
        <f>VLOOKUP(Table5[[#This Row],[CONTROLN]],vlookup_table[],5,FALSE)</f>
        <v>R3</v>
      </c>
      <c r="Q2126">
        <f>VLOOKUP(Table5[[#This Row],[CONTROLN]],vlookup_table[],7,FALSE)</f>
        <v>10</v>
      </c>
      <c r="R2126">
        <f t="shared" si="33"/>
        <v>79</v>
      </c>
      <c r="S21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27" spans="1:19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  <c r="N2127">
        <f>VLOOKUP(Table5[[#This Row],[CONTROLN]],vlookup_table[],2,FALSE)</f>
        <v>0</v>
      </c>
      <c r="O2127">
        <f>VLOOKUP(Table5[[#This Row],[CONTROLN]],vlookup_table[],4,FALSE)</f>
        <v>3601</v>
      </c>
      <c r="P2127" t="str">
        <f>VLOOKUP(Table5[[#This Row],[CONTROLN]],vlookup_table[],5,FALSE)</f>
        <v>C2</v>
      </c>
      <c r="Q2127">
        <f>VLOOKUP(Table5[[#This Row],[CONTROLN]],vlookup_table[],7,FALSE)</f>
        <v>20</v>
      </c>
      <c r="R2127">
        <f t="shared" si="33"/>
        <v>61</v>
      </c>
      <c r="S21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28" spans="1:19" x14ac:dyDescent="0.35">
      <c r="A2128">
        <v>87505</v>
      </c>
      <c r="B2128" t="s">
        <v>35</v>
      </c>
      <c r="C2128" t="s">
        <v>17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  <c r="N2128">
        <f>VLOOKUP(Table5[[#This Row],[CONTROLN]],vlookup_table[],2,FALSE)</f>
        <v>0</v>
      </c>
      <c r="O2128">
        <f>VLOOKUP(Table5[[#This Row],[CONTROLN]],vlookup_table[],4,FALSE)</f>
        <v>2101</v>
      </c>
      <c r="P2128" t="str">
        <f>VLOOKUP(Table5[[#This Row],[CONTROLN]],vlookup_table[],5,FALSE)</f>
        <v>C3</v>
      </c>
      <c r="Q2128">
        <f>VLOOKUP(Table5[[#This Row],[CONTROLN]],vlookup_table[],7,FALSE)</f>
        <v>8</v>
      </c>
      <c r="R2128">
        <f t="shared" si="33"/>
        <v>76</v>
      </c>
      <c r="S21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29" spans="1:19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  <c r="N2129">
        <f>VLOOKUP(Table5[[#This Row],[CONTROLN]],vlookup_table[],2,FALSE)</f>
        <v>0</v>
      </c>
      <c r="O2129">
        <f>VLOOKUP(Table5[[#This Row],[CONTROLN]],vlookup_table[],4,FALSE)</f>
        <v>4901</v>
      </c>
      <c r="P2129" t="str">
        <f>VLOOKUP(Table5[[#This Row],[CONTROLN]],vlookup_table[],5,FALSE)</f>
        <v>C1</v>
      </c>
      <c r="Q2129">
        <f>VLOOKUP(Table5[[#This Row],[CONTROLN]],vlookup_table[],7,FALSE)</f>
        <v>15</v>
      </c>
      <c r="R2129">
        <f t="shared" si="33"/>
        <v>48</v>
      </c>
      <c r="S21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30" spans="1:19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  <c r="N2130">
        <f>VLOOKUP(Table5[[#This Row],[CONTROLN]],vlookup_table[],2,FALSE)</f>
        <v>1002</v>
      </c>
      <c r="O2130">
        <f>VLOOKUP(Table5[[#This Row],[CONTROLN]],vlookup_table[],4,FALSE)</f>
        <v>6501</v>
      </c>
      <c r="P2130" t="str">
        <f>VLOOKUP(Table5[[#This Row],[CONTROLN]],vlookup_table[],5,FALSE)</f>
        <v>U1</v>
      </c>
      <c r="Q2130">
        <f>VLOOKUP(Table5[[#This Row],[CONTROLN]],vlookup_table[],7,FALSE)</f>
        <v>30</v>
      </c>
      <c r="R2130">
        <f t="shared" si="33"/>
        <v>32</v>
      </c>
      <c r="S21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31" spans="1:19" x14ac:dyDescent="0.35">
      <c r="A2131">
        <v>112496</v>
      </c>
      <c r="B2131" t="s">
        <v>33</v>
      </c>
      <c r="C2131" t="s">
        <v>17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  <c r="N2131">
        <f>VLOOKUP(Table5[[#This Row],[CONTROLN]],vlookup_table[],2,FALSE)</f>
        <v>0</v>
      </c>
      <c r="O2131">
        <f>VLOOKUP(Table5[[#This Row],[CONTROLN]],vlookup_table[],4,FALSE)</f>
        <v>0</v>
      </c>
      <c r="P2131" t="str">
        <f>VLOOKUP(Table5[[#This Row],[CONTROLN]],vlookup_table[],5,FALSE)</f>
        <v>C1</v>
      </c>
      <c r="Q2131">
        <f>VLOOKUP(Table5[[#This Row],[CONTROLN]],vlookup_table[],7,FALSE)</f>
        <v>10</v>
      </c>
      <c r="R2131" t="str">
        <f t="shared" si="33"/>
        <v/>
      </c>
      <c r="S21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32" spans="1:19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  <c r="N2132">
        <f>VLOOKUP(Table5[[#This Row],[CONTROLN]],vlookup_table[],2,FALSE)</f>
        <v>1</v>
      </c>
      <c r="O2132">
        <f>VLOOKUP(Table5[[#This Row],[CONTROLN]],vlookup_table[],4,FALSE)</f>
        <v>5901</v>
      </c>
      <c r="P2132" t="str">
        <f>VLOOKUP(Table5[[#This Row],[CONTROLN]],vlookup_table[],5,FALSE)</f>
        <v>S1</v>
      </c>
      <c r="Q2132">
        <f>VLOOKUP(Table5[[#This Row],[CONTROLN]],vlookup_table[],7,FALSE)</f>
        <v>9</v>
      </c>
      <c r="R2132">
        <f t="shared" si="33"/>
        <v>38</v>
      </c>
      <c r="S21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33" spans="1:19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  <c r="N2133">
        <f>VLOOKUP(Table5[[#This Row],[CONTROLN]],vlookup_table[],2,FALSE)</f>
        <v>28</v>
      </c>
      <c r="O2133">
        <f>VLOOKUP(Table5[[#This Row],[CONTROLN]],vlookup_table[],4,FALSE)</f>
        <v>4501</v>
      </c>
      <c r="P2133" t="str">
        <f>VLOOKUP(Table5[[#This Row],[CONTROLN]],vlookup_table[],5,FALSE)</f>
        <v/>
      </c>
      <c r="Q2133">
        <f>VLOOKUP(Table5[[#This Row],[CONTROLN]],vlookup_table[],7,FALSE)</f>
        <v>14</v>
      </c>
      <c r="R2133">
        <f t="shared" si="33"/>
        <v>52</v>
      </c>
      <c r="S213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134" spans="1:19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  <c r="N2134">
        <f>VLOOKUP(Table5[[#This Row],[CONTROLN]],vlookup_table[],2,FALSE)</f>
        <v>0</v>
      </c>
      <c r="O2134">
        <f>VLOOKUP(Table5[[#This Row],[CONTROLN]],vlookup_table[],4,FALSE)</f>
        <v>3908</v>
      </c>
      <c r="P2134" t="str">
        <f>VLOOKUP(Table5[[#This Row],[CONTROLN]],vlookup_table[],5,FALSE)</f>
        <v>S3</v>
      </c>
      <c r="Q2134">
        <f>VLOOKUP(Table5[[#This Row],[CONTROLN]],vlookup_table[],7,FALSE)</f>
        <v>25</v>
      </c>
      <c r="R2134">
        <f t="shared" si="33"/>
        <v>57</v>
      </c>
      <c r="S21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35" spans="1:19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  <c r="N2135">
        <f>VLOOKUP(Table5[[#This Row],[CONTROLN]],vlookup_table[],2,FALSE)</f>
        <v>0</v>
      </c>
      <c r="O2135">
        <f>VLOOKUP(Table5[[#This Row],[CONTROLN]],vlookup_table[],4,FALSE)</f>
        <v>1509</v>
      </c>
      <c r="P2135" t="str">
        <f>VLOOKUP(Table5[[#This Row],[CONTROLN]],vlookup_table[],5,FALSE)</f>
        <v>S2</v>
      </c>
      <c r="Q2135">
        <f>VLOOKUP(Table5[[#This Row],[CONTROLN]],vlookup_table[],7,FALSE)</f>
        <v>6</v>
      </c>
      <c r="R2135">
        <f t="shared" si="33"/>
        <v>81</v>
      </c>
      <c r="S21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36" spans="1:19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  <c r="N2136">
        <f>VLOOKUP(Table5[[#This Row],[CONTROLN]],vlookup_table[],2,FALSE)</f>
        <v>1</v>
      </c>
      <c r="O2136">
        <f>VLOOKUP(Table5[[#This Row],[CONTROLN]],vlookup_table[],4,FALSE)</f>
        <v>2812</v>
      </c>
      <c r="P2136" t="str">
        <f>VLOOKUP(Table5[[#This Row],[CONTROLN]],vlookup_table[],5,FALSE)</f>
        <v>T2</v>
      </c>
      <c r="Q2136">
        <f>VLOOKUP(Table5[[#This Row],[CONTROLN]],vlookup_table[],7,FALSE)</f>
        <v>15</v>
      </c>
      <c r="R2136">
        <f t="shared" si="33"/>
        <v>68</v>
      </c>
      <c r="S21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37" spans="1:19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  <c r="N2137">
        <f>VLOOKUP(Table5[[#This Row],[CONTROLN]],vlookup_table[],2,FALSE)</f>
        <v>1</v>
      </c>
      <c r="O2137">
        <f>VLOOKUP(Table5[[#This Row],[CONTROLN]],vlookup_table[],4,FALSE)</f>
        <v>2103</v>
      </c>
      <c r="P2137" t="str">
        <f>VLOOKUP(Table5[[#This Row],[CONTROLN]],vlookup_table[],5,FALSE)</f>
        <v>S2</v>
      </c>
      <c r="Q2137">
        <f>VLOOKUP(Table5[[#This Row],[CONTROLN]],vlookup_table[],7,FALSE)</f>
        <v>10</v>
      </c>
      <c r="R2137">
        <f t="shared" si="33"/>
        <v>76</v>
      </c>
      <c r="S21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38" spans="1:19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  <c r="N2138">
        <f>VLOOKUP(Table5[[#This Row],[CONTROLN]],vlookup_table[],2,FALSE)</f>
        <v>0</v>
      </c>
      <c r="O2138">
        <f>VLOOKUP(Table5[[#This Row],[CONTROLN]],vlookup_table[],4,FALSE)</f>
        <v>3601</v>
      </c>
      <c r="P2138" t="str">
        <f>VLOOKUP(Table5[[#This Row],[CONTROLN]],vlookup_table[],5,FALSE)</f>
        <v>S2</v>
      </c>
      <c r="Q2138">
        <f>VLOOKUP(Table5[[#This Row],[CONTROLN]],vlookup_table[],7,FALSE)</f>
        <v>5</v>
      </c>
      <c r="R2138">
        <f t="shared" si="33"/>
        <v>61</v>
      </c>
      <c r="S21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39" spans="1:19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  <c r="N2139">
        <f>VLOOKUP(Table5[[#This Row],[CONTROLN]],vlookup_table[],2,FALSE)</f>
        <v>0</v>
      </c>
      <c r="O2139">
        <f>VLOOKUP(Table5[[#This Row],[CONTROLN]],vlookup_table[],4,FALSE)</f>
        <v>0</v>
      </c>
      <c r="P2139" t="str">
        <f>VLOOKUP(Table5[[#This Row],[CONTROLN]],vlookup_table[],5,FALSE)</f>
        <v>S3</v>
      </c>
      <c r="Q2139">
        <f>VLOOKUP(Table5[[#This Row],[CONTROLN]],vlookup_table[],7,FALSE)</f>
        <v>42</v>
      </c>
      <c r="R2139" t="str">
        <f t="shared" si="33"/>
        <v/>
      </c>
      <c r="S21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40" spans="1:19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  <c r="N2140">
        <f>VLOOKUP(Table5[[#This Row],[CONTROLN]],vlookup_table[],2,FALSE)</f>
        <v>1</v>
      </c>
      <c r="O2140">
        <f>VLOOKUP(Table5[[#This Row],[CONTROLN]],vlookup_table[],4,FALSE)</f>
        <v>0</v>
      </c>
      <c r="P2140" t="str">
        <f>VLOOKUP(Table5[[#This Row],[CONTROLN]],vlookup_table[],5,FALSE)</f>
        <v>U1</v>
      </c>
      <c r="Q2140">
        <f>VLOOKUP(Table5[[#This Row],[CONTROLN]],vlookup_table[],7,FALSE)</f>
        <v>18</v>
      </c>
      <c r="R2140" t="str">
        <f t="shared" si="33"/>
        <v/>
      </c>
      <c r="S21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41" spans="1:19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  <c r="N2141">
        <f>VLOOKUP(Table5[[#This Row],[CONTROLN]],vlookup_table[],2,FALSE)</f>
        <v>1002</v>
      </c>
      <c r="O2141">
        <f>VLOOKUP(Table5[[#This Row],[CONTROLN]],vlookup_table[],4,FALSE)</f>
        <v>4710</v>
      </c>
      <c r="P2141" t="str">
        <f>VLOOKUP(Table5[[#This Row],[CONTROLN]],vlookup_table[],5,FALSE)</f>
        <v>U4</v>
      </c>
      <c r="Q2141">
        <f>VLOOKUP(Table5[[#This Row],[CONTROLN]],vlookup_table[],7,FALSE)</f>
        <v>5</v>
      </c>
      <c r="R2141">
        <f t="shared" si="33"/>
        <v>49</v>
      </c>
      <c r="S21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42" spans="1:19" x14ac:dyDescent="0.35">
      <c r="A2142">
        <v>3312</v>
      </c>
      <c r="B2142" t="s">
        <v>36</v>
      </c>
      <c r="C2142" t="s">
        <v>14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  <c r="N2142">
        <f>VLOOKUP(Table5[[#This Row],[CONTROLN]],vlookup_table[],2,FALSE)</f>
        <v>1</v>
      </c>
      <c r="O2142">
        <f>VLOOKUP(Table5[[#This Row],[CONTROLN]],vlookup_table[],4,FALSE)</f>
        <v>5001</v>
      </c>
      <c r="P2142" t="str">
        <f>VLOOKUP(Table5[[#This Row],[CONTROLN]],vlookup_table[],5,FALSE)</f>
        <v>T1</v>
      </c>
      <c r="Q2142">
        <f>VLOOKUP(Table5[[#This Row],[CONTROLN]],vlookup_table[],7,FALSE)</f>
        <v>15</v>
      </c>
      <c r="R2142">
        <f t="shared" si="33"/>
        <v>47</v>
      </c>
      <c r="S21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43" spans="1:19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  <c r="N2143">
        <f>VLOOKUP(Table5[[#This Row],[CONTROLN]],vlookup_table[],2,FALSE)</f>
        <v>0</v>
      </c>
      <c r="O2143">
        <f>VLOOKUP(Table5[[#This Row],[CONTROLN]],vlookup_table[],4,FALSE)</f>
        <v>3501</v>
      </c>
      <c r="P2143" t="str">
        <f>VLOOKUP(Table5[[#This Row],[CONTROLN]],vlookup_table[],5,FALSE)</f>
        <v>C2</v>
      </c>
      <c r="Q2143">
        <f>VLOOKUP(Table5[[#This Row],[CONTROLN]],vlookup_table[],7,FALSE)</f>
        <v>5</v>
      </c>
      <c r="R2143">
        <f t="shared" si="33"/>
        <v>62</v>
      </c>
      <c r="S21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44" spans="1:19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  <c r="N2144">
        <f>VLOOKUP(Table5[[#This Row],[CONTROLN]],vlookup_table[],2,FALSE)</f>
        <v>2</v>
      </c>
      <c r="O2144">
        <f>VLOOKUP(Table5[[#This Row],[CONTROLN]],vlookup_table[],4,FALSE)</f>
        <v>1601</v>
      </c>
      <c r="P2144" t="str">
        <f>VLOOKUP(Table5[[#This Row],[CONTROLN]],vlookup_table[],5,FALSE)</f>
        <v>R2</v>
      </c>
      <c r="Q2144">
        <f>VLOOKUP(Table5[[#This Row],[CONTROLN]],vlookup_table[],7,FALSE)</f>
        <v>3</v>
      </c>
      <c r="R2144">
        <f t="shared" si="33"/>
        <v>81</v>
      </c>
      <c r="S21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45" spans="1:19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  <c r="N2145">
        <f>VLOOKUP(Table5[[#This Row],[CONTROLN]],vlookup_table[],2,FALSE)</f>
        <v>0</v>
      </c>
      <c r="O2145">
        <f>VLOOKUP(Table5[[#This Row],[CONTROLN]],vlookup_table[],4,FALSE)</f>
        <v>0</v>
      </c>
      <c r="P2145" t="str">
        <f>VLOOKUP(Table5[[#This Row],[CONTROLN]],vlookup_table[],5,FALSE)</f>
        <v>S1</v>
      </c>
      <c r="Q2145">
        <f>VLOOKUP(Table5[[#This Row],[CONTROLN]],vlookup_table[],7,FALSE)</f>
        <v>15</v>
      </c>
      <c r="R2145" t="str">
        <f t="shared" si="33"/>
        <v/>
      </c>
      <c r="S21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46" spans="1:19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  <c r="N2146">
        <f>VLOOKUP(Table5[[#This Row],[CONTROLN]],vlookup_table[],2,FALSE)</f>
        <v>0</v>
      </c>
      <c r="O2146">
        <f>VLOOKUP(Table5[[#This Row],[CONTROLN]],vlookup_table[],4,FALSE)</f>
        <v>2411</v>
      </c>
      <c r="P2146" t="str">
        <f>VLOOKUP(Table5[[#This Row],[CONTROLN]],vlookup_table[],5,FALSE)</f>
        <v>T3</v>
      </c>
      <c r="Q2146">
        <f>VLOOKUP(Table5[[#This Row],[CONTROLN]],vlookup_table[],7,FALSE)</f>
        <v>10</v>
      </c>
      <c r="R2146">
        <f t="shared" si="33"/>
        <v>72</v>
      </c>
      <c r="S21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47" spans="1:19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  <c r="N2147">
        <f>VLOOKUP(Table5[[#This Row],[CONTROLN]],vlookup_table[],2,FALSE)</f>
        <v>0</v>
      </c>
      <c r="O2147">
        <f>VLOOKUP(Table5[[#This Row],[CONTROLN]],vlookup_table[],4,FALSE)</f>
        <v>0</v>
      </c>
      <c r="P2147" t="str">
        <f>VLOOKUP(Table5[[#This Row],[CONTROLN]],vlookup_table[],5,FALSE)</f>
        <v>S1</v>
      </c>
      <c r="Q2147">
        <f>VLOOKUP(Table5[[#This Row],[CONTROLN]],vlookup_table[],7,FALSE)</f>
        <v>10</v>
      </c>
      <c r="R2147" t="str">
        <f t="shared" si="33"/>
        <v/>
      </c>
      <c r="S21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48" spans="1:19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  <c r="N2148">
        <f>VLOOKUP(Table5[[#This Row],[CONTROLN]],vlookup_table[],2,FALSE)</f>
        <v>1</v>
      </c>
      <c r="O2148">
        <f>VLOOKUP(Table5[[#This Row],[CONTROLN]],vlookup_table[],4,FALSE)</f>
        <v>1201</v>
      </c>
      <c r="P2148" t="str">
        <f>VLOOKUP(Table5[[#This Row],[CONTROLN]],vlookup_table[],5,FALSE)</f>
        <v>S1</v>
      </c>
      <c r="Q2148">
        <f>VLOOKUP(Table5[[#This Row],[CONTROLN]],vlookup_table[],7,FALSE)</f>
        <v>6</v>
      </c>
      <c r="R2148">
        <f t="shared" si="33"/>
        <v>85</v>
      </c>
      <c r="S21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49" spans="1:19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  <c r="N2149">
        <f>VLOOKUP(Table5[[#This Row],[CONTROLN]],vlookup_table[],2,FALSE)</f>
        <v>28</v>
      </c>
      <c r="O2149">
        <f>VLOOKUP(Table5[[#This Row],[CONTROLN]],vlookup_table[],4,FALSE)</f>
        <v>5401</v>
      </c>
      <c r="P2149" t="str">
        <f>VLOOKUP(Table5[[#This Row],[CONTROLN]],vlookup_table[],5,FALSE)</f>
        <v>S2</v>
      </c>
      <c r="Q2149">
        <f>VLOOKUP(Table5[[#This Row],[CONTROLN]],vlookup_table[],7,FALSE)</f>
        <v>10</v>
      </c>
      <c r="R2149">
        <f t="shared" si="33"/>
        <v>43</v>
      </c>
      <c r="S21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50" spans="1:19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  <c r="N2150">
        <f>VLOOKUP(Table5[[#This Row],[CONTROLN]],vlookup_table[],2,FALSE)</f>
        <v>0</v>
      </c>
      <c r="O2150">
        <f>VLOOKUP(Table5[[#This Row],[CONTROLN]],vlookup_table[],4,FALSE)</f>
        <v>1302</v>
      </c>
      <c r="P2150" t="str">
        <f>VLOOKUP(Table5[[#This Row],[CONTROLN]],vlookup_table[],5,FALSE)</f>
        <v>T1</v>
      </c>
      <c r="Q2150">
        <f>VLOOKUP(Table5[[#This Row],[CONTROLN]],vlookup_table[],7,FALSE)</f>
        <v>10</v>
      </c>
      <c r="R2150">
        <f t="shared" si="33"/>
        <v>84</v>
      </c>
      <c r="S21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51" spans="1:19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  <c r="N2151">
        <f>VLOOKUP(Table5[[#This Row],[CONTROLN]],vlookup_table[],2,FALSE)</f>
        <v>1</v>
      </c>
      <c r="O2151">
        <f>VLOOKUP(Table5[[#This Row],[CONTROLN]],vlookup_table[],4,FALSE)</f>
        <v>3301</v>
      </c>
      <c r="P2151" t="str">
        <f>VLOOKUP(Table5[[#This Row],[CONTROLN]],vlookup_table[],5,FALSE)</f>
        <v>S1</v>
      </c>
      <c r="Q2151">
        <f>VLOOKUP(Table5[[#This Row],[CONTROLN]],vlookup_table[],7,FALSE)</f>
        <v>10</v>
      </c>
      <c r="R2151">
        <f t="shared" si="33"/>
        <v>64</v>
      </c>
      <c r="S21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52" spans="1:19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  <c r="N2152">
        <f>VLOOKUP(Table5[[#This Row],[CONTROLN]],vlookup_table[],2,FALSE)</f>
        <v>2</v>
      </c>
      <c r="O2152">
        <f>VLOOKUP(Table5[[#This Row],[CONTROLN]],vlookup_table[],4,FALSE)</f>
        <v>4101</v>
      </c>
      <c r="P2152" t="str">
        <f>VLOOKUP(Table5[[#This Row],[CONTROLN]],vlookup_table[],5,FALSE)</f>
        <v>U4</v>
      </c>
      <c r="Q2152">
        <f>VLOOKUP(Table5[[#This Row],[CONTROLN]],vlookup_table[],7,FALSE)</f>
        <v>10</v>
      </c>
      <c r="R2152">
        <f t="shared" si="33"/>
        <v>56</v>
      </c>
      <c r="S21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53" spans="1:19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  <c r="N2153">
        <f>VLOOKUP(Table5[[#This Row],[CONTROLN]],vlookup_table[],2,FALSE)</f>
        <v>1</v>
      </c>
      <c r="O2153">
        <f>VLOOKUP(Table5[[#This Row],[CONTROLN]],vlookup_table[],4,FALSE)</f>
        <v>0</v>
      </c>
      <c r="P2153" t="str">
        <f>VLOOKUP(Table5[[#This Row],[CONTROLN]],vlookup_table[],5,FALSE)</f>
        <v>C1</v>
      </c>
      <c r="Q2153">
        <f>VLOOKUP(Table5[[#This Row],[CONTROLN]],vlookup_table[],7,FALSE)</f>
        <v>20</v>
      </c>
      <c r="R2153" t="str">
        <f t="shared" si="33"/>
        <v/>
      </c>
      <c r="S21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54" spans="1:19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  <c r="N2154">
        <f>VLOOKUP(Table5[[#This Row],[CONTROLN]],vlookup_table[],2,FALSE)</f>
        <v>1</v>
      </c>
      <c r="O2154">
        <f>VLOOKUP(Table5[[#This Row],[CONTROLN]],vlookup_table[],4,FALSE)</f>
        <v>5609</v>
      </c>
      <c r="P2154" t="str">
        <f>VLOOKUP(Table5[[#This Row],[CONTROLN]],vlookup_table[],5,FALSE)</f>
        <v>C1</v>
      </c>
      <c r="Q2154">
        <f>VLOOKUP(Table5[[#This Row],[CONTROLN]],vlookup_table[],7,FALSE)</f>
        <v>21</v>
      </c>
      <c r="R2154">
        <f t="shared" si="33"/>
        <v>40</v>
      </c>
      <c r="S21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55" spans="1:19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  <c r="N2155">
        <f>VLOOKUP(Table5[[#This Row],[CONTROLN]],vlookup_table[],2,FALSE)</f>
        <v>1</v>
      </c>
      <c r="O2155">
        <f>VLOOKUP(Table5[[#This Row],[CONTROLN]],vlookup_table[],4,FALSE)</f>
        <v>2903</v>
      </c>
      <c r="P2155" t="str">
        <f>VLOOKUP(Table5[[#This Row],[CONTROLN]],vlookup_table[],5,FALSE)</f>
        <v>U2</v>
      </c>
      <c r="Q2155">
        <f>VLOOKUP(Table5[[#This Row],[CONTROLN]],vlookup_table[],7,FALSE)</f>
        <v>15</v>
      </c>
      <c r="R2155">
        <f t="shared" si="33"/>
        <v>68</v>
      </c>
      <c r="S21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56" spans="1:19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  <c r="N2156">
        <f>VLOOKUP(Table5[[#This Row],[CONTROLN]],vlookup_table[],2,FALSE)</f>
        <v>2</v>
      </c>
      <c r="O2156">
        <f>VLOOKUP(Table5[[#This Row],[CONTROLN]],vlookup_table[],4,FALSE)</f>
        <v>1506</v>
      </c>
      <c r="P2156" t="str">
        <f>VLOOKUP(Table5[[#This Row],[CONTROLN]],vlookup_table[],5,FALSE)</f>
        <v>U1</v>
      </c>
      <c r="Q2156">
        <f>VLOOKUP(Table5[[#This Row],[CONTROLN]],vlookup_table[],7,FALSE)</f>
        <v>8</v>
      </c>
      <c r="R2156">
        <f t="shared" si="33"/>
        <v>82</v>
      </c>
      <c r="S21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57" spans="1:19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  <c r="N2157">
        <f>VLOOKUP(Table5[[#This Row],[CONTROLN]],vlookup_table[],2,FALSE)</f>
        <v>0</v>
      </c>
      <c r="O2157">
        <f>VLOOKUP(Table5[[#This Row],[CONTROLN]],vlookup_table[],4,FALSE)</f>
        <v>0</v>
      </c>
      <c r="P2157" t="str">
        <f>VLOOKUP(Table5[[#This Row],[CONTROLN]],vlookup_table[],5,FALSE)</f>
        <v>C2</v>
      </c>
      <c r="Q2157">
        <f>VLOOKUP(Table5[[#This Row],[CONTROLN]],vlookup_table[],7,FALSE)</f>
        <v>15</v>
      </c>
      <c r="R2157" t="str">
        <f t="shared" si="33"/>
        <v/>
      </c>
      <c r="S21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58" spans="1:19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  <c r="N2158">
        <f>VLOOKUP(Table5[[#This Row],[CONTROLN]],vlookup_table[],2,FALSE)</f>
        <v>1</v>
      </c>
      <c r="O2158">
        <f>VLOOKUP(Table5[[#This Row],[CONTROLN]],vlookup_table[],4,FALSE)</f>
        <v>5001</v>
      </c>
      <c r="P2158" t="str">
        <f>VLOOKUP(Table5[[#This Row],[CONTROLN]],vlookup_table[],5,FALSE)</f>
        <v>C2</v>
      </c>
      <c r="Q2158">
        <f>VLOOKUP(Table5[[#This Row],[CONTROLN]],vlookup_table[],7,FALSE)</f>
        <v>30</v>
      </c>
      <c r="R2158">
        <f t="shared" si="33"/>
        <v>47</v>
      </c>
      <c r="S21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59" spans="1:19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  <c r="N2159">
        <f>VLOOKUP(Table5[[#This Row],[CONTROLN]],vlookup_table[],2,FALSE)</f>
        <v>1</v>
      </c>
      <c r="O2159">
        <f>VLOOKUP(Table5[[#This Row],[CONTROLN]],vlookup_table[],4,FALSE)</f>
        <v>0</v>
      </c>
      <c r="P2159" t="str">
        <f>VLOOKUP(Table5[[#This Row],[CONTROLN]],vlookup_table[],5,FALSE)</f>
        <v>S1</v>
      </c>
      <c r="Q2159">
        <f>VLOOKUP(Table5[[#This Row],[CONTROLN]],vlookup_table[],7,FALSE)</f>
        <v>10</v>
      </c>
      <c r="R2159" t="str">
        <f t="shared" si="33"/>
        <v/>
      </c>
      <c r="S21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60" spans="1:19" x14ac:dyDescent="0.35">
      <c r="A2160">
        <v>137743</v>
      </c>
      <c r="B2160" t="s">
        <v>56</v>
      </c>
      <c r="C2160" t="s">
        <v>17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  <c r="N2160">
        <f>VLOOKUP(Table5[[#This Row],[CONTROLN]],vlookup_table[],2,FALSE)</f>
        <v>2</v>
      </c>
      <c r="O2160">
        <f>VLOOKUP(Table5[[#This Row],[CONTROLN]],vlookup_table[],4,FALSE)</f>
        <v>2309</v>
      </c>
      <c r="P2160" t="str">
        <f>VLOOKUP(Table5[[#This Row],[CONTROLN]],vlookup_table[],5,FALSE)</f>
        <v>C1</v>
      </c>
      <c r="Q2160">
        <f>VLOOKUP(Table5[[#This Row],[CONTROLN]],vlookup_table[],7,FALSE)</f>
        <v>8</v>
      </c>
      <c r="R2160">
        <f t="shared" si="33"/>
        <v>73</v>
      </c>
      <c r="S21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61" spans="1:19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  <c r="N2161">
        <f>VLOOKUP(Table5[[#This Row],[CONTROLN]],vlookup_table[],2,FALSE)</f>
        <v>0</v>
      </c>
      <c r="O2161">
        <f>VLOOKUP(Table5[[#This Row],[CONTROLN]],vlookup_table[],4,FALSE)</f>
        <v>6801</v>
      </c>
      <c r="P2161" t="str">
        <f>VLOOKUP(Table5[[#This Row],[CONTROLN]],vlookup_table[],5,FALSE)</f>
        <v>R2</v>
      </c>
      <c r="Q2161">
        <f>VLOOKUP(Table5[[#This Row],[CONTROLN]],vlookup_table[],7,FALSE)</f>
        <v>20</v>
      </c>
      <c r="R2161">
        <f t="shared" si="33"/>
        <v>29</v>
      </c>
      <c r="S21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62" spans="1:19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  <c r="N2162">
        <f>VLOOKUP(Table5[[#This Row],[CONTROLN]],vlookup_table[],2,FALSE)</f>
        <v>28</v>
      </c>
      <c r="O2162">
        <f>VLOOKUP(Table5[[#This Row],[CONTROLN]],vlookup_table[],4,FALSE)</f>
        <v>5101</v>
      </c>
      <c r="P2162" t="str">
        <f>VLOOKUP(Table5[[#This Row],[CONTROLN]],vlookup_table[],5,FALSE)</f>
        <v>T1</v>
      </c>
      <c r="Q2162">
        <f>VLOOKUP(Table5[[#This Row],[CONTROLN]],vlookup_table[],7,FALSE)</f>
        <v>10</v>
      </c>
      <c r="R2162">
        <f t="shared" si="33"/>
        <v>46</v>
      </c>
      <c r="S21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63" spans="1:19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  <c r="N2163">
        <f>VLOOKUP(Table5[[#This Row],[CONTROLN]],vlookup_table[],2,FALSE)</f>
        <v>202</v>
      </c>
      <c r="O2163">
        <f>VLOOKUP(Table5[[#This Row],[CONTROLN]],vlookup_table[],4,FALSE)</f>
        <v>1610</v>
      </c>
      <c r="P2163" t="str">
        <f>VLOOKUP(Table5[[#This Row],[CONTROLN]],vlookup_table[],5,FALSE)</f>
        <v>T2</v>
      </c>
      <c r="Q2163">
        <f>VLOOKUP(Table5[[#This Row],[CONTROLN]],vlookup_table[],7,FALSE)</f>
        <v>5</v>
      </c>
      <c r="R2163">
        <f t="shared" si="33"/>
        <v>80</v>
      </c>
      <c r="S21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64" spans="1:19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  <c r="N2164">
        <f>VLOOKUP(Table5[[#This Row],[CONTROLN]],vlookup_table[],2,FALSE)</f>
        <v>2</v>
      </c>
      <c r="O2164">
        <f>VLOOKUP(Table5[[#This Row],[CONTROLN]],vlookup_table[],4,FALSE)</f>
        <v>701</v>
      </c>
      <c r="P2164" t="str">
        <f>VLOOKUP(Table5[[#This Row],[CONTROLN]],vlookup_table[],5,FALSE)</f>
        <v>C2</v>
      </c>
      <c r="Q2164">
        <f>VLOOKUP(Table5[[#This Row],[CONTROLN]],vlookup_table[],7,FALSE)</f>
        <v>3</v>
      </c>
      <c r="R2164">
        <f t="shared" si="33"/>
        <v>90</v>
      </c>
      <c r="S21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65" spans="1:19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  <c r="N2165">
        <f>VLOOKUP(Table5[[#This Row],[CONTROLN]],vlookup_table[],2,FALSE)</f>
        <v>0</v>
      </c>
      <c r="O2165">
        <f>VLOOKUP(Table5[[#This Row],[CONTROLN]],vlookup_table[],4,FALSE)</f>
        <v>4601</v>
      </c>
      <c r="P2165" t="str">
        <f>VLOOKUP(Table5[[#This Row],[CONTROLN]],vlookup_table[],5,FALSE)</f>
        <v>S1</v>
      </c>
      <c r="Q2165">
        <f>VLOOKUP(Table5[[#This Row],[CONTROLN]],vlookup_table[],7,FALSE)</f>
        <v>125</v>
      </c>
      <c r="R2165">
        <f t="shared" si="33"/>
        <v>51</v>
      </c>
      <c r="S21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66" spans="1:19" x14ac:dyDescent="0.35">
      <c r="A2166">
        <v>105068</v>
      </c>
      <c r="B2166" t="s">
        <v>28</v>
      </c>
      <c r="C2166" t="s">
        <v>109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  <c r="N2166">
        <f>VLOOKUP(Table5[[#This Row],[CONTROLN]],vlookup_table[],2,FALSE)</f>
        <v>0</v>
      </c>
      <c r="O2166">
        <f>VLOOKUP(Table5[[#This Row],[CONTROLN]],vlookup_table[],4,FALSE)</f>
        <v>0</v>
      </c>
      <c r="P2166" t="str">
        <f>VLOOKUP(Table5[[#This Row],[CONTROLN]],vlookup_table[],5,FALSE)</f>
        <v>R2</v>
      </c>
      <c r="Q2166">
        <f>VLOOKUP(Table5[[#This Row],[CONTROLN]],vlookup_table[],7,FALSE)</f>
        <v>7</v>
      </c>
      <c r="R2166" t="str">
        <f t="shared" si="33"/>
        <v/>
      </c>
      <c r="S21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67" spans="1:19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  <c r="N2167">
        <f>VLOOKUP(Table5[[#This Row],[CONTROLN]],vlookup_table[],2,FALSE)</f>
        <v>0</v>
      </c>
      <c r="O2167">
        <f>VLOOKUP(Table5[[#This Row],[CONTROLN]],vlookup_table[],4,FALSE)</f>
        <v>4201</v>
      </c>
      <c r="P2167" t="str">
        <f>VLOOKUP(Table5[[#This Row],[CONTROLN]],vlookup_table[],5,FALSE)</f>
        <v>R2</v>
      </c>
      <c r="Q2167">
        <f>VLOOKUP(Table5[[#This Row],[CONTROLN]],vlookup_table[],7,FALSE)</f>
        <v>10</v>
      </c>
      <c r="R2167">
        <f t="shared" si="33"/>
        <v>55</v>
      </c>
      <c r="S21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68" spans="1:19" x14ac:dyDescent="0.35">
      <c r="A2168">
        <v>135174</v>
      </c>
      <c r="B2168" t="s">
        <v>56</v>
      </c>
      <c r="C2168" t="s">
        <v>17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  <c r="N2168">
        <f>VLOOKUP(Table5[[#This Row],[CONTROLN]],vlookup_table[],2,FALSE)</f>
        <v>28</v>
      </c>
      <c r="O2168">
        <f>VLOOKUP(Table5[[#This Row],[CONTROLN]],vlookup_table[],4,FALSE)</f>
        <v>3002</v>
      </c>
      <c r="P2168" t="str">
        <f>VLOOKUP(Table5[[#This Row],[CONTROLN]],vlookup_table[],5,FALSE)</f>
        <v>U3</v>
      </c>
      <c r="Q2168">
        <f>VLOOKUP(Table5[[#This Row],[CONTROLN]],vlookup_table[],7,FALSE)</f>
        <v>25</v>
      </c>
      <c r="R2168">
        <f t="shared" si="33"/>
        <v>67</v>
      </c>
      <c r="S21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169" spans="1:19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  <c r="N2169">
        <f>VLOOKUP(Table5[[#This Row],[CONTROLN]],vlookup_table[],2,FALSE)</f>
        <v>1</v>
      </c>
      <c r="O2169">
        <f>VLOOKUP(Table5[[#This Row],[CONTROLN]],vlookup_table[],4,FALSE)</f>
        <v>3201</v>
      </c>
      <c r="P2169" t="str">
        <f>VLOOKUP(Table5[[#This Row],[CONTROLN]],vlookup_table[],5,FALSE)</f>
        <v>S2</v>
      </c>
      <c r="Q2169">
        <f>VLOOKUP(Table5[[#This Row],[CONTROLN]],vlookup_table[],7,FALSE)</f>
        <v>10</v>
      </c>
      <c r="R2169">
        <f t="shared" si="33"/>
        <v>65</v>
      </c>
      <c r="S21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70" spans="1:19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  <c r="N2170">
        <f>VLOOKUP(Table5[[#This Row],[CONTROLN]],vlookup_table[],2,FALSE)</f>
        <v>1</v>
      </c>
      <c r="O2170">
        <f>VLOOKUP(Table5[[#This Row],[CONTROLN]],vlookup_table[],4,FALSE)</f>
        <v>3501</v>
      </c>
      <c r="P2170" t="str">
        <f>VLOOKUP(Table5[[#This Row],[CONTROLN]],vlookup_table[],5,FALSE)</f>
        <v>S2</v>
      </c>
      <c r="Q2170">
        <f>VLOOKUP(Table5[[#This Row],[CONTROLN]],vlookup_table[],7,FALSE)</f>
        <v>5</v>
      </c>
      <c r="R2170">
        <f t="shared" si="33"/>
        <v>62</v>
      </c>
      <c r="S21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71" spans="1:19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  <c r="N2171">
        <f>VLOOKUP(Table5[[#This Row],[CONTROLN]],vlookup_table[],2,FALSE)</f>
        <v>1</v>
      </c>
      <c r="O2171">
        <f>VLOOKUP(Table5[[#This Row],[CONTROLN]],vlookup_table[],4,FALSE)</f>
        <v>5303</v>
      </c>
      <c r="P2171" t="str">
        <f>VLOOKUP(Table5[[#This Row],[CONTROLN]],vlookup_table[],5,FALSE)</f>
        <v>C2</v>
      </c>
      <c r="Q2171">
        <f>VLOOKUP(Table5[[#This Row],[CONTROLN]],vlookup_table[],7,FALSE)</f>
        <v>15</v>
      </c>
      <c r="R2171">
        <f t="shared" si="33"/>
        <v>44</v>
      </c>
      <c r="S21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72" spans="1:19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  <c r="N2172">
        <f>VLOOKUP(Table5[[#This Row],[CONTROLN]],vlookup_table[],2,FALSE)</f>
        <v>2</v>
      </c>
      <c r="O2172">
        <f>VLOOKUP(Table5[[#This Row],[CONTROLN]],vlookup_table[],4,FALSE)</f>
        <v>3501</v>
      </c>
      <c r="P2172" t="str">
        <f>VLOOKUP(Table5[[#This Row],[CONTROLN]],vlookup_table[],5,FALSE)</f>
        <v>R2</v>
      </c>
      <c r="Q2172">
        <f>VLOOKUP(Table5[[#This Row],[CONTROLN]],vlookup_table[],7,FALSE)</f>
        <v>13</v>
      </c>
      <c r="R2172">
        <f t="shared" si="33"/>
        <v>62</v>
      </c>
      <c r="S21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73" spans="1:19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  <c r="N2173">
        <f>VLOOKUP(Table5[[#This Row],[CONTROLN]],vlookup_table[],2,FALSE)</f>
        <v>0</v>
      </c>
      <c r="O2173">
        <f>VLOOKUP(Table5[[#This Row],[CONTROLN]],vlookup_table[],4,FALSE)</f>
        <v>4201</v>
      </c>
      <c r="P2173" t="str">
        <f>VLOOKUP(Table5[[#This Row],[CONTROLN]],vlookup_table[],5,FALSE)</f>
        <v>C2</v>
      </c>
      <c r="Q2173">
        <f>VLOOKUP(Table5[[#This Row],[CONTROLN]],vlookup_table[],7,FALSE)</f>
        <v>25</v>
      </c>
      <c r="R2173">
        <f t="shared" si="33"/>
        <v>55</v>
      </c>
      <c r="S21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74" spans="1:19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  <c r="N2174">
        <f>VLOOKUP(Table5[[#This Row],[CONTROLN]],vlookup_table[],2,FALSE)</f>
        <v>0</v>
      </c>
      <c r="O2174">
        <f>VLOOKUP(Table5[[#This Row],[CONTROLN]],vlookup_table[],4,FALSE)</f>
        <v>4001</v>
      </c>
      <c r="P2174" t="str">
        <f>VLOOKUP(Table5[[#This Row],[CONTROLN]],vlookup_table[],5,FALSE)</f>
        <v>C3</v>
      </c>
      <c r="Q2174">
        <f>VLOOKUP(Table5[[#This Row],[CONTROLN]],vlookup_table[],7,FALSE)</f>
        <v>10</v>
      </c>
      <c r="R2174">
        <f t="shared" si="33"/>
        <v>57</v>
      </c>
      <c r="S21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75" spans="1:19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  <c r="N2175">
        <f>VLOOKUP(Table5[[#This Row],[CONTROLN]],vlookup_table[],2,FALSE)</f>
        <v>2</v>
      </c>
      <c r="O2175">
        <f>VLOOKUP(Table5[[#This Row],[CONTROLN]],vlookup_table[],4,FALSE)</f>
        <v>3504</v>
      </c>
      <c r="P2175" t="str">
        <f>VLOOKUP(Table5[[#This Row],[CONTROLN]],vlookup_table[],5,FALSE)</f>
        <v>T1</v>
      </c>
      <c r="Q2175">
        <f>VLOOKUP(Table5[[#This Row],[CONTROLN]],vlookup_table[],7,FALSE)</f>
        <v>20</v>
      </c>
      <c r="R2175">
        <f t="shared" si="33"/>
        <v>62</v>
      </c>
      <c r="S21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76" spans="1:19" x14ac:dyDescent="0.35">
      <c r="A2176">
        <v>51692</v>
      </c>
      <c r="B2176" t="s">
        <v>108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  <c r="N2176">
        <f>VLOOKUP(Table5[[#This Row],[CONTROLN]],vlookup_table[],2,FALSE)</f>
        <v>0</v>
      </c>
      <c r="O2176">
        <f>VLOOKUP(Table5[[#This Row],[CONTROLN]],vlookup_table[],4,FALSE)</f>
        <v>2607</v>
      </c>
      <c r="P2176" t="str">
        <f>VLOOKUP(Table5[[#This Row],[CONTROLN]],vlookup_table[],5,FALSE)</f>
        <v>T1</v>
      </c>
      <c r="Q2176">
        <f>VLOOKUP(Table5[[#This Row],[CONTROLN]],vlookup_table[],7,FALSE)</f>
        <v>15</v>
      </c>
      <c r="R2176">
        <f t="shared" si="33"/>
        <v>70</v>
      </c>
      <c r="S21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77" spans="1:19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  <c r="N2177">
        <f>VLOOKUP(Table5[[#This Row],[CONTROLN]],vlookup_table[],2,FALSE)</f>
        <v>0</v>
      </c>
      <c r="O2177">
        <f>VLOOKUP(Table5[[#This Row],[CONTROLN]],vlookup_table[],4,FALSE)</f>
        <v>3205</v>
      </c>
      <c r="P2177" t="str">
        <f>VLOOKUP(Table5[[#This Row],[CONTROLN]],vlookup_table[],5,FALSE)</f>
        <v>C1</v>
      </c>
      <c r="Q2177">
        <f>VLOOKUP(Table5[[#This Row],[CONTROLN]],vlookup_table[],7,FALSE)</f>
        <v>13</v>
      </c>
      <c r="R2177">
        <f t="shared" si="33"/>
        <v>65</v>
      </c>
      <c r="S21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78" spans="1:19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  <c r="N2178">
        <f>VLOOKUP(Table5[[#This Row],[CONTROLN]],vlookup_table[],2,FALSE)</f>
        <v>2</v>
      </c>
      <c r="O2178">
        <f>VLOOKUP(Table5[[#This Row],[CONTROLN]],vlookup_table[],4,FALSE)</f>
        <v>2001</v>
      </c>
      <c r="P2178" t="str">
        <f>VLOOKUP(Table5[[#This Row],[CONTROLN]],vlookup_table[],5,FALSE)</f>
        <v>R1</v>
      </c>
      <c r="Q2178">
        <f>VLOOKUP(Table5[[#This Row],[CONTROLN]],vlookup_table[],7,FALSE)</f>
        <v>23</v>
      </c>
      <c r="R2178">
        <f t="shared" ref="R2178:R2241" si="34">IF(OR(O2178="",O2178=0),"",(1997-(1900+INT(O2178/100)))-IF(MOD(O2178,100)&gt;6,1,0))</f>
        <v>77</v>
      </c>
      <c r="S21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79" spans="1:19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  <c r="N2179">
        <f>VLOOKUP(Table5[[#This Row],[CONTROLN]],vlookup_table[],2,FALSE)</f>
        <v>0</v>
      </c>
      <c r="O2179">
        <f>VLOOKUP(Table5[[#This Row],[CONTROLN]],vlookup_table[],4,FALSE)</f>
        <v>3201</v>
      </c>
      <c r="P2179" t="str">
        <f>VLOOKUP(Table5[[#This Row],[CONTROLN]],vlookup_table[],5,FALSE)</f>
        <v>C1</v>
      </c>
      <c r="Q2179">
        <f>VLOOKUP(Table5[[#This Row],[CONTROLN]],vlookup_table[],7,FALSE)</f>
        <v>25</v>
      </c>
      <c r="R2179">
        <f t="shared" si="34"/>
        <v>65</v>
      </c>
      <c r="S21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80" spans="1:19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  <c r="N2180">
        <f>VLOOKUP(Table5[[#This Row],[CONTROLN]],vlookup_table[],2,FALSE)</f>
        <v>1</v>
      </c>
      <c r="O2180">
        <f>VLOOKUP(Table5[[#This Row],[CONTROLN]],vlookup_table[],4,FALSE)</f>
        <v>4901</v>
      </c>
      <c r="P2180" t="str">
        <f>VLOOKUP(Table5[[#This Row],[CONTROLN]],vlookup_table[],5,FALSE)</f>
        <v>C2</v>
      </c>
      <c r="Q2180">
        <f>VLOOKUP(Table5[[#This Row],[CONTROLN]],vlookup_table[],7,FALSE)</f>
        <v>15</v>
      </c>
      <c r="R2180">
        <f t="shared" si="34"/>
        <v>48</v>
      </c>
      <c r="S21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81" spans="1:19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  <c r="N2181">
        <f>VLOOKUP(Table5[[#This Row],[CONTROLN]],vlookup_table[],2,FALSE)</f>
        <v>28</v>
      </c>
      <c r="O2181">
        <f>VLOOKUP(Table5[[#This Row],[CONTROLN]],vlookup_table[],4,FALSE)</f>
        <v>3401</v>
      </c>
      <c r="P2181" t="str">
        <f>VLOOKUP(Table5[[#This Row],[CONTROLN]],vlookup_table[],5,FALSE)</f>
        <v>C2</v>
      </c>
      <c r="Q2181">
        <f>VLOOKUP(Table5[[#This Row],[CONTROLN]],vlookup_table[],7,FALSE)</f>
        <v>25</v>
      </c>
      <c r="R2181">
        <f t="shared" si="34"/>
        <v>63</v>
      </c>
      <c r="S21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82" spans="1:19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  <c r="N2182">
        <f>VLOOKUP(Table5[[#This Row],[CONTROLN]],vlookup_table[],2,FALSE)</f>
        <v>1</v>
      </c>
      <c r="O2182">
        <f>VLOOKUP(Table5[[#This Row],[CONTROLN]],vlookup_table[],4,FALSE)</f>
        <v>2201</v>
      </c>
      <c r="P2182" t="str">
        <f>VLOOKUP(Table5[[#This Row],[CONTROLN]],vlookup_table[],5,FALSE)</f>
        <v>S1</v>
      </c>
      <c r="Q2182">
        <f>VLOOKUP(Table5[[#This Row],[CONTROLN]],vlookup_table[],7,FALSE)</f>
        <v>7</v>
      </c>
      <c r="R2182">
        <f t="shared" si="34"/>
        <v>75</v>
      </c>
      <c r="S21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83" spans="1:19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  <c r="N2183">
        <f>VLOOKUP(Table5[[#This Row],[CONTROLN]],vlookup_table[],2,FALSE)</f>
        <v>0</v>
      </c>
      <c r="O2183">
        <f>VLOOKUP(Table5[[#This Row],[CONTROLN]],vlookup_table[],4,FALSE)</f>
        <v>2206</v>
      </c>
      <c r="P2183" t="str">
        <f>VLOOKUP(Table5[[#This Row],[CONTROLN]],vlookup_table[],5,FALSE)</f>
        <v>R2</v>
      </c>
      <c r="Q2183">
        <f>VLOOKUP(Table5[[#This Row],[CONTROLN]],vlookup_table[],7,FALSE)</f>
        <v>21</v>
      </c>
      <c r="R2183">
        <f t="shared" si="34"/>
        <v>75</v>
      </c>
      <c r="S21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84" spans="1:19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  <c r="N2184">
        <f>VLOOKUP(Table5[[#This Row],[CONTROLN]],vlookup_table[],2,FALSE)</f>
        <v>2</v>
      </c>
      <c r="O2184">
        <f>VLOOKUP(Table5[[#This Row],[CONTROLN]],vlookup_table[],4,FALSE)</f>
        <v>5201</v>
      </c>
      <c r="P2184" t="str">
        <f>VLOOKUP(Table5[[#This Row],[CONTROLN]],vlookup_table[],5,FALSE)</f>
        <v>C1</v>
      </c>
      <c r="Q2184">
        <f>VLOOKUP(Table5[[#This Row],[CONTROLN]],vlookup_table[],7,FALSE)</f>
        <v>20</v>
      </c>
      <c r="R2184">
        <f t="shared" si="34"/>
        <v>45</v>
      </c>
      <c r="S21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85" spans="1:19" x14ac:dyDescent="0.35">
      <c r="A2185">
        <v>60708</v>
      </c>
      <c r="B2185" t="s">
        <v>34</v>
      </c>
      <c r="C2185" t="s">
        <v>109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  <c r="N2185">
        <f>VLOOKUP(Table5[[#This Row],[CONTROLN]],vlookup_table[],2,FALSE)</f>
        <v>2</v>
      </c>
      <c r="O2185">
        <f>VLOOKUP(Table5[[#This Row],[CONTROLN]],vlookup_table[],4,FALSE)</f>
        <v>0</v>
      </c>
      <c r="P2185" t="str">
        <f>VLOOKUP(Table5[[#This Row],[CONTROLN]],vlookup_table[],5,FALSE)</f>
        <v>T2</v>
      </c>
      <c r="Q2185">
        <f>VLOOKUP(Table5[[#This Row],[CONTROLN]],vlookup_table[],7,FALSE)</f>
        <v>5</v>
      </c>
      <c r="R2185" t="str">
        <f t="shared" si="34"/>
        <v/>
      </c>
      <c r="S21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186" spans="1:19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  <c r="N2186">
        <f>VLOOKUP(Table5[[#This Row],[CONTROLN]],vlookup_table[],2,FALSE)</f>
        <v>0</v>
      </c>
      <c r="O2186">
        <f>VLOOKUP(Table5[[#This Row],[CONTROLN]],vlookup_table[],4,FALSE)</f>
        <v>2201</v>
      </c>
      <c r="P2186" t="str">
        <f>VLOOKUP(Table5[[#This Row],[CONTROLN]],vlookup_table[],5,FALSE)</f>
        <v>C2</v>
      </c>
      <c r="Q2186">
        <f>VLOOKUP(Table5[[#This Row],[CONTROLN]],vlookup_table[],7,FALSE)</f>
        <v>10</v>
      </c>
      <c r="R2186">
        <f t="shared" si="34"/>
        <v>75</v>
      </c>
      <c r="S21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87" spans="1:19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  <c r="N2187">
        <f>VLOOKUP(Table5[[#This Row],[CONTROLN]],vlookup_table[],2,FALSE)</f>
        <v>0</v>
      </c>
      <c r="O2187">
        <f>VLOOKUP(Table5[[#This Row],[CONTROLN]],vlookup_table[],4,FALSE)</f>
        <v>0</v>
      </c>
      <c r="P2187" t="str">
        <f>VLOOKUP(Table5[[#This Row],[CONTROLN]],vlookup_table[],5,FALSE)</f>
        <v>S1</v>
      </c>
      <c r="Q2187">
        <f>VLOOKUP(Table5[[#This Row],[CONTROLN]],vlookup_table[],7,FALSE)</f>
        <v>10</v>
      </c>
      <c r="R2187" t="str">
        <f t="shared" si="34"/>
        <v/>
      </c>
      <c r="S21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88" spans="1:19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  <c r="N2188">
        <f>VLOOKUP(Table5[[#This Row],[CONTROLN]],vlookup_table[],2,FALSE)</f>
        <v>0</v>
      </c>
      <c r="O2188">
        <f>VLOOKUP(Table5[[#This Row],[CONTROLN]],vlookup_table[],4,FALSE)</f>
        <v>0</v>
      </c>
      <c r="P2188" t="str">
        <f>VLOOKUP(Table5[[#This Row],[CONTROLN]],vlookup_table[],5,FALSE)</f>
        <v>S2</v>
      </c>
      <c r="Q2188">
        <f>VLOOKUP(Table5[[#This Row],[CONTROLN]],vlookup_table[],7,FALSE)</f>
        <v>18</v>
      </c>
      <c r="R2188" t="str">
        <f t="shared" si="34"/>
        <v/>
      </c>
      <c r="S21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89" spans="1:19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  <c r="N2189">
        <f>VLOOKUP(Table5[[#This Row],[CONTROLN]],vlookup_table[],2,FALSE)</f>
        <v>1</v>
      </c>
      <c r="O2189">
        <f>VLOOKUP(Table5[[#This Row],[CONTROLN]],vlookup_table[],4,FALSE)</f>
        <v>0</v>
      </c>
      <c r="P2189" t="str">
        <f>VLOOKUP(Table5[[#This Row],[CONTROLN]],vlookup_table[],5,FALSE)</f>
        <v>R2</v>
      </c>
      <c r="Q2189">
        <f>VLOOKUP(Table5[[#This Row],[CONTROLN]],vlookup_table[],7,FALSE)</f>
        <v>10</v>
      </c>
      <c r="R2189" t="str">
        <f t="shared" si="34"/>
        <v/>
      </c>
      <c r="S21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90" spans="1:19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  <c r="N2190">
        <f>VLOOKUP(Table5[[#This Row],[CONTROLN]],vlookup_table[],2,FALSE)</f>
        <v>1</v>
      </c>
      <c r="O2190">
        <f>VLOOKUP(Table5[[#This Row],[CONTROLN]],vlookup_table[],4,FALSE)</f>
        <v>5509</v>
      </c>
      <c r="P2190" t="str">
        <f>VLOOKUP(Table5[[#This Row],[CONTROLN]],vlookup_table[],5,FALSE)</f>
        <v>R1</v>
      </c>
      <c r="Q2190">
        <f>VLOOKUP(Table5[[#This Row],[CONTROLN]],vlookup_table[],7,FALSE)</f>
        <v>18</v>
      </c>
      <c r="R2190">
        <f t="shared" si="34"/>
        <v>41</v>
      </c>
      <c r="S21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91" spans="1:19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  <c r="N2191">
        <f>VLOOKUP(Table5[[#This Row],[CONTROLN]],vlookup_table[],2,FALSE)</f>
        <v>1</v>
      </c>
      <c r="O2191">
        <f>VLOOKUP(Table5[[#This Row],[CONTROLN]],vlookup_table[],4,FALSE)</f>
        <v>3302</v>
      </c>
      <c r="P2191" t="str">
        <f>VLOOKUP(Table5[[#This Row],[CONTROLN]],vlookup_table[],5,FALSE)</f>
        <v>R3</v>
      </c>
      <c r="Q2191">
        <f>VLOOKUP(Table5[[#This Row],[CONTROLN]],vlookup_table[],7,FALSE)</f>
        <v>10</v>
      </c>
      <c r="R2191">
        <f t="shared" si="34"/>
        <v>64</v>
      </c>
      <c r="S21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92" spans="1:19" x14ac:dyDescent="0.35">
      <c r="A2192">
        <v>136772</v>
      </c>
      <c r="B2192" t="s">
        <v>56</v>
      </c>
      <c r="C2192" t="s">
        <v>109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  <c r="N2192">
        <f>VLOOKUP(Table5[[#This Row],[CONTROLN]],vlookup_table[],2,FALSE)</f>
        <v>980</v>
      </c>
      <c r="O2192">
        <f>VLOOKUP(Table5[[#This Row],[CONTROLN]],vlookup_table[],4,FALSE)</f>
        <v>5206</v>
      </c>
      <c r="P2192" t="str">
        <f>VLOOKUP(Table5[[#This Row],[CONTROLN]],vlookup_table[],5,FALSE)</f>
        <v>S2</v>
      </c>
      <c r="Q2192">
        <f>VLOOKUP(Table5[[#This Row],[CONTROLN]],vlookup_table[],7,FALSE)</f>
        <v>19</v>
      </c>
      <c r="R2192">
        <f t="shared" si="34"/>
        <v>45</v>
      </c>
      <c r="S21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93" spans="1:19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  <c r="N2193">
        <f>VLOOKUP(Table5[[#This Row],[CONTROLN]],vlookup_table[],2,FALSE)</f>
        <v>0</v>
      </c>
      <c r="O2193">
        <f>VLOOKUP(Table5[[#This Row],[CONTROLN]],vlookup_table[],4,FALSE)</f>
        <v>2601</v>
      </c>
      <c r="P2193" t="str">
        <f>VLOOKUP(Table5[[#This Row],[CONTROLN]],vlookup_table[],5,FALSE)</f>
        <v/>
      </c>
      <c r="Q2193">
        <f>VLOOKUP(Table5[[#This Row],[CONTROLN]],vlookup_table[],7,FALSE)</f>
        <v>5</v>
      </c>
      <c r="R2193">
        <f t="shared" si="34"/>
        <v>71</v>
      </c>
      <c r="S219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194" spans="1:19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  <c r="N2194">
        <f>VLOOKUP(Table5[[#This Row],[CONTROLN]],vlookup_table[],2,FALSE)</f>
        <v>0</v>
      </c>
      <c r="O2194">
        <f>VLOOKUP(Table5[[#This Row],[CONTROLN]],vlookup_table[],4,FALSE)</f>
        <v>1801</v>
      </c>
      <c r="P2194" t="str">
        <f>VLOOKUP(Table5[[#This Row],[CONTROLN]],vlookup_table[],5,FALSE)</f>
        <v>C1</v>
      </c>
      <c r="Q2194">
        <f>VLOOKUP(Table5[[#This Row],[CONTROLN]],vlookup_table[],7,FALSE)</f>
        <v>15</v>
      </c>
      <c r="R2194">
        <f t="shared" si="34"/>
        <v>79</v>
      </c>
      <c r="S21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95" spans="1:19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  <c r="N2195">
        <f>VLOOKUP(Table5[[#This Row],[CONTROLN]],vlookup_table[],2,FALSE)</f>
        <v>1</v>
      </c>
      <c r="O2195">
        <f>VLOOKUP(Table5[[#This Row],[CONTROLN]],vlookup_table[],4,FALSE)</f>
        <v>4606</v>
      </c>
      <c r="P2195" t="str">
        <f>VLOOKUP(Table5[[#This Row],[CONTROLN]],vlookup_table[],5,FALSE)</f>
        <v>R2</v>
      </c>
      <c r="Q2195">
        <f>VLOOKUP(Table5[[#This Row],[CONTROLN]],vlookup_table[],7,FALSE)</f>
        <v>2</v>
      </c>
      <c r="R2195">
        <f t="shared" si="34"/>
        <v>51</v>
      </c>
      <c r="S21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96" spans="1:19" x14ac:dyDescent="0.35">
      <c r="A2196">
        <v>179257</v>
      </c>
      <c r="B2196" t="s">
        <v>41</v>
      </c>
      <c r="C2196" t="s">
        <v>14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  <c r="N2196">
        <f>VLOOKUP(Table5[[#This Row],[CONTROLN]],vlookup_table[],2,FALSE)</f>
        <v>1</v>
      </c>
      <c r="O2196">
        <f>VLOOKUP(Table5[[#This Row],[CONTROLN]],vlookup_table[],4,FALSE)</f>
        <v>6201</v>
      </c>
      <c r="P2196" t="str">
        <f>VLOOKUP(Table5[[#This Row],[CONTROLN]],vlookup_table[],5,FALSE)</f>
        <v>S1</v>
      </c>
      <c r="Q2196">
        <f>VLOOKUP(Table5[[#This Row],[CONTROLN]],vlookup_table[],7,FALSE)</f>
        <v>10</v>
      </c>
      <c r="R2196">
        <f t="shared" si="34"/>
        <v>35</v>
      </c>
      <c r="S21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197" spans="1:19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  <c r="N2197">
        <f>VLOOKUP(Table5[[#This Row],[CONTROLN]],vlookup_table[],2,FALSE)</f>
        <v>2</v>
      </c>
      <c r="O2197">
        <f>VLOOKUP(Table5[[#This Row],[CONTROLN]],vlookup_table[],4,FALSE)</f>
        <v>2202</v>
      </c>
      <c r="P2197" t="str">
        <f>VLOOKUP(Table5[[#This Row],[CONTROLN]],vlookup_table[],5,FALSE)</f>
        <v>R2</v>
      </c>
      <c r="Q2197">
        <f>VLOOKUP(Table5[[#This Row],[CONTROLN]],vlookup_table[],7,FALSE)</f>
        <v>15</v>
      </c>
      <c r="R2197">
        <f t="shared" si="34"/>
        <v>75</v>
      </c>
      <c r="S21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198" spans="1:19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  <c r="N2198">
        <f>VLOOKUP(Table5[[#This Row],[CONTROLN]],vlookup_table[],2,FALSE)</f>
        <v>2</v>
      </c>
      <c r="O2198">
        <f>VLOOKUP(Table5[[#This Row],[CONTROLN]],vlookup_table[],4,FALSE)</f>
        <v>2906</v>
      </c>
      <c r="P2198" t="str">
        <f>VLOOKUP(Table5[[#This Row],[CONTROLN]],vlookup_table[],5,FALSE)</f>
        <v>C2</v>
      </c>
      <c r="Q2198">
        <f>VLOOKUP(Table5[[#This Row],[CONTROLN]],vlookup_table[],7,FALSE)</f>
        <v>25</v>
      </c>
      <c r="R2198">
        <f t="shared" si="34"/>
        <v>68</v>
      </c>
      <c r="S21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199" spans="1:19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  <c r="N2199">
        <f>VLOOKUP(Table5[[#This Row],[CONTROLN]],vlookup_table[],2,FALSE)</f>
        <v>2</v>
      </c>
      <c r="O2199">
        <f>VLOOKUP(Table5[[#This Row],[CONTROLN]],vlookup_table[],4,FALSE)</f>
        <v>2209</v>
      </c>
      <c r="P2199" t="str">
        <f>VLOOKUP(Table5[[#This Row],[CONTROLN]],vlookup_table[],5,FALSE)</f>
        <v>T1</v>
      </c>
      <c r="Q2199">
        <f>VLOOKUP(Table5[[#This Row],[CONTROLN]],vlookup_table[],7,FALSE)</f>
        <v>10</v>
      </c>
      <c r="R2199">
        <f t="shared" si="34"/>
        <v>74</v>
      </c>
      <c r="S21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00" spans="1:19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  <c r="N2200">
        <f>VLOOKUP(Table5[[#This Row],[CONTROLN]],vlookup_table[],2,FALSE)</f>
        <v>0</v>
      </c>
      <c r="O2200">
        <f>VLOOKUP(Table5[[#This Row],[CONTROLN]],vlookup_table[],4,FALSE)</f>
        <v>0</v>
      </c>
      <c r="P2200" t="str">
        <f>VLOOKUP(Table5[[#This Row],[CONTROLN]],vlookup_table[],5,FALSE)</f>
        <v>T2</v>
      </c>
      <c r="Q2200">
        <f>VLOOKUP(Table5[[#This Row],[CONTROLN]],vlookup_table[],7,FALSE)</f>
        <v>15</v>
      </c>
      <c r="R2200" t="str">
        <f t="shared" si="34"/>
        <v/>
      </c>
      <c r="S22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01" spans="1:19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  <c r="N2201">
        <f>VLOOKUP(Table5[[#This Row],[CONTROLN]],vlookup_table[],2,FALSE)</f>
        <v>2</v>
      </c>
      <c r="O2201">
        <f>VLOOKUP(Table5[[#This Row],[CONTROLN]],vlookup_table[],4,FALSE)</f>
        <v>0</v>
      </c>
      <c r="P2201" t="str">
        <f>VLOOKUP(Table5[[#This Row],[CONTROLN]],vlookup_table[],5,FALSE)</f>
        <v>T2</v>
      </c>
      <c r="Q2201">
        <f>VLOOKUP(Table5[[#This Row],[CONTROLN]],vlookup_table[],7,FALSE)</f>
        <v>4</v>
      </c>
      <c r="R2201" t="str">
        <f t="shared" si="34"/>
        <v/>
      </c>
      <c r="S22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02" spans="1:19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  <c r="N2202">
        <f>VLOOKUP(Table5[[#This Row],[CONTROLN]],vlookup_table[],2,FALSE)</f>
        <v>0</v>
      </c>
      <c r="O2202">
        <f>VLOOKUP(Table5[[#This Row],[CONTROLN]],vlookup_table[],4,FALSE)</f>
        <v>5601</v>
      </c>
      <c r="P2202" t="str">
        <f>VLOOKUP(Table5[[#This Row],[CONTROLN]],vlookup_table[],5,FALSE)</f>
        <v>T2</v>
      </c>
      <c r="Q2202">
        <f>VLOOKUP(Table5[[#This Row],[CONTROLN]],vlookup_table[],7,FALSE)</f>
        <v>21</v>
      </c>
      <c r="R2202">
        <f t="shared" si="34"/>
        <v>41</v>
      </c>
      <c r="S22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03" spans="1:19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  <c r="N2203">
        <f>VLOOKUP(Table5[[#This Row],[CONTROLN]],vlookup_table[],2,FALSE)</f>
        <v>2</v>
      </c>
      <c r="O2203">
        <f>VLOOKUP(Table5[[#This Row],[CONTROLN]],vlookup_table[],4,FALSE)</f>
        <v>710</v>
      </c>
      <c r="P2203" t="str">
        <f>VLOOKUP(Table5[[#This Row],[CONTROLN]],vlookup_table[],5,FALSE)</f>
        <v>U1</v>
      </c>
      <c r="Q2203">
        <f>VLOOKUP(Table5[[#This Row],[CONTROLN]],vlookup_table[],7,FALSE)</f>
        <v>10</v>
      </c>
      <c r="R2203">
        <f t="shared" si="34"/>
        <v>89</v>
      </c>
      <c r="S22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04" spans="1:19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  <c r="N2204">
        <f>VLOOKUP(Table5[[#This Row],[CONTROLN]],vlookup_table[],2,FALSE)</f>
        <v>0</v>
      </c>
      <c r="O2204">
        <f>VLOOKUP(Table5[[#This Row],[CONTROLN]],vlookup_table[],4,FALSE)</f>
        <v>6101</v>
      </c>
      <c r="P2204" t="str">
        <f>VLOOKUP(Table5[[#This Row],[CONTROLN]],vlookup_table[],5,FALSE)</f>
        <v>R2</v>
      </c>
      <c r="Q2204">
        <f>VLOOKUP(Table5[[#This Row],[CONTROLN]],vlookup_table[],7,FALSE)</f>
        <v>18</v>
      </c>
      <c r="R2204">
        <f t="shared" si="34"/>
        <v>36</v>
      </c>
      <c r="S22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05" spans="1:19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  <c r="N2205">
        <f>VLOOKUP(Table5[[#This Row],[CONTROLN]],vlookup_table[],2,FALSE)</f>
        <v>1</v>
      </c>
      <c r="O2205">
        <f>VLOOKUP(Table5[[#This Row],[CONTROLN]],vlookup_table[],4,FALSE)</f>
        <v>1501</v>
      </c>
      <c r="P2205" t="str">
        <f>VLOOKUP(Table5[[#This Row],[CONTROLN]],vlookup_table[],5,FALSE)</f>
        <v>U1</v>
      </c>
      <c r="Q2205">
        <f>VLOOKUP(Table5[[#This Row],[CONTROLN]],vlookup_table[],7,FALSE)</f>
        <v>6</v>
      </c>
      <c r="R2205">
        <f t="shared" si="34"/>
        <v>82</v>
      </c>
      <c r="S22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06" spans="1:19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  <c r="N2206">
        <f>VLOOKUP(Table5[[#This Row],[CONTROLN]],vlookup_table[],2,FALSE)</f>
        <v>2</v>
      </c>
      <c r="O2206">
        <f>VLOOKUP(Table5[[#This Row],[CONTROLN]],vlookup_table[],4,FALSE)</f>
        <v>2501</v>
      </c>
      <c r="P2206" t="str">
        <f>VLOOKUP(Table5[[#This Row],[CONTROLN]],vlookup_table[],5,FALSE)</f>
        <v>U1</v>
      </c>
      <c r="Q2206">
        <f>VLOOKUP(Table5[[#This Row],[CONTROLN]],vlookup_table[],7,FALSE)</f>
        <v>4</v>
      </c>
      <c r="R2206">
        <f t="shared" si="34"/>
        <v>72</v>
      </c>
      <c r="S22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07" spans="1:19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  <c r="N2207">
        <f>VLOOKUP(Table5[[#This Row],[CONTROLN]],vlookup_table[],2,FALSE)</f>
        <v>1</v>
      </c>
      <c r="O2207">
        <f>VLOOKUP(Table5[[#This Row],[CONTROLN]],vlookup_table[],4,FALSE)</f>
        <v>4301</v>
      </c>
      <c r="P2207" t="str">
        <f>VLOOKUP(Table5[[#This Row],[CONTROLN]],vlookup_table[],5,FALSE)</f>
        <v>S1</v>
      </c>
      <c r="Q2207">
        <f>VLOOKUP(Table5[[#This Row],[CONTROLN]],vlookup_table[],7,FALSE)</f>
        <v>15</v>
      </c>
      <c r="R2207">
        <f t="shared" si="34"/>
        <v>54</v>
      </c>
      <c r="S22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08" spans="1:19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  <c r="N2208">
        <f>VLOOKUP(Table5[[#This Row],[CONTROLN]],vlookup_table[],2,FALSE)</f>
        <v>1</v>
      </c>
      <c r="O2208">
        <f>VLOOKUP(Table5[[#This Row],[CONTROLN]],vlookup_table[],4,FALSE)</f>
        <v>0</v>
      </c>
      <c r="P2208" t="str">
        <f>VLOOKUP(Table5[[#This Row],[CONTROLN]],vlookup_table[],5,FALSE)</f>
        <v>S2</v>
      </c>
      <c r="Q2208">
        <f>VLOOKUP(Table5[[#This Row],[CONTROLN]],vlookup_table[],7,FALSE)</f>
        <v>32</v>
      </c>
      <c r="R2208" t="str">
        <f t="shared" si="34"/>
        <v/>
      </c>
      <c r="S22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09" spans="1:19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  <c r="N2209">
        <f>VLOOKUP(Table5[[#This Row],[CONTROLN]],vlookup_table[],2,FALSE)</f>
        <v>2</v>
      </c>
      <c r="O2209">
        <f>VLOOKUP(Table5[[#This Row],[CONTROLN]],vlookup_table[],4,FALSE)</f>
        <v>2111</v>
      </c>
      <c r="P2209" t="str">
        <f>VLOOKUP(Table5[[#This Row],[CONTROLN]],vlookup_table[],5,FALSE)</f>
        <v>T2</v>
      </c>
      <c r="Q2209">
        <f>VLOOKUP(Table5[[#This Row],[CONTROLN]],vlookup_table[],7,FALSE)</f>
        <v>20</v>
      </c>
      <c r="R2209">
        <f t="shared" si="34"/>
        <v>75</v>
      </c>
      <c r="S22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10" spans="1:19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  <c r="N2210">
        <f>VLOOKUP(Table5[[#This Row],[CONTROLN]],vlookup_table[],2,FALSE)</f>
        <v>0</v>
      </c>
      <c r="O2210">
        <f>VLOOKUP(Table5[[#This Row],[CONTROLN]],vlookup_table[],4,FALSE)</f>
        <v>2601</v>
      </c>
      <c r="P2210" t="str">
        <f>VLOOKUP(Table5[[#This Row],[CONTROLN]],vlookup_table[],5,FALSE)</f>
        <v>S1</v>
      </c>
      <c r="Q2210">
        <f>VLOOKUP(Table5[[#This Row],[CONTROLN]],vlookup_table[],7,FALSE)</f>
        <v>15</v>
      </c>
      <c r="R2210">
        <f t="shared" si="34"/>
        <v>71</v>
      </c>
      <c r="S22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11" spans="1:19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  <c r="N2211">
        <f>VLOOKUP(Table5[[#This Row],[CONTROLN]],vlookup_table[],2,FALSE)</f>
        <v>2</v>
      </c>
      <c r="O2211">
        <f>VLOOKUP(Table5[[#This Row],[CONTROLN]],vlookup_table[],4,FALSE)</f>
        <v>2710</v>
      </c>
      <c r="P2211" t="str">
        <f>VLOOKUP(Table5[[#This Row],[CONTROLN]],vlookup_table[],5,FALSE)</f>
        <v>U4</v>
      </c>
      <c r="Q2211">
        <f>VLOOKUP(Table5[[#This Row],[CONTROLN]],vlookup_table[],7,FALSE)</f>
        <v>27</v>
      </c>
      <c r="R2211">
        <f t="shared" si="34"/>
        <v>69</v>
      </c>
      <c r="S22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12" spans="1:19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  <c r="N2212">
        <f>VLOOKUP(Table5[[#This Row],[CONTROLN]],vlookup_table[],2,FALSE)</f>
        <v>0</v>
      </c>
      <c r="O2212">
        <f>VLOOKUP(Table5[[#This Row],[CONTROLN]],vlookup_table[],4,FALSE)</f>
        <v>0</v>
      </c>
      <c r="P2212" t="str">
        <f>VLOOKUP(Table5[[#This Row],[CONTROLN]],vlookup_table[],5,FALSE)</f>
        <v>C2</v>
      </c>
      <c r="Q2212">
        <f>VLOOKUP(Table5[[#This Row],[CONTROLN]],vlookup_table[],7,FALSE)</f>
        <v>20</v>
      </c>
      <c r="R2212" t="str">
        <f t="shared" si="34"/>
        <v/>
      </c>
      <c r="S22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13" spans="1:19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  <c r="N2213">
        <f>VLOOKUP(Table5[[#This Row],[CONTROLN]],vlookup_table[],2,FALSE)</f>
        <v>1</v>
      </c>
      <c r="O2213">
        <f>VLOOKUP(Table5[[#This Row],[CONTROLN]],vlookup_table[],4,FALSE)</f>
        <v>1104</v>
      </c>
      <c r="P2213" t="str">
        <f>VLOOKUP(Table5[[#This Row],[CONTROLN]],vlookup_table[],5,FALSE)</f>
        <v>C2</v>
      </c>
      <c r="Q2213">
        <f>VLOOKUP(Table5[[#This Row],[CONTROLN]],vlookup_table[],7,FALSE)</f>
        <v>36</v>
      </c>
      <c r="R2213">
        <f t="shared" si="34"/>
        <v>86</v>
      </c>
      <c r="S22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14" spans="1:19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  <c r="N2214">
        <f>VLOOKUP(Table5[[#This Row],[CONTROLN]],vlookup_table[],2,FALSE)</f>
        <v>2</v>
      </c>
      <c r="O2214">
        <f>VLOOKUP(Table5[[#This Row],[CONTROLN]],vlookup_table[],4,FALSE)</f>
        <v>2201</v>
      </c>
      <c r="P2214" t="str">
        <f>VLOOKUP(Table5[[#This Row],[CONTROLN]],vlookup_table[],5,FALSE)</f>
        <v>R2</v>
      </c>
      <c r="Q2214">
        <f>VLOOKUP(Table5[[#This Row],[CONTROLN]],vlookup_table[],7,FALSE)</f>
        <v>25</v>
      </c>
      <c r="R2214">
        <f t="shared" si="34"/>
        <v>75</v>
      </c>
      <c r="S22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15" spans="1:19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  <c r="N2215">
        <f>VLOOKUP(Table5[[#This Row],[CONTROLN]],vlookup_table[],2,FALSE)</f>
        <v>2</v>
      </c>
      <c r="O2215">
        <f>VLOOKUP(Table5[[#This Row],[CONTROLN]],vlookup_table[],4,FALSE)</f>
        <v>0</v>
      </c>
      <c r="P2215" t="str">
        <f>VLOOKUP(Table5[[#This Row],[CONTROLN]],vlookup_table[],5,FALSE)</f>
        <v>C2</v>
      </c>
      <c r="Q2215">
        <f>VLOOKUP(Table5[[#This Row],[CONTROLN]],vlookup_table[],7,FALSE)</f>
        <v>10</v>
      </c>
      <c r="R2215" t="str">
        <f t="shared" si="34"/>
        <v/>
      </c>
      <c r="S22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16" spans="1:19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  <c r="N2216">
        <f>VLOOKUP(Table5[[#This Row],[CONTROLN]],vlookup_table[],2,FALSE)</f>
        <v>0</v>
      </c>
      <c r="O2216">
        <f>VLOOKUP(Table5[[#This Row],[CONTROLN]],vlookup_table[],4,FALSE)</f>
        <v>1707</v>
      </c>
      <c r="P2216" t="str">
        <f>VLOOKUP(Table5[[#This Row],[CONTROLN]],vlookup_table[],5,FALSE)</f>
        <v>S1</v>
      </c>
      <c r="Q2216">
        <f>VLOOKUP(Table5[[#This Row],[CONTROLN]],vlookup_table[],7,FALSE)</f>
        <v>18</v>
      </c>
      <c r="R2216">
        <f t="shared" si="34"/>
        <v>79</v>
      </c>
      <c r="S22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17" spans="1:19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  <c r="N2217">
        <f>VLOOKUP(Table5[[#This Row],[CONTROLN]],vlookup_table[],2,FALSE)</f>
        <v>2</v>
      </c>
      <c r="O2217">
        <f>VLOOKUP(Table5[[#This Row],[CONTROLN]],vlookup_table[],4,FALSE)</f>
        <v>2501</v>
      </c>
      <c r="P2217" t="str">
        <f>VLOOKUP(Table5[[#This Row],[CONTROLN]],vlookup_table[],5,FALSE)</f>
        <v>T2</v>
      </c>
      <c r="Q2217">
        <f>VLOOKUP(Table5[[#This Row],[CONTROLN]],vlookup_table[],7,FALSE)</f>
        <v>11</v>
      </c>
      <c r="R2217">
        <f t="shared" si="34"/>
        <v>72</v>
      </c>
      <c r="S22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18" spans="1:19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  <c r="N2218">
        <f>VLOOKUP(Table5[[#This Row],[CONTROLN]],vlookup_table[],2,FALSE)</f>
        <v>0</v>
      </c>
      <c r="O2218">
        <f>VLOOKUP(Table5[[#This Row],[CONTROLN]],vlookup_table[],4,FALSE)</f>
        <v>2201</v>
      </c>
      <c r="P2218" t="str">
        <f>VLOOKUP(Table5[[#This Row],[CONTROLN]],vlookup_table[],5,FALSE)</f>
        <v>R2</v>
      </c>
      <c r="Q2218">
        <f>VLOOKUP(Table5[[#This Row],[CONTROLN]],vlookup_table[],7,FALSE)</f>
        <v>20</v>
      </c>
      <c r="R2218">
        <f t="shared" si="34"/>
        <v>75</v>
      </c>
      <c r="S22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19" spans="1:19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  <c r="N2219">
        <f>VLOOKUP(Table5[[#This Row],[CONTROLN]],vlookup_table[],2,FALSE)</f>
        <v>2</v>
      </c>
      <c r="O2219">
        <f>VLOOKUP(Table5[[#This Row],[CONTROLN]],vlookup_table[],4,FALSE)</f>
        <v>0</v>
      </c>
      <c r="P2219" t="str">
        <f>VLOOKUP(Table5[[#This Row],[CONTROLN]],vlookup_table[],5,FALSE)</f>
        <v>T2</v>
      </c>
      <c r="Q2219">
        <f>VLOOKUP(Table5[[#This Row],[CONTROLN]],vlookup_table[],7,FALSE)</f>
        <v>15</v>
      </c>
      <c r="R2219" t="str">
        <f t="shared" si="34"/>
        <v/>
      </c>
      <c r="S22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20" spans="1:19" x14ac:dyDescent="0.35">
      <c r="A2220">
        <v>157481</v>
      </c>
      <c r="B2220" t="s">
        <v>22</v>
      </c>
      <c r="C2220" t="s">
        <v>109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  <c r="N2220">
        <f>VLOOKUP(Table5[[#This Row],[CONTROLN]],vlookup_table[],2,FALSE)</f>
        <v>0</v>
      </c>
      <c r="O2220">
        <f>VLOOKUP(Table5[[#This Row],[CONTROLN]],vlookup_table[],4,FALSE)</f>
        <v>5201</v>
      </c>
      <c r="P2220" t="str">
        <f>VLOOKUP(Table5[[#This Row],[CONTROLN]],vlookup_table[],5,FALSE)</f>
        <v>S1</v>
      </c>
      <c r="Q2220">
        <f>VLOOKUP(Table5[[#This Row],[CONTROLN]],vlookup_table[],7,FALSE)</f>
        <v>19</v>
      </c>
      <c r="R2220">
        <f t="shared" si="34"/>
        <v>45</v>
      </c>
      <c r="S22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21" spans="1:19" x14ac:dyDescent="0.35">
      <c r="A2221">
        <v>21922</v>
      </c>
      <c r="B2221" t="s">
        <v>18</v>
      </c>
      <c r="C2221" t="s">
        <v>17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  <c r="N2221">
        <f>VLOOKUP(Table5[[#This Row],[CONTROLN]],vlookup_table[],2,FALSE)</f>
        <v>0</v>
      </c>
      <c r="O2221">
        <f>VLOOKUP(Table5[[#This Row],[CONTROLN]],vlookup_table[],4,FALSE)</f>
        <v>3001</v>
      </c>
      <c r="P2221" t="str">
        <f>VLOOKUP(Table5[[#This Row],[CONTROLN]],vlookup_table[],5,FALSE)</f>
        <v>R3</v>
      </c>
      <c r="Q2221">
        <f>VLOOKUP(Table5[[#This Row],[CONTROLN]],vlookup_table[],7,FALSE)</f>
        <v>20</v>
      </c>
      <c r="R2221">
        <f t="shared" si="34"/>
        <v>67</v>
      </c>
      <c r="S22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22" spans="1:19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  <c r="N2222">
        <f>VLOOKUP(Table5[[#This Row],[CONTROLN]],vlookup_table[],2,FALSE)</f>
        <v>0</v>
      </c>
      <c r="O2222">
        <f>VLOOKUP(Table5[[#This Row],[CONTROLN]],vlookup_table[],4,FALSE)</f>
        <v>5001</v>
      </c>
      <c r="P2222" t="str">
        <f>VLOOKUP(Table5[[#This Row],[CONTROLN]],vlookup_table[],5,FALSE)</f>
        <v>S2</v>
      </c>
      <c r="Q2222">
        <f>VLOOKUP(Table5[[#This Row],[CONTROLN]],vlookup_table[],7,FALSE)</f>
        <v>20</v>
      </c>
      <c r="R2222">
        <f t="shared" si="34"/>
        <v>47</v>
      </c>
      <c r="S22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23" spans="1:19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  <c r="N2223">
        <f>VLOOKUP(Table5[[#This Row],[CONTROLN]],vlookup_table[],2,FALSE)</f>
        <v>1</v>
      </c>
      <c r="O2223">
        <f>VLOOKUP(Table5[[#This Row],[CONTROLN]],vlookup_table[],4,FALSE)</f>
        <v>4801</v>
      </c>
      <c r="P2223" t="str">
        <f>VLOOKUP(Table5[[#This Row],[CONTROLN]],vlookup_table[],5,FALSE)</f>
        <v>R2</v>
      </c>
      <c r="Q2223">
        <f>VLOOKUP(Table5[[#This Row],[CONTROLN]],vlookup_table[],7,FALSE)</f>
        <v>20</v>
      </c>
      <c r="R2223">
        <f t="shared" si="34"/>
        <v>49</v>
      </c>
      <c r="S22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24" spans="1:19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  <c r="N2224">
        <f>VLOOKUP(Table5[[#This Row],[CONTROLN]],vlookup_table[],2,FALSE)</f>
        <v>1</v>
      </c>
      <c r="O2224">
        <f>VLOOKUP(Table5[[#This Row],[CONTROLN]],vlookup_table[],4,FALSE)</f>
        <v>0</v>
      </c>
      <c r="P2224" t="str">
        <f>VLOOKUP(Table5[[#This Row],[CONTROLN]],vlookup_table[],5,FALSE)</f>
        <v>S2</v>
      </c>
      <c r="Q2224">
        <f>VLOOKUP(Table5[[#This Row],[CONTROLN]],vlookup_table[],7,FALSE)</f>
        <v>20</v>
      </c>
      <c r="R2224" t="str">
        <f t="shared" si="34"/>
        <v/>
      </c>
      <c r="S22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25" spans="1:19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  <c r="N2225">
        <f>VLOOKUP(Table5[[#This Row],[CONTROLN]],vlookup_table[],2,FALSE)</f>
        <v>2</v>
      </c>
      <c r="O2225">
        <f>VLOOKUP(Table5[[#This Row],[CONTROLN]],vlookup_table[],4,FALSE)</f>
        <v>4701</v>
      </c>
      <c r="P2225" t="str">
        <f>VLOOKUP(Table5[[#This Row],[CONTROLN]],vlookup_table[],5,FALSE)</f>
        <v>C2</v>
      </c>
      <c r="Q2225">
        <f>VLOOKUP(Table5[[#This Row],[CONTROLN]],vlookup_table[],7,FALSE)</f>
        <v>10</v>
      </c>
      <c r="R2225">
        <f t="shared" si="34"/>
        <v>50</v>
      </c>
      <c r="S22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26" spans="1:19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  <c r="N2226">
        <f>VLOOKUP(Table5[[#This Row],[CONTROLN]],vlookup_table[],2,FALSE)</f>
        <v>2</v>
      </c>
      <c r="O2226">
        <f>VLOOKUP(Table5[[#This Row],[CONTROLN]],vlookup_table[],4,FALSE)</f>
        <v>5001</v>
      </c>
      <c r="P2226" t="str">
        <f>VLOOKUP(Table5[[#This Row],[CONTROLN]],vlookup_table[],5,FALSE)</f>
        <v/>
      </c>
      <c r="Q2226">
        <f>VLOOKUP(Table5[[#This Row],[CONTROLN]],vlookup_table[],7,FALSE)</f>
        <v>25</v>
      </c>
      <c r="R2226">
        <f t="shared" si="34"/>
        <v>47</v>
      </c>
      <c r="S222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227" spans="1:19" x14ac:dyDescent="0.35">
      <c r="A2227">
        <v>163675</v>
      </c>
      <c r="B2227" t="s">
        <v>22</v>
      </c>
      <c r="C2227" t="s">
        <v>109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  <c r="N2227">
        <f>VLOOKUP(Table5[[#This Row],[CONTROLN]],vlookup_table[],2,FALSE)</f>
        <v>0</v>
      </c>
      <c r="O2227">
        <f>VLOOKUP(Table5[[#This Row],[CONTROLN]],vlookup_table[],4,FALSE)</f>
        <v>3501</v>
      </c>
      <c r="P2227" t="str">
        <f>VLOOKUP(Table5[[#This Row],[CONTROLN]],vlookup_table[],5,FALSE)</f>
        <v>U2</v>
      </c>
      <c r="Q2227">
        <f>VLOOKUP(Table5[[#This Row],[CONTROLN]],vlookup_table[],7,FALSE)</f>
        <v>10</v>
      </c>
      <c r="R2227">
        <f t="shared" si="34"/>
        <v>62</v>
      </c>
      <c r="S22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28" spans="1:19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  <c r="N2228">
        <f>VLOOKUP(Table5[[#This Row],[CONTROLN]],vlookup_table[],2,FALSE)</f>
        <v>2</v>
      </c>
      <c r="O2228">
        <f>VLOOKUP(Table5[[#This Row],[CONTROLN]],vlookup_table[],4,FALSE)</f>
        <v>1801</v>
      </c>
      <c r="P2228" t="str">
        <f>VLOOKUP(Table5[[#This Row],[CONTROLN]],vlookup_table[],5,FALSE)</f>
        <v>C2</v>
      </c>
      <c r="Q2228">
        <f>VLOOKUP(Table5[[#This Row],[CONTROLN]],vlookup_table[],7,FALSE)</f>
        <v>10</v>
      </c>
      <c r="R2228">
        <f t="shared" si="34"/>
        <v>79</v>
      </c>
      <c r="S22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29" spans="1:19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  <c r="N2229">
        <f>VLOOKUP(Table5[[#This Row],[CONTROLN]],vlookup_table[],2,FALSE)</f>
        <v>1</v>
      </c>
      <c r="O2229">
        <f>VLOOKUP(Table5[[#This Row],[CONTROLN]],vlookup_table[],4,FALSE)</f>
        <v>0</v>
      </c>
      <c r="P2229" t="str">
        <f>VLOOKUP(Table5[[#This Row],[CONTROLN]],vlookup_table[],5,FALSE)</f>
        <v>C2</v>
      </c>
      <c r="Q2229">
        <f>VLOOKUP(Table5[[#This Row],[CONTROLN]],vlookup_table[],7,FALSE)</f>
        <v>15</v>
      </c>
      <c r="R2229" t="str">
        <f t="shared" si="34"/>
        <v/>
      </c>
      <c r="S22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30" spans="1:19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  <c r="N2230">
        <f>VLOOKUP(Table5[[#This Row],[CONTROLN]],vlookup_table[],2,FALSE)</f>
        <v>0</v>
      </c>
      <c r="O2230">
        <f>VLOOKUP(Table5[[#This Row],[CONTROLN]],vlookup_table[],4,FALSE)</f>
        <v>1107</v>
      </c>
      <c r="P2230" t="str">
        <f>VLOOKUP(Table5[[#This Row],[CONTROLN]],vlookup_table[],5,FALSE)</f>
        <v>U3</v>
      </c>
      <c r="Q2230">
        <f>VLOOKUP(Table5[[#This Row],[CONTROLN]],vlookup_table[],7,FALSE)</f>
        <v>6</v>
      </c>
      <c r="R2230">
        <f t="shared" si="34"/>
        <v>85</v>
      </c>
      <c r="S22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31" spans="1:19" x14ac:dyDescent="0.35">
      <c r="A2231">
        <v>187959</v>
      </c>
      <c r="B2231" t="s">
        <v>18</v>
      </c>
      <c r="C2231" t="s">
        <v>109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  <c r="N2231">
        <f>VLOOKUP(Table5[[#This Row],[CONTROLN]],vlookup_table[],2,FALSE)</f>
        <v>0</v>
      </c>
      <c r="O2231">
        <f>VLOOKUP(Table5[[#This Row],[CONTROLN]],vlookup_table[],4,FALSE)</f>
        <v>0</v>
      </c>
      <c r="P2231" t="str">
        <f>VLOOKUP(Table5[[#This Row],[CONTROLN]],vlookup_table[],5,FALSE)</f>
        <v>T2</v>
      </c>
      <c r="Q2231">
        <f>VLOOKUP(Table5[[#This Row],[CONTROLN]],vlookup_table[],7,FALSE)</f>
        <v>10</v>
      </c>
      <c r="R2231" t="str">
        <f t="shared" si="34"/>
        <v/>
      </c>
      <c r="S22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2" spans="1:19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  <c r="N2232">
        <f>VLOOKUP(Table5[[#This Row],[CONTROLN]],vlookup_table[],2,FALSE)</f>
        <v>28</v>
      </c>
      <c r="O2232">
        <f>VLOOKUP(Table5[[#This Row],[CONTROLN]],vlookup_table[],4,FALSE)</f>
        <v>4601</v>
      </c>
      <c r="P2232" t="str">
        <f>VLOOKUP(Table5[[#This Row],[CONTROLN]],vlookup_table[],5,FALSE)</f>
        <v>T2</v>
      </c>
      <c r="Q2232">
        <f>VLOOKUP(Table5[[#This Row],[CONTROLN]],vlookup_table[],7,FALSE)</f>
        <v>20</v>
      </c>
      <c r="R2232">
        <f t="shared" si="34"/>
        <v>51</v>
      </c>
      <c r="S22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3" spans="1:19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  <c r="N2233">
        <f>VLOOKUP(Table5[[#This Row],[CONTROLN]],vlookup_table[],2,FALSE)</f>
        <v>0</v>
      </c>
      <c r="O2233">
        <f>VLOOKUP(Table5[[#This Row],[CONTROLN]],vlookup_table[],4,FALSE)</f>
        <v>4508</v>
      </c>
      <c r="P2233" t="str">
        <f>VLOOKUP(Table5[[#This Row],[CONTROLN]],vlookup_table[],5,FALSE)</f>
        <v>T1</v>
      </c>
      <c r="Q2233">
        <f>VLOOKUP(Table5[[#This Row],[CONTROLN]],vlookup_table[],7,FALSE)</f>
        <v>50</v>
      </c>
      <c r="R2233">
        <f t="shared" si="34"/>
        <v>51</v>
      </c>
      <c r="S22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4" spans="1:19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  <c r="N2234">
        <f>VLOOKUP(Table5[[#This Row],[CONTROLN]],vlookup_table[],2,FALSE)</f>
        <v>0</v>
      </c>
      <c r="O2234">
        <f>VLOOKUP(Table5[[#This Row],[CONTROLN]],vlookup_table[],4,FALSE)</f>
        <v>5408</v>
      </c>
      <c r="P2234" t="str">
        <f>VLOOKUP(Table5[[#This Row],[CONTROLN]],vlookup_table[],5,FALSE)</f>
        <v>S1</v>
      </c>
      <c r="Q2234">
        <f>VLOOKUP(Table5[[#This Row],[CONTROLN]],vlookup_table[],7,FALSE)</f>
        <v>11</v>
      </c>
      <c r="R2234">
        <f t="shared" si="34"/>
        <v>42</v>
      </c>
      <c r="S22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35" spans="1:19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  <c r="N2235">
        <f>VLOOKUP(Table5[[#This Row],[CONTROLN]],vlookup_table[],2,FALSE)</f>
        <v>28</v>
      </c>
      <c r="O2235">
        <f>VLOOKUP(Table5[[#This Row],[CONTROLN]],vlookup_table[],4,FALSE)</f>
        <v>1501</v>
      </c>
      <c r="P2235" t="str">
        <f>VLOOKUP(Table5[[#This Row],[CONTROLN]],vlookup_table[],5,FALSE)</f>
        <v>T1</v>
      </c>
      <c r="Q2235">
        <f>VLOOKUP(Table5[[#This Row],[CONTROLN]],vlookup_table[],7,FALSE)</f>
        <v>50</v>
      </c>
      <c r="R2235">
        <f t="shared" si="34"/>
        <v>82</v>
      </c>
      <c r="S22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6" spans="1:19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  <c r="N2236">
        <f>VLOOKUP(Table5[[#This Row],[CONTROLN]],vlookup_table[],2,FALSE)</f>
        <v>0</v>
      </c>
      <c r="O2236">
        <f>VLOOKUP(Table5[[#This Row],[CONTROLN]],vlookup_table[],4,FALSE)</f>
        <v>0</v>
      </c>
      <c r="P2236" t="str">
        <f>VLOOKUP(Table5[[#This Row],[CONTROLN]],vlookup_table[],5,FALSE)</f>
        <v>T3</v>
      </c>
      <c r="Q2236">
        <f>VLOOKUP(Table5[[#This Row],[CONTROLN]],vlookup_table[],7,FALSE)</f>
        <v>25</v>
      </c>
      <c r="R2236" t="str">
        <f t="shared" si="34"/>
        <v/>
      </c>
      <c r="S22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7" spans="1:19" x14ac:dyDescent="0.35">
      <c r="A2237">
        <v>20645</v>
      </c>
      <c r="B2237" t="s">
        <v>18</v>
      </c>
      <c r="C2237" t="s">
        <v>17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  <c r="N2237">
        <f>VLOOKUP(Table5[[#This Row],[CONTROLN]],vlookup_table[],2,FALSE)</f>
        <v>0</v>
      </c>
      <c r="O2237">
        <f>VLOOKUP(Table5[[#This Row],[CONTROLN]],vlookup_table[],4,FALSE)</f>
        <v>0</v>
      </c>
      <c r="P2237" t="str">
        <f>VLOOKUP(Table5[[#This Row],[CONTROLN]],vlookup_table[],5,FALSE)</f>
        <v>R3</v>
      </c>
      <c r="Q2237">
        <f>VLOOKUP(Table5[[#This Row],[CONTROLN]],vlookup_table[],7,FALSE)</f>
        <v>10</v>
      </c>
      <c r="R2237" t="str">
        <f t="shared" si="34"/>
        <v/>
      </c>
      <c r="S22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38" spans="1:19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  <c r="N2238">
        <f>VLOOKUP(Table5[[#This Row],[CONTROLN]],vlookup_table[],2,FALSE)</f>
        <v>1</v>
      </c>
      <c r="O2238">
        <f>VLOOKUP(Table5[[#This Row],[CONTROLN]],vlookup_table[],4,FALSE)</f>
        <v>1804</v>
      </c>
      <c r="P2238" t="str">
        <f>VLOOKUP(Table5[[#This Row],[CONTROLN]],vlookup_table[],5,FALSE)</f>
        <v>T1</v>
      </c>
      <c r="Q2238">
        <f>VLOOKUP(Table5[[#This Row],[CONTROLN]],vlookup_table[],7,FALSE)</f>
        <v>12</v>
      </c>
      <c r="R2238">
        <f t="shared" si="34"/>
        <v>79</v>
      </c>
      <c r="S22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39" spans="1:19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  <c r="N2239">
        <f>VLOOKUP(Table5[[#This Row],[CONTROLN]],vlookup_table[],2,FALSE)</f>
        <v>0</v>
      </c>
      <c r="O2239">
        <f>VLOOKUP(Table5[[#This Row],[CONTROLN]],vlookup_table[],4,FALSE)</f>
        <v>2701</v>
      </c>
      <c r="P2239" t="str">
        <f>VLOOKUP(Table5[[#This Row],[CONTROLN]],vlookup_table[],5,FALSE)</f>
        <v>R2</v>
      </c>
      <c r="Q2239">
        <f>VLOOKUP(Table5[[#This Row],[CONTROLN]],vlookup_table[],7,FALSE)</f>
        <v>4</v>
      </c>
      <c r="R2239">
        <f t="shared" si="34"/>
        <v>70</v>
      </c>
      <c r="S22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40" spans="1:19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  <c r="N2240">
        <f>VLOOKUP(Table5[[#This Row],[CONTROLN]],vlookup_table[],2,FALSE)</f>
        <v>28</v>
      </c>
      <c r="O2240">
        <f>VLOOKUP(Table5[[#This Row],[CONTROLN]],vlookup_table[],4,FALSE)</f>
        <v>4612</v>
      </c>
      <c r="P2240" t="str">
        <f>VLOOKUP(Table5[[#This Row],[CONTROLN]],vlookup_table[],5,FALSE)</f>
        <v>T1</v>
      </c>
      <c r="Q2240">
        <f>VLOOKUP(Table5[[#This Row],[CONTROLN]],vlookup_table[],7,FALSE)</f>
        <v>4</v>
      </c>
      <c r="R2240">
        <f t="shared" si="34"/>
        <v>50</v>
      </c>
      <c r="S22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41" spans="1:19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  <c r="N2241">
        <f>VLOOKUP(Table5[[#This Row],[CONTROLN]],vlookup_table[],2,FALSE)</f>
        <v>1</v>
      </c>
      <c r="O2241">
        <f>VLOOKUP(Table5[[#This Row],[CONTROLN]],vlookup_table[],4,FALSE)</f>
        <v>2201</v>
      </c>
      <c r="P2241" t="str">
        <f>VLOOKUP(Table5[[#This Row],[CONTROLN]],vlookup_table[],5,FALSE)</f>
        <v>T2</v>
      </c>
      <c r="Q2241">
        <f>VLOOKUP(Table5[[#This Row],[CONTROLN]],vlookup_table[],7,FALSE)</f>
        <v>5</v>
      </c>
      <c r="R2241">
        <f t="shared" si="34"/>
        <v>75</v>
      </c>
      <c r="S22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42" spans="1:19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  <c r="N2242">
        <f>VLOOKUP(Table5[[#This Row],[CONTROLN]],vlookup_table[],2,FALSE)</f>
        <v>2</v>
      </c>
      <c r="O2242">
        <f>VLOOKUP(Table5[[#This Row],[CONTROLN]],vlookup_table[],4,FALSE)</f>
        <v>6301</v>
      </c>
      <c r="P2242" t="str">
        <f>VLOOKUP(Table5[[#This Row],[CONTROLN]],vlookup_table[],5,FALSE)</f>
        <v>S2</v>
      </c>
      <c r="Q2242">
        <f>VLOOKUP(Table5[[#This Row],[CONTROLN]],vlookup_table[],7,FALSE)</f>
        <v>5</v>
      </c>
      <c r="R2242">
        <f t="shared" ref="R2242:R2305" si="35">IF(OR(O2242="",O2242=0),"",(1997-(1900+INT(O2242/100)))-IF(MOD(O2242,100)&gt;6,1,0))</f>
        <v>34</v>
      </c>
      <c r="S22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43" spans="1:19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  <c r="N2243">
        <f>VLOOKUP(Table5[[#This Row],[CONTROLN]],vlookup_table[],2,FALSE)</f>
        <v>1</v>
      </c>
      <c r="O2243">
        <f>VLOOKUP(Table5[[#This Row],[CONTROLN]],vlookup_table[],4,FALSE)</f>
        <v>1803</v>
      </c>
      <c r="P2243" t="str">
        <f>VLOOKUP(Table5[[#This Row],[CONTROLN]],vlookup_table[],5,FALSE)</f>
        <v>R2</v>
      </c>
      <c r="Q2243">
        <f>VLOOKUP(Table5[[#This Row],[CONTROLN]],vlookup_table[],7,FALSE)</f>
        <v>5</v>
      </c>
      <c r="R2243">
        <f t="shared" si="35"/>
        <v>79</v>
      </c>
      <c r="S22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44" spans="1:19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  <c r="N2244">
        <f>VLOOKUP(Table5[[#This Row],[CONTROLN]],vlookup_table[],2,FALSE)</f>
        <v>1</v>
      </c>
      <c r="O2244">
        <f>VLOOKUP(Table5[[#This Row],[CONTROLN]],vlookup_table[],4,FALSE)</f>
        <v>2601</v>
      </c>
      <c r="P2244" t="str">
        <f>VLOOKUP(Table5[[#This Row],[CONTROLN]],vlookup_table[],5,FALSE)</f>
        <v>U3</v>
      </c>
      <c r="Q2244">
        <f>VLOOKUP(Table5[[#This Row],[CONTROLN]],vlookup_table[],7,FALSE)</f>
        <v>20</v>
      </c>
      <c r="R2244">
        <f t="shared" si="35"/>
        <v>71</v>
      </c>
      <c r="S22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45" spans="1:19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  <c r="N2245">
        <f>VLOOKUP(Table5[[#This Row],[CONTROLN]],vlookup_table[],2,FALSE)</f>
        <v>2</v>
      </c>
      <c r="O2245">
        <f>VLOOKUP(Table5[[#This Row],[CONTROLN]],vlookup_table[],4,FALSE)</f>
        <v>3601</v>
      </c>
      <c r="P2245" t="str">
        <f>VLOOKUP(Table5[[#This Row],[CONTROLN]],vlookup_table[],5,FALSE)</f>
        <v>T2</v>
      </c>
      <c r="Q2245">
        <f>VLOOKUP(Table5[[#This Row],[CONTROLN]],vlookup_table[],7,FALSE)</f>
        <v>21</v>
      </c>
      <c r="R2245">
        <f t="shared" si="35"/>
        <v>61</v>
      </c>
      <c r="S22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46" spans="1:19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  <c r="N2246">
        <f>VLOOKUP(Table5[[#This Row],[CONTROLN]],vlookup_table[],2,FALSE)</f>
        <v>0</v>
      </c>
      <c r="O2246">
        <f>VLOOKUP(Table5[[#This Row],[CONTROLN]],vlookup_table[],4,FALSE)</f>
        <v>3509</v>
      </c>
      <c r="P2246" t="str">
        <f>VLOOKUP(Table5[[#This Row],[CONTROLN]],vlookup_table[],5,FALSE)</f>
        <v>U1</v>
      </c>
      <c r="Q2246">
        <f>VLOOKUP(Table5[[#This Row],[CONTROLN]],vlookup_table[],7,FALSE)</f>
        <v>15</v>
      </c>
      <c r="R2246">
        <f t="shared" si="35"/>
        <v>61</v>
      </c>
      <c r="S22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47" spans="1:19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  <c r="N2247">
        <f>VLOOKUP(Table5[[#This Row],[CONTROLN]],vlookup_table[],2,FALSE)</f>
        <v>0</v>
      </c>
      <c r="O2247">
        <f>VLOOKUP(Table5[[#This Row],[CONTROLN]],vlookup_table[],4,FALSE)</f>
        <v>6101</v>
      </c>
      <c r="P2247" t="str">
        <f>VLOOKUP(Table5[[#This Row],[CONTROLN]],vlookup_table[],5,FALSE)</f>
        <v>R2</v>
      </c>
      <c r="Q2247">
        <f>VLOOKUP(Table5[[#This Row],[CONTROLN]],vlookup_table[],7,FALSE)</f>
        <v>10</v>
      </c>
      <c r="R2247">
        <f t="shared" si="35"/>
        <v>36</v>
      </c>
      <c r="S22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48" spans="1:19" x14ac:dyDescent="0.35">
      <c r="A2248">
        <v>3553</v>
      </c>
      <c r="B2248" t="s">
        <v>41</v>
      </c>
      <c r="C2248" t="s">
        <v>14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  <c r="N2248">
        <f>VLOOKUP(Table5[[#This Row],[CONTROLN]],vlookup_table[],2,FALSE)</f>
        <v>1</v>
      </c>
      <c r="O2248">
        <f>VLOOKUP(Table5[[#This Row],[CONTROLN]],vlookup_table[],4,FALSE)</f>
        <v>1601</v>
      </c>
      <c r="P2248" t="str">
        <f>VLOOKUP(Table5[[#This Row],[CONTROLN]],vlookup_table[],5,FALSE)</f>
        <v>S2</v>
      </c>
      <c r="Q2248">
        <f>VLOOKUP(Table5[[#This Row],[CONTROLN]],vlookup_table[],7,FALSE)</f>
        <v>20</v>
      </c>
      <c r="R2248">
        <f t="shared" si="35"/>
        <v>81</v>
      </c>
      <c r="S22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49" spans="1:19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  <c r="N2249">
        <f>VLOOKUP(Table5[[#This Row],[CONTROLN]],vlookup_table[],2,FALSE)</f>
        <v>0</v>
      </c>
      <c r="O2249">
        <f>VLOOKUP(Table5[[#This Row],[CONTROLN]],vlookup_table[],4,FALSE)</f>
        <v>3803</v>
      </c>
      <c r="P2249" t="str">
        <f>VLOOKUP(Table5[[#This Row],[CONTROLN]],vlookup_table[],5,FALSE)</f>
        <v>C3</v>
      </c>
      <c r="Q2249">
        <f>VLOOKUP(Table5[[#This Row],[CONTROLN]],vlookup_table[],7,FALSE)</f>
        <v>5</v>
      </c>
      <c r="R2249">
        <f t="shared" si="35"/>
        <v>59</v>
      </c>
      <c r="S22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50" spans="1:19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  <c r="N2250">
        <f>VLOOKUP(Table5[[#This Row],[CONTROLN]],vlookup_table[],2,FALSE)</f>
        <v>0</v>
      </c>
      <c r="O2250">
        <f>VLOOKUP(Table5[[#This Row],[CONTROLN]],vlookup_table[],4,FALSE)</f>
        <v>0</v>
      </c>
      <c r="P2250" t="str">
        <f>VLOOKUP(Table5[[#This Row],[CONTROLN]],vlookup_table[],5,FALSE)</f>
        <v>T2</v>
      </c>
      <c r="Q2250">
        <f>VLOOKUP(Table5[[#This Row],[CONTROLN]],vlookup_table[],7,FALSE)</f>
        <v>3</v>
      </c>
      <c r="R2250" t="str">
        <f t="shared" si="35"/>
        <v/>
      </c>
      <c r="S22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51" spans="1:19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  <c r="N2251">
        <f>VLOOKUP(Table5[[#This Row],[CONTROLN]],vlookup_table[],2,FALSE)</f>
        <v>0</v>
      </c>
      <c r="O2251">
        <f>VLOOKUP(Table5[[#This Row],[CONTROLN]],vlookup_table[],4,FALSE)</f>
        <v>2009</v>
      </c>
      <c r="P2251" t="str">
        <f>VLOOKUP(Table5[[#This Row],[CONTROLN]],vlookup_table[],5,FALSE)</f>
        <v>C1</v>
      </c>
      <c r="Q2251">
        <f>VLOOKUP(Table5[[#This Row],[CONTROLN]],vlookup_table[],7,FALSE)</f>
        <v>38</v>
      </c>
      <c r="R2251">
        <f t="shared" si="35"/>
        <v>76</v>
      </c>
      <c r="S22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52" spans="1:19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  <c r="N2252">
        <f>VLOOKUP(Table5[[#This Row],[CONTROLN]],vlookup_table[],2,FALSE)</f>
        <v>0</v>
      </c>
      <c r="O2252">
        <f>VLOOKUP(Table5[[#This Row],[CONTROLN]],vlookup_table[],4,FALSE)</f>
        <v>1901</v>
      </c>
      <c r="P2252" t="str">
        <f>VLOOKUP(Table5[[#This Row],[CONTROLN]],vlookup_table[],5,FALSE)</f>
        <v>S2</v>
      </c>
      <c r="Q2252">
        <f>VLOOKUP(Table5[[#This Row],[CONTROLN]],vlookup_table[],7,FALSE)</f>
        <v>17</v>
      </c>
      <c r="R2252">
        <f t="shared" si="35"/>
        <v>78</v>
      </c>
      <c r="S22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53" spans="1:19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  <c r="N2253">
        <f>VLOOKUP(Table5[[#This Row],[CONTROLN]],vlookup_table[],2,FALSE)</f>
        <v>2</v>
      </c>
      <c r="O2253">
        <f>VLOOKUP(Table5[[#This Row],[CONTROLN]],vlookup_table[],4,FALSE)</f>
        <v>0</v>
      </c>
      <c r="P2253" t="str">
        <f>VLOOKUP(Table5[[#This Row],[CONTROLN]],vlookup_table[],5,FALSE)</f>
        <v>T2</v>
      </c>
      <c r="Q2253">
        <f>VLOOKUP(Table5[[#This Row],[CONTROLN]],vlookup_table[],7,FALSE)</f>
        <v>3</v>
      </c>
      <c r="R2253" t="str">
        <f t="shared" si="35"/>
        <v/>
      </c>
      <c r="S22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54" spans="1:19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  <c r="N2254">
        <f>VLOOKUP(Table5[[#This Row],[CONTROLN]],vlookup_table[],2,FALSE)</f>
        <v>1</v>
      </c>
      <c r="O2254">
        <f>VLOOKUP(Table5[[#This Row],[CONTROLN]],vlookup_table[],4,FALSE)</f>
        <v>4601</v>
      </c>
      <c r="P2254" t="str">
        <f>VLOOKUP(Table5[[#This Row],[CONTROLN]],vlookup_table[],5,FALSE)</f>
        <v>S1</v>
      </c>
      <c r="Q2254">
        <f>VLOOKUP(Table5[[#This Row],[CONTROLN]],vlookup_table[],7,FALSE)</f>
        <v>25</v>
      </c>
      <c r="R2254">
        <f t="shared" si="35"/>
        <v>51</v>
      </c>
      <c r="S22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55" spans="1:19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  <c r="N2255">
        <f>VLOOKUP(Table5[[#This Row],[CONTROLN]],vlookup_table[],2,FALSE)</f>
        <v>28</v>
      </c>
      <c r="O2255">
        <f>VLOOKUP(Table5[[#This Row],[CONTROLN]],vlookup_table[],4,FALSE)</f>
        <v>2201</v>
      </c>
      <c r="P2255" t="str">
        <f>VLOOKUP(Table5[[#This Row],[CONTROLN]],vlookup_table[],5,FALSE)</f>
        <v>S1</v>
      </c>
      <c r="Q2255">
        <f>VLOOKUP(Table5[[#This Row],[CONTROLN]],vlookup_table[],7,FALSE)</f>
        <v>28</v>
      </c>
      <c r="R2255">
        <f t="shared" si="35"/>
        <v>75</v>
      </c>
      <c r="S22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56" spans="1:19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  <c r="N2256">
        <f>VLOOKUP(Table5[[#This Row],[CONTROLN]],vlookup_table[],2,FALSE)</f>
        <v>0</v>
      </c>
      <c r="O2256">
        <f>VLOOKUP(Table5[[#This Row],[CONTROLN]],vlookup_table[],4,FALSE)</f>
        <v>4501</v>
      </c>
      <c r="P2256" t="str">
        <f>VLOOKUP(Table5[[#This Row],[CONTROLN]],vlookup_table[],5,FALSE)</f>
        <v>R2</v>
      </c>
      <c r="Q2256">
        <f>VLOOKUP(Table5[[#This Row],[CONTROLN]],vlookup_table[],7,FALSE)</f>
        <v>25</v>
      </c>
      <c r="R2256">
        <f t="shared" si="35"/>
        <v>52</v>
      </c>
      <c r="S22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57" spans="1:19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  <c r="N2257">
        <f>VLOOKUP(Table5[[#This Row],[CONTROLN]],vlookup_table[],2,FALSE)</f>
        <v>28</v>
      </c>
      <c r="O2257">
        <f>VLOOKUP(Table5[[#This Row],[CONTROLN]],vlookup_table[],4,FALSE)</f>
        <v>5401</v>
      </c>
      <c r="P2257" t="str">
        <f>VLOOKUP(Table5[[#This Row],[CONTROLN]],vlookup_table[],5,FALSE)</f>
        <v>R2</v>
      </c>
      <c r="Q2257">
        <f>VLOOKUP(Table5[[#This Row],[CONTROLN]],vlookup_table[],7,FALSE)</f>
        <v>15</v>
      </c>
      <c r="R2257">
        <f t="shared" si="35"/>
        <v>43</v>
      </c>
      <c r="S22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58" spans="1:19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  <c r="N2258">
        <f>VLOOKUP(Table5[[#This Row],[CONTROLN]],vlookup_table[],2,FALSE)</f>
        <v>28</v>
      </c>
      <c r="O2258">
        <f>VLOOKUP(Table5[[#This Row],[CONTROLN]],vlookup_table[],4,FALSE)</f>
        <v>5201</v>
      </c>
      <c r="P2258" t="str">
        <f>VLOOKUP(Table5[[#This Row],[CONTROLN]],vlookup_table[],5,FALSE)</f>
        <v>T2</v>
      </c>
      <c r="Q2258">
        <f>VLOOKUP(Table5[[#This Row],[CONTROLN]],vlookup_table[],7,FALSE)</f>
        <v>25</v>
      </c>
      <c r="R2258">
        <f t="shared" si="35"/>
        <v>45</v>
      </c>
      <c r="S22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59" spans="1:19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  <c r="N2259">
        <f>VLOOKUP(Table5[[#This Row],[CONTROLN]],vlookup_table[],2,FALSE)</f>
        <v>2</v>
      </c>
      <c r="O2259">
        <f>VLOOKUP(Table5[[#This Row],[CONTROLN]],vlookup_table[],4,FALSE)</f>
        <v>0</v>
      </c>
      <c r="P2259" t="str">
        <f>VLOOKUP(Table5[[#This Row],[CONTROLN]],vlookup_table[],5,FALSE)</f>
        <v>T2</v>
      </c>
      <c r="Q2259">
        <f>VLOOKUP(Table5[[#This Row],[CONTROLN]],vlookup_table[],7,FALSE)</f>
        <v>15</v>
      </c>
      <c r="R2259" t="str">
        <f t="shared" si="35"/>
        <v/>
      </c>
      <c r="S22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60" spans="1:19" x14ac:dyDescent="0.35">
      <c r="A2260">
        <v>168317</v>
      </c>
      <c r="B2260" t="s">
        <v>22</v>
      </c>
      <c r="C2260" t="s">
        <v>109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  <c r="N2260">
        <f>VLOOKUP(Table5[[#This Row],[CONTROLN]],vlookup_table[],2,FALSE)</f>
        <v>0</v>
      </c>
      <c r="O2260">
        <f>VLOOKUP(Table5[[#This Row],[CONTROLN]],vlookup_table[],4,FALSE)</f>
        <v>0</v>
      </c>
      <c r="P2260" t="str">
        <f>VLOOKUP(Table5[[#This Row],[CONTROLN]],vlookup_table[],5,FALSE)</f>
        <v>U1</v>
      </c>
      <c r="Q2260">
        <f>VLOOKUP(Table5[[#This Row],[CONTROLN]],vlookup_table[],7,FALSE)</f>
        <v>13</v>
      </c>
      <c r="R2260" t="str">
        <f t="shared" si="35"/>
        <v/>
      </c>
      <c r="S22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61" spans="1:19" x14ac:dyDescent="0.35">
      <c r="A2261">
        <v>159553</v>
      </c>
      <c r="B2261" t="s">
        <v>41</v>
      </c>
      <c r="C2261" t="s">
        <v>14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  <c r="N2261">
        <f>VLOOKUP(Table5[[#This Row],[CONTROLN]],vlookup_table[],2,FALSE)</f>
        <v>1</v>
      </c>
      <c r="O2261">
        <f>VLOOKUP(Table5[[#This Row],[CONTROLN]],vlookup_table[],4,FALSE)</f>
        <v>3601</v>
      </c>
      <c r="P2261" t="str">
        <f>VLOOKUP(Table5[[#This Row],[CONTROLN]],vlookup_table[],5,FALSE)</f>
        <v>R2</v>
      </c>
      <c r="Q2261">
        <f>VLOOKUP(Table5[[#This Row],[CONTROLN]],vlookup_table[],7,FALSE)</f>
        <v>7</v>
      </c>
      <c r="R2261">
        <f t="shared" si="35"/>
        <v>61</v>
      </c>
      <c r="S22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62" spans="1:19" x14ac:dyDescent="0.35">
      <c r="A2262">
        <v>56049</v>
      </c>
      <c r="B2262" t="s">
        <v>63</v>
      </c>
      <c r="C2262" t="s">
        <v>17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  <c r="N2262">
        <f>VLOOKUP(Table5[[#This Row],[CONTROLN]],vlookup_table[],2,FALSE)</f>
        <v>0</v>
      </c>
      <c r="O2262">
        <f>VLOOKUP(Table5[[#This Row],[CONTROLN]],vlookup_table[],4,FALSE)</f>
        <v>2709</v>
      </c>
      <c r="P2262" t="str">
        <f>VLOOKUP(Table5[[#This Row],[CONTROLN]],vlookup_table[],5,FALSE)</f>
        <v>R2</v>
      </c>
      <c r="Q2262">
        <f>VLOOKUP(Table5[[#This Row],[CONTROLN]],vlookup_table[],7,FALSE)</f>
        <v>14</v>
      </c>
      <c r="R2262">
        <f t="shared" si="35"/>
        <v>69</v>
      </c>
      <c r="S22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63" spans="1:19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  <c r="N2263">
        <f>VLOOKUP(Table5[[#This Row],[CONTROLN]],vlookup_table[],2,FALSE)</f>
        <v>1</v>
      </c>
      <c r="O2263">
        <f>VLOOKUP(Table5[[#This Row],[CONTROLN]],vlookup_table[],4,FALSE)</f>
        <v>3506</v>
      </c>
      <c r="P2263" t="str">
        <f>VLOOKUP(Table5[[#This Row],[CONTROLN]],vlookup_table[],5,FALSE)</f>
        <v>T2</v>
      </c>
      <c r="Q2263">
        <f>VLOOKUP(Table5[[#This Row],[CONTROLN]],vlookup_table[],7,FALSE)</f>
        <v>12</v>
      </c>
      <c r="R2263">
        <f t="shared" si="35"/>
        <v>62</v>
      </c>
      <c r="S22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64" spans="1:19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  <c r="N2264">
        <f>VLOOKUP(Table5[[#This Row],[CONTROLN]],vlookup_table[],2,FALSE)</f>
        <v>1</v>
      </c>
      <c r="O2264">
        <f>VLOOKUP(Table5[[#This Row],[CONTROLN]],vlookup_table[],4,FALSE)</f>
        <v>0</v>
      </c>
      <c r="P2264" t="str">
        <f>VLOOKUP(Table5[[#This Row],[CONTROLN]],vlookup_table[],5,FALSE)</f>
        <v>R2</v>
      </c>
      <c r="Q2264">
        <f>VLOOKUP(Table5[[#This Row],[CONTROLN]],vlookup_table[],7,FALSE)</f>
        <v>20</v>
      </c>
      <c r="R2264" t="str">
        <f t="shared" si="35"/>
        <v/>
      </c>
      <c r="S22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65" spans="1:19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  <c r="N2265">
        <f>VLOOKUP(Table5[[#This Row],[CONTROLN]],vlookup_table[],2,FALSE)</f>
        <v>0</v>
      </c>
      <c r="O2265">
        <f>VLOOKUP(Table5[[#This Row],[CONTROLN]],vlookup_table[],4,FALSE)</f>
        <v>4901</v>
      </c>
      <c r="P2265" t="str">
        <f>VLOOKUP(Table5[[#This Row],[CONTROLN]],vlookup_table[],5,FALSE)</f>
        <v>C1</v>
      </c>
      <c r="Q2265">
        <f>VLOOKUP(Table5[[#This Row],[CONTROLN]],vlookup_table[],7,FALSE)</f>
        <v>4</v>
      </c>
      <c r="R2265">
        <f t="shared" si="35"/>
        <v>48</v>
      </c>
      <c r="S22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66" spans="1:19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  <c r="N2266">
        <f>VLOOKUP(Table5[[#This Row],[CONTROLN]],vlookup_table[],2,FALSE)</f>
        <v>0</v>
      </c>
      <c r="O2266">
        <f>VLOOKUP(Table5[[#This Row],[CONTROLN]],vlookup_table[],4,FALSE)</f>
        <v>3001</v>
      </c>
      <c r="P2266" t="str">
        <f>VLOOKUP(Table5[[#This Row],[CONTROLN]],vlookup_table[],5,FALSE)</f>
        <v>S2</v>
      </c>
      <c r="Q2266">
        <f>VLOOKUP(Table5[[#This Row],[CONTROLN]],vlookup_table[],7,FALSE)</f>
        <v>10</v>
      </c>
      <c r="R2266">
        <f t="shared" si="35"/>
        <v>67</v>
      </c>
      <c r="S22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67" spans="1:19" x14ac:dyDescent="0.35">
      <c r="A2267">
        <v>118367</v>
      </c>
      <c r="B2267" t="s">
        <v>21</v>
      </c>
      <c r="C2267" t="s">
        <v>109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  <c r="N2267">
        <f>VLOOKUP(Table5[[#This Row],[CONTROLN]],vlookup_table[],2,FALSE)</f>
        <v>1</v>
      </c>
      <c r="O2267">
        <f>VLOOKUP(Table5[[#This Row],[CONTROLN]],vlookup_table[],4,FALSE)</f>
        <v>3701</v>
      </c>
      <c r="P2267" t="str">
        <f>VLOOKUP(Table5[[#This Row],[CONTROLN]],vlookup_table[],5,FALSE)</f>
        <v>R2</v>
      </c>
      <c r="Q2267">
        <f>VLOOKUP(Table5[[#This Row],[CONTROLN]],vlookup_table[],7,FALSE)</f>
        <v>19</v>
      </c>
      <c r="R2267">
        <f t="shared" si="35"/>
        <v>60</v>
      </c>
      <c r="S22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68" spans="1:19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  <c r="N2268">
        <f>VLOOKUP(Table5[[#This Row],[CONTROLN]],vlookup_table[],2,FALSE)</f>
        <v>0</v>
      </c>
      <c r="O2268">
        <f>VLOOKUP(Table5[[#This Row],[CONTROLN]],vlookup_table[],4,FALSE)</f>
        <v>0</v>
      </c>
      <c r="P2268" t="str">
        <f>VLOOKUP(Table5[[#This Row],[CONTROLN]],vlookup_table[],5,FALSE)</f>
        <v>U4</v>
      </c>
      <c r="Q2268">
        <f>VLOOKUP(Table5[[#This Row],[CONTROLN]],vlookup_table[],7,FALSE)</f>
        <v>15</v>
      </c>
      <c r="R2268" t="str">
        <f t="shared" si="35"/>
        <v/>
      </c>
      <c r="S22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69" spans="1:19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  <c r="N2269">
        <f>VLOOKUP(Table5[[#This Row],[CONTROLN]],vlookup_table[],2,FALSE)</f>
        <v>0</v>
      </c>
      <c r="O2269">
        <f>VLOOKUP(Table5[[#This Row],[CONTROLN]],vlookup_table[],4,FALSE)</f>
        <v>2001</v>
      </c>
      <c r="P2269" t="str">
        <f>VLOOKUP(Table5[[#This Row],[CONTROLN]],vlookup_table[],5,FALSE)</f>
        <v>T1</v>
      </c>
      <c r="Q2269">
        <f>VLOOKUP(Table5[[#This Row],[CONTROLN]],vlookup_table[],7,FALSE)</f>
        <v>10</v>
      </c>
      <c r="R2269">
        <f t="shared" si="35"/>
        <v>77</v>
      </c>
      <c r="S22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70" spans="1:19" x14ac:dyDescent="0.35">
      <c r="A2270">
        <v>138944</v>
      </c>
      <c r="B2270" t="s">
        <v>56</v>
      </c>
      <c r="C2270" t="s">
        <v>17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  <c r="N2270">
        <f>VLOOKUP(Table5[[#This Row],[CONTROLN]],vlookup_table[],2,FALSE)</f>
        <v>0</v>
      </c>
      <c r="O2270">
        <f>VLOOKUP(Table5[[#This Row],[CONTROLN]],vlookup_table[],4,FALSE)</f>
        <v>3201</v>
      </c>
      <c r="P2270" t="str">
        <f>VLOOKUP(Table5[[#This Row],[CONTROLN]],vlookup_table[],5,FALSE)</f>
        <v>C1</v>
      </c>
      <c r="Q2270">
        <f>VLOOKUP(Table5[[#This Row],[CONTROLN]],vlookup_table[],7,FALSE)</f>
        <v>11</v>
      </c>
      <c r="R2270">
        <f t="shared" si="35"/>
        <v>65</v>
      </c>
      <c r="S22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71" spans="1:19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  <c r="N2271">
        <f>VLOOKUP(Table5[[#This Row],[CONTROLN]],vlookup_table[],2,FALSE)</f>
        <v>1</v>
      </c>
      <c r="O2271">
        <f>VLOOKUP(Table5[[#This Row],[CONTROLN]],vlookup_table[],4,FALSE)</f>
        <v>0</v>
      </c>
      <c r="P2271" t="str">
        <f>VLOOKUP(Table5[[#This Row],[CONTROLN]],vlookup_table[],5,FALSE)</f>
        <v>R2</v>
      </c>
      <c r="Q2271">
        <f>VLOOKUP(Table5[[#This Row],[CONTROLN]],vlookup_table[],7,FALSE)</f>
        <v>20</v>
      </c>
      <c r="R2271" t="str">
        <f t="shared" si="35"/>
        <v/>
      </c>
      <c r="S22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72" spans="1:19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  <c r="N2272">
        <f>VLOOKUP(Table5[[#This Row],[CONTROLN]],vlookup_table[],2,FALSE)</f>
        <v>0</v>
      </c>
      <c r="O2272">
        <f>VLOOKUP(Table5[[#This Row],[CONTROLN]],vlookup_table[],4,FALSE)</f>
        <v>0</v>
      </c>
      <c r="P2272" t="str">
        <f>VLOOKUP(Table5[[#This Row],[CONTROLN]],vlookup_table[],5,FALSE)</f>
        <v>T2</v>
      </c>
      <c r="Q2272">
        <f>VLOOKUP(Table5[[#This Row],[CONTROLN]],vlookup_table[],7,FALSE)</f>
        <v>5</v>
      </c>
      <c r="R2272" t="str">
        <f t="shared" si="35"/>
        <v/>
      </c>
      <c r="S22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73" spans="1:19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  <c r="N2273">
        <f>VLOOKUP(Table5[[#This Row],[CONTROLN]],vlookup_table[],2,FALSE)</f>
        <v>1</v>
      </c>
      <c r="O2273">
        <f>VLOOKUP(Table5[[#This Row],[CONTROLN]],vlookup_table[],4,FALSE)</f>
        <v>4401</v>
      </c>
      <c r="P2273" t="str">
        <f>VLOOKUP(Table5[[#This Row],[CONTROLN]],vlookup_table[],5,FALSE)</f>
        <v>R1</v>
      </c>
      <c r="Q2273">
        <f>VLOOKUP(Table5[[#This Row],[CONTROLN]],vlookup_table[],7,FALSE)</f>
        <v>15</v>
      </c>
      <c r="R2273">
        <f t="shared" si="35"/>
        <v>53</v>
      </c>
      <c r="S22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74" spans="1:19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  <c r="N2274">
        <f>VLOOKUP(Table5[[#This Row],[CONTROLN]],vlookup_table[],2,FALSE)</f>
        <v>0</v>
      </c>
      <c r="O2274">
        <f>VLOOKUP(Table5[[#This Row],[CONTROLN]],vlookup_table[],4,FALSE)</f>
        <v>3004</v>
      </c>
      <c r="P2274" t="str">
        <f>VLOOKUP(Table5[[#This Row],[CONTROLN]],vlookup_table[],5,FALSE)</f>
        <v>C2</v>
      </c>
      <c r="Q2274">
        <f>VLOOKUP(Table5[[#This Row],[CONTROLN]],vlookup_table[],7,FALSE)</f>
        <v>16</v>
      </c>
      <c r="R2274">
        <f t="shared" si="35"/>
        <v>67</v>
      </c>
      <c r="S22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75" spans="1:19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  <c r="N2275">
        <f>VLOOKUP(Table5[[#This Row],[CONTROLN]],vlookup_table[],2,FALSE)</f>
        <v>1</v>
      </c>
      <c r="O2275">
        <f>VLOOKUP(Table5[[#This Row],[CONTROLN]],vlookup_table[],4,FALSE)</f>
        <v>3201</v>
      </c>
      <c r="P2275" t="str">
        <f>VLOOKUP(Table5[[#This Row],[CONTROLN]],vlookup_table[],5,FALSE)</f>
        <v>U3</v>
      </c>
      <c r="Q2275">
        <f>VLOOKUP(Table5[[#This Row],[CONTROLN]],vlookup_table[],7,FALSE)</f>
        <v>20</v>
      </c>
      <c r="R2275">
        <f t="shared" si="35"/>
        <v>65</v>
      </c>
      <c r="S22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76" spans="1:19" x14ac:dyDescent="0.35">
      <c r="A2276">
        <v>47448</v>
      </c>
      <c r="B2276" t="s">
        <v>44</v>
      </c>
      <c r="C2276" t="s">
        <v>14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  <c r="N2276">
        <f>VLOOKUP(Table5[[#This Row],[CONTROLN]],vlookup_table[],2,FALSE)</f>
        <v>1</v>
      </c>
      <c r="O2276">
        <f>VLOOKUP(Table5[[#This Row],[CONTROLN]],vlookup_table[],4,FALSE)</f>
        <v>0</v>
      </c>
      <c r="P2276" t="str">
        <f>VLOOKUP(Table5[[#This Row],[CONTROLN]],vlookup_table[],5,FALSE)</f>
        <v>S2</v>
      </c>
      <c r="Q2276">
        <f>VLOOKUP(Table5[[#This Row],[CONTROLN]],vlookup_table[],7,FALSE)</f>
        <v>5</v>
      </c>
      <c r="R2276" t="str">
        <f t="shared" si="35"/>
        <v/>
      </c>
      <c r="S22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77" spans="1:19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  <c r="N2277">
        <f>VLOOKUP(Table5[[#This Row],[CONTROLN]],vlookup_table[],2,FALSE)</f>
        <v>28</v>
      </c>
      <c r="O2277">
        <f>VLOOKUP(Table5[[#This Row],[CONTROLN]],vlookup_table[],4,FALSE)</f>
        <v>0</v>
      </c>
      <c r="P2277" t="str">
        <f>VLOOKUP(Table5[[#This Row],[CONTROLN]],vlookup_table[],5,FALSE)</f>
        <v>T2</v>
      </c>
      <c r="Q2277">
        <f>VLOOKUP(Table5[[#This Row],[CONTROLN]],vlookup_table[],7,FALSE)</f>
        <v>15</v>
      </c>
      <c r="R2277" t="str">
        <f t="shared" si="35"/>
        <v/>
      </c>
      <c r="S22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78" spans="1:19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  <c r="N2278">
        <f>VLOOKUP(Table5[[#This Row],[CONTROLN]],vlookup_table[],2,FALSE)</f>
        <v>1</v>
      </c>
      <c r="O2278">
        <f>VLOOKUP(Table5[[#This Row],[CONTROLN]],vlookup_table[],4,FALSE)</f>
        <v>2402</v>
      </c>
      <c r="P2278" t="str">
        <f>VLOOKUP(Table5[[#This Row],[CONTROLN]],vlookup_table[],5,FALSE)</f>
        <v>T2</v>
      </c>
      <c r="Q2278">
        <f>VLOOKUP(Table5[[#This Row],[CONTROLN]],vlookup_table[],7,FALSE)</f>
        <v>5</v>
      </c>
      <c r="R2278">
        <f t="shared" si="35"/>
        <v>73</v>
      </c>
      <c r="S22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79" spans="1:19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  <c r="N2279">
        <f>VLOOKUP(Table5[[#This Row],[CONTROLN]],vlookup_table[],2,FALSE)</f>
        <v>1</v>
      </c>
      <c r="O2279">
        <f>VLOOKUP(Table5[[#This Row],[CONTROLN]],vlookup_table[],4,FALSE)</f>
        <v>2506</v>
      </c>
      <c r="P2279" t="str">
        <f>VLOOKUP(Table5[[#This Row],[CONTROLN]],vlookup_table[],5,FALSE)</f>
        <v>T3</v>
      </c>
      <c r="Q2279">
        <f>VLOOKUP(Table5[[#This Row],[CONTROLN]],vlookup_table[],7,FALSE)</f>
        <v>12</v>
      </c>
      <c r="R2279">
        <f t="shared" si="35"/>
        <v>72</v>
      </c>
      <c r="S22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80" spans="1:19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  <c r="N2280">
        <f>VLOOKUP(Table5[[#This Row],[CONTROLN]],vlookup_table[],2,FALSE)</f>
        <v>0</v>
      </c>
      <c r="O2280">
        <f>VLOOKUP(Table5[[#This Row],[CONTROLN]],vlookup_table[],4,FALSE)</f>
        <v>5701</v>
      </c>
      <c r="P2280" t="str">
        <f>VLOOKUP(Table5[[#This Row],[CONTROLN]],vlookup_table[],5,FALSE)</f>
        <v>C1</v>
      </c>
      <c r="Q2280">
        <f>VLOOKUP(Table5[[#This Row],[CONTROLN]],vlookup_table[],7,FALSE)</f>
        <v>15</v>
      </c>
      <c r="R2280">
        <f t="shared" si="35"/>
        <v>40</v>
      </c>
      <c r="S22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81" spans="1:19" x14ac:dyDescent="0.35">
      <c r="A2281">
        <v>87016</v>
      </c>
      <c r="B2281" t="s">
        <v>35</v>
      </c>
      <c r="C2281" t="s">
        <v>17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  <c r="N2281">
        <f>VLOOKUP(Table5[[#This Row],[CONTROLN]],vlookup_table[],2,FALSE)</f>
        <v>2</v>
      </c>
      <c r="O2281">
        <f>VLOOKUP(Table5[[#This Row],[CONTROLN]],vlookup_table[],4,FALSE)</f>
        <v>0</v>
      </c>
      <c r="P2281" t="str">
        <f>VLOOKUP(Table5[[#This Row],[CONTROLN]],vlookup_table[],5,FALSE)</f>
        <v>R2</v>
      </c>
      <c r="Q2281">
        <f>VLOOKUP(Table5[[#This Row],[CONTROLN]],vlookup_table[],7,FALSE)</f>
        <v>23</v>
      </c>
      <c r="R2281" t="str">
        <f t="shared" si="35"/>
        <v/>
      </c>
      <c r="S22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82" spans="1:19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  <c r="N2282">
        <f>VLOOKUP(Table5[[#This Row],[CONTROLN]],vlookup_table[],2,FALSE)</f>
        <v>0</v>
      </c>
      <c r="O2282">
        <f>VLOOKUP(Table5[[#This Row],[CONTROLN]],vlookup_table[],4,FALSE)</f>
        <v>3201</v>
      </c>
      <c r="P2282" t="str">
        <f>VLOOKUP(Table5[[#This Row],[CONTROLN]],vlookup_table[],5,FALSE)</f>
        <v>T1</v>
      </c>
      <c r="Q2282">
        <f>VLOOKUP(Table5[[#This Row],[CONTROLN]],vlookup_table[],7,FALSE)</f>
        <v>75</v>
      </c>
      <c r="R2282">
        <f t="shared" si="35"/>
        <v>65</v>
      </c>
      <c r="S22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83" spans="1:19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  <c r="N2283">
        <f>VLOOKUP(Table5[[#This Row],[CONTROLN]],vlookup_table[],2,FALSE)</f>
        <v>0</v>
      </c>
      <c r="O2283">
        <f>VLOOKUP(Table5[[#This Row],[CONTROLN]],vlookup_table[],4,FALSE)</f>
        <v>2403</v>
      </c>
      <c r="P2283" t="str">
        <f>VLOOKUP(Table5[[#This Row],[CONTROLN]],vlookup_table[],5,FALSE)</f>
        <v>T2</v>
      </c>
      <c r="Q2283">
        <f>VLOOKUP(Table5[[#This Row],[CONTROLN]],vlookup_table[],7,FALSE)</f>
        <v>14</v>
      </c>
      <c r="R2283">
        <f t="shared" si="35"/>
        <v>73</v>
      </c>
      <c r="S22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84" spans="1:19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  <c r="N2284">
        <f>VLOOKUP(Table5[[#This Row],[CONTROLN]],vlookup_table[],2,FALSE)</f>
        <v>76</v>
      </c>
      <c r="O2284">
        <f>VLOOKUP(Table5[[#This Row],[CONTROLN]],vlookup_table[],4,FALSE)</f>
        <v>0</v>
      </c>
      <c r="P2284" t="str">
        <f>VLOOKUP(Table5[[#This Row],[CONTROLN]],vlookup_table[],5,FALSE)</f>
        <v/>
      </c>
      <c r="Q2284">
        <f>VLOOKUP(Table5[[#This Row],[CONTROLN]],vlookup_table[],7,FALSE)</f>
        <v>25</v>
      </c>
      <c r="R2284" t="str">
        <f t="shared" si="35"/>
        <v/>
      </c>
      <c r="S228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285" spans="1:19" x14ac:dyDescent="0.35">
      <c r="A2285">
        <v>145231</v>
      </c>
      <c r="B2285" t="s">
        <v>22</v>
      </c>
      <c r="C2285" t="s">
        <v>109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  <c r="N2285">
        <f>VLOOKUP(Table5[[#This Row],[CONTROLN]],vlookup_table[],2,FALSE)</f>
        <v>0</v>
      </c>
      <c r="O2285">
        <f>VLOOKUP(Table5[[#This Row],[CONTROLN]],vlookup_table[],4,FALSE)</f>
        <v>0</v>
      </c>
      <c r="P2285" t="str">
        <f>VLOOKUP(Table5[[#This Row],[CONTROLN]],vlookup_table[],5,FALSE)</f>
        <v>U2</v>
      </c>
      <c r="Q2285">
        <f>VLOOKUP(Table5[[#This Row],[CONTROLN]],vlookup_table[],7,FALSE)</f>
        <v>6</v>
      </c>
      <c r="R2285" t="str">
        <f t="shared" si="35"/>
        <v/>
      </c>
      <c r="S22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86" spans="1:19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  <c r="N2286">
        <f>VLOOKUP(Table5[[#This Row],[CONTROLN]],vlookup_table[],2,FALSE)</f>
        <v>1</v>
      </c>
      <c r="O2286">
        <f>VLOOKUP(Table5[[#This Row],[CONTROLN]],vlookup_table[],4,FALSE)</f>
        <v>3101</v>
      </c>
      <c r="P2286" t="str">
        <f>VLOOKUP(Table5[[#This Row],[CONTROLN]],vlookup_table[],5,FALSE)</f>
        <v>R2</v>
      </c>
      <c r="Q2286">
        <f>VLOOKUP(Table5[[#This Row],[CONTROLN]],vlookup_table[],7,FALSE)</f>
        <v>12</v>
      </c>
      <c r="R2286">
        <f t="shared" si="35"/>
        <v>66</v>
      </c>
      <c r="S22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87" spans="1:19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  <c r="N2287">
        <f>VLOOKUP(Table5[[#This Row],[CONTROLN]],vlookup_table[],2,FALSE)</f>
        <v>0</v>
      </c>
      <c r="O2287">
        <f>VLOOKUP(Table5[[#This Row],[CONTROLN]],vlookup_table[],4,FALSE)</f>
        <v>5211</v>
      </c>
      <c r="P2287" t="str">
        <f>VLOOKUP(Table5[[#This Row],[CONTROLN]],vlookup_table[],5,FALSE)</f>
        <v>S1</v>
      </c>
      <c r="Q2287">
        <f>VLOOKUP(Table5[[#This Row],[CONTROLN]],vlookup_table[],7,FALSE)</f>
        <v>25</v>
      </c>
      <c r="R2287">
        <f t="shared" si="35"/>
        <v>44</v>
      </c>
      <c r="S22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88" spans="1:19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  <c r="N2288">
        <f>VLOOKUP(Table5[[#This Row],[CONTROLN]],vlookup_table[],2,FALSE)</f>
        <v>2</v>
      </c>
      <c r="O2288">
        <f>VLOOKUP(Table5[[#This Row],[CONTROLN]],vlookup_table[],4,FALSE)</f>
        <v>2307</v>
      </c>
      <c r="P2288" t="str">
        <f>VLOOKUP(Table5[[#This Row],[CONTROLN]],vlookup_table[],5,FALSE)</f>
        <v>C1</v>
      </c>
      <c r="Q2288">
        <f>VLOOKUP(Table5[[#This Row],[CONTROLN]],vlookup_table[],7,FALSE)</f>
        <v>15</v>
      </c>
      <c r="R2288">
        <f t="shared" si="35"/>
        <v>73</v>
      </c>
      <c r="S22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89" spans="1:19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  <c r="N2289">
        <f>VLOOKUP(Table5[[#This Row],[CONTROLN]],vlookup_table[],2,FALSE)</f>
        <v>0</v>
      </c>
      <c r="O2289">
        <f>VLOOKUP(Table5[[#This Row],[CONTROLN]],vlookup_table[],4,FALSE)</f>
        <v>3001</v>
      </c>
      <c r="P2289" t="str">
        <f>VLOOKUP(Table5[[#This Row],[CONTROLN]],vlookup_table[],5,FALSE)</f>
        <v>R3</v>
      </c>
      <c r="Q2289">
        <f>VLOOKUP(Table5[[#This Row],[CONTROLN]],vlookup_table[],7,FALSE)</f>
        <v>12</v>
      </c>
      <c r="R2289">
        <f t="shared" si="35"/>
        <v>67</v>
      </c>
      <c r="S22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290" spans="1:19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  <c r="N2290">
        <f>VLOOKUP(Table5[[#This Row],[CONTROLN]],vlookup_table[],2,FALSE)</f>
        <v>2</v>
      </c>
      <c r="O2290">
        <f>VLOOKUP(Table5[[#This Row],[CONTROLN]],vlookup_table[],4,FALSE)</f>
        <v>5212</v>
      </c>
      <c r="P2290" t="str">
        <f>VLOOKUP(Table5[[#This Row],[CONTROLN]],vlookup_table[],5,FALSE)</f>
        <v>T2</v>
      </c>
      <c r="Q2290">
        <f>VLOOKUP(Table5[[#This Row],[CONTROLN]],vlookup_table[],7,FALSE)</f>
        <v>20</v>
      </c>
      <c r="R2290">
        <f t="shared" si="35"/>
        <v>44</v>
      </c>
      <c r="S22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91" spans="1:19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  <c r="N2291">
        <f>VLOOKUP(Table5[[#This Row],[CONTROLN]],vlookup_table[],2,FALSE)</f>
        <v>1002</v>
      </c>
      <c r="O2291">
        <f>VLOOKUP(Table5[[#This Row],[CONTROLN]],vlookup_table[],4,FALSE)</f>
        <v>2201</v>
      </c>
      <c r="P2291" t="str">
        <f>VLOOKUP(Table5[[#This Row],[CONTROLN]],vlookup_table[],5,FALSE)</f>
        <v>T1</v>
      </c>
      <c r="Q2291">
        <f>VLOOKUP(Table5[[#This Row],[CONTROLN]],vlookup_table[],7,FALSE)</f>
        <v>25</v>
      </c>
      <c r="R2291">
        <f t="shared" si="35"/>
        <v>75</v>
      </c>
      <c r="S22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92" spans="1:19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  <c r="N2292">
        <f>VLOOKUP(Table5[[#This Row],[CONTROLN]],vlookup_table[],2,FALSE)</f>
        <v>0</v>
      </c>
      <c r="O2292">
        <f>VLOOKUP(Table5[[#This Row],[CONTROLN]],vlookup_table[],4,FALSE)</f>
        <v>4206</v>
      </c>
      <c r="P2292" t="str">
        <f>VLOOKUP(Table5[[#This Row],[CONTROLN]],vlookup_table[],5,FALSE)</f>
        <v>U1</v>
      </c>
      <c r="Q2292">
        <f>VLOOKUP(Table5[[#This Row],[CONTROLN]],vlookup_table[],7,FALSE)</f>
        <v>15</v>
      </c>
      <c r="R2292">
        <f t="shared" si="35"/>
        <v>55</v>
      </c>
      <c r="S22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293" spans="1:19" x14ac:dyDescent="0.35">
      <c r="A2293">
        <v>110822</v>
      </c>
      <c r="B2293" t="s">
        <v>33</v>
      </c>
      <c r="C2293" t="s">
        <v>17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  <c r="N2293">
        <f>VLOOKUP(Table5[[#This Row],[CONTROLN]],vlookup_table[],2,FALSE)</f>
        <v>2</v>
      </c>
      <c r="O2293">
        <f>VLOOKUP(Table5[[#This Row],[CONTROLN]],vlookup_table[],4,FALSE)</f>
        <v>0</v>
      </c>
      <c r="P2293" t="str">
        <f>VLOOKUP(Table5[[#This Row],[CONTROLN]],vlookup_table[],5,FALSE)</f>
        <v>C1</v>
      </c>
      <c r="Q2293">
        <f>VLOOKUP(Table5[[#This Row],[CONTROLN]],vlookup_table[],7,FALSE)</f>
        <v>20</v>
      </c>
      <c r="R2293" t="str">
        <f t="shared" si="35"/>
        <v/>
      </c>
      <c r="S22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294" spans="1:19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  <c r="N2294">
        <f>VLOOKUP(Table5[[#This Row],[CONTROLN]],vlookup_table[],2,FALSE)</f>
        <v>2</v>
      </c>
      <c r="O2294">
        <f>VLOOKUP(Table5[[#This Row],[CONTROLN]],vlookup_table[],4,FALSE)</f>
        <v>0</v>
      </c>
      <c r="P2294" t="str">
        <f>VLOOKUP(Table5[[#This Row],[CONTROLN]],vlookup_table[],5,FALSE)</f>
        <v>S1</v>
      </c>
      <c r="Q2294">
        <f>VLOOKUP(Table5[[#This Row],[CONTROLN]],vlookup_table[],7,FALSE)</f>
        <v>10</v>
      </c>
      <c r="R2294" t="str">
        <f t="shared" si="35"/>
        <v/>
      </c>
      <c r="S22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95" spans="1:19" x14ac:dyDescent="0.35">
      <c r="A2295">
        <v>6183</v>
      </c>
      <c r="B2295" t="s">
        <v>41</v>
      </c>
      <c r="C2295" t="s">
        <v>14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  <c r="N2295">
        <f>VLOOKUP(Table5[[#This Row],[CONTROLN]],vlookup_table[],2,FALSE)</f>
        <v>1</v>
      </c>
      <c r="O2295">
        <f>VLOOKUP(Table5[[#This Row],[CONTROLN]],vlookup_table[],4,FALSE)</f>
        <v>2409</v>
      </c>
      <c r="P2295" t="str">
        <f>VLOOKUP(Table5[[#This Row],[CONTROLN]],vlookup_table[],5,FALSE)</f>
        <v/>
      </c>
      <c r="Q2295">
        <f>VLOOKUP(Table5[[#This Row],[CONTROLN]],vlookup_table[],7,FALSE)</f>
        <v>100</v>
      </c>
      <c r="R2295">
        <f t="shared" si="35"/>
        <v>72</v>
      </c>
      <c r="S229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296" spans="1:19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  <c r="N2296">
        <f>VLOOKUP(Table5[[#This Row],[CONTROLN]],vlookup_table[],2,FALSE)</f>
        <v>0</v>
      </c>
      <c r="O2296">
        <f>VLOOKUP(Table5[[#This Row],[CONTROLN]],vlookup_table[],4,FALSE)</f>
        <v>0</v>
      </c>
      <c r="P2296" t="str">
        <f>VLOOKUP(Table5[[#This Row],[CONTROLN]],vlookup_table[],5,FALSE)</f>
        <v>S2</v>
      </c>
      <c r="Q2296">
        <f>VLOOKUP(Table5[[#This Row],[CONTROLN]],vlookup_table[],7,FALSE)</f>
        <v>20</v>
      </c>
      <c r="R2296" t="str">
        <f t="shared" si="35"/>
        <v/>
      </c>
      <c r="S22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297" spans="1:19" x14ac:dyDescent="0.35">
      <c r="A2297">
        <v>109644</v>
      </c>
      <c r="B2297" t="s">
        <v>13</v>
      </c>
      <c r="C2297" t="s">
        <v>109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  <c r="N2297">
        <f>VLOOKUP(Table5[[#This Row],[CONTROLN]],vlookup_table[],2,FALSE)</f>
        <v>1002</v>
      </c>
      <c r="O2297">
        <f>VLOOKUP(Table5[[#This Row],[CONTROLN]],vlookup_table[],4,FALSE)</f>
        <v>2509</v>
      </c>
      <c r="P2297" t="str">
        <f>VLOOKUP(Table5[[#This Row],[CONTROLN]],vlookup_table[],5,FALSE)</f>
        <v>T2</v>
      </c>
      <c r="Q2297">
        <f>VLOOKUP(Table5[[#This Row],[CONTROLN]],vlookup_table[],7,FALSE)</f>
        <v>5</v>
      </c>
      <c r="R2297">
        <f t="shared" si="35"/>
        <v>71</v>
      </c>
      <c r="S22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98" spans="1:19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  <c r="N2298">
        <f>VLOOKUP(Table5[[#This Row],[CONTROLN]],vlookup_table[],2,FALSE)</f>
        <v>0</v>
      </c>
      <c r="O2298">
        <f>VLOOKUP(Table5[[#This Row],[CONTROLN]],vlookup_table[],4,FALSE)</f>
        <v>1901</v>
      </c>
      <c r="P2298" t="str">
        <f>VLOOKUP(Table5[[#This Row],[CONTROLN]],vlookup_table[],5,FALSE)</f>
        <v>T2</v>
      </c>
      <c r="Q2298">
        <f>VLOOKUP(Table5[[#This Row],[CONTROLN]],vlookup_table[],7,FALSE)</f>
        <v>10</v>
      </c>
      <c r="R2298">
        <f t="shared" si="35"/>
        <v>78</v>
      </c>
      <c r="S22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299" spans="1:19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  <c r="N2299">
        <f>VLOOKUP(Table5[[#This Row],[CONTROLN]],vlookup_table[],2,FALSE)</f>
        <v>0</v>
      </c>
      <c r="O2299">
        <f>VLOOKUP(Table5[[#This Row],[CONTROLN]],vlookup_table[],4,FALSE)</f>
        <v>0</v>
      </c>
      <c r="P2299" t="str">
        <f>VLOOKUP(Table5[[#This Row],[CONTROLN]],vlookup_table[],5,FALSE)</f>
        <v>T2</v>
      </c>
      <c r="Q2299">
        <f>VLOOKUP(Table5[[#This Row],[CONTROLN]],vlookup_table[],7,FALSE)</f>
        <v>15</v>
      </c>
      <c r="R2299" t="str">
        <f t="shared" si="35"/>
        <v/>
      </c>
      <c r="S22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00" spans="1:19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  <c r="N2300">
        <f>VLOOKUP(Table5[[#This Row],[CONTROLN]],vlookup_table[],2,FALSE)</f>
        <v>1</v>
      </c>
      <c r="O2300">
        <f>VLOOKUP(Table5[[#This Row],[CONTROLN]],vlookup_table[],4,FALSE)</f>
        <v>2705</v>
      </c>
      <c r="P2300" t="str">
        <f>VLOOKUP(Table5[[#This Row],[CONTROLN]],vlookup_table[],5,FALSE)</f>
        <v>S2</v>
      </c>
      <c r="Q2300">
        <f>VLOOKUP(Table5[[#This Row],[CONTROLN]],vlookup_table[],7,FALSE)</f>
        <v>20</v>
      </c>
      <c r="R2300">
        <f t="shared" si="35"/>
        <v>70</v>
      </c>
      <c r="S23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01" spans="1:19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  <c r="N2301">
        <f>VLOOKUP(Table5[[#This Row],[CONTROLN]],vlookup_table[],2,FALSE)</f>
        <v>2</v>
      </c>
      <c r="O2301">
        <f>VLOOKUP(Table5[[#This Row],[CONTROLN]],vlookup_table[],4,FALSE)</f>
        <v>0</v>
      </c>
      <c r="P2301" t="str">
        <f>VLOOKUP(Table5[[#This Row],[CONTROLN]],vlookup_table[],5,FALSE)</f>
        <v>R2</v>
      </c>
      <c r="Q2301">
        <f>VLOOKUP(Table5[[#This Row],[CONTROLN]],vlookup_table[],7,FALSE)</f>
        <v>10</v>
      </c>
      <c r="R2301" t="str">
        <f t="shared" si="35"/>
        <v/>
      </c>
      <c r="S23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02" spans="1:19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  <c r="N2302">
        <f>VLOOKUP(Table5[[#This Row],[CONTROLN]],vlookup_table[],2,FALSE)</f>
        <v>1</v>
      </c>
      <c r="O2302">
        <f>VLOOKUP(Table5[[#This Row],[CONTROLN]],vlookup_table[],4,FALSE)</f>
        <v>2701</v>
      </c>
      <c r="P2302" t="str">
        <f>VLOOKUP(Table5[[#This Row],[CONTROLN]],vlookup_table[],5,FALSE)</f>
        <v>U4</v>
      </c>
      <c r="Q2302">
        <f>VLOOKUP(Table5[[#This Row],[CONTROLN]],vlookup_table[],7,FALSE)</f>
        <v>10</v>
      </c>
      <c r="R2302">
        <f t="shared" si="35"/>
        <v>70</v>
      </c>
      <c r="S23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03" spans="1:19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  <c r="N2303">
        <f>VLOOKUP(Table5[[#This Row],[CONTROLN]],vlookup_table[],2,FALSE)</f>
        <v>0</v>
      </c>
      <c r="O2303">
        <f>VLOOKUP(Table5[[#This Row],[CONTROLN]],vlookup_table[],4,FALSE)</f>
        <v>4301</v>
      </c>
      <c r="P2303" t="str">
        <f>VLOOKUP(Table5[[#This Row],[CONTROLN]],vlookup_table[],5,FALSE)</f>
        <v>S2</v>
      </c>
      <c r="Q2303">
        <f>VLOOKUP(Table5[[#This Row],[CONTROLN]],vlookup_table[],7,FALSE)</f>
        <v>9</v>
      </c>
      <c r="R2303">
        <f t="shared" si="35"/>
        <v>54</v>
      </c>
      <c r="S23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04" spans="1:19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  <c r="N2304">
        <f>VLOOKUP(Table5[[#This Row],[CONTROLN]],vlookup_table[],2,FALSE)</f>
        <v>2</v>
      </c>
      <c r="O2304">
        <f>VLOOKUP(Table5[[#This Row],[CONTROLN]],vlookup_table[],4,FALSE)</f>
        <v>0</v>
      </c>
      <c r="P2304" t="str">
        <f>VLOOKUP(Table5[[#This Row],[CONTROLN]],vlookup_table[],5,FALSE)</f>
        <v>T3</v>
      </c>
      <c r="Q2304">
        <f>VLOOKUP(Table5[[#This Row],[CONTROLN]],vlookup_table[],7,FALSE)</f>
        <v>8</v>
      </c>
      <c r="R2304" t="str">
        <f t="shared" si="35"/>
        <v/>
      </c>
      <c r="S23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05" spans="1:19" x14ac:dyDescent="0.35">
      <c r="A2305">
        <v>178884</v>
      </c>
      <c r="B2305" t="s">
        <v>41</v>
      </c>
      <c r="C2305" t="s">
        <v>14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  <c r="N2305">
        <f>VLOOKUP(Table5[[#This Row],[CONTROLN]],vlookup_table[],2,FALSE)</f>
        <v>2</v>
      </c>
      <c r="O2305">
        <f>VLOOKUP(Table5[[#This Row],[CONTROLN]],vlookup_table[],4,FALSE)</f>
        <v>5201</v>
      </c>
      <c r="P2305" t="str">
        <f>VLOOKUP(Table5[[#This Row],[CONTROLN]],vlookup_table[],5,FALSE)</f>
        <v>S2</v>
      </c>
      <c r="Q2305">
        <f>VLOOKUP(Table5[[#This Row],[CONTROLN]],vlookup_table[],7,FALSE)</f>
        <v>15</v>
      </c>
      <c r="R2305">
        <f t="shared" si="35"/>
        <v>45</v>
      </c>
      <c r="S23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06" spans="1:19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  <c r="N2306">
        <f>VLOOKUP(Table5[[#This Row],[CONTROLN]],vlookup_table[],2,FALSE)</f>
        <v>2</v>
      </c>
      <c r="O2306">
        <f>VLOOKUP(Table5[[#This Row],[CONTROLN]],vlookup_table[],4,FALSE)</f>
        <v>3103</v>
      </c>
      <c r="P2306" t="str">
        <f>VLOOKUP(Table5[[#This Row],[CONTROLN]],vlookup_table[],5,FALSE)</f>
        <v>R2</v>
      </c>
      <c r="Q2306">
        <f>VLOOKUP(Table5[[#This Row],[CONTROLN]],vlookup_table[],7,FALSE)</f>
        <v>6</v>
      </c>
      <c r="R2306">
        <f t="shared" ref="R2306:R2369" si="36">IF(OR(O2306="",O2306=0),"",(1997-(1900+INT(O2306/100)))-IF(MOD(O2306,100)&gt;6,1,0))</f>
        <v>66</v>
      </c>
      <c r="S23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07" spans="1:19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  <c r="N2307">
        <f>VLOOKUP(Table5[[#This Row],[CONTROLN]],vlookup_table[],2,FALSE)</f>
        <v>1</v>
      </c>
      <c r="O2307">
        <f>VLOOKUP(Table5[[#This Row],[CONTROLN]],vlookup_table[],4,FALSE)</f>
        <v>3301</v>
      </c>
      <c r="P2307" t="str">
        <f>VLOOKUP(Table5[[#This Row],[CONTROLN]],vlookup_table[],5,FALSE)</f>
        <v>C2</v>
      </c>
      <c r="Q2307">
        <f>VLOOKUP(Table5[[#This Row],[CONTROLN]],vlookup_table[],7,FALSE)</f>
        <v>10</v>
      </c>
      <c r="R2307">
        <f t="shared" si="36"/>
        <v>64</v>
      </c>
      <c r="S23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08" spans="1:19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  <c r="N2308">
        <f>VLOOKUP(Table5[[#This Row],[CONTROLN]],vlookup_table[],2,FALSE)</f>
        <v>0</v>
      </c>
      <c r="O2308">
        <f>VLOOKUP(Table5[[#This Row],[CONTROLN]],vlookup_table[],4,FALSE)</f>
        <v>0</v>
      </c>
      <c r="P2308" t="str">
        <f>VLOOKUP(Table5[[#This Row],[CONTROLN]],vlookup_table[],5,FALSE)</f>
        <v>S2</v>
      </c>
      <c r="Q2308">
        <f>VLOOKUP(Table5[[#This Row],[CONTROLN]],vlookup_table[],7,FALSE)</f>
        <v>10</v>
      </c>
      <c r="R2308" t="str">
        <f t="shared" si="36"/>
        <v/>
      </c>
      <c r="S23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09" spans="1:19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  <c r="N2309">
        <f>VLOOKUP(Table5[[#This Row],[CONTROLN]],vlookup_table[],2,FALSE)</f>
        <v>0</v>
      </c>
      <c r="O2309">
        <f>VLOOKUP(Table5[[#This Row],[CONTROLN]],vlookup_table[],4,FALSE)</f>
        <v>6401</v>
      </c>
      <c r="P2309" t="str">
        <f>VLOOKUP(Table5[[#This Row],[CONTROLN]],vlookup_table[],5,FALSE)</f>
        <v>C2</v>
      </c>
      <c r="Q2309">
        <f>VLOOKUP(Table5[[#This Row],[CONTROLN]],vlookup_table[],7,FALSE)</f>
        <v>12</v>
      </c>
      <c r="R2309">
        <f t="shared" si="36"/>
        <v>33</v>
      </c>
      <c r="S23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10" spans="1:19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  <c r="N2310">
        <f>VLOOKUP(Table5[[#This Row],[CONTROLN]],vlookup_table[],2,FALSE)</f>
        <v>0</v>
      </c>
      <c r="O2310">
        <f>VLOOKUP(Table5[[#This Row],[CONTROLN]],vlookup_table[],4,FALSE)</f>
        <v>4201</v>
      </c>
      <c r="P2310" t="str">
        <f>VLOOKUP(Table5[[#This Row],[CONTROLN]],vlookup_table[],5,FALSE)</f>
        <v>C2</v>
      </c>
      <c r="Q2310">
        <f>VLOOKUP(Table5[[#This Row],[CONTROLN]],vlookup_table[],7,FALSE)</f>
        <v>18</v>
      </c>
      <c r="R2310">
        <f t="shared" si="36"/>
        <v>55</v>
      </c>
      <c r="S23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11" spans="1:19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  <c r="N2311">
        <f>VLOOKUP(Table5[[#This Row],[CONTROLN]],vlookup_table[],2,FALSE)</f>
        <v>0</v>
      </c>
      <c r="O2311">
        <f>VLOOKUP(Table5[[#This Row],[CONTROLN]],vlookup_table[],4,FALSE)</f>
        <v>0</v>
      </c>
      <c r="P2311" t="str">
        <f>VLOOKUP(Table5[[#This Row],[CONTROLN]],vlookup_table[],5,FALSE)</f>
        <v>R2</v>
      </c>
      <c r="Q2311">
        <f>VLOOKUP(Table5[[#This Row],[CONTROLN]],vlookup_table[],7,FALSE)</f>
        <v>5</v>
      </c>
      <c r="R2311" t="str">
        <f t="shared" si="36"/>
        <v/>
      </c>
      <c r="S23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12" spans="1:19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  <c r="N2312">
        <f>VLOOKUP(Table5[[#This Row],[CONTROLN]],vlookup_table[],2,FALSE)</f>
        <v>1</v>
      </c>
      <c r="O2312">
        <f>VLOOKUP(Table5[[#This Row],[CONTROLN]],vlookup_table[],4,FALSE)</f>
        <v>4106</v>
      </c>
      <c r="P2312" t="str">
        <f>VLOOKUP(Table5[[#This Row],[CONTROLN]],vlookup_table[],5,FALSE)</f>
        <v>S2</v>
      </c>
      <c r="Q2312">
        <f>VLOOKUP(Table5[[#This Row],[CONTROLN]],vlookup_table[],7,FALSE)</f>
        <v>25</v>
      </c>
      <c r="R2312">
        <f t="shared" si="36"/>
        <v>56</v>
      </c>
      <c r="S23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13" spans="1:19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  <c r="N2313">
        <f>VLOOKUP(Table5[[#This Row],[CONTROLN]],vlookup_table[],2,FALSE)</f>
        <v>1</v>
      </c>
      <c r="O2313">
        <f>VLOOKUP(Table5[[#This Row],[CONTROLN]],vlookup_table[],4,FALSE)</f>
        <v>2201</v>
      </c>
      <c r="P2313" t="str">
        <f>VLOOKUP(Table5[[#This Row],[CONTROLN]],vlookup_table[],5,FALSE)</f>
        <v>R2</v>
      </c>
      <c r="Q2313">
        <f>VLOOKUP(Table5[[#This Row],[CONTROLN]],vlookup_table[],7,FALSE)</f>
        <v>10</v>
      </c>
      <c r="R2313">
        <f t="shared" si="36"/>
        <v>75</v>
      </c>
      <c r="S23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14" spans="1:19" x14ac:dyDescent="0.35">
      <c r="A2314">
        <v>79627</v>
      </c>
      <c r="B2314" t="s">
        <v>36</v>
      </c>
      <c r="C2314" t="s">
        <v>14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  <c r="N2314">
        <f>VLOOKUP(Table5[[#This Row],[CONTROLN]],vlookup_table[],2,FALSE)</f>
        <v>1</v>
      </c>
      <c r="O2314">
        <f>VLOOKUP(Table5[[#This Row],[CONTROLN]],vlookup_table[],4,FALSE)</f>
        <v>2408</v>
      </c>
      <c r="P2314" t="str">
        <f>VLOOKUP(Table5[[#This Row],[CONTROLN]],vlookup_table[],5,FALSE)</f>
        <v>S1</v>
      </c>
      <c r="Q2314">
        <f>VLOOKUP(Table5[[#This Row],[CONTROLN]],vlookup_table[],7,FALSE)</f>
        <v>10</v>
      </c>
      <c r="R2314">
        <f t="shared" si="36"/>
        <v>72</v>
      </c>
      <c r="S23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15" spans="1:19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  <c r="N2315">
        <f>VLOOKUP(Table5[[#This Row],[CONTROLN]],vlookup_table[],2,FALSE)</f>
        <v>1</v>
      </c>
      <c r="O2315">
        <f>VLOOKUP(Table5[[#This Row],[CONTROLN]],vlookup_table[],4,FALSE)</f>
        <v>2101</v>
      </c>
      <c r="P2315" t="str">
        <f>VLOOKUP(Table5[[#This Row],[CONTROLN]],vlookup_table[],5,FALSE)</f>
        <v>T2</v>
      </c>
      <c r="Q2315">
        <f>VLOOKUP(Table5[[#This Row],[CONTROLN]],vlookup_table[],7,FALSE)</f>
        <v>15</v>
      </c>
      <c r="R2315">
        <f t="shared" si="36"/>
        <v>76</v>
      </c>
      <c r="S23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16" spans="1:19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  <c r="N2316">
        <f>VLOOKUP(Table5[[#This Row],[CONTROLN]],vlookup_table[],2,FALSE)</f>
        <v>0</v>
      </c>
      <c r="O2316">
        <f>VLOOKUP(Table5[[#This Row],[CONTROLN]],vlookup_table[],4,FALSE)</f>
        <v>4601</v>
      </c>
      <c r="P2316" t="str">
        <f>VLOOKUP(Table5[[#This Row],[CONTROLN]],vlookup_table[],5,FALSE)</f>
        <v>S1</v>
      </c>
      <c r="Q2316">
        <f>VLOOKUP(Table5[[#This Row],[CONTROLN]],vlookup_table[],7,FALSE)</f>
        <v>15</v>
      </c>
      <c r="R2316">
        <f t="shared" si="36"/>
        <v>51</v>
      </c>
      <c r="S23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17" spans="1:19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  <c r="N2317">
        <f>VLOOKUP(Table5[[#This Row],[CONTROLN]],vlookup_table[],2,FALSE)</f>
        <v>2</v>
      </c>
      <c r="O2317">
        <f>VLOOKUP(Table5[[#This Row],[CONTROLN]],vlookup_table[],4,FALSE)</f>
        <v>2612</v>
      </c>
      <c r="P2317" t="str">
        <f>VLOOKUP(Table5[[#This Row],[CONTROLN]],vlookup_table[],5,FALSE)</f>
        <v>C2</v>
      </c>
      <c r="Q2317">
        <f>VLOOKUP(Table5[[#This Row],[CONTROLN]],vlookup_table[],7,FALSE)</f>
        <v>25</v>
      </c>
      <c r="R2317">
        <f t="shared" si="36"/>
        <v>70</v>
      </c>
      <c r="S23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18" spans="1:19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  <c r="N2318">
        <f>VLOOKUP(Table5[[#This Row],[CONTROLN]],vlookup_table[],2,FALSE)</f>
        <v>0</v>
      </c>
      <c r="O2318">
        <f>VLOOKUP(Table5[[#This Row],[CONTROLN]],vlookup_table[],4,FALSE)</f>
        <v>0</v>
      </c>
      <c r="P2318" t="str">
        <f>VLOOKUP(Table5[[#This Row],[CONTROLN]],vlookup_table[],5,FALSE)</f>
        <v>T2</v>
      </c>
      <c r="Q2318">
        <f>VLOOKUP(Table5[[#This Row],[CONTROLN]],vlookup_table[],7,FALSE)</f>
        <v>20</v>
      </c>
      <c r="R2318" t="str">
        <f t="shared" si="36"/>
        <v/>
      </c>
      <c r="S23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19" spans="1:19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  <c r="N2319">
        <f>VLOOKUP(Table5[[#This Row],[CONTROLN]],vlookup_table[],2,FALSE)</f>
        <v>0</v>
      </c>
      <c r="O2319">
        <f>VLOOKUP(Table5[[#This Row],[CONTROLN]],vlookup_table[],4,FALSE)</f>
        <v>4506</v>
      </c>
      <c r="P2319" t="str">
        <f>VLOOKUP(Table5[[#This Row],[CONTROLN]],vlookup_table[],5,FALSE)</f>
        <v>C1</v>
      </c>
      <c r="Q2319">
        <f>VLOOKUP(Table5[[#This Row],[CONTROLN]],vlookup_table[],7,FALSE)</f>
        <v>15</v>
      </c>
      <c r="R2319">
        <f t="shared" si="36"/>
        <v>52</v>
      </c>
      <c r="S23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20" spans="1:19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  <c r="N2320">
        <f>VLOOKUP(Table5[[#This Row],[CONTROLN]],vlookup_table[],2,FALSE)</f>
        <v>0</v>
      </c>
      <c r="O2320">
        <f>VLOOKUP(Table5[[#This Row],[CONTROLN]],vlookup_table[],4,FALSE)</f>
        <v>4701</v>
      </c>
      <c r="P2320" t="str">
        <f>VLOOKUP(Table5[[#This Row],[CONTROLN]],vlookup_table[],5,FALSE)</f>
        <v>S1</v>
      </c>
      <c r="Q2320">
        <f>VLOOKUP(Table5[[#This Row],[CONTROLN]],vlookup_table[],7,FALSE)</f>
        <v>20</v>
      </c>
      <c r="R2320">
        <f t="shared" si="36"/>
        <v>50</v>
      </c>
      <c r="S23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21" spans="1:19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  <c r="N2321">
        <f>VLOOKUP(Table5[[#This Row],[CONTROLN]],vlookup_table[],2,FALSE)</f>
        <v>28</v>
      </c>
      <c r="O2321">
        <f>VLOOKUP(Table5[[#This Row],[CONTROLN]],vlookup_table[],4,FALSE)</f>
        <v>2403</v>
      </c>
      <c r="P2321" t="str">
        <f>VLOOKUP(Table5[[#This Row],[CONTROLN]],vlookup_table[],5,FALSE)</f>
        <v>C2</v>
      </c>
      <c r="Q2321">
        <f>VLOOKUP(Table5[[#This Row],[CONTROLN]],vlookup_table[],7,FALSE)</f>
        <v>14</v>
      </c>
      <c r="R2321">
        <f t="shared" si="36"/>
        <v>73</v>
      </c>
      <c r="S23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22" spans="1:19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  <c r="N2322">
        <f>VLOOKUP(Table5[[#This Row],[CONTROLN]],vlookup_table[],2,FALSE)</f>
        <v>0</v>
      </c>
      <c r="O2322">
        <f>VLOOKUP(Table5[[#This Row],[CONTROLN]],vlookup_table[],4,FALSE)</f>
        <v>0</v>
      </c>
      <c r="P2322" t="str">
        <f>VLOOKUP(Table5[[#This Row],[CONTROLN]],vlookup_table[],5,FALSE)</f>
        <v>U3</v>
      </c>
      <c r="Q2322">
        <f>VLOOKUP(Table5[[#This Row],[CONTROLN]],vlookup_table[],7,FALSE)</f>
        <v>10</v>
      </c>
      <c r="R2322" t="str">
        <f t="shared" si="36"/>
        <v/>
      </c>
      <c r="S23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23" spans="1:19" x14ac:dyDescent="0.35">
      <c r="A2323">
        <v>5524</v>
      </c>
      <c r="B2323" t="s">
        <v>56</v>
      </c>
      <c r="C2323" t="s">
        <v>17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  <c r="N2323">
        <f>VLOOKUP(Table5[[#This Row],[CONTROLN]],vlookup_table[],2,FALSE)</f>
        <v>2</v>
      </c>
      <c r="O2323">
        <f>VLOOKUP(Table5[[#This Row],[CONTROLN]],vlookup_table[],4,FALSE)</f>
        <v>2301</v>
      </c>
      <c r="P2323" t="str">
        <f>VLOOKUP(Table5[[#This Row],[CONTROLN]],vlookup_table[],5,FALSE)</f>
        <v>T1</v>
      </c>
      <c r="Q2323">
        <f>VLOOKUP(Table5[[#This Row],[CONTROLN]],vlookup_table[],7,FALSE)</f>
        <v>15</v>
      </c>
      <c r="R2323">
        <f t="shared" si="36"/>
        <v>74</v>
      </c>
      <c r="S23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24" spans="1:19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  <c r="N2324">
        <f>VLOOKUP(Table5[[#This Row],[CONTROLN]],vlookup_table[],2,FALSE)</f>
        <v>1</v>
      </c>
      <c r="O2324">
        <f>VLOOKUP(Table5[[#This Row],[CONTROLN]],vlookup_table[],4,FALSE)</f>
        <v>0</v>
      </c>
      <c r="P2324" t="str">
        <f>VLOOKUP(Table5[[#This Row],[CONTROLN]],vlookup_table[],5,FALSE)</f>
        <v>R3</v>
      </c>
      <c r="Q2324">
        <f>VLOOKUP(Table5[[#This Row],[CONTROLN]],vlookup_table[],7,FALSE)</f>
        <v>5</v>
      </c>
      <c r="R2324" t="str">
        <f t="shared" si="36"/>
        <v/>
      </c>
      <c r="S23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25" spans="1:19" x14ac:dyDescent="0.35">
      <c r="A2325">
        <v>144339</v>
      </c>
      <c r="B2325" t="s">
        <v>22</v>
      </c>
      <c r="C2325" t="s">
        <v>109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  <c r="N2325">
        <f>VLOOKUP(Table5[[#This Row],[CONTROLN]],vlookup_table[],2,FALSE)</f>
        <v>980</v>
      </c>
      <c r="O2325">
        <f>VLOOKUP(Table5[[#This Row],[CONTROLN]],vlookup_table[],4,FALSE)</f>
        <v>6601</v>
      </c>
      <c r="P2325" t="str">
        <f>VLOOKUP(Table5[[#This Row],[CONTROLN]],vlookup_table[],5,FALSE)</f>
        <v>U1</v>
      </c>
      <c r="Q2325">
        <f>VLOOKUP(Table5[[#This Row],[CONTROLN]],vlookup_table[],7,FALSE)</f>
        <v>10</v>
      </c>
      <c r="R2325">
        <f t="shared" si="36"/>
        <v>31</v>
      </c>
      <c r="S23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26" spans="1:19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  <c r="N2326">
        <f>VLOOKUP(Table5[[#This Row],[CONTROLN]],vlookup_table[],2,FALSE)</f>
        <v>1</v>
      </c>
      <c r="O2326">
        <f>VLOOKUP(Table5[[#This Row],[CONTROLN]],vlookup_table[],4,FALSE)</f>
        <v>4801</v>
      </c>
      <c r="P2326" t="str">
        <f>VLOOKUP(Table5[[#This Row],[CONTROLN]],vlookup_table[],5,FALSE)</f>
        <v>U1</v>
      </c>
      <c r="Q2326">
        <f>VLOOKUP(Table5[[#This Row],[CONTROLN]],vlookup_table[],7,FALSE)</f>
        <v>15</v>
      </c>
      <c r="R2326">
        <f t="shared" si="36"/>
        <v>49</v>
      </c>
      <c r="S23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27" spans="1:19" x14ac:dyDescent="0.35">
      <c r="A2327">
        <v>24311</v>
      </c>
      <c r="B2327" t="s">
        <v>18</v>
      </c>
      <c r="C2327" t="s">
        <v>17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  <c r="N2327">
        <f>VLOOKUP(Table5[[#This Row],[CONTROLN]],vlookup_table[],2,FALSE)</f>
        <v>28</v>
      </c>
      <c r="O2327">
        <f>VLOOKUP(Table5[[#This Row],[CONTROLN]],vlookup_table[],4,FALSE)</f>
        <v>0</v>
      </c>
      <c r="P2327" t="str">
        <f>VLOOKUP(Table5[[#This Row],[CONTROLN]],vlookup_table[],5,FALSE)</f>
        <v>R1</v>
      </c>
      <c r="Q2327">
        <f>VLOOKUP(Table5[[#This Row],[CONTROLN]],vlookup_table[],7,FALSE)</f>
        <v>3</v>
      </c>
      <c r="R2327" t="str">
        <f t="shared" si="36"/>
        <v/>
      </c>
      <c r="S23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28" spans="1:19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  <c r="N2328">
        <f>VLOOKUP(Table5[[#This Row],[CONTROLN]],vlookup_table[],2,FALSE)</f>
        <v>0</v>
      </c>
      <c r="O2328">
        <f>VLOOKUP(Table5[[#This Row],[CONTROLN]],vlookup_table[],4,FALSE)</f>
        <v>1103</v>
      </c>
      <c r="P2328" t="str">
        <f>VLOOKUP(Table5[[#This Row],[CONTROLN]],vlookup_table[],5,FALSE)</f>
        <v>S2</v>
      </c>
      <c r="Q2328">
        <f>VLOOKUP(Table5[[#This Row],[CONTROLN]],vlookup_table[],7,FALSE)</f>
        <v>20</v>
      </c>
      <c r="R2328">
        <f t="shared" si="36"/>
        <v>86</v>
      </c>
      <c r="S23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29" spans="1:19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  <c r="N2329">
        <f>VLOOKUP(Table5[[#This Row],[CONTROLN]],vlookup_table[],2,FALSE)</f>
        <v>2</v>
      </c>
      <c r="O2329">
        <f>VLOOKUP(Table5[[#This Row],[CONTROLN]],vlookup_table[],4,FALSE)</f>
        <v>2007</v>
      </c>
      <c r="P2329" t="str">
        <f>VLOOKUP(Table5[[#This Row],[CONTROLN]],vlookup_table[],5,FALSE)</f>
        <v>S1</v>
      </c>
      <c r="Q2329">
        <f>VLOOKUP(Table5[[#This Row],[CONTROLN]],vlookup_table[],7,FALSE)</f>
        <v>10</v>
      </c>
      <c r="R2329">
        <f t="shared" si="36"/>
        <v>76</v>
      </c>
      <c r="S23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30" spans="1:19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  <c r="N2330">
        <f>VLOOKUP(Table5[[#This Row],[CONTROLN]],vlookup_table[],2,FALSE)</f>
        <v>2</v>
      </c>
      <c r="O2330">
        <f>VLOOKUP(Table5[[#This Row],[CONTROLN]],vlookup_table[],4,FALSE)</f>
        <v>1102</v>
      </c>
      <c r="P2330" t="str">
        <f>VLOOKUP(Table5[[#This Row],[CONTROLN]],vlookup_table[],5,FALSE)</f>
        <v>C1</v>
      </c>
      <c r="Q2330">
        <f>VLOOKUP(Table5[[#This Row],[CONTROLN]],vlookup_table[],7,FALSE)</f>
        <v>8</v>
      </c>
      <c r="R2330">
        <f t="shared" si="36"/>
        <v>86</v>
      </c>
      <c r="S23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31" spans="1:19" x14ac:dyDescent="0.35">
      <c r="A2331">
        <v>50262</v>
      </c>
      <c r="B2331" t="s">
        <v>108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  <c r="N2331">
        <f>VLOOKUP(Table5[[#This Row],[CONTROLN]],vlookup_table[],2,FALSE)</f>
        <v>1</v>
      </c>
      <c r="O2331">
        <f>VLOOKUP(Table5[[#This Row],[CONTROLN]],vlookup_table[],4,FALSE)</f>
        <v>4801</v>
      </c>
      <c r="P2331" t="str">
        <f>VLOOKUP(Table5[[#This Row],[CONTROLN]],vlookup_table[],5,FALSE)</f>
        <v>R2</v>
      </c>
      <c r="Q2331">
        <f>VLOOKUP(Table5[[#This Row],[CONTROLN]],vlookup_table[],7,FALSE)</f>
        <v>10</v>
      </c>
      <c r="R2331">
        <f t="shared" si="36"/>
        <v>49</v>
      </c>
      <c r="S23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32" spans="1:19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  <c r="N2332">
        <f>VLOOKUP(Table5[[#This Row],[CONTROLN]],vlookup_table[],2,FALSE)</f>
        <v>0</v>
      </c>
      <c r="O2332">
        <f>VLOOKUP(Table5[[#This Row],[CONTROLN]],vlookup_table[],4,FALSE)</f>
        <v>6901</v>
      </c>
      <c r="P2332" t="str">
        <f>VLOOKUP(Table5[[#This Row],[CONTROLN]],vlookup_table[],5,FALSE)</f>
        <v>S2</v>
      </c>
      <c r="Q2332">
        <f>VLOOKUP(Table5[[#This Row],[CONTROLN]],vlookup_table[],7,FALSE)</f>
        <v>21</v>
      </c>
      <c r="R2332">
        <f t="shared" si="36"/>
        <v>28</v>
      </c>
      <c r="S23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33" spans="1:19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  <c r="N2333">
        <f>VLOOKUP(Table5[[#This Row],[CONTROLN]],vlookup_table[],2,FALSE)</f>
        <v>0</v>
      </c>
      <c r="O2333">
        <f>VLOOKUP(Table5[[#This Row],[CONTROLN]],vlookup_table[],4,FALSE)</f>
        <v>4507</v>
      </c>
      <c r="P2333" t="str">
        <f>VLOOKUP(Table5[[#This Row],[CONTROLN]],vlookup_table[],5,FALSE)</f>
        <v>S2</v>
      </c>
      <c r="Q2333">
        <f>VLOOKUP(Table5[[#This Row],[CONTROLN]],vlookup_table[],7,FALSE)</f>
        <v>25</v>
      </c>
      <c r="R2333">
        <f t="shared" si="36"/>
        <v>51</v>
      </c>
      <c r="S23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34" spans="1:19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  <c r="N2334">
        <f>VLOOKUP(Table5[[#This Row],[CONTROLN]],vlookup_table[],2,FALSE)</f>
        <v>2</v>
      </c>
      <c r="O2334">
        <f>VLOOKUP(Table5[[#This Row],[CONTROLN]],vlookup_table[],4,FALSE)</f>
        <v>301</v>
      </c>
      <c r="P2334" t="str">
        <f>VLOOKUP(Table5[[#This Row],[CONTROLN]],vlookup_table[],5,FALSE)</f>
        <v>C1</v>
      </c>
      <c r="Q2334">
        <f>VLOOKUP(Table5[[#This Row],[CONTROLN]],vlookup_table[],7,FALSE)</f>
        <v>20</v>
      </c>
      <c r="R2334">
        <f t="shared" si="36"/>
        <v>94</v>
      </c>
      <c r="S23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35" spans="1:19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  <c r="N2335">
        <f>VLOOKUP(Table5[[#This Row],[CONTROLN]],vlookup_table[],2,FALSE)</f>
        <v>0</v>
      </c>
      <c r="O2335">
        <f>VLOOKUP(Table5[[#This Row],[CONTROLN]],vlookup_table[],4,FALSE)</f>
        <v>0</v>
      </c>
      <c r="P2335" t="str">
        <f>VLOOKUP(Table5[[#This Row],[CONTROLN]],vlookup_table[],5,FALSE)</f>
        <v>T2</v>
      </c>
      <c r="Q2335">
        <f>VLOOKUP(Table5[[#This Row],[CONTROLN]],vlookup_table[],7,FALSE)</f>
        <v>5</v>
      </c>
      <c r="R2335" t="str">
        <f t="shared" si="36"/>
        <v/>
      </c>
      <c r="S23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36" spans="1:19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  <c r="N2336">
        <f>VLOOKUP(Table5[[#This Row],[CONTROLN]],vlookup_table[],2,FALSE)</f>
        <v>1</v>
      </c>
      <c r="O2336">
        <f>VLOOKUP(Table5[[#This Row],[CONTROLN]],vlookup_table[],4,FALSE)</f>
        <v>4501</v>
      </c>
      <c r="P2336" t="str">
        <f>VLOOKUP(Table5[[#This Row],[CONTROLN]],vlookup_table[],5,FALSE)</f>
        <v>U1</v>
      </c>
      <c r="Q2336">
        <f>VLOOKUP(Table5[[#This Row],[CONTROLN]],vlookup_table[],7,FALSE)</f>
        <v>20</v>
      </c>
      <c r="R2336">
        <f t="shared" si="36"/>
        <v>52</v>
      </c>
      <c r="S23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37" spans="1:19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  <c r="N2337">
        <f>VLOOKUP(Table5[[#This Row],[CONTROLN]],vlookup_table[],2,FALSE)</f>
        <v>0</v>
      </c>
      <c r="O2337">
        <f>VLOOKUP(Table5[[#This Row],[CONTROLN]],vlookup_table[],4,FALSE)</f>
        <v>2309</v>
      </c>
      <c r="P2337" t="str">
        <f>VLOOKUP(Table5[[#This Row],[CONTROLN]],vlookup_table[],5,FALSE)</f>
        <v>T1</v>
      </c>
      <c r="Q2337">
        <f>VLOOKUP(Table5[[#This Row],[CONTROLN]],vlookup_table[],7,FALSE)</f>
        <v>5</v>
      </c>
      <c r="R2337">
        <f t="shared" si="36"/>
        <v>73</v>
      </c>
      <c r="S23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38" spans="1:19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  <c r="N2338">
        <f>VLOOKUP(Table5[[#This Row],[CONTROLN]],vlookup_table[],2,FALSE)</f>
        <v>0</v>
      </c>
      <c r="O2338">
        <f>VLOOKUP(Table5[[#This Row],[CONTROLN]],vlookup_table[],4,FALSE)</f>
        <v>1401</v>
      </c>
      <c r="P2338" t="str">
        <f>VLOOKUP(Table5[[#This Row],[CONTROLN]],vlookup_table[],5,FALSE)</f>
        <v>U2</v>
      </c>
      <c r="Q2338">
        <f>VLOOKUP(Table5[[#This Row],[CONTROLN]],vlookup_table[],7,FALSE)</f>
        <v>2</v>
      </c>
      <c r="R2338">
        <f t="shared" si="36"/>
        <v>83</v>
      </c>
      <c r="S23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39" spans="1:19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  <c r="N2339">
        <f>VLOOKUP(Table5[[#This Row],[CONTROLN]],vlookup_table[],2,FALSE)</f>
        <v>3</v>
      </c>
      <c r="O2339">
        <f>VLOOKUP(Table5[[#This Row],[CONTROLN]],vlookup_table[],4,FALSE)</f>
        <v>5007</v>
      </c>
      <c r="P2339" t="str">
        <f>VLOOKUP(Table5[[#This Row],[CONTROLN]],vlookup_table[],5,FALSE)</f>
        <v>T2</v>
      </c>
      <c r="Q2339">
        <f>VLOOKUP(Table5[[#This Row],[CONTROLN]],vlookup_table[],7,FALSE)</f>
        <v>25</v>
      </c>
      <c r="R2339">
        <f t="shared" si="36"/>
        <v>46</v>
      </c>
      <c r="S23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40" spans="1:19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  <c r="N2340">
        <f>VLOOKUP(Table5[[#This Row],[CONTROLN]],vlookup_table[],2,FALSE)</f>
        <v>1</v>
      </c>
      <c r="O2340">
        <f>VLOOKUP(Table5[[#This Row],[CONTROLN]],vlookup_table[],4,FALSE)</f>
        <v>4801</v>
      </c>
      <c r="P2340" t="str">
        <f>VLOOKUP(Table5[[#This Row],[CONTROLN]],vlookup_table[],5,FALSE)</f>
        <v>S2</v>
      </c>
      <c r="Q2340">
        <f>VLOOKUP(Table5[[#This Row],[CONTROLN]],vlookup_table[],7,FALSE)</f>
        <v>125</v>
      </c>
      <c r="R2340">
        <f t="shared" si="36"/>
        <v>49</v>
      </c>
      <c r="S23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41" spans="1:19" x14ac:dyDescent="0.35">
      <c r="A2341">
        <v>184690</v>
      </c>
      <c r="B2341" t="s">
        <v>71</v>
      </c>
      <c r="C2341" t="s">
        <v>14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  <c r="N2341">
        <f>VLOOKUP(Table5[[#This Row],[CONTROLN]],vlookup_table[],2,FALSE)</f>
        <v>0</v>
      </c>
      <c r="O2341">
        <f>VLOOKUP(Table5[[#This Row],[CONTROLN]],vlookup_table[],4,FALSE)</f>
        <v>0</v>
      </c>
      <c r="P2341" t="str">
        <f>VLOOKUP(Table5[[#This Row],[CONTROLN]],vlookup_table[],5,FALSE)</f>
        <v>C2</v>
      </c>
      <c r="Q2341">
        <f>VLOOKUP(Table5[[#This Row],[CONTROLN]],vlookup_table[],7,FALSE)</f>
        <v>20</v>
      </c>
      <c r="R2341" t="str">
        <f t="shared" si="36"/>
        <v/>
      </c>
      <c r="S23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42" spans="1:19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  <c r="N2342">
        <f>VLOOKUP(Table5[[#This Row],[CONTROLN]],vlookup_table[],2,FALSE)</f>
        <v>0</v>
      </c>
      <c r="O2342">
        <f>VLOOKUP(Table5[[#This Row],[CONTROLN]],vlookup_table[],4,FALSE)</f>
        <v>0</v>
      </c>
      <c r="P2342" t="str">
        <f>VLOOKUP(Table5[[#This Row],[CONTROLN]],vlookup_table[],5,FALSE)</f>
        <v/>
      </c>
      <c r="Q2342">
        <f>VLOOKUP(Table5[[#This Row],[CONTROLN]],vlookup_table[],7,FALSE)</f>
        <v>10</v>
      </c>
      <c r="R2342" t="str">
        <f t="shared" si="36"/>
        <v/>
      </c>
      <c r="S2342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343" spans="1:19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  <c r="N2343">
        <f>VLOOKUP(Table5[[#This Row],[CONTROLN]],vlookup_table[],2,FALSE)</f>
        <v>1</v>
      </c>
      <c r="O2343">
        <f>VLOOKUP(Table5[[#This Row],[CONTROLN]],vlookup_table[],4,FALSE)</f>
        <v>0</v>
      </c>
      <c r="P2343" t="str">
        <f>VLOOKUP(Table5[[#This Row],[CONTROLN]],vlookup_table[],5,FALSE)</f>
        <v>C1</v>
      </c>
      <c r="Q2343">
        <f>VLOOKUP(Table5[[#This Row],[CONTROLN]],vlookup_table[],7,FALSE)</f>
        <v>10</v>
      </c>
      <c r="R2343" t="str">
        <f t="shared" si="36"/>
        <v/>
      </c>
      <c r="S23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44" spans="1:19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  <c r="N2344">
        <f>VLOOKUP(Table5[[#This Row],[CONTROLN]],vlookup_table[],2,FALSE)</f>
        <v>2</v>
      </c>
      <c r="O2344">
        <f>VLOOKUP(Table5[[#This Row],[CONTROLN]],vlookup_table[],4,FALSE)</f>
        <v>3701</v>
      </c>
      <c r="P2344" t="str">
        <f>VLOOKUP(Table5[[#This Row],[CONTROLN]],vlookup_table[],5,FALSE)</f>
        <v>R3</v>
      </c>
      <c r="Q2344">
        <f>VLOOKUP(Table5[[#This Row],[CONTROLN]],vlookup_table[],7,FALSE)</f>
        <v>3</v>
      </c>
      <c r="R2344">
        <f t="shared" si="36"/>
        <v>60</v>
      </c>
      <c r="S23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45" spans="1:19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  <c r="N2345">
        <f>VLOOKUP(Table5[[#This Row],[CONTROLN]],vlookup_table[],2,FALSE)</f>
        <v>0</v>
      </c>
      <c r="O2345">
        <f>VLOOKUP(Table5[[#This Row],[CONTROLN]],vlookup_table[],4,FALSE)</f>
        <v>3410</v>
      </c>
      <c r="P2345" t="str">
        <f>VLOOKUP(Table5[[#This Row],[CONTROLN]],vlookup_table[],5,FALSE)</f>
        <v>S3</v>
      </c>
      <c r="Q2345">
        <f>VLOOKUP(Table5[[#This Row],[CONTROLN]],vlookup_table[],7,FALSE)</f>
        <v>10</v>
      </c>
      <c r="R2345">
        <f t="shared" si="36"/>
        <v>62</v>
      </c>
      <c r="S23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46" spans="1:19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  <c r="N2346">
        <f>VLOOKUP(Table5[[#This Row],[CONTROLN]],vlookup_table[],2,FALSE)</f>
        <v>28</v>
      </c>
      <c r="O2346">
        <f>VLOOKUP(Table5[[#This Row],[CONTROLN]],vlookup_table[],4,FALSE)</f>
        <v>0</v>
      </c>
      <c r="P2346" t="str">
        <f>VLOOKUP(Table5[[#This Row],[CONTROLN]],vlookup_table[],5,FALSE)</f>
        <v>S2</v>
      </c>
      <c r="Q2346">
        <f>VLOOKUP(Table5[[#This Row],[CONTROLN]],vlookup_table[],7,FALSE)</f>
        <v>25</v>
      </c>
      <c r="R2346" t="str">
        <f t="shared" si="36"/>
        <v/>
      </c>
      <c r="S23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47" spans="1:19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  <c r="N2347">
        <f>VLOOKUP(Table5[[#This Row],[CONTROLN]],vlookup_table[],2,FALSE)</f>
        <v>1</v>
      </c>
      <c r="O2347">
        <f>VLOOKUP(Table5[[#This Row],[CONTROLN]],vlookup_table[],4,FALSE)</f>
        <v>2001</v>
      </c>
      <c r="P2347" t="str">
        <f>VLOOKUP(Table5[[#This Row],[CONTROLN]],vlookup_table[],5,FALSE)</f>
        <v>U1</v>
      </c>
      <c r="Q2347">
        <f>VLOOKUP(Table5[[#This Row],[CONTROLN]],vlookup_table[],7,FALSE)</f>
        <v>40</v>
      </c>
      <c r="R2347">
        <f t="shared" si="36"/>
        <v>77</v>
      </c>
      <c r="S23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48" spans="1:19" x14ac:dyDescent="0.35">
      <c r="A2348">
        <v>55624</v>
      </c>
      <c r="B2348" t="s">
        <v>63</v>
      </c>
      <c r="C2348" t="s">
        <v>17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  <c r="N2348">
        <f>VLOOKUP(Table5[[#This Row],[CONTROLN]],vlookup_table[],2,FALSE)</f>
        <v>0</v>
      </c>
      <c r="O2348">
        <f>VLOOKUP(Table5[[#This Row],[CONTROLN]],vlookup_table[],4,FALSE)</f>
        <v>2311</v>
      </c>
      <c r="P2348" t="str">
        <f>VLOOKUP(Table5[[#This Row],[CONTROLN]],vlookup_table[],5,FALSE)</f>
        <v>T3</v>
      </c>
      <c r="Q2348">
        <f>VLOOKUP(Table5[[#This Row],[CONTROLN]],vlookup_table[],7,FALSE)</f>
        <v>10</v>
      </c>
      <c r="R2348">
        <f t="shared" si="36"/>
        <v>73</v>
      </c>
      <c r="S23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49" spans="1:19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  <c r="N2349">
        <f>VLOOKUP(Table5[[#This Row],[CONTROLN]],vlookup_table[],2,FALSE)</f>
        <v>1</v>
      </c>
      <c r="O2349">
        <f>VLOOKUP(Table5[[#This Row],[CONTROLN]],vlookup_table[],4,FALSE)</f>
        <v>0</v>
      </c>
      <c r="P2349" t="str">
        <f>VLOOKUP(Table5[[#This Row],[CONTROLN]],vlookup_table[],5,FALSE)</f>
        <v>U1</v>
      </c>
      <c r="Q2349">
        <f>VLOOKUP(Table5[[#This Row],[CONTROLN]],vlookup_table[],7,FALSE)</f>
        <v>50</v>
      </c>
      <c r="R2349" t="str">
        <f t="shared" si="36"/>
        <v/>
      </c>
      <c r="S23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50" spans="1:19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  <c r="N2350">
        <f>VLOOKUP(Table5[[#This Row],[CONTROLN]],vlookup_table[],2,FALSE)</f>
        <v>0</v>
      </c>
      <c r="O2350">
        <f>VLOOKUP(Table5[[#This Row],[CONTROLN]],vlookup_table[],4,FALSE)</f>
        <v>2107</v>
      </c>
      <c r="P2350" t="str">
        <f>VLOOKUP(Table5[[#This Row],[CONTROLN]],vlookup_table[],5,FALSE)</f>
        <v>S2</v>
      </c>
      <c r="Q2350">
        <f>VLOOKUP(Table5[[#This Row],[CONTROLN]],vlookup_table[],7,FALSE)</f>
        <v>15</v>
      </c>
      <c r="R2350">
        <f t="shared" si="36"/>
        <v>75</v>
      </c>
      <c r="S23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51" spans="1:19" x14ac:dyDescent="0.35">
      <c r="A2351">
        <v>129174</v>
      </c>
      <c r="B2351" t="s">
        <v>56</v>
      </c>
      <c r="C2351" t="s">
        <v>109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  <c r="N2351">
        <f>VLOOKUP(Table5[[#This Row],[CONTROLN]],vlookup_table[],2,FALSE)</f>
        <v>0</v>
      </c>
      <c r="O2351">
        <f>VLOOKUP(Table5[[#This Row],[CONTROLN]],vlookup_table[],4,FALSE)</f>
        <v>0</v>
      </c>
      <c r="P2351" t="str">
        <f>VLOOKUP(Table5[[#This Row],[CONTROLN]],vlookup_table[],5,FALSE)</f>
        <v/>
      </c>
      <c r="Q2351">
        <f>VLOOKUP(Table5[[#This Row],[CONTROLN]],vlookup_table[],7,FALSE)</f>
        <v>10</v>
      </c>
      <c r="R2351" t="str">
        <f t="shared" si="36"/>
        <v/>
      </c>
      <c r="S235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352" spans="1:19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  <c r="N2352">
        <f>VLOOKUP(Table5[[#This Row],[CONTROLN]],vlookup_table[],2,FALSE)</f>
        <v>0</v>
      </c>
      <c r="O2352">
        <f>VLOOKUP(Table5[[#This Row],[CONTROLN]],vlookup_table[],4,FALSE)</f>
        <v>2801</v>
      </c>
      <c r="P2352" t="str">
        <f>VLOOKUP(Table5[[#This Row],[CONTROLN]],vlookup_table[],5,FALSE)</f>
        <v>T1</v>
      </c>
      <c r="Q2352">
        <f>VLOOKUP(Table5[[#This Row],[CONTROLN]],vlookup_table[],7,FALSE)</f>
        <v>5</v>
      </c>
      <c r="R2352">
        <f t="shared" si="36"/>
        <v>69</v>
      </c>
      <c r="S23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53" spans="1:19" x14ac:dyDescent="0.35">
      <c r="A2353">
        <v>50027</v>
      </c>
      <c r="B2353" t="s">
        <v>108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  <c r="N2353">
        <f>VLOOKUP(Table5[[#This Row],[CONTROLN]],vlookup_table[],2,FALSE)</f>
        <v>0</v>
      </c>
      <c r="O2353">
        <f>VLOOKUP(Table5[[#This Row],[CONTROLN]],vlookup_table[],4,FALSE)</f>
        <v>0</v>
      </c>
      <c r="P2353" t="str">
        <f>VLOOKUP(Table5[[#This Row],[CONTROLN]],vlookup_table[],5,FALSE)</f>
        <v>R2</v>
      </c>
      <c r="Q2353">
        <f>VLOOKUP(Table5[[#This Row],[CONTROLN]],vlookup_table[],7,FALSE)</f>
        <v>40</v>
      </c>
      <c r="R2353" t="str">
        <f t="shared" si="36"/>
        <v/>
      </c>
      <c r="S23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54" spans="1:19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  <c r="N2354">
        <f>VLOOKUP(Table5[[#This Row],[CONTROLN]],vlookup_table[],2,FALSE)</f>
        <v>1</v>
      </c>
      <c r="O2354">
        <f>VLOOKUP(Table5[[#This Row],[CONTROLN]],vlookup_table[],4,FALSE)</f>
        <v>2501</v>
      </c>
      <c r="P2354" t="str">
        <f>VLOOKUP(Table5[[#This Row],[CONTROLN]],vlookup_table[],5,FALSE)</f>
        <v>R3</v>
      </c>
      <c r="Q2354">
        <f>VLOOKUP(Table5[[#This Row],[CONTROLN]],vlookup_table[],7,FALSE)</f>
        <v>20</v>
      </c>
      <c r="R2354">
        <f t="shared" si="36"/>
        <v>72</v>
      </c>
      <c r="S23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55" spans="1:19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  <c r="N2355">
        <f>VLOOKUP(Table5[[#This Row],[CONTROLN]],vlookup_table[],2,FALSE)</f>
        <v>0</v>
      </c>
      <c r="O2355">
        <f>VLOOKUP(Table5[[#This Row],[CONTROLN]],vlookup_table[],4,FALSE)</f>
        <v>4701</v>
      </c>
      <c r="P2355" t="str">
        <f>VLOOKUP(Table5[[#This Row],[CONTROLN]],vlookup_table[],5,FALSE)</f>
        <v>S2</v>
      </c>
      <c r="Q2355">
        <f>VLOOKUP(Table5[[#This Row],[CONTROLN]],vlookup_table[],7,FALSE)</f>
        <v>14</v>
      </c>
      <c r="R2355">
        <f t="shared" si="36"/>
        <v>50</v>
      </c>
      <c r="S23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56" spans="1:19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  <c r="N2356">
        <f>VLOOKUP(Table5[[#This Row],[CONTROLN]],vlookup_table[],2,FALSE)</f>
        <v>2</v>
      </c>
      <c r="O2356">
        <f>VLOOKUP(Table5[[#This Row],[CONTROLN]],vlookup_table[],4,FALSE)</f>
        <v>2201</v>
      </c>
      <c r="P2356" t="str">
        <f>VLOOKUP(Table5[[#This Row],[CONTROLN]],vlookup_table[],5,FALSE)</f>
        <v>U1</v>
      </c>
      <c r="Q2356">
        <f>VLOOKUP(Table5[[#This Row],[CONTROLN]],vlookup_table[],7,FALSE)</f>
        <v>5</v>
      </c>
      <c r="R2356">
        <f t="shared" si="36"/>
        <v>75</v>
      </c>
      <c r="S23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57" spans="1:19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  <c r="N2357">
        <f>VLOOKUP(Table5[[#This Row],[CONTROLN]],vlookup_table[],2,FALSE)</f>
        <v>1</v>
      </c>
      <c r="O2357">
        <f>VLOOKUP(Table5[[#This Row],[CONTROLN]],vlookup_table[],4,FALSE)</f>
        <v>2901</v>
      </c>
      <c r="P2357" t="str">
        <f>VLOOKUP(Table5[[#This Row],[CONTROLN]],vlookup_table[],5,FALSE)</f>
        <v/>
      </c>
      <c r="Q2357">
        <f>VLOOKUP(Table5[[#This Row],[CONTROLN]],vlookup_table[],7,FALSE)</f>
        <v>60</v>
      </c>
      <c r="R2357">
        <f t="shared" si="36"/>
        <v>68</v>
      </c>
      <c r="S235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358" spans="1:19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  <c r="N2358">
        <f>VLOOKUP(Table5[[#This Row],[CONTROLN]],vlookup_table[],2,FALSE)</f>
        <v>2</v>
      </c>
      <c r="O2358">
        <f>VLOOKUP(Table5[[#This Row],[CONTROLN]],vlookup_table[],4,FALSE)</f>
        <v>4201</v>
      </c>
      <c r="P2358" t="str">
        <f>VLOOKUP(Table5[[#This Row],[CONTROLN]],vlookup_table[],5,FALSE)</f>
        <v>U1</v>
      </c>
      <c r="Q2358">
        <f>VLOOKUP(Table5[[#This Row],[CONTROLN]],vlookup_table[],7,FALSE)</f>
        <v>12</v>
      </c>
      <c r="R2358">
        <f t="shared" si="36"/>
        <v>55</v>
      </c>
      <c r="S23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59" spans="1:19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  <c r="N2359">
        <f>VLOOKUP(Table5[[#This Row],[CONTROLN]],vlookup_table[],2,FALSE)</f>
        <v>1</v>
      </c>
      <c r="O2359">
        <f>VLOOKUP(Table5[[#This Row],[CONTROLN]],vlookup_table[],4,FALSE)</f>
        <v>5704</v>
      </c>
      <c r="P2359" t="str">
        <f>VLOOKUP(Table5[[#This Row],[CONTROLN]],vlookup_table[],5,FALSE)</f>
        <v>S1</v>
      </c>
      <c r="Q2359">
        <f>VLOOKUP(Table5[[#This Row],[CONTROLN]],vlookup_table[],7,FALSE)</f>
        <v>25</v>
      </c>
      <c r="R2359">
        <f t="shared" si="36"/>
        <v>40</v>
      </c>
      <c r="S23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60" spans="1:19" x14ac:dyDescent="0.35">
      <c r="A2360">
        <v>187417</v>
      </c>
      <c r="B2360" t="s">
        <v>74</v>
      </c>
      <c r="C2360" t="s">
        <v>14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  <c r="N2360">
        <f>VLOOKUP(Table5[[#This Row],[CONTROLN]],vlookup_table[],2,FALSE)</f>
        <v>1</v>
      </c>
      <c r="O2360">
        <f>VLOOKUP(Table5[[#This Row],[CONTROLN]],vlookup_table[],4,FALSE)</f>
        <v>0</v>
      </c>
      <c r="P2360" t="str">
        <f>VLOOKUP(Table5[[#This Row],[CONTROLN]],vlookup_table[],5,FALSE)</f>
        <v>U4</v>
      </c>
      <c r="Q2360">
        <f>VLOOKUP(Table5[[#This Row],[CONTROLN]],vlookup_table[],7,FALSE)</f>
        <v>45</v>
      </c>
      <c r="R2360" t="str">
        <f t="shared" si="36"/>
        <v/>
      </c>
      <c r="S23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61" spans="1:19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  <c r="N2361">
        <f>VLOOKUP(Table5[[#This Row],[CONTROLN]],vlookup_table[],2,FALSE)</f>
        <v>0</v>
      </c>
      <c r="O2361">
        <f>VLOOKUP(Table5[[#This Row],[CONTROLN]],vlookup_table[],4,FALSE)</f>
        <v>2401</v>
      </c>
      <c r="P2361" t="str">
        <f>VLOOKUP(Table5[[#This Row],[CONTROLN]],vlookup_table[],5,FALSE)</f>
        <v>R3</v>
      </c>
      <c r="Q2361">
        <f>VLOOKUP(Table5[[#This Row],[CONTROLN]],vlookup_table[],7,FALSE)</f>
        <v>15</v>
      </c>
      <c r="R2361">
        <f t="shared" si="36"/>
        <v>73</v>
      </c>
      <c r="S23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62" spans="1:19" x14ac:dyDescent="0.35">
      <c r="A2362">
        <v>182573</v>
      </c>
      <c r="B2362" t="s">
        <v>41</v>
      </c>
      <c r="C2362" t="s">
        <v>14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  <c r="N2362">
        <f>VLOOKUP(Table5[[#This Row],[CONTROLN]],vlookup_table[],2,FALSE)</f>
        <v>0</v>
      </c>
      <c r="O2362">
        <f>VLOOKUP(Table5[[#This Row],[CONTROLN]],vlookup_table[],4,FALSE)</f>
        <v>3504</v>
      </c>
      <c r="P2362" t="str">
        <f>VLOOKUP(Table5[[#This Row],[CONTROLN]],vlookup_table[],5,FALSE)</f>
        <v>R2</v>
      </c>
      <c r="Q2362">
        <f>VLOOKUP(Table5[[#This Row],[CONTROLN]],vlookup_table[],7,FALSE)</f>
        <v>12</v>
      </c>
      <c r="R2362">
        <f t="shared" si="36"/>
        <v>62</v>
      </c>
      <c r="S23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63" spans="1:19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  <c r="N2363">
        <f>VLOOKUP(Table5[[#This Row],[CONTROLN]],vlookup_table[],2,FALSE)</f>
        <v>0</v>
      </c>
      <c r="O2363">
        <f>VLOOKUP(Table5[[#This Row],[CONTROLN]],vlookup_table[],4,FALSE)</f>
        <v>2901</v>
      </c>
      <c r="P2363" t="str">
        <f>VLOOKUP(Table5[[#This Row],[CONTROLN]],vlookup_table[],5,FALSE)</f>
        <v>U3</v>
      </c>
      <c r="Q2363">
        <f>VLOOKUP(Table5[[#This Row],[CONTROLN]],vlookup_table[],7,FALSE)</f>
        <v>7</v>
      </c>
      <c r="R2363">
        <f t="shared" si="36"/>
        <v>68</v>
      </c>
      <c r="S23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64" spans="1:19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  <c r="N2364">
        <f>VLOOKUP(Table5[[#This Row],[CONTROLN]],vlookup_table[],2,FALSE)</f>
        <v>2</v>
      </c>
      <c r="O2364">
        <f>VLOOKUP(Table5[[#This Row],[CONTROLN]],vlookup_table[],4,FALSE)</f>
        <v>601</v>
      </c>
      <c r="P2364" t="str">
        <f>VLOOKUP(Table5[[#This Row],[CONTROLN]],vlookup_table[],5,FALSE)</f>
        <v>R2</v>
      </c>
      <c r="Q2364">
        <f>VLOOKUP(Table5[[#This Row],[CONTROLN]],vlookup_table[],7,FALSE)</f>
        <v>5</v>
      </c>
      <c r="R2364">
        <f t="shared" si="36"/>
        <v>91</v>
      </c>
      <c r="S23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65" spans="1:19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  <c r="N2365">
        <f>VLOOKUP(Table5[[#This Row],[CONTROLN]],vlookup_table[],2,FALSE)</f>
        <v>1002</v>
      </c>
      <c r="O2365">
        <f>VLOOKUP(Table5[[#This Row],[CONTROLN]],vlookup_table[],4,FALSE)</f>
        <v>5201</v>
      </c>
      <c r="P2365" t="str">
        <f>VLOOKUP(Table5[[#This Row],[CONTROLN]],vlookup_table[],5,FALSE)</f>
        <v>T3</v>
      </c>
      <c r="Q2365">
        <f>VLOOKUP(Table5[[#This Row],[CONTROLN]],vlookup_table[],7,FALSE)</f>
        <v>30</v>
      </c>
      <c r="R2365">
        <f t="shared" si="36"/>
        <v>45</v>
      </c>
      <c r="S23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66" spans="1:19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  <c r="N2366">
        <f>VLOOKUP(Table5[[#This Row],[CONTROLN]],vlookup_table[],2,FALSE)</f>
        <v>0</v>
      </c>
      <c r="O2366">
        <f>VLOOKUP(Table5[[#This Row],[CONTROLN]],vlookup_table[],4,FALSE)</f>
        <v>2801</v>
      </c>
      <c r="P2366" t="str">
        <f>VLOOKUP(Table5[[#This Row],[CONTROLN]],vlookup_table[],5,FALSE)</f>
        <v>C3</v>
      </c>
      <c r="Q2366">
        <f>VLOOKUP(Table5[[#This Row],[CONTROLN]],vlookup_table[],7,FALSE)</f>
        <v>10</v>
      </c>
      <c r="R2366">
        <f t="shared" si="36"/>
        <v>69</v>
      </c>
      <c r="S23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67" spans="1:19" x14ac:dyDescent="0.35">
      <c r="A2367">
        <v>52171</v>
      </c>
      <c r="B2367" t="s">
        <v>108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  <c r="N2367">
        <f>VLOOKUP(Table5[[#This Row],[CONTROLN]],vlookup_table[],2,FALSE)</f>
        <v>1002</v>
      </c>
      <c r="O2367">
        <f>VLOOKUP(Table5[[#This Row],[CONTROLN]],vlookup_table[],4,FALSE)</f>
        <v>0</v>
      </c>
      <c r="P2367" t="str">
        <f>VLOOKUP(Table5[[#This Row],[CONTROLN]],vlookup_table[],5,FALSE)</f>
        <v>T2</v>
      </c>
      <c r="Q2367">
        <f>VLOOKUP(Table5[[#This Row],[CONTROLN]],vlookup_table[],7,FALSE)</f>
        <v>5</v>
      </c>
      <c r="R2367" t="str">
        <f t="shared" si="36"/>
        <v/>
      </c>
      <c r="S23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68" spans="1:19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  <c r="N2368">
        <f>VLOOKUP(Table5[[#This Row],[CONTROLN]],vlookup_table[],2,FALSE)</f>
        <v>0</v>
      </c>
      <c r="O2368">
        <f>VLOOKUP(Table5[[#This Row],[CONTROLN]],vlookup_table[],4,FALSE)</f>
        <v>4201</v>
      </c>
      <c r="P2368" t="str">
        <f>VLOOKUP(Table5[[#This Row],[CONTROLN]],vlookup_table[],5,FALSE)</f>
        <v>S1</v>
      </c>
      <c r="Q2368">
        <f>VLOOKUP(Table5[[#This Row],[CONTROLN]],vlookup_table[],7,FALSE)</f>
        <v>20</v>
      </c>
      <c r="R2368">
        <f t="shared" si="36"/>
        <v>55</v>
      </c>
      <c r="S23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69" spans="1:19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  <c r="N2369">
        <f>VLOOKUP(Table5[[#This Row],[CONTROLN]],vlookup_table[],2,FALSE)</f>
        <v>0</v>
      </c>
      <c r="O2369">
        <f>VLOOKUP(Table5[[#This Row],[CONTROLN]],vlookup_table[],4,FALSE)</f>
        <v>3102</v>
      </c>
      <c r="P2369" t="str">
        <f>VLOOKUP(Table5[[#This Row],[CONTROLN]],vlookup_table[],5,FALSE)</f>
        <v>R3</v>
      </c>
      <c r="Q2369">
        <f>VLOOKUP(Table5[[#This Row],[CONTROLN]],vlookup_table[],7,FALSE)</f>
        <v>10</v>
      </c>
      <c r="R2369">
        <f t="shared" si="36"/>
        <v>66</v>
      </c>
      <c r="S23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70" spans="1:19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  <c r="N2370">
        <f>VLOOKUP(Table5[[#This Row],[CONTROLN]],vlookup_table[],2,FALSE)</f>
        <v>0</v>
      </c>
      <c r="O2370">
        <f>VLOOKUP(Table5[[#This Row],[CONTROLN]],vlookup_table[],4,FALSE)</f>
        <v>0</v>
      </c>
      <c r="P2370" t="str">
        <f>VLOOKUP(Table5[[#This Row],[CONTROLN]],vlookup_table[],5,FALSE)</f>
        <v>S2</v>
      </c>
      <c r="Q2370">
        <f>VLOOKUP(Table5[[#This Row],[CONTROLN]],vlookup_table[],7,FALSE)</f>
        <v>8</v>
      </c>
      <c r="R2370" t="str">
        <f t="shared" ref="R2370:R2433" si="37">IF(OR(O2370="",O2370=0),"",(1997-(1900+INT(O2370/100)))-IF(MOD(O2370,100)&gt;6,1,0))</f>
        <v/>
      </c>
      <c r="S23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71" spans="1:19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  <c r="N2371">
        <f>VLOOKUP(Table5[[#This Row],[CONTROLN]],vlookup_table[],2,FALSE)</f>
        <v>0</v>
      </c>
      <c r="O2371">
        <f>VLOOKUP(Table5[[#This Row],[CONTROLN]],vlookup_table[],4,FALSE)</f>
        <v>4801</v>
      </c>
      <c r="P2371" t="str">
        <f>VLOOKUP(Table5[[#This Row],[CONTROLN]],vlookup_table[],5,FALSE)</f>
        <v>U1</v>
      </c>
      <c r="Q2371">
        <f>VLOOKUP(Table5[[#This Row],[CONTROLN]],vlookup_table[],7,FALSE)</f>
        <v>24</v>
      </c>
      <c r="R2371">
        <f t="shared" si="37"/>
        <v>49</v>
      </c>
      <c r="S23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72" spans="1:19" x14ac:dyDescent="0.35">
      <c r="A2372">
        <v>123669</v>
      </c>
      <c r="B2372" t="s">
        <v>21</v>
      </c>
      <c r="C2372" t="s">
        <v>109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  <c r="N2372">
        <f>VLOOKUP(Table5[[#This Row],[CONTROLN]],vlookup_table[],2,FALSE)</f>
        <v>0</v>
      </c>
      <c r="O2372">
        <f>VLOOKUP(Table5[[#This Row],[CONTROLN]],vlookup_table[],4,FALSE)</f>
        <v>608</v>
      </c>
      <c r="P2372" t="str">
        <f>VLOOKUP(Table5[[#This Row],[CONTROLN]],vlookup_table[],5,FALSE)</f>
        <v>T1</v>
      </c>
      <c r="Q2372">
        <f>VLOOKUP(Table5[[#This Row],[CONTROLN]],vlookup_table[],7,FALSE)</f>
        <v>10</v>
      </c>
      <c r="R2372">
        <f t="shared" si="37"/>
        <v>90</v>
      </c>
      <c r="S23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73" spans="1:19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  <c r="N2373">
        <f>VLOOKUP(Table5[[#This Row],[CONTROLN]],vlookup_table[],2,FALSE)</f>
        <v>28</v>
      </c>
      <c r="O2373">
        <f>VLOOKUP(Table5[[#This Row],[CONTROLN]],vlookup_table[],4,FALSE)</f>
        <v>6301</v>
      </c>
      <c r="P2373" t="str">
        <f>VLOOKUP(Table5[[#This Row],[CONTROLN]],vlookup_table[],5,FALSE)</f>
        <v>T1</v>
      </c>
      <c r="Q2373">
        <f>VLOOKUP(Table5[[#This Row],[CONTROLN]],vlookup_table[],7,FALSE)</f>
        <v>23</v>
      </c>
      <c r="R2373">
        <f t="shared" si="37"/>
        <v>34</v>
      </c>
      <c r="S23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74" spans="1:19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  <c r="N2374">
        <f>VLOOKUP(Table5[[#This Row],[CONTROLN]],vlookup_table[],2,FALSE)</f>
        <v>1</v>
      </c>
      <c r="O2374">
        <f>VLOOKUP(Table5[[#This Row],[CONTROLN]],vlookup_table[],4,FALSE)</f>
        <v>4602</v>
      </c>
      <c r="P2374" t="str">
        <f>VLOOKUP(Table5[[#This Row],[CONTROLN]],vlookup_table[],5,FALSE)</f>
        <v>U1</v>
      </c>
      <c r="Q2374">
        <f>VLOOKUP(Table5[[#This Row],[CONTROLN]],vlookup_table[],7,FALSE)</f>
        <v>20</v>
      </c>
      <c r="R2374">
        <f t="shared" si="37"/>
        <v>51</v>
      </c>
      <c r="S23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75" spans="1:19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  <c r="N2375">
        <f>VLOOKUP(Table5[[#This Row],[CONTROLN]],vlookup_table[],2,FALSE)</f>
        <v>0</v>
      </c>
      <c r="O2375">
        <f>VLOOKUP(Table5[[#This Row],[CONTROLN]],vlookup_table[],4,FALSE)</f>
        <v>5801</v>
      </c>
      <c r="P2375" t="str">
        <f>VLOOKUP(Table5[[#This Row],[CONTROLN]],vlookup_table[],5,FALSE)</f>
        <v>R2</v>
      </c>
      <c r="Q2375">
        <f>VLOOKUP(Table5[[#This Row],[CONTROLN]],vlookup_table[],7,FALSE)</f>
        <v>25</v>
      </c>
      <c r="R2375">
        <f t="shared" si="37"/>
        <v>39</v>
      </c>
      <c r="S23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76" spans="1:19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  <c r="N2376">
        <f>VLOOKUP(Table5[[#This Row],[CONTROLN]],vlookup_table[],2,FALSE)</f>
        <v>0</v>
      </c>
      <c r="O2376">
        <f>VLOOKUP(Table5[[#This Row],[CONTROLN]],vlookup_table[],4,FALSE)</f>
        <v>5601</v>
      </c>
      <c r="P2376" t="str">
        <f>VLOOKUP(Table5[[#This Row],[CONTROLN]],vlookup_table[],5,FALSE)</f>
        <v>R2</v>
      </c>
      <c r="Q2376">
        <f>VLOOKUP(Table5[[#This Row],[CONTROLN]],vlookup_table[],7,FALSE)</f>
        <v>11</v>
      </c>
      <c r="R2376">
        <f t="shared" si="37"/>
        <v>41</v>
      </c>
      <c r="S23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77" spans="1:19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  <c r="N2377">
        <f>VLOOKUP(Table5[[#This Row],[CONTROLN]],vlookup_table[],2,FALSE)</f>
        <v>28</v>
      </c>
      <c r="O2377">
        <f>VLOOKUP(Table5[[#This Row],[CONTROLN]],vlookup_table[],4,FALSE)</f>
        <v>4401</v>
      </c>
      <c r="P2377" t="str">
        <f>VLOOKUP(Table5[[#This Row],[CONTROLN]],vlookup_table[],5,FALSE)</f>
        <v>C1</v>
      </c>
      <c r="Q2377">
        <f>VLOOKUP(Table5[[#This Row],[CONTROLN]],vlookup_table[],7,FALSE)</f>
        <v>25</v>
      </c>
      <c r="R2377">
        <f t="shared" si="37"/>
        <v>53</v>
      </c>
      <c r="S23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78" spans="1:19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  <c r="N2378">
        <f>VLOOKUP(Table5[[#This Row],[CONTROLN]],vlookup_table[],2,FALSE)</f>
        <v>0</v>
      </c>
      <c r="O2378">
        <f>VLOOKUP(Table5[[#This Row],[CONTROLN]],vlookup_table[],4,FALSE)</f>
        <v>0</v>
      </c>
      <c r="P2378" t="str">
        <f>VLOOKUP(Table5[[#This Row],[CONTROLN]],vlookup_table[],5,FALSE)</f>
        <v>R2</v>
      </c>
      <c r="Q2378">
        <f>VLOOKUP(Table5[[#This Row],[CONTROLN]],vlookup_table[],7,FALSE)</f>
        <v>10</v>
      </c>
      <c r="R2378" t="str">
        <f t="shared" si="37"/>
        <v/>
      </c>
      <c r="S23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79" spans="1:19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  <c r="N2379">
        <f>VLOOKUP(Table5[[#This Row],[CONTROLN]],vlookup_table[],2,FALSE)</f>
        <v>28</v>
      </c>
      <c r="O2379">
        <f>VLOOKUP(Table5[[#This Row],[CONTROLN]],vlookup_table[],4,FALSE)</f>
        <v>0</v>
      </c>
      <c r="P2379" t="str">
        <f>VLOOKUP(Table5[[#This Row],[CONTROLN]],vlookup_table[],5,FALSE)</f>
        <v>R2</v>
      </c>
      <c r="Q2379">
        <f>VLOOKUP(Table5[[#This Row],[CONTROLN]],vlookup_table[],7,FALSE)</f>
        <v>5</v>
      </c>
      <c r="R2379" t="str">
        <f t="shared" si="37"/>
        <v/>
      </c>
      <c r="S23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80" spans="1:19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  <c r="N2380">
        <f>VLOOKUP(Table5[[#This Row],[CONTROLN]],vlookup_table[],2,FALSE)</f>
        <v>0</v>
      </c>
      <c r="O2380">
        <f>VLOOKUP(Table5[[#This Row],[CONTROLN]],vlookup_table[],4,FALSE)</f>
        <v>1401</v>
      </c>
      <c r="P2380" t="str">
        <f>VLOOKUP(Table5[[#This Row],[CONTROLN]],vlookup_table[],5,FALSE)</f>
        <v>R2</v>
      </c>
      <c r="Q2380">
        <f>VLOOKUP(Table5[[#This Row],[CONTROLN]],vlookup_table[],7,FALSE)</f>
        <v>10</v>
      </c>
      <c r="R2380">
        <f t="shared" si="37"/>
        <v>83</v>
      </c>
      <c r="S23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81" spans="1:19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  <c r="N2381">
        <f>VLOOKUP(Table5[[#This Row],[CONTROLN]],vlookup_table[],2,FALSE)</f>
        <v>0</v>
      </c>
      <c r="O2381">
        <f>VLOOKUP(Table5[[#This Row],[CONTROLN]],vlookup_table[],4,FALSE)</f>
        <v>3401</v>
      </c>
      <c r="P2381" t="str">
        <f>VLOOKUP(Table5[[#This Row],[CONTROLN]],vlookup_table[],5,FALSE)</f>
        <v>T1</v>
      </c>
      <c r="Q2381">
        <f>VLOOKUP(Table5[[#This Row],[CONTROLN]],vlookup_table[],7,FALSE)</f>
        <v>20</v>
      </c>
      <c r="R2381">
        <f t="shared" si="37"/>
        <v>63</v>
      </c>
      <c r="S23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82" spans="1:19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  <c r="N2382">
        <f>VLOOKUP(Table5[[#This Row],[CONTROLN]],vlookup_table[],2,FALSE)</f>
        <v>0</v>
      </c>
      <c r="O2382">
        <f>VLOOKUP(Table5[[#This Row],[CONTROLN]],vlookup_table[],4,FALSE)</f>
        <v>3201</v>
      </c>
      <c r="P2382" t="str">
        <f>VLOOKUP(Table5[[#This Row],[CONTROLN]],vlookup_table[],5,FALSE)</f>
        <v>R1</v>
      </c>
      <c r="Q2382">
        <f>VLOOKUP(Table5[[#This Row],[CONTROLN]],vlookup_table[],7,FALSE)</f>
        <v>107</v>
      </c>
      <c r="R2382">
        <f t="shared" si="37"/>
        <v>65</v>
      </c>
      <c r="S23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83" spans="1:19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  <c r="N2383">
        <f>VLOOKUP(Table5[[#This Row],[CONTROLN]],vlookup_table[],2,FALSE)</f>
        <v>2</v>
      </c>
      <c r="O2383">
        <f>VLOOKUP(Table5[[#This Row],[CONTROLN]],vlookup_table[],4,FALSE)</f>
        <v>1603</v>
      </c>
      <c r="P2383" t="str">
        <f>VLOOKUP(Table5[[#This Row],[CONTROLN]],vlookup_table[],5,FALSE)</f>
        <v>C1</v>
      </c>
      <c r="Q2383">
        <f>VLOOKUP(Table5[[#This Row],[CONTROLN]],vlookup_table[],7,FALSE)</f>
        <v>5</v>
      </c>
      <c r="R2383">
        <f t="shared" si="37"/>
        <v>81</v>
      </c>
      <c r="S23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84" spans="1:19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  <c r="N2384">
        <f>VLOOKUP(Table5[[#This Row],[CONTROLN]],vlookup_table[],2,FALSE)</f>
        <v>0</v>
      </c>
      <c r="O2384">
        <f>VLOOKUP(Table5[[#This Row],[CONTROLN]],vlookup_table[],4,FALSE)</f>
        <v>0</v>
      </c>
      <c r="P2384" t="str">
        <f>VLOOKUP(Table5[[#This Row],[CONTROLN]],vlookup_table[],5,FALSE)</f>
        <v>C1</v>
      </c>
      <c r="Q2384">
        <f>VLOOKUP(Table5[[#This Row],[CONTROLN]],vlookup_table[],7,FALSE)</f>
        <v>11</v>
      </c>
      <c r="R2384" t="str">
        <f t="shared" si="37"/>
        <v/>
      </c>
      <c r="S23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85" spans="1:19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  <c r="N2385">
        <f>VLOOKUP(Table5[[#This Row],[CONTROLN]],vlookup_table[],2,FALSE)</f>
        <v>1002</v>
      </c>
      <c r="O2385">
        <f>VLOOKUP(Table5[[#This Row],[CONTROLN]],vlookup_table[],4,FALSE)</f>
        <v>1610</v>
      </c>
      <c r="P2385" t="str">
        <f>VLOOKUP(Table5[[#This Row],[CONTROLN]],vlookup_table[],5,FALSE)</f>
        <v>U3</v>
      </c>
      <c r="Q2385">
        <f>VLOOKUP(Table5[[#This Row],[CONTROLN]],vlookup_table[],7,FALSE)</f>
        <v>10</v>
      </c>
      <c r="R2385">
        <f t="shared" si="37"/>
        <v>80</v>
      </c>
      <c r="S23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86" spans="1:19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  <c r="N2386">
        <f>VLOOKUP(Table5[[#This Row],[CONTROLN]],vlookup_table[],2,FALSE)</f>
        <v>0</v>
      </c>
      <c r="O2386">
        <f>VLOOKUP(Table5[[#This Row],[CONTROLN]],vlookup_table[],4,FALSE)</f>
        <v>5501</v>
      </c>
      <c r="P2386" t="str">
        <f>VLOOKUP(Table5[[#This Row],[CONTROLN]],vlookup_table[],5,FALSE)</f>
        <v>S1</v>
      </c>
      <c r="Q2386">
        <f>VLOOKUP(Table5[[#This Row],[CONTROLN]],vlookup_table[],7,FALSE)</f>
        <v>25</v>
      </c>
      <c r="R2386">
        <f t="shared" si="37"/>
        <v>42</v>
      </c>
      <c r="S23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87" spans="1:19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  <c r="N2387">
        <f>VLOOKUP(Table5[[#This Row],[CONTROLN]],vlookup_table[],2,FALSE)</f>
        <v>1002</v>
      </c>
      <c r="O2387">
        <f>VLOOKUP(Table5[[#This Row],[CONTROLN]],vlookup_table[],4,FALSE)</f>
        <v>4301</v>
      </c>
      <c r="P2387" t="str">
        <f>VLOOKUP(Table5[[#This Row],[CONTROLN]],vlookup_table[],5,FALSE)</f>
        <v>C3</v>
      </c>
      <c r="Q2387">
        <f>VLOOKUP(Table5[[#This Row],[CONTROLN]],vlookup_table[],7,FALSE)</f>
        <v>27</v>
      </c>
      <c r="R2387">
        <f t="shared" si="37"/>
        <v>54</v>
      </c>
      <c r="S23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88" spans="1:19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  <c r="N2388">
        <f>VLOOKUP(Table5[[#This Row],[CONTROLN]],vlookup_table[],2,FALSE)</f>
        <v>28</v>
      </c>
      <c r="O2388">
        <f>VLOOKUP(Table5[[#This Row],[CONTROLN]],vlookup_table[],4,FALSE)</f>
        <v>0</v>
      </c>
      <c r="P2388" t="str">
        <f>VLOOKUP(Table5[[#This Row],[CONTROLN]],vlookup_table[],5,FALSE)</f>
        <v>U2</v>
      </c>
      <c r="Q2388">
        <f>VLOOKUP(Table5[[#This Row],[CONTROLN]],vlookup_table[],7,FALSE)</f>
        <v>5</v>
      </c>
      <c r="R2388" t="str">
        <f t="shared" si="37"/>
        <v/>
      </c>
      <c r="S23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89" spans="1:19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  <c r="N2389">
        <f>VLOOKUP(Table5[[#This Row],[CONTROLN]],vlookup_table[],2,FALSE)</f>
        <v>1</v>
      </c>
      <c r="O2389">
        <f>VLOOKUP(Table5[[#This Row],[CONTROLN]],vlookup_table[],4,FALSE)</f>
        <v>2301</v>
      </c>
      <c r="P2389" t="str">
        <f>VLOOKUP(Table5[[#This Row],[CONTROLN]],vlookup_table[],5,FALSE)</f>
        <v>R2</v>
      </c>
      <c r="Q2389">
        <f>VLOOKUP(Table5[[#This Row],[CONTROLN]],vlookup_table[],7,FALSE)</f>
        <v>5</v>
      </c>
      <c r="R2389">
        <f t="shared" si="37"/>
        <v>74</v>
      </c>
      <c r="S23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390" spans="1:19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  <c r="N2390">
        <f>VLOOKUP(Table5[[#This Row],[CONTROLN]],vlookup_table[],2,FALSE)</f>
        <v>2</v>
      </c>
      <c r="O2390">
        <f>VLOOKUP(Table5[[#This Row],[CONTROLN]],vlookup_table[],4,FALSE)</f>
        <v>1710</v>
      </c>
      <c r="P2390" t="str">
        <f>VLOOKUP(Table5[[#This Row],[CONTROLN]],vlookup_table[],5,FALSE)</f>
        <v>T2</v>
      </c>
      <c r="Q2390">
        <f>VLOOKUP(Table5[[#This Row],[CONTROLN]],vlookup_table[],7,FALSE)</f>
        <v>3</v>
      </c>
      <c r="R2390">
        <f t="shared" si="37"/>
        <v>79</v>
      </c>
      <c r="S23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91" spans="1:19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  <c r="N2391">
        <f>VLOOKUP(Table5[[#This Row],[CONTROLN]],vlookup_table[],2,FALSE)</f>
        <v>0</v>
      </c>
      <c r="O2391">
        <f>VLOOKUP(Table5[[#This Row],[CONTROLN]],vlookup_table[],4,FALSE)</f>
        <v>5807</v>
      </c>
      <c r="P2391" t="str">
        <f>VLOOKUP(Table5[[#This Row],[CONTROLN]],vlookup_table[],5,FALSE)</f>
        <v>T1</v>
      </c>
      <c r="Q2391">
        <f>VLOOKUP(Table5[[#This Row],[CONTROLN]],vlookup_table[],7,FALSE)</f>
        <v>30</v>
      </c>
      <c r="R2391">
        <f t="shared" si="37"/>
        <v>38</v>
      </c>
      <c r="S23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92" spans="1:19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  <c r="N2392">
        <f>VLOOKUP(Table5[[#This Row],[CONTROLN]],vlookup_table[],2,FALSE)</f>
        <v>93</v>
      </c>
      <c r="O2392">
        <f>VLOOKUP(Table5[[#This Row],[CONTROLN]],vlookup_table[],4,FALSE)</f>
        <v>0</v>
      </c>
      <c r="P2392" t="str">
        <f>VLOOKUP(Table5[[#This Row],[CONTROLN]],vlookup_table[],5,FALSE)</f>
        <v>T2</v>
      </c>
      <c r="Q2392">
        <f>VLOOKUP(Table5[[#This Row],[CONTROLN]],vlookup_table[],7,FALSE)</f>
        <v>10</v>
      </c>
      <c r="R2392" t="str">
        <f t="shared" si="37"/>
        <v/>
      </c>
      <c r="S23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393" spans="1:19" x14ac:dyDescent="0.35">
      <c r="A2393">
        <v>190410</v>
      </c>
      <c r="B2393" t="s">
        <v>18</v>
      </c>
      <c r="C2393" t="s">
        <v>17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  <c r="N2393">
        <f>VLOOKUP(Table5[[#This Row],[CONTROLN]],vlookup_table[],2,FALSE)</f>
        <v>0</v>
      </c>
      <c r="O2393">
        <f>VLOOKUP(Table5[[#This Row],[CONTROLN]],vlookup_table[],4,FALSE)</f>
        <v>0</v>
      </c>
      <c r="P2393" t="str">
        <f>VLOOKUP(Table5[[#This Row],[CONTROLN]],vlookup_table[],5,FALSE)</f>
        <v>C2</v>
      </c>
      <c r="Q2393">
        <f>VLOOKUP(Table5[[#This Row],[CONTROLN]],vlookup_table[],7,FALSE)</f>
        <v>9</v>
      </c>
      <c r="R2393" t="str">
        <f t="shared" si="37"/>
        <v/>
      </c>
      <c r="S23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94" spans="1:19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  <c r="N2394">
        <f>VLOOKUP(Table5[[#This Row],[CONTROLN]],vlookup_table[],2,FALSE)</f>
        <v>0</v>
      </c>
      <c r="O2394">
        <f>VLOOKUP(Table5[[#This Row],[CONTROLN]],vlookup_table[],4,FALSE)</f>
        <v>3508</v>
      </c>
      <c r="P2394" t="str">
        <f>VLOOKUP(Table5[[#This Row],[CONTROLN]],vlookup_table[],5,FALSE)</f>
        <v>S2</v>
      </c>
      <c r="Q2394">
        <f>VLOOKUP(Table5[[#This Row],[CONTROLN]],vlookup_table[],7,FALSE)</f>
        <v>45</v>
      </c>
      <c r="R2394">
        <f t="shared" si="37"/>
        <v>61</v>
      </c>
      <c r="S23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95" spans="1:19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  <c r="N2395">
        <f>VLOOKUP(Table5[[#This Row],[CONTROLN]],vlookup_table[],2,FALSE)</f>
        <v>28</v>
      </c>
      <c r="O2395">
        <f>VLOOKUP(Table5[[#This Row],[CONTROLN]],vlookup_table[],4,FALSE)</f>
        <v>1801</v>
      </c>
      <c r="P2395" t="str">
        <f>VLOOKUP(Table5[[#This Row],[CONTROLN]],vlookup_table[],5,FALSE)</f>
        <v>C3</v>
      </c>
      <c r="Q2395">
        <f>VLOOKUP(Table5[[#This Row],[CONTROLN]],vlookup_table[],7,FALSE)</f>
        <v>6</v>
      </c>
      <c r="R2395">
        <f t="shared" si="37"/>
        <v>79</v>
      </c>
      <c r="S23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96" spans="1:19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  <c r="N2396">
        <f>VLOOKUP(Table5[[#This Row],[CONTROLN]],vlookup_table[],2,FALSE)</f>
        <v>1002</v>
      </c>
      <c r="O2396">
        <f>VLOOKUP(Table5[[#This Row],[CONTROLN]],vlookup_table[],4,FALSE)</f>
        <v>1703</v>
      </c>
      <c r="P2396" t="str">
        <f>VLOOKUP(Table5[[#This Row],[CONTROLN]],vlookup_table[],5,FALSE)</f>
        <v>C2</v>
      </c>
      <c r="Q2396">
        <f>VLOOKUP(Table5[[#This Row],[CONTROLN]],vlookup_table[],7,FALSE)</f>
        <v>17</v>
      </c>
      <c r="R2396">
        <f t="shared" si="37"/>
        <v>80</v>
      </c>
      <c r="S23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397" spans="1:19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  <c r="N2397">
        <f>VLOOKUP(Table5[[#This Row],[CONTROLN]],vlookup_table[],2,FALSE)</f>
        <v>0</v>
      </c>
      <c r="O2397">
        <f>VLOOKUP(Table5[[#This Row],[CONTROLN]],vlookup_table[],4,FALSE)</f>
        <v>5501</v>
      </c>
      <c r="P2397" t="str">
        <f>VLOOKUP(Table5[[#This Row],[CONTROLN]],vlookup_table[],5,FALSE)</f>
        <v>S1</v>
      </c>
      <c r="Q2397">
        <f>VLOOKUP(Table5[[#This Row],[CONTROLN]],vlookup_table[],7,FALSE)</f>
        <v>20</v>
      </c>
      <c r="R2397">
        <f t="shared" si="37"/>
        <v>42</v>
      </c>
      <c r="S23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398" spans="1:19" x14ac:dyDescent="0.35">
      <c r="A2398">
        <v>136721</v>
      </c>
      <c r="B2398" t="s">
        <v>56</v>
      </c>
      <c r="C2398" t="s">
        <v>17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  <c r="N2398">
        <f>VLOOKUP(Table5[[#This Row],[CONTROLN]],vlookup_table[],2,FALSE)</f>
        <v>0</v>
      </c>
      <c r="O2398">
        <f>VLOOKUP(Table5[[#This Row],[CONTROLN]],vlookup_table[],4,FALSE)</f>
        <v>3401</v>
      </c>
      <c r="P2398" t="str">
        <f>VLOOKUP(Table5[[#This Row],[CONTROLN]],vlookup_table[],5,FALSE)</f>
        <v>U1</v>
      </c>
      <c r="Q2398">
        <f>VLOOKUP(Table5[[#This Row],[CONTROLN]],vlookup_table[],7,FALSE)</f>
        <v>30</v>
      </c>
      <c r="R2398">
        <f t="shared" si="37"/>
        <v>63</v>
      </c>
      <c r="S23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399" spans="1:19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  <c r="N2399">
        <f>VLOOKUP(Table5[[#This Row],[CONTROLN]],vlookup_table[],2,FALSE)</f>
        <v>1</v>
      </c>
      <c r="O2399">
        <f>VLOOKUP(Table5[[#This Row],[CONTROLN]],vlookup_table[],4,FALSE)</f>
        <v>3501</v>
      </c>
      <c r="P2399" t="str">
        <f>VLOOKUP(Table5[[#This Row],[CONTROLN]],vlookup_table[],5,FALSE)</f>
        <v>S1</v>
      </c>
      <c r="Q2399">
        <f>VLOOKUP(Table5[[#This Row],[CONTROLN]],vlookup_table[],7,FALSE)</f>
        <v>16</v>
      </c>
      <c r="R2399">
        <f t="shared" si="37"/>
        <v>62</v>
      </c>
      <c r="S23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0" spans="1:19" x14ac:dyDescent="0.35">
      <c r="A2400">
        <v>172359</v>
      </c>
      <c r="B2400" t="s">
        <v>22</v>
      </c>
      <c r="C2400" t="s">
        <v>109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  <c r="N2400">
        <f>VLOOKUP(Table5[[#This Row],[CONTROLN]],vlookup_table[],2,FALSE)</f>
        <v>0</v>
      </c>
      <c r="O2400">
        <f>VLOOKUP(Table5[[#This Row],[CONTROLN]],vlookup_table[],4,FALSE)</f>
        <v>3503</v>
      </c>
      <c r="P2400" t="str">
        <f>VLOOKUP(Table5[[#This Row],[CONTROLN]],vlookup_table[],5,FALSE)</f>
        <v>C3</v>
      </c>
      <c r="Q2400">
        <f>VLOOKUP(Table5[[#This Row],[CONTROLN]],vlookup_table[],7,FALSE)</f>
        <v>20</v>
      </c>
      <c r="R2400">
        <f t="shared" si="37"/>
        <v>62</v>
      </c>
      <c r="S24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01" spans="1:19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  <c r="N2401">
        <f>VLOOKUP(Table5[[#This Row],[CONTROLN]],vlookup_table[],2,FALSE)</f>
        <v>2</v>
      </c>
      <c r="O2401">
        <f>VLOOKUP(Table5[[#This Row],[CONTROLN]],vlookup_table[],4,FALSE)</f>
        <v>4610</v>
      </c>
      <c r="P2401" t="str">
        <f>VLOOKUP(Table5[[#This Row],[CONTROLN]],vlookup_table[],5,FALSE)</f>
        <v>S1</v>
      </c>
      <c r="Q2401">
        <f>VLOOKUP(Table5[[#This Row],[CONTROLN]],vlookup_table[],7,FALSE)</f>
        <v>5</v>
      </c>
      <c r="R2401">
        <f t="shared" si="37"/>
        <v>50</v>
      </c>
      <c r="S24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2" spans="1:19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  <c r="N2402">
        <f>VLOOKUP(Table5[[#This Row],[CONTROLN]],vlookup_table[],2,FALSE)</f>
        <v>1</v>
      </c>
      <c r="O2402">
        <f>VLOOKUP(Table5[[#This Row],[CONTROLN]],vlookup_table[],4,FALSE)</f>
        <v>5801</v>
      </c>
      <c r="P2402" t="str">
        <f>VLOOKUP(Table5[[#This Row],[CONTROLN]],vlookup_table[],5,FALSE)</f>
        <v>T1</v>
      </c>
      <c r="Q2402">
        <f>VLOOKUP(Table5[[#This Row],[CONTROLN]],vlookup_table[],7,FALSE)</f>
        <v>5</v>
      </c>
      <c r="R2402">
        <f t="shared" si="37"/>
        <v>39</v>
      </c>
      <c r="S24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03" spans="1:19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  <c r="N2403">
        <f>VLOOKUP(Table5[[#This Row],[CONTROLN]],vlookup_table[],2,FALSE)</f>
        <v>1</v>
      </c>
      <c r="O2403">
        <f>VLOOKUP(Table5[[#This Row],[CONTROLN]],vlookup_table[],4,FALSE)</f>
        <v>3101</v>
      </c>
      <c r="P2403" t="str">
        <f>VLOOKUP(Table5[[#This Row],[CONTROLN]],vlookup_table[],5,FALSE)</f>
        <v>S2</v>
      </c>
      <c r="Q2403">
        <f>VLOOKUP(Table5[[#This Row],[CONTROLN]],vlookup_table[],7,FALSE)</f>
        <v>25</v>
      </c>
      <c r="R2403">
        <f t="shared" si="37"/>
        <v>66</v>
      </c>
      <c r="S24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4" spans="1:19" x14ac:dyDescent="0.35">
      <c r="A2404">
        <v>179262</v>
      </c>
      <c r="B2404" t="s">
        <v>41</v>
      </c>
      <c r="C2404" t="s">
        <v>109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  <c r="N2404">
        <f>VLOOKUP(Table5[[#This Row],[CONTROLN]],vlookup_table[],2,FALSE)</f>
        <v>0</v>
      </c>
      <c r="O2404">
        <f>VLOOKUP(Table5[[#This Row],[CONTROLN]],vlookup_table[],4,FALSE)</f>
        <v>4701</v>
      </c>
      <c r="P2404" t="str">
        <f>VLOOKUP(Table5[[#This Row],[CONTROLN]],vlookup_table[],5,FALSE)</f>
        <v>S1</v>
      </c>
      <c r="Q2404">
        <f>VLOOKUP(Table5[[#This Row],[CONTROLN]],vlookup_table[],7,FALSE)</f>
        <v>10</v>
      </c>
      <c r="R2404">
        <f t="shared" si="37"/>
        <v>50</v>
      </c>
      <c r="S24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5" spans="1:19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  <c r="N2405">
        <f>VLOOKUP(Table5[[#This Row],[CONTROLN]],vlookup_table[],2,FALSE)</f>
        <v>0</v>
      </c>
      <c r="O2405">
        <f>VLOOKUP(Table5[[#This Row],[CONTROLN]],vlookup_table[],4,FALSE)</f>
        <v>4501</v>
      </c>
      <c r="P2405" t="str">
        <f>VLOOKUP(Table5[[#This Row],[CONTROLN]],vlookup_table[],5,FALSE)</f>
        <v>T2</v>
      </c>
      <c r="Q2405">
        <f>VLOOKUP(Table5[[#This Row],[CONTROLN]],vlookup_table[],7,FALSE)</f>
        <v>15</v>
      </c>
      <c r="R2405">
        <f t="shared" si="37"/>
        <v>52</v>
      </c>
      <c r="S24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06" spans="1:19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  <c r="N2406">
        <f>VLOOKUP(Table5[[#This Row],[CONTROLN]],vlookup_table[],2,FALSE)</f>
        <v>3</v>
      </c>
      <c r="O2406">
        <f>VLOOKUP(Table5[[#This Row],[CONTROLN]],vlookup_table[],4,FALSE)</f>
        <v>0</v>
      </c>
      <c r="P2406" t="str">
        <f>VLOOKUP(Table5[[#This Row],[CONTROLN]],vlookup_table[],5,FALSE)</f>
        <v>U1</v>
      </c>
      <c r="Q2406">
        <f>VLOOKUP(Table5[[#This Row],[CONTROLN]],vlookup_table[],7,FALSE)</f>
        <v>10</v>
      </c>
      <c r="R2406" t="str">
        <f t="shared" si="37"/>
        <v/>
      </c>
      <c r="S24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07" spans="1:19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  <c r="N2407">
        <f>VLOOKUP(Table5[[#This Row],[CONTROLN]],vlookup_table[],2,FALSE)</f>
        <v>3</v>
      </c>
      <c r="O2407">
        <f>VLOOKUP(Table5[[#This Row],[CONTROLN]],vlookup_table[],4,FALSE)</f>
        <v>2702</v>
      </c>
      <c r="P2407" t="str">
        <f>VLOOKUP(Table5[[#This Row],[CONTROLN]],vlookup_table[],5,FALSE)</f>
        <v>S2</v>
      </c>
      <c r="Q2407">
        <f>VLOOKUP(Table5[[#This Row],[CONTROLN]],vlookup_table[],7,FALSE)</f>
        <v>10</v>
      </c>
      <c r="R2407">
        <f t="shared" si="37"/>
        <v>70</v>
      </c>
      <c r="S24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8" spans="1:19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  <c r="N2408">
        <f>VLOOKUP(Table5[[#This Row],[CONTROLN]],vlookup_table[],2,FALSE)</f>
        <v>0</v>
      </c>
      <c r="O2408">
        <f>VLOOKUP(Table5[[#This Row],[CONTROLN]],vlookup_table[],4,FALSE)</f>
        <v>6707</v>
      </c>
      <c r="P2408" t="str">
        <f>VLOOKUP(Table5[[#This Row],[CONTROLN]],vlookup_table[],5,FALSE)</f>
        <v>S1</v>
      </c>
      <c r="Q2408">
        <f>VLOOKUP(Table5[[#This Row],[CONTROLN]],vlookup_table[],7,FALSE)</f>
        <v>3</v>
      </c>
      <c r="R2408">
        <f t="shared" si="37"/>
        <v>29</v>
      </c>
      <c r="S24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09" spans="1:19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  <c r="N2409">
        <f>VLOOKUP(Table5[[#This Row],[CONTROLN]],vlookup_table[],2,FALSE)</f>
        <v>2</v>
      </c>
      <c r="O2409">
        <f>VLOOKUP(Table5[[#This Row],[CONTROLN]],vlookup_table[],4,FALSE)</f>
        <v>4401</v>
      </c>
      <c r="P2409" t="str">
        <f>VLOOKUP(Table5[[#This Row],[CONTROLN]],vlookup_table[],5,FALSE)</f>
        <v>R3</v>
      </c>
      <c r="Q2409">
        <f>VLOOKUP(Table5[[#This Row],[CONTROLN]],vlookup_table[],7,FALSE)</f>
        <v>6</v>
      </c>
      <c r="R2409">
        <f t="shared" si="37"/>
        <v>53</v>
      </c>
      <c r="S24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10" spans="1:19" x14ac:dyDescent="0.35">
      <c r="A2410">
        <v>19641</v>
      </c>
      <c r="B2410" t="s">
        <v>18</v>
      </c>
      <c r="C2410" t="s">
        <v>17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  <c r="N2410">
        <f>VLOOKUP(Table5[[#This Row],[CONTROLN]],vlookup_table[],2,FALSE)</f>
        <v>0</v>
      </c>
      <c r="O2410">
        <f>VLOOKUP(Table5[[#This Row],[CONTROLN]],vlookup_table[],4,FALSE)</f>
        <v>4401</v>
      </c>
      <c r="P2410" t="str">
        <f>VLOOKUP(Table5[[#This Row],[CONTROLN]],vlookup_table[],5,FALSE)</f>
        <v>S2</v>
      </c>
      <c r="Q2410">
        <f>VLOOKUP(Table5[[#This Row],[CONTROLN]],vlookup_table[],7,FALSE)</f>
        <v>30</v>
      </c>
      <c r="R2410">
        <f t="shared" si="37"/>
        <v>53</v>
      </c>
      <c r="S24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11" spans="1:19" x14ac:dyDescent="0.35">
      <c r="A2411">
        <v>191531</v>
      </c>
      <c r="B2411" t="s">
        <v>22</v>
      </c>
      <c r="C2411" t="s">
        <v>109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  <c r="N2411">
        <f>VLOOKUP(Table5[[#This Row],[CONTROLN]],vlookup_table[],2,FALSE)</f>
        <v>4</v>
      </c>
      <c r="O2411">
        <f>VLOOKUP(Table5[[#This Row],[CONTROLN]],vlookup_table[],4,FALSE)</f>
        <v>3701</v>
      </c>
      <c r="P2411" t="str">
        <f>VLOOKUP(Table5[[#This Row],[CONTROLN]],vlookup_table[],5,FALSE)</f>
        <v/>
      </c>
      <c r="Q2411">
        <f>VLOOKUP(Table5[[#This Row],[CONTROLN]],vlookup_table[],7,FALSE)</f>
        <v>13</v>
      </c>
      <c r="R2411">
        <f t="shared" si="37"/>
        <v>60</v>
      </c>
      <c r="S241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412" spans="1:19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  <c r="N2412">
        <f>VLOOKUP(Table5[[#This Row],[CONTROLN]],vlookup_table[],2,FALSE)</f>
        <v>0</v>
      </c>
      <c r="O2412">
        <f>VLOOKUP(Table5[[#This Row],[CONTROLN]],vlookup_table[],4,FALSE)</f>
        <v>2801</v>
      </c>
      <c r="P2412" t="str">
        <f>VLOOKUP(Table5[[#This Row],[CONTROLN]],vlookup_table[],5,FALSE)</f>
        <v>U1</v>
      </c>
      <c r="Q2412">
        <f>VLOOKUP(Table5[[#This Row],[CONTROLN]],vlookup_table[],7,FALSE)</f>
        <v>15</v>
      </c>
      <c r="R2412">
        <f t="shared" si="37"/>
        <v>69</v>
      </c>
      <c r="S24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13" spans="1:19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  <c r="N2413">
        <f>VLOOKUP(Table5[[#This Row],[CONTROLN]],vlookup_table[],2,FALSE)</f>
        <v>1</v>
      </c>
      <c r="O2413">
        <f>VLOOKUP(Table5[[#This Row],[CONTROLN]],vlookup_table[],4,FALSE)</f>
        <v>2001</v>
      </c>
      <c r="P2413" t="str">
        <f>VLOOKUP(Table5[[#This Row],[CONTROLN]],vlookup_table[],5,FALSE)</f>
        <v>C1</v>
      </c>
      <c r="Q2413">
        <f>VLOOKUP(Table5[[#This Row],[CONTROLN]],vlookup_table[],7,FALSE)</f>
        <v>25</v>
      </c>
      <c r="R2413">
        <f t="shared" si="37"/>
        <v>77</v>
      </c>
      <c r="S24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14" spans="1:19" x14ac:dyDescent="0.35">
      <c r="A2414">
        <v>40919</v>
      </c>
      <c r="B2414" t="s">
        <v>13</v>
      </c>
      <c r="C2414" t="s">
        <v>109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  <c r="N2414">
        <f>VLOOKUP(Table5[[#This Row],[CONTROLN]],vlookup_table[],2,FALSE)</f>
        <v>0</v>
      </c>
      <c r="O2414">
        <f>VLOOKUP(Table5[[#This Row],[CONTROLN]],vlookup_table[],4,FALSE)</f>
        <v>1801</v>
      </c>
      <c r="P2414" t="str">
        <f>VLOOKUP(Table5[[#This Row],[CONTROLN]],vlookup_table[],5,FALSE)</f>
        <v>C2</v>
      </c>
      <c r="Q2414">
        <f>VLOOKUP(Table5[[#This Row],[CONTROLN]],vlookup_table[],7,FALSE)</f>
        <v>10</v>
      </c>
      <c r="R2414">
        <f t="shared" si="37"/>
        <v>79</v>
      </c>
      <c r="S24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15" spans="1:19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  <c r="N2415">
        <f>VLOOKUP(Table5[[#This Row],[CONTROLN]],vlookup_table[],2,FALSE)</f>
        <v>1</v>
      </c>
      <c r="O2415">
        <f>VLOOKUP(Table5[[#This Row],[CONTROLN]],vlookup_table[],4,FALSE)</f>
        <v>3610</v>
      </c>
      <c r="P2415" t="str">
        <f>VLOOKUP(Table5[[#This Row],[CONTROLN]],vlookup_table[],5,FALSE)</f>
        <v>C2</v>
      </c>
      <c r="Q2415">
        <f>VLOOKUP(Table5[[#This Row],[CONTROLN]],vlookup_table[],7,FALSE)</f>
        <v>6</v>
      </c>
      <c r="R2415">
        <f t="shared" si="37"/>
        <v>60</v>
      </c>
      <c r="S24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16" spans="1:19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  <c r="N2416">
        <f>VLOOKUP(Table5[[#This Row],[CONTROLN]],vlookup_table[],2,FALSE)</f>
        <v>2</v>
      </c>
      <c r="O2416">
        <f>VLOOKUP(Table5[[#This Row],[CONTROLN]],vlookup_table[],4,FALSE)</f>
        <v>2212</v>
      </c>
      <c r="P2416" t="str">
        <f>VLOOKUP(Table5[[#This Row],[CONTROLN]],vlookup_table[],5,FALSE)</f>
        <v>S1</v>
      </c>
      <c r="Q2416">
        <f>VLOOKUP(Table5[[#This Row],[CONTROLN]],vlookup_table[],7,FALSE)</f>
        <v>25</v>
      </c>
      <c r="R2416">
        <f t="shared" si="37"/>
        <v>74</v>
      </c>
      <c r="S24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17" spans="1:19" x14ac:dyDescent="0.35">
      <c r="A2417">
        <v>188284</v>
      </c>
      <c r="B2417" t="s">
        <v>18</v>
      </c>
      <c r="C2417" t="s">
        <v>17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  <c r="N2417">
        <f>VLOOKUP(Table5[[#This Row],[CONTROLN]],vlookup_table[],2,FALSE)</f>
        <v>0</v>
      </c>
      <c r="O2417">
        <f>VLOOKUP(Table5[[#This Row],[CONTROLN]],vlookup_table[],4,FALSE)</f>
        <v>3801</v>
      </c>
      <c r="P2417" t="str">
        <f>VLOOKUP(Table5[[#This Row],[CONTROLN]],vlookup_table[],5,FALSE)</f>
        <v>C1</v>
      </c>
      <c r="Q2417">
        <f>VLOOKUP(Table5[[#This Row],[CONTROLN]],vlookup_table[],7,FALSE)</f>
        <v>5</v>
      </c>
      <c r="R2417">
        <f t="shared" si="37"/>
        <v>59</v>
      </c>
      <c r="S24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18" spans="1:19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  <c r="N2418">
        <f>VLOOKUP(Table5[[#This Row],[CONTROLN]],vlookup_table[],2,FALSE)</f>
        <v>1</v>
      </c>
      <c r="O2418">
        <f>VLOOKUP(Table5[[#This Row],[CONTROLN]],vlookup_table[],4,FALSE)</f>
        <v>4106</v>
      </c>
      <c r="P2418" t="str">
        <f>VLOOKUP(Table5[[#This Row],[CONTROLN]],vlookup_table[],5,FALSE)</f>
        <v>R3</v>
      </c>
      <c r="Q2418">
        <f>VLOOKUP(Table5[[#This Row],[CONTROLN]],vlookup_table[],7,FALSE)</f>
        <v>5</v>
      </c>
      <c r="R2418">
        <f t="shared" si="37"/>
        <v>56</v>
      </c>
      <c r="S24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19" spans="1:19" x14ac:dyDescent="0.35">
      <c r="A2419">
        <v>51269</v>
      </c>
      <c r="B2419" t="s">
        <v>108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  <c r="N2419">
        <f>VLOOKUP(Table5[[#This Row],[CONTROLN]],vlookup_table[],2,FALSE)</f>
        <v>0</v>
      </c>
      <c r="O2419">
        <f>VLOOKUP(Table5[[#This Row],[CONTROLN]],vlookup_table[],4,FALSE)</f>
        <v>4801</v>
      </c>
      <c r="P2419" t="str">
        <f>VLOOKUP(Table5[[#This Row],[CONTROLN]],vlookup_table[],5,FALSE)</f>
        <v>R3</v>
      </c>
      <c r="Q2419">
        <f>VLOOKUP(Table5[[#This Row],[CONTROLN]],vlookup_table[],7,FALSE)</f>
        <v>5</v>
      </c>
      <c r="R2419">
        <f t="shared" si="37"/>
        <v>49</v>
      </c>
      <c r="S24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20" spans="1:19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  <c r="N2420">
        <f>VLOOKUP(Table5[[#This Row],[CONTROLN]],vlookup_table[],2,FALSE)</f>
        <v>1002</v>
      </c>
      <c r="O2420">
        <f>VLOOKUP(Table5[[#This Row],[CONTROLN]],vlookup_table[],4,FALSE)</f>
        <v>0</v>
      </c>
      <c r="P2420" t="str">
        <f>VLOOKUP(Table5[[#This Row],[CONTROLN]],vlookup_table[],5,FALSE)</f>
        <v>C3</v>
      </c>
      <c r="Q2420">
        <f>VLOOKUP(Table5[[#This Row],[CONTROLN]],vlookup_table[],7,FALSE)</f>
        <v>7</v>
      </c>
      <c r="R2420" t="str">
        <f t="shared" si="37"/>
        <v/>
      </c>
      <c r="S24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21" spans="1:19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  <c r="N2421">
        <f>VLOOKUP(Table5[[#This Row],[CONTROLN]],vlookup_table[],2,FALSE)</f>
        <v>28</v>
      </c>
      <c r="O2421">
        <f>VLOOKUP(Table5[[#This Row],[CONTROLN]],vlookup_table[],4,FALSE)</f>
        <v>1001</v>
      </c>
      <c r="P2421" t="str">
        <f>VLOOKUP(Table5[[#This Row],[CONTROLN]],vlookup_table[],5,FALSE)</f>
        <v/>
      </c>
      <c r="Q2421">
        <f>VLOOKUP(Table5[[#This Row],[CONTROLN]],vlookup_table[],7,FALSE)</f>
        <v>10</v>
      </c>
      <c r="R2421">
        <f t="shared" si="37"/>
        <v>87</v>
      </c>
      <c r="S242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422" spans="1:19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  <c r="N2422">
        <f>VLOOKUP(Table5[[#This Row],[CONTROLN]],vlookup_table[],2,FALSE)</f>
        <v>28</v>
      </c>
      <c r="O2422">
        <f>VLOOKUP(Table5[[#This Row],[CONTROLN]],vlookup_table[],4,FALSE)</f>
        <v>3801</v>
      </c>
      <c r="P2422" t="str">
        <f>VLOOKUP(Table5[[#This Row],[CONTROLN]],vlookup_table[],5,FALSE)</f>
        <v>U1</v>
      </c>
      <c r="Q2422">
        <f>VLOOKUP(Table5[[#This Row],[CONTROLN]],vlookup_table[],7,FALSE)</f>
        <v>10</v>
      </c>
      <c r="R2422">
        <f t="shared" si="37"/>
        <v>59</v>
      </c>
      <c r="S24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23" spans="1:19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  <c r="N2423">
        <f>VLOOKUP(Table5[[#This Row],[CONTROLN]],vlookup_table[],2,FALSE)</f>
        <v>1</v>
      </c>
      <c r="O2423">
        <f>VLOOKUP(Table5[[#This Row],[CONTROLN]],vlookup_table[],4,FALSE)</f>
        <v>0</v>
      </c>
      <c r="P2423" t="str">
        <f>VLOOKUP(Table5[[#This Row],[CONTROLN]],vlookup_table[],5,FALSE)</f>
        <v>U1</v>
      </c>
      <c r="Q2423">
        <f>VLOOKUP(Table5[[#This Row],[CONTROLN]],vlookup_table[],7,FALSE)</f>
        <v>25</v>
      </c>
      <c r="R2423" t="str">
        <f t="shared" si="37"/>
        <v/>
      </c>
      <c r="S24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24" spans="1:19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  <c r="N2424">
        <f>VLOOKUP(Table5[[#This Row],[CONTROLN]],vlookup_table[],2,FALSE)</f>
        <v>0</v>
      </c>
      <c r="O2424">
        <f>VLOOKUP(Table5[[#This Row],[CONTROLN]],vlookup_table[],4,FALSE)</f>
        <v>0</v>
      </c>
      <c r="P2424" t="str">
        <f>VLOOKUP(Table5[[#This Row],[CONTROLN]],vlookup_table[],5,FALSE)</f>
        <v>C3</v>
      </c>
      <c r="Q2424">
        <f>VLOOKUP(Table5[[#This Row],[CONTROLN]],vlookup_table[],7,FALSE)</f>
        <v>95</v>
      </c>
      <c r="R2424" t="str">
        <f t="shared" si="37"/>
        <v/>
      </c>
      <c r="S24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25" spans="1:19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  <c r="N2425">
        <f>VLOOKUP(Table5[[#This Row],[CONTROLN]],vlookup_table[],2,FALSE)</f>
        <v>2</v>
      </c>
      <c r="O2425">
        <f>VLOOKUP(Table5[[#This Row],[CONTROLN]],vlookup_table[],4,FALSE)</f>
        <v>3804</v>
      </c>
      <c r="P2425" t="str">
        <f>VLOOKUP(Table5[[#This Row],[CONTROLN]],vlookup_table[],5,FALSE)</f>
        <v>T1</v>
      </c>
      <c r="Q2425">
        <f>VLOOKUP(Table5[[#This Row],[CONTROLN]],vlookup_table[],7,FALSE)</f>
        <v>12</v>
      </c>
      <c r="R2425">
        <f t="shared" si="37"/>
        <v>59</v>
      </c>
      <c r="S24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26" spans="1:19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  <c r="N2426">
        <f>VLOOKUP(Table5[[#This Row],[CONTROLN]],vlookup_table[],2,FALSE)</f>
        <v>0</v>
      </c>
      <c r="O2426">
        <f>VLOOKUP(Table5[[#This Row],[CONTROLN]],vlookup_table[],4,FALSE)</f>
        <v>3301</v>
      </c>
      <c r="P2426" t="str">
        <f>VLOOKUP(Table5[[#This Row],[CONTROLN]],vlookup_table[],5,FALSE)</f>
        <v>S1</v>
      </c>
      <c r="Q2426">
        <f>VLOOKUP(Table5[[#This Row],[CONTROLN]],vlookup_table[],7,FALSE)</f>
        <v>30</v>
      </c>
      <c r="R2426">
        <f t="shared" si="37"/>
        <v>64</v>
      </c>
      <c r="S24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27" spans="1:19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  <c r="N2427">
        <f>VLOOKUP(Table5[[#This Row],[CONTROLN]],vlookup_table[],2,FALSE)</f>
        <v>0</v>
      </c>
      <c r="O2427">
        <f>VLOOKUP(Table5[[#This Row],[CONTROLN]],vlookup_table[],4,FALSE)</f>
        <v>3201</v>
      </c>
      <c r="P2427" t="str">
        <f>VLOOKUP(Table5[[#This Row],[CONTROLN]],vlookup_table[],5,FALSE)</f>
        <v>S2</v>
      </c>
      <c r="Q2427">
        <f>VLOOKUP(Table5[[#This Row],[CONTROLN]],vlookup_table[],7,FALSE)</f>
        <v>20</v>
      </c>
      <c r="R2427">
        <f t="shared" si="37"/>
        <v>65</v>
      </c>
      <c r="S24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28" spans="1:19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  <c r="N2428">
        <f>VLOOKUP(Table5[[#This Row],[CONTROLN]],vlookup_table[],2,FALSE)</f>
        <v>0</v>
      </c>
      <c r="O2428">
        <f>VLOOKUP(Table5[[#This Row],[CONTROLN]],vlookup_table[],4,FALSE)</f>
        <v>5703</v>
      </c>
      <c r="P2428" t="str">
        <f>VLOOKUP(Table5[[#This Row],[CONTROLN]],vlookup_table[],5,FALSE)</f>
        <v>C2</v>
      </c>
      <c r="Q2428">
        <f>VLOOKUP(Table5[[#This Row],[CONTROLN]],vlookup_table[],7,FALSE)</f>
        <v>15</v>
      </c>
      <c r="R2428">
        <f t="shared" si="37"/>
        <v>40</v>
      </c>
      <c r="S24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29" spans="1:19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  <c r="N2429">
        <f>VLOOKUP(Table5[[#This Row],[CONTROLN]],vlookup_table[],2,FALSE)</f>
        <v>0</v>
      </c>
      <c r="O2429">
        <f>VLOOKUP(Table5[[#This Row],[CONTROLN]],vlookup_table[],4,FALSE)</f>
        <v>2002</v>
      </c>
      <c r="P2429" t="str">
        <f>VLOOKUP(Table5[[#This Row],[CONTROLN]],vlookup_table[],5,FALSE)</f>
        <v>T2</v>
      </c>
      <c r="Q2429">
        <f>VLOOKUP(Table5[[#This Row],[CONTROLN]],vlookup_table[],7,FALSE)</f>
        <v>15</v>
      </c>
      <c r="R2429">
        <f t="shared" si="37"/>
        <v>77</v>
      </c>
      <c r="S24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30" spans="1:19" x14ac:dyDescent="0.35">
      <c r="A2430">
        <v>112406</v>
      </c>
      <c r="B2430" t="s">
        <v>33</v>
      </c>
      <c r="C2430" t="s">
        <v>17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  <c r="N2430">
        <f>VLOOKUP(Table5[[#This Row],[CONTROLN]],vlookup_table[],2,FALSE)</f>
        <v>0</v>
      </c>
      <c r="O2430">
        <f>VLOOKUP(Table5[[#This Row],[CONTROLN]],vlookup_table[],4,FALSE)</f>
        <v>0</v>
      </c>
      <c r="P2430" t="str">
        <f>VLOOKUP(Table5[[#This Row],[CONTROLN]],vlookup_table[],5,FALSE)</f>
        <v>R2</v>
      </c>
      <c r="Q2430">
        <f>VLOOKUP(Table5[[#This Row],[CONTROLN]],vlookup_table[],7,FALSE)</f>
        <v>25</v>
      </c>
      <c r="R2430" t="str">
        <f t="shared" si="37"/>
        <v/>
      </c>
      <c r="S24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31" spans="1:19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  <c r="N2431">
        <f>VLOOKUP(Table5[[#This Row],[CONTROLN]],vlookup_table[],2,FALSE)</f>
        <v>1</v>
      </c>
      <c r="O2431">
        <f>VLOOKUP(Table5[[#This Row],[CONTROLN]],vlookup_table[],4,FALSE)</f>
        <v>0</v>
      </c>
      <c r="P2431" t="str">
        <f>VLOOKUP(Table5[[#This Row],[CONTROLN]],vlookup_table[],5,FALSE)</f>
        <v>R2</v>
      </c>
      <c r="Q2431">
        <f>VLOOKUP(Table5[[#This Row],[CONTROLN]],vlookup_table[],7,FALSE)</f>
        <v>5</v>
      </c>
      <c r="R2431" t="str">
        <f t="shared" si="37"/>
        <v/>
      </c>
      <c r="S24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32" spans="1:19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  <c r="N2432">
        <f>VLOOKUP(Table5[[#This Row],[CONTROLN]],vlookup_table[],2,FALSE)</f>
        <v>0</v>
      </c>
      <c r="O2432">
        <f>VLOOKUP(Table5[[#This Row],[CONTROLN]],vlookup_table[],4,FALSE)</f>
        <v>1601</v>
      </c>
      <c r="P2432" t="str">
        <f>VLOOKUP(Table5[[#This Row],[CONTROLN]],vlookup_table[],5,FALSE)</f>
        <v>R2</v>
      </c>
      <c r="Q2432">
        <f>VLOOKUP(Table5[[#This Row],[CONTROLN]],vlookup_table[],7,FALSE)</f>
        <v>25</v>
      </c>
      <c r="R2432">
        <f t="shared" si="37"/>
        <v>81</v>
      </c>
      <c r="S24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33" spans="1:19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  <c r="N2433">
        <f>VLOOKUP(Table5[[#This Row],[CONTROLN]],vlookup_table[],2,FALSE)</f>
        <v>0</v>
      </c>
      <c r="O2433">
        <f>VLOOKUP(Table5[[#This Row],[CONTROLN]],vlookup_table[],4,FALSE)</f>
        <v>3001</v>
      </c>
      <c r="P2433" t="str">
        <f>VLOOKUP(Table5[[#This Row],[CONTROLN]],vlookup_table[],5,FALSE)</f>
        <v>T1</v>
      </c>
      <c r="Q2433">
        <f>VLOOKUP(Table5[[#This Row],[CONTROLN]],vlookup_table[],7,FALSE)</f>
        <v>5</v>
      </c>
      <c r="R2433">
        <f t="shared" si="37"/>
        <v>67</v>
      </c>
      <c r="S24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34" spans="1:19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  <c r="N2434">
        <f>VLOOKUP(Table5[[#This Row],[CONTROLN]],vlookup_table[],2,FALSE)</f>
        <v>0</v>
      </c>
      <c r="O2434">
        <f>VLOOKUP(Table5[[#This Row],[CONTROLN]],vlookup_table[],4,FALSE)</f>
        <v>5401</v>
      </c>
      <c r="P2434" t="str">
        <f>VLOOKUP(Table5[[#This Row],[CONTROLN]],vlookup_table[],5,FALSE)</f>
        <v>U2</v>
      </c>
      <c r="Q2434">
        <f>VLOOKUP(Table5[[#This Row],[CONTROLN]],vlookup_table[],7,FALSE)</f>
        <v>35</v>
      </c>
      <c r="R2434">
        <f t="shared" ref="R2434:R2497" si="38">IF(OR(O2434="",O2434=0),"",(1997-(1900+INT(O2434/100)))-IF(MOD(O2434,100)&gt;6,1,0))</f>
        <v>43</v>
      </c>
      <c r="S24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35" spans="1:19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  <c r="N2435">
        <f>VLOOKUP(Table5[[#This Row],[CONTROLN]],vlookup_table[],2,FALSE)</f>
        <v>1</v>
      </c>
      <c r="O2435">
        <f>VLOOKUP(Table5[[#This Row],[CONTROLN]],vlookup_table[],4,FALSE)</f>
        <v>4201</v>
      </c>
      <c r="P2435" t="str">
        <f>VLOOKUP(Table5[[#This Row],[CONTROLN]],vlookup_table[],5,FALSE)</f>
        <v>S1</v>
      </c>
      <c r="Q2435">
        <f>VLOOKUP(Table5[[#This Row],[CONTROLN]],vlookup_table[],7,FALSE)</f>
        <v>15</v>
      </c>
      <c r="R2435">
        <f t="shared" si="38"/>
        <v>55</v>
      </c>
      <c r="S24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36" spans="1:19" x14ac:dyDescent="0.35">
      <c r="A2436">
        <v>19129</v>
      </c>
      <c r="B2436" t="s">
        <v>18</v>
      </c>
      <c r="C2436" t="s">
        <v>17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  <c r="N2436">
        <f>VLOOKUP(Table5[[#This Row],[CONTROLN]],vlookup_table[],2,FALSE)</f>
        <v>0</v>
      </c>
      <c r="O2436">
        <f>VLOOKUP(Table5[[#This Row],[CONTROLN]],vlookup_table[],4,FALSE)</f>
        <v>4201</v>
      </c>
      <c r="P2436" t="str">
        <f>VLOOKUP(Table5[[#This Row],[CONTROLN]],vlookup_table[],5,FALSE)</f>
        <v>T2</v>
      </c>
      <c r="Q2436">
        <f>VLOOKUP(Table5[[#This Row],[CONTROLN]],vlookup_table[],7,FALSE)</f>
        <v>5</v>
      </c>
      <c r="R2436">
        <f t="shared" si="38"/>
        <v>55</v>
      </c>
      <c r="S24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37" spans="1:19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  <c r="N2437">
        <f>VLOOKUP(Table5[[#This Row],[CONTROLN]],vlookup_table[],2,FALSE)</f>
        <v>2</v>
      </c>
      <c r="O2437">
        <f>VLOOKUP(Table5[[#This Row],[CONTROLN]],vlookup_table[],4,FALSE)</f>
        <v>0</v>
      </c>
      <c r="P2437" t="str">
        <f>VLOOKUP(Table5[[#This Row],[CONTROLN]],vlookup_table[],5,FALSE)</f>
        <v>T2</v>
      </c>
      <c r="Q2437">
        <f>VLOOKUP(Table5[[#This Row],[CONTROLN]],vlookup_table[],7,FALSE)</f>
        <v>25</v>
      </c>
      <c r="R2437" t="str">
        <f t="shared" si="38"/>
        <v/>
      </c>
      <c r="S24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38" spans="1:19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  <c r="N2438">
        <f>VLOOKUP(Table5[[#This Row],[CONTROLN]],vlookup_table[],2,FALSE)</f>
        <v>0</v>
      </c>
      <c r="O2438">
        <f>VLOOKUP(Table5[[#This Row],[CONTROLN]],vlookup_table[],4,FALSE)</f>
        <v>3201</v>
      </c>
      <c r="P2438" t="str">
        <f>VLOOKUP(Table5[[#This Row],[CONTROLN]],vlookup_table[],5,FALSE)</f>
        <v>U2</v>
      </c>
      <c r="Q2438">
        <f>VLOOKUP(Table5[[#This Row],[CONTROLN]],vlookup_table[],7,FALSE)</f>
        <v>5</v>
      </c>
      <c r="R2438">
        <f t="shared" si="38"/>
        <v>65</v>
      </c>
      <c r="S24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39" spans="1:19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  <c r="N2439">
        <f>VLOOKUP(Table5[[#This Row],[CONTROLN]],vlookup_table[],2,FALSE)</f>
        <v>0</v>
      </c>
      <c r="O2439">
        <f>VLOOKUP(Table5[[#This Row],[CONTROLN]],vlookup_table[],4,FALSE)</f>
        <v>4711</v>
      </c>
      <c r="P2439" t="str">
        <f>VLOOKUP(Table5[[#This Row],[CONTROLN]],vlookup_table[],5,FALSE)</f>
        <v>U4</v>
      </c>
      <c r="Q2439">
        <f>VLOOKUP(Table5[[#This Row],[CONTROLN]],vlookup_table[],7,FALSE)</f>
        <v>10</v>
      </c>
      <c r="R2439">
        <f t="shared" si="38"/>
        <v>49</v>
      </c>
      <c r="S24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40" spans="1:19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  <c r="N2440">
        <f>VLOOKUP(Table5[[#This Row],[CONTROLN]],vlookup_table[],2,FALSE)</f>
        <v>0</v>
      </c>
      <c r="O2440">
        <f>VLOOKUP(Table5[[#This Row],[CONTROLN]],vlookup_table[],4,FALSE)</f>
        <v>7201</v>
      </c>
      <c r="P2440" t="str">
        <f>VLOOKUP(Table5[[#This Row],[CONTROLN]],vlookup_table[],5,FALSE)</f>
        <v>S1</v>
      </c>
      <c r="Q2440">
        <f>VLOOKUP(Table5[[#This Row],[CONTROLN]],vlookup_table[],7,FALSE)</f>
        <v>15</v>
      </c>
      <c r="R2440">
        <f t="shared" si="38"/>
        <v>25</v>
      </c>
      <c r="S24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41" spans="1:19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  <c r="N2441">
        <f>VLOOKUP(Table5[[#This Row],[CONTROLN]],vlookup_table[],2,FALSE)</f>
        <v>0</v>
      </c>
      <c r="O2441">
        <f>VLOOKUP(Table5[[#This Row],[CONTROLN]],vlookup_table[],4,FALSE)</f>
        <v>811</v>
      </c>
      <c r="P2441" t="str">
        <f>VLOOKUP(Table5[[#This Row],[CONTROLN]],vlookup_table[],5,FALSE)</f>
        <v>T3</v>
      </c>
      <c r="Q2441">
        <f>VLOOKUP(Table5[[#This Row],[CONTROLN]],vlookup_table[],7,FALSE)</f>
        <v>10</v>
      </c>
      <c r="R2441">
        <f t="shared" si="38"/>
        <v>88</v>
      </c>
      <c r="S24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42" spans="1:19" x14ac:dyDescent="0.35">
      <c r="A2442">
        <v>190634</v>
      </c>
      <c r="B2442" t="s">
        <v>47</v>
      </c>
      <c r="C2442" t="s">
        <v>109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  <c r="N2442">
        <f>VLOOKUP(Table5[[#This Row],[CONTROLN]],vlookup_table[],2,FALSE)</f>
        <v>0</v>
      </c>
      <c r="O2442">
        <f>VLOOKUP(Table5[[#This Row],[CONTROLN]],vlookup_table[],4,FALSE)</f>
        <v>1711</v>
      </c>
      <c r="P2442" t="str">
        <f>VLOOKUP(Table5[[#This Row],[CONTROLN]],vlookup_table[],5,FALSE)</f>
        <v>C1</v>
      </c>
      <c r="Q2442">
        <f>VLOOKUP(Table5[[#This Row],[CONTROLN]],vlookup_table[],7,FALSE)</f>
        <v>20</v>
      </c>
      <c r="R2442">
        <f t="shared" si="38"/>
        <v>79</v>
      </c>
      <c r="S24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43" spans="1:19" x14ac:dyDescent="0.35">
      <c r="A2443">
        <v>128975</v>
      </c>
      <c r="B2443" t="s">
        <v>74</v>
      </c>
      <c r="C2443" t="s">
        <v>14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  <c r="N2443">
        <f>VLOOKUP(Table5[[#This Row],[CONTROLN]],vlookup_table[],2,FALSE)</f>
        <v>0</v>
      </c>
      <c r="O2443">
        <f>VLOOKUP(Table5[[#This Row],[CONTROLN]],vlookup_table[],4,FALSE)</f>
        <v>6007</v>
      </c>
      <c r="P2443" t="str">
        <f>VLOOKUP(Table5[[#This Row],[CONTROLN]],vlookup_table[],5,FALSE)</f>
        <v>S2</v>
      </c>
      <c r="Q2443">
        <f>VLOOKUP(Table5[[#This Row],[CONTROLN]],vlookup_table[],7,FALSE)</f>
        <v>15</v>
      </c>
      <c r="R2443">
        <f t="shared" si="38"/>
        <v>36</v>
      </c>
      <c r="S24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44" spans="1:19" x14ac:dyDescent="0.35">
      <c r="A2444">
        <v>137039</v>
      </c>
      <c r="B2444" t="s">
        <v>56</v>
      </c>
      <c r="C2444" t="s">
        <v>17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  <c r="N2444">
        <f>VLOOKUP(Table5[[#This Row],[CONTROLN]],vlookup_table[],2,FALSE)</f>
        <v>2</v>
      </c>
      <c r="O2444">
        <f>VLOOKUP(Table5[[#This Row],[CONTROLN]],vlookup_table[],4,FALSE)</f>
        <v>3601</v>
      </c>
      <c r="P2444" t="str">
        <f>VLOOKUP(Table5[[#This Row],[CONTROLN]],vlookup_table[],5,FALSE)</f>
        <v>T1</v>
      </c>
      <c r="Q2444">
        <f>VLOOKUP(Table5[[#This Row],[CONTROLN]],vlookup_table[],7,FALSE)</f>
        <v>10</v>
      </c>
      <c r="R2444">
        <f t="shared" si="38"/>
        <v>61</v>
      </c>
      <c r="S24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45" spans="1:19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  <c r="N2445">
        <f>VLOOKUP(Table5[[#This Row],[CONTROLN]],vlookup_table[],2,FALSE)</f>
        <v>0</v>
      </c>
      <c r="O2445">
        <f>VLOOKUP(Table5[[#This Row],[CONTROLN]],vlookup_table[],4,FALSE)</f>
        <v>2310</v>
      </c>
      <c r="P2445" t="str">
        <f>VLOOKUP(Table5[[#This Row],[CONTROLN]],vlookup_table[],5,FALSE)</f>
        <v>R2</v>
      </c>
      <c r="Q2445">
        <f>VLOOKUP(Table5[[#This Row],[CONTROLN]],vlookup_table[],7,FALSE)</f>
        <v>15</v>
      </c>
      <c r="R2445">
        <f t="shared" si="38"/>
        <v>73</v>
      </c>
      <c r="S24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46" spans="1:19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  <c r="N2446">
        <f>VLOOKUP(Table5[[#This Row],[CONTROLN]],vlookup_table[],2,FALSE)</f>
        <v>0</v>
      </c>
      <c r="O2446">
        <f>VLOOKUP(Table5[[#This Row],[CONTROLN]],vlookup_table[],4,FALSE)</f>
        <v>5601</v>
      </c>
      <c r="P2446" t="str">
        <f>VLOOKUP(Table5[[#This Row],[CONTROLN]],vlookup_table[],5,FALSE)</f>
        <v>C1</v>
      </c>
      <c r="Q2446">
        <f>VLOOKUP(Table5[[#This Row],[CONTROLN]],vlookup_table[],7,FALSE)</f>
        <v>14</v>
      </c>
      <c r="R2446">
        <f t="shared" si="38"/>
        <v>41</v>
      </c>
      <c r="S24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47" spans="1:19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  <c r="N2447">
        <f>VLOOKUP(Table5[[#This Row],[CONTROLN]],vlookup_table[],2,FALSE)</f>
        <v>1</v>
      </c>
      <c r="O2447">
        <f>VLOOKUP(Table5[[#This Row],[CONTROLN]],vlookup_table[],4,FALSE)</f>
        <v>6601</v>
      </c>
      <c r="P2447" t="str">
        <f>VLOOKUP(Table5[[#This Row],[CONTROLN]],vlookup_table[],5,FALSE)</f>
        <v>U2</v>
      </c>
      <c r="Q2447">
        <f>VLOOKUP(Table5[[#This Row],[CONTROLN]],vlookup_table[],7,FALSE)</f>
        <v>20</v>
      </c>
      <c r="R2447">
        <f t="shared" si="38"/>
        <v>31</v>
      </c>
      <c r="S24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48" spans="1:19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  <c r="N2448">
        <f>VLOOKUP(Table5[[#This Row],[CONTROLN]],vlookup_table[],2,FALSE)</f>
        <v>2</v>
      </c>
      <c r="O2448">
        <f>VLOOKUP(Table5[[#This Row],[CONTROLN]],vlookup_table[],4,FALSE)</f>
        <v>0</v>
      </c>
      <c r="P2448" t="str">
        <f>VLOOKUP(Table5[[#This Row],[CONTROLN]],vlookup_table[],5,FALSE)</f>
        <v>R3</v>
      </c>
      <c r="Q2448">
        <f>VLOOKUP(Table5[[#This Row],[CONTROLN]],vlookup_table[],7,FALSE)</f>
        <v>18</v>
      </c>
      <c r="R2448" t="str">
        <f t="shared" si="38"/>
        <v/>
      </c>
      <c r="S24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49" spans="1:19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  <c r="N2449">
        <f>VLOOKUP(Table5[[#This Row],[CONTROLN]],vlookup_table[],2,FALSE)</f>
        <v>2</v>
      </c>
      <c r="O2449">
        <f>VLOOKUP(Table5[[#This Row],[CONTROLN]],vlookup_table[],4,FALSE)</f>
        <v>0</v>
      </c>
      <c r="P2449" t="str">
        <f>VLOOKUP(Table5[[#This Row],[CONTROLN]],vlookup_table[],5,FALSE)</f>
        <v>S1</v>
      </c>
      <c r="Q2449">
        <f>VLOOKUP(Table5[[#This Row],[CONTROLN]],vlookup_table[],7,FALSE)</f>
        <v>15</v>
      </c>
      <c r="R2449" t="str">
        <f t="shared" si="38"/>
        <v/>
      </c>
      <c r="S24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50" spans="1:19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  <c r="N2450">
        <f>VLOOKUP(Table5[[#This Row],[CONTROLN]],vlookup_table[],2,FALSE)</f>
        <v>2</v>
      </c>
      <c r="O2450">
        <f>VLOOKUP(Table5[[#This Row],[CONTROLN]],vlookup_table[],4,FALSE)</f>
        <v>2401</v>
      </c>
      <c r="P2450" t="str">
        <f>VLOOKUP(Table5[[#This Row],[CONTROLN]],vlookup_table[],5,FALSE)</f>
        <v>C2</v>
      </c>
      <c r="Q2450">
        <f>VLOOKUP(Table5[[#This Row],[CONTROLN]],vlookup_table[],7,FALSE)</f>
        <v>5</v>
      </c>
      <c r="R2450">
        <f t="shared" si="38"/>
        <v>73</v>
      </c>
      <c r="S24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1" spans="1:19" x14ac:dyDescent="0.35">
      <c r="A2451">
        <v>181891</v>
      </c>
      <c r="B2451" t="s">
        <v>41</v>
      </c>
      <c r="C2451" t="s">
        <v>109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  <c r="N2451">
        <f>VLOOKUP(Table5[[#This Row],[CONTROLN]],vlookup_table[],2,FALSE)</f>
        <v>0</v>
      </c>
      <c r="O2451">
        <f>VLOOKUP(Table5[[#This Row],[CONTROLN]],vlookup_table[],4,FALSE)</f>
        <v>3401</v>
      </c>
      <c r="P2451" t="str">
        <f>VLOOKUP(Table5[[#This Row],[CONTROLN]],vlookup_table[],5,FALSE)</f>
        <v>T2</v>
      </c>
      <c r="Q2451">
        <f>VLOOKUP(Table5[[#This Row],[CONTROLN]],vlookup_table[],7,FALSE)</f>
        <v>25</v>
      </c>
      <c r="R2451">
        <f t="shared" si="38"/>
        <v>63</v>
      </c>
      <c r="S24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52" spans="1:19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  <c r="N2452">
        <f>VLOOKUP(Table5[[#This Row],[CONTROLN]],vlookup_table[],2,FALSE)</f>
        <v>3</v>
      </c>
      <c r="O2452">
        <f>VLOOKUP(Table5[[#This Row],[CONTROLN]],vlookup_table[],4,FALSE)</f>
        <v>2901</v>
      </c>
      <c r="P2452" t="str">
        <f>VLOOKUP(Table5[[#This Row],[CONTROLN]],vlookup_table[],5,FALSE)</f>
        <v>C1</v>
      </c>
      <c r="Q2452">
        <f>VLOOKUP(Table5[[#This Row],[CONTROLN]],vlookup_table[],7,FALSE)</f>
        <v>8</v>
      </c>
      <c r="R2452">
        <f t="shared" si="38"/>
        <v>68</v>
      </c>
      <c r="S24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3" spans="1:19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  <c r="N2453">
        <f>VLOOKUP(Table5[[#This Row],[CONTROLN]],vlookup_table[],2,FALSE)</f>
        <v>0</v>
      </c>
      <c r="O2453">
        <f>VLOOKUP(Table5[[#This Row],[CONTROLN]],vlookup_table[],4,FALSE)</f>
        <v>2701</v>
      </c>
      <c r="P2453" t="str">
        <f>VLOOKUP(Table5[[#This Row],[CONTROLN]],vlookup_table[],5,FALSE)</f>
        <v>C2</v>
      </c>
      <c r="Q2453">
        <f>VLOOKUP(Table5[[#This Row],[CONTROLN]],vlookup_table[],7,FALSE)</f>
        <v>10</v>
      </c>
      <c r="R2453">
        <f t="shared" si="38"/>
        <v>70</v>
      </c>
      <c r="S24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4" spans="1:19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  <c r="N2454">
        <f>VLOOKUP(Table5[[#This Row],[CONTROLN]],vlookup_table[],2,FALSE)</f>
        <v>0</v>
      </c>
      <c r="O2454">
        <f>VLOOKUP(Table5[[#This Row],[CONTROLN]],vlookup_table[],4,FALSE)</f>
        <v>5801</v>
      </c>
      <c r="P2454" t="str">
        <f>VLOOKUP(Table5[[#This Row],[CONTROLN]],vlookup_table[],5,FALSE)</f>
        <v>C3</v>
      </c>
      <c r="Q2454">
        <f>VLOOKUP(Table5[[#This Row],[CONTROLN]],vlookup_table[],7,FALSE)</f>
        <v>15</v>
      </c>
      <c r="R2454">
        <f t="shared" si="38"/>
        <v>39</v>
      </c>
      <c r="S24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5" spans="1:19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  <c r="N2455">
        <f>VLOOKUP(Table5[[#This Row],[CONTROLN]],vlookup_table[],2,FALSE)</f>
        <v>0</v>
      </c>
      <c r="O2455">
        <f>VLOOKUP(Table5[[#This Row],[CONTROLN]],vlookup_table[],4,FALSE)</f>
        <v>2812</v>
      </c>
      <c r="P2455" t="str">
        <f>VLOOKUP(Table5[[#This Row],[CONTROLN]],vlookup_table[],5,FALSE)</f>
        <v>R3</v>
      </c>
      <c r="Q2455">
        <f>VLOOKUP(Table5[[#This Row],[CONTROLN]],vlookup_table[],7,FALSE)</f>
        <v>5</v>
      </c>
      <c r="R2455">
        <f t="shared" si="38"/>
        <v>68</v>
      </c>
      <c r="S24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56" spans="1:19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  <c r="N2456">
        <f>VLOOKUP(Table5[[#This Row],[CONTROLN]],vlookup_table[],2,FALSE)</f>
        <v>2</v>
      </c>
      <c r="O2456">
        <f>VLOOKUP(Table5[[#This Row],[CONTROLN]],vlookup_table[],4,FALSE)</f>
        <v>2001</v>
      </c>
      <c r="P2456" t="str">
        <f>VLOOKUP(Table5[[#This Row],[CONTROLN]],vlookup_table[],5,FALSE)</f>
        <v>C1</v>
      </c>
      <c r="Q2456">
        <f>VLOOKUP(Table5[[#This Row],[CONTROLN]],vlookup_table[],7,FALSE)</f>
        <v>15</v>
      </c>
      <c r="R2456">
        <f t="shared" si="38"/>
        <v>77</v>
      </c>
      <c r="S24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7" spans="1:19" x14ac:dyDescent="0.35">
      <c r="A2457">
        <v>132522</v>
      </c>
      <c r="B2457" t="s">
        <v>67</v>
      </c>
      <c r="C2457" t="s">
        <v>14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  <c r="N2457">
        <f>VLOOKUP(Table5[[#This Row],[CONTROLN]],vlookup_table[],2,FALSE)</f>
        <v>1</v>
      </c>
      <c r="O2457">
        <f>VLOOKUP(Table5[[#This Row],[CONTROLN]],vlookup_table[],4,FALSE)</f>
        <v>0</v>
      </c>
      <c r="P2457" t="str">
        <f>VLOOKUP(Table5[[#This Row],[CONTROLN]],vlookup_table[],5,FALSE)</f>
        <v>C2</v>
      </c>
      <c r="Q2457">
        <f>VLOOKUP(Table5[[#This Row],[CONTROLN]],vlookup_table[],7,FALSE)</f>
        <v>7</v>
      </c>
      <c r="R2457" t="str">
        <f t="shared" si="38"/>
        <v/>
      </c>
      <c r="S24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58" spans="1:19" x14ac:dyDescent="0.35">
      <c r="A2458">
        <v>190155</v>
      </c>
      <c r="B2458" t="s">
        <v>56</v>
      </c>
      <c r="C2458" t="s">
        <v>17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  <c r="N2458">
        <f>VLOOKUP(Table5[[#This Row],[CONTROLN]],vlookup_table[],2,FALSE)</f>
        <v>0</v>
      </c>
      <c r="O2458">
        <f>VLOOKUP(Table5[[#This Row],[CONTROLN]],vlookup_table[],4,FALSE)</f>
        <v>0</v>
      </c>
      <c r="P2458" t="str">
        <f>VLOOKUP(Table5[[#This Row],[CONTROLN]],vlookup_table[],5,FALSE)</f>
        <v>U3</v>
      </c>
      <c r="Q2458">
        <f>VLOOKUP(Table5[[#This Row],[CONTROLN]],vlookup_table[],7,FALSE)</f>
        <v>15</v>
      </c>
      <c r="R2458" t="str">
        <f t="shared" si="38"/>
        <v/>
      </c>
      <c r="S24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59" spans="1:19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  <c r="N2459">
        <f>VLOOKUP(Table5[[#This Row],[CONTROLN]],vlookup_table[],2,FALSE)</f>
        <v>1</v>
      </c>
      <c r="O2459">
        <f>VLOOKUP(Table5[[#This Row],[CONTROLN]],vlookup_table[],4,FALSE)</f>
        <v>6201</v>
      </c>
      <c r="P2459" t="str">
        <f>VLOOKUP(Table5[[#This Row],[CONTROLN]],vlookup_table[],5,FALSE)</f>
        <v>U1</v>
      </c>
      <c r="Q2459">
        <f>VLOOKUP(Table5[[#This Row],[CONTROLN]],vlookup_table[],7,FALSE)</f>
        <v>14</v>
      </c>
      <c r="R2459">
        <f t="shared" si="38"/>
        <v>35</v>
      </c>
      <c r="S24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60" spans="1:19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  <c r="N2460">
        <f>VLOOKUP(Table5[[#This Row],[CONTROLN]],vlookup_table[],2,FALSE)</f>
        <v>2</v>
      </c>
      <c r="O2460">
        <f>VLOOKUP(Table5[[#This Row],[CONTROLN]],vlookup_table[],4,FALSE)</f>
        <v>0</v>
      </c>
      <c r="P2460" t="str">
        <f>VLOOKUP(Table5[[#This Row],[CONTROLN]],vlookup_table[],5,FALSE)</f>
        <v/>
      </c>
      <c r="Q2460">
        <f>VLOOKUP(Table5[[#This Row],[CONTROLN]],vlookup_table[],7,FALSE)</f>
        <v>10</v>
      </c>
      <c r="R2460" t="str">
        <f t="shared" si="38"/>
        <v/>
      </c>
      <c r="S246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461" spans="1:19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  <c r="N2461">
        <f>VLOOKUP(Table5[[#This Row],[CONTROLN]],vlookup_table[],2,FALSE)</f>
        <v>0</v>
      </c>
      <c r="O2461">
        <f>VLOOKUP(Table5[[#This Row],[CONTROLN]],vlookup_table[],4,FALSE)</f>
        <v>0</v>
      </c>
      <c r="P2461" t="str">
        <f>VLOOKUP(Table5[[#This Row],[CONTROLN]],vlookup_table[],5,FALSE)</f>
        <v>S1</v>
      </c>
      <c r="Q2461">
        <f>VLOOKUP(Table5[[#This Row],[CONTROLN]],vlookup_table[],7,FALSE)</f>
        <v>10</v>
      </c>
      <c r="R2461" t="str">
        <f t="shared" si="38"/>
        <v/>
      </c>
      <c r="S24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62" spans="1:19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  <c r="N2462">
        <f>VLOOKUP(Table5[[#This Row],[CONTROLN]],vlookup_table[],2,FALSE)</f>
        <v>0</v>
      </c>
      <c r="O2462">
        <f>VLOOKUP(Table5[[#This Row],[CONTROLN]],vlookup_table[],4,FALSE)</f>
        <v>4501</v>
      </c>
      <c r="P2462" t="str">
        <f>VLOOKUP(Table5[[#This Row],[CONTROLN]],vlookup_table[],5,FALSE)</f>
        <v>T2</v>
      </c>
      <c r="Q2462">
        <f>VLOOKUP(Table5[[#This Row],[CONTROLN]],vlookup_table[],7,FALSE)</f>
        <v>20</v>
      </c>
      <c r="R2462">
        <f t="shared" si="38"/>
        <v>52</v>
      </c>
      <c r="S24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63" spans="1:19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  <c r="N2463">
        <f>VLOOKUP(Table5[[#This Row],[CONTROLN]],vlookup_table[],2,FALSE)</f>
        <v>0</v>
      </c>
      <c r="O2463">
        <f>VLOOKUP(Table5[[#This Row],[CONTROLN]],vlookup_table[],4,FALSE)</f>
        <v>2001</v>
      </c>
      <c r="P2463" t="str">
        <f>VLOOKUP(Table5[[#This Row],[CONTROLN]],vlookup_table[],5,FALSE)</f>
        <v>S1</v>
      </c>
      <c r="Q2463">
        <f>VLOOKUP(Table5[[#This Row],[CONTROLN]],vlookup_table[],7,FALSE)</f>
        <v>10</v>
      </c>
      <c r="R2463">
        <f t="shared" si="38"/>
        <v>77</v>
      </c>
      <c r="S24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64" spans="1:19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  <c r="N2464">
        <f>VLOOKUP(Table5[[#This Row],[CONTROLN]],vlookup_table[],2,FALSE)</f>
        <v>2</v>
      </c>
      <c r="O2464">
        <f>VLOOKUP(Table5[[#This Row],[CONTROLN]],vlookup_table[],4,FALSE)</f>
        <v>3001</v>
      </c>
      <c r="P2464" t="str">
        <f>VLOOKUP(Table5[[#This Row],[CONTROLN]],vlookup_table[],5,FALSE)</f>
        <v>U2</v>
      </c>
      <c r="Q2464">
        <f>VLOOKUP(Table5[[#This Row],[CONTROLN]],vlookup_table[],7,FALSE)</f>
        <v>46</v>
      </c>
      <c r="R2464">
        <f t="shared" si="38"/>
        <v>67</v>
      </c>
      <c r="S24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65" spans="1:19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  <c r="N2465">
        <f>VLOOKUP(Table5[[#This Row],[CONTROLN]],vlookup_table[],2,FALSE)</f>
        <v>2</v>
      </c>
      <c r="O2465">
        <f>VLOOKUP(Table5[[#This Row],[CONTROLN]],vlookup_table[],4,FALSE)</f>
        <v>3407</v>
      </c>
      <c r="P2465" t="str">
        <f>VLOOKUP(Table5[[#This Row],[CONTROLN]],vlookup_table[],5,FALSE)</f>
        <v>S1</v>
      </c>
      <c r="Q2465">
        <f>VLOOKUP(Table5[[#This Row],[CONTROLN]],vlookup_table[],7,FALSE)</f>
        <v>7</v>
      </c>
      <c r="R2465">
        <f t="shared" si="38"/>
        <v>62</v>
      </c>
      <c r="S24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66" spans="1:19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  <c r="N2466">
        <f>VLOOKUP(Table5[[#This Row],[CONTROLN]],vlookup_table[],2,FALSE)</f>
        <v>0</v>
      </c>
      <c r="O2466">
        <f>VLOOKUP(Table5[[#This Row],[CONTROLN]],vlookup_table[],4,FALSE)</f>
        <v>5312</v>
      </c>
      <c r="P2466" t="str">
        <f>VLOOKUP(Table5[[#This Row],[CONTROLN]],vlookup_table[],5,FALSE)</f>
        <v>U4</v>
      </c>
      <c r="Q2466">
        <f>VLOOKUP(Table5[[#This Row],[CONTROLN]],vlookup_table[],7,FALSE)</f>
        <v>22</v>
      </c>
      <c r="R2466">
        <f t="shared" si="38"/>
        <v>43</v>
      </c>
      <c r="S24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67" spans="1:19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  <c r="N2467">
        <f>VLOOKUP(Table5[[#This Row],[CONTROLN]],vlookup_table[],2,FALSE)</f>
        <v>1</v>
      </c>
      <c r="O2467">
        <f>VLOOKUP(Table5[[#This Row],[CONTROLN]],vlookup_table[],4,FALSE)</f>
        <v>0</v>
      </c>
      <c r="P2467" t="str">
        <f>VLOOKUP(Table5[[#This Row],[CONTROLN]],vlookup_table[],5,FALSE)</f>
        <v>T2</v>
      </c>
      <c r="Q2467">
        <f>VLOOKUP(Table5[[#This Row],[CONTROLN]],vlookup_table[],7,FALSE)</f>
        <v>6</v>
      </c>
      <c r="R2467" t="str">
        <f t="shared" si="38"/>
        <v/>
      </c>
      <c r="S24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68" spans="1:19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  <c r="N2468">
        <f>VLOOKUP(Table5[[#This Row],[CONTROLN]],vlookup_table[],2,FALSE)</f>
        <v>0</v>
      </c>
      <c r="O2468">
        <f>VLOOKUP(Table5[[#This Row],[CONTROLN]],vlookup_table[],4,FALSE)</f>
        <v>5601</v>
      </c>
      <c r="P2468" t="str">
        <f>VLOOKUP(Table5[[#This Row],[CONTROLN]],vlookup_table[],5,FALSE)</f>
        <v>S1</v>
      </c>
      <c r="Q2468">
        <f>VLOOKUP(Table5[[#This Row],[CONTROLN]],vlookup_table[],7,FALSE)</f>
        <v>8</v>
      </c>
      <c r="R2468">
        <f t="shared" si="38"/>
        <v>41</v>
      </c>
      <c r="S24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69" spans="1:19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  <c r="N2469">
        <f>VLOOKUP(Table5[[#This Row],[CONTROLN]],vlookup_table[],2,FALSE)</f>
        <v>0</v>
      </c>
      <c r="O2469">
        <f>VLOOKUP(Table5[[#This Row],[CONTROLN]],vlookup_table[],4,FALSE)</f>
        <v>2301</v>
      </c>
      <c r="P2469" t="str">
        <f>VLOOKUP(Table5[[#This Row],[CONTROLN]],vlookup_table[],5,FALSE)</f>
        <v>R2</v>
      </c>
      <c r="Q2469">
        <f>VLOOKUP(Table5[[#This Row],[CONTROLN]],vlookup_table[],7,FALSE)</f>
        <v>11</v>
      </c>
      <c r="R2469">
        <f t="shared" si="38"/>
        <v>74</v>
      </c>
      <c r="S24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70" spans="1:19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  <c r="N2470">
        <f>VLOOKUP(Table5[[#This Row],[CONTROLN]],vlookup_table[],2,FALSE)</f>
        <v>2</v>
      </c>
      <c r="O2470">
        <f>VLOOKUP(Table5[[#This Row],[CONTROLN]],vlookup_table[],4,FALSE)</f>
        <v>1807</v>
      </c>
      <c r="P2470" t="str">
        <f>VLOOKUP(Table5[[#This Row],[CONTROLN]],vlookup_table[],5,FALSE)</f>
        <v>C3</v>
      </c>
      <c r="Q2470">
        <f>VLOOKUP(Table5[[#This Row],[CONTROLN]],vlookup_table[],7,FALSE)</f>
        <v>20</v>
      </c>
      <c r="R2470">
        <f t="shared" si="38"/>
        <v>78</v>
      </c>
      <c r="S24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71" spans="1:19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  <c r="N2471">
        <f>VLOOKUP(Table5[[#This Row],[CONTROLN]],vlookup_table[],2,FALSE)</f>
        <v>2</v>
      </c>
      <c r="O2471">
        <f>VLOOKUP(Table5[[#This Row],[CONTROLN]],vlookup_table[],4,FALSE)</f>
        <v>1905</v>
      </c>
      <c r="P2471" t="str">
        <f>VLOOKUP(Table5[[#This Row],[CONTROLN]],vlookup_table[],5,FALSE)</f>
        <v>C2</v>
      </c>
      <c r="Q2471">
        <f>VLOOKUP(Table5[[#This Row],[CONTROLN]],vlookup_table[],7,FALSE)</f>
        <v>10</v>
      </c>
      <c r="R2471">
        <f t="shared" si="38"/>
        <v>78</v>
      </c>
      <c r="S24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72" spans="1:19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  <c r="N2472">
        <f>VLOOKUP(Table5[[#This Row],[CONTROLN]],vlookup_table[],2,FALSE)</f>
        <v>0</v>
      </c>
      <c r="O2472">
        <f>VLOOKUP(Table5[[#This Row],[CONTROLN]],vlookup_table[],4,FALSE)</f>
        <v>4701</v>
      </c>
      <c r="P2472" t="str">
        <f>VLOOKUP(Table5[[#This Row],[CONTROLN]],vlookup_table[],5,FALSE)</f>
        <v>R1</v>
      </c>
      <c r="Q2472">
        <f>VLOOKUP(Table5[[#This Row],[CONTROLN]],vlookup_table[],7,FALSE)</f>
        <v>25</v>
      </c>
      <c r="R2472">
        <f t="shared" si="38"/>
        <v>50</v>
      </c>
      <c r="S24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73" spans="1:19" x14ac:dyDescent="0.35">
      <c r="A2473">
        <v>20802</v>
      </c>
      <c r="B2473" t="s">
        <v>18</v>
      </c>
      <c r="C2473" t="s">
        <v>109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  <c r="N2473">
        <f>VLOOKUP(Table5[[#This Row],[CONTROLN]],vlookup_table[],2,FALSE)</f>
        <v>0</v>
      </c>
      <c r="O2473">
        <f>VLOOKUP(Table5[[#This Row],[CONTROLN]],vlookup_table[],4,FALSE)</f>
        <v>2501</v>
      </c>
      <c r="P2473" t="str">
        <f>VLOOKUP(Table5[[#This Row],[CONTROLN]],vlookup_table[],5,FALSE)</f>
        <v>T2</v>
      </c>
      <c r="Q2473">
        <f>VLOOKUP(Table5[[#This Row],[CONTROLN]],vlookup_table[],7,FALSE)</f>
        <v>25</v>
      </c>
      <c r="R2473">
        <f t="shared" si="38"/>
        <v>72</v>
      </c>
      <c r="S24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74" spans="1:19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  <c r="N2474">
        <f>VLOOKUP(Table5[[#This Row],[CONTROLN]],vlookup_table[],2,FALSE)</f>
        <v>1</v>
      </c>
      <c r="O2474">
        <f>VLOOKUP(Table5[[#This Row],[CONTROLN]],vlookup_table[],4,FALSE)</f>
        <v>2109</v>
      </c>
      <c r="P2474" t="str">
        <f>VLOOKUP(Table5[[#This Row],[CONTROLN]],vlookup_table[],5,FALSE)</f>
        <v>R2</v>
      </c>
      <c r="Q2474">
        <f>VLOOKUP(Table5[[#This Row],[CONTROLN]],vlookup_table[],7,FALSE)</f>
        <v>7</v>
      </c>
      <c r="R2474">
        <f t="shared" si="38"/>
        <v>75</v>
      </c>
      <c r="S24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75" spans="1:19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  <c r="N2475">
        <f>VLOOKUP(Table5[[#This Row],[CONTROLN]],vlookup_table[],2,FALSE)</f>
        <v>0</v>
      </c>
      <c r="O2475">
        <f>VLOOKUP(Table5[[#This Row],[CONTROLN]],vlookup_table[],4,FALSE)</f>
        <v>0</v>
      </c>
      <c r="P2475" t="str">
        <f>VLOOKUP(Table5[[#This Row],[CONTROLN]],vlookup_table[],5,FALSE)</f>
        <v>S1</v>
      </c>
      <c r="Q2475">
        <f>VLOOKUP(Table5[[#This Row],[CONTROLN]],vlookup_table[],7,FALSE)</f>
        <v>8</v>
      </c>
      <c r="R2475" t="str">
        <f t="shared" si="38"/>
        <v/>
      </c>
      <c r="S24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76" spans="1:19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  <c r="N2476">
        <f>VLOOKUP(Table5[[#This Row],[CONTROLN]],vlookup_table[],2,FALSE)</f>
        <v>0</v>
      </c>
      <c r="O2476">
        <f>VLOOKUP(Table5[[#This Row],[CONTROLN]],vlookup_table[],4,FALSE)</f>
        <v>0</v>
      </c>
      <c r="P2476" t="str">
        <f>VLOOKUP(Table5[[#This Row],[CONTROLN]],vlookup_table[],5,FALSE)</f>
        <v>T3</v>
      </c>
      <c r="Q2476">
        <f>VLOOKUP(Table5[[#This Row],[CONTROLN]],vlookup_table[],7,FALSE)</f>
        <v>5</v>
      </c>
      <c r="R2476" t="str">
        <f t="shared" si="38"/>
        <v/>
      </c>
      <c r="S24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77" spans="1:19" x14ac:dyDescent="0.35">
      <c r="A2477">
        <v>183043</v>
      </c>
      <c r="B2477" t="s">
        <v>41</v>
      </c>
      <c r="C2477" t="s">
        <v>14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  <c r="N2477">
        <f>VLOOKUP(Table5[[#This Row],[CONTROLN]],vlookup_table[],2,FALSE)</f>
        <v>0</v>
      </c>
      <c r="O2477">
        <f>VLOOKUP(Table5[[#This Row],[CONTROLN]],vlookup_table[],4,FALSE)</f>
        <v>3201</v>
      </c>
      <c r="P2477" t="str">
        <f>VLOOKUP(Table5[[#This Row],[CONTROLN]],vlookup_table[],5,FALSE)</f>
        <v>S2</v>
      </c>
      <c r="Q2477">
        <f>VLOOKUP(Table5[[#This Row],[CONTROLN]],vlookup_table[],7,FALSE)</f>
        <v>25</v>
      </c>
      <c r="R2477">
        <f t="shared" si="38"/>
        <v>65</v>
      </c>
      <c r="S24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78" spans="1:19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  <c r="N2478">
        <f>VLOOKUP(Table5[[#This Row],[CONTROLN]],vlookup_table[],2,FALSE)</f>
        <v>1</v>
      </c>
      <c r="O2478">
        <f>VLOOKUP(Table5[[#This Row],[CONTROLN]],vlookup_table[],4,FALSE)</f>
        <v>0</v>
      </c>
      <c r="P2478" t="str">
        <f>VLOOKUP(Table5[[#This Row],[CONTROLN]],vlookup_table[],5,FALSE)</f>
        <v>S2</v>
      </c>
      <c r="Q2478">
        <f>VLOOKUP(Table5[[#This Row],[CONTROLN]],vlookup_table[],7,FALSE)</f>
        <v>21</v>
      </c>
      <c r="R2478" t="str">
        <f t="shared" si="38"/>
        <v/>
      </c>
      <c r="S24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79" spans="1:19" x14ac:dyDescent="0.35">
      <c r="A2479">
        <v>50684</v>
      </c>
      <c r="B2479" t="s">
        <v>108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  <c r="N2479">
        <f>VLOOKUP(Table5[[#This Row],[CONTROLN]],vlookup_table[],2,FALSE)</f>
        <v>2</v>
      </c>
      <c r="O2479">
        <f>VLOOKUP(Table5[[#This Row],[CONTROLN]],vlookup_table[],4,FALSE)</f>
        <v>0</v>
      </c>
      <c r="P2479" t="str">
        <f>VLOOKUP(Table5[[#This Row],[CONTROLN]],vlookup_table[],5,FALSE)</f>
        <v>R2</v>
      </c>
      <c r="Q2479">
        <f>VLOOKUP(Table5[[#This Row],[CONTROLN]],vlookup_table[],7,FALSE)</f>
        <v>2</v>
      </c>
      <c r="R2479" t="str">
        <f t="shared" si="38"/>
        <v/>
      </c>
      <c r="S24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80" spans="1:19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  <c r="N2480">
        <f>VLOOKUP(Table5[[#This Row],[CONTROLN]],vlookup_table[],2,FALSE)</f>
        <v>1</v>
      </c>
      <c r="O2480">
        <f>VLOOKUP(Table5[[#This Row],[CONTROLN]],vlookup_table[],4,FALSE)</f>
        <v>6201</v>
      </c>
      <c r="P2480" t="str">
        <f>VLOOKUP(Table5[[#This Row],[CONTROLN]],vlookup_table[],5,FALSE)</f>
        <v>R1</v>
      </c>
      <c r="Q2480">
        <f>VLOOKUP(Table5[[#This Row],[CONTROLN]],vlookup_table[],7,FALSE)</f>
        <v>15</v>
      </c>
      <c r="R2480">
        <f t="shared" si="38"/>
        <v>35</v>
      </c>
      <c r="S24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81" spans="1:19" x14ac:dyDescent="0.35">
      <c r="A2481">
        <v>190412</v>
      </c>
      <c r="B2481" t="s">
        <v>49</v>
      </c>
      <c r="C2481" t="s">
        <v>109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  <c r="N2481">
        <f>VLOOKUP(Table5[[#This Row],[CONTROLN]],vlookup_table[],2,FALSE)</f>
        <v>2</v>
      </c>
      <c r="O2481">
        <f>VLOOKUP(Table5[[#This Row],[CONTROLN]],vlookup_table[],4,FALSE)</f>
        <v>610</v>
      </c>
      <c r="P2481" t="str">
        <f>VLOOKUP(Table5[[#This Row],[CONTROLN]],vlookup_table[],5,FALSE)</f>
        <v>S1</v>
      </c>
      <c r="Q2481">
        <f>VLOOKUP(Table5[[#This Row],[CONTROLN]],vlookup_table[],7,FALSE)</f>
        <v>20</v>
      </c>
      <c r="R2481">
        <f t="shared" si="38"/>
        <v>90</v>
      </c>
      <c r="S24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82" spans="1:19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  <c r="N2482">
        <f>VLOOKUP(Table5[[#This Row],[CONTROLN]],vlookup_table[],2,FALSE)</f>
        <v>1</v>
      </c>
      <c r="O2482">
        <f>VLOOKUP(Table5[[#This Row],[CONTROLN]],vlookup_table[],4,FALSE)</f>
        <v>1909</v>
      </c>
      <c r="P2482" t="str">
        <f>VLOOKUP(Table5[[#This Row],[CONTROLN]],vlookup_table[],5,FALSE)</f>
        <v>C1</v>
      </c>
      <c r="Q2482">
        <f>VLOOKUP(Table5[[#This Row],[CONTROLN]],vlookup_table[],7,FALSE)</f>
        <v>15</v>
      </c>
      <c r="R2482">
        <f t="shared" si="38"/>
        <v>77</v>
      </c>
      <c r="S24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83" spans="1:19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  <c r="N2483">
        <f>VLOOKUP(Table5[[#This Row],[CONTROLN]],vlookup_table[],2,FALSE)</f>
        <v>1</v>
      </c>
      <c r="O2483">
        <f>VLOOKUP(Table5[[#This Row],[CONTROLN]],vlookup_table[],4,FALSE)</f>
        <v>1702</v>
      </c>
      <c r="P2483" t="str">
        <f>VLOOKUP(Table5[[#This Row],[CONTROLN]],vlookup_table[],5,FALSE)</f>
        <v/>
      </c>
      <c r="Q2483">
        <f>VLOOKUP(Table5[[#This Row],[CONTROLN]],vlookup_table[],7,FALSE)</f>
        <v>12</v>
      </c>
      <c r="R2483">
        <f t="shared" si="38"/>
        <v>80</v>
      </c>
      <c r="S248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484" spans="1:19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  <c r="N2484">
        <f>VLOOKUP(Table5[[#This Row],[CONTROLN]],vlookup_table[],2,FALSE)</f>
        <v>1</v>
      </c>
      <c r="O2484">
        <f>VLOOKUP(Table5[[#This Row],[CONTROLN]],vlookup_table[],4,FALSE)</f>
        <v>2106</v>
      </c>
      <c r="P2484" t="str">
        <f>VLOOKUP(Table5[[#This Row],[CONTROLN]],vlookup_table[],5,FALSE)</f>
        <v>U1</v>
      </c>
      <c r="Q2484">
        <f>VLOOKUP(Table5[[#This Row],[CONTROLN]],vlookup_table[],7,FALSE)</f>
        <v>10</v>
      </c>
      <c r="R2484">
        <f t="shared" si="38"/>
        <v>76</v>
      </c>
      <c r="S24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485" spans="1:19" x14ac:dyDescent="0.35">
      <c r="A2485">
        <v>188801</v>
      </c>
      <c r="B2485" t="s">
        <v>13</v>
      </c>
      <c r="C2485" t="s">
        <v>109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  <c r="N2485">
        <f>VLOOKUP(Table5[[#This Row],[CONTROLN]],vlookup_table[],2,FALSE)</f>
        <v>0</v>
      </c>
      <c r="O2485">
        <f>VLOOKUP(Table5[[#This Row],[CONTROLN]],vlookup_table[],4,FALSE)</f>
        <v>0</v>
      </c>
      <c r="P2485" t="str">
        <f>VLOOKUP(Table5[[#This Row],[CONTROLN]],vlookup_table[],5,FALSE)</f>
        <v>C2</v>
      </c>
      <c r="Q2485">
        <f>VLOOKUP(Table5[[#This Row],[CONTROLN]],vlookup_table[],7,FALSE)</f>
        <v>15</v>
      </c>
      <c r="R2485" t="str">
        <f t="shared" si="38"/>
        <v/>
      </c>
      <c r="S24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86" spans="1:19" x14ac:dyDescent="0.35">
      <c r="A2486">
        <v>80960</v>
      </c>
      <c r="B2486" t="s">
        <v>36</v>
      </c>
      <c r="C2486" t="s">
        <v>14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  <c r="N2486">
        <f>VLOOKUP(Table5[[#This Row],[CONTROLN]],vlookup_table[],2,FALSE)</f>
        <v>2</v>
      </c>
      <c r="O2486">
        <f>VLOOKUP(Table5[[#This Row],[CONTROLN]],vlookup_table[],4,FALSE)</f>
        <v>2204</v>
      </c>
      <c r="P2486" t="str">
        <f>VLOOKUP(Table5[[#This Row],[CONTROLN]],vlookup_table[],5,FALSE)</f>
        <v>T2</v>
      </c>
      <c r="Q2486">
        <f>VLOOKUP(Table5[[#This Row],[CONTROLN]],vlookup_table[],7,FALSE)</f>
        <v>5</v>
      </c>
      <c r="R2486">
        <f t="shared" si="38"/>
        <v>75</v>
      </c>
      <c r="S24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87" spans="1:19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  <c r="N2487">
        <f>VLOOKUP(Table5[[#This Row],[CONTROLN]],vlookup_table[],2,FALSE)</f>
        <v>0</v>
      </c>
      <c r="O2487">
        <f>VLOOKUP(Table5[[#This Row],[CONTROLN]],vlookup_table[],4,FALSE)</f>
        <v>3101</v>
      </c>
      <c r="P2487" t="str">
        <f>VLOOKUP(Table5[[#This Row],[CONTROLN]],vlookup_table[],5,FALSE)</f>
        <v>S1</v>
      </c>
      <c r="Q2487">
        <f>VLOOKUP(Table5[[#This Row],[CONTROLN]],vlookup_table[],7,FALSE)</f>
        <v>22</v>
      </c>
      <c r="R2487">
        <f t="shared" si="38"/>
        <v>66</v>
      </c>
      <c r="S24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88" spans="1:19" x14ac:dyDescent="0.35">
      <c r="A2488">
        <v>80335</v>
      </c>
      <c r="B2488" t="s">
        <v>36</v>
      </c>
      <c r="C2488" t="s">
        <v>14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  <c r="N2488">
        <f>VLOOKUP(Table5[[#This Row],[CONTROLN]],vlookup_table[],2,FALSE)</f>
        <v>1</v>
      </c>
      <c r="O2488">
        <f>VLOOKUP(Table5[[#This Row],[CONTROLN]],vlookup_table[],4,FALSE)</f>
        <v>1101</v>
      </c>
      <c r="P2488" t="str">
        <f>VLOOKUP(Table5[[#This Row],[CONTROLN]],vlookup_table[],5,FALSE)</f>
        <v>C3</v>
      </c>
      <c r="Q2488">
        <f>VLOOKUP(Table5[[#This Row],[CONTROLN]],vlookup_table[],7,FALSE)</f>
        <v>5</v>
      </c>
      <c r="R2488">
        <f t="shared" si="38"/>
        <v>86</v>
      </c>
      <c r="S24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89" spans="1:19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  <c r="N2489">
        <f>VLOOKUP(Table5[[#This Row],[CONTROLN]],vlookup_table[],2,FALSE)</f>
        <v>0</v>
      </c>
      <c r="O2489">
        <f>VLOOKUP(Table5[[#This Row],[CONTROLN]],vlookup_table[],4,FALSE)</f>
        <v>0</v>
      </c>
      <c r="P2489" t="str">
        <f>VLOOKUP(Table5[[#This Row],[CONTROLN]],vlookup_table[],5,FALSE)</f>
        <v>C1</v>
      </c>
      <c r="Q2489">
        <f>VLOOKUP(Table5[[#This Row],[CONTROLN]],vlookup_table[],7,FALSE)</f>
        <v>12</v>
      </c>
      <c r="R2489" t="str">
        <f t="shared" si="38"/>
        <v/>
      </c>
      <c r="S24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90" spans="1:19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  <c r="N2490">
        <f>VLOOKUP(Table5[[#This Row],[CONTROLN]],vlookup_table[],2,FALSE)</f>
        <v>0</v>
      </c>
      <c r="O2490">
        <f>VLOOKUP(Table5[[#This Row],[CONTROLN]],vlookup_table[],4,FALSE)</f>
        <v>0</v>
      </c>
      <c r="P2490" t="str">
        <f>VLOOKUP(Table5[[#This Row],[CONTROLN]],vlookup_table[],5,FALSE)</f>
        <v>T2</v>
      </c>
      <c r="Q2490">
        <f>VLOOKUP(Table5[[#This Row],[CONTROLN]],vlookup_table[],7,FALSE)</f>
        <v>11</v>
      </c>
      <c r="R2490" t="str">
        <f t="shared" si="38"/>
        <v/>
      </c>
      <c r="S24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91" spans="1:19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  <c r="N2491">
        <f>VLOOKUP(Table5[[#This Row],[CONTROLN]],vlookup_table[],2,FALSE)</f>
        <v>0</v>
      </c>
      <c r="O2491">
        <f>VLOOKUP(Table5[[#This Row],[CONTROLN]],vlookup_table[],4,FALSE)</f>
        <v>3801</v>
      </c>
      <c r="P2491" t="str">
        <f>VLOOKUP(Table5[[#This Row],[CONTROLN]],vlookup_table[],5,FALSE)</f>
        <v>R2</v>
      </c>
      <c r="Q2491">
        <f>VLOOKUP(Table5[[#This Row],[CONTROLN]],vlookup_table[],7,FALSE)</f>
        <v>10</v>
      </c>
      <c r="R2491">
        <f t="shared" si="38"/>
        <v>59</v>
      </c>
      <c r="S24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92" spans="1:19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  <c r="N2492">
        <f>VLOOKUP(Table5[[#This Row],[CONTROLN]],vlookup_table[],2,FALSE)</f>
        <v>2</v>
      </c>
      <c r="O2492">
        <f>VLOOKUP(Table5[[#This Row],[CONTROLN]],vlookup_table[],4,FALSE)</f>
        <v>2201</v>
      </c>
      <c r="P2492" t="str">
        <f>VLOOKUP(Table5[[#This Row],[CONTROLN]],vlookup_table[],5,FALSE)</f>
        <v>T2</v>
      </c>
      <c r="Q2492">
        <f>VLOOKUP(Table5[[#This Row],[CONTROLN]],vlookup_table[],7,FALSE)</f>
        <v>20</v>
      </c>
      <c r="R2492">
        <f t="shared" si="38"/>
        <v>75</v>
      </c>
      <c r="S24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493" spans="1:19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  <c r="N2493">
        <f>VLOOKUP(Table5[[#This Row],[CONTROLN]],vlookup_table[],2,FALSE)</f>
        <v>0</v>
      </c>
      <c r="O2493">
        <f>VLOOKUP(Table5[[#This Row],[CONTROLN]],vlookup_table[],4,FALSE)</f>
        <v>0</v>
      </c>
      <c r="P2493" t="str">
        <f>VLOOKUP(Table5[[#This Row],[CONTROLN]],vlookup_table[],5,FALSE)</f>
        <v>R2</v>
      </c>
      <c r="Q2493">
        <f>VLOOKUP(Table5[[#This Row],[CONTROLN]],vlookup_table[],7,FALSE)</f>
        <v>10</v>
      </c>
      <c r="R2493" t="str">
        <f t="shared" si="38"/>
        <v/>
      </c>
      <c r="S24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94" spans="1:19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  <c r="N2494">
        <f>VLOOKUP(Table5[[#This Row],[CONTROLN]],vlookup_table[],2,FALSE)</f>
        <v>1</v>
      </c>
      <c r="O2494">
        <f>VLOOKUP(Table5[[#This Row],[CONTROLN]],vlookup_table[],4,FALSE)</f>
        <v>0</v>
      </c>
      <c r="P2494" t="str">
        <f>VLOOKUP(Table5[[#This Row],[CONTROLN]],vlookup_table[],5,FALSE)</f>
        <v/>
      </c>
      <c r="Q2494">
        <f>VLOOKUP(Table5[[#This Row],[CONTROLN]],vlookup_table[],7,FALSE)</f>
        <v>10</v>
      </c>
      <c r="R2494" t="str">
        <f t="shared" si="38"/>
        <v/>
      </c>
      <c r="S249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495" spans="1:19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  <c r="N2495">
        <f>VLOOKUP(Table5[[#This Row],[CONTROLN]],vlookup_table[],2,FALSE)</f>
        <v>0</v>
      </c>
      <c r="O2495">
        <f>VLOOKUP(Table5[[#This Row],[CONTROLN]],vlookup_table[],4,FALSE)</f>
        <v>601</v>
      </c>
      <c r="P2495" t="str">
        <f>VLOOKUP(Table5[[#This Row],[CONTROLN]],vlookup_table[],5,FALSE)</f>
        <v>C2</v>
      </c>
      <c r="Q2495">
        <f>VLOOKUP(Table5[[#This Row],[CONTROLN]],vlookup_table[],7,FALSE)</f>
        <v>20</v>
      </c>
      <c r="R2495">
        <f t="shared" si="38"/>
        <v>91</v>
      </c>
      <c r="S24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496" spans="1:19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  <c r="N2496">
        <f>VLOOKUP(Table5[[#This Row],[CONTROLN]],vlookup_table[],2,FALSE)</f>
        <v>0</v>
      </c>
      <c r="O2496">
        <f>VLOOKUP(Table5[[#This Row],[CONTROLN]],vlookup_table[],4,FALSE)</f>
        <v>1411</v>
      </c>
      <c r="P2496" t="str">
        <f>VLOOKUP(Table5[[#This Row],[CONTROLN]],vlookup_table[],5,FALSE)</f>
        <v>S1</v>
      </c>
      <c r="Q2496">
        <f>VLOOKUP(Table5[[#This Row],[CONTROLN]],vlookup_table[],7,FALSE)</f>
        <v>100</v>
      </c>
      <c r="R2496">
        <f t="shared" si="38"/>
        <v>82</v>
      </c>
      <c r="S24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97" spans="1:19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  <c r="N2497">
        <f>VLOOKUP(Table5[[#This Row],[CONTROLN]],vlookup_table[],2,FALSE)</f>
        <v>1</v>
      </c>
      <c r="O2497">
        <f>VLOOKUP(Table5[[#This Row],[CONTROLN]],vlookup_table[],4,FALSE)</f>
        <v>1301</v>
      </c>
      <c r="P2497" t="str">
        <f>VLOOKUP(Table5[[#This Row],[CONTROLN]],vlookup_table[],5,FALSE)</f>
        <v>S2</v>
      </c>
      <c r="Q2497">
        <f>VLOOKUP(Table5[[#This Row],[CONTROLN]],vlookup_table[],7,FALSE)</f>
        <v>10</v>
      </c>
      <c r="R2497">
        <f t="shared" si="38"/>
        <v>84</v>
      </c>
      <c r="S24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498" spans="1:19" x14ac:dyDescent="0.35">
      <c r="A2498">
        <v>177458</v>
      </c>
      <c r="B2498" t="s">
        <v>51</v>
      </c>
      <c r="C2498" t="s">
        <v>109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  <c r="N2498">
        <f>VLOOKUP(Table5[[#This Row],[CONTROLN]],vlookup_table[],2,FALSE)</f>
        <v>0</v>
      </c>
      <c r="O2498">
        <f>VLOOKUP(Table5[[#This Row],[CONTROLN]],vlookup_table[],4,FALSE)</f>
        <v>0</v>
      </c>
      <c r="P2498" t="str">
        <f>VLOOKUP(Table5[[#This Row],[CONTROLN]],vlookup_table[],5,FALSE)</f>
        <v>R2</v>
      </c>
      <c r="Q2498">
        <f>VLOOKUP(Table5[[#This Row],[CONTROLN]],vlookup_table[],7,FALSE)</f>
        <v>6</v>
      </c>
      <c r="R2498" t="str">
        <f t="shared" ref="R2498:R2561" si="39">IF(OR(O2498="",O2498=0),"",(1997-(1900+INT(O2498/100)))-IF(MOD(O2498,100)&gt;6,1,0))</f>
        <v/>
      </c>
      <c r="S24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499" spans="1:19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  <c r="N2499">
        <f>VLOOKUP(Table5[[#This Row],[CONTROLN]],vlookup_table[],2,FALSE)</f>
        <v>0</v>
      </c>
      <c r="O2499">
        <f>VLOOKUP(Table5[[#This Row],[CONTROLN]],vlookup_table[],4,FALSE)</f>
        <v>3307</v>
      </c>
      <c r="P2499" t="str">
        <f>VLOOKUP(Table5[[#This Row],[CONTROLN]],vlookup_table[],5,FALSE)</f>
        <v>S2</v>
      </c>
      <c r="Q2499">
        <f>VLOOKUP(Table5[[#This Row],[CONTROLN]],vlookup_table[],7,FALSE)</f>
        <v>10</v>
      </c>
      <c r="R2499">
        <f t="shared" si="39"/>
        <v>63</v>
      </c>
      <c r="S24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00" spans="1:19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  <c r="N2500">
        <f>VLOOKUP(Table5[[#This Row],[CONTROLN]],vlookup_table[],2,FALSE)</f>
        <v>0</v>
      </c>
      <c r="O2500">
        <f>VLOOKUP(Table5[[#This Row],[CONTROLN]],vlookup_table[],4,FALSE)</f>
        <v>2112</v>
      </c>
      <c r="P2500" t="str">
        <f>VLOOKUP(Table5[[#This Row],[CONTROLN]],vlookup_table[],5,FALSE)</f>
        <v>S2</v>
      </c>
      <c r="Q2500">
        <f>VLOOKUP(Table5[[#This Row],[CONTROLN]],vlookup_table[],7,FALSE)</f>
        <v>5</v>
      </c>
      <c r="R2500">
        <f t="shared" si="39"/>
        <v>75</v>
      </c>
      <c r="S25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01" spans="1:19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  <c r="N2501">
        <f>VLOOKUP(Table5[[#This Row],[CONTROLN]],vlookup_table[],2,FALSE)</f>
        <v>0</v>
      </c>
      <c r="O2501">
        <f>VLOOKUP(Table5[[#This Row],[CONTROLN]],vlookup_table[],4,FALSE)</f>
        <v>0</v>
      </c>
      <c r="P2501" t="str">
        <f>VLOOKUP(Table5[[#This Row],[CONTROLN]],vlookup_table[],5,FALSE)</f>
        <v>U1</v>
      </c>
      <c r="Q2501">
        <f>VLOOKUP(Table5[[#This Row],[CONTROLN]],vlookup_table[],7,FALSE)</f>
        <v>10</v>
      </c>
      <c r="R2501" t="str">
        <f t="shared" si="39"/>
        <v/>
      </c>
      <c r="S25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02" spans="1:19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  <c r="N2502">
        <f>VLOOKUP(Table5[[#This Row],[CONTROLN]],vlookup_table[],2,FALSE)</f>
        <v>1</v>
      </c>
      <c r="O2502">
        <f>VLOOKUP(Table5[[#This Row],[CONTROLN]],vlookup_table[],4,FALSE)</f>
        <v>3201</v>
      </c>
      <c r="P2502" t="str">
        <f>VLOOKUP(Table5[[#This Row],[CONTROLN]],vlookup_table[],5,FALSE)</f>
        <v>T1</v>
      </c>
      <c r="Q2502">
        <f>VLOOKUP(Table5[[#This Row],[CONTROLN]],vlookup_table[],7,FALSE)</f>
        <v>20</v>
      </c>
      <c r="R2502">
        <f t="shared" si="39"/>
        <v>65</v>
      </c>
      <c r="S25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03" spans="1:19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  <c r="N2503">
        <f>VLOOKUP(Table5[[#This Row],[CONTROLN]],vlookup_table[],2,FALSE)</f>
        <v>0</v>
      </c>
      <c r="O2503">
        <f>VLOOKUP(Table5[[#This Row],[CONTROLN]],vlookup_table[],4,FALSE)</f>
        <v>0</v>
      </c>
      <c r="P2503" t="str">
        <f>VLOOKUP(Table5[[#This Row],[CONTROLN]],vlookup_table[],5,FALSE)</f>
        <v>T2</v>
      </c>
      <c r="Q2503">
        <f>VLOOKUP(Table5[[#This Row],[CONTROLN]],vlookup_table[],7,FALSE)</f>
        <v>8</v>
      </c>
      <c r="R2503" t="str">
        <f t="shared" si="39"/>
        <v/>
      </c>
      <c r="S25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04" spans="1:19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  <c r="N2504">
        <f>VLOOKUP(Table5[[#This Row],[CONTROLN]],vlookup_table[],2,FALSE)</f>
        <v>2</v>
      </c>
      <c r="O2504">
        <f>VLOOKUP(Table5[[#This Row],[CONTROLN]],vlookup_table[],4,FALSE)</f>
        <v>0</v>
      </c>
      <c r="P2504" t="str">
        <f>VLOOKUP(Table5[[#This Row],[CONTROLN]],vlookup_table[],5,FALSE)</f>
        <v>S1</v>
      </c>
      <c r="Q2504">
        <f>VLOOKUP(Table5[[#This Row],[CONTROLN]],vlookup_table[],7,FALSE)</f>
        <v>12</v>
      </c>
      <c r="R2504" t="str">
        <f t="shared" si="39"/>
        <v/>
      </c>
      <c r="S25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05" spans="1:19" x14ac:dyDescent="0.35">
      <c r="A2505">
        <v>187082</v>
      </c>
      <c r="B2505" t="s">
        <v>18</v>
      </c>
      <c r="C2505" t="s">
        <v>17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  <c r="N2505">
        <f>VLOOKUP(Table5[[#This Row],[CONTROLN]],vlookup_table[],2,FALSE)</f>
        <v>2</v>
      </c>
      <c r="O2505">
        <f>VLOOKUP(Table5[[#This Row],[CONTROLN]],vlookup_table[],4,FALSE)</f>
        <v>2001</v>
      </c>
      <c r="P2505" t="str">
        <f>VLOOKUP(Table5[[#This Row],[CONTROLN]],vlookup_table[],5,FALSE)</f>
        <v>R2</v>
      </c>
      <c r="Q2505">
        <f>VLOOKUP(Table5[[#This Row],[CONTROLN]],vlookup_table[],7,FALSE)</f>
        <v>8</v>
      </c>
      <c r="R2505">
        <f t="shared" si="39"/>
        <v>77</v>
      </c>
      <c r="S25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06" spans="1:19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  <c r="N2506">
        <f>VLOOKUP(Table5[[#This Row],[CONTROLN]],vlookup_table[],2,FALSE)</f>
        <v>1</v>
      </c>
      <c r="O2506">
        <f>VLOOKUP(Table5[[#This Row],[CONTROLN]],vlookup_table[],4,FALSE)</f>
        <v>6001</v>
      </c>
      <c r="P2506" t="str">
        <f>VLOOKUP(Table5[[#This Row],[CONTROLN]],vlookup_table[],5,FALSE)</f>
        <v>T2</v>
      </c>
      <c r="Q2506">
        <f>VLOOKUP(Table5[[#This Row],[CONTROLN]],vlookup_table[],7,FALSE)</f>
        <v>15</v>
      </c>
      <c r="R2506">
        <f t="shared" si="39"/>
        <v>37</v>
      </c>
      <c r="S25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07" spans="1:19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  <c r="N2507">
        <f>VLOOKUP(Table5[[#This Row],[CONTROLN]],vlookup_table[],2,FALSE)</f>
        <v>1</v>
      </c>
      <c r="O2507">
        <f>VLOOKUP(Table5[[#This Row],[CONTROLN]],vlookup_table[],4,FALSE)</f>
        <v>6001</v>
      </c>
      <c r="P2507" t="str">
        <f>VLOOKUP(Table5[[#This Row],[CONTROLN]],vlookup_table[],5,FALSE)</f>
        <v>R2</v>
      </c>
      <c r="Q2507">
        <f>VLOOKUP(Table5[[#This Row],[CONTROLN]],vlookup_table[],7,FALSE)</f>
        <v>10</v>
      </c>
      <c r="R2507">
        <f t="shared" si="39"/>
        <v>37</v>
      </c>
      <c r="S25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08" spans="1:19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  <c r="N2508">
        <f>VLOOKUP(Table5[[#This Row],[CONTROLN]],vlookup_table[],2,FALSE)</f>
        <v>0</v>
      </c>
      <c r="O2508">
        <f>VLOOKUP(Table5[[#This Row],[CONTROLN]],vlookup_table[],4,FALSE)</f>
        <v>4601</v>
      </c>
      <c r="P2508" t="str">
        <f>VLOOKUP(Table5[[#This Row],[CONTROLN]],vlookup_table[],5,FALSE)</f>
        <v>R2</v>
      </c>
      <c r="Q2508">
        <f>VLOOKUP(Table5[[#This Row],[CONTROLN]],vlookup_table[],7,FALSE)</f>
        <v>15</v>
      </c>
      <c r="R2508">
        <f t="shared" si="39"/>
        <v>51</v>
      </c>
      <c r="S25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09" spans="1:19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  <c r="N2509">
        <f>VLOOKUP(Table5[[#This Row],[CONTROLN]],vlookup_table[],2,FALSE)</f>
        <v>2</v>
      </c>
      <c r="O2509">
        <f>VLOOKUP(Table5[[#This Row],[CONTROLN]],vlookup_table[],4,FALSE)</f>
        <v>1601</v>
      </c>
      <c r="P2509" t="str">
        <f>VLOOKUP(Table5[[#This Row],[CONTROLN]],vlookup_table[],5,FALSE)</f>
        <v>R2</v>
      </c>
      <c r="Q2509">
        <f>VLOOKUP(Table5[[#This Row],[CONTROLN]],vlookup_table[],7,FALSE)</f>
        <v>10</v>
      </c>
      <c r="R2509">
        <f t="shared" si="39"/>
        <v>81</v>
      </c>
      <c r="S25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10" spans="1:19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  <c r="N2510">
        <f>VLOOKUP(Table5[[#This Row],[CONTROLN]],vlookup_table[],2,FALSE)</f>
        <v>0</v>
      </c>
      <c r="O2510">
        <f>VLOOKUP(Table5[[#This Row],[CONTROLN]],vlookup_table[],4,FALSE)</f>
        <v>3005</v>
      </c>
      <c r="P2510" t="str">
        <f>VLOOKUP(Table5[[#This Row],[CONTROLN]],vlookup_table[],5,FALSE)</f>
        <v>C1</v>
      </c>
      <c r="Q2510">
        <f>VLOOKUP(Table5[[#This Row],[CONTROLN]],vlookup_table[],7,FALSE)</f>
        <v>10</v>
      </c>
      <c r="R2510">
        <f t="shared" si="39"/>
        <v>67</v>
      </c>
      <c r="S25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11" spans="1:19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  <c r="N2511">
        <f>VLOOKUP(Table5[[#This Row],[CONTROLN]],vlookup_table[],2,FALSE)</f>
        <v>1</v>
      </c>
      <c r="O2511">
        <f>VLOOKUP(Table5[[#This Row],[CONTROLN]],vlookup_table[],4,FALSE)</f>
        <v>0</v>
      </c>
      <c r="P2511" t="str">
        <f>VLOOKUP(Table5[[#This Row],[CONTROLN]],vlookup_table[],5,FALSE)</f>
        <v>S2</v>
      </c>
      <c r="Q2511">
        <f>VLOOKUP(Table5[[#This Row],[CONTROLN]],vlookup_table[],7,FALSE)</f>
        <v>16</v>
      </c>
      <c r="R2511" t="str">
        <f t="shared" si="39"/>
        <v/>
      </c>
      <c r="S25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12" spans="1:19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  <c r="N2512">
        <f>VLOOKUP(Table5[[#This Row],[CONTROLN]],vlookup_table[],2,FALSE)</f>
        <v>2</v>
      </c>
      <c r="O2512">
        <f>VLOOKUP(Table5[[#This Row],[CONTROLN]],vlookup_table[],4,FALSE)</f>
        <v>2801</v>
      </c>
      <c r="P2512" t="str">
        <f>VLOOKUP(Table5[[#This Row],[CONTROLN]],vlookup_table[],5,FALSE)</f>
        <v>T2</v>
      </c>
      <c r="Q2512">
        <f>VLOOKUP(Table5[[#This Row],[CONTROLN]],vlookup_table[],7,FALSE)</f>
        <v>8</v>
      </c>
      <c r="R2512">
        <f t="shared" si="39"/>
        <v>69</v>
      </c>
      <c r="S25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13" spans="1:19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  <c r="N2513">
        <f>VLOOKUP(Table5[[#This Row],[CONTROLN]],vlookup_table[],2,FALSE)</f>
        <v>0</v>
      </c>
      <c r="O2513">
        <f>VLOOKUP(Table5[[#This Row],[CONTROLN]],vlookup_table[],4,FALSE)</f>
        <v>5001</v>
      </c>
      <c r="P2513" t="str">
        <f>VLOOKUP(Table5[[#This Row],[CONTROLN]],vlookup_table[],5,FALSE)</f>
        <v>S1</v>
      </c>
      <c r="Q2513">
        <f>VLOOKUP(Table5[[#This Row],[CONTROLN]],vlookup_table[],7,FALSE)</f>
        <v>5</v>
      </c>
      <c r="R2513">
        <f t="shared" si="39"/>
        <v>47</v>
      </c>
      <c r="S25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14" spans="1:19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  <c r="N2514">
        <f>VLOOKUP(Table5[[#This Row],[CONTROLN]],vlookup_table[],2,FALSE)</f>
        <v>0</v>
      </c>
      <c r="O2514">
        <f>VLOOKUP(Table5[[#This Row],[CONTROLN]],vlookup_table[],4,FALSE)</f>
        <v>2201</v>
      </c>
      <c r="P2514" t="str">
        <f>VLOOKUP(Table5[[#This Row],[CONTROLN]],vlookup_table[],5,FALSE)</f>
        <v>U1</v>
      </c>
      <c r="Q2514">
        <f>VLOOKUP(Table5[[#This Row],[CONTROLN]],vlookup_table[],7,FALSE)</f>
        <v>15</v>
      </c>
      <c r="R2514">
        <f t="shared" si="39"/>
        <v>75</v>
      </c>
      <c r="S25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15" spans="1:19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  <c r="N2515">
        <f>VLOOKUP(Table5[[#This Row],[CONTROLN]],vlookup_table[],2,FALSE)</f>
        <v>1</v>
      </c>
      <c r="O2515">
        <f>VLOOKUP(Table5[[#This Row],[CONTROLN]],vlookup_table[],4,FALSE)</f>
        <v>4412</v>
      </c>
      <c r="P2515" t="str">
        <f>VLOOKUP(Table5[[#This Row],[CONTROLN]],vlookup_table[],5,FALSE)</f>
        <v>C2</v>
      </c>
      <c r="Q2515">
        <f>VLOOKUP(Table5[[#This Row],[CONTROLN]],vlookup_table[],7,FALSE)</f>
        <v>20</v>
      </c>
      <c r="R2515">
        <f t="shared" si="39"/>
        <v>52</v>
      </c>
      <c r="S25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16" spans="1:19" x14ac:dyDescent="0.35">
      <c r="A2516">
        <v>112532</v>
      </c>
      <c r="B2516" t="s">
        <v>33</v>
      </c>
      <c r="C2516" t="s">
        <v>17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  <c r="N2516">
        <f>VLOOKUP(Table5[[#This Row],[CONTROLN]],vlookup_table[],2,FALSE)</f>
        <v>0</v>
      </c>
      <c r="O2516">
        <f>VLOOKUP(Table5[[#This Row],[CONTROLN]],vlookup_table[],4,FALSE)</f>
        <v>0</v>
      </c>
      <c r="P2516" t="str">
        <f>VLOOKUP(Table5[[#This Row],[CONTROLN]],vlookup_table[],5,FALSE)</f>
        <v>R2</v>
      </c>
      <c r="Q2516">
        <f>VLOOKUP(Table5[[#This Row],[CONTROLN]],vlookup_table[],7,FALSE)</f>
        <v>11</v>
      </c>
      <c r="R2516" t="str">
        <f t="shared" si="39"/>
        <v/>
      </c>
      <c r="S25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17" spans="1:19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  <c r="N2517">
        <f>VLOOKUP(Table5[[#This Row],[CONTROLN]],vlookup_table[],2,FALSE)</f>
        <v>0</v>
      </c>
      <c r="O2517">
        <f>VLOOKUP(Table5[[#This Row],[CONTROLN]],vlookup_table[],4,FALSE)</f>
        <v>5201</v>
      </c>
      <c r="P2517" t="str">
        <f>VLOOKUP(Table5[[#This Row],[CONTROLN]],vlookup_table[],5,FALSE)</f>
        <v>S1</v>
      </c>
      <c r="Q2517">
        <f>VLOOKUP(Table5[[#This Row],[CONTROLN]],vlookup_table[],7,FALSE)</f>
        <v>12</v>
      </c>
      <c r="R2517">
        <f t="shared" si="39"/>
        <v>45</v>
      </c>
      <c r="S25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18" spans="1:19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  <c r="N2518">
        <f>VLOOKUP(Table5[[#This Row],[CONTROLN]],vlookup_table[],2,FALSE)</f>
        <v>0</v>
      </c>
      <c r="O2518">
        <f>VLOOKUP(Table5[[#This Row],[CONTROLN]],vlookup_table[],4,FALSE)</f>
        <v>4401</v>
      </c>
      <c r="P2518" t="str">
        <f>VLOOKUP(Table5[[#This Row],[CONTROLN]],vlookup_table[],5,FALSE)</f>
        <v>R2</v>
      </c>
      <c r="Q2518">
        <f>VLOOKUP(Table5[[#This Row],[CONTROLN]],vlookup_table[],7,FALSE)</f>
        <v>23</v>
      </c>
      <c r="R2518">
        <f t="shared" si="39"/>
        <v>53</v>
      </c>
      <c r="S25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19" spans="1:19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  <c r="N2519">
        <f>VLOOKUP(Table5[[#This Row],[CONTROLN]],vlookup_table[],2,FALSE)</f>
        <v>0</v>
      </c>
      <c r="O2519">
        <f>VLOOKUP(Table5[[#This Row],[CONTROLN]],vlookup_table[],4,FALSE)</f>
        <v>3808</v>
      </c>
      <c r="P2519" t="str">
        <f>VLOOKUP(Table5[[#This Row],[CONTROLN]],vlookup_table[],5,FALSE)</f>
        <v/>
      </c>
      <c r="Q2519">
        <f>VLOOKUP(Table5[[#This Row],[CONTROLN]],vlookup_table[],7,FALSE)</f>
        <v>20</v>
      </c>
      <c r="R2519">
        <f t="shared" si="39"/>
        <v>58</v>
      </c>
      <c r="S251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520" spans="1:19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  <c r="N2520">
        <f>VLOOKUP(Table5[[#This Row],[CONTROLN]],vlookup_table[],2,FALSE)</f>
        <v>3</v>
      </c>
      <c r="O2520">
        <f>VLOOKUP(Table5[[#This Row],[CONTROLN]],vlookup_table[],4,FALSE)</f>
        <v>0</v>
      </c>
      <c r="P2520" t="str">
        <f>VLOOKUP(Table5[[#This Row],[CONTROLN]],vlookup_table[],5,FALSE)</f>
        <v>R2</v>
      </c>
      <c r="Q2520">
        <f>VLOOKUP(Table5[[#This Row],[CONTROLN]],vlookup_table[],7,FALSE)</f>
        <v>25</v>
      </c>
      <c r="R2520" t="str">
        <f t="shared" si="39"/>
        <v/>
      </c>
      <c r="S25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21" spans="1:19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  <c r="N2521">
        <f>VLOOKUP(Table5[[#This Row],[CONTROLN]],vlookup_table[],2,FALSE)</f>
        <v>0</v>
      </c>
      <c r="O2521">
        <f>VLOOKUP(Table5[[#This Row],[CONTROLN]],vlookup_table[],4,FALSE)</f>
        <v>6909</v>
      </c>
      <c r="P2521" t="str">
        <f>VLOOKUP(Table5[[#This Row],[CONTROLN]],vlookup_table[],5,FALSE)</f>
        <v>U1</v>
      </c>
      <c r="Q2521">
        <f>VLOOKUP(Table5[[#This Row],[CONTROLN]],vlookup_table[],7,FALSE)</f>
        <v>13</v>
      </c>
      <c r="R2521">
        <f t="shared" si="39"/>
        <v>27</v>
      </c>
      <c r="S25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22" spans="1:19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  <c r="N2522">
        <f>VLOOKUP(Table5[[#This Row],[CONTROLN]],vlookup_table[],2,FALSE)</f>
        <v>0</v>
      </c>
      <c r="O2522">
        <f>VLOOKUP(Table5[[#This Row],[CONTROLN]],vlookup_table[],4,FALSE)</f>
        <v>2409</v>
      </c>
      <c r="P2522" t="str">
        <f>VLOOKUP(Table5[[#This Row],[CONTROLN]],vlookup_table[],5,FALSE)</f>
        <v>T1</v>
      </c>
      <c r="Q2522">
        <f>VLOOKUP(Table5[[#This Row],[CONTROLN]],vlookup_table[],7,FALSE)</f>
        <v>25</v>
      </c>
      <c r="R2522">
        <f t="shared" si="39"/>
        <v>72</v>
      </c>
      <c r="S25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23" spans="1:19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  <c r="N2523">
        <f>VLOOKUP(Table5[[#This Row],[CONTROLN]],vlookup_table[],2,FALSE)</f>
        <v>28</v>
      </c>
      <c r="O2523">
        <f>VLOOKUP(Table5[[#This Row],[CONTROLN]],vlookup_table[],4,FALSE)</f>
        <v>0</v>
      </c>
      <c r="P2523" t="str">
        <f>VLOOKUP(Table5[[#This Row],[CONTROLN]],vlookup_table[],5,FALSE)</f>
        <v>C3</v>
      </c>
      <c r="Q2523">
        <f>VLOOKUP(Table5[[#This Row],[CONTROLN]],vlookup_table[],7,FALSE)</f>
        <v>8</v>
      </c>
      <c r="R2523" t="str">
        <f t="shared" si="39"/>
        <v/>
      </c>
      <c r="S25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24" spans="1:19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  <c r="N2524">
        <f>VLOOKUP(Table5[[#This Row],[CONTROLN]],vlookup_table[],2,FALSE)</f>
        <v>2</v>
      </c>
      <c r="O2524">
        <f>VLOOKUP(Table5[[#This Row],[CONTROLN]],vlookup_table[],4,FALSE)</f>
        <v>601</v>
      </c>
      <c r="P2524" t="str">
        <f>VLOOKUP(Table5[[#This Row],[CONTROLN]],vlookup_table[],5,FALSE)</f>
        <v>C2</v>
      </c>
      <c r="Q2524">
        <f>VLOOKUP(Table5[[#This Row],[CONTROLN]],vlookup_table[],7,FALSE)</f>
        <v>7</v>
      </c>
      <c r="R2524">
        <f t="shared" si="39"/>
        <v>91</v>
      </c>
      <c r="S25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25" spans="1:19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  <c r="N2525">
        <f>VLOOKUP(Table5[[#This Row],[CONTROLN]],vlookup_table[],2,FALSE)</f>
        <v>2</v>
      </c>
      <c r="O2525">
        <f>VLOOKUP(Table5[[#This Row],[CONTROLN]],vlookup_table[],4,FALSE)</f>
        <v>0</v>
      </c>
      <c r="P2525" t="str">
        <f>VLOOKUP(Table5[[#This Row],[CONTROLN]],vlookup_table[],5,FALSE)</f>
        <v>T2</v>
      </c>
      <c r="Q2525">
        <f>VLOOKUP(Table5[[#This Row],[CONTROLN]],vlookup_table[],7,FALSE)</f>
        <v>9</v>
      </c>
      <c r="R2525" t="str">
        <f t="shared" si="39"/>
        <v/>
      </c>
      <c r="S25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26" spans="1:19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  <c r="N2526">
        <f>VLOOKUP(Table5[[#This Row],[CONTROLN]],vlookup_table[],2,FALSE)</f>
        <v>0</v>
      </c>
      <c r="O2526">
        <f>VLOOKUP(Table5[[#This Row],[CONTROLN]],vlookup_table[],4,FALSE)</f>
        <v>4801</v>
      </c>
      <c r="P2526" t="str">
        <f>VLOOKUP(Table5[[#This Row],[CONTROLN]],vlookup_table[],5,FALSE)</f>
        <v>U1</v>
      </c>
      <c r="Q2526">
        <f>VLOOKUP(Table5[[#This Row],[CONTROLN]],vlookup_table[],7,FALSE)</f>
        <v>35</v>
      </c>
      <c r="R2526">
        <f t="shared" si="39"/>
        <v>49</v>
      </c>
      <c r="S25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27" spans="1:19" x14ac:dyDescent="0.35">
      <c r="A2527">
        <v>50003</v>
      </c>
      <c r="B2527" t="s">
        <v>108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  <c r="N2527">
        <f>VLOOKUP(Table5[[#This Row],[CONTROLN]],vlookup_table[],2,FALSE)</f>
        <v>2</v>
      </c>
      <c r="O2527">
        <f>VLOOKUP(Table5[[#This Row],[CONTROLN]],vlookup_table[],4,FALSE)</f>
        <v>2706</v>
      </c>
      <c r="P2527" t="str">
        <f>VLOOKUP(Table5[[#This Row],[CONTROLN]],vlookup_table[],5,FALSE)</f>
        <v>T2</v>
      </c>
      <c r="Q2527">
        <f>VLOOKUP(Table5[[#This Row],[CONTROLN]],vlookup_table[],7,FALSE)</f>
        <v>10</v>
      </c>
      <c r="R2527">
        <f t="shared" si="39"/>
        <v>70</v>
      </c>
      <c r="S25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28" spans="1:19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  <c r="N2528">
        <f>VLOOKUP(Table5[[#This Row],[CONTROLN]],vlookup_table[],2,FALSE)</f>
        <v>0</v>
      </c>
      <c r="O2528">
        <f>VLOOKUP(Table5[[#This Row],[CONTROLN]],vlookup_table[],4,FALSE)</f>
        <v>2401</v>
      </c>
      <c r="P2528" t="str">
        <f>VLOOKUP(Table5[[#This Row],[CONTROLN]],vlookup_table[],5,FALSE)</f>
        <v>S2</v>
      </c>
      <c r="Q2528">
        <f>VLOOKUP(Table5[[#This Row],[CONTROLN]],vlookup_table[],7,FALSE)</f>
        <v>5</v>
      </c>
      <c r="R2528">
        <f t="shared" si="39"/>
        <v>73</v>
      </c>
      <c r="S25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29" spans="1:19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  <c r="N2529">
        <f>VLOOKUP(Table5[[#This Row],[CONTROLN]],vlookup_table[],2,FALSE)</f>
        <v>1</v>
      </c>
      <c r="O2529">
        <f>VLOOKUP(Table5[[#This Row],[CONTROLN]],vlookup_table[],4,FALSE)</f>
        <v>1408</v>
      </c>
      <c r="P2529" t="str">
        <f>VLOOKUP(Table5[[#This Row],[CONTROLN]],vlookup_table[],5,FALSE)</f>
        <v>S1</v>
      </c>
      <c r="Q2529">
        <f>VLOOKUP(Table5[[#This Row],[CONTROLN]],vlookup_table[],7,FALSE)</f>
        <v>15</v>
      </c>
      <c r="R2529">
        <f t="shared" si="39"/>
        <v>82</v>
      </c>
      <c r="S25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0" spans="1:19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  <c r="N2530">
        <f>VLOOKUP(Table5[[#This Row],[CONTROLN]],vlookup_table[],2,FALSE)</f>
        <v>28</v>
      </c>
      <c r="O2530">
        <f>VLOOKUP(Table5[[#This Row],[CONTROLN]],vlookup_table[],4,FALSE)</f>
        <v>4901</v>
      </c>
      <c r="P2530" t="str">
        <f>VLOOKUP(Table5[[#This Row],[CONTROLN]],vlookup_table[],5,FALSE)</f>
        <v>U2</v>
      </c>
      <c r="Q2530">
        <f>VLOOKUP(Table5[[#This Row],[CONTROLN]],vlookup_table[],7,FALSE)</f>
        <v>9</v>
      </c>
      <c r="R2530">
        <f t="shared" si="39"/>
        <v>48</v>
      </c>
      <c r="S25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31" spans="1:19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  <c r="N2531">
        <f>VLOOKUP(Table5[[#This Row],[CONTROLN]],vlookup_table[],2,FALSE)</f>
        <v>0</v>
      </c>
      <c r="O2531">
        <f>VLOOKUP(Table5[[#This Row],[CONTROLN]],vlookup_table[],4,FALSE)</f>
        <v>0</v>
      </c>
      <c r="P2531" t="str">
        <f>VLOOKUP(Table5[[#This Row],[CONTROLN]],vlookup_table[],5,FALSE)</f>
        <v>S1</v>
      </c>
      <c r="Q2531">
        <f>VLOOKUP(Table5[[#This Row],[CONTROLN]],vlookup_table[],7,FALSE)</f>
        <v>5</v>
      </c>
      <c r="R2531" t="str">
        <f t="shared" si="39"/>
        <v/>
      </c>
      <c r="S25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2" spans="1:19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  <c r="N2532">
        <f>VLOOKUP(Table5[[#This Row],[CONTROLN]],vlookup_table[],2,FALSE)</f>
        <v>0</v>
      </c>
      <c r="O2532">
        <f>VLOOKUP(Table5[[#This Row],[CONTROLN]],vlookup_table[],4,FALSE)</f>
        <v>0</v>
      </c>
      <c r="P2532" t="str">
        <f>VLOOKUP(Table5[[#This Row],[CONTROLN]],vlookup_table[],5,FALSE)</f>
        <v>S2</v>
      </c>
      <c r="Q2532">
        <f>VLOOKUP(Table5[[#This Row],[CONTROLN]],vlookup_table[],7,FALSE)</f>
        <v>5</v>
      </c>
      <c r="R2532" t="str">
        <f t="shared" si="39"/>
        <v/>
      </c>
      <c r="S25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3" spans="1:19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  <c r="N2533">
        <f>VLOOKUP(Table5[[#This Row],[CONTROLN]],vlookup_table[],2,FALSE)</f>
        <v>2</v>
      </c>
      <c r="O2533">
        <f>VLOOKUP(Table5[[#This Row],[CONTROLN]],vlookup_table[],4,FALSE)</f>
        <v>1901</v>
      </c>
      <c r="P2533" t="str">
        <f>VLOOKUP(Table5[[#This Row],[CONTROLN]],vlookup_table[],5,FALSE)</f>
        <v>S2</v>
      </c>
      <c r="Q2533">
        <f>VLOOKUP(Table5[[#This Row],[CONTROLN]],vlookup_table[],7,FALSE)</f>
        <v>13</v>
      </c>
      <c r="R2533">
        <f t="shared" si="39"/>
        <v>78</v>
      </c>
      <c r="S25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4" spans="1:19" x14ac:dyDescent="0.35">
      <c r="A2534">
        <v>137835</v>
      </c>
      <c r="B2534" t="s">
        <v>56</v>
      </c>
      <c r="C2534" t="s">
        <v>17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  <c r="N2534">
        <f>VLOOKUP(Table5[[#This Row],[CONTROLN]],vlookup_table[],2,FALSE)</f>
        <v>28</v>
      </c>
      <c r="O2534">
        <f>VLOOKUP(Table5[[#This Row],[CONTROLN]],vlookup_table[],4,FALSE)</f>
        <v>0</v>
      </c>
      <c r="P2534" t="str">
        <f>VLOOKUP(Table5[[#This Row],[CONTROLN]],vlookup_table[],5,FALSE)</f>
        <v>T2</v>
      </c>
      <c r="Q2534">
        <f>VLOOKUP(Table5[[#This Row],[CONTROLN]],vlookup_table[],7,FALSE)</f>
        <v>11</v>
      </c>
      <c r="R2534" t="str">
        <f t="shared" si="39"/>
        <v/>
      </c>
      <c r="S25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35" spans="1:19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  <c r="N2535">
        <f>VLOOKUP(Table5[[#This Row],[CONTROLN]],vlookup_table[],2,FALSE)</f>
        <v>0</v>
      </c>
      <c r="O2535">
        <f>VLOOKUP(Table5[[#This Row],[CONTROLN]],vlookup_table[],4,FALSE)</f>
        <v>0</v>
      </c>
      <c r="P2535" t="str">
        <f>VLOOKUP(Table5[[#This Row],[CONTROLN]],vlookup_table[],5,FALSE)</f>
        <v>R2</v>
      </c>
      <c r="Q2535">
        <f>VLOOKUP(Table5[[#This Row],[CONTROLN]],vlookup_table[],7,FALSE)</f>
        <v>13</v>
      </c>
      <c r="R2535" t="str">
        <f t="shared" si="39"/>
        <v/>
      </c>
      <c r="S25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36" spans="1:19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  <c r="N2536">
        <f>VLOOKUP(Table5[[#This Row],[CONTROLN]],vlookup_table[],2,FALSE)</f>
        <v>0</v>
      </c>
      <c r="O2536">
        <f>VLOOKUP(Table5[[#This Row],[CONTROLN]],vlookup_table[],4,FALSE)</f>
        <v>2005</v>
      </c>
      <c r="P2536" t="str">
        <f>VLOOKUP(Table5[[#This Row],[CONTROLN]],vlookup_table[],5,FALSE)</f>
        <v>S2</v>
      </c>
      <c r="Q2536">
        <f>VLOOKUP(Table5[[#This Row],[CONTROLN]],vlookup_table[],7,FALSE)</f>
        <v>3</v>
      </c>
      <c r="R2536">
        <f t="shared" si="39"/>
        <v>77</v>
      </c>
      <c r="S25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37" spans="1:19" x14ac:dyDescent="0.35">
      <c r="A2537">
        <v>111045</v>
      </c>
      <c r="B2537" t="s">
        <v>33</v>
      </c>
      <c r="C2537" t="s">
        <v>109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  <c r="N2537">
        <f>VLOOKUP(Table5[[#This Row],[CONTROLN]],vlookup_table[],2,FALSE)</f>
        <v>0</v>
      </c>
      <c r="O2537">
        <f>VLOOKUP(Table5[[#This Row],[CONTROLN]],vlookup_table[],4,FALSE)</f>
        <v>1812</v>
      </c>
      <c r="P2537" t="str">
        <f>VLOOKUP(Table5[[#This Row],[CONTROLN]],vlookup_table[],5,FALSE)</f>
        <v>R2</v>
      </c>
      <c r="Q2537">
        <f>VLOOKUP(Table5[[#This Row],[CONTROLN]],vlookup_table[],7,FALSE)</f>
        <v>10</v>
      </c>
      <c r="R2537">
        <f t="shared" si="39"/>
        <v>78</v>
      </c>
      <c r="S25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38" spans="1:19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  <c r="N2538">
        <f>VLOOKUP(Table5[[#This Row],[CONTROLN]],vlookup_table[],2,FALSE)</f>
        <v>0</v>
      </c>
      <c r="O2538">
        <f>VLOOKUP(Table5[[#This Row],[CONTROLN]],vlookup_table[],4,FALSE)</f>
        <v>3408</v>
      </c>
      <c r="P2538" t="str">
        <f>VLOOKUP(Table5[[#This Row],[CONTROLN]],vlookup_table[],5,FALSE)</f>
        <v>C1</v>
      </c>
      <c r="Q2538">
        <f>VLOOKUP(Table5[[#This Row],[CONTROLN]],vlookup_table[],7,FALSE)</f>
        <v>25</v>
      </c>
      <c r="R2538">
        <f t="shared" si="39"/>
        <v>62</v>
      </c>
      <c r="S25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39" spans="1:19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  <c r="N2539">
        <f>VLOOKUP(Table5[[#This Row],[CONTROLN]],vlookup_table[],2,FALSE)</f>
        <v>1</v>
      </c>
      <c r="O2539">
        <f>VLOOKUP(Table5[[#This Row],[CONTROLN]],vlookup_table[],4,FALSE)</f>
        <v>1312</v>
      </c>
      <c r="P2539" t="str">
        <f>VLOOKUP(Table5[[#This Row],[CONTROLN]],vlookup_table[],5,FALSE)</f>
        <v>C2</v>
      </c>
      <c r="Q2539">
        <f>VLOOKUP(Table5[[#This Row],[CONTROLN]],vlookup_table[],7,FALSE)</f>
        <v>12</v>
      </c>
      <c r="R2539">
        <f t="shared" si="39"/>
        <v>83</v>
      </c>
      <c r="S25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40" spans="1:19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  <c r="N2540">
        <f>VLOOKUP(Table5[[#This Row],[CONTROLN]],vlookup_table[],2,FALSE)</f>
        <v>0</v>
      </c>
      <c r="O2540">
        <f>VLOOKUP(Table5[[#This Row],[CONTROLN]],vlookup_table[],4,FALSE)</f>
        <v>6301</v>
      </c>
      <c r="P2540" t="str">
        <f>VLOOKUP(Table5[[#This Row],[CONTROLN]],vlookup_table[],5,FALSE)</f>
        <v>T1</v>
      </c>
      <c r="Q2540">
        <f>VLOOKUP(Table5[[#This Row],[CONTROLN]],vlookup_table[],7,FALSE)</f>
        <v>9</v>
      </c>
      <c r="R2540">
        <f t="shared" si="39"/>
        <v>34</v>
      </c>
      <c r="S25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41" spans="1:19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  <c r="N2541">
        <f>VLOOKUP(Table5[[#This Row],[CONTROLN]],vlookup_table[],2,FALSE)</f>
        <v>2</v>
      </c>
      <c r="O2541">
        <f>VLOOKUP(Table5[[#This Row],[CONTROLN]],vlookup_table[],4,FALSE)</f>
        <v>5001</v>
      </c>
      <c r="P2541" t="str">
        <f>VLOOKUP(Table5[[#This Row],[CONTROLN]],vlookup_table[],5,FALSE)</f>
        <v>U1</v>
      </c>
      <c r="Q2541">
        <f>VLOOKUP(Table5[[#This Row],[CONTROLN]],vlookup_table[],7,FALSE)</f>
        <v>15</v>
      </c>
      <c r="R2541">
        <f t="shared" si="39"/>
        <v>47</v>
      </c>
      <c r="S25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42" spans="1:19" x14ac:dyDescent="0.35">
      <c r="A2542">
        <v>49109</v>
      </c>
      <c r="B2542" t="s">
        <v>44</v>
      </c>
      <c r="C2542" t="s">
        <v>109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  <c r="N2542">
        <f>VLOOKUP(Table5[[#This Row],[CONTROLN]],vlookup_table[],2,FALSE)</f>
        <v>0</v>
      </c>
      <c r="O2542">
        <f>VLOOKUP(Table5[[#This Row],[CONTROLN]],vlookup_table[],4,FALSE)</f>
        <v>0</v>
      </c>
      <c r="P2542" t="str">
        <f>VLOOKUP(Table5[[#This Row],[CONTROLN]],vlookup_table[],5,FALSE)</f>
        <v>R2</v>
      </c>
      <c r="Q2542">
        <f>VLOOKUP(Table5[[#This Row],[CONTROLN]],vlookup_table[],7,FALSE)</f>
        <v>6</v>
      </c>
      <c r="R2542" t="str">
        <f t="shared" si="39"/>
        <v/>
      </c>
      <c r="S25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43" spans="1:19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  <c r="N2543">
        <f>VLOOKUP(Table5[[#This Row],[CONTROLN]],vlookup_table[],2,FALSE)</f>
        <v>0</v>
      </c>
      <c r="O2543">
        <f>VLOOKUP(Table5[[#This Row],[CONTROLN]],vlookup_table[],4,FALSE)</f>
        <v>5001</v>
      </c>
      <c r="P2543" t="str">
        <f>VLOOKUP(Table5[[#This Row],[CONTROLN]],vlookup_table[],5,FALSE)</f>
        <v>S1</v>
      </c>
      <c r="Q2543">
        <f>VLOOKUP(Table5[[#This Row],[CONTROLN]],vlookup_table[],7,FALSE)</f>
        <v>10</v>
      </c>
      <c r="R2543">
        <f t="shared" si="39"/>
        <v>47</v>
      </c>
      <c r="S25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44" spans="1:19" x14ac:dyDescent="0.35">
      <c r="A2544">
        <v>54123</v>
      </c>
      <c r="B2544" t="s">
        <v>108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  <c r="N2544">
        <f>VLOOKUP(Table5[[#This Row],[CONTROLN]],vlookup_table[],2,FALSE)</f>
        <v>0</v>
      </c>
      <c r="O2544">
        <f>VLOOKUP(Table5[[#This Row],[CONTROLN]],vlookup_table[],4,FALSE)</f>
        <v>0</v>
      </c>
      <c r="P2544" t="str">
        <f>VLOOKUP(Table5[[#This Row],[CONTROLN]],vlookup_table[],5,FALSE)</f>
        <v>T2</v>
      </c>
      <c r="Q2544">
        <f>VLOOKUP(Table5[[#This Row],[CONTROLN]],vlookup_table[],7,FALSE)</f>
        <v>5</v>
      </c>
      <c r="R2544" t="str">
        <f t="shared" si="39"/>
        <v/>
      </c>
      <c r="S25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45" spans="1:19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  <c r="N2545">
        <f>VLOOKUP(Table5[[#This Row],[CONTROLN]],vlookup_table[],2,FALSE)</f>
        <v>2</v>
      </c>
      <c r="O2545">
        <f>VLOOKUP(Table5[[#This Row],[CONTROLN]],vlookup_table[],4,FALSE)</f>
        <v>5701</v>
      </c>
      <c r="P2545" t="str">
        <f>VLOOKUP(Table5[[#This Row],[CONTROLN]],vlookup_table[],5,FALSE)</f>
        <v>T3</v>
      </c>
      <c r="Q2545">
        <f>VLOOKUP(Table5[[#This Row],[CONTROLN]],vlookup_table[],7,FALSE)</f>
        <v>20</v>
      </c>
      <c r="R2545">
        <f t="shared" si="39"/>
        <v>40</v>
      </c>
      <c r="S25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46" spans="1:19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  <c r="N2546">
        <f>VLOOKUP(Table5[[#This Row],[CONTROLN]],vlookup_table[],2,FALSE)</f>
        <v>1</v>
      </c>
      <c r="O2546">
        <f>VLOOKUP(Table5[[#This Row],[CONTROLN]],vlookup_table[],4,FALSE)</f>
        <v>0</v>
      </c>
      <c r="P2546" t="str">
        <f>VLOOKUP(Table5[[#This Row],[CONTROLN]],vlookup_table[],5,FALSE)</f>
        <v>T1</v>
      </c>
      <c r="Q2546">
        <f>VLOOKUP(Table5[[#This Row],[CONTROLN]],vlookup_table[],7,FALSE)</f>
        <v>25</v>
      </c>
      <c r="R2546" t="str">
        <f t="shared" si="39"/>
        <v/>
      </c>
      <c r="S25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47" spans="1:19" x14ac:dyDescent="0.35">
      <c r="A2547">
        <v>62721</v>
      </c>
      <c r="B2547" t="s">
        <v>34</v>
      </c>
      <c r="C2547" t="s">
        <v>109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  <c r="N2547">
        <f>VLOOKUP(Table5[[#This Row],[CONTROLN]],vlookup_table[],2,FALSE)</f>
        <v>1</v>
      </c>
      <c r="O2547">
        <f>VLOOKUP(Table5[[#This Row],[CONTROLN]],vlookup_table[],4,FALSE)</f>
        <v>0</v>
      </c>
      <c r="P2547" t="str">
        <f>VLOOKUP(Table5[[#This Row],[CONTROLN]],vlookup_table[],5,FALSE)</f>
        <v>R2</v>
      </c>
      <c r="Q2547">
        <f>VLOOKUP(Table5[[#This Row],[CONTROLN]],vlookup_table[],7,FALSE)</f>
        <v>6</v>
      </c>
      <c r="R2547" t="str">
        <f t="shared" si="39"/>
        <v/>
      </c>
      <c r="S25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48" spans="1:19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  <c r="N2548">
        <f>VLOOKUP(Table5[[#This Row],[CONTROLN]],vlookup_table[],2,FALSE)</f>
        <v>0</v>
      </c>
      <c r="O2548">
        <f>VLOOKUP(Table5[[#This Row],[CONTROLN]],vlookup_table[],4,FALSE)</f>
        <v>4201</v>
      </c>
      <c r="P2548" t="str">
        <f>VLOOKUP(Table5[[#This Row],[CONTROLN]],vlookup_table[],5,FALSE)</f>
        <v>S1</v>
      </c>
      <c r="Q2548">
        <f>VLOOKUP(Table5[[#This Row],[CONTROLN]],vlookup_table[],7,FALSE)</f>
        <v>15</v>
      </c>
      <c r="R2548">
        <f t="shared" si="39"/>
        <v>55</v>
      </c>
      <c r="S25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49" spans="1:19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  <c r="N2549">
        <f>VLOOKUP(Table5[[#This Row],[CONTROLN]],vlookup_table[],2,FALSE)</f>
        <v>28</v>
      </c>
      <c r="O2549">
        <f>VLOOKUP(Table5[[#This Row],[CONTROLN]],vlookup_table[],4,FALSE)</f>
        <v>5201</v>
      </c>
      <c r="P2549" t="str">
        <f>VLOOKUP(Table5[[#This Row],[CONTROLN]],vlookup_table[],5,FALSE)</f>
        <v>S3</v>
      </c>
      <c r="Q2549">
        <f>VLOOKUP(Table5[[#This Row],[CONTROLN]],vlookup_table[],7,FALSE)</f>
        <v>10</v>
      </c>
      <c r="R2549">
        <f t="shared" si="39"/>
        <v>45</v>
      </c>
      <c r="S25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0" spans="1:19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  <c r="N2550">
        <f>VLOOKUP(Table5[[#This Row],[CONTROLN]],vlookup_table[],2,FALSE)</f>
        <v>0</v>
      </c>
      <c r="O2550">
        <f>VLOOKUP(Table5[[#This Row],[CONTROLN]],vlookup_table[],4,FALSE)</f>
        <v>1001</v>
      </c>
      <c r="P2550" t="str">
        <f>VLOOKUP(Table5[[#This Row],[CONTROLN]],vlookup_table[],5,FALSE)</f>
        <v>S2</v>
      </c>
      <c r="Q2550">
        <f>VLOOKUP(Table5[[#This Row],[CONTROLN]],vlookup_table[],7,FALSE)</f>
        <v>8</v>
      </c>
      <c r="R2550">
        <f t="shared" si="39"/>
        <v>87</v>
      </c>
      <c r="S25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1" spans="1:19" x14ac:dyDescent="0.35">
      <c r="A2551">
        <v>134115</v>
      </c>
      <c r="B2551" t="s">
        <v>26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  <c r="N2551">
        <f>VLOOKUP(Table5[[#This Row],[CONTROLN]],vlookup_table[],2,FALSE)</f>
        <v>1002</v>
      </c>
      <c r="O2551">
        <f>VLOOKUP(Table5[[#This Row],[CONTROLN]],vlookup_table[],4,FALSE)</f>
        <v>5706</v>
      </c>
      <c r="P2551" t="str">
        <f>VLOOKUP(Table5[[#This Row],[CONTROLN]],vlookup_table[],5,FALSE)</f>
        <v>T2</v>
      </c>
      <c r="Q2551">
        <f>VLOOKUP(Table5[[#This Row],[CONTROLN]],vlookup_table[],7,FALSE)</f>
        <v>20</v>
      </c>
      <c r="R2551">
        <f t="shared" si="39"/>
        <v>40</v>
      </c>
      <c r="S25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52" spans="1:19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  <c r="N2552">
        <f>VLOOKUP(Table5[[#This Row],[CONTROLN]],vlookup_table[],2,FALSE)</f>
        <v>2</v>
      </c>
      <c r="O2552">
        <f>VLOOKUP(Table5[[#This Row],[CONTROLN]],vlookup_table[],4,FALSE)</f>
        <v>2301</v>
      </c>
      <c r="P2552" t="str">
        <f>VLOOKUP(Table5[[#This Row],[CONTROLN]],vlookup_table[],5,FALSE)</f>
        <v>U4</v>
      </c>
      <c r="Q2552">
        <f>VLOOKUP(Table5[[#This Row],[CONTROLN]],vlookup_table[],7,FALSE)</f>
        <v>3</v>
      </c>
      <c r="R2552">
        <f t="shared" si="39"/>
        <v>74</v>
      </c>
      <c r="S25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53" spans="1:19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  <c r="N2553">
        <f>VLOOKUP(Table5[[#This Row],[CONTROLN]],vlookup_table[],2,FALSE)</f>
        <v>0</v>
      </c>
      <c r="O2553">
        <f>VLOOKUP(Table5[[#This Row],[CONTROLN]],vlookup_table[],4,FALSE)</f>
        <v>3011</v>
      </c>
      <c r="P2553" t="str">
        <f>VLOOKUP(Table5[[#This Row],[CONTROLN]],vlookup_table[],5,FALSE)</f>
        <v>S1</v>
      </c>
      <c r="Q2553">
        <f>VLOOKUP(Table5[[#This Row],[CONTROLN]],vlookup_table[],7,FALSE)</f>
        <v>25</v>
      </c>
      <c r="R2553">
        <f t="shared" si="39"/>
        <v>66</v>
      </c>
      <c r="S25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4" spans="1:19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  <c r="N2554">
        <f>VLOOKUP(Table5[[#This Row],[CONTROLN]],vlookup_table[],2,FALSE)</f>
        <v>28</v>
      </c>
      <c r="O2554">
        <f>VLOOKUP(Table5[[#This Row],[CONTROLN]],vlookup_table[],4,FALSE)</f>
        <v>4408</v>
      </c>
      <c r="P2554" t="str">
        <f>VLOOKUP(Table5[[#This Row],[CONTROLN]],vlookup_table[],5,FALSE)</f>
        <v>S1</v>
      </c>
      <c r="Q2554">
        <f>VLOOKUP(Table5[[#This Row],[CONTROLN]],vlookup_table[],7,FALSE)</f>
        <v>16</v>
      </c>
      <c r="R2554">
        <f t="shared" si="39"/>
        <v>52</v>
      </c>
      <c r="S25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5" spans="1:19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  <c r="N2555">
        <f>VLOOKUP(Table5[[#This Row],[CONTROLN]],vlookup_table[],2,FALSE)</f>
        <v>1</v>
      </c>
      <c r="O2555">
        <f>VLOOKUP(Table5[[#This Row],[CONTROLN]],vlookup_table[],4,FALSE)</f>
        <v>2001</v>
      </c>
      <c r="P2555" t="str">
        <f>VLOOKUP(Table5[[#This Row],[CONTROLN]],vlookup_table[],5,FALSE)</f>
        <v>S2</v>
      </c>
      <c r="Q2555">
        <f>VLOOKUP(Table5[[#This Row],[CONTROLN]],vlookup_table[],7,FALSE)</f>
        <v>10</v>
      </c>
      <c r="R2555">
        <f t="shared" si="39"/>
        <v>77</v>
      </c>
      <c r="S25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6" spans="1:19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  <c r="N2556">
        <f>VLOOKUP(Table5[[#This Row],[CONTROLN]],vlookup_table[],2,FALSE)</f>
        <v>0</v>
      </c>
      <c r="O2556">
        <f>VLOOKUP(Table5[[#This Row],[CONTROLN]],vlookup_table[],4,FALSE)</f>
        <v>4406</v>
      </c>
      <c r="P2556" t="str">
        <f>VLOOKUP(Table5[[#This Row],[CONTROLN]],vlookup_table[],5,FALSE)</f>
        <v>S1</v>
      </c>
      <c r="Q2556">
        <f>VLOOKUP(Table5[[#This Row],[CONTROLN]],vlookup_table[],7,FALSE)</f>
        <v>10</v>
      </c>
      <c r="R2556">
        <f t="shared" si="39"/>
        <v>53</v>
      </c>
      <c r="S25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7" spans="1:19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  <c r="N2557">
        <f>VLOOKUP(Table5[[#This Row],[CONTROLN]],vlookup_table[],2,FALSE)</f>
        <v>1002</v>
      </c>
      <c r="O2557">
        <f>VLOOKUP(Table5[[#This Row],[CONTROLN]],vlookup_table[],4,FALSE)</f>
        <v>2908</v>
      </c>
      <c r="P2557" t="str">
        <f>VLOOKUP(Table5[[#This Row],[CONTROLN]],vlookup_table[],5,FALSE)</f>
        <v>S1</v>
      </c>
      <c r="Q2557">
        <f>VLOOKUP(Table5[[#This Row],[CONTROLN]],vlookup_table[],7,FALSE)</f>
        <v>20</v>
      </c>
      <c r="R2557">
        <f t="shared" si="39"/>
        <v>67</v>
      </c>
      <c r="S25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8" spans="1:19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  <c r="N2558">
        <f>VLOOKUP(Table5[[#This Row],[CONTROLN]],vlookup_table[],2,FALSE)</f>
        <v>0</v>
      </c>
      <c r="O2558">
        <f>VLOOKUP(Table5[[#This Row],[CONTROLN]],vlookup_table[],4,FALSE)</f>
        <v>0</v>
      </c>
      <c r="P2558" t="str">
        <f>VLOOKUP(Table5[[#This Row],[CONTROLN]],vlookup_table[],5,FALSE)</f>
        <v>S1</v>
      </c>
      <c r="Q2558">
        <f>VLOOKUP(Table5[[#This Row],[CONTROLN]],vlookup_table[],7,FALSE)</f>
        <v>10</v>
      </c>
      <c r="R2558" t="str">
        <f t="shared" si="39"/>
        <v/>
      </c>
      <c r="S25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59" spans="1:19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  <c r="N2559">
        <f>VLOOKUP(Table5[[#This Row],[CONTROLN]],vlookup_table[],2,FALSE)</f>
        <v>1</v>
      </c>
      <c r="O2559">
        <f>VLOOKUP(Table5[[#This Row],[CONTROLN]],vlookup_table[],4,FALSE)</f>
        <v>4601</v>
      </c>
      <c r="P2559" t="str">
        <f>VLOOKUP(Table5[[#This Row],[CONTROLN]],vlookup_table[],5,FALSE)</f>
        <v>S1</v>
      </c>
      <c r="Q2559">
        <f>VLOOKUP(Table5[[#This Row],[CONTROLN]],vlookup_table[],7,FALSE)</f>
        <v>12</v>
      </c>
      <c r="R2559">
        <f t="shared" si="39"/>
        <v>51</v>
      </c>
      <c r="S25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0" spans="1:19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  <c r="N2560">
        <f>VLOOKUP(Table5[[#This Row],[CONTROLN]],vlookup_table[],2,FALSE)</f>
        <v>28</v>
      </c>
      <c r="O2560">
        <f>VLOOKUP(Table5[[#This Row],[CONTROLN]],vlookup_table[],4,FALSE)</f>
        <v>5001</v>
      </c>
      <c r="P2560" t="str">
        <f>VLOOKUP(Table5[[#This Row],[CONTROLN]],vlookup_table[],5,FALSE)</f>
        <v>U3</v>
      </c>
      <c r="Q2560">
        <f>VLOOKUP(Table5[[#This Row],[CONTROLN]],vlookup_table[],7,FALSE)</f>
        <v>10</v>
      </c>
      <c r="R2560">
        <f t="shared" si="39"/>
        <v>47</v>
      </c>
      <c r="S25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61" spans="1:19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  <c r="N2561">
        <f>VLOOKUP(Table5[[#This Row],[CONTROLN]],vlookup_table[],2,FALSE)</f>
        <v>28</v>
      </c>
      <c r="O2561">
        <f>VLOOKUP(Table5[[#This Row],[CONTROLN]],vlookup_table[],4,FALSE)</f>
        <v>1701</v>
      </c>
      <c r="P2561" t="str">
        <f>VLOOKUP(Table5[[#This Row],[CONTROLN]],vlookup_table[],5,FALSE)</f>
        <v>S2</v>
      </c>
      <c r="Q2561">
        <f>VLOOKUP(Table5[[#This Row],[CONTROLN]],vlookup_table[],7,FALSE)</f>
        <v>20</v>
      </c>
      <c r="R2561">
        <f t="shared" si="39"/>
        <v>80</v>
      </c>
      <c r="S25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2" spans="1:19" x14ac:dyDescent="0.35">
      <c r="A2562">
        <v>111918</v>
      </c>
      <c r="B2562" t="s">
        <v>33</v>
      </c>
      <c r="C2562" t="s">
        <v>17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  <c r="N2562">
        <f>VLOOKUP(Table5[[#This Row],[CONTROLN]],vlookup_table[],2,FALSE)</f>
        <v>0</v>
      </c>
      <c r="O2562">
        <f>VLOOKUP(Table5[[#This Row],[CONTROLN]],vlookup_table[],4,FALSE)</f>
        <v>3201</v>
      </c>
      <c r="P2562" t="str">
        <f>VLOOKUP(Table5[[#This Row],[CONTROLN]],vlookup_table[],5,FALSE)</f>
        <v>T2</v>
      </c>
      <c r="Q2562">
        <f>VLOOKUP(Table5[[#This Row],[CONTROLN]],vlookup_table[],7,FALSE)</f>
        <v>5</v>
      </c>
      <c r="R2562">
        <f t="shared" ref="R2562:R2625" si="40">IF(OR(O2562="",O2562=0),"",(1997-(1900+INT(O2562/100)))-IF(MOD(O2562,100)&gt;6,1,0))</f>
        <v>65</v>
      </c>
      <c r="S25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63" spans="1:19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  <c r="N2563">
        <f>VLOOKUP(Table5[[#This Row],[CONTROLN]],vlookup_table[],2,FALSE)</f>
        <v>0</v>
      </c>
      <c r="O2563">
        <f>VLOOKUP(Table5[[#This Row],[CONTROLN]],vlookup_table[],4,FALSE)</f>
        <v>4707</v>
      </c>
      <c r="P2563" t="str">
        <f>VLOOKUP(Table5[[#This Row],[CONTROLN]],vlookup_table[],5,FALSE)</f>
        <v>S1</v>
      </c>
      <c r="Q2563">
        <f>VLOOKUP(Table5[[#This Row],[CONTROLN]],vlookup_table[],7,FALSE)</f>
        <v>25</v>
      </c>
      <c r="R2563">
        <f t="shared" si="40"/>
        <v>49</v>
      </c>
      <c r="S25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4" spans="1:19" x14ac:dyDescent="0.35">
      <c r="A2564">
        <v>161115</v>
      </c>
      <c r="B2564" t="s">
        <v>22</v>
      </c>
      <c r="C2564" t="s">
        <v>109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  <c r="N2564">
        <f>VLOOKUP(Table5[[#This Row],[CONTROLN]],vlookup_table[],2,FALSE)</f>
        <v>2</v>
      </c>
      <c r="O2564">
        <f>VLOOKUP(Table5[[#This Row],[CONTROLN]],vlookup_table[],4,FALSE)</f>
        <v>0</v>
      </c>
      <c r="P2564" t="str">
        <f>VLOOKUP(Table5[[#This Row],[CONTROLN]],vlookup_table[],5,FALSE)</f>
        <v>C2</v>
      </c>
      <c r="Q2564">
        <f>VLOOKUP(Table5[[#This Row],[CONTROLN]],vlookup_table[],7,FALSE)</f>
        <v>10</v>
      </c>
      <c r="R2564" t="str">
        <f t="shared" si="40"/>
        <v/>
      </c>
      <c r="S25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65" spans="1:19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  <c r="N2565">
        <f>VLOOKUP(Table5[[#This Row],[CONTROLN]],vlookup_table[],2,FALSE)</f>
        <v>0</v>
      </c>
      <c r="O2565">
        <f>VLOOKUP(Table5[[#This Row],[CONTROLN]],vlookup_table[],4,FALSE)</f>
        <v>2801</v>
      </c>
      <c r="P2565" t="str">
        <f>VLOOKUP(Table5[[#This Row],[CONTROLN]],vlookup_table[],5,FALSE)</f>
        <v>S2</v>
      </c>
      <c r="Q2565">
        <f>VLOOKUP(Table5[[#This Row],[CONTROLN]],vlookup_table[],7,FALSE)</f>
        <v>15</v>
      </c>
      <c r="R2565">
        <f t="shared" si="40"/>
        <v>69</v>
      </c>
      <c r="S25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6" spans="1:19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  <c r="N2566">
        <f>VLOOKUP(Table5[[#This Row],[CONTROLN]],vlookup_table[],2,FALSE)</f>
        <v>0</v>
      </c>
      <c r="O2566">
        <f>VLOOKUP(Table5[[#This Row],[CONTROLN]],vlookup_table[],4,FALSE)</f>
        <v>2009</v>
      </c>
      <c r="P2566" t="str">
        <f>VLOOKUP(Table5[[#This Row],[CONTROLN]],vlookup_table[],5,FALSE)</f>
        <v>S1</v>
      </c>
      <c r="Q2566">
        <f>VLOOKUP(Table5[[#This Row],[CONTROLN]],vlookup_table[],7,FALSE)</f>
        <v>20</v>
      </c>
      <c r="R2566">
        <f t="shared" si="40"/>
        <v>76</v>
      </c>
      <c r="S25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7" spans="1:19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  <c r="N2567">
        <f>VLOOKUP(Table5[[#This Row],[CONTROLN]],vlookup_table[],2,FALSE)</f>
        <v>0</v>
      </c>
      <c r="O2567">
        <f>VLOOKUP(Table5[[#This Row],[CONTROLN]],vlookup_table[],4,FALSE)</f>
        <v>5801</v>
      </c>
      <c r="P2567" t="str">
        <f>VLOOKUP(Table5[[#This Row],[CONTROLN]],vlookup_table[],5,FALSE)</f>
        <v>S1</v>
      </c>
      <c r="Q2567">
        <f>VLOOKUP(Table5[[#This Row],[CONTROLN]],vlookup_table[],7,FALSE)</f>
        <v>20</v>
      </c>
      <c r="R2567">
        <f t="shared" si="40"/>
        <v>39</v>
      </c>
      <c r="S25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68" spans="1:19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  <c r="N2568">
        <f>VLOOKUP(Table5[[#This Row],[CONTROLN]],vlookup_table[],2,FALSE)</f>
        <v>1</v>
      </c>
      <c r="O2568">
        <f>VLOOKUP(Table5[[#This Row],[CONTROLN]],vlookup_table[],4,FALSE)</f>
        <v>4901</v>
      </c>
      <c r="P2568" t="str">
        <f>VLOOKUP(Table5[[#This Row],[CONTROLN]],vlookup_table[],5,FALSE)</f>
        <v>R2</v>
      </c>
      <c r="Q2568">
        <f>VLOOKUP(Table5[[#This Row],[CONTROLN]],vlookup_table[],7,FALSE)</f>
        <v>50</v>
      </c>
      <c r="R2568">
        <f t="shared" si="40"/>
        <v>48</v>
      </c>
      <c r="S25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69" spans="1:19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  <c r="N2569">
        <f>VLOOKUP(Table5[[#This Row],[CONTROLN]],vlookup_table[],2,FALSE)</f>
        <v>0</v>
      </c>
      <c r="O2569">
        <f>VLOOKUP(Table5[[#This Row],[CONTROLN]],vlookup_table[],4,FALSE)</f>
        <v>2005</v>
      </c>
      <c r="P2569" t="str">
        <f>VLOOKUP(Table5[[#This Row],[CONTROLN]],vlookup_table[],5,FALSE)</f>
        <v>S2</v>
      </c>
      <c r="Q2569">
        <f>VLOOKUP(Table5[[#This Row],[CONTROLN]],vlookup_table[],7,FALSE)</f>
        <v>15</v>
      </c>
      <c r="R2569">
        <f t="shared" si="40"/>
        <v>77</v>
      </c>
      <c r="S25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70" spans="1:19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  <c r="N2570">
        <f>VLOOKUP(Table5[[#This Row],[CONTROLN]],vlookup_table[],2,FALSE)</f>
        <v>0</v>
      </c>
      <c r="O2570">
        <f>VLOOKUP(Table5[[#This Row],[CONTROLN]],vlookup_table[],4,FALSE)</f>
        <v>4105</v>
      </c>
      <c r="P2570" t="str">
        <f>VLOOKUP(Table5[[#This Row],[CONTROLN]],vlookup_table[],5,FALSE)</f>
        <v>U1</v>
      </c>
      <c r="Q2570">
        <f>VLOOKUP(Table5[[#This Row],[CONTROLN]],vlookup_table[],7,FALSE)</f>
        <v>15</v>
      </c>
      <c r="R2570">
        <f t="shared" si="40"/>
        <v>56</v>
      </c>
      <c r="S25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71" spans="1:19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  <c r="N2571">
        <f>VLOOKUP(Table5[[#This Row],[CONTROLN]],vlookup_table[],2,FALSE)</f>
        <v>2</v>
      </c>
      <c r="O2571">
        <f>VLOOKUP(Table5[[#This Row],[CONTROLN]],vlookup_table[],4,FALSE)</f>
        <v>0</v>
      </c>
      <c r="P2571" t="str">
        <f>VLOOKUP(Table5[[#This Row],[CONTROLN]],vlookup_table[],5,FALSE)</f>
        <v>U4</v>
      </c>
      <c r="Q2571">
        <f>VLOOKUP(Table5[[#This Row],[CONTROLN]],vlookup_table[],7,FALSE)</f>
        <v>20</v>
      </c>
      <c r="R2571" t="str">
        <f t="shared" si="40"/>
        <v/>
      </c>
      <c r="S25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72" spans="1:19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  <c r="N2572">
        <f>VLOOKUP(Table5[[#This Row],[CONTROLN]],vlookup_table[],2,FALSE)</f>
        <v>2</v>
      </c>
      <c r="O2572">
        <f>VLOOKUP(Table5[[#This Row],[CONTROLN]],vlookup_table[],4,FALSE)</f>
        <v>5801</v>
      </c>
      <c r="P2572" t="str">
        <f>VLOOKUP(Table5[[#This Row],[CONTROLN]],vlookup_table[],5,FALSE)</f>
        <v>S1</v>
      </c>
      <c r="Q2572">
        <f>VLOOKUP(Table5[[#This Row],[CONTROLN]],vlookup_table[],7,FALSE)</f>
        <v>15</v>
      </c>
      <c r="R2572">
        <f t="shared" si="40"/>
        <v>39</v>
      </c>
      <c r="S25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73" spans="1:19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  <c r="N2573">
        <f>VLOOKUP(Table5[[#This Row],[CONTROLN]],vlookup_table[],2,FALSE)</f>
        <v>2</v>
      </c>
      <c r="O2573">
        <f>VLOOKUP(Table5[[#This Row],[CONTROLN]],vlookup_table[],4,FALSE)</f>
        <v>3512</v>
      </c>
      <c r="P2573" t="str">
        <f>VLOOKUP(Table5[[#This Row],[CONTROLN]],vlookup_table[],5,FALSE)</f>
        <v>C1</v>
      </c>
      <c r="Q2573">
        <f>VLOOKUP(Table5[[#This Row],[CONTROLN]],vlookup_table[],7,FALSE)</f>
        <v>25</v>
      </c>
      <c r="R2573">
        <f t="shared" si="40"/>
        <v>61</v>
      </c>
      <c r="S25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74" spans="1:19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  <c r="N2574">
        <f>VLOOKUP(Table5[[#This Row],[CONTROLN]],vlookup_table[],2,FALSE)</f>
        <v>0</v>
      </c>
      <c r="O2574">
        <f>VLOOKUP(Table5[[#This Row],[CONTROLN]],vlookup_table[],4,FALSE)</f>
        <v>3001</v>
      </c>
      <c r="P2574" t="str">
        <f>VLOOKUP(Table5[[#This Row],[CONTROLN]],vlookup_table[],5,FALSE)</f>
        <v>R2</v>
      </c>
      <c r="Q2574">
        <f>VLOOKUP(Table5[[#This Row],[CONTROLN]],vlookup_table[],7,FALSE)</f>
        <v>11</v>
      </c>
      <c r="R2574">
        <f t="shared" si="40"/>
        <v>67</v>
      </c>
      <c r="S25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75" spans="1:19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  <c r="N2575">
        <f>VLOOKUP(Table5[[#This Row],[CONTROLN]],vlookup_table[],2,FALSE)</f>
        <v>1</v>
      </c>
      <c r="O2575">
        <f>VLOOKUP(Table5[[#This Row],[CONTROLN]],vlookup_table[],4,FALSE)</f>
        <v>2801</v>
      </c>
      <c r="P2575" t="str">
        <f>VLOOKUP(Table5[[#This Row],[CONTROLN]],vlookup_table[],5,FALSE)</f>
        <v>C3</v>
      </c>
      <c r="Q2575">
        <f>VLOOKUP(Table5[[#This Row],[CONTROLN]],vlookup_table[],7,FALSE)</f>
        <v>11</v>
      </c>
      <c r="R2575">
        <f t="shared" si="40"/>
        <v>69</v>
      </c>
      <c r="S25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76" spans="1:19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  <c r="N2576">
        <f>VLOOKUP(Table5[[#This Row],[CONTROLN]],vlookup_table[],2,FALSE)</f>
        <v>1</v>
      </c>
      <c r="O2576">
        <f>VLOOKUP(Table5[[#This Row],[CONTROLN]],vlookup_table[],4,FALSE)</f>
        <v>3801</v>
      </c>
      <c r="P2576" t="str">
        <f>VLOOKUP(Table5[[#This Row],[CONTROLN]],vlookup_table[],5,FALSE)</f>
        <v>T2</v>
      </c>
      <c r="Q2576">
        <f>VLOOKUP(Table5[[#This Row],[CONTROLN]],vlookup_table[],7,FALSE)</f>
        <v>15</v>
      </c>
      <c r="R2576">
        <f t="shared" si="40"/>
        <v>59</v>
      </c>
      <c r="S25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77" spans="1:19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  <c r="N2577">
        <f>VLOOKUP(Table5[[#This Row],[CONTROLN]],vlookup_table[],2,FALSE)</f>
        <v>1</v>
      </c>
      <c r="O2577">
        <f>VLOOKUP(Table5[[#This Row],[CONTROLN]],vlookup_table[],4,FALSE)</f>
        <v>1801</v>
      </c>
      <c r="P2577" t="str">
        <f>VLOOKUP(Table5[[#This Row],[CONTROLN]],vlookup_table[],5,FALSE)</f>
        <v>R2</v>
      </c>
      <c r="Q2577">
        <f>VLOOKUP(Table5[[#This Row],[CONTROLN]],vlookup_table[],7,FALSE)</f>
        <v>17</v>
      </c>
      <c r="R2577">
        <f t="shared" si="40"/>
        <v>79</v>
      </c>
      <c r="S25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78" spans="1:19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  <c r="N2578">
        <f>VLOOKUP(Table5[[#This Row],[CONTROLN]],vlookup_table[],2,FALSE)</f>
        <v>28</v>
      </c>
      <c r="O2578">
        <f>VLOOKUP(Table5[[#This Row],[CONTROLN]],vlookup_table[],4,FALSE)</f>
        <v>0</v>
      </c>
      <c r="P2578" t="str">
        <f>VLOOKUP(Table5[[#This Row],[CONTROLN]],vlookup_table[],5,FALSE)</f>
        <v>S2</v>
      </c>
      <c r="Q2578">
        <f>VLOOKUP(Table5[[#This Row],[CONTROLN]],vlookup_table[],7,FALSE)</f>
        <v>10</v>
      </c>
      <c r="R2578" t="str">
        <f t="shared" si="40"/>
        <v/>
      </c>
      <c r="S25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79" spans="1:19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  <c r="N2579">
        <f>VLOOKUP(Table5[[#This Row],[CONTROLN]],vlookup_table[],2,FALSE)</f>
        <v>0</v>
      </c>
      <c r="O2579">
        <f>VLOOKUP(Table5[[#This Row],[CONTROLN]],vlookup_table[],4,FALSE)</f>
        <v>0</v>
      </c>
      <c r="P2579" t="str">
        <f>VLOOKUP(Table5[[#This Row],[CONTROLN]],vlookup_table[],5,FALSE)</f>
        <v/>
      </c>
      <c r="Q2579">
        <f>VLOOKUP(Table5[[#This Row],[CONTROLN]],vlookup_table[],7,FALSE)</f>
        <v>15</v>
      </c>
      <c r="R2579" t="str">
        <f t="shared" si="40"/>
        <v/>
      </c>
      <c r="S257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580" spans="1:19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  <c r="N2580">
        <f>VLOOKUP(Table5[[#This Row],[CONTROLN]],vlookup_table[],2,FALSE)</f>
        <v>0</v>
      </c>
      <c r="O2580">
        <f>VLOOKUP(Table5[[#This Row],[CONTROLN]],vlookup_table[],4,FALSE)</f>
        <v>4201</v>
      </c>
      <c r="P2580" t="str">
        <f>VLOOKUP(Table5[[#This Row],[CONTROLN]],vlookup_table[],5,FALSE)</f>
        <v>R2</v>
      </c>
      <c r="Q2580">
        <f>VLOOKUP(Table5[[#This Row],[CONTROLN]],vlookup_table[],7,FALSE)</f>
        <v>25</v>
      </c>
      <c r="R2580">
        <f t="shared" si="40"/>
        <v>55</v>
      </c>
      <c r="S25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81" spans="1:19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  <c r="N2581">
        <f>VLOOKUP(Table5[[#This Row],[CONTROLN]],vlookup_table[],2,FALSE)</f>
        <v>0</v>
      </c>
      <c r="O2581">
        <f>VLOOKUP(Table5[[#This Row],[CONTROLN]],vlookup_table[],4,FALSE)</f>
        <v>1001</v>
      </c>
      <c r="P2581" t="str">
        <f>VLOOKUP(Table5[[#This Row],[CONTROLN]],vlookup_table[],5,FALSE)</f>
        <v>S1</v>
      </c>
      <c r="Q2581">
        <f>VLOOKUP(Table5[[#This Row],[CONTROLN]],vlookup_table[],7,FALSE)</f>
        <v>5</v>
      </c>
      <c r="R2581">
        <f t="shared" si="40"/>
        <v>87</v>
      </c>
      <c r="S25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82" spans="1:19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  <c r="N2582">
        <f>VLOOKUP(Table5[[#This Row],[CONTROLN]],vlookup_table[],2,FALSE)</f>
        <v>2</v>
      </c>
      <c r="O2582">
        <f>VLOOKUP(Table5[[#This Row],[CONTROLN]],vlookup_table[],4,FALSE)</f>
        <v>4702</v>
      </c>
      <c r="P2582" t="str">
        <f>VLOOKUP(Table5[[#This Row],[CONTROLN]],vlookup_table[],5,FALSE)</f>
        <v>R2</v>
      </c>
      <c r="Q2582">
        <f>VLOOKUP(Table5[[#This Row],[CONTROLN]],vlookup_table[],7,FALSE)</f>
        <v>20</v>
      </c>
      <c r="R2582">
        <f t="shared" si="40"/>
        <v>50</v>
      </c>
      <c r="S25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83" spans="1:19" x14ac:dyDescent="0.35">
      <c r="A2583">
        <v>77379</v>
      </c>
      <c r="B2583" t="s">
        <v>36</v>
      </c>
      <c r="C2583" t="s">
        <v>109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  <c r="N2583">
        <f>VLOOKUP(Table5[[#This Row],[CONTROLN]],vlookup_table[],2,FALSE)</f>
        <v>0</v>
      </c>
      <c r="O2583">
        <f>VLOOKUP(Table5[[#This Row],[CONTROLN]],vlookup_table[],4,FALSE)</f>
        <v>0</v>
      </c>
      <c r="P2583" t="str">
        <f>VLOOKUP(Table5[[#This Row],[CONTROLN]],vlookup_table[],5,FALSE)</f>
        <v>T2</v>
      </c>
      <c r="Q2583">
        <f>VLOOKUP(Table5[[#This Row],[CONTROLN]],vlookup_table[],7,FALSE)</f>
        <v>20</v>
      </c>
      <c r="R2583" t="str">
        <f t="shared" si="40"/>
        <v/>
      </c>
      <c r="S25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84" spans="1:19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  <c r="N2584">
        <f>VLOOKUP(Table5[[#This Row],[CONTROLN]],vlookup_table[],2,FALSE)</f>
        <v>2</v>
      </c>
      <c r="O2584">
        <f>VLOOKUP(Table5[[#This Row],[CONTROLN]],vlookup_table[],4,FALSE)</f>
        <v>3001</v>
      </c>
      <c r="P2584" t="str">
        <f>VLOOKUP(Table5[[#This Row],[CONTROLN]],vlookup_table[],5,FALSE)</f>
        <v>T2</v>
      </c>
      <c r="Q2584">
        <f>VLOOKUP(Table5[[#This Row],[CONTROLN]],vlookup_table[],7,FALSE)</f>
        <v>5</v>
      </c>
      <c r="R2584">
        <f t="shared" si="40"/>
        <v>67</v>
      </c>
      <c r="S25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85" spans="1:19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  <c r="N2585">
        <f>VLOOKUP(Table5[[#This Row],[CONTROLN]],vlookup_table[],2,FALSE)</f>
        <v>1</v>
      </c>
      <c r="O2585">
        <f>VLOOKUP(Table5[[#This Row],[CONTROLN]],vlookup_table[],4,FALSE)</f>
        <v>3106</v>
      </c>
      <c r="P2585" t="str">
        <f>VLOOKUP(Table5[[#This Row],[CONTROLN]],vlookup_table[],5,FALSE)</f>
        <v>U2</v>
      </c>
      <c r="Q2585">
        <f>VLOOKUP(Table5[[#This Row],[CONTROLN]],vlookup_table[],7,FALSE)</f>
        <v>5</v>
      </c>
      <c r="R2585">
        <f t="shared" si="40"/>
        <v>66</v>
      </c>
      <c r="S25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86" spans="1:19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  <c r="N2586">
        <f>VLOOKUP(Table5[[#This Row],[CONTROLN]],vlookup_table[],2,FALSE)</f>
        <v>2</v>
      </c>
      <c r="O2586">
        <f>VLOOKUP(Table5[[#This Row],[CONTROLN]],vlookup_table[],4,FALSE)</f>
        <v>6301</v>
      </c>
      <c r="P2586" t="str">
        <f>VLOOKUP(Table5[[#This Row],[CONTROLN]],vlookup_table[],5,FALSE)</f>
        <v>S2</v>
      </c>
      <c r="Q2586">
        <f>VLOOKUP(Table5[[#This Row],[CONTROLN]],vlookup_table[],7,FALSE)</f>
        <v>15</v>
      </c>
      <c r="R2586">
        <f t="shared" si="40"/>
        <v>34</v>
      </c>
      <c r="S25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87" spans="1:19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  <c r="N2587">
        <f>VLOOKUP(Table5[[#This Row],[CONTROLN]],vlookup_table[],2,FALSE)</f>
        <v>0</v>
      </c>
      <c r="O2587">
        <f>VLOOKUP(Table5[[#This Row],[CONTROLN]],vlookup_table[],4,FALSE)</f>
        <v>4201</v>
      </c>
      <c r="P2587" t="str">
        <f>VLOOKUP(Table5[[#This Row],[CONTROLN]],vlookup_table[],5,FALSE)</f>
        <v>T2</v>
      </c>
      <c r="Q2587">
        <f>VLOOKUP(Table5[[#This Row],[CONTROLN]],vlookup_table[],7,FALSE)</f>
        <v>25</v>
      </c>
      <c r="R2587">
        <f t="shared" si="40"/>
        <v>55</v>
      </c>
      <c r="S25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588" spans="1:19" x14ac:dyDescent="0.35">
      <c r="A2588">
        <v>36576</v>
      </c>
      <c r="B2588" t="s">
        <v>13</v>
      </c>
      <c r="C2588" t="s">
        <v>109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  <c r="N2588">
        <f>VLOOKUP(Table5[[#This Row],[CONTROLN]],vlookup_table[],2,FALSE)</f>
        <v>0</v>
      </c>
      <c r="O2588">
        <f>VLOOKUP(Table5[[#This Row],[CONTROLN]],vlookup_table[],4,FALSE)</f>
        <v>0</v>
      </c>
      <c r="P2588" t="str">
        <f>VLOOKUP(Table5[[#This Row],[CONTROLN]],vlookup_table[],5,FALSE)</f>
        <v>S1</v>
      </c>
      <c r="Q2588">
        <f>VLOOKUP(Table5[[#This Row],[CONTROLN]],vlookup_table[],7,FALSE)</f>
        <v>5</v>
      </c>
      <c r="R2588" t="str">
        <f t="shared" si="40"/>
        <v/>
      </c>
      <c r="S25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89" spans="1:19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  <c r="N2589">
        <f>VLOOKUP(Table5[[#This Row],[CONTROLN]],vlookup_table[],2,FALSE)</f>
        <v>1</v>
      </c>
      <c r="O2589">
        <f>VLOOKUP(Table5[[#This Row],[CONTROLN]],vlookup_table[],4,FALSE)</f>
        <v>2705</v>
      </c>
      <c r="P2589" t="str">
        <f>VLOOKUP(Table5[[#This Row],[CONTROLN]],vlookup_table[],5,FALSE)</f>
        <v>S1</v>
      </c>
      <c r="Q2589">
        <f>VLOOKUP(Table5[[#This Row],[CONTROLN]],vlookup_table[],7,FALSE)</f>
        <v>14</v>
      </c>
      <c r="R2589">
        <f t="shared" si="40"/>
        <v>70</v>
      </c>
      <c r="S25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90" spans="1:19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  <c r="N2590">
        <f>VLOOKUP(Table5[[#This Row],[CONTROLN]],vlookup_table[],2,FALSE)</f>
        <v>0</v>
      </c>
      <c r="O2590">
        <f>VLOOKUP(Table5[[#This Row],[CONTROLN]],vlookup_table[],4,FALSE)</f>
        <v>3201</v>
      </c>
      <c r="P2590" t="str">
        <f>VLOOKUP(Table5[[#This Row],[CONTROLN]],vlookup_table[],5,FALSE)</f>
        <v>C1</v>
      </c>
      <c r="Q2590">
        <f>VLOOKUP(Table5[[#This Row],[CONTROLN]],vlookup_table[],7,FALSE)</f>
        <v>20</v>
      </c>
      <c r="R2590">
        <f t="shared" si="40"/>
        <v>65</v>
      </c>
      <c r="S25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91" spans="1:19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  <c r="N2591">
        <f>VLOOKUP(Table5[[#This Row],[CONTROLN]],vlookup_table[],2,FALSE)</f>
        <v>0</v>
      </c>
      <c r="O2591">
        <f>VLOOKUP(Table5[[#This Row],[CONTROLN]],vlookup_table[],4,FALSE)</f>
        <v>6108</v>
      </c>
      <c r="P2591" t="str">
        <f>VLOOKUP(Table5[[#This Row],[CONTROLN]],vlookup_table[],5,FALSE)</f>
        <v>S1</v>
      </c>
      <c r="Q2591">
        <f>VLOOKUP(Table5[[#This Row],[CONTROLN]],vlookup_table[],7,FALSE)</f>
        <v>21</v>
      </c>
      <c r="R2591">
        <f t="shared" si="40"/>
        <v>35</v>
      </c>
      <c r="S25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92" spans="1:19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  <c r="N2592">
        <f>VLOOKUP(Table5[[#This Row],[CONTROLN]],vlookup_table[],2,FALSE)</f>
        <v>0</v>
      </c>
      <c r="O2592">
        <f>VLOOKUP(Table5[[#This Row],[CONTROLN]],vlookup_table[],4,FALSE)</f>
        <v>3811</v>
      </c>
      <c r="P2592" t="str">
        <f>VLOOKUP(Table5[[#This Row],[CONTROLN]],vlookup_table[],5,FALSE)</f>
        <v>R2</v>
      </c>
      <c r="Q2592">
        <f>VLOOKUP(Table5[[#This Row],[CONTROLN]],vlookup_table[],7,FALSE)</f>
        <v>10</v>
      </c>
      <c r="R2592">
        <f t="shared" si="40"/>
        <v>58</v>
      </c>
      <c r="S25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593" spans="1:19" x14ac:dyDescent="0.35">
      <c r="A2593">
        <v>47525</v>
      </c>
      <c r="B2593" t="s">
        <v>44</v>
      </c>
      <c r="C2593" t="s">
        <v>14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  <c r="N2593">
        <f>VLOOKUP(Table5[[#This Row],[CONTROLN]],vlookup_table[],2,FALSE)</f>
        <v>1</v>
      </c>
      <c r="O2593">
        <f>VLOOKUP(Table5[[#This Row],[CONTROLN]],vlookup_table[],4,FALSE)</f>
        <v>3601</v>
      </c>
      <c r="P2593" t="str">
        <f>VLOOKUP(Table5[[#This Row],[CONTROLN]],vlookup_table[],5,FALSE)</f>
        <v>C3</v>
      </c>
      <c r="Q2593">
        <f>VLOOKUP(Table5[[#This Row],[CONTROLN]],vlookup_table[],7,FALSE)</f>
        <v>20</v>
      </c>
      <c r="R2593">
        <f t="shared" si="40"/>
        <v>61</v>
      </c>
      <c r="S25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94" spans="1:19" x14ac:dyDescent="0.35">
      <c r="A2594">
        <v>51467</v>
      </c>
      <c r="B2594" t="s">
        <v>108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  <c r="N2594">
        <f>VLOOKUP(Table5[[#This Row],[CONTROLN]],vlookup_table[],2,FALSE)</f>
        <v>0</v>
      </c>
      <c r="O2594">
        <f>VLOOKUP(Table5[[#This Row],[CONTROLN]],vlookup_table[],4,FALSE)</f>
        <v>0</v>
      </c>
      <c r="P2594" t="str">
        <f>VLOOKUP(Table5[[#This Row],[CONTROLN]],vlookup_table[],5,FALSE)</f>
        <v>C3</v>
      </c>
      <c r="Q2594">
        <f>VLOOKUP(Table5[[#This Row],[CONTROLN]],vlookup_table[],7,FALSE)</f>
        <v>11</v>
      </c>
      <c r="R2594" t="str">
        <f t="shared" si="40"/>
        <v/>
      </c>
      <c r="S25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95" spans="1:19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  <c r="N2595">
        <f>VLOOKUP(Table5[[#This Row],[CONTROLN]],vlookup_table[],2,FALSE)</f>
        <v>28</v>
      </c>
      <c r="O2595">
        <f>VLOOKUP(Table5[[#This Row],[CONTROLN]],vlookup_table[],4,FALSE)</f>
        <v>2801</v>
      </c>
      <c r="P2595" t="str">
        <f>VLOOKUP(Table5[[#This Row],[CONTROLN]],vlookup_table[],5,FALSE)</f>
        <v>C2</v>
      </c>
      <c r="Q2595">
        <f>VLOOKUP(Table5[[#This Row],[CONTROLN]],vlookup_table[],7,FALSE)</f>
        <v>10</v>
      </c>
      <c r="R2595">
        <f t="shared" si="40"/>
        <v>69</v>
      </c>
      <c r="S25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596" spans="1:19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  <c r="N2596">
        <f>VLOOKUP(Table5[[#This Row],[CONTROLN]],vlookup_table[],2,FALSE)</f>
        <v>2</v>
      </c>
      <c r="O2596">
        <f>VLOOKUP(Table5[[#This Row],[CONTROLN]],vlookup_table[],4,FALSE)</f>
        <v>3201</v>
      </c>
      <c r="P2596" t="str">
        <f>VLOOKUP(Table5[[#This Row],[CONTROLN]],vlookup_table[],5,FALSE)</f>
        <v>S1</v>
      </c>
      <c r="Q2596">
        <f>VLOOKUP(Table5[[#This Row],[CONTROLN]],vlookup_table[],7,FALSE)</f>
        <v>15</v>
      </c>
      <c r="R2596">
        <f t="shared" si="40"/>
        <v>65</v>
      </c>
      <c r="S25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97" spans="1:19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  <c r="N2597">
        <f>VLOOKUP(Table5[[#This Row],[CONTROLN]],vlookup_table[],2,FALSE)</f>
        <v>28</v>
      </c>
      <c r="O2597">
        <f>VLOOKUP(Table5[[#This Row],[CONTROLN]],vlookup_table[],4,FALSE)</f>
        <v>6201</v>
      </c>
      <c r="P2597" t="str">
        <f>VLOOKUP(Table5[[#This Row],[CONTROLN]],vlookup_table[],5,FALSE)</f>
        <v>S1</v>
      </c>
      <c r="Q2597">
        <f>VLOOKUP(Table5[[#This Row],[CONTROLN]],vlookup_table[],7,FALSE)</f>
        <v>10</v>
      </c>
      <c r="R2597">
        <f t="shared" si="40"/>
        <v>35</v>
      </c>
      <c r="S25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598" spans="1:19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  <c r="N2598">
        <f>VLOOKUP(Table5[[#This Row],[CONTROLN]],vlookup_table[],2,FALSE)</f>
        <v>0</v>
      </c>
      <c r="O2598">
        <f>VLOOKUP(Table5[[#This Row],[CONTROLN]],vlookup_table[],4,FALSE)</f>
        <v>2606</v>
      </c>
      <c r="P2598" t="str">
        <f>VLOOKUP(Table5[[#This Row],[CONTROLN]],vlookup_table[],5,FALSE)</f>
        <v>U4</v>
      </c>
      <c r="Q2598">
        <f>VLOOKUP(Table5[[#This Row],[CONTROLN]],vlookup_table[],7,FALSE)</f>
        <v>7</v>
      </c>
      <c r="R2598">
        <f t="shared" si="40"/>
        <v>71</v>
      </c>
      <c r="S25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599" spans="1:19" x14ac:dyDescent="0.35">
      <c r="A2599">
        <v>53853</v>
      </c>
      <c r="B2599" t="s">
        <v>108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  <c r="N2599">
        <f>VLOOKUP(Table5[[#This Row],[CONTROLN]],vlookup_table[],2,FALSE)</f>
        <v>0</v>
      </c>
      <c r="O2599">
        <f>VLOOKUP(Table5[[#This Row],[CONTROLN]],vlookup_table[],4,FALSE)</f>
        <v>0</v>
      </c>
      <c r="P2599" t="str">
        <f>VLOOKUP(Table5[[#This Row],[CONTROLN]],vlookup_table[],5,FALSE)</f>
        <v>T3</v>
      </c>
      <c r="Q2599">
        <f>VLOOKUP(Table5[[#This Row],[CONTROLN]],vlookup_table[],7,FALSE)</f>
        <v>8</v>
      </c>
      <c r="R2599" t="str">
        <f t="shared" si="40"/>
        <v/>
      </c>
      <c r="S25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00" spans="1:19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  <c r="N2600">
        <f>VLOOKUP(Table5[[#This Row],[CONTROLN]],vlookup_table[],2,FALSE)</f>
        <v>0</v>
      </c>
      <c r="O2600">
        <f>VLOOKUP(Table5[[#This Row],[CONTROLN]],vlookup_table[],4,FALSE)</f>
        <v>8103</v>
      </c>
      <c r="P2600" t="str">
        <f>VLOOKUP(Table5[[#This Row],[CONTROLN]],vlookup_table[],5,FALSE)</f>
        <v>S2</v>
      </c>
      <c r="Q2600">
        <f>VLOOKUP(Table5[[#This Row],[CONTROLN]],vlookup_table[],7,FALSE)</f>
        <v>6</v>
      </c>
      <c r="R2600">
        <f t="shared" si="40"/>
        <v>16</v>
      </c>
      <c r="S26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01" spans="1:19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  <c r="N2601">
        <f>VLOOKUP(Table5[[#This Row],[CONTROLN]],vlookup_table[],2,FALSE)</f>
        <v>1</v>
      </c>
      <c r="O2601">
        <f>VLOOKUP(Table5[[#This Row],[CONTROLN]],vlookup_table[],4,FALSE)</f>
        <v>0</v>
      </c>
      <c r="P2601" t="str">
        <f>VLOOKUP(Table5[[#This Row],[CONTROLN]],vlookup_table[],5,FALSE)</f>
        <v>R2</v>
      </c>
      <c r="Q2601">
        <f>VLOOKUP(Table5[[#This Row],[CONTROLN]],vlookup_table[],7,FALSE)</f>
        <v>50</v>
      </c>
      <c r="R2601" t="str">
        <f t="shared" si="40"/>
        <v/>
      </c>
      <c r="S26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02" spans="1:19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  <c r="N2602">
        <f>VLOOKUP(Table5[[#This Row],[CONTROLN]],vlookup_table[],2,FALSE)</f>
        <v>1</v>
      </c>
      <c r="O2602">
        <f>VLOOKUP(Table5[[#This Row],[CONTROLN]],vlookup_table[],4,FALSE)</f>
        <v>4401</v>
      </c>
      <c r="P2602" t="str">
        <f>VLOOKUP(Table5[[#This Row],[CONTROLN]],vlookup_table[],5,FALSE)</f>
        <v>R2</v>
      </c>
      <c r="Q2602">
        <f>VLOOKUP(Table5[[#This Row],[CONTROLN]],vlookup_table[],7,FALSE)</f>
        <v>5</v>
      </c>
      <c r="R2602">
        <f t="shared" si="40"/>
        <v>53</v>
      </c>
      <c r="S26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03" spans="1:19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  <c r="N2603">
        <f>VLOOKUP(Table5[[#This Row],[CONTROLN]],vlookup_table[],2,FALSE)</f>
        <v>0</v>
      </c>
      <c r="O2603">
        <f>VLOOKUP(Table5[[#This Row],[CONTROLN]],vlookup_table[],4,FALSE)</f>
        <v>3001</v>
      </c>
      <c r="P2603" t="str">
        <f>VLOOKUP(Table5[[#This Row],[CONTROLN]],vlookup_table[],5,FALSE)</f>
        <v>T1</v>
      </c>
      <c r="Q2603">
        <f>VLOOKUP(Table5[[#This Row],[CONTROLN]],vlookup_table[],7,FALSE)</f>
        <v>14</v>
      </c>
      <c r="R2603">
        <f t="shared" si="40"/>
        <v>67</v>
      </c>
      <c r="S26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04" spans="1:19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  <c r="N2604">
        <f>VLOOKUP(Table5[[#This Row],[CONTROLN]],vlookup_table[],2,FALSE)</f>
        <v>1</v>
      </c>
      <c r="O2604">
        <f>VLOOKUP(Table5[[#This Row],[CONTROLN]],vlookup_table[],4,FALSE)</f>
        <v>4701</v>
      </c>
      <c r="P2604" t="str">
        <f>VLOOKUP(Table5[[#This Row],[CONTROLN]],vlookup_table[],5,FALSE)</f>
        <v>T1</v>
      </c>
      <c r="Q2604">
        <f>VLOOKUP(Table5[[#This Row],[CONTROLN]],vlookup_table[],7,FALSE)</f>
        <v>21</v>
      </c>
      <c r="R2604">
        <f t="shared" si="40"/>
        <v>50</v>
      </c>
      <c r="S26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05" spans="1:19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  <c r="N2605">
        <f>VLOOKUP(Table5[[#This Row],[CONTROLN]],vlookup_table[],2,FALSE)</f>
        <v>0</v>
      </c>
      <c r="O2605">
        <f>VLOOKUP(Table5[[#This Row],[CONTROLN]],vlookup_table[],4,FALSE)</f>
        <v>0</v>
      </c>
      <c r="P2605" t="str">
        <f>VLOOKUP(Table5[[#This Row],[CONTROLN]],vlookup_table[],5,FALSE)</f>
        <v/>
      </c>
      <c r="Q2605">
        <f>VLOOKUP(Table5[[#This Row],[CONTROLN]],vlookup_table[],7,FALSE)</f>
        <v>100</v>
      </c>
      <c r="R2605" t="str">
        <f t="shared" si="40"/>
        <v/>
      </c>
      <c r="S260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606" spans="1:19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  <c r="N2606">
        <f>VLOOKUP(Table5[[#This Row],[CONTROLN]],vlookup_table[],2,FALSE)</f>
        <v>0</v>
      </c>
      <c r="O2606">
        <f>VLOOKUP(Table5[[#This Row],[CONTROLN]],vlookup_table[],4,FALSE)</f>
        <v>3801</v>
      </c>
      <c r="P2606" t="str">
        <f>VLOOKUP(Table5[[#This Row],[CONTROLN]],vlookup_table[],5,FALSE)</f>
        <v>T2</v>
      </c>
      <c r="Q2606">
        <f>VLOOKUP(Table5[[#This Row],[CONTROLN]],vlookup_table[],7,FALSE)</f>
        <v>15</v>
      </c>
      <c r="R2606">
        <f t="shared" si="40"/>
        <v>59</v>
      </c>
      <c r="S26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07" spans="1:19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  <c r="N2607">
        <f>VLOOKUP(Table5[[#This Row],[CONTROLN]],vlookup_table[],2,FALSE)</f>
        <v>0</v>
      </c>
      <c r="O2607">
        <f>VLOOKUP(Table5[[#This Row],[CONTROLN]],vlookup_table[],4,FALSE)</f>
        <v>5501</v>
      </c>
      <c r="P2607" t="str">
        <f>VLOOKUP(Table5[[#This Row],[CONTROLN]],vlookup_table[],5,FALSE)</f>
        <v>C1</v>
      </c>
      <c r="Q2607">
        <f>VLOOKUP(Table5[[#This Row],[CONTROLN]],vlookup_table[],7,FALSE)</f>
        <v>12</v>
      </c>
      <c r="R2607">
        <f t="shared" si="40"/>
        <v>42</v>
      </c>
      <c r="S26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08" spans="1:19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  <c r="N2608">
        <f>VLOOKUP(Table5[[#This Row],[CONTROLN]],vlookup_table[],2,FALSE)</f>
        <v>0</v>
      </c>
      <c r="O2608">
        <f>VLOOKUP(Table5[[#This Row],[CONTROLN]],vlookup_table[],4,FALSE)</f>
        <v>5601</v>
      </c>
      <c r="P2608" t="str">
        <f>VLOOKUP(Table5[[#This Row],[CONTROLN]],vlookup_table[],5,FALSE)</f>
        <v>C1</v>
      </c>
      <c r="Q2608">
        <f>VLOOKUP(Table5[[#This Row],[CONTROLN]],vlookup_table[],7,FALSE)</f>
        <v>20</v>
      </c>
      <c r="R2608">
        <f t="shared" si="40"/>
        <v>41</v>
      </c>
      <c r="S26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09" spans="1:19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  <c r="N2609">
        <f>VLOOKUP(Table5[[#This Row],[CONTROLN]],vlookup_table[],2,FALSE)</f>
        <v>2</v>
      </c>
      <c r="O2609">
        <f>VLOOKUP(Table5[[#This Row],[CONTROLN]],vlookup_table[],4,FALSE)</f>
        <v>0</v>
      </c>
      <c r="P2609" t="str">
        <f>VLOOKUP(Table5[[#This Row],[CONTROLN]],vlookup_table[],5,FALSE)</f>
        <v>C2</v>
      </c>
      <c r="Q2609">
        <f>VLOOKUP(Table5[[#This Row],[CONTROLN]],vlookup_table[],7,FALSE)</f>
        <v>15</v>
      </c>
      <c r="R2609" t="str">
        <f t="shared" si="40"/>
        <v/>
      </c>
      <c r="S26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10" spans="1:19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  <c r="N2610">
        <f>VLOOKUP(Table5[[#This Row],[CONTROLN]],vlookup_table[],2,FALSE)</f>
        <v>3</v>
      </c>
      <c r="O2610">
        <f>VLOOKUP(Table5[[#This Row],[CONTROLN]],vlookup_table[],4,FALSE)</f>
        <v>0</v>
      </c>
      <c r="P2610" t="str">
        <f>VLOOKUP(Table5[[#This Row],[CONTROLN]],vlookup_table[],5,FALSE)</f>
        <v>U2</v>
      </c>
      <c r="Q2610">
        <f>VLOOKUP(Table5[[#This Row],[CONTROLN]],vlookup_table[],7,FALSE)</f>
        <v>10</v>
      </c>
      <c r="R2610" t="str">
        <f t="shared" si="40"/>
        <v/>
      </c>
      <c r="S26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11" spans="1:19" x14ac:dyDescent="0.35">
      <c r="A2611">
        <v>54003</v>
      </c>
      <c r="B2611" t="s">
        <v>108</v>
      </c>
      <c r="C2611" t="s">
        <v>109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  <c r="N2611">
        <f>VLOOKUP(Table5[[#This Row],[CONTROLN]],vlookup_table[],2,FALSE)</f>
        <v>0</v>
      </c>
      <c r="O2611">
        <f>VLOOKUP(Table5[[#This Row],[CONTROLN]],vlookup_table[],4,FALSE)</f>
        <v>3509</v>
      </c>
      <c r="P2611" t="str">
        <f>VLOOKUP(Table5[[#This Row],[CONTROLN]],vlookup_table[],5,FALSE)</f>
        <v>T2</v>
      </c>
      <c r="Q2611">
        <f>VLOOKUP(Table5[[#This Row],[CONTROLN]],vlookup_table[],7,FALSE)</f>
        <v>15</v>
      </c>
      <c r="R2611">
        <f t="shared" si="40"/>
        <v>61</v>
      </c>
      <c r="S26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12" spans="1:19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  <c r="N2612">
        <f>VLOOKUP(Table5[[#This Row],[CONTROLN]],vlookup_table[],2,FALSE)</f>
        <v>0</v>
      </c>
      <c r="O2612">
        <f>VLOOKUP(Table5[[#This Row],[CONTROLN]],vlookup_table[],4,FALSE)</f>
        <v>0</v>
      </c>
      <c r="P2612" t="str">
        <f>VLOOKUP(Table5[[#This Row],[CONTROLN]],vlookup_table[],5,FALSE)</f>
        <v>U1</v>
      </c>
      <c r="Q2612">
        <f>VLOOKUP(Table5[[#This Row],[CONTROLN]],vlookup_table[],7,FALSE)</f>
        <v>20</v>
      </c>
      <c r="R2612" t="str">
        <f t="shared" si="40"/>
        <v/>
      </c>
      <c r="S26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13" spans="1:19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  <c r="N2613">
        <f>VLOOKUP(Table5[[#This Row],[CONTROLN]],vlookup_table[],2,FALSE)</f>
        <v>1</v>
      </c>
      <c r="O2613">
        <f>VLOOKUP(Table5[[#This Row],[CONTROLN]],vlookup_table[],4,FALSE)</f>
        <v>0</v>
      </c>
      <c r="P2613" t="str">
        <f>VLOOKUP(Table5[[#This Row],[CONTROLN]],vlookup_table[],5,FALSE)</f>
        <v>C2</v>
      </c>
      <c r="Q2613">
        <f>VLOOKUP(Table5[[#This Row],[CONTROLN]],vlookup_table[],7,FALSE)</f>
        <v>5</v>
      </c>
      <c r="R2613" t="str">
        <f t="shared" si="40"/>
        <v/>
      </c>
      <c r="S26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14" spans="1:19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  <c r="N2614">
        <f>VLOOKUP(Table5[[#This Row],[CONTROLN]],vlookup_table[],2,FALSE)</f>
        <v>14</v>
      </c>
      <c r="O2614">
        <f>VLOOKUP(Table5[[#This Row],[CONTROLN]],vlookup_table[],4,FALSE)</f>
        <v>0</v>
      </c>
      <c r="P2614" t="str">
        <f>VLOOKUP(Table5[[#This Row],[CONTROLN]],vlookup_table[],5,FALSE)</f>
        <v>R2</v>
      </c>
      <c r="Q2614">
        <f>VLOOKUP(Table5[[#This Row],[CONTROLN]],vlookup_table[],7,FALSE)</f>
        <v>5</v>
      </c>
      <c r="R2614" t="str">
        <f t="shared" si="40"/>
        <v/>
      </c>
      <c r="S26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15" spans="1:19" x14ac:dyDescent="0.35">
      <c r="A2615">
        <v>133948</v>
      </c>
      <c r="B2615" t="s">
        <v>22</v>
      </c>
      <c r="C2615" t="s">
        <v>109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  <c r="N2615">
        <f>VLOOKUP(Table5[[#This Row],[CONTROLN]],vlookup_table[],2,FALSE)</f>
        <v>0</v>
      </c>
      <c r="O2615">
        <f>VLOOKUP(Table5[[#This Row],[CONTROLN]],vlookup_table[],4,FALSE)</f>
        <v>1603</v>
      </c>
      <c r="P2615" t="str">
        <f>VLOOKUP(Table5[[#This Row],[CONTROLN]],vlookup_table[],5,FALSE)</f>
        <v>T2</v>
      </c>
      <c r="Q2615">
        <f>VLOOKUP(Table5[[#This Row],[CONTROLN]],vlookup_table[],7,FALSE)</f>
        <v>13</v>
      </c>
      <c r="R2615">
        <f t="shared" si="40"/>
        <v>81</v>
      </c>
      <c r="S26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16" spans="1:19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  <c r="N2616">
        <f>VLOOKUP(Table5[[#This Row],[CONTROLN]],vlookup_table[],2,FALSE)</f>
        <v>0</v>
      </c>
      <c r="O2616">
        <f>VLOOKUP(Table5[[#This Row],[CONTROLN]],vlookup_table[],4,FALSE)</f>
        <v>0</v>
      </c>
      <c r="P2616" t="str">
        <f>VLOOKUP(Table5[[#This Row],[CONTROLN]],vlookup_table[],5,FALSE)</f>
        <v>C3</v>
      </c>
      <c r="Q2616">
        <f>VLOOKUP(Table5[[#This Row],[CONTROLN]],vlookup_table[],7,FALSE)</f>
        <v>7</v>
      </c>
      <c r="R2616" t="str">
        <f t="shared" si="40"/>
        <v/>
      </c>
      <c r="S26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17" spans="1:19" x14ac:dyDescent="0.35">
      <c r="A2617">
        <v>12832</v>
      </c>
      <c r="B2617" t="s">
        <v>33</v>
      </c>
      <c r="C2617" t="s">
        <v>17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  <c r="N2617">
        <f>VLOOKUP(Table5[[#This Row],[CONTROLN]],vlookup_table[],2,FALSE)</f>
        <v>0</v>
      </c>
      <c r="O2617">
        <f>VLOOKUP(Table5[[#This Row],[CONTROLN]],vlookup_table[],4,FALSE)</f>
        <v>2301</v>
      </c>
      <c r="P2617" t="str">
        <f>VLOOKUP(Table5[[#This Row],[CONTROLN]],vlookup_table[],5,FALSE)</f>
        <v>T2</v>
      </c>
      <c r="Q2617">
        <f>VLOOKUP(Table5[[#This Row],[CONTROLN]],vlookup_table[],7,FALSE)</f>
        <v>10</v>
      </c>
      <c r="R2617">
        <f t="shared" si="40"/>
        <v>74</v>
      </c>
      <c r="S26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18" spans="1:19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  <c r="N2618">
        <f>VLOOKUP(Table5[[#This Row],[CONTROLN]],vlookup_table[],2,FALSE)</f>
        <v>1</v>
      </c>
      <c r="O2618">
        <f>VLOOKUP(Table5[[#This Row],[CONTROLN]],vlookup_table[],4,FALSE)</f>
        <v>5101</v>
      </c>
      <c r="P2618" t="str">
        <f>VLOOKUP(Table5[[#This Row],[CONTROLN]],vlookup_table[],5,FALSE)</f>
        <v>T2</v>
      </c>
      <c r="Q2618">
        <f>VLOOKUP(Table5[[#This Row],[CONTROLN]],vlookup_table[],7,FALSE)</f>
        <v>25</v>
      </c>
      <c r="R2618">
        <f t="shared" si="40"/>
        <v>46</v>
      </c>
      <c r="S26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19" spans="1:19" x14ac:dyDescent="0.35">
      <c r="A2619">
        <v>7649</v>
      </c>
      <c r="B2619" t="s">
        <v>108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  <c r="N2619">
        <f>VLOOKUP(Table5[[#This Row],[CONTROLN]],vlookup_table[],2,FALSE)</f>
        <v>2</v>
      </c>
      <c r="O2619">
        <f>VLOOKUP(Table5[[#This Row],[CONTROLN]],vlookup_table[],4,FALSE)</f>
        <v>0</v>
      </c>
      <c r="P2619" t="str">
        <f>VLOOKUP(Table5[[#This Row],[CONTROLN]],vlookup_table[],5,FALSE)</f>
        <v>S1</v>
      </c>
      <c r="Q2619">
        <f>VLOOKUP(Table5[[#This Row],[CONTROLN]],vlookup_table[],7,FALSE)</f>
        <v>13</v>
      </c>
      <c r="R2619" t="str">
        <f t="shared" si="40"/>
        <v/>
      </c>
      <c r="S26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20" spans="1:19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  <c r="N2620">
        <f>VLOOKUP(Table5[[#This Row],[CONTROLN]],vlookup_table[],2,FALSE)</f>
        <v>28</v>
      </c>
      <c r="O2620">
        <f>VLOOKUP(Table5[[#This Row],[CONTROLN]],vlookup_table[],4,FALSE)</f>
        <v>0</v>
      </c>
      <c r="P2620" t="str">
        <f>VLOOKUP(Table5[[#This Row],[CONTROLN]],vlookup_table[],5,FALSE)</f>
        <v>C3</v>
      </c>
      <c r="Q2620">
        <f>VLOOKUP(Table5[[#This Row],[CONTROLN]],vlookup_table[],7,FALSE)</f>
        <v>5</v>
      </c>
      <c r="R2620" t="str">
        <f t="shared" si="40"/>
        <v/>
      </c>
      <c r="S26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21" spans="1:19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  <c r="N2621">
        <f>VLOOKUP(Table5[[#This Row],[CONTROLN]],vlookup_table[],2,FALSE)</f>
        <v>0</v>
      </c>
      <c r="O2621">
        <f>VLOOKUP(Table5[[#This Row],[CONTROLN]],vlookup_table[],4,FALSE)</f>
        <v>5712</v>
      </c>
      <c r="P2621" t="str">
        <f>VLOOKUP(Table5[[#This Row],[CONTROLN]],vlookup_table[],5,FALSE)</f>
        <v>S1</v>
      </c>
      <c r="Q2621">
        <f>VLOOKUP(Table5[[#This Row],[CONTROLN]],vlookup_table[],7,FALSE)</f>
        <v>15</v>
      </c>
      <c r="R2621">
        <f t="shared" si="40"/>
        <v>39</v>
      </c>
      <c r="S26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22" spans="1:19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  <c r="N2622">
        <f>VLOOKUP(Table5[[#This Row],[CONTROLN]],vlookup_table[],2,FALSE)</f>
        <v>2</v>
      </c>
      <c r="O2622">
        <f>VLOOKUP(Table5[[#This Row],[CONTROLN]],vlookup_table[],4,FALSE)</f>
        <v>4612</v>
      </c>
      <c r="P2622" t="str">
        <f>VLOOKUP(Table5[[#This Row],[CONTROLN]],vlookup_table[],5,FALSE)</f>
        <v>S1</v>
      </c>
      <c r="Q2622">
        <f>VLOOKUP(Table5[[#This Row],[CONTROLN]],vlookup_table[],7,FALSE)</f>
        <v>10</v>
      </c>
      <c r="R2622">
        <f t="shared" si="40"/>
        <v>50</v>
      </c>
      <c r="S26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23" spans="1:19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  <c r="N2623">
        <f>VLOOKUP(Table5[[#This Row],[CONTROLN]],vlookup_table[],2,FALSE)</f>
        <v>1</v>
      </c>
      <c r="O2623">
        <f>VLOOKUP(Table5[[#This Row],[CONTROLN]],vlookup_table[],4,FALSE)</f>
        <v>4601</v>
      </c>
      <c r="P2623" t="str">
        <f>VLOOKUP(Table5[[#This Row],[CONTROLN]],vlookup_table[],5,FALSE)</f>
        <v>T2</v>
      </c>
      <c r="Q2623">
        <f>VLOOKUP(Table5[[#This Row],[CONTROLN]],vlookup_table[],7,FALSE)</f>
        <v>25</v>
      </c>
      <c r="R2623">
        <f t="shared" si="40"/>
        <v>51</v>
      </c>
      <c r="S26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24" spans="1:19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  <c r="N2624">
        <f>VLOOKUP(Table5[[#This Row],[CONTROLN]],vlookup_table[],2,FALSE)</f>
        <v>0</v>
      </c>
      <c r="O2624">
        <f>VLOOKUP(Table5[[#This Row],[CONTROLN]],vlookup_table[],4,FALSE)</f>
        <v>5210</v>
      </c>
      <c r="P2624" t="str">
        <f>VLOOKUP(Table5[[#This Row],[CONTROLN]],vlookup_table[],5,FALSE)</f>
        <v>U2</v>
      </c>
      <c r="Q2624">
        <f>VLOOKUP(Table5[[#This Row],[CONTROLN]],vlookup_table[],7,FALSE)</f>
        <v>10</v>
      </c>
      <c r="R2624">
        <f t="shared" si="40"/>
        <v>44</v>
      </c>
      <c r="S26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25" spans="1:19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  <c r="N2625">
        <f>VLOOKUP(Table5[[#This Row],[CONTROLN]],vlookup_table[],2,FALSE)</f>
        <v>1</v>
      </c>
      <c r="O2625">
        <f>VLOOKUP(Table5[[#This Row],[CONTROLN]],vlookup_table[],4,FALSE)</f>
        <v>1401</v>
      </c>
      <c r="P2625" t="str">
        <f>VLOOKUP(Table5[[#This Row],[CONTROLN]],vlookup_table[],5,FALSE)</f>
        <v>T2</v>
      </c>
      <c r="Q2625">
        <f>VLOOKUP(Table5[[#This Row],[CONTROLN]],vlookup_table[],7,FALSE)</f>
        <v>50</v>
      </c>
      <c r="R2625">
        <f t="shared" si="40"/>
        <v>83</v>
      </c>
      <c r="S26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26" spans="1:19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  <c r="N2626">
        <f>VLOOKUP(Table5[[#This Row],[CONTROLN]],vlookup_table[],2,FALSE)</f>
        <v>1</v>
      </c>
      <c r="O2626">
        <f>VLOOKUP(Table5[[#This Row],[CONTROLN]],vlookup_table[],4,FALSE)</f>
        <v>1311</v>
      </c>
      <c r="P2626" t="str">
        <f>VLOOKUP(Table5[[#This Row],[CONTROLN]],vlookup_table[],5,FALSE)</f>
        <v>C3</v>
      </c>
      <c r="Q2626">
        <f>VLOOKUP(Table5[[#This Row],[CONTROLN]],vlookup_table[],7,FALSE)</f>
        <v>10</v>
      </c>
      <c r="R2626">
        <f t="shared" ref="R2626:R2689" si="41">IF(OR(O2626="",O2626=0),"",(1997-(1900+INT(O2626/100)))-IF(MOD(O2626,100)&gt;6,1,0))</f>
        <v>83</v>
      </c>
      <c r="S26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27" spans="1:19" x14ac:dyDescent="0.35">
      <c r="A2627">
        <v>15086</v>
      </c>
      <c r="B2627" t="s">
        <v>18</v>
      </c>
      <c r="C2627" t="s">
        <v>17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  <c r="N2627">
        <f>VLOOKUP(Table5[[#This Row],[CONTROLN]],vlookup_table[],2,FALSE)</f>
        <v>0</v>
      </c>
      <c r="O2627">
        <f>VLOOKUP(Table5[[#This Row],[CONTROLN]],vlookup_table[],4,FALSE)</f>
        <v>0</v>
      </c>
      <c r="P2627" t="str">
        <f>VLOOKUP(Table5[[#This Row],[CONTROLN]],vlookup_table[],5,FALSE)</f>
        <v>R2</v>
      </c>
      <c r="Q2627">
        <f>VLOOKUP(Table5[[#This Row],[CONTROLN]],vlookup_table[],7,FALSE)</f>
        <v>10</v>
      </c>
      <c r="R2627" t="str">
        <f t="shared" si="41"/>
        <v/>
      </c>
      <c r="S26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28" spans="1:19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  <c r="N2628">
        <f>VLOOKUP(Table5[[#This Row],[CONTROLN]],vlookup_table[],2,FALSE)</f>
        <v>0</v>
      </c>
      <c r="O2628">
        <f>VLOOKUP(Table5[[#This Row],[CONTROLN]],vlookup_table[],4,FALSE)</f>
        <v>0</v>
      </c>
      <c r="P2628" t="str">
        <f>VLOOKUP(Table5[[#This Row],[CONTROLN]],vlookup_table[],5,FALSE)</f>
        <v>S1</v>
      </c>
      <c r="Q2628">
        <f>VLOOKUP(Table5[[#This Row],[CONTROLN]],vlookup_table[],7,FALSE)</f>
        <v>15</v>
      </c>
      <c r="R2628" t="str">
        <f t="shared" si="41"/>
        <v/>
      </c>
      <c r="S26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29" spans="1:19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  <c r="N2629">
        <f>VLOOKUP(Table5[[#This Row],[CONTROLN]],vlookup_table[],2,FALSE)</f>
        <v>0</v>
      </c>
      <c r="O2629">
        <f>VLOOKUP(Table5[[#This Row],[CONTROLN]],vlookup_table[],4,FALSE)</f>
        <v>5406</v>
      </c>
      <c r="P2629" t="str">
        <f>VLOOKUP(Table5[[#This Row],[CONTROLN]],vlookup_table[],5,FALSE)</f>
        <v>C1</v>
      </c>
      <c r="Q2629">
        <f>VLOOKUP(Table5[[#This Row],[CONTROLN]],vlookup_table[],7,FALSE)</f>
        <v>12</v>
      </c>
      <c r="R2629">
        <f t="shared" si="41"/>
        <v>43</v>
      </c>
      <c r="S26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30" spans="1:19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  <c r="N2630">
        <f>VLOOKUP(Table5[[#This Row],[CONTROLN]],vlookup_table[],2,FALSE)</f>
        <v>2</v>
      </c>
      <c r="O2630">
        <f>VLOOKUP(Table5[[#This Row],[CONTROLN]],vlookup_table[],4,FALSE)</f>
        <v>2308</v>
      </c>
      <c r="P2630" t="str">
        <f>VLOOKUP(Table5[[#This Row],[CONTROLN]],vlookup_table[],5,FALSE)</f>
        <v>S2</v>
      </c>
      <c r="Q2630">
        <f>VLOOKUP(Table5[[#This Row],[CONTROLN]],vlookup_table[],7,FALSE)</f>
        <v>3</v>
      </c>
      <c r="R2630">
        <f t="shared" si="41"/>
        <v>73</v>
      </c>
      <c r="S26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31" spans="1:19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  <c r="N2631">
        <f>VLOOKUP(Table5[[#This Row],[CONTROLN]],vlookup_table[],2,FALSE)</f>
        <v>1</v>
      </c>
      <c r="O2631">
        <f>VLOOKUP(Table5[[#This Row],[CONTROLN]],vlookup_table[],4,FALSE)</f>
        <v>804</v>
      </c>
      <c r="P2631" t="str">
        <f>VLOOKUP(Table5[[#This Row],[CONTROLN]],vlookup_table[],5,FALSE)</f>
        <v>R2</v>
      </c>
      <c r="Q2631">
        <f>VLOOKUP(Table5[[#This Row],[CONTROLN]],vlookup_table[],7,FALSE)</f>
        <v>5</v>
      </c>
      <c r="R2631">
        <f t="shared" si="41"/>
        <v>89</v>
      </c>
      <c r="S26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32" spans="1:19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  <c r="N2632">
        <f>VLOOKUP(Table5[[#This Row],[CONTROLN]],vlookup_table[],2,FALSE)</f>
        <v>0</v>
      </c>
      <c r="O2632">
        <f>VLOOKUP(Table5[[#This Row],[CONTROLN]],vlookup_table[],4,FALSE)</f>
        <v>2801</v>
      </c>
      <c r="P2632" t="str">
        <f>VLOOKUP(Table5[[#This Row],[CONTROLN]],vlookup_table[],5,FALSE)</f>
        <v>C3</v>
      </c>
      <c r="Q2632">
        <f>VLOOKUP(Table5[[#This Row],[CONTROLN]],vlookup_table[],7,FALSE)</f>
        <v>7</v>
      </c>
      <c r="R2632">
        <f t="shared" si="41"/>
        <v>69</v>
      </c>
      <c r="S26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33" spans="1:19" x14ac:dyDescent="0.35">
      <c r="A2633">
        <v>52196</v>
      </c>
      <c r="B2633" t="s">
        <v>108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  <c r="N2633">
        <f>VLOOKUP(Table5[[#This Row],[CONTROLN]],vlookup_table[],2,FALSE)</f>
        <v>1</v>
      </c>
      <c r="O2633">
        <f>VLOOKUP(Table5[[#This Row],[CONTROLN]],vlookup_table[],4,FALSE)</f>
        <v>5001</v>
      </c>
      <c r="P2633" t="str">
        <f>VLOOKUP(Table5[[#This Row],[CONTROLN]],vlookup_table[],5,FALSE)</f>
        <v>T2</v>
      </c>
      <c r="Q2633">
        <f>VLOOKUP(Table5[[#This Row],[CONTROLN]],vlookup_table[],7,FALSE)</f>
        <v>10</v>
      </c>
      <c r="R2633">
        <f t="shared" si="41"/>
        <v>47</v>
      </c>
      <c r="S26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34" spans="1:19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  <c r="N2634">
        <f>VLOOKUP(Table5[[#This Row],[CONTROLN]],vlookup_table[],2,FALSE)</f>
        <v>0</v>
      </c>
      <c r="O2634">
        <f>VLOOKUP(Table5[[#This Row],[CONTROLN]],vlookup_table[],4,FALSE)</f>
        <v>4601</v>
      </c>
      <c r="P2634" t="str">
        <f>VLOOKUP(Table5[[#This Row],[CONTROLN]],vlookup_table[],5,FALSE)</f>
        <v>S1</v>
      </c>
      <c r="Q2634">
        <f>VLOOKUP(Table5[[#This Row],[CONTROLN]],vlookup_table[],7,FALSE)</f>
        <v>2</v>
      </c>
      <c r="R2634">
        <f t="shared" si="41"/>
        <v>51</v>
      </c>
      <c r="S26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35" spans="1:19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  <c r="N2635">
        <f>VLOOKUP(Table5[[#This Row],[CONTROLN]],vlookup_table[],2,FALSE)</f>
        <v>2</v>
      </c>
      <c r="O2635">
        <f>VLOOKUP(Table5[[#This Row],[CONTROLN]],vlookup_table[],4,FALSE)</f>
        <v>0</v>
      </c>
      <c r="P2635" t="str">
        <f>VLOOKUP(Table5[[#This Row],[CONTROLN]],vlookup_table[],5,FALSE)</f>
        <v>R2</v>
      </c>
      <c r="Q2635">
        <f>VLOOKUP(Table5[[#This Row],[CONTROLN]],vlookup_table[],7,FALSE)</f>
        <v>14</v>
      </c>
      <c r="R2635" t="str">
        <f t="shared" si="41"/>
        <v/>
      </c>
      <c r="S26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36" spans="1:19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  <c r="N2636">
        <f>VLOOKUP(Table5[[#This Row],[CONTROLN]],vlookup_table[],2,FALSE)</f>
        <v>0</v>
      </c>
      <c r="O2636">
        <f>VLOOKUP(Table5[[#This Row],[CONTROLN]],vlookup_table[],4,FALSE)</f>
        <v>5501</v>
      </c>
      <c r="P2636" t="str">
        <f>VLOOKUP(Table5[[#This Row],[CONTROLN]],vlookup_table[],5,FALSE)</f>
        <v>T2</v>
      </c>
      <c r="Q2636">
        <f>VLOOKUP(Table5[[#This Row],[CONTROLN]],vlookup_table[],7,FALSE)</f>
        <v>10</v>
      </c>
      <c r="R2636">
        <f t="shared" si="41"/>
        <v>42</v>
      </c>
      <c r="S26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37" spans="1:19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  <c r="N2637">
        <f>VLOOKUP(Table5[[#This Row],[CONTROLN]],vlookup_table[],2,FALSE)</f>
        <v>28</v>
      </c>
      <c r="O2637">
        <f>VLOOKUP(Table5[[#This Row],[CONTROLN]],vlookup_table[],4,FALSE)</f>
        <v>4306</v>
      </c>
      <c r="P2637" t="str">
        <f>VLOOKUP(Table5[[#This Row],[CONTROLN]],vlookup_table[],5,FALSE)</f>
        <v>T3</v>
      </c>
      <c r="Q2637">
        <f>VLOOKUP(Table5[[#This Row],[CONTROLN]],vlookup_table[],7,FALSE)</f>
        <v>30</v>
      </c>
      <c r="R2637">
        <f t="shared" si="41"/>
        <v>54</v>
      </c>
      <c r="S26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38" spans="1:19" x14ac:dyDescent="0.35">
      <c r="A2638">
        <v>16175</v>
      </c>
      <c r="B2638" t="s">
        <v>18</v>
      </c>
      <c r="C2638" t="s">
        <v>17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  <c r="N2638">
        <f>VLOOKUP(Table5[[#This Row],[CONTROLN]],vlookup_table[],2,FALSE)</f>
        <v>0</v>
      </c>
      <c r="O2638">
        <f>VLOOKUP(Table5[[#This Row],[CONTROLN]],vlookup_table[],4,FALSE)</f>
        <v>2801</v>
      </c>
      <c r="P2638" t="str">
        <f>VLOOKUP(Table5[[#This Row],[CONTROLN]],vlookup_table[],5,FALSE)</f>
        <v>R3</v>
      </c>
      <c r="Q2638">
        <f>VLOOKUP(Table5[[#This Row],[CONTROLN]],vlookup_table[],7,FALSE)</f>
        <v>30</v>
      </c>
      <c r="R2638">
        <f t="shared" si="41"/>
        <v>69</v>
      </c>
      <c r="S26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39" spans="1:19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  <c r="N2639">
        <f>VLOOKUP(Table5[[#This Row],[CONTROLN]],vlookup_table[],2,FALSE)</f>
        <v>1</v>
      </c>
      <c r="O2639">
        <f>VLOOKUP(Table5[[#This Row],[CONTROLN]],vlookup_table[],4,FALSE)</f>
        <v>4501</v>
      </c>
      <c r="P2639" t="str">
        <f>VLOOKUP(Table5[[#This Row],[CONTROLN]],vlookup_table[],5,FALSE)</f>
        <v>C2</v>
      </c>
      <c r="Q2639">
        <f>VLOOKUP(Table5[[#This Row],[CONTROLN]],vlookup_table[],7,FALSE)</f>
        <v>20</v>
      </c>
      <c r="R2639">
        <f t="shared" si="41"/>
        <v>52</v>
      </c>
      <c r="S26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40" spans="1:19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  <c r="N2640">
        <f>VLOOKUP(Table5[[#This Row],[CONTROLN]],vlookup_table[],2,FALSE)</f>
        <v>0</v>
      </c>
      <c r="O2640">
        <f>VLOOKUP(Table5[[#This Row],[CONTROLN]],vlookup_table[],4,FALSE)</f>
        <v>3701</v>
      </c>
      <c r="P2640" t="str">
        <f>VLOOKUP(Table5[[#This Row],[CONTROLN]],vlookup_table[],5,FALSE)</f>
        <v>S2</v>
      </c>
      <c r="Q2640">
        <f>VLOOKUP(Table5[[#This Row],[CONTROLN]],vlookup_table[],7,FALSE)</f>
        <v>50</v>
      </c>
      <c r="R2640">
        <f t="shared" si="41"/>
        <v>60</v>
      </c>
      <c r="S26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41" spans="1:19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  <c r="N2641">
        <f>VLOOKUP(Table5[[#This Row],[CONTROLN]],vlookup_table[],2,FALSE)</f>
        <v>0</v>
      </c>
      <c r="O2641">
        <f>VLOOKUP(Table5[[#This Row],[CONTROLN]],vlookup_table[],4,FALSE)</f>
        <v>0</v>
      </c>
      <c r="P2641" t="str">
        <f>VLOOKUP(Table5[[#This Row],[CONTROLN]],vlookup_table[],5,FALSE)</f>
        <v>C1</v>
      </c>
      <c r="Q2641">
        <f>VLOOKUP(Table5[[#This Row],[CONTROLN]],vlookup_table[],7,FALSE)</f>
        <v>6</v>
      </c>
      <c r="R2641" t="str">
        <f t="shared" si="41"/>
        <v/>
      </c>
      <c r="S26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42" spans="1:19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  <c r="N2642">
        <f>VLOOKUP(Table5[[#This Row],[CONTROLN]],vlookup_table[],2,FALSE)</f>
        <v>0</v>
      </c>
      <c r="O2642">
        <f>VLOOKUP(Table5[[#This Row],[CONTROLN]],vlookup_table[],4,FALSE)</f>
        <v>3311</v>
      </c>
      <c r="P2642" t="str">
        <f>VLOOKUP(Table5[[#This Row],[CONTROLN]],vlookup_table[],5,FALSE)</f>
        <v>T2</v>
      </c>
      <c r="Q2642">
        <f>VLOOKUP(Table5[[#This Row],[CONTROLN]],vlookup_table[],7,FALSE)</f>
        <v>16</v>
      </c>
      <c r="R2642">
        <f t="shared" si="41"/>
        <v>63</v>
      </c>
      <c r="S26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43" spans="1:19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  <c r="N2643">
        <f>VLOOKUP(Table5[[#This Row],[CONTROLN]],vlookup_table[],2,FALSE)</f>
        <v>0</v>
      </c>
      <c r="O2643">
        <f>VLOOKUP(Table5[[#This Row],[CONTROLN]],vlookup_table[],4,FALSE)</f>
        <v>4001</v>
      </c>
      <c r="P2643" t="str">
        <f>VLOOKUP(Table5[[#This Row],[CONTROLN]],vlookup_table[],5,FALSE)</f>
        <v>T2</v>
      </c>
      <c r="Q2643">
        <f>VLOOKUP(Table5[[#This Row],[CONTROLN]],vlookup_table[],7,FALSE)</f>
        <v>10</v>
      </c>
      <c r="R2643">
        <f t="shared" si="41"/>
        <v>57</v>
      </c>
      <c r="S26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44" spans="1:19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  <c r="N2644">
        <f>VLOOKUP(Table5[[#This Row],[CONTROLN]],vlookup_table[],2,FALSE)</f>
        <v>2</v>
      </c>
      <c r="O2644">
        <f>VLOOKUP(Table5[[#This Row],[CONTROLN]],vlookup_table[],4,FALSE)</f>
        <v>4311</v>
      </c>
      <c r="P2644" t="str">
        <f>VLOOKUP(Table5[[#This Row],[CONTROLN]],vlookup_table[],5,FALSE)</f>
        <v>R2</v>
      </c>
      <c r="Q2644">
        <f>VLOOKUP(Table5[[#This Row],[CONTROLN]],vlookup_table[],7,FALSE)</f>
        <v>3</v>
      </c>
      <c r="R2644">
        <f t="shared" si="41"/>
        <v>53</v>
      </c>
      <c r="S26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45" spans="1:19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  <c r="N2645">
        <f>VLOOKUP(Table5[[#This Row],[CONTROLN]],vlookup_table[],2,FALSE)</f>
        <v>28</v>
      </c>
      <c r="O2645">
        <f>VLOOKUP(Table5[[#This Row],[CONTROLN]],vlookup_table[],4,FALSE)</f>
        <v>2101</v>
      </c>
      <c r="P2645" t="str">
        <f>VLOOKUP(Table5[[#This Row],[CONTROLN]],vlookup_table[],5,FALSE)</f>
        <v>T2</v>
      </c>
      <c r="Q2645">
        <f>VLOOKUP(Table5[[#This Row],[CONTROLN]],vlookup_table[],7,FALSE)</f>
        <v>5</v>
      </c>
      <c r="R2645">
        <f t="shared" si="41"/>
        <v>76</v>
      </c>
      <c r="S26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46" spans="1:19" x14ac:dyDescent="0.35">
      <c r="A2646">
        <v>55293</v>
      </c>
      <c r="B2646" t="s">
        <v>63</v>
      </c>
      <c r="C2646" t="s">
        <v>17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  <c r="N2646">
        <f>VLOOKUP(Table5[[#This Row],[CONTROLN]],vlookup_table[],2,FALSE)</f>
        <v>28</v>
      </c>
      <c r="O2646">
        <f>VLOOKUP(Table5[[#This Row],[CONTROLN]],vlookup_table[],4,FALSE)</f>
        <v>0</v>
      </c>
      <c r="P2646" t="str">
        <f>VLOOKUP(Table5[[#This Row],[CONTROLN]],vlookup_table[],5,FALSE)</f>
        <v>C3</v>
      </c>
      <c r="Q2646">
        <f>VLOOKUP(Table5[[#This Row],[CONTROLN]],vlookup_table[],7,FALSE)</f>
        <v>25</v>
      </c>
      <c r="R2646" t="str">
        <f t="shared" si="41"/>
        <v/>
      </c>
      <c r="S26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47" spans="1:19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  <c r="N2647">
        <f>VLOOKUP(Table5[[#This Row],[CONTROLN]],vlookup_table[],2,FALSE)</f>
        <v>0</v>
      </c>
      <c r="O2647">
        <f>VLOOKUP(Table5[[#This Row],[CONTROLN]],vlookup_table[],4,FALSE)</f>
        <v>1901</v>
      </c>
      <c r="P2647" t="str">
        <f>VLOOKUP(Table5[[#This Row],[CONTROLN]],vlookup_table[],5,FALSE)</f>
        <v>S1</v>
      </c>
      <c r="Q2647">
        <f>VLOOKUP(Table5[[#This Row],[CONTROLN]],vlookup_table[],7,FALSE)</f>
        <v>20</v>
      </c>
      <c r="R2647">
        <f t="shared" si="41"/>
        <v>78</v>
      </c>
      <c r="S26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48" spans="1:19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  <c r="N2648">
        <f>VLOOKUP(Table5[[#This Row],[CONTROLN]],vlookup_table[],2,FALSE)</f>
        <v>1</v>
      </c>
      <c r="O2648">
        <f>VLOOKUP(Table5[[#This Row],[CONTROLN]],vlookup_table[],4,FALSE)</f>
        <v>4605</v>
      </c>
      <c r="P2648" t="str">
        <f>VLOOKUP(Table5[[#This Row],[CONTROLN]],vlookup_table[],5,FALSE)</f>
        <v>S1</v>
      </c>
      <c r="Q2648">
        <f>VLOOKUP(Table5[[#This Row],[CONTROLN]],vlookup_table[],7,FALSE)</f>
        <v>10</v>
      </c>
      <c r="R2648">
        <f t="shared" si="41"/>
        <v>51</v>
      </c>
      <c r="S26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49" spans="1:19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  <c r="N2649">
        <f>VLOOKUP(Table5[[#This Row],[CONTROLN]],vlookup_table[],2,FALSE)</f>
        <v>2</v>
      </c>
      <c r="O2649">
        <f>VLOOKUP(Table5[[#This Row],[CONTROLN]],vlookup_table[],4,FALSE)</f>
        <v>1709</v>
      </c>
      <c r="P2649" t="str">
        <f>VLOOKUP(Table5[[#This Row],[CONTROLN]],vlookup_table[],5,FALSE)</f>
        <v/>
      </c>
      <c r="Q2649">
        <f>VLOOKUP(Table5[[#This Row],[CONTROLN]],vlookup_table[],7,FALSE)</f>
        <v>11</v>
      </c>
      <c r="R2649">
        <f t="shared" si="41"/>
        <v>79</v>
      </c>
      <c r="S264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650" spans="1:19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  <c r="N2650">
        <f>VLOOKUP(Table5[[#This Row],[CONTROLN]],vlookup_table[],2,FALSE)</f>
        <v>28</v>
      </c>
      <c r="O2650">
        <f>VLOOKUP(Table5[[#This Row],[CONTROLN]],vlookup_table[],4,FALSE)</f>
        <v>0</v>
      </c>
      <c r="P2650" t="str">
        <f>VLOOKUP(Table5[[#This Row],[CONTROLN]],vlookup_table[],5,FALSE)</f>
        <v>S2</v>
      </c>
      <c r="Q2650">
        <f>VLOOKUP(Table5[[#This Row],[CONTROLN]],vlookup_table[],7,FALSE)</f>
        <v>25</v>
      </c>
      <c r="R2650" t="str">
        <f t="shared" si="41"/>
        <v/>
      </c>
      <c r="S26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51" spans="1:19" x14ac:dyDescent="0.35">
      <c r="A2651">
        <v>177009</v>
      </c>
      <c r="B2651" t="s">
        <v>51</v>
      </c>
      <c r="C2651" t="s">
        <v>109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  <c r="N2651">
        <f>VLOOKUP(Table5[[#This Row],[CONTROLN]],vlookup_table[],2,FALSE)</f>
        <v>0</v>
      </c>
      <c r="O2651">
        <f>VLOOKUP(Table5[[#This Row],[CONTROLN]],vlookup_table[],4,FALSE)</f>
        <v>0</v>
      </c>
      <c r="P2651" t="str">
        <f>VLOOKUP(Table5[[#This Row],[CONTROLN]],vlookup_table[],5,FALSE)</f>
        <v>R2</v>
      </c>
      <c r="Q2651">
        <f>VLOOKUP(Table5[[#This Row],[CONTROLN]],vlookup_table[],7,FALSE)</f>
        <v>5</v>
      </c>
      <c r="R2651" t="str">
        <f t="shared" si="41"/>
        <v/>
      </c>
      <c r="S26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52" spans="1:19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  <c r="N2652">
        <f>VLOOKUP(Table5[[#This Row],[CONTROLN]],vlookup_table[],2,FALSE)</f>
        <v>0</v>
      </c>
      <c r="O2652">
        <f>VLOOKUP(Table5[[#This Row],[CONTROLN]],vlookup_table[],4,FALSE)</f>
        <v>0</v>
      </c>
      <c r="P2652" t="str">
        <f>VLOOKUP(Table5[[#This Row],[CONTROLN]],vlookup_table[],5,FALSE)</f>
        <v>C1</v>
      </c>
      <c r="Q2652">
        <f>VLOOKUP(Table5[[#This Row],[CONTROLN]],vlookup_table[],7,FALSE)</f>
        <v>15</v>
      </c>
      <c r="R2652" t="str">
        <f t="shared" si="41"/>
        <v/>
      </c>
      <c r="S26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53" spans="1:19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  <c r="N2653">
        <f>VLOOKUP(Table5[[#This Row],[CONTROLN]],vlookup_table[],2,FALSE)</f>
        <v>0</v>
      </c>
      <c r="O2653">
        <f>VLOOKUP(Table5[[#This Row],[CONTROLN]],vlookup_table[],4,FALSE)</f>
        <v>5406</v>
      </c>
      <c r="P2653" t="str">
        <f>VLOOKUP(Table5[[#This Row],[CONTROLN]],vlookup_table[],5,FALSE)</f>
        <v>R3</v>
      </c>
      <c r="Q2653">
        <f>VLOOKUP(Table5[[#This Row],[CONTROLN]],vlookup_table[],7,FALSE)</f>
        <v>11</v>
      </c>
      <c r="R2653">
        <f t="shared" si="41"/>
        <v>43</v>
      </c>
      <c r="S26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54" spans="1:19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  <c r="N2654">
        <f>VLOOKUP(Table5[[#This Row],[CONTROLN]],vlookup_table[],2,FALSE)</f>
        <v>2</v>
      </c>
      <c r="O2654">
        <f>VLOOKUP(Table5[[#This Row],[CONTROLN]],vlookup_table[],4,FALSE)</f>
        <v>1601</v>
      </c>
      <c r="P2654" t="str">
        <f>VLOOKUP(Table5[[#This Row],[CONTROLN]],vlookup_table[],5,FALSE)</f>
        <v>T1</v>
      </c>
      <c r="Q2654">
        <f>VLOOKUP(Table5[[#This Row],[CONTROLN]],vlookup_table[],7,FALSE)</f>
        <v>75</v>
      </c>
      <c r="R2654">
        <f t="shared" si="41"/>
        <v>81</v>
      </c>
      <c r="S26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55" spans="1:19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  <c r="N2655">
        <f>VLOOKUP(Table5[[#This Row],[CONTROLN]],vlookup_table[],2,FALSE)</f>
        <v>1</v>
      </c>
      <c r="O2655">
        <f>VLOOKUP(Table5[[#This Row],[CONTROLN]],vlookup_table[],4,FALSE)</f>
        <v>5601</v>
      </c>
      <c r="P2655" t="str">
        <f>VLOOKUP(Table5[[#This Row],[CONTROLN]],vlookup_table[],5,FALSE)</f>
        <v>U3</v>
      </c>
      <c r="Q2655">
        <f>VLOOKUP(Table5[[#This Row],[CONTROLN]],vlookup_table[],7,FALSE)</f>
        <v>100</v>
      </c>
      <c r="R2655">
        <f t="shared" si="41"/>
        <v>41</v>
      </c>
      <c r="S26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56" spans="1:19" x14ac:dyDescent="0.35">
      <c r="A2656">
        <v>137998</v>
      </c>
      <c r="B2656" t="s">
        <v>56</v>
      </c>
      <c r="C2656" t="s">
        <v>17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  <c r="N2656">
        <f>VLOOKUP(Table5[[#This Row],[CONTROLN]],vlookup_table[],2,FALSE)</f>
        <v>0</v>
      </c>
      <c r="O2656">
        <f>VLOOKUP(Table5[[#This Row],[CONTROLN]],vlookup_table[],4,FALSE)</f>
        <v>4701</v>
      </c>
      <c r="P2656" t="str">
        <f>VLOOKUP(Table5[[#This Row],[CONTROLN]],vlookup_table[],5,FALSE)</f>
        <v>S2</v>
      </c>
      <c r="Q2656">
        <f>VLOOKUP(Table5[[#This Row],[CONTROLN]],vlookup_table[],7,FALSE)</f>
        <v>20</v>
      </c>
      <c r="R2656">
        <f t="shared" si="41"/>
        <v>50</v>
      </c>
      <c r="S26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57" spans="1:19" x14ac:dyDescent="0.35">
      <c r="A2657">
        <v>79136</v>
      </c>
      <c r="B2657" t="s">
        <v>36</v>
      </c>
      <c r="C2657" t="s">
        <v>14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  <c r="N2657">
        <f>VLOOKUP(Table5[[#This Row],[CONTROLN]],vlookup_table[],2,FALSE)</f>
        <v>1</v>
      </c>
      <c r="O2657">
        <f>VLOOKUP(Table5[[#This Row],[CONTROLN]],vlookup_table[],4,FALSE)</f>
        <v>2401</v>
      </c>
      <c r="P2657" t="str">
        <f>VLOOKUP(Table5[[#This Row],[CONTROLN]],vlookup_table[],5,FALSE)</f>
        <v>C3</v>
      </c>
      <c r="Q2657">
        <f>VLOOKUP(Table5[[#This Row],[CONTROLN]],vlookup_table[],7,FALSE)</f>
        <v>10</v>
      </c>
      <c r="R2657">
        <f t="shared" si="41"/>
        <v>73</v>
      </c>
      <c r="S26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58" spans="1:19" x14ac:dyDescent="0.35">
      <c r="A2658">
        <v>46110</v>
      </c>
      <c r="B2658" t="s">
        <v>76</v>
      </c>
      <c r="C2658" t="s">
        <v>14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  <c r="N2658">
        <f>VLOOKUP(Table5[[#This Row],[CONTROLN]],vlookup_table[],2,FALSE)</f>
        <v>2</v>
      </c>
      <c r="O2658">
        <f>VLOOKUP(Table5[[#This Row],[CONTROLN]],vlookup_table[],4,FALSE)</f>
        <v>0</v>
      </c>
      <c r="P2658" t="str">
        <f>VLOOKUP(Table5[[#This Row],[CONTROLN]],vlookup_table[],5,FALSE)</f>
        <v/>
      </c>
      <c r="Q2658">
        <f>VLOOKUP(Table5[[#This Row],[CONTROLN]],vlookup_table[],7,FALSE)</f>
        <v>4</v>
      </c>
      <c r="R2658" t="str">
        <f t="shared" si="41"/>
        <v/>
      </c>
      <c r="S265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659" spans="1:19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  <c r="N2659">
        <f>VLOOKUP(Table5[[#This Row],[CONTROLN]],vlookup_table[],2,FALSE)</f>
        <v>0</v>
      </c>
      <c r="O2659">
        <f>VLOOKUP(Table5[[#This Row],[CONTROLN]],vlookup_table[],4,FALSE)</f>
        <v>5201</v>
      </c>
      <c r="P2659" t="str">
        <f>VLOOKUP(Table5[[#This Row],[CONTROLN]],vlookup_table[],5,FALSE)</f>
        <v>T2</v>
      </c>
      <c r="Q2659">
        <f>VLOOKUP(Table5[[#This Row],[CONTROLN]],vlookup_table[],7,FALSE)</f>
        <v>25</v>
      </c>
      <c r="R2659">
        <f t="shared" si="41"/>
        <v>45</v>
      </c>
      <c r="S26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60" spans="1:19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  <c r="N2660">
        <f>VLOOKUP(Table5[[#This Row],[CONTROLN]],vlookup_table[],2,FALSE)</f>
        <v>39002</v>
      </c>
      <c r="O2660">
        <f>VLOOKUP(Table5[[#This Row],[CONTROLN]],vlookup_table[],4,FALSE)</f>
        <v>0</v>
      </c>
      <c r="P2660" t="str">
        <f>VLOOKUP(Table5[[#This Row],[CONTROLN]],vlookup_table[],5,FALSE)</f>
        <v>R3</v>
      </c>
      <c r="Q2660">
        <f>VLOOKUP(Table5[[#This Row],[CONTROLN]],vlookup_table[],7,FALSE)</f>
        <v>15</v>
      </c>
      <c r="R2660" t="str">
        <f t="shared" si="41"/>
        <v/>
      </c>
      <c r="S26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61" spans="1:19" x14ac:dyDescent="0.35">
      <c r="A2661">
        <v>181998</v>
      </c>
      <c r="B2661" t="s">
        <v>41</v>
      </c>
      <c r="C2661" t="s">
        <v>109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  <c r="N2661">
        <f>VLOOKUP(Table5[[#This Row],[CONTROLN]],vlookup_table[],2,FALSE)</f>
        <v>0</v>
      </c>
      <c r="O2661">
        <f>VLOOKUP(Table5[[#This Row],[CONTROLN]],vlookup_table[],4,FALSE)</f>
        <v>6201</v>
      </c>
      <c r="P2661" t="str">
        <f>VLOOKUP(Table5[[#This Row],[CONTROLN]],vlookup_table[],5,FALSE)</f>
        <v>S2</v>
      </c>
      <c r="Q2661">
        <f>VLOOKUP(Table5[[#This Row],[CONTROLN]],vlookup_table[],7,FALSE)</f>
        <v>20</v>
      </c>
      <c r="R2661">
        <f t="shared" si="41"/>
        <v>35</v>
      </c>
      <c r="S26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62" spans="1:19" x14ac:dyDescent="0.35">
      <c r="A2662">
        <v>10036</v>
      </c>
      <c r="B2662" t="s">
        <v>41</v>
      </c>
      <c r="C2662" t="s">
        <v>14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  <c r="N2662">
        <f>VLOOKUP(Table5[[#This Row],[CONTROLN]],vlookup_table[],2,FALSE)</f>
        <v>2</v>
      </c>
      <c r="O2662">
        <f>VLOOKUP(Table5[[#This Row],[CONTROLN]],vlookup_table[],4,FALSE)</f>
        <v>2503</v>
      </c>
      <c r="P2662" t="str">
        <f>VLOOKUP(Table5[[#This Row],[CONTROLN]],vlookup_table[],5,FALSE)</f>
        <v>S1</v>
      </c>
      <c r="Q2662">
        <f>VLOOKUP(Table5[[#This Row],[CONTROLN]],vlookup_table[],7,FALSE)</f>
        <v>25</v>
      </c>
      <c r="R2662">
        <f t="shared" si="41"/>
        <v>72</v>
      </c>
      <c r="S26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63" spans="1:19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  <c r="N2663">
        <f>VLOOKUP(Table5[[#This Row],[CONTROLN]],vlookup_table[],2,FALSE)</f>
        <v>1</v>
      </c>
      <c r="O2663">
        <f>VLOOKUP(Table5[[#This Row],[CONTROLN]],vlookup_table[],4,FALSE)</f>
        <v>2505</v>
      </c>
      <c r="P2663" t="str">
        <f>VLOOKUP(Table5[[#This Row],[CONTROLN]],vlookup_table[],5,FALSE)</f>
        <v>S2</v>
      </c>
      <c r="Q2663">
        <f>VLOOKUP(Table5[[#This Row],[CONTROLN]],vlookup_table[],7,FALSE)</f>
        <v>15</v>
      </c>
      <c r="R2663">
        <f t="shared" si="41"/>
        <v>72</v>
      </c>
      <c r="S26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64" spans="1:19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  <c r="N2664">
        <f>VLOOKUP(Table5[[#This Row],[CONTROLN]],vlookup_table[],2,FALSE)</f>
        <v>0</v>
      </c>
      <c r="O2664">
        <f>VLOOKUP(Table5[[#This Row],[CONTROLN]],vlookup_table[],4,FALSE)</f>
        <v>0</v>
      </c>
      <c r="P2664" t="str">
        <f>VLOOKUP(Table5[[#This Row],[CONTROLN]],vlookup_table[],5,FALSE)</f>
        <v>U4</v>
      </c>
      <c r="Q2664">
        <f>VLOOKUP(Table5[[#This Row],[CONTROLN]],vlookup_table[],7,FALSE)</f>
        <v>15</v>
      </c>
      <c r="R2664" t="str">
        <f t="shared" si="41"/>
        <v/>
      </c>
      <c r="S26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65" spans="1:19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  <c r="N2665">
        <f>VLOOKUP(Table5[[#This Row],[CONTROLN]],vlookup_table[],2,FALSE)</f>
        <v>28</v>
      </c>
      <c r="O2665">
        <f>VLOOKUP(Table5[[#This Row],[CONTROLN]],vlookup_table[],4,FALSE)</f>
        <v>3601</v>
      </c>
      <c r="P2665" t="str">
        <f>VLOOKUP(Table5[[#This Row],[CONTROLN]],vlookup_table[],5,FALSE)</f>
        <v>U1</v>
      </c>
      <c r="Q2665">
        <f>VLOOKUP(Table5[[#This Row],[CONTROLN]],vlookup_table[],7,FALSE)</f>
        <v>20</v>
      </c>
      <c r="R2665">
        <f t="shared" si="41"/>
        <v>61</v>
      </c>
      <c r="S26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66" spans="1:19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  <c r="N2666">
        <f>VLOOKUP(Table5[[#This Row],[CONTROLN]],vlookup_table[],2,FALSE)</f>
        <v>0</v>
      </c>
      <c r="O2666">
        <f>VLOOKUP(Table5[[#This Row],[CONTROLN]],vlookup_table[],4,FALSE)</f>
        <v>5401</v>
      </c>
      <c r="P2666" t="str">
        <f>VLOOKUP(Table5[[#This Row],[CONTROLN]],vlookup_table[],5,FALSE)</f>
        <v>T1</v>
      </c>
      <c r="Q2666">
        <f>VLOOKUP(Table5[[#This Row],[CONTROLN]],vlookup_table[],7,FALSE)</f>
        <v>15</v>
      </c>
      <c r="R2666">
        <f t="shared" si="41"/>
        <v>43</v>
      </c>
      <c r="S26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67" spans="1:19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  <c r="N2667">
        <f>VLOOKUP(Table5[[#This Row],[CONTROLN]],vlookup_table[],2,FALSE)</f>
        <v>0</v>
      </c>
      <c r="O2667">
        <f>VLOOKUP(Table5[[#This Row],[CONTROLN]],vlookup_table[],4,FALSE)</f>
        <v>0</v>
      </c>
      <c r="P2667" t="str">
        <f>VLOOKUP(Table5[[#This Row],[CONTROLN]],vlookup_table[],5,FALSE)</f>
        <v>U2</v>
      </c>
      <c r="Q2667">
        <f>VLOOKUP(Table5[[#This Row],[CONTROLN]],vlookup_table[],7,FALSE)</f>
        <v>7</v>
      </c>
      <c r="R2667" t="str">
        <f t="shared" si="41"/>
        <v/>
      </c>
      <c r="S26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68" spans="1:19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  <c r="N2668">
        <f>VLOOKUP(Table5[[#This Row],[CONTROLN]],vlookup_table[],2,FALSE)</f>
        <v>0</v>
      </c>
      <c r="O2668">
        <f>VLOOKUP(Table5[[#This Row],[CONTROLN]],vlookup_table[],4,FALSE)</f>
        <v>1505</v>
      </c>
      <c r="P2668" t="str">
        <f>VLOOKUP(Table5[[#This Row],[CONTROLN]],vlookup_table[],5,FALSE)</f>
        <v>R3</v>
      </c>
      <c r="Q2668">
        <f>VLOOKUP(Table5[[#This Row],[CONTROLN]],vlookup_table[],7,FALSE)</f>
        <v>10</v>
      </c>
      <c r="R2668">
        <f t="shared" si="41"/>
        <v>82</v>
      </c>
      <c r="S26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69" spans="1:19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  <c r="N2669">
        <f>VLOOKUP(Table5[[#This Row],[CONTROLN]],vlookup_table[],2,FALSE)</f>
        <v>1</v>
      </c>
      <c r="O2669">
        <f>VLOOKUP(Table5[[#This Row],[CONTROLN]],vlookup_table[],4,FALSE)</f>
        <v>702</v>
      </c>
      <c r="P2669" t="str">
        <f>VLOOKUP(Table5[[#This Row],[CONTROLN]],vlookup_table[],5,FALSE)</f>
        <v>C2</v>
      </c>
      <c r="Q2669">
        <f>VLOOKUP(Table5[[#This Row],[CONTROLN]],vlookup_table[],7,FALSE)</f>
        <v>10</v>
      </c>
      <c r="R2669">
        <f t="shared" si="41"/>
        <v>90</v>
      </c>
      <c r="S26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70" spans="1:19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  <c r="N2670">
        <f>VLOOKUP(Table5[[#This Row],[CONTROLN]],vlookup_table[],2,FALSE)</f>
        <v>0</v>
      </c>
      <c r="O2670">
        <f>VLOOKUP(Table5[[#This Row],[CONTROLN]],vlookup_table[],4,FALSE)</f>
        <v>2601</v>
      </c>
      <c r="P2670" t="str">
        <f>VLOOKUP(Table5[[#This Row],[CONTROLN]],vlookup_table[],5,FALSE)</f>
        <v>U4</v>
      </c>
      <c r="Q2670">
        <f>VLOOKUP(Table5[[#This Row],[CONTROLN]],vlookup_table[],7,FALSE)</f>
        <v>5</v>
      </c>
      <c r="R2670">
        <f t="shared" si="41"/>
        <v>71</v>
      </c>
      <c r="S26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71" spans="1:19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  <c r="N2671">
        <f>VLOOKUP(Table5[[#This Row],[CONTROLN]],vlookup_table[],2,FALSE)</f>
        <v>0</v>
      </c>
      <c r="O2671">
        <f>VLOOKUP(Table5[[#This Row],[CONTROLN]],vlookup_table[],4,FALSE)</f>
        <v>3001</v>
      </c>
      <c r="P2671" t="str">
        <f>VLOOKUP(Table5[[#This Row],[CONTROLN]],vlookup_table[],5,FALSE)</f>
        <v>U1</v>
      </c>
      <c r="Q2671">
        <f>VLOOKUP(Table5[[#This Row],[CONTROLN]],vlookup_table[],7,FALSE)</f>
        <v>15</v>
      </c>
      <c r="R2671">
        <f t="shared" si="41"/>
        <v>67</v>
      </c>
      <c r="S26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72" spans="1:19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  <c r="N2672">
        <f>VLOOKUP(Table5[[#This Row],[CONTROLN]],vlookup_table[],2,FALSE)</f>
        <v>0</v>
      </c>
      <c r="O2672">
        <f>VLOOKUP(Table5[[#This Row],[CONTROLN]],vlookup_table[],4,FALSE)</f>
        <v>4503</v>
      </c>
      <c r="P2672" t="str">
        <f>VLOOKUP(Table5[[#This Row],[CONTROLN]],vlookup_table[],5,FALSE)</f>
        <v>R2</v>
      </c>
      <c r="Q2672">
        <f>VLOOKUP(Table5[[#This Row],[CONTROLN]],vlookup_table[],7,FALSE)</f>
        <v>5</v>
      </c>
      <c r="R2672">
        <f t="shared" si="41"/>
        <v>52</v>
      </c>
      <c r="S26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73" spans="1:19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  <c r="N2673">
        <f>VLOOKUP(Table5[[#This Row],[CONTROLN]],vlookup_table[],2,FALSE)</f>
        <v>1</v>
      </c>
      <c r="O2673">
        <f>VLOOKUP(Table5[[#This Row],[CONTROLN]],vlookup_table[],4,FALSE)</f>
        <v>1801</v>
      </c>
      <c r="P2673" t="str">
        <f>VLOOKUP(Table5[[#This Row],[CONTROLN]],vlookup_table[],5,FALSE)</f>
        <v/>
      </c>
      <c r="Q2673">
        <f>VLOOKUP(Table5[[#This Row],[CONTROLN]],vlookup_table[],7,FALSE)</f>
        <v>10</v>
      </c>
      <c r="R2673">
        <f t="shared" si="41"/>
        <v>79</v>
      </c>
      <c r="S267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674" spans="1:19" x14ac:dyDescent="0.35">
      <c r="A2674">
        <v>8742</v>
      </c>
      <c r="B2674" t="s">
        <v>49</v>
      </c>
      <c r="C2674" t="s">
        <v>109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  <c r="N2674">
        <f>VLOOKUP(Table5[[#This Row],[CONTROLN]],vlookup_table[],2,FALSE)</f>
        <v>2</v>
      </c>
      <c r="O2674">
        <f>VLOOKUP(Table5[[#This Row],[CONTROLN]],vlookup_table[],4,FALSE)</f>
        <v>2011</v>
      </c>
      <c r="P2674" t="str">
        <f>VLOOKUP(Table5[[#This Row],[CONTROLN]],vlookup_table[],5,FALSE)</f>
        <v>C3</v>
      </c>
      <c r="Q2674">
        <f>VLOOKUP(Table5[[#This Row],[CONTROLN]],vlookup_table[],7,FALSE)</f>
        <v>3</v>
      </c>
      <c r="R2674">
        <f t="shared" si="41"/>
        <v>76</v>
      </c>
      <c r="S26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75" spans="1:19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  <c r="N2675">
        <f>VLOOKUP(Table5[[#This Row],[CONTROLN]],vlookup_table[],2,FALSE)</f>
        <v>0</v>
      </c>
      <c r="O2675">
        <f>VLOOKUP(Table5[[#This Row],[CONTROLN]],vlookup_table[],4,FALSE)</f>
        <v>2809</v>
      </c>
      <c r="P2675" t="str">
        <f>VLOOKUP(Table5[[#This Row],[CONTROLN]],vlookup_table[],5,FALSE)</f>
        <v>C2</v>
      </c>
      <c r="Q2675">
        <f>VLOOKUP(Table5[[#This Row],[CONTROLN]],vlookup_table[],7,FALSE)</f>
        <v>15</v>
      </c>
      <c r="R2675">
        <f t="shared" si="41"/>
        <v>68</v>
      </c>
      <c r="S26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76" spans="1:19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  <c r="N2676">
        <f>VLOOKUP(Table5[[#This Row],[CONTROLN]],vlookup_table[],2,FALSE)</f>
        <v>2</v>
      </c>
      <c r="O2676">
        <f>VLOOKUP(Table5[[#This Row],[CONTROLN]],vlookup_table[],4,FALSE)</f>
        <v>4601</v>
      </c>
      <c r="P2676" t="str">
        <f>VLOOKUP(Table5[[#This Row],[CONTROLN]],vlookup_table[],5,FALSE)</f>
        <v>U4</v>
      </c>
      <c r="Q2676">
        <f>VLOOKUP(Table5[[#This Row],[CONTROLN]],vlookup_table[],7,FALSE)</f>
        <v>6</v>
      </c>
      <c r="R2676">
        <f t="shared" si="41"/>
        <v>51</v>
      </c>
      <c r="S26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77" spans="1:19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  <c r="N2677">
        <f>VLOOKUP(Table5[[#This Row],[CONTROLN]],vlookup_table[],2,FALSE)</f>
        <v>0</v>
      </c>
      <c r="O2677">
        <f>VLOOKUP(Table5[[#This Row],[CONTROLN]],vlookup_table[],4,FALSE)</f>
        <v>5510</v>
      </c>
      <c r="P2677" t="str">
        <f>VLOOKUP(Table5[[#This Row],[CONTROLN]],vlookup_table[],5,FALSE)</f>
        <v>S2</v>
      </c>
      <c r="Q2677">
        <f>VLOOKUP(Table5[[#This Row],[CONTROLN]],vlookup_table[],7,FALSE)</f>
        <v>25</v>
      </c>
      <c r="R2677">
        <f t="shared" si="41"/>
        <v>41</v>
      </c>
      <c r="S26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78" spans="1:19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  <c r="N2678">
        <f>VLOOKUP(Table5[[#This Row],[CONTROLN]],vlookup_table[],2,FALSE)</f>
        <v>0</v>
      </c>
      <c r="O2678">
        <f>VLOOKUP(Table5[[#This Row],[CONTROLN]],vlookup_table[],4,FALSE)</f>
        <v>3801</v>
      </c>
      <c r="P2678" t="str">
        <f>VLOOKUP(Table5[[#This Row],[CONTROLN]],vlookup_table[],5,FALSE)</f>
        <v>U3</v>
      </c>
      <c r="Q2678">
        <f>VLOOKUP(Table5[[#This Row],[CONTROLN]],vlookup_table[],7,FALSE)</f>
        <v>10</v>
      </c>
      <c r="R2678">
        <f t="shared" si="41"/>
        <v>59</v>
      </c>
      <c r="S26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79" spans="1:19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  <c r="N2679">
        <f>VLOOKUP(Table5[[#This Row],[CONTROLN]],vlookup_table[],2,FALSE)</f>
        <v>0</v>
      </c>
      <c r="O2679">
        <f>VLOOKUP(Table5[[#This Row],[CONTROLN]],vlookup_table[],4,FALSE)</f>
        <v>4901</v>
      </c>
      <c r="P2679" t="str">
        <f>VLOOKUP(Table5[[#This Row],[CONTROLN]],vlookup_table[],5,FALSE)</f>
        <v>T1</v>
      </c>
      <c r="Q2679">
        <f>VLOOKUP(Table5[[#This Row],[CONTROLN]],vlookup_table[],7,FALSE)</f>
        <v>25</v>
      </c>
      <c r="R2679">
        <f t="shared" si="41"/>
        <v>48</v>
      </c>
      <c r="S26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80" spans="1:19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  <c r="N2680">
        <f>VLOOKUP(Table5[[#This Row],[CONTROLN]],vlookup_table[],2,FALSE)</f>
        <v>2</v>
      </c>
      <c r="O2680">
        <f>VLOOKUP(Table5[[#This Row],[CONTROLN]],vlookup_table[],4,FALSE)</f>
        <v>2812</v>
      </c>
      <c r="P2680" t="str">
        <f>VLOOKUP(Table5[[#This Row],[CONTROLN]],vlookup_table[],5,FALSE)</f>
        <v>R3</v>
      </c>
      <c r="Q2680">
        <f>VLOOKUP(Table5[[#This Row],[CONTROLN]],vlookup_table[],7,FALSE)</f>
        <v>10</v>
      </c>
      <c r="R2680">
        <f t="shared" si="41"/>
        <v>68</v>
      </c>
      <c r="S26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81" spans="1:19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  <c r="N2681">
        <f>VLOOKUP(Table5[[#This Row],[CONTROLN]],vlookup_table[],2,FALSE)</f>
        <v>1</v>
      </c>
      <c r="O2681">
        <f>VLOOKUP(Table5[[#This Row],[CONTROLN]],vlookup_table[],4,FALSE)</f>
        <v>1801</v>
      </c>
      <c r="P2681" t="str">
        <f>VLOOKUP(Table5[[#This Row],[CONTROLN]],vlookup_table[],5,FALSE)</f>
        <v>S3</v>
      </c>
      <c r="Q2681">
        <f>VLOOKUP(Table5[[#This Row],[CONTROLN]],vlookup_table[],7,FALSE)</f>
        <v>13</v>
      </c>
      <c r="R2681">
        <f t="shared" si="41"/>
        <v>79</v>
      </c>
      <c r="S26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82" spans="1:19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  <c r="N2682">
        <f>VLOOKUP(Table5[[#This Row],[CONTROLN]],vlookup_table[],2,FALSE)</f>
        <v>0</v>
      </c>
      <c r="O2682">
        <f>VLOOKUP(Table5[[#This Row],[CONTROLN]],vlookup_table[],4,FALSE)</f>
        <v>1209</v>
      </c>
      <c r="P2682" t="str">
        <f>VLOOKUP(Table5[[#This Row],[CONTROLN]],vlookup_table[],5,FALSE)</f>
        <v>R2</v>
      </c>
      <c r="Q2682">
        <f>VLOOKUP(Table5[[#This Row],[CONTROLN]],vlookup_table[],7,FALSE)</f>
        <v>20</v>
      </c>
      <c r="R2682">
        <f t="shared" si="41"/>
        <v>84</v>
      </c>
      <c r="S26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83" spans="1:19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  <c r="N2683">
        <f>VLOOKUP(Table5[[#This Row],[CONTROLN]],vlookup_table[],2,FALSE)</f>
        <v>1</v>
      </c>
      <c r="O2683">
        <f>VLOOKUP(Table5[[#This Row],[CONTROLN]],vlookup_table[],4,FALSE)</f>
        <v>2401</v>
      </c>
      <c r="P2683" t="str">
        <f>VLOOKUP(Table5[[#This Row],[CONTROLN]],vlookup_table[],5,FALSE)</f>
        <v>U2</v>
      </c>
      <c r="Q2683">
        <f>VLOOKUP(Table5[[#This Row],[CONTROLN]],vlookup_table[],7,FALSE)</f>
        <v>38</v>
      </c>
      <c r="R2683">
        <f t="shared" si="41"/>
        <v>73</v>
      </c>
      <c r="S26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84" spans="1:19" x14ac:dyDescent="0.35">
      <c r="A2684">
        <v>164796</v>
      </c>
      <c r="B2684" t="s">
        <v>22</v>
      </c>
      <c r="C2684" t="s">
        <v>109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  <c r="N2684">
        <f>VLOOKUP(Table5[[#This Row],[CONTROLN]],vlookup_table[],2,FALSE)</f>
        <v>0</v>
      </c>
      <c r="O2684">
        <f>VLOOKUP(Table5[[#This Row],[CONTROLN]],vlookup_table[],4,FALSE)</f>
        <v>3607</v>
      </c>
      <c r="P2684" t="str">
        <f>VLOOKUP(Table5[[#This Row],[CONTROLN]],vlookup_table[],5,FALSE)</f>
        <v>S2</v>
      </c>
      <c r="Q2684">
        <f>VLOOKUP(Table5[[#This Row],[CONTROLN]],vlookup_table[],7,FALSE)</f>
        <v>12</v>
      </c>
      <c r="R2684">
        <f t="shared" si="41"/>
        <v>60</v>
      </c>
      <c r="S26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85" spans="1:19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  <c r="N2685">
        <f>VLOOKUP(Table5[[#This Row],[CONTROLN]],vlookup_table[],2,FALSE)</f>
        <v>28</v>
      </c>
      <c r="O2685">
        <f>VLOOKUP(Table5[[#This Row],[CONTROLN]],vlookup_table[],4,FALSE)</f>
        <v>0</v>
      </c>
      <c r="P2685" t="str">
        <f>VLOOKUP(Table5[[#This Row],[CONTROLN]],vlookup_table[],5,FALSE)</f>
        <v>U3</v>
      </c>
      <c r="Q2685">
        <f>VLOOKUP(Table5[[#This Row],[CONTROLN]],vlookup_table[],7,FALSE)</f>
        <v>10</v>
      </c>
      <c r="R2685" t="str">
        <f t="shared" si="41"/>
        <v/>
      </c>
      <c r="S26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86" spans="1:19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  <c r="N2686">
        <f>VLOOKUP(Table5[[#This Row],[CONTROLN]],vlookup_table[],2,FALSE)</f>
        <v>0</v>
      </c>
      <c r="O2686">
        <f>VLOOKUP(Table5[[#This Row],[CONTROLN]],vlookup_table[],4,FALSE)</f>
        <v>2801</v>
      </c>
      <c r="P2686" t="str">
        <f>VLOOKUP(Table5[[#This Row],[CONTROLN]],vlookup_table[],5,FALSE)</f>
        <v>R2</v>
      </c>
      <c r="Q2686">
        <f>VLOOKUP(Table5[[#This Row],[CONTROLN]],vlookup_table[],7,FALSE)</f>
        <v>10</v>
      </c>
      <c r="R2686">
        <f t="shared" si="41"/>
        <v>69</v>
      </c>
      <c r="S26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87" spans="1:19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  <c r="N2687">
        <f>VLOOKUP(Table5[[#This Row],[CONTROLN]],vlookup_table[],2,FALSE)</f>
        <v>0</v>
      </c>
      <c r="O2687">
        <f>VLOOKUP(Table5[[#This Row],[CONTROLN]],vlookup_table[],4,FALSE)</f>
        <v>3712</v>
      </c>
      <c r="P2687" t="str">
        <f>VLOOKUP(Table5[[#This Row],[CONTROLN]],vlookup_table[],5,FALSE)</f>
        <v>S1</v>
      </c>
      <c r="Q2687">
        <f>VLOOKUP(Table5[[#This Row],[CONTROLN]],vlookup_table[],7,FALSE)</f>
        <v>20</v>
      </c>
      <c r="R2687">
        <f t="shared" si="41"/>
        <v>59</v>
      </c>
      <c r="S26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88" spans="1:19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  <c r="N2688">
        <f>VLOOKUP(Table5[[#This Row],[CONTROLN]],vlookup_table[],2,FALSE)</f>
        <v>0</v>
      </c>
      <c r="O2688">
        <f>VLOOKUP(Table5[[#This Row],[CONTROLN]],vlookup_table[],4,FALSE)</f>
        <v>3803</v>
      </c>
      <c r="P2688" t="str">
        <f>VLOOKUP(Table5[[#This Row],[CONTROLN]],vlookup_table[],5,FALSE)</f>
        <v>R2</v>
      </c>
      <c r="Q2688">
        <f>VLOOKUP(Table5[[#This Row],[CONTROLN]],vlookup_table[],7,FALSE)</f>
        <v>5</v>
      </c>
      <c r="R2688">
        <f t="shared" si="41"/>
        <v>59</v>
      </c>
      <c r="S26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89" spans="1:19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  <c r="N2689">
        <f>VLOOKUP(Table5[[#This Row],[CONTROLN]],vlookup_table[],2,FALSE)</f>
        <v>0</v>
      </c>
      <c r="O2689">
        <f>VLOOKUP(Table5[[#This Row],[CONTROLN]],vlookup_table[],4,FALSE)</f>
        <v>4310</v>
      </c>
      <c r="P2689" t="str">
        <f>VLOOKUP(Table5[[#This Row],[CONTROLN]],vlookup_table[],5,FALSE)</f>
        <v>C1</v>
      </c>
      <c r="Q2689">
        <f>VLOOKUP(Table5[[#This Row],[CONTROLN]],vlookup_table[],7,FALSE)</f>
        <v>10</v>
      </c>
      <c r="R2689">
        <f t="shared" si="41"/>
        <v>53</v>
      </c>
      <c r="S26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90" spans="1:19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  <c r="N2690">
        <f>VLOOKUP(Table5[[#This Row],[CONTROLN]],vlookup_table[],2,FALSE)</f>
        <v>0</v>
      </c>
      <c r="O2690">
        <f>VLOOKUP(Table5[[#This Row],[CONTROLN]],vlookup_table[],4,FALSE)</f>
        <v>1006</v>
      </c>
      <c r="P2690" t="str">
        <f>VLOOKUP(Table5[[#This Row],[CONTROLN]],vlookup_table[],5,FALSE)</f>
        <v>S2</v>
      </c>
      <c r="Q2690">
        <f>VLOOKUP(Table5[[#This Row],[CONTROLN]],vlookup_table[],7,FALSE)</f>
        <v>15</v>
      </c>
      <c r="R2690">
        <f t="shared" ref="R2690:R2753" si="42">IF(OR(O2690="",O2690=0),"",(1997-(1900+INT(O2690/100)))-IF(MOD(O2690,100)&gt;6,1,0))</f>
        <v>87</v>
      </c>
      <c r="S26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91" spans="1:19" x14ac:dyDescent="0.35">
      <c r="A2691">
        <v>52547</v>
      </c>
      <c r="B2691" t="s">
        <v>108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  <c r="N2691">
        <f>VLOOKUP(Table5[[#This Row],[CONTROLN]],vlookup_table[],2,FALSE)</f>
        <v>1</v>
      </c>
      <c r="O2691">
        <f>VLOOKUP(Table5[[#This Row],[CONTROLN]],vlookup_table[],4,FALSE)</f>
        <v>4001</v>
      </c>
      <c r="P2691" t="str">
        <f>VLOOKUP(Table5[[#This Row],[CONTROLN]],vlookup_table[],5,FALSE)</f>
        <v>R2</v>
      </c>
      <c r="Q2691">
        <f>VLOOKUP(Table5[[#This Row],[CONTROLN]],vlookup_table[],7,FALSE)</f>
        <v>5</v>
      </c>
      <c r="R2691">
        <f t="shared" si="42"/>
        <v>57</v>
      </c>
      <c r="S26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692" spans="1:19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  <c r="N2692">
        <f>VLOOKUP(Table5[[#This Row],[CONTROLN]],vlookup_table[],2,FALSE)</f>
        <v>1</v>
      </c>
      <c r="O2692">
        <f>VLOOKUP(Table5[[#This Row],[CONTROLN]],vlookup_table[],4,FALSE)</f>
        <v>6201</v>
      </c>
      <c r="P2692" t="str">
        <f>VLOOKUP(Table5[[#This Row],[CONTROLN]],vlookup_table[],5,FALSE)</f>
        <v>S1</v>
      </c>
      <c r="Q2692">
        <f>VLOOKUP(Table5[[#This Row],[CONTROLN]],vlookup_table[],7,FALSE)</f>
        <v>25</v>
      </c>
      <c r="R2692">
        <f t="shared" si="42"/>
        <v>35</v>
      </c>
      <c r="S26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93" spans="1:19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  <c r="N2693">
        <f>VLOOKUP(Table5[[#This Row],[CONTROLN]],vlookup_table[],2,FALSE)</f>
        <v>2</v>
      </c>
      <c r="O2693">
        <f>VLOOKUP(Table5[[#This Row],[CONTROLN]],vlookup_table[],4,FALSE)</f>
        <v>801</v>
      </c>
      <c r="P2693" t="str">
        <f>VLOOKUP(Table5[[#This Row],[CONTROLN]],vlookup_table[],5,FALSE)</f>
        <v>T2</v>
      </c>
      <c r="Q2693">
        <f>VLOOKUP(Table5[[#This Row],[CONTROLN]],vlookup_table[],7,FALSE)</f>
        <v>15</v>
      </c>
      <c r="R2693">
        <f t="shared" si="42"/>
        <v>89</v>
      </c>
      <c r="S26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694" spans="1:19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  <c r="N2694">
        <f>VLOOKUP(Table5[[#This Row],[CONTROLN]],vlookup_table[],2,FALSE)</f>
        <v>0</v>
      </c>
      <c r="O2694">
        <f>VLOOKUP(Table5[[#This Row],[CONTROLN]],vlookup_table[],4,FALSE)</f>
        <v>0</v>
      </c>
      <c r="P2694" t="str">
        <f>VLOOKUP(Table5[[#This Row],[CONTROLN]],vlookup_table[],5,FALSE)</f>
        <v>S1</v>
      </c>
      <c r="Q2694">
        <f>VLOOKUP(Table5[[#This Row],[CONTROLN]],vlookup_table[],7,FALSE)</f>
        <v>3</v>
      </c>
      <c r="R2694" t="str">
        <f t="shared" si="42"/>
        <v/>
      </c>
      <c r="S26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695" spans="1:19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  <c r="N2695">
        <f>VLOOKUP(Table5[[#This Row],[CONTROLN]],vlookup_table[],2,FALSE)</f>
        <v>0</v>
      </c>
      <c r="O2695">
        <f>VLOOKUP(Table5[[#This Row],[CONTROLN]],vlookup_table[],4,FALSE)</f>
        <v>0</v>
      </c>
      <c r="P2695" t="str">
        <f>VLOOKUP(Table5[[#This Row],[CONTROLN]],vlookup_table[],5,FALSE)</f>
        <v>U1</v>
      </c>
      <c r="Q2695">
        <f>VLOOKUP(Table5[[#This Row],[CONTROLN]],vlookup_table[],7,FALSE)</f>
        <v>5</v>
      </c>
      <c r="R2695" t="str">
        <f t="shared" si="42"/>
        <v/>
      </c>
      <c r="S26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96" spans="1:19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  <c r="N2696">
        <f>VLOOKUP(Table5[[#This Row],[CONTROLN]],vlookup_table[],2,FALSE)</f>
        <v>2</v>
      </c>
      <c r="O2696">
        <f>VLOOKUP(Table5[[#This Row],[CONTROLN]],vlookup_table[],4,FALSE)</f>
        <v>0</v>
      </c>
      <c r="P2696" t="str">
        <f>VLOOKUP(Table5[[#This Row],[CONTROLN]],vlookup_table[],5,FALSE)</f>
        <v>C2</v>
      </c>
      <c r="Q2696">
        <f>VLOOKUP(Table5[[#This Row],[CONTROLN]],vlookup_table[],7,FALSE)</f>
        <v>10</v>
      </c>
      <c r="R2696" t="str">
        <f t="shared" si="42"/>
        <v/>
      </c>
      <c r="S26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97" spans="1:19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  <c r="N2697">
        <f>VLOOKUP(Table5[[#This Row],[CONTROLN]],vlookup_table[],2,FALSE)</f>
        <v>2</v>
      </c>
      <c r="O2697">
        <f>VLOOKUP(Table5[[#This Row],[CONTROLN]],vlookup_table[],4,FALSE)</f>
        <v>0</v>
      </c>
      <c r="P2697" t="str">
        <f>VLOOKUP(Table5[[#This Row],[CONTROLN]],vlookup_table[],5,FALSE)</f>
        <v>U2</v>
      </c>
      <c r="Q2697">
        <f>VLOOKUP(Table5[[#This Row],[CONTROLN]],vlookup_table[],7,FALSE)</f>
        <v>15</v>
      </c>
      <c r="R2697" t="str">
        <f t="shared" si="42"/>
        <v/>
      </c>
      <c r="S26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698" spans="1:19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  <c r="N2698">
        <f>VLOOKUP(Table5[[#This Row],[CONTROLN]],vlookup_table[],2,FALSE)</f>
        <v>2</v>
      </c>
      <c r="O2698">
        <f>VLOOKUP(Table5[[#This Row],[CONTROLN]],vlookup_table[],4,FALSE)</f>
        <v>2201</v>
      </c>
      <c r="P2698" t="str">
        <f>VLOOKUP(Table5[[#This Row],[CONTROLN]],vlookup_table[],5,FALSE)</f>
        <v>C2</v>
      </c>
      <c r="Q2698">
        <f>VLOOKUP(Table5[[#This Row],[CONTROLN]],vlookup_table[],7,FALSE)</f>
        <v>35</v>
      </c>
      <c r="R2698">
        <f t="shared" si="42"/>
        <v>75</v>
      </c>
      <c r="S26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699" spans="1:19" x14ac:dyDescent="0.35">
      <c r="A2699">
        <v>171677</v>
      </c>
      <c r="B2699" t="s">
        <v>22</v>
      </c>
      <c r="C2699" t="s">
        <v>109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  <c r="N2699">
        <f>VLOOKUP(Table5[[#This Row],[CONTROLN]],vlookup_table[],2,FALSE)</f>
        <v>0</v>
      </c>
      <c r="O2699">
        <f>VLOOKUP(Table5[[#This Row],[CONTROLN]],vlookup_table[],4,FALSE)</f>
        <v>0</v>
      </c>
      <c r="P2699" t="str">
        <f>VLOOKUP(Table5[[#This Row],[CONTROLN]],vlookup_table[],5,FALSE)</f>
        <v>U4</v>
      </c>
      <c r="Q2699">
        <f>VLOOKUP(Table5[[#This Row],[CONTROLN]],vlookup_table[],7,FALSE)</f>
        <v>25</v>
      </c>
      <c r="R2699" t="str">
        <f t="shared" si="42"/>
        <v/>
      </c>
      <c r="S26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00" spans="1:19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  <c r="N2700">
        <f>VLOOKUP(Table5[[#This Row],[CONTROLN]],vlookup_table[],2,FALSE)</f>
        <v>2</v>
      </c>
      <c r="O2700">
        <f>VLOOKUP(Table5[[#This Row],[CONTROLN]],vlookup_table[],4,FALSE)</f>
        <v>0</v>
      </c>
      <c r="P2700" t="str">
        <f>VLOOKUP(Table5[[#This Row],[CONTROLN]],vlookup_table[],5,FALSE)</f>
        <v>T3</v>
      </c>
      <c r="Q2700">
        <f>VLOOKUP(Table5[[#This Row],[CONTROLN]],vlookup_table[],7,FALSE)</f>
        <v>10</v>
      </c>
      <c r="R2700" t="str">
        <f t="shared" si="42"/>
        <v/>
      </c>
      <c r="S27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01" spans="1:19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  <c r="N2701">
        <f>VLOOKUP(Table5[[#This Row],[CONTROLN]],vlookup_table[],2,FALSE)</f>
        <v>2</v>
      </c>
      <c r="O2701">
        <f>VLOOKUP(Table5[[#This Row],[CONTROLN]],vlookup_table[],4,FALSE)</f>
        <v>1201</v>
      </c>
      <c r="P2701" t="str">
        <f>VLOOKUP(Table5[[#This Row],[CONTROLN]],vlookup_table[],5,FALSE)</f>
        <v>S2</v>
      </c>
      <c r="Q2701">
        <f>VLOOKUP(Table5[[#This Row],[CONTROLN]],vlookup_table[],7,FALSE)</f>
        <v>10</v>
      </c>
      <c r="R2701">
        <f t="shared" si="42"/>
        <v>85</v>
      </c>
      <c r="S27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02" spans="1:19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  <c r="N2702">
        <f>VLOOKUP(Table5[[#This Row],[CONTROLN]],vlookup_table[],2,FALSE)</f>
        <v>2</v>
      </c>
      <c r="O2702">
        <f>VLOOKUP(Table5[[#This Row],[CONTROLN]],vlookup_table[],4,FALSE)</f>
        <v>3101</v>
      </c>
      <c r="P2702" t="str">
        <f>VLOOKUP(Table5[[#This Row],[CONTROLN]],vlookup_table[],5,FALSE)</f>
        <v>T2</v>
      </c>
      <c r="Q2702">
        <f>VLOOKUP(Table5[[#This Row],[CONTROLN]],vlookup_table[],7,FALSE)</f>
        <v>11</v>
      </c>
      <c r="R2702">
        <f t="shared" si="42"/>
        <v>66</v>
      </c>
      <c r="S27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03" spans="1:19" x14ac:dyDescent="0.35">
      <c r="A2703">
        <v>184644</v>
      </c>
      <c r="B2703" t="s">
        <v>71</v>
      </c>
      <c r="C2703" t="s">
        <v>14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  <c r="N2703">
        <f>VLOOKUP(Table5[[#This Row],[CONTROLN]],vlookup_table[],2,FALSE)</f>
        <v>0</v>
      </c>
      <c r="O2703">
        <f>VLOOKUP(Table5[[#This Row],[CONTROLN]],vlookup_table[],4,FALSE)</f>
        <v>2601</v>
      </c>
      <c r="P2703" t="str">
        <f>VLOOKUP(Table5[[#This Row],[CONTROLN]],vlookup_table[],5,FALSE)</f>
        <v>T3</v>
      </c>
      <c r="Q2703">
        <f>VLOOKUP(Table5[[#This Row],[CONTROLN]],vlookup_table[],7,FALSE)</f>
        <v>20</v>
      </c>
      <c r="R2703">
        <f t="shared" si="42"/>
        <v>71</v>
      </c>
      <c r="S27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04" spans="1:19" x14ac:dyDescent="0.35">
      <c r="A2704">
        <v>7676</v>
      </c>
      <c r="B2704" t="s">
        <v>35</v>
      </c>
      <c r="C2704" t="s">
        <v>17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  <c r="N2704">
        <f>VLOOKUP(Table5[[#This Row],[CONTROLN]],vlookup_table[],2,FALSE)</f>
        <v>0</v>
      </c>
      <c r="O2704">
        <f>VLOOKUP(Table5[[#This Row],[CONTROLN]],vlookup_table[],4,FALSE)</f>
        <v>0</v>
      </c>
      <c r="P2704" t="str">
        <f>VLOOKUP(Table5[[#This Row],[CONTROLN]],vlookup_table[],5,FALSE)</f>
        <v>R2</v>
      </c>
      <c r="Q2704">
        <f>VLOOKUP(Table5[[#This Row],[CONTROLN]],vlookup_table[],7,FALSE)</f>
        <v>35</v>
      </c>
      <c r="R2704" t="str">
        <f t="shared" si="42"/>
        <v/>
      </c>
      <c r="S27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05" spans="1:19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  <c r="N2705">
        <f>VLOOKUP(Table5[[#This Row],[CONTROLN]],vlookup_table[],2,FALSE)</f>
        <v>0</v>
      </c>
      <c r="O2705">
        <f>VLOOKUP(Table5[[#This Row],[CONTROLN]],vlookup_table[],4,FALSE)</f>
        <v>2305</v>
      </c>
      <c r="P2705" t="str">
        <f>VLOOKUP(Table5[[#This Row],[CONTROLN]],vlookup_table[],5,FALSE)</f>
        <v>S1</v>
      </c>
      <c r="Q2705">
        <f>VLOOKUP(Table5[[#This Row],[CONTROLN]],vlookup_table[],7,FALSE)</f>
        <v>15</v>
      </c>
      <c r="R2705">
        <f t="shared" si="42"/>
        <v>74</v>
      </c>
      <c r="S27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06" spans="1:19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  <c r="N2706">
        <f>VLOOKUP(Table5[[#This Row],[CONTROLN]],vlookup_table[],2,FALSE)</f>
        <v>0</v>
      </c>
      <c r="O2706">
        <f>VLOOKUP(Table5[[#This Row],[CONTROLN]],vlookup_table[],4,FALSE)</f>
        <v>3101</v>
      </c>
      <c r="P2706" t="str">
        <f>VLOOKUP(Table5[[#This Row],[CONTROLN]],vlookup_table[],5,FALSE)</f>
        <v>S2</v>
      </c>
      <c r="Q2706">
        <f>VLOOKUP(Table5[[#This Row],[CONTROLN]],vlookup_table[],7,FALSE)</f>
        <v>15</v>
      </c>
      <c r="R2706">
        <f t="shared" si="42"/>
        <v>66</v>
      </c>
      <c r="S27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07" spans="1:19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  <c r="N2707">
        <f>VLOOKUP(Table5[[#This Row],[CONTROLN]],vlookup_table[],2,FALSE)</f>
        <v>0</v>
      </c>
      <c r="O2707">
        <f>VLOOKUP(Table5[[#This Row],[CONTROLN]],vlookup_table[],4,FALSE)</f>
        <v>3801</v>
      </c>
      <c r="P2707" t="str">
        <f>VLOOKUP(Table5[[#This Row],[CONTROLN]],vlookup_table[],5,FALSE)</f>
        <v>S2</v>
      </c>
      <c r="Q2707">
        <f>VLOOKUP(Table5[[#This Row],[CONTROLN]],vlookup_table[],7,FALSE)</f>
        <v>13</v>
      </c>
      <c r="R2707">
        <f t="shared" si="42"/>
        <v>59</v>
      </c>
      <c r="S27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08" spans="1:19" x14ac:dyDescent="0.35">
      <c r="A2708">
        <v>182325</v>
      </c>
      <c r="B2708" t="s">
        <v>41</v>
      </c>
      <c r="C2708" t="s">
        <v>14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  <c r="N2708">
        <f>VLOOKUP(Table5[[#This Row],[CONTROLN]],vlookup_table[],2,FALSE)</f>
        <v>0</v>
      </c>
      <c r="O2708">
        <f>VLOOKUP(Table5[[#This Row],[CONTROLN]],vlookup_table[],4,FALSE)</f>
        <v>0</v>
      </c>
      <c r="P2708" t="str">
        <f>VLOOKUP(Table5[[#This Row],[CONTROLN]],vlookup_table[],5,FALSE)</f>
        <v>C2</v>
      </c>
      <c r="Q2708">
        <f>VLOOKUP(Table5[[#This Row],[CONTROLN]],vlookup_table[],7,FALSE)</f>
        <v>10</v>
      </c>
      <c r="R2708" t="str">
        <f t="shared" si="42"/>
        <v/>
      </c>
      <c r="S27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09" spans="1:19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  <c r="N2709">
        <f>VLOOKUP(Table5[[#This Row],[CONTROLN]],vlookup_table[],2,FALSE)</f>
        <v>28</v>
      </c>
      <c r="O2709">
        <f>VLOOKUP(Table5[[#This Row],[CONTROLN]],vlookup_table[],4,FALSE)</f>
        <v>1502</v>
      </c>
      <c r="P2709" t="str">
        <f>VLOOKUP(Table5[[#This Row],[CONTROLN]],vlookup_table[],5,FALSE)</f>
        <v>C2</v>
      </c>
      <c r="Q2709">
        <f>VLOOKUP(Table5[[#This Row],[CONTROLN]],vlookup_table[],7,FALSE)</f>
        <v>5</v>
      </c>
      <c r="R2709">
        <f t="shared" si="42"/>
        <v>82</v>
      </c>
      <c r="S27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10" spans="1:19" x14ac:dyDescent="0.35">
      <c r="A2710">
        <v>48338</v>
      </c>
      <c r="B2710" t="s">
        <v>44</v>
      </c>
      <c r="C2710" t="s">
        <v>14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  <c r="N2710">
        <f>VLOOKUP(Table5[[#This Row],[CONTROLN]],vlookup_table[],2,FALSE)</f>
        <v>0</v>
      </c>
      <c r="O2710">
        <f>VLOOKUP(Table5[[#This Row],[CONTROLN]],vlookup_table[],4,FALSE)</f>
        <v>4301</v>
      </c>
      <c r="P2710" t="str">
        <f>VLOOKUP(Table5[[#This Row],[CONTROLN]],vlookup_table[],5,FALSE)</f>
        <v>T2</v>
      </c>
      <c r="Q2710">
        <f>VLOOKUP(Table5[[#This Row],[CONTROLN]],vlookup_table[],7,FALSE)</f>
        <v>25</v>
      </c>
      <c r="R2710">
        <f t="shared" si="42"/>
        <v>54</v>
      </c>
      <c r="S27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11" spans="1:19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  <c r="N2711">
        <f>VLOOKUP(Table5[[#This Row],[CONTROLN]],vlookup_table[],2,FALSE)</f>
        <v>0</v>
      </c>
      <c r="O2711">
        <f>VLOOKUP(Table5[[#This Row],[CONTROLN]],vlookup_table[],4,FALSE)</f>
        <v>2807</v>
      </c>
      <c r="P2711" t="str">
        <f>VLOOKUP(Table5[[#This Row],[CONTROLN]],vlookup_table[],5,FALSE)</f>
        <v>C1</v>
      </c>
      <c r="Q2711">
        <f>VLOOKUP(Table5[[#This Row],[CONTROLN]],vlookup_table[],7,FALSE)</f>
        <v>12</v>
      </c>
      <c r="R2711">
        <f t="shared" si="42"/>
        <v>68</v>
      </c>
      <c r="S27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12" spans="1:19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  <c r="N2712">
        <f>VLOOKUP(Table5[[#This Row],[CONTROLN]],vlookup_table[],2,FALSE)</f>
        <v>0</v>
      </c>
      <c r="O2712">
        <f>VLOOKUP(Table5[[#This Row],[CONTROLN]],vlookup_table[],4,FALSE)</f>
        <v>0</v>
      </c>
      <c r="P2712" t="str">
        <f>VLOOKUP(Table5[[#This Row],[CONTROLN]],vlookup_table[],5,FALSE)</f>
        <v>T2</v>
      </c>
      <c r="Q2712">
        <f>VLOOKUP(Table5[[#This Row],[CONTROLN]],vlookup_table[],7,FALSE)</f>
        <v>15</v>
      </c>
      <c r="R2712" t="str">
        <f t="shared" si="42"/>
        <v/>
      </c>
      <c r="S27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13" spans="1:19" x14ac:dyDescent="0.35">
      <c r="A2713">
        <v>114828</v>
      </c>
      <c r="B2713" t="s">
        <v>32</v>
      </c>
      <c r="C2713" t="s">
        <v>109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  <c r="N2713">
        <f>VLOOKUP(Table5[[#This Row],[CONTROLN]],vlookup_table[],2,FALSE)</f>
        <v>2</v>
      </c>
      <c r="O2713">
        <f>VLOOKUP(Table5[[#This Row],[CONTROLN]],vlookup_table[],4,FALSE)</f>
        <v>0</v>
      </c>
      <c r="P2713" t="str">
        <f>VLOOKUP(Table5[[#This Row],[CONTROLN]],vlookup_table[],5,FALSE)</f>
        <v>R2</v>
      </c>
      <c r="Q2713">
        <f>VLOOKUP(Table5[[#This Row],[CONTROLN]],vlookup_table[],7,FALSE)</f>
        <v>4</v>
      </c>
      <c r="R2713" t="str">
        <f t="shared" si="42"/>
        <v/>
      </c>
      <c r="S27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14" spans="1:19" x14ac:dyDescent="0.35">
      <c r="A2714">
        <v>182181</v>
      </c>
      <c r="B2714" t="s">
        <v>41</v>
      </c>
      <c r="C2714" t="s">
        <v>14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  <c r="N2714">
        <f>VLOOKUP(Table5[[#This Row],[CONTROLN]],vlookup_table[],2,FALSE)</f>
        <v>0</v>
      </c>
      <c r="O2714">
        <f>VLOOKUP(Table5[[#This Row],[CONTROLN]],vlookup_table[],4,FALSE)</f>
        <v>6201</v>
      </c>
      <c r="P2714" t="str">
        <f>VLOOKUP(Table5[[#This Row],[CONTROLN]],vlookup_table[],5,FALSE)</f>
        <v>S1</v>
      </c>
      <c r="Q2714">
        <f>VLOOKUP(Table5[[#This Row],[CONTROLN]],vlookup_table[],7,FALSE)</f>
        <v>20</v>
      </c>
      <c r="R2714">
        <f t="shared" si="42"/>
        <v>35</v>
      </c>
      <c r="S27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15" spans="1:19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  <c r="N2715">
        <f>VLOOKUP(Table5[[#This Row],[CONTROLN]],vlookup_table[],2,FALSE)</f>
        <v>1</v>
      </c>
      <c r="O2715">
        <f>VLOOKUP(Table5[[#This Row],[CONTROLN]],vlookup_table[],4,FALSE)</f>
        <v>2901</v>
      </c>
      <c r="P2715" t="str">
        <f>VLOOKUP(Table5[[#This Row],[CONTROLN]],vlookup_table[],5,FALSE)</f>
        <v>R2</v>
      </c>
      <c r="Q2715">
        <f>VLOOKUP(Table5[[#This Row],[CONTROLN]],vlookup_table[],7,FALSE)</f>
        <v>8</v>
      </c>
      <c r="R2715">
        <f t="shared" si="42"/>
        <v>68</v>
      </c>
      <c r="S27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16" spans="1:19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  <c r="N2716">
        <f>VLOOKUP(Table5[[#This Row],[CONTROLN]],vlookup_table[],2,FALSE)</f>
        <v>0</v>
      </c>
      <c r="O2716">
        <f>VLOOKUP(Table5[[#This Row],[CONTROLN]],vlookup_table[],4,FALSE)</f>
        <v>0</v>
      </c>
      <c r="P2716" t="str">
        <f>VLOOKUP(Table5[[#This Row],[CONTROLN]],vlookup_table[],5,FALSE)</f>
        <v>U2</v>
      </c>
      <c r="Q2716">
        <f>VLOOKUP(Table5[[#This Row],[CONTROLN]],vlookup_table[],7,FALSE)</f>
        <v>13</v>
      </c>
      <c r="R2716" t="str">
        <f t="shared" si="42"/>
        <v/>
      </c>
      <c r="S27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17" spans="1:19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  <c r="N2717">
        <f>VLOOKUP(Table5[[#This Row],[CONTROLN]],vlookup_table[],2,FALSE)</f>
        <v>1</v>
      </c>
      <c r="O2717">
        <f>VLOOKUP(Table5[[#This Row],[CONTROLN]],vlookup_table[],4,FALSE)</f>
        <v>0</v>
      </c>
      <c r="P2717" t="str">
        <f>VLOOKUP(Table5[[#This Row],[CONTROLN]],vlookup_table[],5,FALSE)</f>
        <v>S1</v>
      </c>
      <c r="Q2717">
        <f>VLOOKUP(Table5[[#This Row],[CONTROLN]],vlookup_table[],7,FALSE)</f>
        <v>15</v>
      </c>
      <c r="R2717" t="str">
        <f t="shared" si="42"/>
        <v/>
      </c>
      <c r="S27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18" spans="1:19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  <c r="N2718">
        <f>VLOOKUP(Table5[[#This Row],[CONTROLN]],vlookup_table[],2,FALSE)</f>
        <v>0</v>
      </c>
      <c r="O2718">
        <f>VLOOKUP(Table5[[#This Row],[CONTROLN]],vlookup_table[],4,FALSE)</f>
        <v>201</v>
      </c>
      <c r="P2718" t="str">
        <f>VLOOKUP(Table5[[#This Row],[CONTROLN]],vlookup_table[],5,FALSE)</f>
        <v>U3</v>
      </c>
      <c r="Q2718">
        <f>VLOOKUP(Table5[[#This Row],[CONTROLN]],vlookup_table[],7,FALSE)</f>
        <v>25</v>
      </c>
      <c r="R2718">
        <f t="shared" si="42"/>
        <v>95</v>
      </c>
      <c r="S27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19" spans="1:19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  <c r="N2719">
        <f>VLOOKUP(Table5[[#This Row],[CONTROLN]],vlookup_table[],2,FALSE)</f>
        <v>0</v>
      </c>
      <c r="O2719">
        <f>VLOOKUP(Table5[[#This Row],[CONTROLN]],vlookup_table[],4,FALSE)</f>
        <v>0</v>
      </c>
      <c r="P2719" t="str">
        <f>VLOOKUP(Table5[[#This Row],[CONTROLN]],vlookup_table[],5,FALSE)</f>
        <v>S2</v>
      </c>
      <c r="Q2719">
        <f>VLOOKUP(Table5[[#This Row],[CONTROLN]],vlookup_table[],7,FALSE)</f>
        <v>10</v>
      </c>
      <c r="R2719" t="str">
        <f t="shared" si="42"/>
        <v/>
      </c>
      <c r="S27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20" spans="1:19" x14ac:dyDescent="0.35">
      <c r="A2720">
        <v>22150</v>
      </c>
      <c r="B2720" t="s">
        <v>18</v>
      </c>
      <c r="C2720" t="s">
        <v>17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  <c r="N2720">
        <f>VLOOKUP(Table5[[#This Row],[CONTROLN]],vlookup_table[],2,FALSE)</f>
        <v>0</v>
      </c>
      <c r="O2720">
        <f>VLOOKUP(Table5[[#This Row],[CONTROLN]],vlookup_table[],4,FALSE)</f>
        <v>4401</v>
      </c>
      <c r="P2720" t="str">
        <f>VLOOKUP(Table5[[#This Row],[CONTROLN]],vlookup_table[],5,FALSE)</f>
        <v>T3</v>
      </c>
      <c r="Q2720">
        <f>VLOOKUP(Table5[[#This Row],[CONTROLN]],vlookup_table[],7,FALSE)</f>
        <v>5</v>
      </c>
      <c r="R2720">
        <f t="shared" si="42"/>
        <v>53</v>
      </c>
      <c r="S27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21" spans="1:19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  <c r="N2721">
        <f>VLOOKUP(Table5[[#This Row],[CONTROLN]],vlookup_table[],2,FALSE)</f>
        <v>0</v>
      </c>
      <c r="O2721">
        <f>VLOOKUP(Table5[[#This Row],[CONTROLN]],vlookup_table[],4,FALSE)</f>
        <v>3601</v>
      </c>
      <c r="P2721" t="str">
        <f>VLOOKUP(Table5[[#This Row],[CONTROLN]],vlookup_table[],5,FALSE)</f>
        <v>T2</v>
      </c>
      <c r="Q2721">
        <f>VLOOKUP(Table5[[#This Row],[CONTROLN]],vlookup_table[],7,FALSE)</f>
        <v>12</v>
      </c>
      <c r="R2721">
        <f t="shared" si="42"/>
        <v>61</v>
      </c>
      <c r="S27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22" spans="1:19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  <c r="N2722">
        <f>VLOOKUP(Table5[[#This Row],[CONTROLN]],vlookup_table[],2,FALSE)</f>
        <v>2</v>
      </c>
      <c r="O2722">
        <f>VLOOKUP(Table5[[#This Row],[CONTROLN]],vlookup_table[],4,FALSE)</f>
        <v>2901</v>
      </c>
      <c r="P2722" t="str">
        <f>VLOOKUP(Table5[[#This Row],[CONTROLN]],vlookup_table[],5,FALSE)</f>
        <v>S1</v>
      </c>
      <c r="Q2722">
        <f>VLOOKUP(Table5[[#This Row],[CONTROLN]],vlookup_table[],7,FALSE)</f>
        <v>14</v>
      </c>
      <c r="R2722">
        <f t="shared" si="42"/>
        <v>68</v>
      </c>
      <c r="S27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23" spans="1:19" x14ac:dyDescent="0.35">
      <c r="A2723">
        <v>180787</v>
      </c>
      <c r="B2723" t="s">
        <v>41</v>
      </c>
      <c r="C2723" t="s">
        <v>14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  <c r="N2723">
        <f>VLOOKUP(Table5[[#This Row],[CONTROLN]],vlookup_table[],2,FALSE)</f>
        <v>1002</v>
      </c>
      <c r="O2723">
        <f>VLOOKUP(Table5[[#This Row],[CONTROLN]],vlookup_table[],4,FALSE)</f>
        <v>6001</v>
      </c>
      <c r="P2723" t="str">
        <f>VLOOKUP(Table5[[#This Row],[CONTROLN]],vlookup_table[],5,FALSE)</f>
        <v>T2</v>
      </c>
      <c r="Q2723">
        <f>VLOOKUP(Table5[[#This Row],[CONTROLN]],vlookup_table[],7,FALSE)</f>
        <v>20</v>
      </c>
      <c r="R2723">
        <f t="shared" si="42"/>
        <v>37</v>
      </c>
      <c r="S27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24" spans="1:19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  <c r="N2724">
        <f>VLOOKUP(Table5[[#This Row],[CONTROLN]],vlookup_table[],2,FALSE)</f>
        <v>0</v>
      </c>
      <c r="O2724">
        <f>VLOOKUP(Table5[[#This Row],[CONTROLN]],vlookup_table[],4,FALSE)</f>
        <v>4010</v>
      </c>
      <c r="P2724" t="str">
        <f>VLOOKUP(Table5[[#This Row],[CONTROLN]],vlookup_table[],5,FALSE)</f>
        <v>C1</v>
      </c>
      <c r="Q2724">
        <f>VLOOKUP(Table5[[#This Row],[CONTROLN]],vlookup_table[],7,FALSE)</f>
        <v>25</v>
      </c>
      <c r="R2724">
        <f t="shared" si="42"/>
        <v>56</v>
      </c>
      <c r="S27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25" spans="1:19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  <c r="N2725">
        <f>VLOOKUP(Table5[[#This Row],[CONTROLN]],vlookup_table[],2,FALSE)</f>
        <v>2</v>
      </c>
      <c r="O2725">
        <f>VLOOKUP(Table5[[#This Row],[CONTROLN]],vlookup_table[],4,FALSE)</f>
        <v>4801</v>
      </c>
      <c r="P2725" t="str">
        <f>VLOOKUP(Table5[[#This Row],[CONTROLN]],vlookup_table[],5,FALSE)</f>
        <v>S1</v>
      </c>
      <c r="Q2725">
        <f>VLOOKUP(Table5[[#This Row],[CONTROLN]],vlookup_table[],7,FALSE)</f>
        <v>21</v>
      </c>
      <c r="R2725">
        <f t="shared" si="42"/>
        <v>49</v>
      </c>
      <c r="S27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26" spans="1:19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  <c r="N2726">
        <f>VLOOKUP(Table5[[#This Row],[CONTROLN]],vlookup_table[],2,FALSE)</f>
        <v>0</v>
      </c>
      <c r="O2726">
        <f>VLOOKUP(Table5[[#This Row],[CONTROLN]],vlookup_table[],4,FALSE)</f>
        <v>2601</v>
      </c>
      <c r="P2726" t="str">
        <f>VLOOKUP(Table5[[#This Row],[CONTROLN]],vlookup_table[],5,FALSE)</f>
        <v>C1</v>
      </c>
      <c r="Q2726">
        <f>VLOOKUP(Table5[[#This Row],[CONTROLN]],vlookup_table[],7,FALSE)</f>
        <v>10</v>
      </c>
      <c r="R2726">
        <f t="shared" si="42"/>
        <v>71</v>
      </c>
      <c r="S27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27" spans="1:19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  <c r="N2727">
        <f>VLOOKUP(Table5[[#This Row],[CONTROLN]],vlookup_table[],2,FALSE)</f>
        <v>0</v>
      </c>
      <c r="O2727">
        <f>VLOOKUP(Table5[[#This Row],[CONTROLN]],vlookup_table[],4,FALSE)</f>
        <v>2901</v>
      </c>
      <c r="P2727" t="str">
        <f>VLOOKUP(Table5[[#This Row],[CONTROLN]],vlookup_table[],5,FALSE)</f>
        <v>R2</v>
      </c>
      <c r="Q2727">
        <f>VLOOKUP(Table5[[#This Row],[CONTROLN]],vlookup_table[],7,FALSE)</f>
        <v>10</v>
      </c>
      <c r="R2727">
        <f t="shared" si="42"/>
        <v>68</v>
      </c>
      <c r="S27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28" spans="1:19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  <c r="N2728">
        <f>VLOOKUP(Table5[[#This Row],[CONTROLN]],vlookup_table[],2,FALSE)</f>
        <v>2</v>
      </c>
      <c r="O2728">
        <f>VLOOKUP(Table5[[#This Row],[CONTROLN]],vlookup_table[],4,FALSE)</f>
        <v>2611</v>
      </c>
      <c r="P2728" t="str">
        <f>VLOOKUP(Table5[[#This Row],[CONTROLN]],vlookup_table[],5,FALSE)</f>
        <v>S2</v>
      </c>
      <c r="Q2728">
        <f>VLOOKUP(Table5[[#This Row],[CONTROLN]],vlookup_table[],7,FALSE)</f>
        <v>13</v>
      </c>
      <c r="R2728">
        <f t="shared" si="42"/>
        <v>70</v>
      </c>
      <c r="S27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29" spans="1:19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  <c r="N2729">
        <f>VLOOKUP(Table5[[#This Row],[CONTROLN]],vlookup_table[],2,FALSE)</f>
        <v>1</v>
      </c>
      <c r="O2729">
        <f>VLOOKUP(Table5[[#This Row],[CONTROLN]],vlookup_table[],4,FALSE)</f>
        <v>1512</v>
      </c>
      <c r="P2729" t="str">
        <f>VLOOKUP(Table5[[#This Row],[CONTROLN]],vlookup_table[],5,FALSE)</f>
        <v>C3</v>
      </c>
      <c r="Q2729">
        <f>VLOOKUP(Table5[[#This Row],[CONTROLN]],vlookup_table[],7,FALSE)</f>
        <v>15</v>
      </c>
      <c r="R2729">
        <f t="shared" si="42"/>
        <v>81</v>
      </c>
      <c r="S27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30" spans="1:19" x14ac:dyDescent="0.35">
      <c r="A2730">
        <v>21463</v>
      </c>
      <c r="B2730" t="s">
        <v>18</v>
      </c>
      <c r="C2730" t="s">
        <v>17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  <c r="N2730">
        <f>VLOOKUP(Table5[[#This Row],[CONTROLN]],vlookup_table[],2,FALSE)</f>
        <v>0</v>
      </c>
      <c r="O2730">
        <f>VLOOKUP(Table5[[#This Row],[CONTROLN]],vlookup_table[],4,FALSE)</f>
        <v>6201</v>
      </c>
      <c r="P2730" t="str">
        <f>VLOOKUP(Table5[[#This Row],[CONTROLN]],vlookup_table[],5,FALSE)</f>
        <v>T2</v>
      </c>
      <c r="Q2730">
        <f>VLOOKUP(Table5[[#This Row],[CONTROLN]],vlookup_table[],7,FALSE)</f>
        <v>11</v>
      </c>
      <c r="R2730">
        <f t="shared" si="42"/>
        <v>35</v>
      </c>
      <c r="S27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1" spans="1:19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  <c r="N2731">
        <f>VLOOKUP(Table5[[#This Row],[CONTROLN]],vlookup_table[],2,FALSE)</f>
        <v>0</v>
      </c>
      <c r="O2731">
        <f>VLOOKUP(Table5[[#This Row],[CONTROLN]],vlookup_table[],4,FALSE)</f>
        <v>2010</v>
      </c>
      <c r="P2731" t="str">
        <f>VLOOKUP(Table5[[#This Row],[CONTROLN]],vlookup_table[],5,FALSE)</f>
        <v>T2</v>
      </c>
      <c r="Q2731">
        <f>VLOOKUP(Table5[[#This Row],[CONTROLN]],vlookup_table[],7,FALSE)</f>
        <v>5</v>
      </c>
      <c r="R2731">
        <f t="shared" si="42"/>
        <v>76</v>
      </c>
      <c r="S27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2" spans="1:19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  <c r="N2732">
        <f>VLOOKUP(Table5[[#This Row],[CONTROLN]],vlookup_table[],2,FALSE)</f>
        <v>1</v>
      </c>
      <c r="O2732">
        <f>VLOOKUP(Table5[[#This Row],[CONTROLN]],vlookup_table[],4,FALSE)</f>
        <v>5501</v>
      </c>
      <c r="P2732" t="str">
        <f>VLOOKUP(Table5[[#This Row],[CONTROLN]],vlookup_table[],5,FALSE)</f>
        <v>T1</v>
      </c>
      <c r="Q2732">
        <f>VLOOKUP(Table5[[#This Row],[CONTROLN]],vlookup_table[],7,FALSE)</f>
        <v>10</v>
      </c>
      <c r="R2732">
        <f t="shared" si="42"/>
        <v>42</v>
      </c>
      <c r="S27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3" spans="1:19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  <c r="N2733">
        <f>VLOOKUP(Table5[[#This Row],[CONTROLN]],vlookup_table[],2,FALSE)</f>
        <v>2</v>
      </c>
      <c r="O2733">
        <f>VLOOKUP(Table5[[#This Row],[CONTROLN]],vlookup_table[],4,FALSE)</f>
        <v>1301</v>
      </c>
      <c r="P2733" t="str">
        <f>VLOOKUP(Table5[[#This Row],[CONTROLN]],vlookup_table[],5,FALSE)</f>
        <v>S2</v>
      </c>
      <c r="Q2733">
        <f>VLOOKUP(Table5[[#This Row],[CONTROLN]],vlookup_table[],7,FALSE)</f>
        <v>5</v>
      </c>
      <c r="R2733">
        <f t="shared" si="42"/>
        <v>84</v>
      </c>
      <c r="S27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34" spans="1:19" x14ac:dyDescent="0.35">
      <c r="A2734">
        <v>186462</v>
      </c>
      <c r="B2734" t="s">
        <v>18</v>
      </c>
      <c r="C2734" t="s">
        <v>17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  <c r="N2734">
        <f>VLOOKUP(Table5[[#This Row],[CONTROLN]],vlookup_table[],2,FALSE)</f>
        <v>2</v>
      </c>
      <c r="O2734">
        <f>VLOOKUP(Table5[[#This Row],[CONTROLN]],vlookup_table[],4,FALSE)</f>
        <v>1603</v>
      </c>
      <c r="P2734" t="str">
        <f>VLOOKUP(Table5[[#This Row],[CONTROLN]],vlookup_table[],5,FALSE)</f>
        <v>T2</v>
      </c>
      <c r="Q2734">
        <f>VLOOKUP(Table5[[#This Row],[CONTROLN]],vlookup_table[],7,FALSE)</f>
        <v>8</v>
      </c>
      <c r="R2734">
        <f t="shared" si="42"/>
        <v>81</v>
      </c>
      <c r="S27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5" spans="1:19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  <c r="N2735">
        <f>VLOOKUP(Table5[[#This Row],[CONTROLN]],vlookup_table[],2,FALSE)</f>
        <v>2</v>
      </c>
      <c r="O2735">
        <f>VLOOKUP(Table5[[#This Row],[CONTROLN]],vlookup_table[],4,FALSE)</f>
        <v>5901</v>
      </c>
      <c r="P2735" t="str">
        <f>VLOOKUP(Table5[[#This Row],[CONTROLN]],vlookup_table[],5,FALSE)</f>
        <v>T2</v>
      </c>
      <c r="Q2735">
        <f>VLOOKUP(Table5[[#This Row],[CONTROLN]],vlookup_table[],7,FALSE)</f>
        <v>5</v>
      </c>
      <c r="R2735">
        <f t="shared" si="42"/>
        <v>38</v>
      </c>
      <c r="S27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6" spans="1:19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  <c r="N2736">
        <f>VLOOKUP(Table5[[#This Row],[CONTROLN]],vlookup_table[],2,FALSE)</f>
        <v>0</v>
      </c>
      <c r="O2736">
        <f>VLOOKUP(Table5[[#This Row],[CONTROLN]],vlookup_table[],4,FALSE)</f>
        <v>5801</v>
      </c>
      <c r="P2736" t="str">
        <f>VLOOKUP(Table5[[#This Row],[CONTROLN]],vlookup_table[],5,FALSE)</f>
        <v>T1</v>
      </c>
      <c r="Q2736">
        <f>VLOOKUP(Table5[[#This Row],[CONTROLN]],vlookup_table[],7,FALSE)</f>
        <v>10</v>
      </c>
      <c r="R2736">
        <f t="shared" si="42"/>
        <v>39</v>
      </c>
      <c r="S27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37" spans="1:19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  <c r="N2737">
        <f>VLOOKUP(Table5[[#This Row],[CONTROLN]],vlookup_table[],2,FALSE)</f>
        <v>1002</v>
      </c>
      <c r="O2737">
        <f>VLOOKUP(Table5[[#This Row],[CONTROLN]],vlookup_table[],4,FALSE)</f>
        <v>3301</v>
      </c>
      <c r="P2737" t="str">
        <f>VLOOKUP(Table5[[#This Row],[CONTROLN]],vlookup_table[],5,FALSE)</f>
        <v>S1</v>
      </c>
      <c r="Q2737">
        <f>VLOOKUP(Table5[[#This Row],[CONTROLN]],vlookup_table[],7,FALSE)</f>
        <v>15</v>
      </c>
      <c r="R2737">
        <f t="shared" si="42"/>
        <v>64</v>
      </c>
      <c r="S27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38" spans="1:19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  <c r="N2738">
        <f>VLOOKUP(Table5[[#This Row],[CONTROLN]],vlookup_table[],2,FALSE)</f>
        <v>0</v>
      </c>
      <c r="O2738">
        <f>VLOOKUP(Table5[[#This Row],[CONTROLN]],vlookup_table[],4,FALSE)</f>
        <v>6203</v>
      </c>
      <c r="P2738" t="str">
        <f>VLOOKUP(Table5[[#This Row],[CONTROLN]],vlookup_table[],5,FALSE)</f>
        <v>U2</v>
      </c>
      <c r="Q2738">
        <f>VLOOKUP(Table5[[#This Row],[CONTROLN]],vlookup_table[],7,FALSE)</f>
        <v>25</v>
      </c>
      <c r="R2738">
        <f t="shared" si="42"/>
        <v>35</v>
      </c>
      <c r="S27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39" spans="1:19" x14ac:dyDescent="0.35">
      <c r="A2739">
        <v>134677</v>
      </c>
      <c r="B2739" t="s">
        <v>39</v>
      </c>
      <c r="C2739" t="s">
        <v>109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  <c r="N2739">
        <f>VLOOKUP(Table5[[#This Row],[CONTROLN]],vlookup_table[],2,FALSE)</f>
        <v>28</v>
      </c>
      <c r="O2739">
        <f>VLOOKUP(Table5[[#This Row],[CONTROLN]],vlookup_table[],4,FALSE)</f>
        <v>0</v>
      </c>
      <c r="P2739" t="str">
        <f>VLOOKUP(Table5[[#This Row],[CONTROLN]],vlookup_table[],5,FALSE)</f>
        <v>T2</v>
      </c>
      <c r="Q2739">
        <f>VLOOKUP(Table5[[#This Row],[CONTROLN]],vlookup_table[],7,FALSE)</f>
        <v>5</v>
      </c>
      <c r="R2739" t="str">
        <f t="shared" si="42"/>
        <v/>
      </c>
      <c r="S27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40" spans="1:19" x14ac:dyDescent="0.35">
      <c r="A2740">
        <v>149792</v>
      </c>
      <c r="B2740" t="s">
        <v>22</v>
      </c>
      <c r="C2740" t="s">
        <v>109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  <c r="N2740">
        <f>VLOOKUP(Table5[[#This Row],[CONTROLN]],vlookup_table[],2,FALSE)</f>
        <v>1</v>
      </c>
      <c r="O2740">
        <f>VLOOKUP(Table5[[#This Row],[CONTROLN]],vlookup_table[],4,FALSE)</f>
        <v>2401</v>
      </c>
      <c r="P2740" t="str">
        <f>VLOOKUP(Table5[[#This Row],[CONTROLN]],vlookup_table[],5,FALSE)</f>
        <v/>
      </c>
      <c r="Q2740">
        <f>VLOOKUP(Table5[[#This Row],[CONTROLN]],vlookup_table[],7,FALSE)</f>
        <v>100</v>
      </c>
      <c r="R2740">
        <f t="shared" si="42"/>
        <v>73</v>
      </c>
      <c r="S274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741" spans="1:19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  <c r="N2741">
        <f>VLOOKUP(Table5[[#This Row],[CONTROLN]],vlookup_table[],2,FALSE)</f>
        <v>0</v>
      </c>
      <c r="O2741">
        <f>VLOOKUP(Table5[[#This Row],[CONTROLN]],vlookup_table[],4,FALSE)</f>
        <v>5204</v>
      </c>
      <c r="P2741" t="str">
        <f>VLOOKUP(Table5[[#This Row],[CONTROLN]],vlookup_table[],5,FALSE)</f>
        <v>S1</v>
      </c>
      <c r="Q2741">
        <f>VLOOKUP(Table5[[#This Row],[CONTROLN]],vlookup_table[],7,FALSE)</f>
        <v>15</v>
      </c>
      <c r="R2741">
        <f t="shared" si="42"/>
        <v>45</v>
      </c>
      <c r="S27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42" spans="1:19" x14ac:dyDescent="0.35">
      <c r="A2742">
        <v>135152</v>
      </c>
      <c r="B2742" t="s">
        <v>56</v>
      </c>
      <c r="C2742" t="s">
        <v>17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  <c r="N2742">
        <f>VLOOKUP(Table5[[#This Row],[CONTROLN]],vlookup_table[],2,FALSE)</f>
        <v>2</v>
      </c>
      <c r="O2742">
        <f>VLOOKUP(Table5[[#This Row],[CONTROLN]],vlookup_table[],4,FALSE)</f>
        <v>6801</v>
      </c>
      <c r="P2742" t="str">
        <f>VLOOKUP(Table5[[#This Row],[CONTROLN]],vlookup_table[],5,FALSE)</f>
        <v>S2</v>
      </c>
      <c r="Q2742">
        <f>VLOOKUP(Table5[[#This Row],[CONTROLN]],vlookup_table[],7,FALSE)</f>
        <v>15</v>
      </c>
      <c r="R2742">
        <f t="shared" si="42"/>
        <v>29</v>
      </c>
      <c r="S27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43" spans="1:19" x14ac:dyDescent="0.35">
      <c r="A2743">
        <v>52593</v>
      </c>
      <c r="B2743" t="s">
        <v>108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  <c r="N2743">
        <f>VLOOKUP(Table5[[#This Row],[CONTROLN]],vlookup_table[],2,FALSE)</f>
        <v>2</v>
      </c>
      <c r="O2743">
        <f>VLOOKUP(Table5[[#This Row],[CONTROLN]],vlookup_table[],4,FALSE)</f>
        <v>3801</v>
      </c>
      <c r="P2743" t="str">
        <f>VLOOKUP(Table5[[#This Row],[CONTROLN]],vlookup_table[],5,FALSE)</f>
        <v>R2</v>
      </c>
      <c r="Q2743">
        <f>VLOOKUP(Table5[[#This Row],[CONTROLN]],vlookup_table[],7,FALSE)</f>
        <v>22</v>
      </c>
      <c r="R2743">
        <f t="shared" si="42"/>
        <v>59</v>
      </c>
      <c r="S27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44" spans="1:19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  <c r="N2744">
        <f>VLOOKUP(Table5[[#This Row],[CONTROLN]],vlookup_table[],2,FALSE)</f>
        <v>1</v>
      </c>
      <c r="O2744">
        <f>VLOOKUP(Table5[[#This Row],[CONTROLN]],vlookup_table[],4,FALSE)</f>
        <v>2801</v>
      </c>
      <c r="P2744" t="str">
        <f>VLOOKUP(Table5[[#This Row],[CONTROLN]],vlookup_table[],5,FALSE)</f>
        <v>R2</v>
      </c>
      <c r="Q2744">
        <f>VLOOKUP(Table5[[#This Row],[CONTROLN]],vlookup_table[],7,FALSE)</f>
        <v>11</v>
      </c>
      <c r="R2744">
        <f t="shared" si="42"/>
        <v>69</v>
      </c>
      <c r="S27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45" spans="1:19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  <c r="N2745">
        <f>VLOOKUP(Table5[[#This Row],[CONTROLN]],vlookup_table[],2,FALSE)</f>
        <v>0</v>
      </c>
      <c r="O2745">
        <f>VLOOKUP(Table5[[#This Row],[CONTROLN]],vlookup_table[],4,FALSE)</f>
        <v>6101</v>
      </c>
      <c r="P2745" t="str">
        <f>VLOOKUP(Table5[[#This Row],[CONTROLN]],vlookup_table[],5,FALSE)</f>
        <v>T2</v>
      </c>
      <c r="Q2745">
        <f>VLOOKUP(Table5[[#This Row],[CONTROLN]],vlookup_table[],7,FALSE)</f>
        <v>14</v>
      </c>
      <c r="R2745">
        <f t="shared" si="42"/>
        <v>36</v>
      </c>
      <c r="S27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46" spans="1:19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  <c r="N2746">
        <f>VLOOKUP(Table5[[#This Row],[CONTROLN]],vlookup_table[],2,FALSE)</f>
        <v>2</v>
      </c>
      <c r="O2746">
        <f>VLOOKUP(Table5[[#This Row],[CONTROLN]],vlookup_table[],4,FALSE)</f>
        <v>6701</v>
      </c>
      <c r="P2746" t="str">
        <f>VLOOKUP(Table5[[#This Row],[CONTROLN]],vlookup_table[],5,FALSE)</f>
        <v>S1</v>
      </c>
      <c r="Q2746">
        <f>VLOOKUP(Table5[[#This Row],[CONTROLN]],vlookup_table[],7,FALSE)</f>
        <v>15</v>
      </c>
      <c r="R2746">
        <f t="shared" si="42"/>
        <v>30</v>
      </c>
      <c r="S27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47" spans="1:19" x14ac:dyDescent="0.35">
      <c r="A2747">
        <v>139107</v>
      </c>
      <c r="B2747" t="s">
        <v>56</v>
      </c>
      <c r="C2747" t="s">
        <v>17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  <c r="N2747">
        <f>VLOOKUP(Table5[[#This Row],[CONTROLN]],vlookup_table[],2,FALSE)</f>
        <v>0</v>
      </c>
      <c r="O2747">
        <f>VLOOKUP(Table5[[#This Row],[CONTROLN]],vlookup_table[],4,FALSE)</f>
        <v>3407</v>
      </c>
      <c r="P2747" t="str">
        <f>VLOOKUP(Table5[[#This Row],[CONTROLN]],vlookup_table[],5,FALSE)</f>
        <v>T3</v>
      </c>
      <c r="Q2747">
        <f>VLOOKUP(Table5[[#This Row],[CONTROLN]],vlookup_table[],7,FALSE)</f>
        <v>50</v>
      </c>
      <c r="R2747">
        <f t="shared" si="42"/>
        <v>62</v>
      </c>
      <c r="S27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48" spans="1:19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  <c r="N2748">
        <f>VLOOKUP(Table5[[#This Row],[CONTROLN]],vlookup_table[],2,FALSE)</f>
        <v>1</v>
      </c>
      <c r="O2748">
        <f>VLOOKUP(Table5[[#This Row],[CONTROLN]],vlookup_table[],4,FALSE)</f>
        <v>4612</v>
      </c>
      <c r="P2748" t="str">
        <f>VLOOKUP(Table5[[#This Row],[CONTROLN]],vlookup_table[],5,FALSE)</f>
        <v>T1</v>
      </c>
      <c r="Q2748">
        <f>VLOOKUP(Table5[[#This Row],[CONTROLN]],vlookup_table[],7,FALSE)</f>
        <v>35</v>
      </c>
      <c r="R2748">
        <f t="shared" si="42"/>
        <v>50</v>
      </c>
      <c r="S27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49" spans="1:19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  <c r="N2749">
        <f>VLOOKUP(Table5[[#This Row],[CONTROLN]],vlookup_table[],2,FALSE)</f>
        <v>2</v>
      </c>
      <c r="O2749">
        <f>VLOOKUP(Table5[[#This Row],[CONTROLN]],vlookup_table[],4,FALSE)</f>
        <v>3801</v>
      </c>
      <c r="P2749" t="str">
        <f>VLOOKUP(Table5[[#This Row],[CONTROLN]],vlookup_table[],5,FALSE)</f>
        <v>S3</v>
      </c>
      <c r="Q2749">
        <f>VLOOKUP(Table5[[#This Row],[CONTROLN]],vlookup_table[],7,FALSE)</f>
        <v>10</v>
      </c>
      <c r="R2749">
        <f t="shared" si="42"/>
        <v>59</v>
      </c>
      <c r="S27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50" spans="1:19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  <c r="N2750">
        <f>VLOOKUP(Table5[[#This Row],[CONTROLN]],vlookup_table[],2,FALSE)</f>
        <v>0</v>
      </c>
      <c r="O2750">
        <f>VLOOKUP(Table5[[#This Row],[CONTROLN]],vlookup_table[],4,FALSE)</f>
        <v>4601</v>
      </c>
      <c r="P2750" t="str">
        <f>VLOOKUP(Table5[[#This Row],[CONTROLN]],vlookup_table[],5,FALSE)</f>
        <v>R3</v>
      </c>
      <c r="Q2750">
        <f>VLOOKUP(Table5[[#This Row],[CONTROLN]],vlookup_table[],7,FALSE)</f>
        <v>7</v>
      </c>
      <c r="R2750">
        <f t="shared" si="42"/>
        <v>51</v>
      </c>
      <c r="S27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51" spans="1:19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  <c r="N2751">
        <f>VLOOKUP(Table5[[#This Row],[CONTROLN]],vlookup_table[],2,FALSE)</f>
        <v>2</v>
      </c>
      <c r="O2751">
        <f>VLOOKUP(Table5[[#This Row],[CONTROLN]],vlookup_table[],4,FALSE)</f>
        <v>1001</v>
      </c>
      <c r="P2751" t="str">
        <f>VLOOKUP(Table5[[#This Row],[CONTROLN]],vlookup_table[],5,FALSE)</f>
        <v>R2</v>
      </c>
      <c r="Q2751">
        <f>VLOOKUP(Table5[[#This Row],[CONTROLN]],vlookup_table[],7,FALSE)</f>
        <v>11</v>
      </c>
      <c r="R2751">
        <f t="shared" si="42"/>
        <v>87</v>
      </c>
      <c r="S27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52" spans="1:19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  <c r="N2752">
        <f>VLOOKUP(Table5[[#This Row],[CONTROLN]],vlookup_table[],2,FALSE)</f>
        <v>0</v>
      </c>
      <c r="O2752">
        <f>VLOOKUP(Table5[[#This Row],[CONTROLN]],vlookup_table[],4,FALSE)</f>
        <v>4305</v>
      </c>
      <c r="P2752" t="str">
        <f>VLOOKUP(Table5[[#This Row],[CONTROLN]],vlookup_table[],5,FALSE)</f>
        <v>T1</v>
      </c>
      <c r="Q2752">
        <f>VLOOKUP(Table5[[#This Row],[CONTROLN]],vlookup_table[],7,FALSE)</f>
        <v>15</v>
      </c>
      <c r="R2752">
        <f t="shared" si="42"/>
        <v>54</v>
      </c>
      <c r="S27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53" spans="1:19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  <c r="N2753">
        <f>VLOOKUP(Table5[[#This Row],[CONTROLN]],vlookup_table[],2,FALSE)</f>
        <v>2</v>
      </c>
      <c r="O2753">
        <f>VLOOKUP(Table5[[#This Row],[CONTROLN]],vlookup_table[],4,FALSE)</f>
        <v>0</v>
      </c>
      <c r="P2753" t="str">
        <f>VLOOKUP(Table5[[#This Row],[CONTROLN]],vlookup_table[],5,FALSE)</f>
        <v>R3</v>
      </c>
      <c r="Q2753">
        <f>VLOOKUP(Table5[[#This Row],[CONTROLN]],vlookup_table[],7,FALSE)</f>
        <v>10</v>
      </c>
      <c r="R2753" t="str">
        <f t="shared" si="42"/>
        <v/>
      </c>
      <c r="S27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54" spans="1:19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  <c r="N2754">
        <f>VLOOKUP(Table5[[#This Row],[CONTROLN]],vlookup_table[],2,FALSE)</f>
        <v>1</v>
      </c>
      <c r="O2754">
        <f>VLOOKUP(Table5[[#This Row],[CONTROLN]],vlookup_table[],4,FALSE)</f>
        <v>5501</v>
      </c>
      <c r="P2754" t="str">
        <f>VLOOKUP(Table5[[#This Row],[CONTROLN]],vlookup_table[],5,FALSE)</f>
        <v>S1</v>
      </c>
      <c r="Q2754">
        <f>VLOOKUP(Table5[[#This Row],[CONTROLN]],vlookup_table[],7,FALSE)</f>
        <v>12</v>
      </c>
      <c r="R2754">
        <f t="shared" ref="R2754:R2817" si="43">IF(OR(O2754="",O2754=0),"",(1997-(1900+INT(O2754/100)))-IF(MOD(O2754,100)&gt;6,1,0))</f>
        <v>42</v>
      </c>
      <c r="S27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55" spans="1:19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  <c r="N2755">
        <f>VLOOKUP(Table5[[#This Row],[CONTROLN]],vlookup_table[],2,FALSE)</f>
        <v>0</v>
      </c>
      <c r="O2755">
        <f>VLOOKUP(Table5[[#This Row],[CONTROLN]],vlookup_table[],4,FALSE)</f>
        <v>4403</v>
      </c>
      <c r="P2755" t="str">
        <f>VLOOKUP(Table5[[#This Row],[CONTROLN]],vlookup_table[],5,FALSE)</f>
        <v>S1</v>
      </c>
      <c r="Q2755">
        <f>VLOOKUP(Table5[[#This Row],[CONTROLN]],vlookup_table[],7,FALSE)</f>
        <v>20</v>
      </c>
      <c r="R2755">
        <f t="shared" si="43"/>
        <v>53</v>
      </c>
      <c r="S27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56" spans="1:19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  <c r="N2756">
        <f>VLOOKUP(Table5[[#This Row],[CONTROLN]],vlookup_table[],2,FALSE)</f>
        <v>28</v>
      </c>
      <c r="O2756">
        <f>VLOOKUP(Table5[[#This Row],[CONTROLN]],vlookup_table[],4,FALSE)</f>
        <v>1403</v>
      </c>
      <c r="P2756" t="str">
        <f>VLOOKUP(Table5[[#This Row],[CONTROLN]],vlookup_table[],5,FALSE)</f>
        <v>T1</v>
      </c>
      <c r="Q2756">
        <f>VLOOKUP(Table5[[#This Row],[CONTROLN]],vlookup_table[],7,FALSE)</f>
        <v>15</v>
      </c>
      <c r="R2756">
        <f t="shared" si="43"/>
        <v>83</v>
      </c>
      <c r="S27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57" spans="1:19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  <c r="N2757">
        <f>VLOOKUP(Table5[[#This Row],[CONTROLN]],vlookup_table[],2,FALSE)</f>
        <v>1</v>
      </c>
      <c r="O2757">
        <f>VLOOKUP(Table5[[#This Row],[CONTROLN]],vlookup_table[],4,FALSE)</f>
        <v>4401</v>
      </c>
      <c r="P2757" t="str">
        <f>VLOOKUP(Table5[[#This Row],[CONTROLN]],vlookup_table[],5,FALSE)</f>
        <v>S1</v>
      </c>
      <c r="Q2757">
        <f>VLOOKUP(Table5[[#This Row],[CONTROLN]],vlookup_table[],7,FALSE)</f>
        <v>21</v>
      </c>
      <c r="R2757">
        <f t="shared" si="43"/>
        <v>53</v>
      </c>
      <c r="S27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58" spans="1:19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  <c r="N2758">
        <f>VLOOKUP(Table5[[#This Row],[CONTROLN]],vlookup_table[],2,FALSE)</f>
        <v>1</v>
      </c>
      <c r="O2758">
        <f>VLOOKUP(Table5[[#This Row],[CONTROLN]],vlookup_table[],4,FALSE)</f>
        <v>2103</v>
      </c>
      <c r="P2758" t="str">
        <f>VLOOKUP(Table5[[#This Row],[CONTROLN]],vlookup_table[],5,FALSE)</f>
        <v>R2</v>
      </c>
      <c r="Q2758">
        <f>VLOOKUP(Table5[[#This Row],[CONTROLN]],vlookup_table[],7,FALSE)</f>
        <v>20</v>
      </c>
      <c r="R2758">
        <f t="shared" si="43"/>
        <v>76</v>
      </c>
      <c r="S27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59" spans="1:19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  <c r="N2759">
        <f>VLOOKUP(Table5[[#This Row],[CONTROLN]],vlookup_table[],2,FALSE)</f>
        <v>0</v>
      </c>
      <c r="O2759">
        <f>VLOOKUP(Table5[[#This Row],[CONTROLN]],vlookup_table[],4,FALSE)</f>
        <v>4401</v>
      </c>
      <c r="P2759" t="str">
        <f>VLOOKUP(Table5[[#This Row],[CONTROLN]],vlookup_table[],5,FALSE)</f>
        <v>R3</v>
      </c>
      <c r="Q2759">
        <f>VLOOKUP(Table5[[#This Row],[CONTROLN]],vlookup_table[],7,FALSE)</f>
        <v>4</v>
      </c>
      <c r="R2759">
        <f t="shared" si="43"/>
        <v>53</v>
      </c>
      <c r="S27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60" spans="1:19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  <c r="N2760">
        <f>VLOOKUP(Table5[[#This Row],[CONTROLN]],vlookup_table[],2,FALSE)</f>
        <v>28</v>
      </c>
      <c r="O2760">
        <f>VLOOKUP(Table5[[#This Row],[CONTROLN]],vlookup_table[],4,FALSE)</f>
        <v>4906</v>
      </c>
      <c r="P2760" t="str">
        <f>VLOOKUP(Table5[[#This Row],[CONTROLN]],vlookup_table[],5,FALSE)</f>
        <v>C1</v>
      </c>
      <c r="Q2760">
        <f>VLOOKUP(Table5[[#This Row],[CONTROLN]],vlookup_table[],7,FALSE)</f>
        <v>10</v>
      </c>
      <c r="R2760">
        <f t="shared" si="43"/>
        <v>48</v>
      </c>
      <c r="S27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61" spans="1:19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  <c r="N2761">
        <f>VLOOKUP(Table5[[#This Row],[CONTROLN]],vlookup_table[],2,FALSE)</f>
        <v>0</v>
      </c>
      <c r="O2761">
        <f>VLOOKUP(Table5[[#This Row],[CONTROLN]],vlookup_table[],4,FALSE)</f>
        <v>5806</v>
      </c>
      <c r="P2761" t="str">
        <f>VLOOKUP(Table5[[#This Row],[CONTROLN]],vlookup_table[],5,FALSE)</f>
        <v>U4</v>
      </c>
      <c r="Q2761">
        <f>VLOOKUP(Table5[[#This Row],[CONTROLN]],vlookup_table[],7,FALSE)</f>
        <v>10</v>
      </c>
      <c r="R2761">
        <f t="shared" si="43"/>
        <v>39</v>
      </c>
      <c r="S27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62" spans="1:19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  <c r="N2762">
        <f>VLOOKUP(Table5[[#This Row],[CONTROLN]],vlookup_table[],2,FALSE)</f>
        <v>0</v>
      </c>
      <c r="O2762">
        <f>VLOOKUP(Table5[[#This Row],[CONTROLN]],vlookup_table[],4,FALSE)</f>
        <v>6101</v>
      </c>
      <c r="P2762" t="str">
        <f>VLOOKUP(Table5[[#This Row],[CONTROLN]],vlookup_table[],5,FALSE)</f>
        <v>T2</v>
      </c>
      <c r="Q2762">
        <f>VLOOKUP(Table5[[#This Row],[CONTROLN]],vlookup_table[],7,FALSE)</f>
        <v>15</v>
      </c>
      <c r="R2762">
        <f t="shared" si="43"/>
        <v>36</v>
      </c>
      <c r="S27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63" spans="1:19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  <c r="N2763">
        <f>VLOOKUP(Table5[[#This Row],[CONTROLN]],vlookup_table[],2,FALSE)</f>
        <v>0</v>
      </c>
      <c r="O2763">
        <f>VLOOKUP(Table5[[#This Row],[CONTROLN]],vlookup_table[],4,FALSE)</f>
        <v>0</v>
      </c>
      <c r="P2763" t="str">
        <f>VLOOKUP(Table5[[#This Row],[CONTROLN]],vlookup_table[],5,FALSE)</f>
        <v>S1</v>
      </c>
      <c r="Q2763">
        <f>VLOOKUP(Table5[[#This Row],[CONTROLN]],vlookup_table[],7,FALSE)</f>
        <v>11</v>
      </c>
      <c r="R2763" t="str">
        <f t="shared" si="43"/>
        <v/>
      </c>
      <c r="S27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64" spans="1:19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  <c r="N2764">
        <f>VLOOKUP(Table5[[#This Row],[CONTROLN]],vlookup_table[],2,FALSE)</f>
        <v>0</v>
      </c>
      <c r="O2764">
        <f>VLOOKUP(Table5[[#This Row],[CONTROLN]],vlookup_table[],4,FALSE)</f>
        <v>4901</v>
      </c>
      <c r="P2764" t="str">
        <f>VLOOKUP(Table5[[#This Row],[CONTROLN]],vlookup_table[],5,FALSE)</f>
        <v>S2</v>
      </c>
      <c r="Q2764">
        <f>VLOOKUP(Table5[[#This Row],[CONTROLN]],vlookup_table[],7,FALSE)</f>
        <v>15</v>
      </c>
      <c r="R2764">
        <f t="shared" si="43"/>
        <v>48</v>
      </c>
      <c r="S27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65" spans="1:19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  <c r="N2765">
        <f>VLOOKUP(Table5[[#This Row],[CONTROLN]],vlookup_table[],2,FALSE)</f>
        <v>2</v>
      </c>
      <c r="O2765">
        <f>VLOOKUP(Table5[[#This Row],[CONTROLN]],vlookup_table[],4,FALSE)</f>
        <v>4601</v>
      </c>
      <c r="P2765" t="str">
        <f>VLOOKUP(Table5[[#This Row],[CONTROLN]],vlookup_table[],5,FALSE)</f>
        <v>S3</v>
      </c>
      <c r="Q2765">
        <f>VLOOKUP(Table5[[#This Row],[CONTROLN]],vlookup_table[],7,FALSE)</f>
        <v>15</v>
      </c>
      <c r="R2765">
        <f t="shared" si="43"/>
        <v>51</v>
      </c>
      <c r="S27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66" spans="1:19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  <c r="N2766">
        <f>VLOOKUP(Table5[[#This Row],[CONTROLN]],vlookup_table[],2,FALSE)</f>
        <v>0</v>
      </c>
      <c r="O2766">
        <f>VLOOKUP(Table5[[#This Row],[CONTROLN]],vlookup_table[],4,FALSE)</f>
        <v>4607</v>
      </c>
      <c r="P2766" t="str">
        <f>VLOOKUP(Table5[[#This Row],[CONTROLN]],vlookup_table[],5,FALSE)</f>
        <v>U4</v>
      </c>
      <c r="Q2766">
        <f>VLOOKUP(Table5[[#This Row],[CONTROLN]],vlookup_table[],7,FALSE)</f>
        <v>6</v>
      </c>
      <c r="R2766">
        <f t="shared" si="43"/>
        <v>50</v>
      </c>
      <c r="S27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67" spans="1:19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  <c r="N2767">
        <f>VLOOKUP(Table5[[#This Row],[CONTROLN]],vlookup_table[],2,FALSE)</f>
        <v>0</v>
      </c>
      <c r="O2767">
        <f>VLOOKUP(Table5[[#This Row],[CONTROLN]],vlookup_table[],4,FALSE)</f>
        <v>0</v>
      </c>
      <c r="P2767" t="str">
        <f>VLOOKUP(Table5[[#This Row],[CONTROLN]],vlookup_table[],5,FALSE)</f>
        <v>C2</v>
      </c>
      <c r="Q2767">
        <f>VLOOKUP(Table5[[#This Row],[CONTROLN]],vlookup_table[],7,FALSE)</f>
        <v>15</v>
      </c>
      <c r="R2767" t="str">
        <f t="shared" si="43"/>
        <v/>
      </c>
      <c r="S27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68" spans="1:19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  <c r="N2768">
        <f>VLOOKUP(Table5[[#This Row],[CONTROLN]],vlookup_table[],2,FALSE)</f>
        <v>2</v>
      </c>
      <c r="O2768">
        <f>VLOOKUP(Table5[[#This Row],[CONTROLN]],vlookup_table[],4,FALSE)</f>
        <v>3211</v>
      </c>
      <c r="P2768" t="str">
        <f>VLOOKUP(Table5[[#This Row],[CONTROLN]],vlookup_table[],5,FALSE)</f>
        <v>C2</v>
      </c>
      <c r="Q2768">
        <f>VLOOKUP(Table5[[#This Row],[CONTROLN]],vlookup_table[],7,FALSE)</f>
        <v>5</v>
      </c>
      <c r="R2768">
        <f t="shared" si="43"/>
        <v>64</v>
      </c>
      <c r="S27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69" spans="1:19" x14ac:dyDescent="0.35">
      <c r="A2769">
        <v>188913</v>
      </c>
      <c r="B2769" t="s">
        <v>56</v>
      </c>
      <c r="C2769" t="s">
        <v>17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  <c r="N2769">
        <f>VLOOKUP(Table5[[#This Row],[CONTROLN]],vlookup_table[],2,FALSE)</f>
        <v>0</v>
      </c>
      <c r="O2769">
        <f>VLOOKUP(Table5[[#This Row],[CONTROLN]],vlookup_table[],4,FALSE)</f>
        <v>0</v>
      </c>
      <c r="P2769" t="str">
        <f>VLOOKUP(Table5[[#This Row],[CONTROLN]],vlookup_table[],5,FALSE)</f>
        <v>S2</v>
      </c>
      <c r="Q2769">
        <f>VLOOKUP(Table5[[#This Row],[CONTROLN]],vlookup_table[],7,FALSE)</f>
        <v>20</v>
      </c>
      <c r="R2769" t="str">
        <f t="shared" si="43"/>
        <v/>
      </c>
      <c r="S27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70" spans="1:19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  <c r="N2770">
        <f>VLOOKUP(Table5[[#This Row],[CONTROLN]],vlookup_table[],2,FALSE)</f>
        <v>2</v>
      </c>
      <c r="O2770">
        <f>VLOOKUP(Table5[[#This Row],[CONTROLN]],vlookup_table[],4,FALSE)</f>
        <v>5810</v>
      </c>
      <c r="P2770" t="str">
        <f>VLOOKUP(Table5[[#This Row],[CONTROLN]],vlookup_table[],5,FALSE)</f>
        <v>T2</v>
      </c>
      <c r="Q2770">
        <f>VLOOKUP(Table5[[#This Row],[CONTROLN]],vlookup_table[],7,FALSE)</f>
        <v>10</v>
      </c>
      <c r="R2770">
        <f t="shared" si="43"/>
        <v>38</v>
      </c>
      <c r="S27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71" spans="1:19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  <c r="N2771">
        <f>VLOOKUP(Table5[[#This Row],[CONTROLN]],vlookup_table[],2,FALSE)</f>
        <v>0</v>
      </c>
      <c r="O2771">
        <f>VLOOKUP(Table5[[#This Row],[CONTROLN]],vlookup_table[],4,FALSE)</f>
        <v>4604</v>
      </c>
      <c r="P2771" t="str">
        <f>VLOOKUP(Table5[[#This Row],[CONTROLN]],vlookup_table[],5,FALSE)</f>
        <v>S1</v>
      </c>
      <c r="Q2771">
        <f>VLOOKUP(Table5[[#This Row],[CONTROLN]],vlookup_table[],7,FALSE)</f>
        <v>15</v>
      </c>
      <c r="R2771">
        <f t="shared" si="43"/>
        <v>51</v>
      </c>
      <c r="S27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72" spans="1:19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  <c r="N2772">
        <f>VLOOKUP(Table5[[#This Row],[CONTROLN]],vlookup_table[],2,FALSE)</f>
        <v>28</v>
      </c>
      <c r="O2772">
        <f>VLOOKUP(Table5[[#This Row],[CONTROLN]],vlookup_table[],4,FALSE)</f>
        <v>5801</v>
      </c>
      <c r="P2772" t="str">
        <f>VLOOKUP(Table5[[#This Row],[CONTROLN]],vlookup_table[],5,FALSE)</f>
        <v>U1</v>
      </c>
      <c r="Q2772">
        <f>VLOOKUP(Table5[[#This Row],[CONTROLN]],vlookup_table[],7,FALSE)</f>
        <v>17</v>
      </c>
      <c r="R2772">
        <f t="shared" si="43"/>
        <v>39</v>
      </c>
      <c r="S27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73" spans="1:19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  <c r="N2773">
        <f>VLOOKUP(Table5[[#This Row],[CONTROLN]],vlookup_table[],2,FALSE)</f>
        <v>0</v>
      </c>
      <c r="O2773">
        <f>VLOOKUP(Table5[[#This Row],[CONTROLN]],vlookup_table[],4,FALSE)</f>
        <v>3104</v>
      </c>
      <c r="P2773" t="str">
        <f>VLOOKUP(Table5[[#This Row],[CONTROLN]],vlookup_table[],5,FALSE)</f>
        <v>R3</v>
      </c>
      <c r="Q2773">
        <f>VLOOKUP(Table5[[#This Row],[CONTROLN]],vlookup_table[],7,FALSE)</f>
        <v>13</v>
      </c>
      <c r="R2773">
        <f t="shared" si="43"/>
        <v>66</v>
      </c>
      <c r="S27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74" spans="1:19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  <c r="N2774">
        <f>VLOOKUP(Table5[[#This Row],[CONTROLN]],vlookup_table[],2,FALSE)</f>
        <v>0</v>
      </c>
      <c r="O2774">
        <f>VLOOKUP(Table5[[#This Row],[CONTROLN]],vlookup_table[],4,FALSE)</f>
        <v>3203</v>
      </c>
      <c r="P2774" t="str">
        <f>VLOOKUP(Table5[[#This Row],[CONTROLN]],vlookup_table[],5,FALSE)</f>
        <v>R3</v>
      </c>
      <c r="Q2774">
        <f>VLOOKUP(Table5[[#This Row],[CONTROLN]],vlookup_table[],7,FALSE)</f>
        <v>4</v>
      </c>
      <c r="R2774">
        <f t="shared" si="43"/>
        <v>65</v>
      </c>
      <c r="S27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75" spans="1:19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  <c r="N2775">
        <f>VLOOKUP(Table5[[#This Row],[CONTROLN]],vlookup_table[],2,FALSE)</f>
        <v>0</v>
      </c>
      <c r="O2775">
        <f>VLOOKUP(Table5[[#This Row],[CONTROLN]],vlookup_table[],4,FALSE)</f>
        <v>3610</v>
      </c>
      <c r="P2775" t="str">
        <f>VLOOKUP(Table5[[#This Row],[CONTROLN]],vlookup_table[],5,FALSE)</f>
        <v>C1</v>
      </c>
      <c r="Q2775">
        <f>VLOOKUP(Table5[[#This Row],[CONTROLN]],vlookup_table[],7,FALSE)</f>
        <v>12</v>
      </c>
      <c r="R2775">
        <f t="shared" si="43"/>
        <v>60</v>
      </c>
      <c r="S27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76" spans="1:19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  <c r="N2776">
        <f>VLOOKUP(Table5[[#This Row],[CONTROLN]],vlookup_table[],2,FALSE)</f>
        <v>0</v>
      </c>
      <c r="O2776">
        <f>VLOOKUP(Table5[[#This Row],[CONTROLN]],vlookup_table[],4,FALSE)</f>
        <v>0</v>
      </c>
      <c r="P2776" t="str">
        <f>VLOOKUP(Table5[[#This Row],[CONTROLN]],vlookup_table[],5,FALSE)</f>
        <v>R2</v>
      </c>
      <c r="Q2776">
        <f>VLOOKUP(Table5[[#This Row],[CONTROLN]],vlookup_table[],7,FALSE)</f>
        <v>10</v>
      </c>
      <c r="R2776" t="str">
        <f t="shared" si="43"/>
        <v/>
      </c>
      <c r="S27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77" spans="1:19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  <c r="N2777">
        <f>VLOOKUP(Table5[[#This Row],[CONTROLN]],vlookup_table[],2,FALSE)</f>
        <v>1</v>
      </c>
      <c r="O2777">
        <f>VLOOKUP(Table5[[#This Row],[CONTROLN]],vlookup_table[],4,FALSE)</f>
        <v>4406</v>
      </c>
      <c r="P2777" t="str">
        <f>VLOOKUP(Table5[[#This Row],[CONTROLN]],vlookup_table[],5,FALSE)</f>
        <v>U1</v>
      </c>
      <c r="Q2777">
        <f>VLOOKUP(Table5[[#This Row],[CONTROLN]],vlookup_table[],7,FALSE)</f>
        <v>45</v>
      </c>
      <c r="R2777">
        <f t="shared" si="43"/>
        <v>53</v>
      </c>
      <c r="S27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78" spans="1:19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  <c r="N2778">
        <f>VLOOKUP(Table5[[#This Row],[CONTROLN]],vlookup_table[],2,FALSE)</f>
        <v>1</v>
      </c>
      <c r="O2778">
        <f>VLOOKUP(Table5[[#This Row],[CONTROLN]],vlookup_table[],4,FALSE)</f>
        <v>4703</v>
      </c>
      <c r="P2778" t="str">
        <f>VLOOKUP(Table5[[#This Row],[CONTROLN]],vlookup_table[],5,FALSE)</f>
        <v>S2</v>
      </c>
      <c r="Q2778">
        <f>VLOOKUP(Table5[[#This Row],[CONTROLN]],vlookup_table[],7,FALSE)</f>
        <v>6</v>
      </c>
      <c r="R2778">
        <f t="shared" si="43"/>
        <v>50</v>
      </c>
      <c r="S27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79" spans="1:19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  <c r="N2779">
        <f>VLOOKUP(Table5[[#This Row],[CONTROLN]],vlookup_table[],2,FALSE)</f>
        <v>0</v>
      </c>
      <c r="O2779">
        <f>VLOOKUP(Table5[[#This Row],[CONTROLN]],vlookup_table[],4,FALSE)</f>
        <v>3501</v>
      </c>
      <c r="P2779" t="str">
        <f>VLOOKUP(Table5[[#This Row],[CONTROLN]],vlookup_table[],5,FALSE)</f>
        <v>U1</v>
      </c>
      <c r="Q2779">
        <f>VLOOKUP(Table5[[#This Row],[CONTROLN]],vlookup_table[],7,FALSE)</f>
        <v>16</v>
      </c>
      <c r="R2779">
        <f t="shared" si="43"/>
        <v>62</v>
      </c>
      <c r="S27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80" spans="1:19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  <c r="N2780">
        <f>VLOOKUP(Table5[[#This Row],[CONTROLN]],vlookup_table[],2,FALSE)</f>
        <v>2</v>
      </c>
      <c r="O2780">
        <f>VLOOKUP(Table5[[#This Row],[CONTROLN]],vlookup_table[],4,FALSE)</f>
        <v>0</v>
      </c>
      <c r="P2780" t="str">
        <f>VLOOKUP(Table5[[#This Row],[CONTROLN]],vlookup_table[],5,FALSE)</f>
        <v>T1</v>
      </c>
      <c r="Q2780">
        <f>VLOOKUP(Table5[[#This Row],[CONTROLN]],vlookup_table[],7,FALSE)</f>
        <v>20</v>
      </c>
      <c r="R2780" t="str">
        <f t="shared" si="43"/>
        <v/>
      </c>
      <c r="S27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1" spans="1:19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  <c r="N2781">
        <f>VLOOKUP(Table5[[#This Row],[CONTROLN]],vlookup_table[],2,FALSE)</f>
        <v>0</v>
      </c>
      <c r="O2781">
        <f>VLOOKUP(Table5[[#This Row],[CONTROLN]],vlookup_table[],4,FALSE)</f>
        <v>4301</v>
      </c>
      <c r="P2781" t="str">
        <f>VLOOKUP(Table5[[#This Row],[CONTROLN]],vlookup_table[],5,FALSE)</f>
        <v>T2</v>
      </c>
      <c r="Q2781">
        <f>VLOOKUP(Table5[[#This Row],[CONTROLN]],vlookup_table[],7,FALSE)</f>
        <v>18</v>
      </c>
      <c r="R2781">
        <f t="shared" si="43"/>
        <v>54</v>
      </c>
      <c r="S27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2" spans="1:19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  <c r="N2782">
        <f>VLOOKUP(Table5[[#This Row],[CONTROLN]],vlookup_table[],2,FALSE)</f>
        <v>2</v>
      </c>
      <c r="O2782">
        <f>VLOOKUP(Table5[[#This Row],[CONTROLN]],vlookup_table[],4,FALSE)</f>
        <v>0</v>
      </c>
      <c r="P2782" t="str">
        <f>VLOOKUP(Table5[[#This Row],[CONTROLN]],vlookup_table[],5,FALSE)</f>
        <v>R2</v>
      </c>
      <c r="Q2782">
        <f>VLOOKUP(Table5[[#This Row],[CONTROLN]],vlookup_table[],7,FALSE)</f>
        <v>3</v>
      </c>
      <c r="R2782" t="str">
        <f t="shared" si="43"/>
        <v/>
      </c>
      <c r="S27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83" spans="1:19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  <c r="N2783">
        <f>VLOOKUP(Table5[[#This Row],[CONTROLN]],vlookup_table[],2,FALSE)</f>
        <v>28</v>
      </c>
      <c r="O2783">
        <f>VLOOKUP(Table5[[#This Row],[CONTROLN]],vlookup_table[],4,FALSE)</f>
        <v>4706</v>
      </c>
      <c r="P2783" t="str">
        <f>VLOOKUP(Table5[[#This Row],[CONTROLN]],vlookup_table[],5,FALSE)</f>
        <v>S2</v>
      </c>
      <c r="Q2783">
        <f>VLOOKUP(Table5[[#This Row],[CONTROLN]],vlookup_table[],7,FALSE)</f>
        <v>25</v>
      </c>
      <c r="R2783">
        <f t="shared" si="43"/>
        <v>50</v>
      </c>
      <c r="S27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84" spans="1:19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  <c r="N2784">
        <f>VLOOKUP(Table5[[#This Row],[CONTROLN]],vlookup_table[],2,FALSE)</f>
        <v>0</v>
      </c>
      <c r="O2784">
        <f>VLOOKUP(Table5[[#This Row],[CONTROLN]],vlookup_table[],4,FALSE)</f>
        <v>0</v>
      </c>
      <c r="P2784" t="str">
        <f>VLOOKUP(Table5[[#This Row],[CONTROLN]],vlookup_table[],5,FALSE)</f>
        <v>T2</v>
      </c>
      <c r="Q2784">
        <f>VLOOKUP(Table5[[#This Row],[CONTROLN]],vlookup_table[],7,FALSE)</f>
        <v>40</v>
      </c>
      <c r="R2784" t="str">
        <f t="shared" si="43"/>
        <v/>
      </c>
      <c r="S27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5" spans="1:19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  <c r="N2785">
        <f>VLOOKUP(Table5[[#This Row],[CONTROLN]],vlookup_table[],2,FALSE)</f>
        <v>0</v>
      </c>
      <c r="O2785">
        <f>VLOOKUP(Table5[[#This Row],[CONTROLN]],vlookup_table[],4,FALSE)</f>
        <v>0</v>
      </c>
      <c r="P2785" t="str">
        <f>VLOOKUP(Table5[[#This Row],[CONTROLN]],vlookup_table[],5,FALSE)</f>
        <v>R2</v>
      </c>
      <c r="Q2785">
        <f>VLOOKUP(Table5[[#This Row],[CONTROLN]],vlookup_table[],7,FALSE)</f>
        <v>11</v>
      </c>
      <c r="R2785" t="str">
        <f t="shared" si="43"/>
        <v/>
      </c>
      <c r="S27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86" spans="1:19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  <c r="N2786">
        <f>VLOOKUP(Table5[[#This Row],[CONTROLN]],vlookup_table[],2,FALSE)</f>
        <v>28</v>
      </c>
      <c r="O2786">
        <f>VLOOKUP(Table5[[#This Row],[CONTROLN]],vlookup_table[],4,FALSE)</f>
        <v>4301</v>
      </c>
      <c r="P2786" t="str">
        <f>VLOOKUP(Table5[[#This Row],[CONTROLN]],vlookup_table[],5,FALSE)</f>
        <v>T1</v>
      </c>
      <c r="Q2786">
        <f>VLOOKUP(Table5[[#This Row],[CONTROLN]],vlookup_table[],7,FALSE)</f>
        <v>15</v>
      </c>
      <c r="R2786">
        <f t="shared" si="43"/>
        <v>54</v>
      </c>
      <c r="S27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7" spans="1:19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  <c r="N2787">
        <f>VLOOKUP(Table5[[#This Row],[CONTROLN]],vlookup_table[],2,FALSE)</f>
        <v>0</v>
      </c>
      <c r="O2787">
        <f>VLOOKUP(Table5[[#This Row],[CONTROLN]],vlookup_table[],4,FALSE)</f>
        <v>6201</v>
      </c>
      <c r="P2787" t="str">
        <f>VLOOKUP(Table5[[#This Row],[CONTROLN]],vlookup_table[],5,FALSE)</f>
        <v>T1</v>
      </c>
      <c r="Q2787">
        <f>VLOOKUP(Table5[[#This Row],[CONTROLN]],vlookup_table[],7,FALSE)</f>
        <v>14</v>
      </c>
      <c r="R2787">
        <f t="shared" si="43"/>
        <v>35</v>
      </c>
      <c r="S27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88" spans="1:19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  <c r="N2788">
        <f>VLOOKUP(Table5[[#This Row],[CONTROLN]],vlookup_table[],2,FALSE)</f>
        <v>0</v>
      </c>
      <c r="O2788">
        <f>VLOOKUP(Table5[[#This Row],[CONTROLN]],vlookup_table[],4,FALSE)</f>
        <v>0</v>
      </c>
      <c r="P2788" t="str">
        <f>VLOOKUP(Table5[[#This Row],[CONTROLN]],vlookup_table[],5,FALSE)</f>
        <v>U3</v>
      </c>
      <c r="Q2788">
        <f>VLOOKUP(Table5[[#This Row],[CONTROLN]],vlookup_table[],7,FALSE)</f>
        <v>10</v>
      </c>
      <c r="R2788" t="str">
        <f t="shared" si="43"/>
        <v/>
      </c>
      <c r="S27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789" spans="1:19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  <c r="N2789">
        <f>VLOOKUP(Table5[[#This Row],[CONTROLN]],vlookup_table[],2,FALSE)</f>
        <v>0</v>
      </c>
      <c r="O2789">
        <f>VLOOKUP(Table5[[#This Row],[CONTROLN]],vlookup_table[],4,FALSE)</f>
        <v>5912</v>
      </c>
      <c r="P2789" t="str">
        <f>VLOOKUP(Table5[[#This Row],[CONTROLN]],vlookup_table[],5,FALSE)</f>
        <v>S1</v>
      </c>
      <c r="Q2789">
        <f>VLOOKUP(Table5[[#This Row],[CONTROLN]],vlookup_table[],7,FALSE)</f>
        <v>25</v>
      </c>
      <c r="R2789">
        <f t="shared" si="43"/>
        <v>37</v>
      </c>
      <c r="S27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90" spans="1:19" x14ac:dyDescent="0.35">
      <c r="A2790">
        <v>181382</v>
      </c>
      <c r="B2790" t="s">
        <v>41</v>
      </c>
      <c r="C2790" t="s">
        <v>14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  <c r="N2790">
        <f>VLOOKUP(Table5[[#This Row],[CONTROLN]],vlookup_table[],2,FALSE)</f>
        <v>2</v>
      </c>
      <c r="O2790">
        <f>VLOOKUP(Table5[[#This Row],[CONTROLN]],vlookup_table[],4,FALSE)</f>
        <v>0</v>
      </c>
      <c r="P2790" t="str">
        <f>VLOOKUP(Table5[[#This Row],[CONTROLN]],vlookup_table[],5,FALSE)</f>
        <v>R2</v>
      </c>
      <c r="Q2790">
        <f>VLOOKUP(Table5[[#This Row],[CONTROLN]],vlookup_table[],7,FALSE)</f>
        <v>12</v>
      </c>
      <c r="R2790" t="str">
        <f t="shared" si="43"/>
        <v/>
      </c>
      <c r="S27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91" spans="1:19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  <c r="N2791">
        <f>VLOOKUP(Table5[[#This Row],[CONTROLN]],vlookup_table[],2,FALSE)</f>
        <v>2</v>
      </c>
      <c r="O2791">
        <f>VLOOKUP(Table5[[#This Row],[CONTROLN]],vlookup_table[],4,FALSE)</f>
        <v>2201</v>
      </c>
      <c r="P2791" t="str">
        <f>VLOOKUP(Table5[[#This Row],[CONTROLN]],vlookup_table[],5,FALSE)</f>
        <v>S1</v>
      </c>
      <c r="Q2791">
        <f>VLOOKUP(Table5[[#This Row],[CONTROLN]],vlookup_table[],7,FALSE)</f>
        <v>10</v>
      </c>
      <c r="R2791">
        <f t="shared" si="43"/>
        <v>75</v>
      </c>
      <c r="S27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92" spans="1:19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  <c r="N2792">
        <f>VLOOKUP(Table5[[#This Row],[CONTROLN]],vlookup_table[],2,FALSE)</f>
        <v>1</v>
      </c>
      <c r="O2792">
        <f>VLOOKUP(Table5[[#This Row],[CONTROLN]],vlookup_table[],4,FALSE)</f>
        <v>5801</v>
      </c>
      <c r="P2792" t="str">
        <f>VLOOKUP(Table5[[#This Row],[CONTROLN]],vlookup_table[],5,FALSE)</f>
        <v>R2</v>
      </c>
      <c r="Q2792">
        <f>VLOOKUP(Table5[[#This Row],[CONTROLN]],vlookup_table[],7,FALSE)</f>
        <v>10</v>
      </c>
      <c r="R2792">
        <f t="shared" si="43"/>
        <v>39</v>
      </c>
      <c r="S27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793" spans="1:19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  <c r="N2793">
        <f>VLOOKUP(Table5[[#This Row],[CONTROLN]],vlookup_table[],2,FALSE)</f>
        <v>0</v>
      </c>
      <c r="O2793">
        <f>VLOOKUP(Table5[[#This Row],[CONTROLN]],vlookup_table[],4,FALSE)</f>
        <v>0</v>
      </c>
      <c r="P2793" t="str">
        <f>VLOOKUP(Table5[[#This Row],[CONTROLN]],vlookup_table[],5,FALSE)</f>
        <v>S1</v>
      </c>
      <c r="Q2793">
        <f>VLOOKUP(Table5[[#This Row],[CONTROLN]],vlookup_table[],7,FALSE)</f>
        <v>20</v>
      </c>
      <c r="R2793" t="str">
        <f t="shared" si="43"/>
        <v/>
      </c>
      <c r="S27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94" spans="1:19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  <c r="N2794">
        <f>VLOOKUP(Table5[[#This Row],[CONTROLN]],vlookup_table[],2,FALSE)</f>
        <v>0</v>
      </c>
      <c r="O2794">
        <f>VLOOKUP(Table5[[#This Row],[CONTROLN]],vlookup_table[],4,FALSE)</f>
        <v>5702</v>
      </c>
      <c r="P2794" t="str">
        <f>VLOOKUP(Table5[[#This Row],[CONTROLN]],vlookup_table[],5,FALSE)</f>
        <v>C1</v>
      </c>
      <c r="Q2794">
        <f>VLOOKUP(Table5[[#This Row],[CONTROLN]],vlookup_table[],7,FALSE)</f>
        <v>20</v>
      </c>
      <c r="R2794">
        <f t="shared" si="43"/>
        <v>40</v>
      </c>
      <c r="S27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95" spans="1:19" x14ac:dyDescent="0.35">
      <c r="A2795">
        <v>132767</v>
      </c>
      <c r="B2795" t="s">
        <v>67</v>
      </c>
      <c r="C2795" t="s">
        <v>14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  <c r="N2795">
        <f>VLOOKUP(Table5[[#This Row],[CONTROLN]],vlookup_table[],2,FALSE)</f>
        <v>1</v>
      </c>
      <c r="O2795">
        <f>VLOOKUP(Table5[[#This Row],[CONTROLN]],vlookup_table[],4,FALSE)</f>
        <v>2001</v>
      </c>
      <c r="P2795" t="str">
        <f>VLOOKUP(Table5[[#This Row],[CONTROLN]],vlookup_table[],5,FALSE)</f>
        <v>C1</v>
      </c>
      <c r="Q2795">
        <f>VLOOKUP(Table5[[#This Row],[CONTROLN]],vlookup_table[],7,FALSE)</f>
        <v>15</v>
      </c>
      <c r="R2795">
        <f t="shared" si="43"/>
        <v>77</v>
      </c>
      <c r="S27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96" spans="1:19" x14ac:dyDescent="0.35">
      <c r="A2796">
        <v>178334</v>
      </c>
      <c r="B2796" t="s">
        <v>41</v>
      </c>
      <c r="C2796" t="s">
        <v>109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  <c r="N2796">
        <f>VLOOKUP(Table5[[#This Row],[CONTROLN]],vlookup_table[],2,FALSE)</f>
        <v>0</v>
      </c>
      <c r="O2796">
        <f>VLOOKUP(Table5[[#This Row],[CONTROLN]],vlookup_table[],4,FALSE)</f>
        <v>2701</v>
      </c>
      <c r="P2796" t="str">
        <f>VLOOKUP(Table5[[#This Row],[CONTROLN]],vlookup_table[],5,FALSE)</f>
        <v>S2</v>
      </c>
      <c r="Q2796">
        <f>VLOOKUP(Table5[[#This Row],[CONTROLN]],vlookup_table[],7,FALSE)</f>
        <v>11</v>
      </c>
      <c r="R2796">
        <f t="shared" si="43"/>
        <v>70</v>
      </c>
      <c r="S27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797" spans="1:19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  <c r="N2797">
        <f>VLOOKUP(Table5[[#This Row],[CONTROLN]],vlookup_table[],2,FALSE)</f>
        <v>2</v>
      </c>
      <c r="O2797">
        <f>VLOOKUP(Table5[[#This Row],[CONTROLN]],vlookup_table[],4,FALSE)</f>
        <v>1801</v>
      </c>
      <c r="P2797" t="str">
        <f>VLOOKUP(Table5[[#This Row],[CONTROLN]],vlookup_table[],5,FALSE)</f>
        <v>C1</v>
      </c>
      <c r="Q2797">
        <f>VLOOKUP(Table5[[#This Row],[CONTROLN]],vlookup_table[],7,FALSE)</f>
        <v>10</v>
      </c>
      <c r="R2797">
        <f t="shared" si="43"/>
        <v>79</v>
      </c>
      <c r="S27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798" spans="1:19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  <c r="N2798">
        <f>VLOOKUP(Table5[[#This Row],[CONTROLN]],vlookup_table[],2,FALSE)</f>
        <v>2</v>
      </c>
      <c r="O2798">
        <f>VLOOKUP(Table5[[#This Row],[CONTROLN]],vlookup_table[],4,FALSE)</f>
        <v>5611</v>
      </c>
      <c r="P2798" t="str">
        <f>VLOOKUP(Table5[[#This Row],[CONTROLN]],vlookup_table[],5,FALSE)</f>
        <v>T1</v>
      </c>
      <c r="Q2798">
        <f>VLOOKUP(Table5[[#This Row],[CONTROLN]],vlookup_table[],7,FALSE)</f>
        <v>10</v>
      </c>
      <c r="R2798">
        <f t="shared" si="43"/>
        <v>40</v>
      </c>
      <c r="S27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799" spans="1:19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  <c r="N2799">
        <f>VLOOKUP(Table5[[#This Row],[CONTROLN]],vlookup_table[],2,FALSE)</f>
        <v>0</v>
      </c>
      <c r="O2799">
        <f>VLOOKUP(Table5[[#This Row],[CONTROLN]],vlookup_table[],4,FALSE)</f>
        <v>4601</v>
      </c>
      <c r="P2799" t="str">
        <f>VLOOKUP(Table5[[#This Row],[CONTROLN]],vlookup_table[],5,FALSE)</f>
        <v>R2</v>
      </c>
      <c r="Q2799">
        <f>VLOOKUP(Table5[[#This Row],[CONTROLN]],vlookup_table[],7,FALSE)</f>
        <v>16</v>
      </c>
      <c r="R2799">
        <f t="shared" si="43"/>
        <v>51</v>
      </c>
      <c r="S27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00" spans="1:19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  <c r="N2800">
        <f>VLOOKUP(Table5[[#This Row],[CONTROLN]],vlookup_table[],2,FALSE)</f>
        <v>2</v>
      </c>
      <c r="O2800">
        <f>VLOOKUP(Table5[[#This Row],[CONTROLN]],vlookup_table[],4,FALSE)</f>
        <v>5904</v>
      </c>
      <c r="P2800" t="str">
        <f>VLOOKUP(Table5[[#This Row],[CONTROLN]],vlookup_table[],5,FALSE)</f>
        <v>S2</v>
      </c>
      <c r="Q2800">
        <f>VLOOKUP(Table5[[#This Row],[CONTROLN]],vlookup_table[],7,FALSE)</f>
        <v>12</v>
      </c>
      <c r="R2800">
        <f t="shared" si="43"/>
        <v>38</v>
      </c>
      <c r="S28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01" spans="1:19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  <c r="N2801">
        <f>VLOOKUP(Table5[[#This Row],[CONTROLN]],vlookup_table[],2,FALSE)</f>
        <v>1</v>
      </c>
      <c r="O2801">
        <f>VLOOKUP(Table5[[#This Row],[CONTROLN]],vlookup_table[],4,FALSE)</f>
        <v>4801</v>
      </c>
      <c r="P2801" t="str">
        <f>VLOOKUP(Table5[[#This Row],[CONTROLN]],vlookup_table[],5,FALSE)</f>
        <v>R2</v>
      </c>
      <c r="Q2801">
        <f>VLOOKUP(Table5[[#This Row],[CONTROLN]],vlookup_table[],7,FALSE)</f>
        <v>25</v>
      </c>
      <c r="R2801">
        <f t="shared" si="43"/>
        <v>49</v>
      </c>
      <c r="S28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02" spans="1:19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  <c r="N2802">
        <f>VLOOKUP(Table5[[#This Row],[CONTROLN]],vlookup_table[],2,FALSE)</f>
        <v>0</v>
      </c>
      <c r="O2802">
        <f>VLOOKUP(Table5[[#This Row],[CONTROLN]],vlookup_table[],4,FALSE)</f>
        <v>6601</v>
      </c>
      <c r="P2802" t="str">
        <f>VLOOKUP(Table5[[#This Row],[CONTROLN]],vlookup_table[],5,FALSE)</f>
        <v>S2</v>
      </c>
      <c r="Q2802">
        <f>VLOOKUP(Table5[[#This Row],[CONTROLN]],vlookup_table[],7,FALSE)</f>
        <v>20</v>
      </c>
      <c r="R2802">
        <f t="shared" si="43"/>
        <v>31</v>
      </c>
      <c r="S28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03" spans="1:19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  <c r="N2803">
        <f>VLOOKUP(Table5[[#This Row],[CONTROLN]],vlookup_table[],2,FALSE)</f>
        <v>28</v>
      </c>
      <c r="O2803">
        <f>VLOOKUP(Table5[[#This Row],[CONTROLN]],vlookup_table[],4,FALSE)</f>
        <v>4201</v>
      </c>
      <c r="P2803" t="str">
        <f>VLOOKUP(Table5[[#This Row],[CONTROLN]],vlookup_table[],5,FALSE)</f>
        <v>S2</v>
      </c>
      <c r="Q2803">
        <f>VLOOKUP(Table5[[#This Row],[CONTROLN]],vlookup_table[],7,FALSE)</f>
        <v>2</v>
      </c>
      <c r="R2803">
        <f t="shared" si="43"/>
        <v>55</v>
      </c>
      <c r="S28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04" spans="1:19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  <c r="N2804">
        <f>VLOOKUP(Table5[[#This Row],[CONTROLN]],vlookup_table[],2,FALSE)</f>
        <v>2</v>
      </c>
      <c r="O2804">
        <f>VLOOKUP(Table5[[#This Row],[CONTROLN]],vlookup_table[],4,FALSE)</f>
        <v>2409</v>
      </c>
      <c r="P2804" t="str">
        <f>VLOOKUP(Table5[[#This Row],[CONTROLN]],vlookup_table[],5,FALSE)</f>
        <v>S2</v>
      </c>
      <c r="Q2804">
        <f>VLOOKUP(Table5[[#This Row],[CONTROLN]],vlookup_table[],7,FALSE)</f>
        <v>13</v>
      </c>
      <c r="R2804">
        <f t="shared" si="43"/>
        <v>72</v>
      </c>
      <c r="S28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05" spans="1:19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  <c r="N2805">
        <f>VLOOKUP(Table5[[#This Row],[CONTROLN]],vlookup_table[],2,FALSE)</f>
        <v>0</v>
      </c>
      <c r="O2805">
        <f>VLOOKUP(Table5[[#This Row],[CONTROLN]],vlookup_table[],4,FALSE)</f>
        <v>5401</v>
      </c>
      <c r="P2805" t="str">
        <f>VLOOKUP(Table5[[#This Row],[CONTROLN]],vlookup_table[],5,FALSE)</f>
        <v>T1</v>
      </c>
      <c r="Q2805">
        <f>VLOOKUP(Table5[[#This Row],[CONTROLN]],vlookup_table[],7,FALSE)</f>
        <v>8</v>
      </c>
      <c r="R2805">
        <f t="shared" si="43"/>
        <v>43</v>
      </c>
      <c r="S28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06" spans="1:19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  <c r="N2806">
        <f>VLOOKUP(Table5[[#This Row],[CONTROLN]],vlookup_table[],2,FALSE)</f>
        <v>0</v>
      </c>
      <c r="O2806">
        <f>VLOOKUP(Table5[[#This Row],[CONTROLN]],vlookup_table[],4,FALSE)</f>
        <v>0</v>
      </c>
      <c r="P2806" t="str">
        <f>VLOOKUP(Table5[[#This Row],[CONTROLN]],vlookup_table[],5,FALSE)</f>
        <v>C1</v>
      </c>
      <c r="Q2806">
        <f>VLOOKUP(Table5[[#This Row],[CONTROLN]],vlookup_table[],7,FALSE)</f>
        <v>20</v>
      </c>
      <c r="R2806" t="str">
        <f t="shared" si="43"/>
        <v/>
      </c>
      <c r="S28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07" spans="1:19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  <c r="N2807">
        <f>VLOOKUP(Table5[[#This Row],[CONTROLN]],vlookup_table[],2,FALSE)</f>
        <v>0</v>
      </c>
      <c r="O2807">
        <f>VLOOKUP(Table5[[#This Row],[CONTROLN]],vlookup_table[],4,FALSE)</f>
        <v>1403</v>
      </c>
      <c r="P2807" t="str">
        <f>VLOOKUP(Table5[[#This Row],[CONTROLN]],vlookup_table[],5,FALSE)</f>
        <v>R2</v>
      </c>
      <c r="Q2807">
        <f>VLOOKUP(Table5[[#This Row],[CONTROLN]],vlookup_table[],7,FALSE)</f>
        <v>16</v>
      </c>
      <c r="R2807">
        <f t="shared" si="43"/>
        <v>83</v>
      </c>
      <c r="S28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08" spans="1:19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  <c r="N2808">
        <f>VLOOKUP(Table5[[#This Row],[CONTROLN]],vlookup_table[],2,FALSE)</f>
        <v>2</v>
      </c>
      <c r="O2808">
        <f>VLOOKUP(Table5[[#This Row],[CONTROLN]],vlookup_table[],4,FALSE)</f>
        <v>0</v>
      </c>
      <c r="P2808" t="str">
        <f>VLOOKUP(Table5[[#This Row],[CONTROLN]],vlookup_table[],5,FALSE)</f>
        <v>T2</v>
      </c>
      <c r="Q2808">
        <f>VLOOKUP(Table5[[#This Row],[CONTROLN]],vlookup_table[],7,FALSE)</f>
        <v>5</v>
      </c>
      <c r="R2808" t="str">
        <f t="shared" si="43"/>
        <v/>
      </c>
      <c r="S28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09" spans="1:19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  <c r="N2809">
        <f>VLOOKUP(Table5[[#This Row],[CONTROLN]],vlookup_table[],2,FALSE)</f>
        <v>2</v>
      </c>
      <c r="O2809">
        <f>VLOOKUP(Table5[[#This Row],[CONTROLN]],vlookup_table[],4,FALSE)</f>
        <v>3711</v>
      </c>
      <c r="P2809" t="str">
        <f>VLOOKUP(Table5[[#This Row],[CONTROLN]],vlookup_table[],5,FALSE)</f>
        <v>T1</v>
      </c>
      <c r="Q2809">
        <f>VLOOKUP(Table5[[#This Row],[CONTROLN]],vlookup_table[],7,FALSE)</f>
        <v>10</v>
      </c>
      <c r="R2809">
        <f t="shared" si="43"/>
        <v>59</v>
      </c>
      <c r="S28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10" spans="1:19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  <c r="N2810">
        <f>VLOOKUP(Table5[[#This Row],[CONTROLN]],vlookup_table[],2,FALSE)</f>
        <v>2</v>
      </c>
      <c r="O2810">
        <f>VLOOKUP(Table5[[#This Row],[CONTROLN]],vlookup_table[],4,FALSE)</f>
        <v>0</v>
      </c>
      <c r="P2810" t="str">
        <f>VLOOKUP(Table5[[#This Row],[CONTROLN]],vlookup_table[],5,FALSE)</f>
        <v>T2</v>
      </c>
      <c r="Q2810">
        <f>VLOOKUP(Table5[[#This Row],[CONTROLN]],vlookup_table[],7,FALSE)</f>
        <v>40</v>
      </c>
      <c r="R2810" t="str">
        <f t="shared" si="43"/>
        <v/>
      </c>
      <c r="S28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11" spans="1:19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  <c r="N2811">
        <f>VLOOKUP(Table5[[#This Row],[CONTROLN]],vlookup_table[],2,FALSE)</f>
        <v>0</v>
      </c>
      <c r="O2811">
        <f>VLOOKUP(Table5[[#This Row],[CONTROLN]],vlookup_table[],4,FALSE)</f>
        <v>2601</v>
      </c>
      <c r="P2811" t="str">
        <f>VLOOKUP(Table5[[#This Row],[CONTROLN]],vlookup_table[],5,FALSE)</f>
        <v>R2</v>
      </c>
      <c r="Q2811">
        <f>VLOOKUP(Table5[[#This Row],[CONTROLN]],vlookup_table[],7,FALSE)</f>
        <v>20</v>
      </c>
      <c r="R2811">
        <f t="shared" si="43"/>
        <v>71</v>
      </c>
      <c r="S28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12" spans="1:19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  <c r="N2812">
        <f>VLOOKUP(Table5[[#This Row],[CONTROLN]],vlookup_table[],2,FALSE)</f>
        <v>1</v>
      </c>
      <c r="O2812">
        <f>VLOOKUP(Table5[[#This Row],[CONTROLN]],vlookup_table[],4,FALSE)</f>
        <v>2601</v>
      </c>
      <c r="P2812" t="str">
        <f>VLOOKUP(Table5[[#This Row],[CONTROLN]],vlookup_table[],5,FALSE)</f>
        <v>T3</v>
      </c>
      <c r="Q2812">
        <f>VLOOKUP(Table5[[#This Row],[CONTROLN]],vlookup_table[],7,FALSE)</f>
        <v>5</v>
      </c>
      <c r="R2812">
        <f t="shared" si="43"/>
        <v>71</v>
      </c>
      <c r="S28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13" spans="1:19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  <c r="N2813">
        <f>VLOOKUP(Table5[[#This Row],[CONTROLN]],vlookup_table[],2,FALSE)</f>
        <v>0</v>
      </c>
      <c r="O2813">
        <f>VLOOKUP(Table5[[#This Row],[CONTROLN]],vlookup_table[],4,FALSE)</f>
        <v>4001</v>
      </c>
      <c r="P2813" t="str">
        <f>VLOOKUP(Table5[[#This Row],[CONTROLN]],vlookup_table[],5,FALSE)</f>
        <v>S2</v>
      </c>
      <c r="Q2813">
        <f>VLOOKUP(Table5[[#This Row],[CONTROLN]],vlookup_table[],7,FALSE)</f>
        <v>20</v>
      </c>
      <c r="R2813">
        <f t="shared" si="43"/>
        <v>57</v>
      </c>
      <c r="S28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14" spans="1:19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  <c r="N2814">
        <f>VLOOKUP(Table5[[#This Row],[CONTROLN]],vlookup_table[],2,FALSE)</f>
        <v>0</v>
      </c>
      <c r="O2814">
        <f>VLOOKUP(Table5[[#This Row],[CONTROLN]],vlookup_table[],4,FALSE)</f>
        <v>3401</v>
      </c>
      <c r="P2814" t="str">
        <f>VLOOKUP(Table5[[#This Row],[CONTROLN]],vlookup_table[],5,FALSE)</f>
        <v>S1</v>
      </c>
      <c r="Q2814">
        <f>VLOOKUP(Table5[[#This Row],[CONTROLN]],vlookup_table[],7,FALSE)</f>
        <v>19</v>
      </c>
      <c r="R2814">
        <f t="shared" si="43"/>
        <v>63</v>
      </c>
      <c r="S28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15" spans="1:19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  <c r="N2815">
        <f>VLOOKUP(Table5[[#This Row],[CONTROLN]],vlookup_table[],2,FALSE)</f>
        <v>2</v>
      </c>
      <c r="O2815">
        <f>VLOOKUP(Table5[[#This Row],[CONTROLN]],vlookup_table[],4,FALSE)</f>
        <v>2603</v>
      </c>
      <c r="P2815" t="str">
        <f>VLOOKUP(Table5[[#This Row],[CONTROLN]],vlookup_table[],5,FALSE)</f>
        <v>C3</v>
      </c>
      <c r="Q2815">
        <f>VLOOKUP(Table5[[#This Row],[CONTROLN]],vlookup_table[],7,FALSE)</f>
        <v>11</v>
      </c>
      <c r="R2815">
        <f t="shared" si="43"/>
        <v>71</v>
      </c>
      <c r="S28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16" spans="1:19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  <c r="N2816">
        <f>VLOOKUP(Table5[[#This Row],[CONTROLN]],vlookup_table[],2,FALSE)</f>
        <v>1</v>
      </c>
      <c r="O2816">
        <f>VLOOKUP(Table5[[#This Row],[CONTROLN]],vlookup_table[],4,FALSE)</f>
        <v>1110</v>
      </c>
      <c r="P2816" t="str">
        <f>VLOOKUP(Table5[[#This Row],[CONTROLN]],vlookup_table[],5,FALSE)</f>
        <v/>
      </c>
      <c r="Q2816">
        <f>VLOOKUP(Table5[[#This Row],[CONTROLN]],vlookup_table[],7,FALSE)</f>
        <v>11</v>
      </c>
      <c r="R2816">
        <f t="shared" si="43"/>
        <v>85</v>
      </c>
      <c r="S281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817" spans="1:19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  <c r="N2817">
        <f>VLOOKUP(Table5[[#This Row],[CONTROLN]],vlookup_table[],2,FALSE)</f>
        <v>0</v>
      </c>
      <c r="O2817">
        <f>VLOOKUP(Table5[[#This Row],[CONTROLN]],vlookup_table[],4,FALSE)</f>
        <v>2807</v>
      </c>
      <c r="P2817" t="str">
        <f>VLOOKUP(Table5[[#This Row],[CONTROLN]],vlookup_table[],5,FALSE)</f>
        <v>T1</v>
      </c>
      <c r="Q2817">
        <f>VLOOKUP(Table5[[#This Row],[CONTROLN]],vlookup_table[],7,FALSE)</f>
        <v>5</v>
      </c>
      <c r="R2817">
        <f t="shared" si="43"/>
        <v>68</v>
      </c>
      <c r="S28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18" spans="1:19" x14ac:dyDescent="0.35">
      <c r="A2818">
        <v>183412</v>
      </c>
      <c r="B2818" t="s">
        <v>41</v>
      </c>
      <c r="C2818" t="s">
        <v>109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  <c r="N2818">
        <f>VLOOKUP(Table5[[#This Row],[CONTROLN]],vlookup_table[],2,FALSE)</f>
        <v>0</v>
      </c>
      <c r="O2818">
        <f>VLOOKUP(Table5[[#This Row],[CONTROLN]],vlookup_table[],4,FALSE)</f>
        <v>0</v>
      </c>
      <c r="P2818" t="str">
        <f>VLOOKUP(Table5[[#This Row],[CONTROLN]],vlookup_table[],5,FALSE)</f>
        <v>R2</v>
      </c>
      <c r="Q2818">
        <f>VLOOKUP(Table5[[#This Row],[CONTROLN]],vlookup_table[],7,FALSE)</f>
        <v>50</v>
      </c>
      <c r="R2818" t="str">
        <f t="shared" ref="R2818:R2881" si="44">IF(OR(O2818="",O2818=0),"",(1997-(1900+INT(O2818/100)))-IF(MOD(O2818,100)&gt;6,1,0))</f>
        <v/>
      </c>
      <c r="S28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19" spans="1:19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  <c r="N2819">
        <f>VLOOKUP(Table5[[#This Row],[CONTROLN]],vlookup_table[],2,FALSE)</f>
        <v>1</v>
      </c>
      <c r="O2819">
        <f>VLOOKUP(Table5[[#This Row],[CONTROLN]],vlookup_table[],4,FALSE)</f>
        <v>4701</v>
      </c>
      <c r="P2819" t="str">
        <f>VLOOKUP(Table5[[#This Row],[CONTROLN]],vlookup_table[],5,FALSE)</f>
        <v>C2</v>
      </c>
      <c r="Q2819">
        <f>VLOOKUP(Table5[[#This Row],[CONTROLN]],vlookup_table[],7,FALSE)</f>
        <v>8</v>
      </c>
      <c r="R2819">
        <f t="shared" si="44"/>
        <v>50</v>
      </c>
      <c r="S28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20" spans="1:19" x14ac:dyDescent="0.35">
      <c r="A2820">
        <v>53496</v>
      </c>
      <c r="B2820" t="s">
        <v>108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  <c r="N2820">
        <f>VLOOKUP(Table5[[#This Row],[CONTROLN]],vlookup_table[],2,FALSE)</f>
        <v>28</v>
      </c>
      <c r="O2820">
        <f>VLOOKUP(Table5[[#This Row],[CONTROLN]],vlookup_table[],4,FALSE)</f>
        <v>5009</v>
      </c>
      <c r="P2820" t="str">
        <f>VLOOKUP(Table5[[#This Row],[CONTROLN]],vlookup_table[],5,FALSE)</f>
        <v>S2</v>
      </c>
      <c r="Q2820">
        <f>VLOOKUP(Table5[[#This Row],[CONTROLN]],vlookup_table[],7,FALSE)</f>
        <v>20</v>
      </c>
      <c r="R2820">
        <f t="shared" si="44"/>
        <v>46</v>
      </c>
      <c r="S28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21" spans="1:19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  <c r="N2821">
        <f>VLOOKUP(Table5[[#This Row],[CONTROLN]],vlookup_table[],2,FALSE)</f>
        <v>1</v>
      </c>
      <c r="O2821">
        <f>VLOOKUP(Table5[[#This Row],[CONTROLN]],vlookup_table[],4,FALSE)</f>
        <v>0</v>
      </c>
      <c r="P2821" t="str">
        <f>VLOOKUP(Table5[[#This Row],[CONTROLN]],vlookup_table[],5,FALSE)</f>
        <v>S1</v>
      </c>
      <c r="Q2821">
        <f>VLOOKUP(Table5[[#This Row],[CONTROLN]],vlookup_table[],7,FALSE)</f>
        <v>15</v>
      </c>
      <c r="R2821" t="str">
        <f t="shared" si="44"/>
        <v/>
      </c>
      <c r="S28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22" spans="1:19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  <c r="N2822">
        <f>VLOOKUP(Table5[[#This Row],[CONTROLN]],vlookup_table[],2,FALSE)</f>
        <v>0</v>
      </c>
      <c r="O2822">
        <f>VLOOKUP(Table5[[#This Row],[CONTROLN]],vlookup_table[],4,FALSE)</f>
        <v>1601</v>
      </c>
      <c r="P2822" t="str">
        <f>VLOOKUP(Table5[[#This Row],[CONTROLN]],vlookup_table[],5,FALSE)</f>
        <v>S1</v>
      </c>
      <c r="Q2822">
        <f>VLOOKUP(Table5[[#This Row],[CONTROLN]],vlookup_table[],7,FALSE)</f>
        <v>20</v>
      </c>
      <c r="R2822">
        <f t="shared" si="44"/>
        <v>81</v>
      </c>
      <c r="S28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23" spans="1:19" x14ac:dyDescent="0.35">
      <c r="A2823">
        <v>21644</v>
      </c>
      <c r="B2823" t="s">
        <v>18</v>
      </c>
      <c r="C2823" t="s">
        <v>17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  <c r="N2823">
        <f>VLOOKUP(Table5[[#This Row],[CONTROLN]],vlookup_table[],2,FALSE)</f>
        <v>2</v>
      </c>
      <c r="O2823">
        <f>VLOOKUP(Table5[[#This Row],[CONTROLN]],vlookup_table[],4,FALSE)</f>
        <v>4001</v>
      </c>
      <c r="P2823" t="str">
        <f>VLOOKUP(Table5[[#This Row],[CONTROLN]],vlookup_table[],5,FALSE)</f>
        <v>T2</v>
      </c>
      <c r="Q2823">
        <f>VLOOKUP(Table5[[#This Row],[CONTROLN]],vlookup_table[],7,FALSE)</f>
        <v>8</v>
      </c>
      <c r="R2823">
        <f t="shared" si="44"/>
        <v>57</v>
      </c>
      <c r="S28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24" spans="1:19" x14ac:dyDescent="0.35">
      <c r="A2824">
        <v>181075</v>
      </c>
      <c r="B2824" t="s">
        <v>41</v>
      </c>
      <c r="C2824" t="s">
        <v>14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  <c r="N2824">
        <f>VLOOKUP(Table5[[#This Row],[CONTROLN]],vlookup_table[],2,FALSE)</f>
        <v>0</v>
      </c>
      <c r="O2824">
        <f>VLOOKUP(Table5[[#This Row],[CONTROLN]],vlookup_table[],4,FALSE)</f>
        <v>2101</v>
      </c>
      <c r="P2824" t="str">
        <f>VLOOKUP(Table5[[#This Row],[CONTROLN]],vlookup_table[],5,FALSE)</f>
        <v>T1</v>
      </c>
      <c r="Q2824">
        <f>VLOOKUP(Table5[[#This Row],[CONTROLN]],vlookup_table[],7,FALSE)</f>
        <v>10</v>
      </c>
      <c r="R2824">
        <f t="shared" si="44"/>
        <v>76</v>
      </c>
      <c r="S28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25" spans="1:19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  <c r="N2825">
        <f>VLOOKUP(Table5[[#This Row],[CONTROLN]],vlookup_table[],2,FALSE)</f>
        <v>1</v>
      </c>
      <c r="O2825">
        <f>VLOOKUP(Table5[[#This Row],[CONTROLN]],vlookup_table[],4,FALSE)</f>
        <v>2901</v>
      </c>
      <c r="P2825" t="str">
        <f>VLOOKUP(Table5[[#This Row],[CONTROLN]],vlookup_table[],5,FALSE)</f>
        <v>T2</v>
      </c>
      <c r="Q2825">
        <f>VLOOKUP(Table5[[#This Row],[CONTROLN]],vlookup_table[],7,FALSE)</f>
        <v>9</v>
      </c>
      <c r="R2825">
        <f t="shared" si="44"/>
        <v>68</v>
      </c>
      <c r="S28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26" spans="1:19" x14ac:dyDescent="0.35">
      <c r="A2826">
        <v>97691</v>
      </c>
      <c r="B2826" t="s">
        <v>16</v>
      </c>
      <c r="C2826" t="s">
        <v>109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  <c r="N2826">
        <f>VLOOKUP(Table5[[#This Row],[CONTROLN]],vlookup_table[],2,FALSE)</f>
        <v>1002</v>
      </c>
      <c r="O2826">
        <f>VLOOKUP(Table5[[#This Row],[CONTROLN]],vlookup_table[],4,FALSE)</f>
        <v>3001</v>
      </c>
      <c r="P2826" t="str">
        <f>VLOOKUP(Table5[[#This Row],[CONTROLN]],vlookup_table[],5,FALSE)</f>
        <v>C1</v>
      </c>
      <c r="Q2826">
        <f>VLOOKUP(Table5[[#This Row],[CONTROLN]],vlookup_table[],7,FALSE)</f>
        <v>16</v>
      </c>
      <c r="R2826">
        <f t="shared" si="44"/>
        <v>67</v>
      </c>
      <c r="S28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27" spans="1:19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  <c r="N2827">
        <f>VLOOKUP(Table5[[#This Row],[CONTROLN]],vlookup_table[],2,FALSE)</f>
        <v>0</v>
      </c>
      <c r="O2827">
        <f>VLOOKUP(Table5[[#This Row],[CONTROLN]],vlookup_table[],4,FALSE)</f>
        <v>0</v>
      </c>
      <c r="P2827" t="str">
        <f>VLOOKUP(Table5[[#This Row],[CONTROLN]],vlookup_table[],5,FALSE)</f>
        <v>T1</v>
      </c>
      <c r="Q2827">
        <f>VLOOKUP(Table5[[#This Row],[CONTROLN]],vlookup_table[],7,FALSE)</f>
        <v>5</v>
      </c>
      <c r="R2827" t="str">
        <f t="shared" si="44"/>
        <v/>
      </c>
      <c r="S28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28" spans="1:19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  <c r="N2828">
        <f>VLOOKUP(Table5[[#This Row],[CONTROLN]],vlookup_table[],2,FALSE)</f>
        <v>0</v>
      </c>
      <c r="O2828">
        <f>VLOOKUP(Table5[[#This Row],[CONTROLN]],vlookup_table[],4,FALSE)</f>
        <v>2801</v>
      </c>
      <c r="P2828" t="str">
        <f>VLOOKUP(Table5[[#This Row],[CONTROLN]],vlookup_table[],5,FALSE)</f>
        <v>U1</v>
      </c>
      <c r="Q2828">
        <f>VLOOKUP(Table5[[#This Row],[CONTROLN]],vlookup_table[],7,FALSE)</f>
        <v>15</v>
      </c>
      <c r="R2828">
        <f t="shared" si="44"/>
        <v>69</v>
      </c>
      <c r="S28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29" spans="1:19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  <c r="N2829">
        <f>VLOOKUP(Table5[[#This Row],[CONTROLN]],vlookup_table[],2,FALSE)</f>
        <v>0</v>
      </c>
      <c r="O2829">
        <f>VLOOKUP(Table5[[#This Row],[CONTROLN]],vlookup_table[],4,FALSE)</f>
        <v>0</v>
      </c>
      <c r="P2829" t="str">
        <f>VLOOKUP(Table5[[#This Row],[CONTROLN]],vlookup_table[],5,FALSE)</f>
        <v>T1</v>
      </c>
      <c r="Q2829">
        <f>VLOOKUP(Table5[[#This Row],[CONTROLN]],vlookup_table[],7,FALSE)</f>
        <v>35</v>
      </c>
      <c r="R2829" t="str">
        <f t="shared" si="44"/>
        <v/>
      </c>
      <c r="S28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30" spans="1:19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  <c r="N2830">
        <f>VLOOKUP(Table5[[#This Row],[CONTROLN]],vlookup_table[],2,FALSE)</f>
        <v>2</v>
      </c>
      <c r="O2830">
        <f>VLOOKUP(Table5[[#This Row],[CONTROLN]],vlookup_table[],4,FALSE)</f>
        <v>5201</v>
      </c>
      <c r="P2830" t="str">
        <f>VLOOKUP(Table5[[#This Row],[CONTROLN]],vlookup_table[],5,FALSE)</f>
        <v>C1</v>
      </c>
      <c r="Q2830">
        <f>VLOOKUP(Table5[[#This Row],[CONTROLN]],vlookup_table[],7,FALSE)</f>
        <v>10</v>
      </c>
      <c r="R2830">
        <f t="shared" si="44"/>
        <v>45</v>
      </c>
      <c r="S28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31" spans="1:19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  <c r="N2831">
        <f>VLOOKUP(Table5[[#This Row],[CONTROLN]],vlookup_table[],2,FALSE)</f>
        <v>1</v>
      </c>
      <c r="O2831">
        <f>VLOOKUP(Table5[[#This Row],[CONTROLN]],vlookup_table[],4,FALSE)</f>
        <v>2304</v>
      </c>
      <c r="P2831" t="str">
        <f>VLOOKUP(Table5[[#This Row],[CONTROLN]],vlookup_table[],5,FALSE)</f>
        <v>T2</v>
      </c>
      <c r="Q2831">
        <f>VLOOKUP(Table5[[#This Row],[CONTROLN]],vlookup_table[],7,FALSE)</f>
        <v>15</v>
      </c>
      <c r="R2831">
        <f t="shared" si="44"/>
        <v>74</v>
      </c>
      <c r="S28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32" spans="1:19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  <c r="N2832">
        <f>VLOOKUP(Table5[[#This Row],[CONTROLN]],vlookup_table[],2,FALSE)</f>
        <v>1002</v>
      </c>
      <c r="O2832">
        <f>VLOOKUP(Table5[[#This Row],[CONTROLN]],vlookup_table[],4,FALSE)</f>
        <v>5701</v>
      </c>
      <c r="P2832" t="str">
        <f>VLOOKUP(Table5[[#This Row],[CONTROLN]],vlookup_table[],5,FALSE)</f>
        <v>R3</v>
      </c>
      <c r="Q2832">
        <f>VLOOKUP(Table5[[#This Row],[CONTROLN]],vlookup_table[],7,FALSE)</f>
        <v>37</v>
      </c>
      <c r="R2832">
        <f t="shared" si="44"/>
        <v>40</v>
      </c>
      <c r="S28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33" spans="1:19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  <c r="N2833">
        <f>VLOOKUP(Table5[[#This Row],[CONTROLN]],vlookup_table[],2,FALSE)</f>
        <v>2</v>
      </c>
      <c r="O2833">
        <f>VLOOKUP(Table5[[#This Row],[CONTROLN]],vlookup_table[],4,FALSE)</f>
        <v>0</v>
      </c>
      <c r="P2833" t="str">
        <f>VLOOKUP(Table5[[#This Row],[CONTROLN]],vlookup_table[],5,FALSE)</f>
        <v>U1</v>
      </c>
      <c r="Q2833">
        <f>VLOOKUP(Table5[[#This Row],[CONTROLN]],vlookup_table[],7,FALSE)</f>
        <v>20</v>
      </c>
      <c r="R2833" t="str">
        <f t="shared" si="44"/>
        <v/>
      </c>
      <c r="S28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34" spans="1:19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  <c r="N2834">
        <f>VLOOKUP(Table5[[#This Row],[CONTROLN]],vlookup_table[],2,FALSE)</f>
        <v>0</v>
      </c>
      <c r="O2834">
        <f>VLOOKUP(Table5[[#This Row],[CONTROLN]],vlookup_table[],4,FALSE)</f>
        <v>6001</v>
      </c>
      <c r="P2834" t="str">
        <f>VLOOKUP(Table5[[#This Row],[CONTROLN]],vlookup_table[],5,FALSE)</f>
        <v>S1</v>
      </c>
      <c r="Q2834">
        <f>VLOOKUP(Table5[[#This Row],[CONTROLN]],vlookup_table[],7,FALSE)</f>
        <v>15</v>
      </c>
      <c r="R2834">
        <f t="shared" si="44"/>
        <v>37</v>
      </c>
      <c r="S28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35" spans="1:19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  <c r="N2835">
        <f>VLOOKUP(Table5[[#This Row],[CONTROLN]],vlookup_table[],2,FALSE)</f>
        <v>2</v>
      </c>
      <c r="O2835">
        <f>VLOOKUP(Table5[[#This Row],[CONTROLN]],vlookup_table[],4,FALSE)</f>
        <v>1501</v>
      </c>
      <c r="P2835" t="str">
        <f>VLOOKUP(Table5[[#This Row],[CONTROLN]],vlookup_table[],5,FALSE)</f>
        <v>U3</v>
      </c>
      <c r="Q2835">
        <f>VLOOKUP(Table5[[#This Row],[CONTROLN]],vlookup_table[],7,FALSE)</f>
        <v>11</v>
      </c>
      <c r="R2835">
        <f t="shared" si="44"/>
        <v>82</v>
      </c>
      <c r="S28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36" spans="1:19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  <c r="N2836">
        <f>VLOOKUP(Table5[[#This Row],[CONTROLN]],vlookup_table[],2,FALSE)</f>
        <v>1</v>
      </c>
      <c r="O2836">
        <f>VLOOKUP(Table5[[#This Row],[CONTROLN]],vlookup_table[],4,FALSE)</f>
        <v>3001</v>
      </c>
      <c r="P2836" t="str">
        <f>VLOOKUP(Table5[[#This Row],[CONTROLN]],vlookup_table[],5,FALSE)</f>
        <v>R3</v>
      </c>
      <c r="Q2836">
        <f>VLOOKUP(Table5[[#This Row],[CONTROLN]],vlookup_table[],7,FALSE)</f>
        <v>10</v>
      </c>
      <c r="R2836">
        <f t="shared" si="44"/>
        <v>67</v>
      </c>
      <c r="S28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37" spans="1:19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  <c r="N2837">
        <f>VLOOKUP(Table5[[#This Row],[CONTROLN]],vlookup_table[],2,FALSE)</f>
        <v>2</v>
      </c>
      <c r="O2837">
        <f>VLOOKUP(Table5[[#This Row],[CONTROLN]],vlookup_table[],4,FALSE)</f>
        <v>5101</v>
      </c>
      <c r="P2837" t="str">
        <f>VLOOKUP(Table5[[#This Row],[CONTROLN]],vlookup_table[],5,FALSE)</f>
        <v>R2</v>
      </c>
      <c r="Q2837">
        <f>VLOOKUP(Table5[[#This Row],[CONTROLN]],vlookup_table[],7,FALSE)</f>
        <v>4</v>
      </c>
      <c r="R2837">
        <f t="shared" si="44"/>
        <v>46</v>
      </c>
      <c r="S28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38" spans="1:19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  <c r="N2838">
        <f>VLOOKUP(Table5[[#This Row],[CONTROLN]],vlookup_table[],2,FALSE)</f>
        <v>0</v>
      </c>
      <c r="O2838">
        <f>VLOOKUP(Table5[[#This Row],[CONTROLN]],vlookup_table[],4,FALSE)</f>
        <v>3508</v>
      </c>
      <c r="P2838" t="str">
        <f>VLOOKUP(Table5[[#This Row],[CONTROLN]],vlookup_table[],5,FALSE)</f>
        <v>U4</v>
      </c>
      <c r="Q2838">
        <f>VLOOKUP(Table5[[#This Row],[CONTROLN]],vlookup_table[],7,FALSE)</f>
        <v>15</v>
      </c>
      <c r="R2838">
        <f t="shared" si="44"/>
        <v>61</v>
      </c>
      <c r="S28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39" spans="1:19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  <c r="N2839">
        <f>VLOOKUP(Table5[[#This Row],[CONTROLN]],vlookup_table[],2,FALSE)</f>
        <v>1</v>
      </c>
      <c r="O2839">
        <f>VLOOKUP(Table5[[#This Row],[CONTROLN]],vlookup_table[],4,FALSE)</f>
        <v>1110</v>
      </c>
      <c r="P2839" t="str">
        <f>VLOOKUP(Table5[[#This Row],[CONTROLN]],vlookup_table[],5,FALSE)</f>
        <v>R2</v>
      </c>
      <c r="Q2839">
        <f>VLOOKUP(Table5[[#This Row],[CONTROLN]],vlookup_table[],7,FALSE)</f>
        <v>10</v>
      </c>
      <c r="R2839">
        <f t="shared" si="44"/>
        <v>85</v>
      </c>
      <c r="S28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0" spans="1:19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  <c r="N2840">
        <f>VLOOKUP(Table5[[#This Row],[CONTROLN]],vlookup_table[],2,FALSE)</f>
        <v>1</v>
      </c>
      <c r="O2840">
        <f>VLOOKUP(Table5[[#This Row],[CONTROLN]],vlookup_table[],4,FALSE)</f>
        <v>2005</v>
      </c>
      <c r="P2840" t="str">
        <f>VLOOKUP(Table5[[#This Row],[CONTROLN]],vlookup_table[],5,FALSE)</f>
        <v>C3</v>
      </c>
      <c r="Q2840">
        <f>VLOOKUP(Table5[[#This Row],[CONTROLN]],vlookup_table[],7,FALSE)</f>
        <v>6</v>
      </c>
      <c r="R2840">
        <f t="shared" si="44"/>
        <v>77</v>
      </c>
      <c r="S28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41" spans="1:19" x14ac:dyDescent="0.35">
      <c r="A2841">
        <v>184255</v>
      </c>
      <c r="B2841" t="s">
        <v>41</v>
      </c>
      <c r="C2841" t="s">
        <v>14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  <c r="N2841">
        <f>VLOOKUP(Table5[[#This Row],[CONTROLN]],vlookup_table[],2,FALSE)</f>
        <v>1</v>
      </c>
      <c r="O2841">
        <f>VLOOKUP(Table5[[#This Row],[CONTROLN]],vlookup_table[],4,FALSE)</f>
        <v>3210</v>
      </c>
      <c r="P2841" t="str">
        <f>VLOOKUP(Table5[[#This Row],[CONTROLN]],vlookup_table[],5,FALSE)</f>
        <v>T1</v>
      </c>
      <c r="Q2841">
        <f>VLOOKUP(Table5[[#This Row],[CONTROLN]],vlookup_table[],7,FALSE)</f>
        <v>25</v>
      </c>
      <c r="R2841">
        <f t="shared" si="44"/>
        <v>64</v>
      </c>
      <c r="S28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42" spans="1:19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  <c r="N2842">
        <f>VLOOKUP(Table5[[#This Row],[CONTROLN]],vlookup_table[],2,FALSE)</f>
        <v>28</v>
      </c>
      <c r="O2842">
        <f>VLOOKUP(Table5[[#This Row],[CONTROLN]],vlookup_table[],4,FALSE)</f>
        <v>0</v>
      </c>
      <c r="P2842" t="str">
        <f>VLOOKUP(Table5[[#This Row],[CONTROLN]],vlookup_table[],5,FALSE)</f>
        <v>S2</v>
      </c>
      <c r="Q2842">
        <f>VLOOKUP(Table5[[#This Row],[CONTROLN]],vlookup_table[],7,FALSE)</f>
        <v>20</v>
      </c>
      <c r="R2842" t="str">
        <f t="shared" si="44"/>
        <v/>
      </c>
      <c r="S28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43" spans="1:19" x14ac:dyDescent="0.35">
      <c r="A2843">
        <v>182670</v>
      </c>
      <c r="B2843" t="s">
        <v>41</v>
      </c>
      <c r="C2843" t="s">
        <v>14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  <c r="N2843">
        <f>VLOOKUP(Table5[[#This Row],[CONTROLN]],vlookup_table[],2,FALSE)</f>
        <v>1</v>
      </c>
      <c r="O2843">
        <f>VLOOKUP(Table5[[#This Row],[CONTROLN]],vlookup_table[],4,FALSE)</f>
        <v>2304</v>
      </c>
      <c r="P2843" t="str">
        <f>VLOOKUP(Table5[[#This Row],[CONTROLN]],vlookup_table[],5,FALSE)</f>
        <v>R2</v>
      </c>
      <c r="Q2843">
        <f>VLOOKUP(Table5[[#This Row],[CONTROLN]],vlookup_table[],7,FALSE)</f>
        <v>5</v>
      </c>
      <c r="R2843">
        <f t="shared" si="44"/>
        <v>74</v>
      </c>
      <c r="S28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4" spans="1:19" x14ac:dyDescent="0.35">
      <c r="A2844">
        <v>22645</v>
      </c>
      <c r="B2844" t="s">
        <v>47</v>
      </c>
      <c r="C2844" t="s">
        <v>109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  <c r="N2844">
        <f>VLOOKUP(Table5[[#This Row],[CONTROLN]],vlookup_table[],2,FALSE)</f>
        <v>2</v>
      </c>
      <c r="O2844">
        <f>VLOOKUP(Table5[[#This Row],[CONTROLN]],vlookup_table[],4,FALSE)</f>
        <v>3604</v>
      </c>
      <c r="P2844" t="str">
        <f>VLOOKUP(Table5[[#This Row],[CONTROLN]],vlookup_table[],5,FALSE)</f>
        <v>R2</v>
      </c>
      <c r="Q2844">
        <f>VLOOKUP(Table5[[#This Row],[CONTROLN]],vlookup_table[],7,FALSE)</f>
        <v>8</v>
      </c>
      <c r="R2844">
        <f t="shared" si="44"/>
        <v>61</v>
      </c>
      <c r="S28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5" spans="1:19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  <c r="N2845">
        <f>VLOOKUP(Table5[[#This Row],[CONTROLN]],vlookup_table[],2,FALSE)</f>
        <v>0</v>
      </c>
      <c r="O2845">
        <f>VLOOKUP(Table5[[#This Row],[CONTROLN]],vlookup_table[],4,FALSE)</f>
        <v>3001</v>
      </c>
      <c r="P2845" t="str">
        <f>VLOOKUP(Table5[[#This Row],[CONTROLN]],vlookup_table[],5,FALSE)</f>
        <v>R2</v>
      </c>
      <c r="Q2845">
        <f>VLOOKUP(Table5[[#This Row],[CONTROLN]],vlookup_table[],7,FALSE)</f>
        <v>8</v>
      </c>
      <c r="R2845">
        <f t="shared" si="44"/>
        <v>67</v>
      </c>
      <c r="S28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6" spans="1:19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  <c r="N2846">
        <f>VLOOKUP(Table5[[#This Row],[CONTROLN]],vlookup_table[],2,FALSE)</f>
        <v>1002</v>
      </c>
      <c r="O2846">
        <f>VLOOKUP(Table5[[#This Row],[CONTROLN]],vlookup_table[],4,FALSE)</f>
        <v>5001</v>
      </c>
      <c r="P2846" t="str">
        <f>VLOOKUP(Table5[[#This Row],[CONTROLN]],vlookup_table[],5,FALSE)</f>
        <v>S1</v>
      </c>
      <c r="Q2846">
        <f>VLOOKUP(Table5[[#This Row],[CONTROLN]],vlookup_table[],7,FALSE)</f>
        <v>12</v>
      </c>
      <c r="R2846">
        <f t="shared" si="44"/>
        <v>47</v>
      </c>
      <c r="S28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47" spans="1:19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  <c r="N2847">
        <f>VLOOKUP(Table5[[#This Row],[CONTROLN]],vlookup_table[],2,FALSE)</f>
        <v>0</v>
      </c>
      <c r="O2847">
        <f>VLOOKUP(Table5[[#This Row],[CONTROLN]],vlookup_table[],4,FALSE)</f>
        <v>2801</v>
      </c>
      <c r="P2847" t="str">
        <f>VLOOKUP(Table5[[#This Row],[CONTROLN]],vlookup_table[],5,FALSE)</f>
        <v>R2</v>
      </c>
      <c r="Q2847">
        <f>VLOOKUP(Table5[[#This Row],[CONTROLN]],vlookup_table[],7,FALSE)</f>
        <v>10</v>
      </c>
      <c r="R2847">
        <f t="shared" si="44"/>
        <v>69</v>
      </c>
      <c r="S28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48" spans="1:19" x14ac:dyDescent="0.35">
      <c r="A2848">
        <v>187691</v>
      </c>
      <c r="B2848" t="s">
        <v>18</v>
      </c>
      <c r="C2848" t="s">
        <v>17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  <c r="N2848">
        <f>VLOOKUP(Table5[[#This Row],[CONTROLN]],vlookup_table[],2,FALSE)</f>
        <v>0</v>
      </c>
      <c r="O2848">
        <f>VLOOKUP(Table5[[#This Row],[CONTROLN]],vlookup_table[],4,FALSE)</f>
        <v>0</v>
      </c>
      <c r="P2848" t="str">
        <f>VLOOKUP(Table5[[#This Row],[CONTROLN]],vlookup_table[],5,FALSE)</f>
        <v>T2</v>
      </c>
      <c r="Q2848">
        <f>VLOOKUP(Table5[[#This Row],[CONTROLN]],vlookup_table[],7,FALSE)</f>
        <v>10</v>
      </c>
      <c r="R2848" t="str">
        <f t="shared" si="44"/>
        <v/>
      </c>
      <c r="S28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49" spans="1:19" x14ac:dyDescent="0.35">
      <c r="A2849">
        <v>112495</v>
      </c>
      <c r="B2849" t="s">
        <v>33</v>
      </c>
      <c r="C2849" t="s">
        <v>17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  <c r="N2849">
        <f>VLOOKUP(Table5[[#This Row],[CONTROLN]],vlookup_table[],2,FALSE)</f>
        <v>0</v>
      </c>
      <c r="O2849">
        <f>VLOOKUP(Table5[[#This Row],[CONTROLN]],vlookup_table[],4,FALSE)</f>
        <v>0</v>
      </c>
      <c r="P2849" t="str">
        <f>VLOOKUP(Table5[[#This Row],[CONTROLN]],vlookup_table[],5,FALSE)</f>
        <v>C2</v>
      </c>
      <c r="Q2849">
        <f>VLOOKUP(Table5[[#This Row],[CONTROLN]],vlookup_table[],7,FALSE)</f>
        <v>8</v>
      </c>
      <c r="R2849" t="str">
        <f t="shared" si="44"/>
        <v/>
      </c>
      <c r="S28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50" spans="1:19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  <c r="N2850">
        <f>VLOOKUP(Table5[[#This Row],[CONTROLN]],vlookup_table[],2,FALSE)</f>
        <v>2</v>
      </c>
      <c r="O2850">
        <f>VLOOKUP(Table5[[#This Row],[CONTROLN]],vlookup_table[],4,FALSE)</f>
        <v>5110</v>
      </c>
      <c r="P2850" t="str">
        <f>VLOOKUP(Table5[[#This Row],[CONTROLN]],vlookup_table[],5,FALSE)</f>
        <v>S2</v>
      </c>
      <c r="Q2850">
        <f>VLOOKUP(Table5[[#This Row],[CONTROLN]],vlookup_table[],7,FALSE)</f>
        <v>45</v>
      </c>
      <c r="R2850">
        <f t="shared" si="44"/>
        <v>45</v>
      </c>
      <c r="S28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51" spans="1:19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  <c r="N2851">
        <f>VLOOKUP(Table5[[#This Row],[CONTROLN]],vlookup_table[],2,FALSE)</f>
        <v>1002</v>
      </c>
      <c r="O2851">
        <f>VLOOKUP(Table5[[#This Row],[CONTROLN]],vlookup_table[],4,FALSE)</f>
        <v>0</v>
      </c>
      <c r="P2851" t="str">
        <f>VLOOKUP(Table5[[#This Row],[CONTROLN]],vlookup_table[],5,FALSE)</f>
        <v>R2</v>
      </c>
      <c r="Q2851">
        <f>VLOOKUP(Table5[[#This Row],[CONTROLN]],vlookup_table[],7,FALSE)</f>
        <v>13</v>
      </c>
      <c r="R2851" t="str">
        <f t="shared" si="44"/>
        <v/>
      </c>
      <c r="S28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52" spans="1:19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  <c r="N2852">
        <f>VLOOKUP(Table5[[#This Row],[CONTROLN]],vlookup_table[],2,FALSE)</f>
        <v>2</v>
      </c>
      <c r="O2852">
        <f>VLOOKUP(Table5[[#This Row],[CONTROLN]],vlookup_table[],4,FALSE)</f>
        <v>3701</v>
      </c>
      <c r="P2852" t="str">
        <f>VLOOKUP(Table5[[#This Row],[CONTROLN]],vlookup_table[],5,FALSE)</f>
        <v>T2</v>
      </c>
      <c r="Q2852">
        <f>VLOOKUP(Table5[[#This Row],[CONTROLN]],vlookup_table[],7,FALSE)</f>
        <v>8</v>
      </c>
      <c r="R2852">
        <f t="shared" si="44"/>
        <v>60</v>
      </c>
      <c r="S28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53" spans="1:19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  <c r="N2853">
        <f>VLOOKUP(Table5[[#This Row],[CONTROLN]],vlookup_table[],2,FALSE)</f>
        <v>1</v>
      </c>
      <c r="O2853">
        <f>VLOOKUP(Table5[[#This Row],[CONTROLN]],vlookup_table[],4,FALSE)</f>
        <v>4501</v>
      </c>
      <c r="P2853" t="str">
        <f>VLOOKUP(Table5[[#This Row],[CONTROLN]],vlookup_table[],5,FALSE)</f>
        <v>T2</v>
      </c>
      <c r="Q2853">
        <f>VLOOKUP(Table5[[#This Row],[CONTROLN]],vlookup_table[],7,FALSE)</f>
        <v>12</v>
      </c>
      <c r="R2853">
        <f t="shared" si="44"/>
        <v>52</v>
      </c>
      <c r="S28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54" spans="1:19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  <c r="N2854">
        <f>VLOOKUP(Table5[[#This Row],[CONTROLN]],vlookup_table[],2,FALSE)</f>
        <v>2</v>
      </c>
      <c r="O2854">
        <f>VLOOKUP(Table5[[#This Row],[CONTROLN]],vlookup_table[],4,FALSE)</f>
        <v>1410</v>
      </c>
      <c r="P2854" t="str">
        <f>VLOOKUP(Table5[[#This Row],[CONTROLN]],vlookup_table[],5,FALSE)</f>
        <v>C2</v>
      </c>
      <c r="Q2854">
        <f>VLOOKUP(Table5[[#This Row],[CONTROLN]],vlookup_table[],7,FALSE)</f>
        <v>10</v>
      </c>
      <c r="R2854">
        <f t="shared" si="44"/>
        <v>82</v>
      </c>
      <c r="S28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55" spans="1:19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  <c r="N2855">
        <f>VLOOKUP(Table5[[#This Row],[CONTROLN]],vlookup_table[],2,FALSE)</f>
        <v>0</v>
      </c>
      <c r="O2855">
        <f>VLOOKUP(Table5[[#This Row],[CONTROLN]],vlookup_table[],4,FALSE)</f>
        <v>0</v>
      </c>
      <c r="P2855" t="str">
        <f>VLOOKUP(Table5[[#This Row],[CONTROLN]],vlookup_table[],5,FALSE)</f>
        <v>T2</v>
      </c>
      <c r="Q2855">
        <f>VLOOKUP(Table5[[#This Row],[CONTROLN]],vlookup_table[],7,FALSE)</f>
        <v>15</v>
      </c>
      <c r="R2855" t="str">
        <f t="shared" si="44"/>
        <v/>
      </c>
      <c r="S28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56" spans="1:19" x14ac:dyDescent="0.35">
      <c r="A2856">
        <v>137015</v>
      </c>
      <c r="B2856" t="s">
        <v>56</v>
      </c>
      <c r="C2856" t="s">
        <v>17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  <c r="N2856">
        <f>VLOOKUP(Table5[[#This Row],[CONTROLN]],vlookup_table[],2,FALSE)</f>
        <v>0</v>
      </c>
      <c r="O2856">
        <f>VLOOKUP(Table5[[#This Row],[CONTROLN]],vlookup_table[],4,FALSE)</f>
        <v>2601</v>
      </c>
      <c r="P2856" t="str">
        <f>VLOOKUP(Table5[[#This Row],[CONTROLN]],vlookup_table[],5,FALSE)</f>
        <v>R3</v>
      </c>
      <c r="Q2856">
        <f>VLOOKUP(Table5[[#This Row],[CONTROLN]],vlookup_table[],7,FALSE)</f>
        <v>10</v>
      </c>
      <c r="R2856">
        <f t="shared" si="44"/>
        <v>71</v>
      </c>
      <c r="S28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57" spans="1:19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  <c r="N2857">
        <f>VLOOKUP(Table5[[#This Row],[CONTROLN]],vlookup_table[],2,FALSE)</f>
        <v>2</v>
      </c>
      <c r="O2857">
        <f>VLOOKUP(Table5[[#This Row],[CONTROLN]],vlookup_table[],4,FALSE)</f>
        <v>5601</v>
      </c>
      <c r="P2857" t="str">
        <f>VLOOKUP(Table5[[#This Row],[CONTROLN]],vlookup_table[],5,FALSE)</f>
        <v>R2</v>
      </c>
      <c r="Q2857">
        <f>VLOOKUP(Table5[[#This Row],[CONTROLN]],vlookup_table[],7,FALSE)</f>
        <v>26</v>
      </c>
      <c r="R2857">
        <f t="shared" si="44"/>
        <v>41</v>
      </c>
      <c r="S28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58" spans="1:19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  <c r="N2858">
        <f>VLOOKUP(Table5[[#This Row],[CONTROLN]],vlookup_table[],2,FALSE)</f>
        <v>2</v>
      </c>
      <c r="O2858">
        <f>VLOOKUP(Table5[[#This Row],[CONTROLN]],vlookup_table[],4,FALSE)</f>
        <v>2401</v>
      </c>
      <c r="P2858" t="str">
        <f>VLOOKUP(Table5[[#This Row],[CONTROLN]],vlookup_table[],5,FALSE)</f>
        <v>C1</v>
      </c>
      <c r="Q2858">
        <f>VLOOKUP(Table5[[#This Row],[CONTROLN]],vlookup_table[],7,FALSE)</f>
        <v>4</v>
      </c>
      <c r="R2858">
        <f t="shared" si="44"/>
        <v>73</v>
      </c>
      <c r="S28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59" spans="1:19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  <c r="N2859">
        <f>VLOOKUP(Table5[[#This Row],[CONTROLN]],vlookup_table[],2,FALSE)</f>
        <v>1</v>
      </c>
      <c r="O2859">
        <f>VLOOKUP(Table5[[#This Row],[CONTROLN]],vlookup_table[],4,FALSE)</f>
        <v>3411</v>
      </c>
      <c r="P2859" t="str">
        <f>VLOOKUP(Table5[[#This Row],[CONTROLN]],vlookup_table[],5,FALSE)</f>
        <v>U1</v>
      </c>
      <c r="Q2859">
        <f>VLOOKUP(Table5[[#This Row],[CONTROLN]],vlookup_table[],7,FALSE)</f>
        <v>17</v>
      </c>
      <c r="R2859">
        <f t="shared" si="44"/>
        <v>62</v>
      </c>
      <c r="S28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60" spans="1:19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  <c r="N2860">
        <f>VLOOKUP(Table5[[#This Row],[CONTROLN]],vlookup_table[],2,FALSE)</f>
        <v>1</v>
      </c>
      <c r="O2860">
        <f>VLOOKUP(Table5[[#This Row],[CONTROLN]],vlookup_table[],4,FALSE)</f>
        <v>5201</v>
      </c>
      <c r="P2860" t="str">
        <f>VLOOKUP(Table5[[#This Row],[CONTROLN]],vlookup_table[],5,FALSE)</f>
        <v>R2</v>
      </c>
      <c r="Q2860">
        <f>VLOOKUP(Table5[[#This Row],[CONTROLN]],vlookup_table[],7,FALSE)</f>
        <v>19</v>
      </c>
      <c r="R2860">
        <f t="shared" si="44"/>
        <v>45</v>
      </c>
      <c r="S28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61" spans="1:19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  <c r="N2861">
        <f>VLOOKUP(Table5[[#This Row],[CONTROLN]],vlookup_table[],2,FALSE)</f>
        <v>0</v>
      </c>
      <c r="O2861">
        <f>VLOOKUP(Table5[[#This Row],[CONTROLN]],vlookup_table[],4,FALSE)</f>
        <v>0</v>
      </c>
      <c r="P2861" t="str">
        <f>VLOOKUP(Table5[[#This Row],[CONTROLN]],vlookup_table[],5,FALSE)</f>
        <v>T1</v>
      </c>
      <c r="Q2861">
        <f>VLOOKUP(Table5[[#This Row],[CONTROLN]],vlookup_table[],7,FALSE)</f>
        <v>20</v>
      </c>
      <c r="R2861" t="str">
        <f t="shared" si="44"/>
        <v/>
      </c>
      <c r="S28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62" spans="1:19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  <c r="N2862">
        <f>VLOOKUP(Table5[[#This Row],[CONTROLN]],vlookup_table[],2,FALSE)</f>
        <v>0</v>
      </c>
      <c r="O2862">
        <f>VLOOKUP(Table5[[#This Row],[CONTROLN]],vlookup_table[],4,FALSE)</f>
        <v>2101</v>
      </c>
      <c r="P2862" t="str">
        <f>VLOOKUP(Table5[[#This Row],[CONTROLN]],vlookup_table[],5,FALSE)</f>
        <v>U3</v>
      </c>
      <c r="Q2862">
        <f>VLOOKUP(Table5[[#This Row],[CONTROLN]],vlookup_table[],7,FALSE)</f>
        <v>30</v>
      </c>
      <c r="R2862">
        <f t="shared" si="44"/>
        <v>76</v>
      </c>
      <c r="S28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63" spans="1:19" x14ac:dyDescent="0.35">
      <c r="A2863">
        <v>140294</v>
      </c>
      <c r="B2863" t="s">
        <v>55</v>
      </c>
      <c r="C2863" t="s">
        <v>109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  <c r="N2863">
        <f>VLOOKUP(Table5[[#This Row],[CONTROLN]],vlookup_table[],2,FALSE)</f>
        <v>0</v>
      </c>
      <c r="O2863">
        <f>VLOOKUP(Table5[[#This Row],[CONTROLN]],vlookup_table[],4,FALSE)</f>
        <v>0</v>
      </c>
      <c r="P2863" t="str">
        <f>VLOOKUP(Table5[[#This Row],[CONTROLN]],vlookup_table[],5,FALSE)</f>
        <v/>
      </c>
      <c r="Q2863">
        <f>VLOOKUP(Table5[[#This Row],[CONTROLN]],vlookup_table[],7,FALSE)</f>
        <v>15</v>
      </c>
      <c r="R2863" t="str">
        <f t="shared" si="44"/>
        <v/>
      </c>
      <c r="S286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864" spans="1:19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  <c r="N2864">
        <f>VLOOKUP(Table5[[#This Row],[CONTROLN]],vlookup_table[],2,FALSE)</f>
        <v>0</v>
      </c>
      <c r="O2864">
        <f>VLOOKUP(Table5[[#This Row],[CONTROLN]],vlookup_table[],4,FALSE)</f>
        <v>2201</v>
      </c>
      <c r="P2864" t="str">
        <f>VLOOKUP(Table5[[#This Row],[CONTROLN]],vlookup_table[],5,FALSE)</f>
        <v>S1</v>
      </c>
      <c r="Q2864">
        <f>VLOOKUP(Table5[[#This Row],[CONTROLN]],vlookup_table[],7,FALSE)</f>
        <v>35</v>
      </c>
      <c r="R2864">
        <f t="shared" si="44"/>
        <v>75</v>
      </c>
      <c r="S28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65" spans="1:19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  <c r="N2865">
        <f>VLOOKUP(Table5[[#This Row],[CONTROLN]],vlookup_table[],2,FALSE)</f>
        <v>28</v>
      </c>
      <c r="O2865">
        <f>VLOOKUP(Table5[[#This Row],[CONTROLN]],vlookup_table[],4,FALSE)</f>
        <v>2104</v>
      </c>
      <c r="P2865" t="str">
        <f>VLOOKUP(Table5[[#This Row],[CONTROLN]],vlookup_table[],5,FALSE)</f>
        <v>C2</v>
      </c>
      <c r="Q2865">
        <f>VLOOKUP(Table5[[#This Row],[CONTROLN]],vlookup_table[],7,FALSE)</f>
        <v>18</v>
      </c>
      <c r="R2865">
        <f t="shared" si="44"/>
        <v>76</v>
      </c>
      <c r="S28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66" spans="1:19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  <c r="N2866">
        <f>VLOOKUP(Table5[[#This Row],[CONTROLN]],vlookup_table[],2,FALSE)</f>
        <v>0</v>
      </c>
      <c r="O2866">
        <f>VLOOKUP(Table5[[#This Row],[CONTROLN]],vlookup_table[],4,FALSE)</f>
        <v>0</v>
      </c>
      <c r="P2866" t="str">
        <f>VLOOKUP(Table5[[#This Row],[CONTROLN]],vlookup_table[],5,FALSE)</f>
        <v>U2</v>
      </c>
      <c r="Q2866">
        <f>VLOOKUP(Table5[[#This Row],[CONTROLN]],vlookup_table[],7,FALSE)</f>
        <v>10</v>
      </c>
      <c r="R2866" t="str">
        <f t="shared" si="44"/>
        <v/>
      </c>
      <c r="S28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67" spans="1:19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  <c r="N2867">
        <f>VLOOKUP(Table5[[#This Row],[CONTROLN]],vlookup_table[],2,FALSE)</f>
        <v>1</v>
      </c>
      <c r="O2867">
        <f>VLOOKUP(Table5[[#This Row],[CONTROLN]],vlookup_table[],4,FALSE)</f>
        <v>1601</v>
      </c>
      <c r="P2867" t="str">
        <f>VLOOKUP(Table5[[#This Row],[CONTROLN]],vlookup_table[],5,FALSE)</f>
        <v>U4</v>
      </c>
      <c r="Q2867">
        <f>VLOOKUP(Table5[[#This Row],[CONTROLN]],vlookup_table[],7,FALSE)</f>
        <v>10</v>
      </c>
      <c r="R2867">
        <f t="shared" si="44"/>
        <v>81</v>
      </c>
      <c r="S28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68" spans="1:19" x14ac:dyDescent="0.35">
      <c r="A2868">
        <v>142</v>
      </c>
      <c r="B2868" t="s">
        <v>18</v>
      </c>
      <c r="C2868" t="s">
        <v>17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  <c r="N2868">
        <f>VLOOKUP(Table5[[#This Row],[CONTROLN]],vlookup_table[],2,FALSE)</f>
        <v>0</v>
      </c>
      <c r="O2868">
        <f>VLOOKUP(Table5[[#This Row],[CONTROLN]],vlookup_table[],4,FALSE)</f>
        <v>0</v>
      </c>
      <c r="P2868" t="str">
        <f>VLOOKUP(Table5[[#This Row],[CONTROLN]],vlookup_table[],5,FALSE)</f>
        <v>R2</v>
      </c>
      <c r="Q2868">
        <f>VLOOKUP(Table5[[#This Row],[CONTROLN]],vlookup_table[],7,FALSE)</f>
        <v>3</v>
      </c>
      <c r="R2868" t="str">
        <f t="shared" si="44"/>
        <v/>
      </c>
      <c r="S28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69" spans="1:19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  <c r="N2869">
        <f>VLOOKUP(Table5[[#This Row],[CONTROLN]],vlookup_table[],2,FALSE)</f>
        <v>1</v>
      </c>
      <c r="O2869">
        <f>VLOOKUP(Table5[[#This Row],[CONTROLN]],vlookup_table[],4,FALSE)</f>
        <v>4603</v>
      </c>
      <c r="P2869" t="str">
        <f>VLOOKUP(Table5[[#This Row],[CONTROLN]],vlookup_table[],5,FALSE)</f>
        <v>S2</v>
      </c>
      <c r="Q2869">
        <f>VLOOKUP(Table5[[#This Row],[CONTROLN]],vlookup_table[],7,FALSE)</f>
        <v>25</v>
      </c>
      <c r="R2869">
        <f t="shared" si="44"/>
        <v>51</v>
      </c>
      <c r="S28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70" spans="1:19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  <c r="N2870">
        <f>VLOOKUP(Table5[[#This Row],[CONTROLN]],vlookup_table[],2,FALSE)</f>
        <v>0</v>
      </c>
      <c r="O2870">
        <f>VLOOKUP(Table5[[#This Row],[CONTROLN]],vlookup_table[],4,FALSE)</f>
        <v>2711</v>
      </c>
      <c r="P2870" t="str">
        <f>VLOOKUP(Table5[[#This Row],[CONTROLN]],vlookup_table[],5,FALSE)</f>
        <v>C3</v>
      </c>
      <c r="Q2870">
        <f>VLOOKUP(Table5[[#This Row],[CONTROLN]],vlookup_table[],7,FALSE)</f>
        <v>12</v>
      </c>
      <c r="R2870">
        <f t="shared" si="44"/>
        <v>69</v>
      </c>
      <c r="S28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71" spans="1:19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  <c r="N2871">
        <f>VLOOKUP(Table5[[#This Row],[CONTROLN]],vlookup_table[],2,FALSE)</f>
        <v>0</v>
      </c>
      <c r="O2871">
        <f>VLOOKUP(Table5[[#This Row],[CONTROLN]],vlookup_table[],4,FALSE)</f>
        <v>2912</v>
      </c>
      <c r="P2871" t="str">
        <f>VLOOKUP(Table5[[#This Row],[CONTROLN]],vlookup_table[],5,FALSE)</f>
        <v>T2</v>
      </c>
      <c r="Q2871">
        <f>VLOOKUP(Table5[[#This Row],[CONTROLN]],vlookup_table[],7,FALSE)</f>
        <v>10</v>
      </c>
      <c r="R2871">
        <f t="shared" si="44"/>
        <v>67</v>
      </c>
      <c r="S28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72" spans="1:19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  <c r="N2872">
        <f>VLOOKUP(Table5[[#This Row],[CONTROLN]],vlookup_table[],2,FALSE)</f>
        <v>1</v>
      </c>
      <c r="O2872">
        <f>VLOOKUP(Table5[[#This Row],[CONTROLN]],vlookup_table[],4,FALSE)</f>
        <v>4001</v>
      </c>
      <c r="P2872" t="str">
        <f>VLOOKUP(Table5[[#This Row],[CONTROLN]],vlookup_table[],5,FALSE)</f>
        <v>R1</v>
      </c>
      <c r="Q2872">
        <f>VLOOKUP(Table5[[#This Row],[CONTROLN]],vlookup_table[],7,FALSE)</f>
        <v>43</v>
      </c>
      <c r="R2872">
        <f t="shared" si="44"/>
        <v>57</v>
      </c>
      <c r="S28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73" spans="1:19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  <c r="N2873">
        <f>VLOOKUP(Table5[[#This Row],[CONTROLN]],vlookup_table[],2,FALSE)</f>
        <v>1002</v>
      </c>
      <c r="O2873">
        <f>VLOOKUP(Table5[[#This Row],[CONTROLN]],vlookup_table[],4,FALSE)</f>
        <v>6501</v>
      </c>
      <c r="P2873" t="str">
        <f>VLOOKUP(Table5[[#This Row],[CONTROLN]],vlookup_table[],5,FALSE)</f>
        <v>R2</v>
      </c>
      <c r="Q2873">
        <f>VLOOKUP(Table5[[#This Row],[CONTROLN]],vlookup_table[],7,FALSE)</f>
        <v>10</v>
      </c>
      <c r="R2873">
        <f t="shared" si="44"/>
        <v>32</v>
      </c>
      <c r="S28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74" spans="1:19" x14ac:dyDescent="0.35">
      <c r="A2874">
        <v>182180</v>
      </c>
      <c r="B2874" t="s">
        <v>41</v>
      </c>
      <c r="C2874" t="s">
        <v>14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  <c r="N2874">
        <f>VLOOKUP(Table5[[#This Row],[CONTROLN]],vlookup_table[],2,FALSE)</f>
        <v>1</v>
      </c>
      <c r="O2874">
        <f>VLOOKUP(Table5[[#This Row],[CONTROLN]],vlookup_table[],4,FALSE)</f>
        <v>4801</v>
      </c>
      <c r="P2874" t="str">
        <f>VLOOKUP(Table5[[#This Row],[CONTROLN]],vlookup_table[],5,FALSE)</f>
        <v>S2</v>
      </c>
      <c r="Q2874">
        <f>VLOOKUP(Table5[[#This Row],[CONTROLN]],vlookup_table[],7,FALSE)</f>
        <v>20</v>
      </c>
      <c r="R2874">
        <f t="shared" si="44"/>
        <v>49</v>
      </c>
      <c r="S28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75" spans="1:19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  <c r="N2875">
        <f>VLOOKUP(Table5[[#This Row],[CONTROLN]],vlookup_table[],2,FALSE)</f>
        <v>28</v>
      </c>
      <c r="O2875">
        <f>VLOOKUP(Table5[[#This Row],[CONTROLN]],vlookup_table[],4,FALSE)</f>
        <v>2102</v>
      </c>
      <c r="P2875" t="str">
        <f>VLOOKUP(Table5[[#This Row],[CONTROLN]],vlookup_table[],5,FALSE)</f>
        <v>C3</v>
      </c>
      <c r="Q2875">
        <f>VLOOKUP(Table5[[#This Row],[CONTROLN]],vlookup_table[],7,FALSE)</f>
        <v>10</v>
      </c>
      <c r="R2875">
        <f t="shared" si="44"/>
        <v>76</v>
      </c>
      <c r="S28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76" spans="1:19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  <c r="N2876">
        <f>VLOOKUP(Table5[[#This Row],[CONTROLN]],vlookup_table[],2,FALSE)</f>
        <v>2</v>
      </c>
      <c r="O2876">
        <f>VLOOKUP(Table5[[#This Row],[CONTROLN]],vlookup_table[],4,FALSE)</f>
        <v>0</v>
      </c>
      <c r="P2876" t="str">
        <f>VLOOKUP(Table5[[#This Row],[CONTROLN]],vlookup_table[],5,FALSE)</f>
        <v>R2</v>
      </c>
      <c r="Q2876">
        <f>VLOOKUP(Table5[[#This Row],[CONTROLN]],vlookup_table[],7,FALSE)</f>
        <v>15</v>
      </c>
      <c r="R2876" t="str">
        <f t="shared" si="44"/>
        <v/>
      </c>
      <c r="S28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77" spans="1:19" x14ac:dyDescent="0.35">
      <c r="A2877">
        <v>130850</v>
      </c>
      <c r="B2877" t="s">
        <v>49</v>
      </c>
      <c r="C2877" t="s">
        <v>109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  <c r="N2877">
        <f>VLOOKUP(Table5[[#This Row],[CONTROLN]],vlookup_table[],2,FALSE)</f>
        <v>980</v>
      </c>
      <c r="O2877">
        <f>VLOOKUP(Table5[[#This Row],[CONTROLN]],vlookup_table[],4,FALSE)</f>
        <v>0</v>
      </c>
      <c r="P2877" t="str">
        <f>VLOOKUP(Table5[[#This Row],[CONTROLN]],vlookup_table[],5,FALSE)</f>
        <v>R2</v>
      </c>
      <c r="Q2877">
        <f>VLOOKUP(Table5[[#This Row],[CONTROLN]],vlookup_table[],7,FALSE)</f>
        <v>7</v>
      </c>
      <c r="R2877" t="str">
        <f t="shared" si="44"/>
        <v/>
      </c>
      <c r="S28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78" spans="1:19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  <c r="N2878">
        <f>VLOOKUP(Table5[[#This Row],[CONTROLN]],vlookup_table[],2,FALSE)</f>
        <v>0</v>
      </c>
      <c r="O2878">
        <f>VLOOKUP(Table5[[#This Row],[CONTROLN]],vlookup_table[],4,FALSE)</f>
        <v>7004</v>
      </c>
      <c r="P2878" t="str">
        <f>VLOOKUP(Table5[[#This Row],[CONTROLN]],vlookup_table[],5,FALSE)</f>
        <v>S2</v>
      </c>
      <c r="Q2878">
        <f>VLOOKUP(Table5[[#This Row],[CONTROLN]],vlookup_table[],7,FALSE)</f>
        <v>25</v>
      </c>
      <c r="R2878">
        <f t="shared" si="44"/>
        <v>27</v>
      </c>
      <c r="S28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79" spans="1:19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  <c r="N2879">
        <f>VLOOKUP(Table5[[#This Row],[CONTROLN]],vlookup_table[],2,FALSE)</f>
        <v>1</v>
      </c>
      <c r="O2879">
        <f>VLOOKUP(Table5[[#This Row],[CONTROLN]],vlookup_table[],4,FALSE)</f>
        <v>2101</v>
      </c>
      <c r="P2879" t="str">
        <f>VLOOKUP(Table5[[#This Row],[CONTROLN]],vlookup_table[],5,FALSE)</f>
        <v>T2</v>
      </c>
      <c r="Q2879">
        <f>VLOOKUP(Table5[[#This Row],[CONTROLN]],vlookup_table[],7,FALSE)</f>
        <v>10</v>
      </c>
      <c r="R2879">
        <f t="shared" si="44"/>
        <v>76</v>
      </c>
      <c r="S28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80" spans="1:19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  <c r="N2880">
        <f>VLOOKUP(Table5[[#This Row],[CONTROLN]],vlookup_table[],2,FALSE)</f>
        <v>0</v>
      </c>
      <c r="O2880">
        <f>VLOOKUP(Table5[[#This Row],[CONTROLN]],vlookup_table[],4,FALSE)</f>
        <v>2501</v>
      </c>
      <c r="P2880" t="str">
        <f>VLOOKUP(Table5[[#This Row],[CONTROLN]],vlookup_table[],5,FALSE)</f>
        <v>S2</v>
      </c>
      <c r="Q2880">
        <f>VLOOKUP(Table5[[#This Row],[CONTROLN]],vlookup_table[],7,FALSE)</f>
        <v>30</v>
      </c>
      <c r="R2880">
        <f t="shared" si="44"/>
        <v>72</v>
      </c>
      <c r="S28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81" spans="1:19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  <c r="N2881">
        <f>VLOOKUP(Table5[[#This Row],[CONTROLN]],vlookup_table[],2,FALSE)</f>
        <v>28</v>
      </c>
      <c r="O2881">
        <f>VLOOKUP(Table5[[#This Row],[CONTROLN]],vlookup_table[],4,FALSE)</f>
        <v>0</v>
      </c>
      <c r="P2881" t="str">
        <f>VLOOKUP(Table5[[#This Row],[CONTROLN]],vlookup_table[],5,FALSE)</f>
        <v>T2</v>
      </c>
      <c r="Q2881">
        <f>VLOOKUP(Table5[[#This Row],[CONTROLN]],vlookup_table[],7,FALSE)</f>
        <v>20</v>
      </c>
      <c r="R2881" t="str">
        <f t="shared" si="44"/>
        <v/>
      </c>
      <c r="S28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82" spans="1:19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  <c r="N2882">
        <f>VLOOKUP(Table5[[#This Row],[CONTROLN]],vlookup_table[],2,FALSE)</f>
        <v>3</v>
      </c>
      <c r="O2882">
        <f>VLOOKUP(Table5[[#This Row],[CONTROLN]],vlookup_table[],4,FALSE)</f>
        <v>3903</v>
      </c>
      <c r="P2882" t="str">
        <f>VLOOKUP(Table5[[#This Row],[CONTROLN]],vlookup_table[],5,FALSE)</f>
        <v>R3</v>
      </c>
      <c r="Q2882">
        <f>VLOOKUP(Table5[[#This Row],[CONTROLN]],vlookup_table[],7,FALSE)</f>
        <v>5</v>
      </c>
      <c r="R2882">
        <f t="shared" ref="R2882:R2945" si="45">IF(OR(O2882="",O2882=0),"",(1997-(1900+INT(O2882/100)))-IF(MOD(O2882,100)&gt;6,1,0))</f>
        <v>58</v>
      </c>
      <c r="S28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83" spans="1:19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  <c r="N2883">
        <f>VLOOKUP(Table5[[#This Row],[CONTROLN]],vlookup_table[],2,FALSE)</f>
        <v>0</v>
      </c>
      <c r="O2883">
        <f>VLOOKUP(Table5[[#This Row],[CONTROLN]],vlookup_table[],4,FALSE)</f>
        <v>5211</v>
      </c>
      <c r="P2883" t="str">
        <f>VLOOKUP(Table5[[#This Row],[CONTROLN]],vlookup_table[],5,FALSE)</f>
        <v>C1</v>
      </c>
      <c r="Q2883">
        <f>VLOOKUP(Table5[[#This Row],[CONTROLN]],vlookup_table[],7,FALSE)</f>
        <v>15</v>
      </c>
      <c r="R2883">
        <f t="shared" si="45"/>
        <v>44</v>
      </c>
      <c r="S28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84" spans="1:19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  <c r="N2884">
        <f>VLOOKUP(Table5[[#This Row],[CONTROLN]],vlookup_table[],2,FALSE)</f>
        <v>1</v>
      </c>
      <c r="O2884">
        <f>VLOOKUP(Table5[[#This Row],[CONTROLN]],vlookup_table[],4,FALSE)</f>
        <v>4606</v>
      </c>
      <c r="P2884" t="str">
        <f>VLOOKUP(Table5[[#This Row],[CONTROLN]],vlookup_table[],5,FALSE)</f>
        <v>R2</v>
      </c>
      <c r="Q2884">
        <f>VLOOKUP(Table5[[#This Row],[CONTROLN]],vlookup_table[],7,FALSE)</f>
        <v>40</v>
      </c>
      <c r="R2884">
        <f t="shared" si="45"/>
        <v>51</v>
      </c>
      <c r="S28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85" spans="1:19" x14ac:dyDescent="0.35">
      <c r="A2885">
        <v>181770</v>
      </c>
      <c r="B2885" t="s">
        <v>41</v>
      </c>
      <c r="C2885" t="s">
        <v>14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  <c r="N2885">
        <f>VLOOKUP(Table5[[#This Row],[CONTROLN]],vlookup_table[],2,FALSE)</f>
        <v>1</v>
      </c>
      <c r="O2885">
        <f>VLOOKUP(Table5[[#This Row],[CONTROLN]],vlookup_table[],4,FALSE)</f>
        <v>2601</v>
      </c>
      <c r="P2885" t="str">
        <f>VLOOKUP(Table5[[#This Row],[CONTROLN]],vlookup_table[],5,FALSE)</f>
        <v>C1</v>
      </c>
      <c r="Q2885">
        <f>VLOOKUP(Table5[[#This Row],[CONTROLN]],vlookup_table[],7,FALSE)</f>
        <v>7</v>
      </c>
      <c r="R2885">
        <f t="shared" si="45"/>
        <v>71</v>
      </c>
      <c r="S28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86" spans="1:19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  <c r="N2886">
        <f>VLOOKUP(Table5[[#This Row],[CONTROLN]],vlookup_table[],2,FALSE)</f>
        <v>2</v>
      </c>
      <c r="O2886">
        <f>VLOOKUP(Table5[[#This Row],[CONTROLN]],vlookup_table[],4,FALSE)</f>
        <v>3805</v>
      </c>
      <c r="P2886" t="str">
        <f>VLOOKUP(Table5[[#This Row],[CONTROLN]],vlookup_table[],5,FALSE)</f>
        <v>U4</v>
      </c>
      <c r="Q2886">
        <f>VLOOKUP(Table5[[#This Row],[CONTROLN]],vlookup_table[],7,FALSE)</f>
        <v>20</v>
      </c>
      <c r="R2886">
        <f t="shared" si="45"/>
        <v>59</v>
      </c>
      <c r="S28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87" spans="1:19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  <c r="N2887">
        <f>VLOOKUP(Table5[[#This Row],[CONTROLN]],vlookup_table[],2,FALSE)</f>
        <v>2</v>
      </c>
      <c r="O2887">
        <f>VLOOKUP(Table5[[#This Row],[CONTROLN]],vlookup_table[],4,FALSE)</f>
        <v>3201</v>
      </c>
      <c r="P2887" t="str">
        <f>VLOOKUP(Table5[[#This Row],[CONTROLN]],vlookup_table[],5,FALSE)</f>
        <v>R2</v>
      </c>
      <c r="Q2887">
        <f>VLOOKUP(Table5[[#This Row],[CONTROLN]],vlookup_table[],7,FALSE)</f>
        <v>4</v>
      </c>
      <c r="R2887">
        <f t="shared" si="45"/>
        <v>65</v>
      </c>
      <c r="S28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88" spans="1:19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  <c r="N2888">
        <f>VLOOKUP(Table5[[#This Row],[CONTROLN]],vlookup_table[],2,FALSE)</f>
        <v>1</v>
      </c>
      <c r="O2888">
        <f>VLOOKUP(Table5[[#This Row],[CONTROLN]],vlookup_table[],4,FALSE)</f>
        <v>2001</v>
      </c>
      <c r="P2888" t="str">
        <f>VLOOKUP(Table5[[#This Row],[CONTROLN]],vlookup_table[],5,FALSE)</f>
        <v>C2</v>
      </c>
      <c r="Q2888">
        <f>VLOOKUP(Table5[[#This Row],[CONTROLN]],vlookup_table[],7,FALSE)</f>
        <v>15</v>
      </c>
      <c r="R2888">
        <f t="shared" si="45"/>
        <v>77</v>
      </c>
      <c r="S28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89" spans="1:19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  <c r="N2889">
        <f>VLOOKUP(Table5[[#This Row],[CONTROLN]],vlookup_table[],2,FALSE)</f>
        <v>2</v>
      </c>
      <c r="O2889">
        <f>VLOOKUP(Table5[[#This Row],[CONTROLN]],vlookup_table[],4,FALSE)</f>
        <v>3801</v>
      </c>
      <c r="P2889" t="str">
        <f>VLOOKUP(Table5[[#This Row],[CONTROLN]],vlookup_table[],5,FALSE)</f>
        <v>T2</v>
      </c>
      <c r="Q2889">
        <f>VLOOKUP(Table5[[#This Row],[CONTROLN]],vlookup_table[],7,FALSE)</f>
        <v>8</v>
      </c>
      <c r="R2889">
        <f t="shared" si="45"/>
        <v>59</v>
      </c>
      <c r="S28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90" spans="1:19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  <c r="N2890">
        <f>VLOOKUP(Table5[[#This Row],[CONTROLN]],vlookup_table[],2,FALSE)</f>
        <v>0</v>
      </c>
      <c r="O2890">
        <f>VLOOKUP(Table5[[#This Row],[CONTROLN]],vlookup_table[],4,FALSE)</f>
        <v>6701</v>
      </c>
      <c r="P2890" t="str">
        <f>VLOOKUP(Table5[[#This Row],[CONTROLN]],vlookup_table[],5,FALSE)</f>
        <v>R2</v>
      </c>
      <c r="Q2890">
        <f>VLOOKUP(Table5[[#This Row],[CONTROLN]],vlookup_table[],7,FALSE)</f>
        <v>10</v>
      </c>
      <c r="R2890">
        <f t="shared" si="45"/>
        <v>30</v>
      </c>
      <c r="S28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91" spans="1:19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  <c r="N2891">
        <f>VLOOKUP(Table5[[#This Row],[CONTROLN]],vlookup_table[],2,FALSE)</f>
        <v>1</v>
      </c>
      <c r="O2891">
        <f>VLOOKUP(Table5[[#This Row],[CONTROLN]],vlookup_table[],4,FALSE)</f>
        <v>2404</v>
      </c>
      <c r="P2891" t="str">
        <f>VLOOKUP(Table5[[#This Row],[CONTROLN]],vlookup_table[],5,FALSE)</f>
        <v>S2</v>
      </c>
      <c r="Q2891">
        <f>VLOOKUP(Table5[[#This Row],[CONTROLN]],vlookup_table[],7,FALSE)</f>
        <v>15</v>
      </c>
      <c r="R2891">
        <f t="shared" si="45"/>
        <v>73</v>
      </c>
      <c r="S28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892" spans="1:19" x14ac:dyDescent="0.35">
      <c r="A2892">
        <v>17145</v>
      </c>
      <c r="B2892" t="s">
        <v>18</v>
      </c>
      <c r="C2892" t="s">
        <v>17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  <c r="N2892">
        <f>VLOOKUP(Table5[[#This Row],[CONTROLN]],vlookup_table[],2,FALSE)</f>
        <v>0</v>
      </c>
      <c r="O2892">
        <f>VLOOKUP(Table5[[#This Row],[CONTROLN]],vlookup_table[],4,FALSE)</f>
        <v>0</v>
      </c>
      <c r="P2892" t="str">
        <f>VLOOKUP(Table5[[#This Row],[CONTROLN]],vlookup_table[],5,FALSE)</f>
        <v>R3</v>
      </c>
      <c r="Q2892">
        <f>VLOOKUP(Table5[[#This Row],[CONTROLN]],vlookup_table[],7,FALSE)</f>
        <v>20</v>
      </c>
      <c r="R2892" t="str">
        <f t="shared" si="45"/>
        <v/>
      </c>
      <c r="S28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893" spans="1:19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  <c r="N2893">
        <f>VLOOKUP(Table5[[#This Row],[CONTROLN]],vlookup_table[],2,FALSE)</f>
        <v>2</v>
      </c>
      <c r="O2893">
        <f>VLOOKUP(Table5[[#This Row],[CONTROLN]],vlookup_table[],4,FALSE)</f>
        <v>2302</v>
      </c>
      <c r="P2893" t="str">
        <f>VLOOKUP(Table5[[#This Row],[CONTROLN]],vlookup_table[],5,FALSE)</f>
        <v>C3</v>
      </c>
      <c r="Q2893">
        <f>VLOOKUP(Table5[[#This Row],[CONTROLN]],vlookup_table[],7,FALSE)</f>
        <v>15</v>
      </c>
      <c r="R2893">
        <f t="shared" si="45"/>
        <v>74</v>
      </c>
      <c r="S28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94" spans="1:19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  <c r="N2894">
        <f>VLOOKUP(Table5[[#This Row],[CONTROLN]],vlookup_table[],2,FALSE)</f>
        <v>1</v>
      </c>
      <c r="O2894">
        <f>VLOOKUP(Table5[[#This Row],[CONTROLN]],vlookup_table[],4,FALSE)</f>
        <v>4401</v>
      </c>
      <c r="P2894" t="str">
        <f>VLOOKUP(Table5[[#This Row],[CONTROLN]],vlookup_table[],5,FALSE)</f>
        <v>T2</v>
      </c>
      <c r="Q2894">
        <f>VLOOKUP(Table5[[#This Row],[CONTROLN]],vlookup_table[],7,FALSE)</f>
        <v>3</v>
      </c>
      <c r="R2894">
        <f t="shared" si="45"/>
        <v>53</v>
      </c>
      <c r="S28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95" spans="1:19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  <c r="N2895">
        <f>VLOOKUP(Table5[[#This Row],[CONTROLN]],vlookup_table[],2,FALSE)</f>
        <v>28</v>
      </c>
      <c r="O2895">
        <f>VLOOKUP(Table5[[#This Row],[CONTROLN]],vlookup_table[],4,FALSE)</f>
        <v>4001</v>
      </c>
      <c r="P2895" t="str">
        <f>VLOOKUP(Table5[[#This Row],[CONTROLN]],vlookup_table[],5,FALSE)</f>
        <v>T1</v>
      </c>
      <c r="Q2895">
        <f>VLOOKUP(Table5[[#This Row],[CONTROLN]],vlookup_table[],7,FALSE)</f>
        <v>10</v>
      </c>
      <c r="R2895">
        <f t="shared" si="45"/>
        <v>57</v>
      </c>
      <c r="S28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96" spans="1:19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  <c r="N2896">
        <f>VLOOKUP(Table5[[#This Row],[CONTROLN]],vlookup_table[],2,FALSE)</f>
        <v>28</v>
      </c>
      <c r="O2896">
        <f>VLOOKUP(Table5[[#This Row],[CONTROLN]],vlookup_table[],4,FALSE)</f>
        <v>103</v>
      </c>
      <c r="P2896" t="str">
        <f>VLOOKUP(Table5[[#This Row],[CONTROLN]],vlookup_table[],5,FALSE)</f>
        <v>T2</v>
      </c>
      <c r="Q2896">
        <f>VLOOKUP(Table5[[#This Row],[CONTROLN]],vlookup_table[],7,FALSE)</f>
        <v>5</v>
      </c>
      <c r="R2896">
        <f t="shared" si="45"/>
        <v>96</v>
      </c>
      <c r="S28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897" spans="1:19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  <c r="N2897">
        <f>VLOOKUP(Table5[[#This Row],[CONTROLN]],vlookup_table[],2,FALSE)</f>
        <v>0</v>
      </c>
      <c r="O2897">
        <f>VLOOKUP(Table5[[#This Row],[CONTROLN]],vlookup_table[],4,FALSE)</f>
        <v>2501</v>
      </c>
      <c r="P2897" t="str">
        <f>VLOOKUP(Table5[[#This Row],[CONTROLN]],vlookup_table[],5,FALSE)</f>
        <v>U2</v>
      </c>
      <c r="Q2897">
        <f>VLOOKUP(Table5[[#This Row],[CONTROLN]],vlookup_table[],7,FALSE)</f>
        <v>30</v>
      </c>
      <c r="R2897">
        <f t="shared" si="45"/>
        <v>72</v>
      </c>
      <c r="S28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898" spans="1:19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  <c r="N2898">
        <f>VLOOKUP(Table5[[#This Row],[CONTROLN]],vlookup_table[],2,FALSE)</f>
        <v>0</v>
      </c>
      <c r="O2898">
        <f>VLOOKUP(Table5[[#This Row],[CONTROLN]],vlookup_table[],4,FALSE)</f>
        <v>4801</v>
      </c>
      <c r="P2898" t="str">
        <f>VLOOKUP(Table5[[#This Row],[CONTROLN]],vlookup_table[],5,FALSE)</f>
        <v>C2</v>
      </c>
      <c r="Q2898">
        <f>VLOOKUP(Table5[[#This Row],[CONTROLN]],vlookup_table[],7,FALSE)</f>
        <v>6</v>
      </c>
      <c r="R2898">
        <f t="shared" si="45"/>
        <v>49</v>
      </c>
      <c r="S28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899" spans="1:19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  <c r="N2899">
        <f>VLOOKUP(Table5[[#This Row],[CONTROLN]],vlookup_table[],2,FALSE)</f>
        <v>0</v>
      </c>
      <c r="O2899">
        <f>VLOOKUP(Table5[[#This Row],[CONTROLN]],vlookup_table[],4,FALSE)</f>
        <v>2401</v>
      </c>
      <c r="P2899" t="str">
        <f>VLOOKUP(Table5[[#This Row],[CONTROLN]],vlookup_table[],5,FALSE)</f>
        <v>S1</v>
      </c>
      <c r="Q2899">
        <f>VLOOKUP(Table5[[#This Row],[CONTROLN]],vlookup_table[],7,FALSE)</f>
        <v>16</v>
      </c>
      <c r="R2899">
        <f t="shared" si="45"/>
        <v>73</v>
      </c>
      <c r="S28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00" spans="1:19" x14ac:dyDescent="0.35">
      <c r="A2900">
        <v>2154</v>
      </c>
      <c r="B2900" t="s">
        <v>36</v>
      </c>
      <c r="C2900" t="s">
        <v>14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  <c r="N2900">
        <f>VLOOKUP(Table5[[#This Row],[CONTROLN]],vlookup_table[],2,FALSE)</f>
        <v>0</v>
      </c>
      <c r="O2900">
        <f>VLOOKUP(Table5[[#This Row],[CONTROLN]],vlookup_table[],4,FALSE)</f>
        <v>2004</v>
      </c>
      <c r="P2900" t="str">
        <f>VLOOKUP(Table5[[#This Row],[CONTROLN]],vlookup_table[],5,FALSE)</f>
        <v>R2</v>
      </c>
      <c r="Q2900">
        <f>VLOOKUP(Table5[[#This Row],[CONTROLN]],vlookup_table[],7,FALSE)</f>
        <v>15</v>
      </c>
      <c r="R2900">
        <f t="shared" si="45"/>
        <v>77</v>
      </c>
      <c r="S29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01" spans="1:19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  <c r="N2901">
        <f>VLOOKUP(Table5[[#This Row],[CONTROLN]],vlookup_table[],2,FALSE)</f>
        <v>0</v>
      </c>
      <c r="O2901">
        <f>VLOOKUP(Table5[[#This Row],[CONTROLN]],vlookup_table[],4,FALSE)</f>
        <v>4010</v>
      </c>
      <c r="P2901" t="str">
        <f>VLOOKUP(Table5[[#This Row],[CONTROLN]],vlookup_table[],5,FALSE)</f>
        <v>S1</v>
      </c>
      <c r="Q2901">
        <f>VLOOKUP(Table5[[#This Row],[CONTROLN]],vlookup_table[],7,FALSE)</f>
        <v>25</v>
      </c>
      <c r="R2901">
        <f t="shared" si="45"/>
        <v>56</v>
      </c>
      <c r="S29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02" spans="1:19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  <c r="N2902">
        <f>VLOOKUP(Table5[[#This Row],[CONTROLN]],vlookup_table[],2,FALSE)</f>
        <v>0</v>
      </c>
      <c r="O2902">
        <f>VLOOKUP(Table5[[#This Row],[CONTROLN]],vlookup_table[],4,FALSE)</f>
        <v>0</v>
      </c>
      <c r="P2902" t="str">
        <f>VLOOKUP(Table5[[#This Row],[CONTROLN]],vlookup_table[],5,FALSE)</f>
        <v>U1</v>
      </c>
      <c r="Q2902">
        <f>VLOOKUP(Table5[[#This Row],[CONTROLN]],vlookup_table[],7,FALSE)</f>
        <v>5</v>
      </c>
      <c r="R2902" t="str">
        <f t="shared" si="45"/>
        <v/>
      </c>
      <c r="S29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03" spans="1:19" x14ac:dyDescent="0.35">
      <c r="A2903">
        <v>53763</v>
      </c>
      <c r="B2903" t="s">
        <v>108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  <c r="N2903">
        <f>VLOOKUP(Table5[[#This Row],[CONTROLN]],vlookup_table[],2,FALSE)</f>
        <v>1</v>
      </c>
      <c r="O2903">
        <f>VLOOKUP(Table5[[#This Row],[CONTROLN]],vlookup_table[],4,FALSE)</f>
        <v>4201</v>
      </c>
      <c r="P2903" t="str">
        <f>VLOOKUP(Table5[[#This Row],[CONTROLN]],vlookup_table[],5,FALSE)</f>
        <v>T1</v>
      </c>
      <c r="Q2903">
        <f>VLOOKUP(Table5[[#This Row],[CONTROLN]],vlookup_table[],7,FALSE)</f>
        <v>15</v>
      </c>
      <c r="R2903">
        <f t="shared" si="45"/>
        <v>55</v>
      </c>
      <c r="S29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04" spans="1:19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  <c r="N2904">
        <f>VLOOKUP(Table5[[#This Row],[CONTROLN]],vlookup_table[],2,FALSE)</f>
        <v>2</v>
      </c>
      <c r="O2904">
        <f>VLOOKUP(Table5[[#This Row],[CONTROLN]],vlookup_table[],4,FALSE)</f>
        <v>5901</v>
      </c>
      <c r="P2904" t="str">
        <f>VLOOKUP(Table5[[#This Row],[CONTROLN]],vlookup_table[],5,FALSE)</f>
        <v>R2</v>
      </c>
      <c r="Q2904">
        <f>VLOOKUP(Table5[[#This Row],[CONTROLN]],vlookup_table[],7,FALSE)</f>
        <v>21</v>
      </c>
      <c r="R2904">
        <f t="shared" si="45"/>
        <v>38</v>
      </c>
      <c r="S29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05" spans="1:19" x14ac:dyDescent="0.35">
      <c r="A2905">
        <v>55027</v>
      </c>
      <c r="B2905" t="s">
        <v>63</v>
      </c>
      <c r="C2905" t="s">
        <v>17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  <c r="N2905">
        <f>VLOOKUP(Table5[[#This Row],[CONTROLN]],vlookup_table[],2,FALSE)</f>
        <v>0</v>
      </c>
      <c r="O2905">
        <f>VLOOKUP(Table5[[#This Row],[CONTROLN]],vlookup_table[],4,FALSE)</f>
        <v>2610</v>
      </c>
      <c r="P2905" t="str">
        <f>VLOOKUP(Table5[[#This Row],[CONTROLN]],vlookup_table[],5,FALSE)</f>
        <v>T1</v>
      </c>
      <c r="Q2905">
        <f>VLOOKUP(Table5[[#This Row],[CONTROLN]],vlookup_table[],7,FALSE)</f>
        <v>5</v>
      </c>
      <c r="R2905">
        <f t="shared" si="45"/>
        <v>70</v>
      </c>
      <c r="S29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06" spans="1:19" x14ac:dyDescent="0.35">
      <c r="A2906">
        <v>115094</v>
      </c>
      <c r="B2906" t="s">
        <v>32</v>
      </c>
      <c r="C2906" t="s">
        <v>109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  <c r="N2906">
        <f>VLOOKUP(Table5[[#This Row],[CONTROLN]],vlookup_table[],2,FALSE)</f>
        <v>0</v>
      </c>
      <c r="O2906">
        <f>VLOOKUP(Table5[[#This Row],[CONTROLN]],vlookup_table[],4,FALSE)</f>
        <v>0</v>
      </c>
      <c r="P2906" t="str">
        <f>VLOOKUP(Table5[[#This Row],[CONTROLN]],vlookup_table[],5,FALSE)</f>
        <v>T2</v>
      </c>
      <c r="Q2906">
        <f>VLOOKUP(Table5[[#This Row],[CONTROLN]],vlookup_table[],7,FALSE)</f>
        <v>38</v>
      </c>
      <c r="R2906" t="str">
        <f t="shared" si="45"/>
        <v/>
      </c>
      <c r="S29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07" spans="1:19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  <c r="N2907">
        <f>VLOOKUP(Table5[[#This Row],[CONTROLN]],vlookup_table[],2,FALSE)</f>
        <v>2</v>
      </c>
      <c r="O2907">
        <f>VLOOKUP(Table5[[#This Row],[CONTROLN]],vlookup_table[],4,FALSE)</f>
        <v>2905</v>
      </c>
      <c r="P2907" t="str">
        <f>VLOOKUP(Table5[[#This Row],[CONTROLN]],vlookup_table[],5,FALSE)</f>
        <v>S1</v>
      </c>
      <c r="Q2907">
        <f>VLOOKUP(Table5[[#This Row],[CONTROLN]],vlookup_table[],7,FALSE)</f>
        <v>20</v>
      </c>
      <c r="R2907">
        <f t="shared" si="45"/>
        <v>68</v>
      </c>
      <c r="S29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08" spans="1:19" x14ac:dyDescent="0.35">
      <c r="A2908">
        <v>63135</v>
      </c>
      <c r="B2908" t="s">
        <v>108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  <c r="N2908">
        <f>VLOOKUP(Table5[[#This Row],[CONTROLN]],vlookup_table[],2,FALSE)</f>
        <v>0</v>
      </c>
      <c r="O2908">
        <f>VLOOKUP(Table5[[#This Row],[CONTROLN]],vlookup_table[],4,FALSE)</f>
        <v>3310</v>
      </c>
      <c r="P2908" t="str">
        <f>VLOOKUP(Table5[[#This Row],[CONTROLN]],vlookup_table[],5,FALSE)</f>
        <v>C3</v>
      </c>
      <c r="Q2908">
        <f>VLOOKUP(Table5[[#This Row],[CONTROLN]],vlookup_table[],7,FALSE)</f>
        <v>5</v>
      </c>
      <c r="R2908">
        <f t="shared" si="45"/>
        <v>63</v>
      </c>
      <c r="S29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09" spans="1:19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  <c r="N2909">
        <f>VLOOKUP(Table5[[#This Row],[CONTROLN]],vlookup_table[],2,FALSE)</f>
        <v>3</v>
      </c>
      <c r="O2909">
        <f>VLOOKUP(Table5[[#This Row],[CONTROLN]],vlookup_table[],4,FALSE)</f>
        <v>2810</v>
      </c>
      <c r="P2909" t="str">
        <f>VLOOKUP(Table5[[#This Row],[CONTROLN]],vlookup_table[],5,FALSE)</f>
        <v>T2</v>
      </c>
      <c r="Q2909">
        <f>VLOOKUP(Table5[[#This Row],[CONTROLN]],vlookup_table[],7,FALSE)</f>
        <v>15</v>
      </c>
      <c r="R2909">
        <f t="shared" si="45"/>
        <v>68</v>
      </c>
      <c r="S29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10" spans="1:19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  <c r="N2910">
        <f>VLOOKUP(Table5[[#This Row],[CONTROLN]],vlookup_table[],2,FALSE)</f>
        <v>28</v>
      </c>
      <c r="O2910">
        <f>VLOOKUP(Table5[[#This Row],[CONTROLN]],vlookup_table[],4,FALSE)</f>
        <v>4307</v>
      </c>
      <c r="P2910" t="str">
        <f>VLOOKUP(Table5[[#This Row],[CONTROLN]],vlookup_table[],5,FALSE)</f>
        <v>C2</v>
      </c>
      <c r="Q2910">
        <f>VLOOKUP(Table5[[#This Row],[CONTROLN]],vlookup_table[],7,FALSE)</f>
        <v>8</v>
      </c>
      <c r="R2910">
        <f t="shared" si="45"/>
        <v>53</v>
      </c>
      <c r="S29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11" spans="1:19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  <c r="N2911">
        <f>VLOOKUP(Table5[[#This Row],[CONTROLN]],vlookup_table[],2,FALSE)</f>
        <v>0</v>
      </c>
      <c r="O2911">
        <f>VLOOKUP(Table5[[#This Row],[CONTROLN]],vlookup_table[],4,FALSE)</f>
        <v>5001</v>
      </c>
      <c r="P2911" t="str">
        <f>VLOOKUP(Table5[[#This Row],[CONTROLN]],vlookup_table[],5,FALSE)</f>
        <v>C2</v>
      </c>
      <c r="Q2911">
        <f>VLOOKUP(Table5[[#This Row],[CONTROLN]],vlookup_table[],7,FALSE)</f>
        <v>20</v>
      </c>
      <c r="R2911">
        <f t="shared" si="45"/>
        <v>47</v>
      </c>
      <c r="S29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12" spans="1:19" x14ac:dyDescent="0.35">
      <c r="A2912">
        <v>154224</v>
      </c>
      <c r="B2912" t="s">
        <v>41</v>
      </c>
      <c r="C2912" t="s">
        <v>14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  <c r="N2912">
        <f>VLOOKUP(Table5[[#This Row],[CONTROLN]],vlookup_table[],2,FALSE)</f>
        <v>0</v>
      </c>
      <c r="O2912">
        <f>VLOOKUP(Table5[[#This Row],[CONTROLN]],vlookup_table[],4,FALSE)</f>
        <v>1701</v>
      </c>
      <c r="P2912" t="str">
        <f>VLOOKUP(Table5[[#This Row],[CONTROLN]],vlookup_table[],5,FALSE)</f>
        <v>S2</v>
      </c>
      <c r="Q2912">
        <f>VLOOKUP(Table5[[#This Row],[CONTROLN]],vlookup_table[],7,FALSE)</f>
        <v>10</v>
      </c>
      <c r="R2912">
        <f t="shared" si="45"/>
        <v>80</v>
      </c>
      <c r="S29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13" spans="1:19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  <c r="N2913">
        <f>VLOOKUP(Table5[[#This Row],[CONTROLN]],vlookup_table[],2,FALSE)</f>
        <v>1</v>
      </c>
      <c r="O2913">
        <f>VLOOKUP(Table5[[#This Row],[CONTROLN]],vlookup_table[],4,FALSE)</f>
        <v>1907</v>
      </c>
      <c r="P2913" t="str">
        <f>VLOOKUP(Table5[[#This Row],[CONTROLN]],vlookup_table[],5,FALSE)</f>
        <v>S1</v>
      </c>
      <c r="Q2913">
        <f>VLOOKUP(Table5[[#This Row],[CONTROLN]],vlookup_table[],7,FALSE)</f>
        <v>10</v>
      </c>
      <c r="R2913">
        <f t="shared" si="45"/>
        <v>77</v>
      </c>
      <c r="S29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14" spans="1:19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  <c r="N2914">
        <f>VLOOKUP(Table5[[#This Row],[CONTROLN]],vlookup_table[],2,FALSE)</f>
        <v>1</v>
      </c>
      <c r="O2914">
        <f>VLOOKUP(Table5[[#This Row],[CONTROLN]],vlookup_table[],4,FALSE)</f>
        <v>2101</v>
      </c>
      <c r="P2914" t="str">
        <f>VLOOKUP(Table5[[#This Row],[CONTROLN]],vlookup_table[],5,FALSE)</f>
        <v>U1</v>
      </c>
      <c r="Q2914">
        <f>VLOOKUP(Table5[[#This Row],[CONTROLN]],vlookup_table[],7,FALSE)</f>
        <v>20</v>
      </c>
      <c r="R2914">
        <f t="shared" si="45"/>
        <v>76</v>
      </c>
      <c r="S29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15" spans="1:19" x14ac:dyDescent="0.35">
      <c r="A2915">
        <v>155040</v>
      </c>
      <c r="B2915" t="s">
        <v>22</v>
      </c>
      <c r="C2915" t="s">
        <v>109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  <c r="N2915">
        <f>VLOOKUP(Table5[[#This Row],[CONTROLN]],vlookup_table[],2,FALSE)</f>
        <v>0</v>
      </c>
      <c r="O2915">
        <f>VLOOKUP(Table5[[#This Row],[CONTROLN]],vlookup_table[],4,FALSE)</f>
        <v>601</v>
      </c>
      <c r="P2915" t="str">
        <f>VLOOKUP(Table5[[#This Row],[CONTROLN]],vlookup_table[],5,FALSE)</f>
        <v>S1</v>
      </c>
      <c r="Q2915">
        <f>VLOOKUP(Table5[[#This Row],[CONTROLN]],vlookup_table[],7,FALSE)</f>
        <v>25</v>
      </c>
      <c r="R2915">
        <f t="shared" si="45"/>
        <v>91</v>
      </c>
      <c r="S29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16" spans="1:19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  <c r="N2916">
        <f>VLOOKUP(Table5[[#This Row],[CONTROLN]],vlookup_table[],2,FALSE)</f>
        <v>1</v>
      </c>
      <c r="O2916">
        <f>VLOOKUP(Table5[[#This Row],[CONTROLN]],vlookup_table[],4,FALSE)</f>
        <v>1006</v>
      </c>
      <c r="P2916" t="str">
        <f>VLOOKUP(Table5[[#This Row],[CONTROLN]],vlookup_table[],5,FALSE)</f>
        <v>C2</v>
      </c>
      <c r="Q2916">
        <f>VLOOKUP(Table5[[#This Row],[CONTROLN]],vlookup_table[],7,FALSE)</f>
        <v>10</v>
      </c>
      <c r="R2916">
        <f t="shared" si="45"/>
        <v>87</v>
      </c>
      <c r="S29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17" spans="1:19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  <c r="N2917">
        <f>VLOOKUP(Table5[[#This Row],[CONTROLN]],vlookup_table[],2,FALSE)</f>
        <v>1</v>
      </c>
      <c r="O2917">
        <f>VLOOKUP(Table5[[#This Row],[CONTROLN]],vlookup_table[],4,FALSE)</f>
        <v>4701</v>
      </c>
      <c r="P2917" t="str">
        <f>VLOOKUP(Table5[[#This Row],[CONTROLN]],vlookup_table[],5,FALSE)</f>
        <v>R1</v>
      </c>
      <c r="Q2917">
        <f>VLOOKUP(Table5[[#This Row],[CONTROLN]],vlookup_table[],7,FALSE)</f>
        <v>12</v>
      </c>
      <c r="R2917">
        <f t="shared" si="45"/>
        <v>50</v>
      </c>
      <c r="S29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18" spans="1:19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  <c r="N2918">
        <f>VLOOKUP(Table5[[#This Row],[CONTROLN]],vlookup_table[],2,FALSE)</f>
        <v>0</v>
      </c>
      <c r="O2918">
        <f>VLOOKUP(Table5[[#This Row],[CONTROLN]],vlookup_table[],4,FALSE)</f>
        <v>1605</v>
      </c>
      <c r="P2918" t="str">
        <f>VLOOKUP(Table5[[#This Row],[CONTROLN]],vlookup_table[],5,FALSE)</f>
        <v>S2</v>
      </c>
      <c r="Q2918">
        <f>VLOOKUP(Table5[[#This Row],[CONTROLN]],vlookup_table[],7,FALSE)</f>
        <v>10</v>
      </c>
      <c r="R2918">
        <f t="shared" si="45"/>
        <v>81</v>
      </c>
      <c r="S29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19" spans="1:19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  <c r="N2919">
        <f>VLOOKUP(Table5[[#This Row],[CONTROLN]],vlookup_table[],2,FALSE)</f>
        <v>1</v>
      </c>
      <c r="O2919">
        <f>VLOOKUP(Table5[[#This Row],[CONTROLN]],vlookup_table[],4,FALSE)</f>
        <v>1801</v>
      </c>
      <c r="P2919" t="str">
        <f>VLOOKUP(Table5[[#This Row],[CONTROLN]],vlookup_table[],5,FALSE)</f>
        <v>S1</v>
      </c>
      <c r="Q2919">
        <f>VLOOKUP(Table5[[#This Row],[CONTROLN]],vlookup_table[],7,FALSE)</f>
        <v>25</v>
      </c>
      <c r="R2919">
        <f t="shared" si="45"/>
        <v>79</v>
      </c>
      <c r="S29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20" spans="1:19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  <c r="N2920">
        <f>VLOOKUP(Table5[[#This Row],[CONTROLN]],vlookup_table[],2,FALSE)</f>
        <v>2</v>
      </c>
      <c r="O2920">
        <f>VLOOKUP(Table5[[#This Row],[CONTROLN]],vlookup_table[],4,FALSE)</f>
        <v>1911</v>
      </c>
      <c r="P2920" t="str">
        <f>VLOOKUP(Table5[[#This Row],[CONTROLN]],vlookup_table[],5,FALSE)</f>
        <v>R1</v>
      </c>
      <c r="Q2920">
        <f>VLOOKUP(Table5[[#This Row],[CONTROLN]],vlookup_table[],7,FALSE)</f>
        <v>10</v>
      </c>
      <c r="R2920">
        <f t="shared" si="45"/>
        <v>77</v>
      </c>
      <c r="S29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21" spans="1:19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  <c r="N2921">
        <f>VLOOKUP(Table5[[#This Row],[CONTROLN]],vlookup_table[],2,FALSE)</f>
        <v>1</v>
      </c>
      <c r="O2921">
        <f>VLOOKUP(Table5[[#This Row],[CONTROLN]],vlookup_table[],4,FALSE)</f>
        <v>2712</v>
      </c>
      <c r="P2921" t="str">
        <f>VLOOKUP(Table5[[#This Row],[CONTROLN]],vlookup_table[],5,FALSE)</f>
        <v>T2</v>
      </c>
      <c r="Q2921">
        <f>VLOOKUP(Table5[[#This Row],[CONTROLN]],vlookup_table[],7,FALSE)</f>
        <v>10</v>
      </c>
      <c r="R2921">
        <f t="shared" si="45"/>
        <v>69</v>
      </c>
      <c r="S29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22" spans="1:19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  <c r="N2922">
        <f>VLOOKUP(Table5[[#This Row],[CONTROLN]],vlookup_table[],2,FALSE)</f>
        <v>0</v>
      </c>
      <c r="O2922">
        <f>VLOOKUP(Table5[[#This Row],[CONTROLN]],vlookup_table[],4,FALSE)</f>
        <v>5201</v>
      </c>
      <c r="P2922" t="str">
        <f>VLOOKUP(Table5[[#This Row],[CONTROLN]],vlookup_table[],5,FALSE)</f>
        <v>T2</v>
      </c>
      <c r="Q2922">
        <f>VLOOKUP(Table5[[#This Row],[CONTROLN]],vlookup_table[],7,FALSE)</f>
        <v>9</v>
      </c>
      <c r="R2922">
        <f t="shared" si="45"/>
        <v>45</v>
      </c>
      <c r="S29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23" spans="1:19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  <c r="N2923">
        <f>VLOOKUP(Table5[[#This Row],[CONTROLN]],vlookup_table[],2,FALSE)</f>
        <v>0</v>
      </c>
      <c r="O2923">
        <f>VLOOKUP(Table5[[#This Row],[CONTROLN]],vlookup_table[],4,FALSE)</f>
        <v>1608</v>
      </c>
      <c r="P2923" t="str">
        <f>VLOOKUP(Table5[[#This Row],[CONTROLN]],vlookup_table[],5,FALSE)</f>
        <v>R2</v>
      </c>
      <c r="Q2923">
        <f>VLOOKUP(Table5[[#This Row],[CONTROLN]],vlookup_table[],7,FALSE)</f>
        <v>15</v>
      </c>
      <c r="R2923">
        <f t="shared" si="45"/>
        <v>80</v>
      </c>
      <c r="S29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24" spans="1:19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  <c r="N2924">
        <f>VLOOKUP(Table5[[#This Row],[CONTROLN]],vlookup_table[],2,FALSE)</f>
        <v>0</v>
      </c>
      <c r="O2924">
        <f>VLOOKUP(Table5[[#This Row],[CONTROLN]],vlookup_table[],4,FALSE)</f>
        <v>4101</v>
      </c>
      <c r="P2924" t="str">
        <f>VLOOKUP(Table5[[#This Row],[CONTROLN]],vlookup_table[],5,FALSE)</f>
        <v>S2</v>
      </c>
      <c r="Q2924">
        <f>VLOOKUP(Table5[[#This Row],[CONTROLN]],vlookup_table[],7,FALSE)</f>
        <v>23</v>
      </c>
      <c r="R2924">
        <f t="shared" si="45"/>
        <v>56</v>
      </c>
      <c r="S29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25" spans="1:19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  <c r="N2925">
        <f>VLOOKUP(Table5[[#This Row],[CONTROLN]],vlookup_table[],2,FALSE)</f>
        <v>0</v>
      </c>
      <c r="O2925">
        <f>VLOOKUP(Table5[[#This Row],[CONTROLN]],vlookup_table[],4,FALSE)</f>
        <v>5201</v>
      </c>
      <c r="P2925" t="str">
        <f>VLOOKUP(Table5[[#This Row],[CONTROLN]],vlookup_table[],5,FALSE)</f>
        <v>S2</v>
      </c>
      <c r="Q2925">
        <f>VLOOKUP(Table5[[#This Row],[CONTROLN]],vlookup_table[],7,FALSE)</f>
        <v>20</v>
      </c>
      <c r="R2925">
        <f t="shared" si="45"/>
        <v>45</v>
      </c>
      <c r="S29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26" spans="1:19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  <c r="N2926">
        <f>VLOOKUP(Table5[[#This Row],[CONTROLN]],vlookup_table[],2,FALSE)</f>
        <v>0</v>
      </c>
      <c r="O2926">
        <f>VLOOKUP(Table5[[#This Row],[CONTROLN]],vlookup_table[],4,FALSE)</f>
        <v>0</v>
      </c>
      <c r="P2926" t="str">
        <f>VLOOKUP(Table5[[#This Row],[CONTROLN]],vlookup_table[],5,FALSE)</f>
        <v>C2</v>
      </c>
      <c r="Q2926">
        <f>VLOOKUP(Table5[[#This Row],[CONTROLN]],vlookup_table[],7,FALSE)</f>
        <v>10</v>
      </c>
      <c r="R2926" t="str">
        <f t="shared" si="45"/>
        <v/>
      </c>
      <c r="S29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27" spans="1:19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  <c r="N2927">
        <f>VLOOKUP(Table5[[#This Row],[CONTROLN]],vlookup_table[],2,FALSE)</f>
        <v>1</v>
      </c>
      <c r="O2927">
        <f>VLOOKUP(Table5[[#This Row],[CONTROLN]],vlookup_table[],4,FALSE)</f>
        <v>3201</v>
      </c>
      <c r="P2927" t="str">
        <f>VLOOKUP(Table5[[#This Row],[CONTROLN]],vlookup_table[],5,FALSE)</f>
        <v>U3</v>
      </c>
      <c r="Q2927">
        <f>VLOOKUP(Table5[[#This Row],[CONTROLN]],vlookup_table[],7,FALSE)</f>
        <v>5</v>
      </c>
      <c r="R2927">
        <f t="shared" si="45"/>
        <v>65</v>
      </c>
      <c r="S29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28" spans="1:19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  <c r="N2928">
        <f>VLOOKUP(Table5[[#This Row],[CONTROLN]],vlookup_table[],2,FALSE)</f>
        <v>1</v>
      </c>
      <c r="O2928">
        <f>VLOOKUP(Table5[[#This Row],[CONTROLN]],vlookup_table[],4,FALSE)</f>
        <v>2401</v>
      </c>
      <c r="P2928" t="str">
        <f>VLOOKUP(Table5[[#This Row],[CONTROLN]],vlookup_table[],5,FALSE)</f>
        <v>R1</v>
      </c>
      <c r="Q2928">
        <f>VLOOKUP(Table5[[#This Row],[CONTROLN]],vlookup_table[],7,FALSE)</f>
        <v>50</v>
      </c>
      <c r="R2928">
        <f t="shared" si="45"/>
        <v>73</v>
      </c>
      <c r="S29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29" spans="1:19" x14ac:dyDescent="0.35">
      <c r="A2929">
        <v>98275</v>
      </c>
      <c r="B2929" t="s">
        <v>16</v>
      </c>
      <c r="C2929" t="s">
        <v>109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  <c r="N2929">
        <f>VLOOKUP(Table5[[#This Row],[CONTROLN]],vlookup_table[],2,FALSE)</f>
        <v>1002</v>
      </c>
      <c r="O2929">
        <f>VLOOKUP(Table5[[#This Row],[CONTROLN]],vlookup_table[],4,FALSE)</f>
        <v>0</v>
      </c>
      <c r="P2929" t="str">
        <f>VLOOKUP(Table5[[#This Row],[CONTROLN]],vlookup_table[],5,FALSE)</f>
        <v>R2</v>
      </c>
      <c r="Q2929">
        <f>VLOOKUP(Table5[[#This Row],[CONTROLN]],vlookup_table[],7,FALSE)</f>
        <v>9</v>
      </c>
      <c r="R2929" t="str">
        <f t="shared" si="45"/>
        <v/>
      </c>
      <c r="S29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30" spans="1:19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  <c r="N2930">
        <f>VLOOKUP(Table5[[#This Row],[CONTROLN]],vlookup_table[],2,FALSE)</f>
        <v>2</v>
      </c>
      <c r="O2930">
        <f>VLOOKUP(Table5[[#This Row],[CONTROLN]],vlookup_table[],4,FALSE)</f>
        <v>2509</v>
      </c>
      <c r="P2930" t="str">
        <f>VLOOKUP(Table5[[#This Row],[CONTROLN]],vlookup_table[],5,FALSE)</f>
        <v>T2</v>
      </c>
      <c r="Q2930">
        <f>VLOOKUP(Table5[[#This Row],[CONTROLN]],vlookup_table[],7,FALSE)</f>
        <v>7</v>
      </c>
      <c r="R2930">
        <f t="shared" si="45"/>
        <v>71</v>
      </c>
      <c r="S29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31" spans="1:19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  <c r="N2931">
        <f>VLOOKUP(Table5[[#This Row],[CONTROLN]],vlookup_table[],2,FALSE)</f>
        <v>28</v>
      </c>
      <c r="O2931">
        <f>VLOOKUP(Table5[[#This Row],[CONTROLN]],vlookup_table[],4,FALSE)</f>
        <v>4005</v>
      </c>
      <c r="P2931" t="str">
        <f>VLOOKUP(Table5[[#This Row],[CONTROLN]],vlookup_table[],5,FALSE)</f>
        <v>S2</v>
      </c>
      <c r="Q2931">
        <f>VLOOKUP(Table5[[#This Row],[CONTROLN]],vlookup_table[],7,FALSE)</f>
        <v>10</v>
      </c>
      <c r="R2931">
        <f t="shared" si="45"/>
        <v>57</v>
      </c>
      <c r="S29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32" spans="1:19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  <c r="N2932">
        <f>VLOOKUP(Table5[[#This Row],[CONTROLN]],vlookup_table[],2,FALSE)</f>
        <v>2</v>
      </c>
      <c r="O2932">
        <f>VLOOKUP(Table5[[#This Row],[CONTROLN]],vlookup_table[],4,FALSE)</f>
        <v>0</v>
      </c>
      <c r="P2932" t="str">
        <f>VLOOKUP(Table5[[#This Row],[CONTROLN]],vlookup_table[],5,FALSE)</f>
        <v>R2</v>
      </c>
      <c r="Q2932">
        <f>VLOOKUP(Table5[[#This Row],[CONTROLN]],vlookup_table[],7,FALSE)</f>
        <v>1</v>
      </c>
      <c r="R2932" t="str">
        <f t="shared" si="45"/>
        <v/>
      </c>
      <c r="S29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33" spans="1:19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  <c r="N2933">
        <f>VLOOKUP(Table5[[#This Row],[CONTROLN]],vlookup_table[],2,FALSE)</f>
        <v>1</v>
      </c>
      <c r="O2933">
        <f>VLOOKUP(Table5[[#This Row],[CONTROLN]],vlookup_table[],4,FALSE)</f>
        <v>3110</v>
      </c>
      <c r="P2933" t="str">
        <f>VLOOKUP(Table5[[#This Row],[CONTROLN]],vlookup_table[],5,FALSE)</f>
        <v>C1</v>
      </c>
      <c r="Q2933">
        <f>VLOOKUP(Table5[[#This Row],[CONTROLN]],vlookup_table[],7,FALSE)</f>
        <v>17</v>
      </c>
      <c r="R2933">
        <f t="shared" si="45"/>
        <v>65</v>
      </c>
      <c r="S29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34" spans="1:19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  <c r="N2934">
        <f>VLOOKUP(Table5[[#This Row],[CONTROLN]],vlookup_table[],2,FALSE)</f>
        <v>2</v>
      </c>
      <c r="O2934">
        <f>VLOOKUP(Table5[[#This Row],[CONTROLN]],vlookup_table[],4,FALSE)</f>
        <v>2801</v>
      </c>
      <c r="P2934" t="str">
        <f>VLOOKUP(Table5[[#This Row],[CONTROLN]],vlookup_table[],5,FALSE)</f>
        <v>S2</v>
      </c>
      <c r="Q2934">
        <f>VLOOKUP(Table5[[#This Row],[CONTROLN]],vlookup_table[],7,FALSE)</f>
        <v>21</v>
      </c>
      <c r="R2934">
        <f t="shared" si="45"/>
        <v>69</v>
      </c>
      <c r="S29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35" spans="1:19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  <c r="N2935">
        <f>VLOOKUP(Table5[[#This Row],[CONTROLN]],vlookup_table[],2,FALSE)</f>
        <v>1</v>
      </c>
      <c r="O2935">
        <f>VLOOKUP(Table5[[#This Row],[CONTROLN]],vlookup_table[],4,FALSE)</f>
        <v>1801</v>
      </c>
      <c r="P2935" t="str">
        <f>VLOOKUP(Table5[[#This Row],[CONTROLN]],vlookup_table[],5,FALSE)</f>
        <v>R2</v>
      </c>
      <c r="Q2935">
        <f>VLOOKUP(Table5[[#This Row],[CONTROLN]],vlookup_table[],7,FALSE)</f>
        <v>5</v>
      </c>
      <c r="R2935">
        <f t="shared" si="45"/>
        <v>79</v>
      </c>
      <c r="S29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36" spans="1:19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  <c r="N2936">
        <f>VLOOKUP(Table5[[#This Row],[CONTROLN]],vlookup_table[],2,FALSE)</f>
        <v>2</v>
      </c>
      <c r="O2936">
        <f>VLOOKUP(Table5[[#This Row],[CONTROLN]],vlookup_table[],4,FALSE)</f>
        <v>2512</v>
      </c>
      <c r="P2936" t="str">
        <f>VLOOKUP(Table5[[#This Row],[CONTROLN]],vlookup_table[],5,FALSE)</f>
        <v>S2</v>
      </c>
      <c r="Q2936">
        <f>VLOOKUP(Table5[[#This Row],[CONTROLN]],vlookup_table[],7,FALSE)</f>
        <v>10</v>
      </c>
      <c r="R2936">
        <f t="shared" si="45"/>
        <v>71</v>
      </c>
      <c r="S29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37" spans="1:19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  <c r="N2937">
        <f>VLOOKUP(Table5[[#This Row],[CONTROLN]],vlookup_table[],2,FALSE)</f>
        <v>2</v>
      </c>
      <c r="O2937">
        <f>VLOOKUP(Table5[[#This Row],[CONTROLN]],vlookup_table[],4,FALSE)</f>
        <v>3111</v>
      </c>
      <c r="P2937" t="str">
        <f>VLOOKUP(Table5[[#This Row],[CONTROLN]],vlookup_table[],5,FALSE)</f>
        <v>C2</v>
      </c>
      <c r="Q2937">
        <f>VLOOKUP(Table5[[#This Row],[CONTROLN]],vlookup_table[],7,FALSE)</f>
        <v>5</v>
      </c>
      <c r="R2937">
        <f t="shared" si="45"/>
        <v>65</v>
      </c>
      <c r="S29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38" spans="1:19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  <c r="N2938">
        <f>VLOOKUP(Table5[[#This Row],[CONTROLN]],vlookup_table[],2,FALSE)</f>
        <v>0</v>
      </c>
      <c r="O2938">
        <f>VLOOKUP(Table5[[#This Row],[CONTROLN]],vlookup_table[],4,FALSE)</f>
        <v>4003</v>
      </c>
      <c r="P2938" t="str">
        <f>VLOOKUP(Table5[[#This Row],[CONTROLN]],vlookup_table[],5,FALSE)</f>
        <v>S3</v>
      </c>
      <c r="Q2938">
        <f>VLOOKUP(Table5[[#This Row],[CONTROLN]],vlookup_table[],7,FALSE)</f>
        <v>25</v>
      </c>
      <c r="R2938">
        <f t="shared" si="45"/>
        <v>57</v>
      </c>
      <c r="S29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39" spans="1:19" x14ac:dyDescent="0.35">
      <c r="A2939">
        <v>87538</v>
      </c>
      <c r="B2939" t="s">
        <v>35</v>
      </c>
      <c r="C2939" t="s">
        <v>17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  <c r="N2939">
        <f>VLOOKUP(Table5[[#This Row],[CONTROLN]],vlookup_table[],2,FALSE)</f>
        <v>0</v>
      </c>
      <c r="O2939">
        <f>VLOOKUP(Table5[[#This Row],[CONTROLN]],vlookup_table[],4,FALSE)</f>
        <v>0</v>
      </c>
      <c r="P2939" t="str">
        <f>VLOOKUP(Table5[[#This Row],[CONTROLN]],vlookup_table[],5,FALSE)</f>
        <v>R2</v>
      </c>
      <c r="Q2939">
        <f>VLOOKUP(Table5[[#This Row],[CONTROLN]],vlookup_table[],7,FALSE)</f>
        <v>10</v>
      </c>
      <c r="R2939" t="str">
        <f t="shared" si="45"/>
        <v/>
      </c>
      <c r="S29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40" spans="1:19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  <c r="N2940">
        <f>VLOOKUP(Table5[[#This Row],[CONTROLN]],vlookup_table[],2,FALSE)</f>
        <v>0</v>
      </c>
      <c r="O2940">
        <f>VLOOKUP(Table5[[#This Row],[CONTROLN]],vlookup_table[],4,FALSE)</f>
        <v>0</v>
      </c>
      <c r="P2940" t="str">
        <f>VLOOKUP(Table5[[#This Row],[CONTROLN]],vlookup_table[],5,FALSE)</f>
        <v>T2</v>
      </c>
      <c r="Q2940">
        <f>VLOOKUP(Table5[[#This Row],[CONTROLN]],vlookup_table[],7,FALSE)</f>
        <v>25</v>
      </c>
      <c r="R2940" t="str">
        <f t="shared" si="45"/>
        <v/>
      </c>
      <c r="S29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41" spans="1:19" x14ac:dyDescent="0.35">
      <c r="A2941">
        <v>55091</v>
      </c>
      <c r="B2941" t="s">
        <v>63</v>
      </c>
      <c r="C2941" t="s">
        <v>17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  <c r="N2941">
        <f>VLOOKUP(Table5[[#This Row],[CONTROLN]],vlookup_table[],2,FALSE)</f>
        <v>0</v>
      </c>
      <c r="O2941">
        <f>VLOOKUP(Table5[[#This Row],[CONTROLN]],vlookup_table[],4,FALSE)</f>
        <v>5001</v>
      </c>
      <c r="P2941" t="str">
        <f>VLOOKUP(Table5[[#This Row],[CONTROLN]],vlookup_table[],5,FALSE)</f>
        <v>R3</v>
      </c>
      <c r="Q2941">
        <f>VLOOKUP(Table5[[#This Row],[CONTROLN]],vlookup_table[],7,FALSE)</f>
        <v>10</v>
      </c>
      <c r="R2941">
        <f t="shared" si="45"/>
        <v>47</v>
      </c>
      <c r="S29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42" spans="1:19" x14ac:dyDescent="0.35">
      <c r="A2942">
        <v>2861</v>
      </c>
      <c r="B2942" t="s">
        <v>41</v>
      </c>
      <c r="C2942" t="s">
        <v>14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  <c r="N2942">
        <f>VLOOKUP(Table5[[#This Row],[CONTROLN]],vlookup_table[],2,FALSE)</f>
        <v>0</v>
      </c>
      <c r="O2942">
        <f>VLOOKUP(Table5[[#This Row],[CONTROLN]],vlookup_table[],4,FALSE)</f>
        <v>3701</v>
      </c>
      <c r="P2942" t="str">
        <f>VLOOKUP(Table5[[#This Row],[CONTROLN]],vlookup_table[],5,FALSE)</f>
        <v>S2</v>
      </c>
      <c r="Q2942">
        <f>VLOOKUP(Table5[[#This Row],[CONTROLN]],vlookup_table[],7,FALSE)</f>
        <v>7</v>
      </c>
      <c r="R2942">
        <f t="shared" si="45"/>
        <v>60</v>
      </c>
      <c r="S29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43" spans="1:19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  <c r="N2943">
        <f>VLOOKUP(Table5[[#This Row],[CONTROLN]],vlookup_table[],2,FALSE)</f>
        <v>1</v>
      </c>
      <c r="O2943">
        <f>VLOOKUP(Table5[[#This Row],[CONTROLN]],vlookup_table[],4,FALSE)</f>
        <v>0</v>
      </c>
      <c r="P2943" t="str">
        <f>VLOOKUP(Table5[[#This Row],[CONTROLN]],vlookup_table[],5,FALSE)</f>
        <v>C1</v>
      </c>
      <c r="Q2943">
        <f>VLOOKUP(Table5[[#This Row],[CONTROLN]],vlookup_table[],7,FALSE)</f>
        <v>16</v>
      </c>
      <c r="R2943" t="str">
        <f t="shared" si="45"/>
        <v/>
      </c>
      <c r="S29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44" spans="1:19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  <c r="N2944">
        <f>VLOOKUP(Table5[[#This Row],[CONTROLN]],vlookup_table[],2,FALSE)</f>
        <v>28</v>
      </c>
      <c r="O2944">
        <f>VLOOKUP(Table5[[#This Row],[CONTROLN]],vlookup_table[],4,FALSE)</f>
        <v>2201</v>
      </c>
      <c r="P2944" t="str">
        <f>VLOOKUP(Table5[[#This Row],[CONTROLN]],vlookup_table[],5,FALSE)</f>
        <v>C2</v>
      </c>
      <c r="Q2944">
        <f>VLOOKUP(Table5[[#This Row],[CONTROLN]],vlookup_table[],7,FALSE)</f>
        <v>4</v>
      </c>
      <c r="R2944">
        <f t="shared" si="45"/>
        <v>75</v>
      </c>
      <c r="S29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45" spans="1:19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  <c r="N2945">
        <f>VLOOKUP(Table5[[#This Row],[CONTROLN]],vlookup_table[],2,FALSE)</f>
        <v>0</v>
      </c>
      <c r="O2945">
        <f>VLOOKUP(Table5[[#This Row],[CONTROLN]],vlookup_table[],4,FALSE)</f>
        <v>0</v>
      </c>
      <c r="P2945" t="str">
        <f>VLOOKUP(Table5[[#This Row],[CONTROLN]],vlookup_table[],5,FALSE)</f>
        <v>T2</v>
      </c>
      <c r="Q2945">
        <f>VLOOKUP(Table5[[#This Row],[CONTROLN]],vlookup_table[],7,FALSE)</f>
        <v>6</v>
      </c>
      <c r="R2945" t="str">
        <f t="shared" si="45"/>
        <v/>
      </c>
      <c r="S29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46" spans="1:19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  <c r="N2946">
        <f>VLOOKUP(Table5[[#This Row],[CONTROLN]],vlookup_table[],2,FALSE)</f>
        <v>0</v>
      </c>
      <c r="O2946">
        <f>VLOOKUP(Table5[[#This Row],[CONTROLN]],vlookup_table[],4,FALSE)</f>
        <v>4511</v>
      </c>
      <c r="P2946" t="str">
        <f>VLOOKUP(Table5[[#This Row],[CONTROLN]],vlookup_table[],5,FALSE)</f>
        <v>C2</v>
      </c>
      <c r="Q2946">
        <f>VLOOKUP(Table5[[#This Row],[CONTROLN]],vlookup_table[],7,FALSE)</f>
        <v>10</v>
      </c>
      <c r="R2946">
        <f t="shared" ref="R2946:R3009" si="46">IF(OR(O2946="",O2946=0),"",(1997-(1900+INT(O2946/100)))-IF(MOD(O2946,100)&gt;6,1,0))</f>
        <v>51</v>
      </c>
      <c r="S29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47" spans="1:19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  <c r="N2947">
        <f>VLOOKUP(Table5[[#This Row],[CONTROLN]],vlookup_table[],2,FALSE)</f>
        <v>0</v>
      </c>
      <c r="O2947">
        <f>VLOOKUP(Table5[[#This Row],[CONTROLN]],vlookup_table[],4,FALSE)</f>
        <v>3601</v>
      </c>
      <c r="P2947" t="str">
        <f>VLOOKUP(Table5[[#This Row],[CONTROLN]],vlookup_table[],5,FALSE)</f>
        <v>S1</v>
      </c>
      <c r="Q2947">
        <f>VLOOKUP(Table5[[#This Row],[CONTROLN]],vlookup_table[],7,FALSE)</f>
        <v>30</v>
      </c>
      <c r="R2947">
        <f t="shared" si="46"/>
        <v>61</v>
      </c>
      <c r="S29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48" spans="1:19" x14ac:dyDescent="0.35">
      <c r="A2948">
        <v>7160</v>
      </c>
      <c r="B2948" t="s">
        <v>41</v>
      </c>
      <c r="C2948" t="s">
        <v>14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  <c r="N2948">
        <f>VLOOKUP(Table5[[#This Row],[CONTROLN]],vlookup_table[],2,FALSE)</f>
        <v>2</v>
      </c>
      <c r="O2948">
        <f>VLOOKUP(Table5[[#This Row],[CONTROLN]],vlookup_table[],4,FALSE)</f>
        <v>906</v>
      </c>
      <c r="P2948" t="str">
        <f>VLOOKUP(Table5[[#This Row],[CONTROLN]],vlookup_table[],5,FALSE)</f>
        <v>T2</v>
      </c>
      <c r="Q2948">
        <f>VLOOKUP(Table5[[#This Row],[CONTROLN]],vlookup_table[],7,FALSE)</f>
        <v>14</v>
      </c>
      <c r="R2948">
        <f t="shared" si="46"/>
        <v>88</v>
      </c>
      <c r="S29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49" spans="1:19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  <c r="N2949">
        <f>VLOOKUP(Table5[[#This Row],[CONTROLN]],vlookup_table[],2,FALSE)</f>
        <v>0</v>
      </c>
      <c r="O2949">
        <f>VLOOKUP(Table5[[#This Row],[CONTROLN]],vlookup_table[],4,FALSE)</f>
        <v>3012</v>
      </c>
      <c r="P2949" t="str">
        <f>VLOOKUP(Table5[[#This Row],[CONTROLN]],vlookup_table[],5,FALSE)</f>
        <v>S1</v>
      </c>
      <c r="Q2949">
        <f>VLOOKUP(Table5[[#This Row],[CONTROLN]],vlookup_table[],7,FALSE)</f>
        <v>12</v>
      </c>
      <c r="R2949">
        <f t="shared" si="46"/>
        <v>66</v>
      </c>
      <c r="S29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50" spans="1:19" x14ac:dyDescent="0.35">
      <c r="A2950">
        <v>112504</v>
      </c>
      <c r="B2950" t="s">
        <v>33</v>
      </c>
      <c r="C2950" t="s">
        <v>17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  <c r="N2950">
        <f>VLOOKUP(Table5[[#This Row],[CONTROLN]],vlookup_table[],2,FALSE)</f>
        <v>0</v>
      </c>
      <c r="O2950">
        <f>VLOOKUP(Table5[[#This Row],[CONTROLN]],vlookup_table[],4,FALSE)</f>
        <v>2401</v>
      </c>
      <c r="P2950" t="str">
        <f>VLOOKUP(Table5[[#This Row],[CONTROLN]],vlookup_table[],5,FALSE)</f>
        <v>C1</v>
      </c>
      <c r="Q2950">
        <f>VLOOKUP(Table5[[#This Row],[CONTROLN]],vlookup_table[],7,FALSE)</f>
        <v>10</v>
      </c>
      <c r="R2950">
        <f t="shared" si="46"/>
        <v>73</v>
      </c>
      <c r="S29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51" spans="1:19" x14ac:dyDescent="0.35">
      <c r="A2951">
        <v>69536</v>
      </c>
      <c r="B2951" t="s">
        <v>30</v>
      </c>
      <c r="C2951" t="s">
        <v>109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  <c r="N2951">
        <f>VLOOKUP(Table5[[#This Row],[CONTROLN]],vlookup_table[],2,FALSE)</f>
        <v>1</v>
      </c>
      <c r="O2951">
        <f>VLOOKUP(Table5[[#This Row],[CONTROLN]],vlookup_table[],4,FALSE)</f>
        <v>1301</v>
      </c>
      <c r="P2951" t="str">
        <f>VLOOKUP(Table5[[#This Row],[CONTROLN]],vlookup_table[],5,FALSE)</f>
        <v>R3</v>
      </c>
      <c r="Q2951">
        <f>VLOOKUP(Table5[[#This Row],[CONTROLN]],vlookup_table[],7,FALSE)</f>
        <v>8</v>
      </c>
      <c r="R2951">
        <f t="shared" si="46"/>
        <v>84</v>
      </c>
      <c r="S29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52" spans="1:19" x14ac:dyDescent="0.35">
      <c r="A2952">
        <v>5321</v>
      </c>
      <c r="B2952" t="s">
        <v>22</v>
      </c>
      <c r="C2952" t="s">
        <v>109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  <c r="N2952">
        <f>VLOOKUP(Table5[[#This Row],[CONTROLN]],vlookup_table[],2,FALSE)</f>
        <v>0</v>
      </c>
      <c r="O2952">
        <f>VLOOKUP(Table5[[#This Row],[CONTROLN]],vlookup_table[],4,FALSE)</f>
        <v>5401</v>
      </c>
      <c r="P2952" t="str">
        <f>VLOOKUP(Table5[[#This Row],[CONTROLN]],vlookup_table[],5,FALSE)</f>
        <v>S1</v>
      </c>
      <c r="Q2952">
        <f>VLOOKUP(Table5[[#This Row],[CONTROLN]],vlookup_table[],7,FALSE)</f>
        <v>25</v>
      </c>
      <c r="R2952">
        <f t="shared" si="46"/>
        <v>43</v>
      </c>
      <c r="S29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53" spans="1:19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  <c r="N2953">
        <f>VLOOKUP(Table5[[#This Row],[CONTROLN]],vlookup_table[],2,FALSE)</f>
        <v>0</v>
      </c>
      <c r="O2953">
        <f>VLOOKUP(Table5[[#This Row],[CONTROLN]],vlookup_table[],4,FALSE)</f>
        <v>2909</v>
      </c>
      <c r="P2953" t="str">
        <f>VLOOKUP(Table5[[#This Row],[CONTROLN]],vlookup_table[],5,FALSE)</f>
        <v>U1</v>
      </c>
      <c r="Q2953">
        <f>VLOOKUP(Table5[[#This Row],[CONTROLN]],vlookup_table[],7,FALSE)</f>
        <v>9</v>
      </c>
      <c r="R2953">
        <f t="shared" si="46"/>
        <v>67</v>
      </c>
      <c r="S29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54" spans="1:19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  <c r="N2954">
        <f>VLOOKUP(Table5[[#This Row],[CONTROLN]],vlookup_table[],2,FALSE)</f>
        <v>0</v>
      </c>
      <c r="O2954">
        <f>VLOOKUP(Table5[[#This Row],[CONTROLN]],vlookup_table[],4,FALSE)</f>
        <v>0</v>
      </c>
      <c r="P2954" t="str">
        <f>VLOOKUP(Table5[[#This Row],[CONTROLN]],vlookup_table[],5,FALSE)</f>
        <v>R3</v>
      </c>
      <c r="Q2954">
        <f>VLOOKUP(Table5[[#This Row],[CONTROLN]],vlookup_table[],7,FALSE)</f>
        <v>10</v>
      </c>
      <c r="R2954" t="str">
        <f t="shared" si="46"/>
        <v/>
      </c>
      <c r="S29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55" spans="1:19" x14ac:dyDescent="0.35">
      <c r="A2955">
        <v>54393</v>
      </c>
      <c r="B2955" t="s">
        <v>63</v>
      </c>
      <c r="C2955" t="s">
        <v>17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  <c r="N2955">
        <f>VLOOKUP(Table5[[#This Row],[CONTROLN]],vlookup_table[],2,FALSE)</f>
        <v>2</v>
      </c>
      <c r="O2955">
        <f>VLOOKUP(Table5[[#This Row],[CONTROLN]],vlookup_table[],4,FALSE)</f>
        <v>3001</v>
      </c>
      <c r="P2955" t="str">
        <f>VLOOKUP(Table5[[#This Row],[CONTROLN]],vlookup_table[],5,FALSE)</f>
        <v>R1</v>
      </c>
      <c r="Q2955">
        <f>VLOOKUP(Table5[[#This Row],[CONTROLN]],vlookup_table[],7,FALSE)</f>
        <v>23</v>
      </c>
      <c r="R2955">
        <f t="shared" si="46"/>
        <v>67</v>
      </c>
      <c r="S29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56" spans="1:19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  <c r="N2956">
        <f>VLOOKUP(Table5[[#This Row],[CONTROLN]],vlookup_table[],2,FALSE)</f>
        <v>2</v>
      </c>
      <c r="O2956">
        <f>VLOOKUP(Table5[[#This Row],[CONTROLN]],vlookup_table[],4,FALSE)</f>
        <v>2201</v>
      </c>
      <c r="P2956" t="str">
        <f>VLOOKUP(Table5[[#This Row],[CONTROLN]],vlookup_table[],5,FALSE)</f>
        <v>S2</v>
      </c>
      <c r="Q2956">
        <f>VLOOKUP(Table5[[#This Row],[CONTROLN]],vlookup_table[],7,FALSE)</f>
        <v>4</v>
      </c>
      <c r="R2956">
        <f t="shared" si="46"/>
        <v>75</v>
      </c>
      <c r="S29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57" spans="1:19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  <c r="N2957">
        <f>VLOOKUP(Table5[[#This Row],[CONTROLN]],vlookup_table[],2,FALSE)</f>
        <v>0</v>
      </c>
      <c r="O2957">
        <f>VLOOKUP(Table5[[#This Row],[CONTROLN]],vlookup_table[],4,FALSE)</f>
        <v>5203</v>
      </c>
      <c r="P2957" t="str">
        <f>VLOOKUP(Table5[[#This Row],[CONTROLN]],vlookup_table[],5,FALSE)</f>
        <v>C2</v>
      </c>
      <c r="Q2957">
        <f>VLOOKUP(Table5[[#This Row],[CONTROLN]],vlookup_table[],7,FALSE)</f>
        <v>10</v>
      </c>
      <c r="R2957">
        <f t="shared" si="46"/>
        <v>45</v>
      </c>
      <c r="S29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58" spans="1:19" x14ac:dyDescent="0.35">
      <c r="A2958">
        <v>111142</v>
      </c>
      <c r="B2958" t="s">
        <v>33</v>
      </c>
      <c r="C2958" t="s">
        <v>17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  <c r="N2958">
        <f>VLOOKUP(Table5[[#This Row],[CONTROLN]],vlookup_table[],2,FALSE)</f>
        <v>2</v>
      </c>
      <c r="O2958">
        <f>VLOOKUP(Table5[[#This Row],[CONTROLN]],vlookup_table[],4,FALSE)</f>
        <v>2501</v>
      </c>
      <c r="P2958" t="str">
        <f>VLOOKUP(Table5[[#This Row],[CONTROLN]],vlookup_table[],5,FALSE)</f>
        <v>T2</v>
      </c>
      <c r="Q2958">
        <f>VLOOKUP(Table5[[#This Row],[CONTROLN]],vlookup_table[],7,FALSE)</f>
        <v>10</v>
      </c>
      <c r="R2958">
        <f t="shared" si="46"/>
        <v>72</v>
      </c>
      <c r="S29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59" spans="1:19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  <c r="N2959">
        <f>VLOOKUP(Table5[[#This Row],[CONTROLN]],vlookup_table[],2,FALSE)</f>
        <v>1</v>
      </c>
      <c r="O2959">
        <f>VLOOKUP(Table5[[#This Row],[CONTROLN]],vlookup_table[],4,FALSE)</f>
        <v>4201</v>
      </c>
      <c r="P2959" t="str">
        <f>VLOOKUP(Table5[[#This Row],[CONTROLN]],vlookup_table[],5,FALSE)</f>
        <v>T1</v>
      </c>
      <c r="Q2959">
        <f>VLOOKUP(Table5[[#This Row],[CONTROLN]],vlookup_table[],7,FALSE)</f>
        <v>5</v>
      </c>
      <c r="R2959">
        <f t="shared" si="46"/>
        <v>55</v>
      </c>
      <c r="S29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60" spans="1:19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  <c r="N2960">
        <f>VLOOKUP(Table5[[#This Row],[CONTROLN]],vlookup_table[],2,FALSE)</f>
        <v>0</v>
      </c>
      <c r="O2960">
        <f>VLOOKUP(Table5[[#This Row],[CONTROLN]],vlookup_table[],4,FALSE)</f>
        <v>2601</v>
      </c>
      <c r="P2960" t="str">
        <f>VLOOKUP(Table5[[#This Row],[CONTROLN]],vlookup_table[],5,FALSE)</f>
        <v>C2</v>
      </c>
      <c r="Q2960">
        <f>VLOOKUP(Table5[[#This Row],[CONTROLN]],vlookup_table[],7,FALSE)</f>
        <v>9</v>
      </c>
      <c r="R2960">
        <f t="shared" si="46"/>
        <v>71</v>
      </c>
      <c r="S29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61" spans="1:19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  <c r="N2961">
        <f>VLOOKUP(Table5[[#This Row],[CONTROLN]],vlookup_table[],2,FALSE)</f>
        <v>0</v>
      </c>
      <c r="O2961">
        <f>VLOOKUP(Table5[[#This Row],[CONTROLN]],vlookup_table[],4,FALSE)</f>
        <v>6812</v>
      </c>
      <c r="P2961" t="str">
        <f>VLOOKUP(Table5[[#This Row],[CONTROLN]],vlookup_table[],5,FALSE)</f>
        <v>C2</v>
      </c>
      <c r="Q2961">
        <f>VLOOKUP(Table5[[#This Row],[CONTROLN]],vlookup_table[],7,FALSE)</f>
        <v>5</v>
      </c>
      <c r="R2961">
        <f t="shared" si="46"/>
        <v>28</v>
      </c>
      <c r="S29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62" spans="1:19" x14ac:dyDescent="0.35">
      <c r="A2962">
        <v>138239</v>
      </c>
      <c r="B2962" t="s">
        <v>56</v>
      </c>
      <c r="C2962" t="s">
        <v>17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  <c r="N2962">
        <f>VLOOKUP(Table5[[#This Row],[CONTROLN]],vlookup_table[],2,FALSE)</f>
        <v>0</v>
      </c>
      <c r="O2962">
        <f>VLOOKUP(Table5[[#This Row],[CONTROLN]],vlookup_table[],4,FALSE)</f>
        <v>5501</v>
      </c>
      <c r="P2962" t="str">
        <f>VLOOKUP(Table5[[#This Row],[CONTROLN]],vlookup_table[],5,FALSE)</f>
        <v>S1</v>
      </c>
      <c r="Q2962">
        <f>VLOOKUP(Table5[[#This Row],[CONTROLN]],vlookup_table[],7,FALSE)</f>
        <v>10</v>
      </c>
      <c r="R2962">
        <f t="shared" si="46"/>
        <v>42</v>
      </c>
      <c r="S29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63" spans="1:19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  <c r="N2963">
        <f>VLOOKUP(Table5[[#This Row],[CONTROLN]],vlookup_table[],2,FALSE)</f>
        <v>1002</v>
      </c>
      <c r="O2963">
        <f>VLOOKUP(Table5[[#This Row],[CONTROLN]],vlookup_table[],4,FALSE)</f>
        <v>6101</v>
      </c>
      <c r="P2963" t="str">
        <f>VLOOKUP(Table5[[#This Row],[CONTROLN]],vlookup_table[],5,FALSE)</f>
        <v>R2</v>
      </c>
      <c r="Q2963">
        <f>VLOOKUP(Table5[[#This Row],[CONTROLN]],vlookup_table[],7,FALSE)</f>
        <v>3</v>
      </c>
      <c r="R2963">
        <f t="shared" si="46"/>
        <v>36</v>
      </c>
      <c r="S29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64" spans="1:19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  <c r="N2964">
        <f>VLOOKUP(Table5[[#This Row],[CONTROLN]],vlookup_table[],2,FALSE)</f>
        <v>0</v>
      </c>
      <c r="O2964">
        <f>VLOOKUP(Table5[[#This Row],[CONTROLN]],vlookup_table[],4,FALSE)</f>
        <v>1601</v>
      </c>
      <c r="P2964" t="str">
        <f>VLOOKUP(Table5[[#This Row],[CONTROLN]],vlookup_table[],5,FALSE)</f>
        <v>C3</v>
      </c>
      <c r="Q2964">
        <f>VLOOKUP(Table5[[#This Row],[CONTROLN]],vlookup_table[],7,FALSE)</f>
        <v>6</v>
      </c>
      <c r="R2964">
        <f t="shared" si="46"/>
        <v>81</v>
      </c>
      <c r="S29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65" spans="1:19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  <c r="N2965">
        <f>VLOOKUP(Table5[[#This Row],[CONTROLN]],vlookup_table[],2,FALSE)</f>
        <v>0</v>
      </c>
      <c r="O2965">
        <f>VLOOKUP(Table5[[#This Row],[CONTROLN]],vlookup_table[],4,FALSE)</f>
        <v>3301</v>
      </c>
      <c r="P2965" t="str">
        <f>VLOOKUP(Table5[[#This Row],[CONTROLN]],vlookup_table[],5,FALSE)</f>
        <v>S2</v>
      </c>
      <c r="Q2965">
        <f>VLOOKUP(Table5[[#This Row],[CONTROLN]],vlookup_table[],7,FALSE)</f>
        <v>4</v>
      </c>
      <c r="R2965">
        <f t="shared" si="46"/>
        <v>64</v>
      </c>
      <c r="S29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66" spans="1:19" x14ac:dyDescent="0.35">
      <c r="A2966">
        <v>79747</v>
      </c>
      <c r="B2966" t="s">
        <v>36</v>
      </c>
      <c r="C2966" t="s">
        <v>14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  <c r="N2966">
        <f>VLOOKUP(Table5[[#This Row],[CONTROLN]],vlookup_table[],2,FALSE)</f>
        <v>1</v>
      </c>
      <c r="O2966">
        <f>VLOOKUP(Table5[[#This Row],[CONTROLN]],vlookup_table[],4,FALSE)</f>
        <v>1401</v>
      </c>
      <c r="P2966" t="str">
        <f>VLOOKUP(Table5[[#This Row],[CONTROLN]],vlookup_table[],5,FALSE)</f>
        <v>R3</v>
      </c>
      <c r="Q2966">
        <f>VLOOKUP(Table5[[#This Row],[CONTROLN]],vlookup_table[],7,FALSE)</f>
        <v>15</v>
      </c>
      <c r="R2966">
        <f t="shared" si="46"/>
        <v>83</v>
      </c>
      <c r="S29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67" spans="1:19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  <c r="N2967">
        <f>VLOOKUP(Table5[[#This Row],[CONTROLN]],vlookup_table[],2,FALSE)</f>
        <v>2</v>
      </c>
      <c r="O2967">
        <f>VLOOKUP(Table5[[#This Row],[CONTROLN]],vlookup_table[],4,FALSE)</f>
        <v>2401</v>
      </c>
      <c r="P2967" t="str">
        <f>VLOOKUP(Table5[[#This Row],[CONTROLN]],vlookup_table[],5,FALSE)</f>
        <v>S1</v>
      </c>
      <c r="Q2967">
        <f>VLOOKUP(Table5[[#This Row],[CONTROLN]],vlookup_table[],7,FALSE)</f>
        <v>5</v>
      </c>
      <c r="R2967">
        <f t="shared" si="46"/>
        <v>73</v>
      </c>
      <c r="S29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68" spans="1:19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  <c r="N2968">
        <f>VLOOKUP(Table5[[#This Row],[CONTROLN]],vlookup_table[],2,FALSE)</f>
        <v>2</v>
      </c>
      <c r="O2968">
        <f>VLOOKUP(Table5[[#This Row],[CONTROLN]],vlookup_table[],4,FALSE)</f>
        <v>5009</v>
      </c>
      <c r="P2968" t="str">
        <f>VLOOKUP(Table5[[#This Row],[CONTROLN]],vlookup_table[],5,FALSE)</f>
        <v>C1</v>
      </c>
      <c r="Q2968">
        <f>VLOOKUP(Table5[[#This Row],[CONTROLN]],vlookup_table[],7,FALSE)</f>
        <v>25</v>
      </c>
      <c r="R2968">
        <f t="shared" si="46"/>
        <v>46</v>
      </c>
      <c r="S29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69" spans="1:19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  <c r="N2969">
        <f>VLOOKUP(Table5[[#This Row],[CONTROLN]],vlookup_table[],2,FALSE)</f>
        <v>1</v>
      </c>
      <c r="O2969">
        <f>VLOOKUP(Table5[[#This Row],[CONTROLN]],vlookup_table[],4,FALSE)</f>
        <v>2301</v>
      </c>
      <c r="P2969" t="str">
        <f>VLOOKUP(Table5[[#This Row],[CONTROLN]],vlookup_table[],5,FALSE)</f>
        <v>T2</v>
      </c>
      <c r="Q2969">
        <f>VLOOKUP(Table5[[#This Row],[CONTROLN]],vlookup_table[],7,FALSE)</f>
        <v>5</v>
      </c>
      <c r="R2969">
        <f t="shared" si="46"/>
        <v>74</v>
      </c>
      <c r="S29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70" spans="1:19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  <c r="N2970">
        <f>VLOOKUP(Table5[[#This Row],[CONTROLN]],vlookup_table[],2,FALSE)</f>
        <v>2</v>
      </c>
      <c r="O2970">
        <f>VLOOKUP(Table5[[#This Row],[CONTROLN]],vlookup_table[],4,FALSE)</f>
        <v>4401</v>
      </c>
      <c r="P2970" t="str">
        <f>VLOOKUP(Table5[[#This Row],[CONTROLN]],vlookup_table[],5,FALSE)</f>
        <v>S2</v>
      </c>
      <c r="Q2970">
        <f>VLOOKUP(Table5[[#This Row],[CONTROLN]],vlookup_table[],7,FALSE)</f>
        <v>10</v>
      </c>
      <c r="R2970">
        <f t="shared" si="46"/>
        <v>53</v>
      </c>
      <c r="S29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71" spans="1:19" x14ac:dyDescent="0.35">
      <c r="A2971">
        <v>138000</v>
      </c>
      <c r="B2971" t="s">
        <v>56</v>
      </c>
      <c r="C2971" t="s">
        <v>109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  <c r="N2971">
        <f>VLOOKUP(Table5[[#This Row],[CONTROLN]],vlookup_table[],2,FALSE)</f>
        <v>0</v>
      </c>
      <c r="O2971">
        <f>VLOOKUP(Table5[[#This Row],[CONTROLN]],vlookup_table[],4,FALSE)</f>
        <v>0</v>
      </c>
      <c r="P2971" t="str">
        <f>VLOOKUP(Table5[[#This Row],[CONTROLN]],vlookup_table[],5,FALSE)</f>
        <v>C3</v>
      </c>
      <c r="Q2971">
        <f>VLOOKUP(Table5[[#This Row],[CONTROLN]],vlookup_table[],7,FALSE)</f>
        <v>6</v>
      </c>
      <c r="R2971" t="str">
        <f t="shared" si="46"/>
        <v/>
      </c>
      <c r="S29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72" spans="1:19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  <c r="N2972">
        <f>VLOOKUP(Table5[[#This Row],[CONTROLN]],vlookup_table[],2,FALSE)</f>
        <v>0</v>
      </c>
      <c r="O2972">
        <f>VLOOKUP(Table5[[#This Row],[CONTROLN]],vlookup_table[],4,FALSE)</f>
        <v>7001</v>
      </c>
      <c r="P2972" t="str">
        <f>VLOOKUP(Table5[[#This Row],[CONTROLN]],vlookup_table[],5,FALSE)</f>
        <v>C2</v>
      </c>
      <c r="Q2972">
        <f>VLOOKUP(Table5[[#This Row],[CONTROLN]],vlookup_table[],7,FALSE)</f>
        <v>9</v>
      </c>
      <c r="R2972">
        <f t="shared" si="46"/>
        <v>27</v>
      </c>
      <c r="S29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73" spans="1:19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  <c r="N2973">
        <f>VLOOKUP(Table5[[#This Row],[CONTROLN]],vlookup_table[],2,FALSE)</f>
        <v>0</v>
      </c>
      <c r="O2973">
        <f>VLOOKUP(Table5[[#This Row],[CONTROLN]],vlookup_table[],4,FALSE)</f>
        <v>0</v>
      </c>
      <c r="P2973" t="str">
        <f>VLOOKUP(Table5[[#This Row],[CONTROLN]],vlookup_table[],5,FALSE)</f>
        <v>U2</v>
      </c>
      <c r="Q2973">
        <f>VLOOKUP(Table5[[#This Row],[CONTROLN]],vlookup_table[],7,FALSE)</f>
        <v>28</v>
      </c>
      <c r="R2973" t="str">
        <f t="shared" si="46"/>
        <v/>
      </c>
      <c r="S29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74" spans="1:19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  <c r="N2974">
        <f>VLOOKUP(Table5[[#This Row],[CONTROLN]],vlookup_table[],2,FALSE)</f>
        <v>28</v>
      </c>
      <c r="O2974">
        <f>VLOOKUP(Table5[[#This Row],[CONTROLN]],vlookup_table[],4,FALSE)</f>
        <v>3101</v>
      </c>
      <c r="P2974" t="str">
        <f>VLOOKUP(Table5[[#This Row],[CONTROLN]],vlookup_table[],5,FALSE)</f>
        <v>S2</v>
      </c>
      <c r="Q2974">
        <f>VLOOKUP(Table5[[#This Row],[CONTROLN]],vlookup_table[],7,FALSE)</f>
        <v>50</v>
      </c>
      <c r="R2974">
        <f t="shared" si="46"/>
        <v>66</v>
      </c>
      <c r="S29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75" spans="1:19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  <c r="N2975">
        <f>VLOOKUP(Table5[[#This Row],[CONTROLN]],vlookup_table[],2,FALSE)</f>
        <v>1</v>
      </c>
      <c r="O2975">
        <f>VLOOKUP(Table5[[#This Row],[CONTROLN]],vlookup_table[],4,FALSE)</f>
        <v>6201</v>
      </c>
      <c r="P2975" t="str">
        <f>VLOOKUP(Table5[[#This Row],[CONTROLN]],vlookup_table[],5,FALSE)</f>
        <v>T2</v>
      </c>
      <c r="Q2975">
        <f>VLOOKUP(Table5[[#This Row],[CONTROLN]],vlookup_table[],7,FALSE)</f>
        <v>21</v>
      </c>
      <c r="R2975">
        <f t="shared" si="46"/>
        <v>35</v>
      </c>
      <c r="S29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76" spans="1:19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  <c r="N2976">
        <f>VLOOKUP(Table5[[#This Row],[CONTROLN]],vlookup_table[],2,FALSE)</f>
        <v>0</v>
      </c>
      <c r="O2976">
        <f>VLOOKUP(Table5[[#This Row],[CONTROLN]],vlookup_table[],4,FALSE)</f>
        <v>0</v>
      </c>
      <c r="P2976" t="str">
        <f>VLOOKUP(Table5[[#This Row],[CONTROLN]],vlookup_table[],5,FALSE)</f>
        <v>C3</v>
      </c>
      <c r="Q2976">
        <f>VLOOKUP(Table5[[#This Row],[CONTROLN]],vlookup_table[],7,FALSE)</f>
        <v>5</v>
      </c>
      <c r="R2976" t="str">
        <f t="shared" si="46"/>
        <v/>
      </c>
      <c r="S29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77" spans="1:19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  <c r="N2977">
        <f>VLOOKUP(Table5[[#This Row],[CONTROLN]],vlookup_table[],2,FALSE)</f>
        <v>1</v>
      </c>
      <c r="O2977">
        <f>VLOOKUP(Table5[[#This Row],[CONTROLN]],vlookup_table[],4,FALSE)</f>
        <v>4501</v>
      </c>
      <c r="P2977" t="str">
        <f>VLOOKUP(Table5[[#This Row],[CONTROLN]],vlookup_table[],5,FALSE)</f>
        <v>U1</v>
      </c>
      <c r="Q2977">
        <f>VLOOKUP(Table5[[#This Row],[CONTROLN]],vlookup_table[],7,FALSE)</f>
        <v>20</v>
      </c>
      <c r="R2977">
        <f t="shared" si="46"/>
        <v>52</v>
      </c>
      <c r="S29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78" spans="1:19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  <c r="N2978">
        <f>VLOOKUP(Table5[[#This Row],[CONTROLN]],vlookup_table[],2,FALSE)</f>
        <v>1002</v>
      </c>
      <c r="O2978">
        <f>VLOOKUP(Table5[[#This Row],[CONTROLN]],vlookup_table[],4,FALSE)</f>
        <v>0</v>
      </c>
      <c r="P2978" t="str">
        <f>VLOOKUP(Table5[[#This Row],[CONTROLN]],vlookup_table[],5,FALSE)</f>
        <v>T2</v>
      </c>
      <c r="Q2978">
        <f>VLOOKUP(Table5[[#This Row],[CONTROLN]],vlookup_table[],7,FALSE)</f>
        <v>15</v>
      </c>
      <c r="R2978" t="str">
        <f t="shared" si="46"/>
        <v/>
      </c>
      <c r="S29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79" spans="1:19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  <c r="N2979">
        <f>VLOOKUP(Table5[[#This Row],[CONTROLN]],vlookup_table[],2,FALSE)</f>
        <v>0</v>
      </c>
      <c r="O2979">
        <f>VLOOKUP(Table5[[#This Row],[CONTROLN]],vlookup_table[],4,FALSE)</f>
        <v>6005</v>
      </c>
      <c r="P2979" t="str">
        <f>VLOOKUP(Table5[[#This Row],[CONTROLN]],vlookup_table[],5,FALSE)</f>
        <v>R2</v>
      </c>
      <c r="Q2979">
        <f>VLOOKUP(Table5[[#This Row],[CONTROLN]],vlookup_table[],7,FALSE)</f>
        <v>15</v>
      </c>
      <c r="R2979">
        <f t="shared" si="46"/>
        <v>37</v>
      </c>
      <c r="S29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80" spans="1:19" x14ac:dyDescent="0.35">
      <c r="A2980">
        <v>19208</v>
      </c>
      <c r="B2980" t="s">
        <v>18</v>
      </c>
      <c r="C2980" t="s">
        <v>17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  <c r="N2980">
        <f>VLOOKUP(Table5[[#This Row],[CONTROLN]],vlookup_table[],2,FALSE)</f>
        <v>0</v>
      </c>
      <c r="O2980">
        <f>VLOOKUP(Table5[[#This Row],[CONTROLN]],vlookup_table[],4,FALSE)</f>
        <v>0</v>
      </c>
      <c r="P2980" t="str">
        <f>VLOOKUP(Table5[[#This Row],[CONTROLN]],vlookup_table[],5,FALSE)</f>
        <v/>
      </c>
      <c r="Q2980">
        <f>VLOOKUP(Table5[[#This Row],[CONTROLN]],vlookup_table[],7,FALSE)</f>
        <v>18</v>
      </c>
      <c r="R2980" t="str">
        <f t="shared" si="46"/>
        <v/>
      </c>
      <c r="S298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981" spans="1:19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  <c r="N2981">
        <f>VLOOKUP(Table5[[#This Row],[CONTROLN]],vlookup_table[],2,FALSE)</f>
        <v>1</v>
      </c>
      <c r="O2981">
        <f>VLOOKUP(Table5[[#This Row],[CONTROLN]],vlookup_table[],4,FALSE)</f>
        <v>3801</v>
      </c>
      <c r="P2981" t="str">
        <f>VLOOKUP(Table5[[#This Row],[CONTROLN]],vlookup_table[],5,FALSE)</f>
        <v>T2</v>
      </c>
      <c r="Q2981">
        <f>VLOOKUP(Table5[[#This Row],[CONTROLN]],vlookup_table[],7,FALSE)</f>
        <v>15</v>
      </c>
      <c r="R2981">
        <f t="shared" si="46"/>
        <v>59</v>
      </c>
      <c r="S29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82" spans="1:19" x14ac:dyDescent="0.35">
      <c r="A2982">
        <v>137276</v>
      </c>
      <c r="B2982" t="s">
        <v>56</v>
      </c>
      <c r="C2982" t="s">
        <v>17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  <c r="N2982">
        <f>VLOOKUP(Table5[[#This Row],[CONTROLN]],vlookup_table[],2,FALSE)</f>
        <v>0</v>
      </c>
      <c r="O2982">
        <f>VLOOKUP(Table5[[#This Row],[CONTROLN]],vlookup_table[],4,FALSE)</f>
        <v>1008</v>
      </c>
      <c r="P2982" t="str">
        <f>VLOOKUP(Table5[[#This Row],[CONTROLN]],vlookup_table[],5,FALSE)</f>
        <v>C1</v>
      </c>
      <c r="Q2982">
        <f>VLOOKUP(Table5[[#This Row],[CONTROLN]],vlookup_table[],7,FALSE)</f>
        <v>11</v>
      </c>
      <c r="R2982">
        <f t="shared" si="46"/>
        <v>86</v>
      </c>
      <c r="S29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83" spans="1:19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  <c r="N2983">
        <f>VLOOKUP(Table5[[#This Row],[CONTROLN]],vlookup_table[],2,FALSE)</f>
        <v>0</v>
      </c>
      <c r="O2983">
        <f>VLOOKUP(Table5[[#This Row],[CONTROLN]],vlookup_table[],4,FALSE)</f>
        <v>3509</v>
      </c>
      <c r="P2983" t="str">
        <f>VLOOKUP(Table5[[#This Row],[CONTROLN]],vlookup_table[],5,FALSE)</f>
        <v/>
      </c>
      <c r="Q2983">
        <f>VLOOKUP(Table5[[#This Row],[CONTROLN]],vlookup_table[],7,FALSE)</f>
        <v>25</v>
      </c>
      <c r="R2983">
        <f t="shared" si="46"/>
        <v>61</v>
      </c>
      <c r="S298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984" spans="1:19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  <c r="N2984">
        <f>VLOOKUP(Table5[[#This Row],[CONTROLN]],vlookup_table[],2,FALSE)</f>
        <v>0</v>
      </c>
      <c r="O2984">
        <f>VLOOKUP(Table5[[#This Row],[CONTROLN]],vlookup_table[],4,FALSE)</f>
        <v>4201</v>
      </c>
      <c r="P2984" t="str">
        <f>VLOOKUP(Table5[[#This Row],[CONTROLN]],vlookup_table[],5,FALSE)</f>
        <v>T2</v>
      </c>
      <c r="Q2984">
        <f>VLOOKUP(Table5[[#This Row],[CONTROLN]],vlookup_table[],7,FALSE)</f>
        <v>10</v>
      </c>
      <c r="R2984">
        <f t="shared" si="46"/>
        <v>55</v>
      </c>
      <c r="S29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85" spans="1:19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  <c r="N2985">
        <f>VLOOKUP(Table5[[#This Row],[CONTROLN]],vlookup_table[],2,FALSE)</f>
        <v>1</v>
      </c>
      <c r="O2985">
        <f>VLOOKUP(Table5[[#This Row],[CONTROLN]],vlookup_table[],4,FALSE)</f>
        <v>3211</v>
      </c>
      <c r="P2985" t="str">
        <f>VLOOKUP(Table5[[#This Row],[CONTROLN]],vlookup_table[],5,FALSE)</f>
        <v>C3</v>
      </c>
      <c r="Q2985">
        <f>VLOOKUP(Table5[[#This Row],[CONTROLN]],vlookup_table[],7,FALSE)</f>
        <v>15</v>
      </c>
      <c r="R2985">
        <f t="shared" si="46"/>
        <v>64</v>
      </c>
      <c r="S29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86" spans="1:19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  <c r="N2986">
        <f>VLOOKUP(Table5[[#This Row],[CONTROLN]],vlookup_table[],2,FALSE)</f>
        <v>2</v>
      </c>
      <c r="O2986">
        <f>VLOOKUP(Table5[[#This Row],[CONTROLN]],vlookup_table[],4,FALSE)</f>
        <v>2401</v>
      </c>
      <c r="P2986" t="str">
        <f>VLOOKUP(Table5[[#This Row],[CONTROLN]],vlookup_table[],5,FALSE)</f>
        <v>R3</v>
      </c>
      <c r="Q2986">
        <f>VLOOKUP(Table5[[#This Row],[CONTROLN]],vlookup_table[],7,FALSE)</f>
        <v>12</v>
      </c>
      <c r="R2986">
        <f t="shared" si="46"/>
        <v>73</v>
      </c>
      <c r="S29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87" spans="1:19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  <c r="N2987">
        <f>VLOOKUP(Table5[[#This Row],[CONTROLN]],vlookup_table[],2,FALSE)</f>
        <v>0</v>
      </c>
      <c r="O2987">
        <f>VLOOKUP(Table5[[#This Row],[CONTROLN]],vlookup_table[],4,FALSE)</f>
        <v>5104</v>
      </c>
      <c r="P2987" t="str">
        <f>VLOOKUP(Table5[[#This Row],[CONTROLN]],vlookup_table[],5,FALSE)</f>
        <v>U1</v>
      </c>
      <c r="Q2987">
        <f>VLOOKUP(Table5[[#This Row],[CONTROLN]],vlookup_table[],7,FALSE)</f>
        <v>11</v>
      </c>
      <c r="R2987">
        <f t="shared" si="46"/>
        <v>46</v>
      </c>
      <c r="S29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88" spans="1:19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  <c r="N2988">
        <f>VLOOKUP(Table5[[#This Row],[CONTROLN]],vlookup_table[],2,FALSE)</f>
        <v>0</v>
      </c>
      <c r="O2988">
        <f>VLOOKUP(Table5[[#This Row],[CONTROLN]],vlookup_table[],4,FALSE)</f>
        <v>3507</v>
      </c>
      <c r="P2988" t="str">
        <f>VLOOKUP(Table5[[#This Row],[CONTROLN]],vlookup_table[],5,FALSE)</f>
        <v>C2</v>
      </c>
      <c r="Q2988">
        <f>VLOOKUP(Table5[[#This Row],[CONTROLN]],vlookup_table[],7,FALSE)</f>
        <v>5</v>
      </c>
      <c r="R2988">
        <f t="shared" si="46"/>
        <v>61</v>
      </c>
      <c r="S29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89" spans="1:19" x14ac:dyDescent="0.35">
      <c r="A2989">
        <v>189009</v>
      </c>
      <c r="B2989" t="s">
        <v>41</v>
      </c>
      <c r="C2989" t="s">
        <v>14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  <c r="N2989">
        <f>VLOOKUP(Table5[[#This Row],[CONTROLN]],vlookup_table[],2,FALSE)</f>
        <v>2</v>
      </c>
      <c r="O2989">
        <f>VLOOKUP(Table5[[#This Row],[CONTROLN]],vlookup_table[],4,FALSE)</f>
        <v>0</v>
      </c>
      <c r="P2989" t="str">
        <f>VLOOKUP(Table5[[#This Row],[CONTROLN]],vlookup_table[],5,FALSE)</f>
        <v>U2</v>
      </c>
      <c r="Q2989">
        <f>VLOOKUP(Table5[[#This Row],[CONTROLN]],vlookup_table[],7,FALSE)</f>
        <v>5</v>
      </c>
      <c r="R2989" t="str">
        <f t="shared" si="46"/>
        <v/>
      </c>
      <c r="S29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90" spans="1:19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  <c r="N2990">
        <f>VLOOKUP(Table5[[#This Row],[CONTROLN]],vlookup_table[],2,FALSE)</f>
        <v>1002</v>
      </c>
      <c r="O2990">
        <f>VLOOKUP(Table5[[#This Row],[CONTROLN]],vlookup_table[],4,FALSE)</f>
        <v>0</v>
      </c>
      <c r="P2990" t="str">
        <f>VLOOKUP(Table5[[#This Row],[CONTROLN]],vlookup_table[],5,FALSE)</f>
        <v>S1</v>
      </c>
      <c r="Q2990">
        <f>VLOOKUP(Table5[[#This Row],[CONTROLN]],vlookup_table[],7,FALSE)</f>
        <v>10</v>
      </c>
      <c r="R2990" t="str">
        <f t="shared" si="46"/>
        <v/>
      </c>
      <c r="S29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2991" spans="1:19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  <c r="N2991">
        <f>VLOOKUP(Table5[[#This Row],[CONTROLN]],vlookup_table[],2,FALSE)</f>
        <v>0</v>
      </c>
      <c r="O2991">
        <f>VLOOKUP(Table5[[#This Row],[CONTROLN]],vlookup_table[],4,FALSE)</f>
        <v>3805</v>
      </c>
      <c r="P2991" t="str">
        <f>VLOOKUP(Table5[[#This Row],[CONTROLN]],vlookup_table[],5,FALSE)</f>
        <v>R3</v>
      </c>
      <c r="Q2991">
        <f>VLOOKUP(Table5[[#This Row],[CONTROLN]],vlookup_table[],7,FALSE)</f>
        <v>7</v>
      </c>
      <c r="R2991">
        <f t="shared" si="46"/>
        <v>59</v>
      </c>
      <c r="S29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2992" spans="1:19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  <c r="N2992">
        <f>VLOOKUP(Table5[[#This Row],[CONTROLN]],vlookup_table[],2,FALSE)</f>
        <v>1002</v>
      </c>
      <c r="O2992">
        <f>VLOOKUP(Table5[[#This Row],[CONTROLN]],vlookup_table[],4,FALSE)</f>
        <v>5809</v>
      </c>
      <c r="P2992" t="str">
        <f>VLOOKUP(Table5[[#This Row],[CONTROLN]],vlookup_table[],5,FALSE)</f>
        <v>C1</v>
      </c>
      <c r="Q2992">
        <f>VLOOKUP(Table5[[#This Row],[CONTROLN]],vlookup_table[],7,FALSE)</f>
        <v>20</v>
      </c>
      <c r="R2992">
        <f t="shared" si="46"/>
        <v>38</v>
      </c>
      <c r="S29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2993" spans="1:19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  <c r="N2993">
        <f>VLOOKUP(Table5[[#This Row],[CONTROLN]],vlookup_table[],2,FALSE)</f>
        <v>3</v>
      </c>
      <c r="O2993">
        <f>VLOOKUP(Table5[[#This Row],[CONTROLN]],vlookup_table[],4,FALSE)</f>
        <v>4001</v>
      </c>
      <c r="P2993" t="str">
        <f>VLOOKUP(Table5[[#This Row],[CONTROLN]],vlookup_table[],5,FALSE)</f>
        <v>T2</v>
      </c>
      <c r="Q2993">
        <f>VLOOKUP(Table5[[#This Row],[CONTROLN]],vlookup_table[],7,FALSE)</f>
        <v>8</v>
      </c>
      <c r="R2993">
        <f t="shared" si="46"/>
        <v>57</v>
      </c>
      <c r="S29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94" spans="1:19" x14ac:dyDescent="0.35">
      <c r="A2994">
        <v>18508</v>
      </c>
      <c r="B2994" t="s">
        <v>18</v>
      </c>
      <c r="C2994" t="s">
        <v>17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  <c r="N2994">
        <f>VLOOKUP(Table5[[#This Row],[CONTROLN]],vlookup_table[],2,FALSE)</f>
        <v>2</v>
      </c>
      <c r="O2994">
        <f>VLOOKUP(Table5[[#This Row],[CONTROLN]],vlookup_table[],4,FALSE)</f>
        <v>0</v>
      </c>
      <c r="P2994" t="str">
        <f>VLOOKUP(Table5[[#This Row],[CONTROLN]],vlookup_table[],5,FALSE)</f>
        <v>T2</v>
      </c>
      <c r="Q2994">
        <f>VLOOKUP(Table5[[#This Row],[CONTROLN]],vlookup_table[],7,FALSE)</f>
        <v>6</v>
      </c>
      <c r="R2994" t="str">
        <f t="shared" si="46"/>
        <v/>
      </c>
      <c r="S29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95" spans="1:19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  <c r="N2995">
        <f>VLOOKUP(Table5[[#This Row],[CONTROLN]],vlookup_table[],2,FALSE)</f>
        <v>0</v>
      </c>
      <c r="O2995">
        <f>VLOOKUP(Table5[[#This Row],[CONTROLN]],vlookup_table[],4,FALSE)</f>
        <v>1907</v>
      </c>
      <c r="P2995" t="str">
        <f>VLOOKUP(Table5[[#This Row],[CONTROLN]],vlookup_table[],5,FALSE)</f>
        <v>U2</v>
      </c>
      <c r="Q2995">
        <f>VLOOKUP(Table5[[#This Row],[CONTROLN]],vlookup_table[],7,FALSE)</f>
        <v>10</v>
      </c>
      <c r="R2995">
        <f t="shared" si="46"/>
        <v>77</v>
      </c>
      <c r="S29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2996" spans="1:19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  <c r="N2996">
        <f>VLOOKUP(Table5[[#This Row],[CONTROLN]],vlookup_table[],2,FALSE)</f>
        <v>0</v>
      </c>
      <c r="O2996">
        <f>VLOOKUP(Table5[[#This Row],[CONTROLN]],vlookup_table[],4,FALSE)</f>
        <v>6401</v>
      </c>
      <c r="P2996" t="str">
        <f>VLOOKUP(Table5[[#This Row],[CONTROLN]],vlookup_table[],5,FALSE)</f>
        <v>T2</v>
      </c>
      <c r="Q2996">
        <f>VLOOKUP(Table5[[#This Row],[CONTROLN]],vlookup_table[],7,FALSE)</f>
        <v>15</v>
      </c>
      <c r="R2996">
        <f t="shared" si="46"/>
        <v>33</v>
      </c>
      <c r="S29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2997" spans="1:19" x14ac:dyDescent="0.35">
      <c r="A2997">
        <v>6649</v>
      </c>
      <c r="B2997" t="s">
        <v>56</v>
      </c>
      <c r="C2997" t="s">
        <v>17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  <c r="N2997">
        <f>VLOOKUP(Table5[[#This Row],[CONTROLN]],vlookup_table[],2,FALSE)</f>
        <v>1</v>
      </c>
      <c r="O2997">
        <f>VLOOKUP(Table5[[#This Row],[CONTROLN]],vlookup_table[],4,FALSE)</f>
        <v>0</v>
      </c>
      <c r="P2997" t="str">
        <f>VLOOKUP(Table5[[#This Row],[CONTROLN]],vlookup_table[],5,FALSE)</f>
        <v/>
      </c>
      <c r="Q2997">
        <f>VLOOKUP(Table5[[#This Row],[CONTROLN]],vlookup_table[],7,FALSE)</f>
        <v>50</v>
      </c>
      <c r="R2997" t="str">
        <f t="shared" si="46"/>
        <v/>
      </c>
      <c r="S299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998" spans="1:19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  <c r="N2998">
        <f>VLOOKUP(Table5[[#This Row],[CONTROLN]],vlookup_table[],2,FALSE)</f>
        <v>1</v>
      </c>
      <c r="O2998">
        <f>VLOOKUP(Table5[[#This Row],[CONTROLN]],vlookup_table[],4,FALSE)</f>
        <v>0</v>
      </c>
      <c r="P2998" t="str">
        <f>VLOOKUP(Table5[[#This Row],[CONTROLN]],vlookup_table[],5,FALSE)</f>
        <v/>
      </c>
      <c r="Q2998">
        <f>VLOOKUP(Table5[[#This Row],[CONTROLN]],vlookup_table[],7,FALSE)</f>
        <v>10</v>
      </c>
      <c r="R2998" t="str">
        <f t="shared" si="46"/>
        <v/>
      </c>
      <c r="S299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2999" spans="1:19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  <c r="N2999">
        <f>VLOOKUP(Table5[[#This Row],[CONTROLN]],vlookup_table[],2,FALSE)</f>
        <v>28</v>
      </c>
      <c r="O2999">
        <f>VLOOKUP(Table5[[#This Row],[CONTROLN]],vlookup_table[],4,FALSE)</f>
        <v>0</v>
      </c>
      <c r="P2999" t="str">
        <f>VLOOKUP(Table5[[#This Row],[CONTROLN]],vlookup_table[],5,FALSE)</f>
        <v>S2</v>
      </c>
      <c r="Q2999">
        <f>VLOOKUP(Table5[[#This Row],[CONTROLN]],vlookup_table[],7,FALSE)</f>
        <v>15</v>
      </c>
      <c r="R2999" t="str">
        <f t="shared" si="46"/>
        <v/>
      </c>
      <c r="S29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00" spans="1:19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  <c r="N3000">
        <f>VLOOKUP(Table5[[#This Row],[CONTROLN]],vlookup_table[],2,FALSE)</f>
        <v>1</v>
      </c>
      <c r="O3000">
        <f>VLOOKUP(Table5[[#This Row],[CONTROLN]],vlookup_table[],4,FALSE)</f>
        <v>4501</v>
      </c>
      <c r="P3000" t="str">
        <f>VLOOKUP(Table5[[#This Row],[CONTROLN]],vlookup_table[],5,FALSE)</f>
        <v>T2</v>
      </c>
      <c r="Q3000">
        <f>VLOOKUP(Table5[[#This Row],[CONTROLN]],vlookup_table[],7,FALSE)</f>
        <v>15</v>
      </c>
      <c r="R3000">
        <f t="shared" si="46"/>
        <v>52</v>
      </c>
      <c r="S30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1" spans="1:19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  <c r="N3001">
        <f>VLOOKUP(Table5[[#This Row],[CONTROLN]],vlookup_table[],2,FALSE)</f>
        <v>2</v>
      </c>
      <c r="O3001">
        <f>VLOOKUP(Table5[[#This Row],[CONTROLN]],vlookup_table[],4,FALSE)</f>
        <v>1804</v>
      </c>
      <c r="P3001" t="str">
        <f>VLOOKUP(Table5[[#This Row],[CONTROLN]],vlookup_table[],5,FALSE)</f>
        <v>R2</v>
      </c>
      <c r="Q3001">
        <f>VLOOKUP(Table5[[#This Row],[CONTROLN]],vlookup_table[],7,FALSE)</f>
        <v>10</v>
      </c>
      <c r="R3001">
        <f t="shared" si="46"/>
        <v>79</v>
      </c>
      <c r="S30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02" spans="1:19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  <c r="N3002">
        <f>VLOOKUP(Table5[[#This Row],[CONTROLN]],vlookup_table[],2,FALSE)</f>
        <v>28</v>
      </c>
      <c r="O3002">
        <f>VLOOKUP(Table5[[#This Row],[CONTROLN]],vlookup_table[],4,FALSE)</f>
        <v>1501</v>
      </c>
      <c r="P3002" t="str">
        <f>VLOOKUP(Table5[[#This Row],[CONTROLN]],vlookup_table[],5,FALSE)</f>
        <v>S1</v>
      </c>
      <c r="Q3002">
        <f>VLOOKUP(Table5[[#This Row],[CONTROLN]],vlookup_table[],7,FALSE)</f>
        <v>12</v>
      </c>
      <c r="R3002">
        <f t="shared" si="46"/>
        <v>82</v>
      </c>
      <c r="S30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03" spans="1:19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  <c r="N3003">
        <f>VLOOKUP(Table5[[#This Row],[CONTROLN]],vlookup_table[],2,FALSE)</f>
        <v>2</v>
      </c>
      <c r="O3003">
        <f>VLOOKUP(Table5[[#This Row],[CONTROLN]],vlookup_table[],4,FALSE)</f>
        <v>0</v>
      </c>
      <c r="P3003" t="str">
        <f>VLOOKUP(Table5[[#This Row],[CONTROLN]],vlookup_table[],5,FALSE)</f>
        <v>T2</v>
      </c>
      <c r="Q3003">
        <f>VLOOKUP(Table5[[#This Row],[CONTROLN]],vlookup_table[],7,FALSE)</f>
        <v>15</v>
      </c>
      <c r="R3003" t="str">
        <f t="shared" si="46"/>
        <v/>
      </c>
      <c r="S30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4" spans="1:19" x14ac:dyDescent="0.35">
      <c r="A3004">
        <v>138814</v>
      </c>
      <c r="B3004" t="s">
        <v>56</v>
      </c>
      <c r="C3004" t="s">
        <v>17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  <c r="N3004">
        <f>VLOOKUP(Table5[[#This Row],[CONTROLN]],vlookup_table[],2,FALSE)</f>
        <v>0</v>
      </c>
      <c r="O3004">
        <f>VLOOKUP(Table5[[#This Row],[CONTROLN]],vlookup_table[],4,FALSE)</f>
        <v>5401</v>
      </c>
      <c r="P3004" t="str">
        <f>VLOOKUP(Table5[[#This Row],[CONTROLN]],vlookup_table[],5,FALSE)</f>
        <v>T2</v>
      </c>
      <c r="Q3004">
        <f>VLOOKUP(Table5[[#This Row],[CONTROLN]],vlookup_table[],7,FALSE)</f>
        <v>20</v>
      </c>
      <c r="R3004">
        <f t="shared" si="46"/>
        <v>43</v>
      </c>
      <c r="S30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5" spans="1:19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  <c r="N3005">
        <f>VLOOKUP(Table5[[#This Row],[CONTROLN]],vlookup_table[],2,FALSE)</f>
        <v>1</v>
      </c>
      <c r="O3005">
        <f>VLOOKUP(Table5[[#This Row],[CONTROLN]],vlookup_table[],4,FALSE)</f>
        <v>1401</v>
      </c>
      <c r="P3005" t="str">
        <f>VLOOKUP(Table5[[#This Row],[CONTROLN]],vlookup_table[],5,FALSE)</f>
        <v>R3</v>
      </c>
      <c r="Q3005">
        <f>VLOOKUP(Table5[[#This Row],[CONTROLN]],vlookup_table[],7,FALSE)</f>
        <v>3</v>
      </c>
      <c r="R3005">
        <f t="shared" si="46"/>
        <v>83</v>
      </c>
      <c r="S30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06" spans="1:19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  <c r="N3006">
        <f>VLOOKUP(Table5[[#This Row],[CONTROLN]],vlookup_table[],2,FALSE)</f>
        <v>0</v>
      </c>
      <c r="O3006">
        <f>VLOOKUP(Table5[[#This Row],[CONTROLN]],vlookup_table[],4,FALSE)</f>
        <v>5701</v>
      </c>
      <c r="P3006" t="str">
        <f>VLOOKUP(Table5[[#This Row],[CONTROLN]],vlookup_table[],5,FALSE)</f>
        <v>T2</v>
      </c>
      <c r="Q3006">
        <f>VLOOKUP(Table5[[#This Row],[CONTROLN]],vlookup_table[],7,FALSE)</f>
        <v>20</v>
      </c>
      <c r="R3006">
        <f t="shared" si="46"/>
        <v>40</v>
      </c>
      <c r="S30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7" spans="1:19" x14ac:dyDescent="0.35">
      <c r="A3007">
        <v>138689</v>
      </c>
      <c r="B3007" t="s">
        <v>56</v>
      </c>
      <c r="C3007" t="s">
        <v>17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  <c r="N3007">
        <f>VLOOKUP(Table5[[#This Row],[CONTROLN]],vlookup_table[],2,FALSE)</f>
        <v>28</v>
      </c>
      <c r="O3007">
        <f>VLOOKUP(Table5[[#This Row],[CONTROLN]],vlookup_table[],4,FALSE)</f>
        <v>0</v>
      </c>
      <c r="P3007" t="str">
        <f>VLOOKUP(Table5[[#This Row],[CONTROLN]],vlookup_table[],5,FALSE)</f>
        <v>T1</v>
      </c>
      <c r="Q3007">
        <f>VLOOKUP(Table5[[#This Row],[CONTROLN]],vlookup_table[],7,FALSE)</f>
        <v>25</v>
      </c>
      <c r="R3007" t="str">
        <f t="shared" si="46"/>
        <v/>
      </c>
      <c r="S30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08" spans="1:19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  <c r="N3008">
        <f>VLOOKUP(Table5[[#This Row],[CONTROLN]],vlookup_table[],2,FALSE)</f>
        <v>1</v>
      </c>
      <c r="O3008">
        <f>VLOOKUP(Table5[[#This Row],[CONTROLN]],vlookup_table[],4,FALSE)</f>
        <v>3006</v>
      </c>
      <c r="P3008" t="str">
        <f>VLOOKUP(Table5[[#This Row],[CONTROLN]],vlookup_table[],5,FALSE)</f>
        <v>R3</v>
      </c>
      <c r="Q3008">
        <f>VLOOKUP(Table5[[#This Row],[CONTROLN]],vlookup_table[],7,FALSE)</f>
        <v>5</v>
      </c>
      <c r="R3008">
        <f t="shared" si="46"/>
        <v>67</v>
      </c>
      <c r="S30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09" spans="1:19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  <c r="N3009">
        <f>VLOOKUP(Table5[[#This Row],[CONTROLN]],vlookup_table[],2,FALSE)</f>
        <v>0</v>
      </c>
      <c r="O3009">
        <f>VLOOKUP(Table5[[#This Row],[CONTROLN]],vlookup_table[],4,FALSE)</f>
        <v>4704</v>
      </c>
      <c r="P3009" t="str">
        <f>VLOOKUP(Table5[[#This Row],[CONTROLN]],vlookup_table[],5,FALSE)</f>
        <v>C1</v>
      </c>
      <c r="Q3009">
        <f>VLOOKUP(Table5[[#This Row],[CONTROLN]],vlookup_table[],7,FALSE)</f>
        <v>14</v>
      </c>
      <c r="R3009">
        <f t="shared" si="46"/>
        <v>50</v>
      </c>
      <c r="S30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10" spans="1:19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  <c r="N3010">
        <f>VLOOKUP(Table5[[#This Row],[CONTROLN]],vlookup_table[],2,FALSE)</f>
        <v>0</v>
      </c>
      <c r="O3010">
        <f>VLOOKUP(Table5[[#This Row],[CONTROLN]],vlookup_table[],4,FALSE)</f>
        <v>712</v>
      </c>
      <c r="P3010" t="str">
        <f>VLOOKUP(Table5[[#This Row],[CONTROLN]],vlookup_table[],5,FALSE)</f>
        <v>C2</v>
      </c>
      <c r="Q3010">
        <f>VLOOKUP(Table5[[#This Row],[CONTROLN]],vlookup_table[],7,FALSE)</f>
        <v>5</v>
      </c>
      <c r="R3010">
        <f t="shared" ref="R3010:R3073" si="47">IF(OR(O3010="",O3010=0),"",(1997-(1900+INT(O3010/100)))-IF(MOD(O3010,100)&gt;6,1,0))</f>
        <v>89</v>
      </c>
      <c r="S30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11" spans="1:19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  <c r="N3011">
        <f>VLOOKUP(Table5[[#This Row],[CONTROLN]],vlookup_table[],2,FALSE)</f>
        <v>0</v>
      </c>
      <c r="O3011">
        <f>VLOOKUP(Table5[[#This Row],[CONTROLN]],vlookup_table[],4,FALSE)</f>
        <v>2001</v>
      </c>
      <c r="P3011" t="str">
        <f>VLOOKUP(Table5[[#This Row],[CONTROLN]],vlookup_table[],5,FALSE)</f>
        <v>C3</v>
      </c>
      <c r="Q3011">
        <f>VLOOKUP(Table5[[#This Row],[CONTROLN]],vlookup_table[],7,FALSE)</f>
        <v>5</v>
      </c>
      <c r="R3011">
        <f t="shared" si="47"/>
        <v>77</v>
      </c>
      <c r="S30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12" spans="1:19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  <c r="N3012">
        <f>VLOOKUP(Table5[[#This Row],[CONTROLN]],vlookup_table[],2,FALSE)</f>
        <v>28</v>
      </c>
      <c r="O3012">
        <f>VLOOKUP(Table5[[#This Row],[CONTROLN]],vlookup_table[],4,FALSE)</f>
        <v>3107</v>
      </c>
      <c r="P3012" t="str">
        <f>VLOOKUP(Table5[[#This Row],[CONTROLN]],vlookup_table[],5,FALSE)</f>
        <v>U1</v>
      </c>
      <c r="Q3012">
        <f>VLOOKUP(Table5[[#This Row],[CONTROLN]],vlookup_table[],7,FALSE)</f>
        <v>20</v>
      </c>
      <c r="R3012">
        <f t="shared" si="47"/>
        <v>65</v>
      </c>
      <c r="S30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13" spans="1:19" x14ac:dyDescent="0.35">
      <c r="A3013">
        <v>173744</v>
      </c>
      <c r="B3013" t="s">
        <v>38</v>
      </c>
      <c r="C3013" t="s">
        <v>109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  <c r="N3013">
        <f>VLOOKUP(Table5[[#This Row],[CONTROLN]],vlookup_table[],2,FALSE)</f>
        <v>0</v>
      </c>
      <c r="O3013">
        <f>VLOOKUP(Table5[[#This Row],[CONTROLN]],vlookup_table[],4,FALSE)</f>
        <v>0</v>
      </c>
      <c r="P3013" t="str">
        <f>VLOOKUP(Table5[[#This Row],[CONTROLN]],vlookup_table[],5,FALSE)</f>
        <v>R2</v>
      </c>
      <c r="Q3013">
        <f>VLOOKUP(Table5[[#This Row],[CONTROLN]],vlookup_table[],7,FALSE)</f>
        <v>20</v>
      </c>
      <c r="R3013" t="str">
        <f t="shared" si="47"/>
        <v/>
      </c>
      <c r="S30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14" spans="1:19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  <c r="N3014">
        <f>VLOOKUP(Table5[[#This Row],[CONTROLN]],vlookup_table[],2,FALSE)</f>
        <v>0</v>
      </c>
      <c r="O3014">
        <f>VLOOKUP(Table5[[#This Row],[CONTROLN]],vlookup_table[],4,FALSE)</f>
        <v>5108</v>
      </c>
      <c r="P3014" t="str">
        <f>VLOOKUP(Table5[[#This Row],[CONTROLN]],vlookup_table[],5,FALSE)</f>
        <v>S2</v>
      </c>
      <c r="Q3014">
        <f>VLOOKUP(Table5[[#This Row],[CONTROLN]],vlookup_table[],7,FALSE)</f>
        <v>25</v>
      </c>
      <c r="R3014">
        <f t="shared" si="47"/>
        <v>45</v>
      </c>
      <c r="S30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15" spans="1:19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  <c r="N3015">
        <f>VLOOKUP(Table5[[#This Row],[CONTROLN]],vlookup_table[],2,FALSE)</f>
        <v>1</v>
      </c>
      <c r="O3015">
        <f>VLOOKUP(Table5[[#This Row],[CONTROLN]],vlookup_table[],4,FALSE)</f>
        <v>2403</v>
      </c>
      <c r="P3015" t="str">
        <f>VLOOKUP(Table5[[#This Row],[CONTROLN]],vlookup_table[],5,FALSE)</f>
        <v>S2</v>
      </c>
      <c r="Q3015">
        <f>VLOOKUP(Table5[[#This Row],[CONTROLN]],vlookup_table[],7,FALSE)</f>
        <v>10</v>
      </c>
      <c r="R3015">
        <f t="shared" si="47"/>
        <v>73</v>
      </c>
      <c r="S30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16" spans="1:19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  <c r="N3016">
        <f>VLOOKUP(Table5[[#This Row],[CONTROLN]],vlookup_table[],2,FALSE)</f>
        <v>0</v>
      </c>
      <c r="O3016">
        <f>VLOOKUP(Table5[[#This Row],[CONTROLN]],vlookup_table[],4,FALSE)</f>
        <v>5101</v>
      </c>
      <c r="P3016" t="str">
        <f>VLOOKUP(Table5[[#This Row],[CONTROLN]],vlookup_table[],5,FALSE)</f>
        <v>C1</v>
      </c>
      <c r="Q3016">
        <f>VLOOKUP(Table5[[#This Row],[CONTROLN]],vlookup_table[],7,FALSE)</f>
        <v>10</v>
      </c>
      <c r="R3016">
        <f t="shared" si="47"/>
        <v>46</v>
      </c>
      <c r="S30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17" spans="1:19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  <c r="N3017">
        <f>VLOOKUP(Table5[[#This Row],[CONTROLN]],vlookup_table[],2,FALSE)</f>
        <v>2</v>
      </c>
      <c r="O3017">
        <f>VLOOKUP(Table5[[#This Row],[CONTROLN]],vlookup_table[],4,FALSE)</f>
        <v>2101</v>
      </c>
      <c r="P3017" t="str">
        <f>VLOOKUP(Table5[[#This Row],[CONTROLN]],vlookup_table[],5,FALSE)</f>
        <v>C1</v>
      </c>
      <c r="Q3017">
        <f>VLOOKUP(Table5[[#This Row],[CONTROLN]],vlookup_table[],7,FALSE)</f>
        <v>5</v>
      </c>
      <c r="R3017">
        <f t="shared" si="47"/>
        <v>76</v>
      </c>
      <c r="S30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18" spans="1:19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  <c r="N3018">
        <f>VLOOKUP(Table5[[#This Row],[CONTROLN]],vlookup_table[],2,FALSE)</f>
        <v>3</v>
      </c>
      <c r="O3018">
        <f>VLOOKUP(Table5[[#This Row],[CONTROLN]],vlookup_table[],4,FALSE)</f>
        <v>6201</v>
      </c>
      <c r="P3018" t="str">
        <f>VLOOKUP(Table5[[#This Row],[CONTROLN]],vlookup_table[],5,FALSE)</f>
        <v>T2</v>
      </c>
      <c r="Q3018">
        <f>VLOOKUP(Table5[[#This Row],[CONTROLN]],vlookup_table[],7,FALSE)</f>
        <v>15</v>
      </c>
      <c r="R3018">
        <f t="shared" si="47"/>
        <v>35</v>
      </c>
      <c r="S30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19" spans="1:19" x14ac:dyDescent="0.35">
      <c r="A3019">
        <v>179863</v>
      </c>
      <c r="B3019" t="s">
        <v>41</v>
      </c>
      <c r="C3019" t="s">
        <v>14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  <c r="N3019">
        <f>VLOOKUP(Table5[[#This Row],[CONTROLN]],vlookup_table[],2,FALSE)</f>
        <v>1</v>
      </c>
      <c r="O3019">
        <f>VLOOKUP(Table5[[#This Row],[CONTROLN]],vlookup_table[],4,FALSE)</f>
        <v>4702</v>
      </c>
      <c r="P3019" t="str">
        <f>VLOOKUP(Table5[[#This Row],[CONTROLN]],vlookup_table[],5,FALSE)</f>
        <v>U1</v>
      </c>
      <c r="Q3019">
        <f>VLOOKUP(Table5[[#This Row],[CONTROLN]],vlookup_table[],7,FALSE)</f>
        <v>10</v>
      </c>
      <c r="R3019">
        <f t="shared" si="47"/>
        <v>50</v>
      </c>
      <c r="S30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20" spans="1:19" x14ac:dyDescent="0.35">
      <c r="A3020">
        <v>87395</v>
      </c>
      <c r="B3020" t="s">
        <v>35</v>
      </c>
      <c r="C3020" t="s">
        <v>17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  <c r="N3020">
        <f>VLOOKUP(Table5[[#This Row],[CONTROLN]],vlookup_table[],2,FALSE)</f>
        <v>0</v>
      </c>
      <c r="O3020">
        <f>VLOOKUP(Table5[[#This Row],[CONTROLN]],vlookup_table[],4,FALSE)</f>
        <v>1701</v>
      </c>
      <c r="P3020" t="str">
        <f>VLOOKUP(Table5[[#This Row],[CONTROLN]],vlookup_table[],5,FALSE)</f>
        <v>R1</v>
      </c>
      <c r="Q3020">
        <f>VLOOKUP(Table5[[#This Row],[CONTROLN]],vlookup_table[],7,FALSE)</f>
        <v>20</v>
      </c>
      <c r="R3020">
        <f t="shared" si="47"/>
        <v>80</v>
      </c>
      <c r="S30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21" spans="1:19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  <c r="N3021">
        <f>VLOOKUP(Table5[[#This Row],[CONTROLN]],vlookup_table[],2,FALSE)</f>
        <v>28</v>
      </c>
      <c r="O3021">
        <f>VLOOKUP(Table5[[#This Row],[CONTROLN]],vlookup_table[],4,FALSE)</f>
        <v>0</v>
      </c>
      <c r="P3021" t="str">
        <f>VLOOKUP(Table5[[#This Row],[CONTROLN]],vlookup_table[],5,FALSE)</f>
        <v>T3</v>
      </c>
      <c r="Q3021">
        <f>VLOOKUP(Table5[[#This Row],[CONTROLN]],vlookup_table[],7,FALSE)</f>
        <v>11</v>
      </c>
      <c r="R3021" t="str">
        <f t="shared" si="47"/>
        <v/>
      </c>
      <c r="S30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22" spans="1:19" x14ac:dyDescent="0.35">
      <c r="A3022">
        <v>25214</v>
      </c>
      <c r="B3022" t="s">
        <v>18</v>
      </c>
      <c r="C3022" t="s">
        <v>17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  <c r="N3022">
        <f>VLOOKUP(Table5[[#This Row],[CONTROLN]],vlookup_table[],2,FALSE)</f>
        <v>28</v>
      </c>
      <c r="O3022">
        <f>VLOOKUP(Table5[[#This Row],[CONTROLN]],vlookup_table[],4,FALSE)</f>
        <v>5111</v>
      </c>
      <c r="P3022" t="str">
        <f>VLOOKUP(Table5[[#This Row],[CONTROLN]],vlookup_table[],5,FALSE)</f>
        <v>T1</v>
      </c>
      <c r="Q3022">
        <f>VLOOKUP(Table5[[#This Row],[CONTROLN]],vlookup_table[],7,FALSE)</f>
        <v>25</v>
      </c>
      <c r="R3022">
        <f t="shared" si="47"/>
        <v>45</v>
      </c>
      <c r="S30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23" spans="1:19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  <c r="N3023">
        <f>VLOOKUP(Table5[[#This Row],[CONTROLN]],vlookup_table[],2,FALSE)</f>
        <v>0</v>
      </c>
      <c r="O3023">
        <f>VLOOKUP(Table5[[#This Row],[CONTROLN]],vlookup_table[],4,FALSE)</f>
        <v>2310</v>
      </c>
      <c r="P3023" t="str">
        <f>VLOOKUP(Table5[[#This Row],[CONTROLN]],vlookup_table[],5,FALSE)</f>
        <v>S1</v>
      </c>
      <c r="Q3023">
        <f>VLOOKUP(Table5[[#This Row],[CONTROLN]],vlookup_table[],7,FALSE)</f>
        <v>12</v>
      </c>
      <c r="R3023">
        <f t="shared" si="47"/>
        <v>73</v>
      </c>
      <c r="S30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24" spans="1:19" x14ac:dyDescent="0.35">
      <c r="A3024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  <c r="N3024">
        <f>VLOOKUP(Table5[[#This Row],[CONTROLN]],vlookup_table[],2,FALSE)</f>
        <v>1</v>
      </c>
      <c r="O3024">
        <f>VLOOKUP(Table5[[#This Row],[CONTROLN]],vlookup_table[],4,FALSE)</f>
        <v>2511</v>
      </c>
      <c r="P3024" t="str">
        <f>VLOOKUP(Table5[[#This Row],[CONTROLN]],vlookup_table[],5,FALSE)</f>
        <v>C2</v>
      </c>
      <c r="Q3024">
        <f>VLOOKUP(Table5[[#This Row],[CONTROLN]],vlookup_table[],7,FALSE)</f>
        <v>20</v>
      </c>
      <c r="R3024">
        <f t="shared" si="47"/>
        <v>71</v>
      </c>
      <c r="S30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25" spans="1:19" x14ac:dyDescent="0.35">
      <c r="A3025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  <c r="N3025">
        <f>VLOOKUP(Table5[[#This Row],[CONTROLN]],vlookup_table[],2,FALSE)</f>
        <v>2</v>
      </c>
      <c r="O3025">
        <f>VLOOKUP(Table5[[#This Row],[CONTROLN]],vlookup_table[],4,FALSE)</f>
        <v>3001</v>
      </c>
      <c r="P3025" t="str">
        <f>VLOOKUP(Table5[[#This Row],[CONTROLN]],vlookup_table[],5,FALSE)</f>
        <v>T2</v>
      </c>
      <c r="Q3025">
        <f>VLOOKUP(Table5[[#This Row],[CONTROLN]],vlookup_table[],7,FALSE)</f>
        <v>12</v>
      </c>
      <c r="R3025">
        <f t="shared" si="47"/>
        <v>67</v>
      </c>
      <c r="S30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26" spans="1:19" x14ac:dyDescent="0.35">
      <c r="A3026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  <c r="N3026">
        <f>VLOOKUP(Table5[[#This Row],[CONTROLN]],vlookup_table[],2,FALSE)</f>
        <v>1</v>
      </c>
      <c r="O3026">
        <f>VLOOKUP(Table5[[#This Row],[CONTROLN]],vlookup_table[],4,FALSE)</f>
        <v>5501</v>
      </c>
      <c r="P3026" t="str">
        <f>VLOOKUP(Table5[[#This Row],[CONTROLN]],vlookup_table[],5,FALSE)</f>
        <v>R2</v>
      </c>
      <c r="Q3026">
        <f>VLOOKUP(Table5[[#This Row],[CONTROLN]],vlookup_table[],7,FALSE)</f>
        <v>10</v>
      </c>
      <c r="R3026">
        <f t="shared" si="47"/>
        <v>42</v>
      </c>
      <c r="S30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27" spans="1:19" x14ac:dyDescent="0.35">
      <c r="A3027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  <c r="N3027">
        <f>VLOOKUP(Table5[[#This Row],[CONTROLN]],vlookup_table[],2,FALSE)</f>
        <v>1</v>
      </c>
      <c r="O3027">
        <f>VLOOKUP(Table5[[#This Row],[CONTROLN]],vlookup_table[],4,FALSE)</f>
        <v>1512</v>
      </c>
      <c r="P3027" t="str">
        <f>VLOOKUP(Table5[[#This Row],[CONTROLN]],vlookup_table[],5,FALSE)</f>
        <v>R3</v>
      </c>
      <c r="Q3027">
        <f>VLOOKUP(Table5[[#This Row],[CONTROLN]],vlookup_table[],7,FALSE)</f>
        <v>15</v>
      </c>
      <c r="R3027">
        <f t="shared" si="47"/>
        <v>81</v>
      </c>
      <c r="S30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28" spans="1:19" x14ac:dyDescent="0.35">
      <c r="A3028">
        <v>179143</v>
      </c>
      <c r="B3028" t="s">
        <v>41</v>
      </c>
      <c r="C3028" t="s">
        <v>14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  <c r="N3028">
        <f>VLOOKUP(Table5[[#This Row],[CONTROLN]],vlookup_table[],2,FALSE)</f>
        <v>1</v>
      </c>
      <c r="O3028">
        <f>VLOOKUP(Table5[[#This Row],[CONTROLN]],vlookup_table[],4,FALSE)</f>
        <v>3709</v>
      </c>
      <c r="P3028" t="str">
        <f>VLOOKUP(Table5[[#This Row],[CONTROLN]],vlookup_table[],5,FALSE)</f>
        <v>T1</v>
      </c>
      <c r="Q3028">
        <f>VLOOKUP(Table5[[#This Row],[CONTROLN]],vlookup_table[],7,FALSE)</f>
        <v>25</v>
      </c>
      <c r="R3028">
        <f t="shared" si="47"/>
        <v>59</v>
      </c>
      <c r="S30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29" spans="1:19" x14ac:dyDescent="0.35">
      <c r="A3029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  <c r="N3029">
        <f>VLOOKUP(Table5[[#This Row],[CONTROLN]],vlookup_table[],2,FALSE)</f>
        <v>1</v>
      </c>
      <c r="O3029">
        <f>VLOOKUP(Table5[[#This Row],[CONTROLN]],vlookup_table[],4,FALSE)</f>
        <v>0</v>
      </c>
      <c r="P3029" t="str">
        <f>VLOOKUP(Table5[[#This Row],[CONTROLN]],vlookup_table[],5,FALSE)</f>
        <v>U3</v>
      </c>
      <c r="Q3029">
        <f>VLOOKUP(Table5[[#This Row],[CONTROLN]],vlookup_table[],7,FALSE)</f>
        <v>15</v>
      </c>
      <c r="R3029" t="str">
        <f t="shared" si="47"/>
        <v/>
      </c>
      <c r="S30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30" spans="1:19" x14ac:dyDescent="0.35">
      <c r="A3030">
        <v>135983</v>
      </c>
      <c r="B3030" t="s">
        <v>56</v>
      </c>
      <c r="C3030" t="s">
        <v>109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  <c r="N3030">
        <f>VLOOKUP(Table5[[#This Row],[CONTROLN]],vlookup_table[],2,FALSE)</f>
        <v>1</v>
      </c>
      <c r="O3030">
        <f>VLOOKUP(Table5[[#This Row],[CONTROLN]],vlookup_table[],4,FALSE)</f>
        <v>3201</v>
      </c>
      <c r="P3030" t="str">
        <f>VLOOKUP(Table5[[#This Row],[CONTROLN]],vlookup_table[],5,FALSE)</f>
        <v>C3</v>
      </c>
      <c r="Q3030">
        <f>VLOOKUP(Table5[[#This Row],[CONTROLN]],vlookup_table[],7,FALSE)</f>
        <v>7</v>
      </c>
      <c r="R3030">
        <f t="shared" si="47"/>
        <v>65</v>
      </c>
      <c r="S30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1" spans="1:19" x14ac:dyDescent="0.35">
      <c r="A303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  <c r="N3031">
        <f>VLOOKUP(Table5[[#This Row],[CONTROLN]],vlookup_table[],2,FALSE)</f>
        <v>0</v>
      </c>
      <c r="O3031">
        <f>VLOOKUP(Table5[[#This Row],[CONTROLN]],vlookup_table[],4,FALSE)</f>
        <v>5009</v>
      </c>
      <c r="P3031" t="str">
        <f>VLOOKUP(Table5[[#This Row],[CONTROLN]],vlookup_table[],5,FALSE)</f>
        <v>R3</v>
      </c>
      <c r="Q3031">
        <f>VLOOKUP(Table5[[#This Row],[CONTROLN]],vlookup_table[],7,FALSE)</f>
        <v>10</v>
      </c>
      <c r="R3031">
        <f t="shared" si="47"/>
        <v>46</v>
      </c>
      <c r="S30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32" spans="1:19" x14ac:dyDescent="0.35">
      <c r="A3032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  <c r="N3032">
        <f>VLOOKUP(Table5[[#This Row],[CONTROLN]],vlookup_table[],2,FALSE)</f>
        <v>0</v>
      </c>
      <c r="O3032">
        <f>VLOOKUP(Table5[[#This Row],[CONTROLN]],vlookup_table[],4,FALSE)</f>
        <v>1305</v>
      </c>
      <c r="P3032" t="str">
        <f>VLOOKUP(Table5[[#This Row],[CONTROLN]],vlookup_table[],5,FALSE)</f>
        <v>C2</v>
      </c>
      <c r="Q3032">
        <f>VLOOKUP(Table5[[#This Row],[CONTROLN]],vlookup_table[],7,FALSE)</f>
        <v>5</v>
      </c>
      <c r="R3032">
        <f t="shared" si="47"/>
        <v>84</v>
      </c>
      <c r="S30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3" spans="1:19" x14ac:dyDescent="0.35">
      <c r="A3033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  <c r="N3033">
        <f>VLOOKUP(Table5[[#This Row],[CONTROLN]],vlookup_table[],2,FALSE)</f>
        <v>0</v>
      </c>
      <c r="O3033">
        <f>VLOOKUP(Table5[[#This Row],[CONTROLN]],vlookup_table[],4,FALSE)</f>
        <v>1710</v>
      </c>
      <c r="P3033" t="str">
        <f>VLOOKUP(Table5[[#This Row],[CONTROLN]],vlookup_table[],5,FALSE)</f>
        <v>R3</v>
      </c>
      <c r="Q3033">
        <f>VLOOKUP(Table5[[#This Row],[CONTROLN]],vlookup_table[],7,FALSE)</f>
        <v>10</v>
      </c>
      <c r="R3033">
        <f t="shared" si="47"/>
        <v>79</v>
      </c>
      <c r="S30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34" spans="1:19" x14ac:dyDescent="0.35">
      <c r="A3034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  <c r="N3034">
        <f>VLOOKUP(Table5[[#This Row],[CONTROLN]],vlookup_table[],2,FALSE)</f>
        <v>2</v>
      </c>
      <c r="O3034">
        <f>VLOOKUP(Table5[[#This Row],[CONTROLN]],vlookup_table[],4,FALSE)</f>
        <v>3209</v>
      </c>
      <c r="P3034" t="str">
        <f>VLOOKUP(Table5[[#This Row],[CONTROLN]],vlookup_table[],5,FALSE)</f>
        <v>C2</v>
      </c>
      <c r="Q3034">
        <f>VLOOKUP(Table5[[#This Row],[CONTROLN]],vlookup_table[],7,FALSE)</f>
        <v>7</v>
      </c>
      <c r="R3034">
        <f t="shared" si="47"/>
        <v>64</v>
      </c>
      <c r="S30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5" spans="1:19" x14ac:dyDescent="0.35">
      <c r="A3035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  <c r="N3035">
        <f>VLOOKUP(Table5[[#This Row],[CONTROLN]],vlookup_table[],2,FALSE)</f>
        <v>1</v>
      </c>
      <c r="O3035">
        <f>VLOOKUP(Table5[[#This Row],[CONTROLN]],vlookup_table[],4,FALSE)</f>
        <v>1808</v>
      </c>
      <c r="P3035" t="str">
        <f>VLOOKUP(Table5[[#This Row],[CONTROLN]],vlookup_table[],5,FALSE)</f>
        <v>C1</v>
      </c>
      <c r="Q3035">
        <f>VLOOKUP(Table5[[#This Row],[CONTROLN]],vlookup_table[],7,FALSE)</f>
        <v>10</v>
      </c>
      <c r="R3035">
        <f t="shared" si="47"/>
        <v>78</v>
      </c>
      <c r="S30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6" spans="1:19" x14ac:dyDescent="0.35">
      <c r="A3036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  <c r="N3036">
        <f>VLOOKUP(Table5[[#This Row],[CONTROLN]],vlookup_table[],2,FALSE)</f>
        <v>0</v>
      </c>
      <c r="O3036">
        <f>VLOOKUP(Table5[[#This Row],[CONTROLN]],vlookup_table[],4,FALSE)</f>
        <v>4801</v>
      </c>
      <c r="P3036" t="str">
        <f>VLOOKUP(Table5[[#This Row],[CONTROLN]],vlookup_table[],5,FALSE)</f>
        <v>C1</v>
      </c>
      <c r="Q3036">
        <f>VLOOKUP(Table5[[#This Row],[CONTROLN]],vlookup_table[],7,FALSE)</f>
        <v>3</v>
      </c>
      <c r="R3036">
        <f t="shared" si="47"/>
        <v>49</v>
      </c>
      <c r="S30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7" spans="1:19" x14ac:dyDescent="0.35">
      <c r="A3037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  <c r="N3037">
        <f>VLOOKUP(Table5[[#This Row],[CONTROLN]],vlookup_table[],2,FALSE)</f>
        <v>2</v>
      </c>
      <c r="O3037">
        <f>VLOOKUP(Table5[[#This Row],[CONTROLN]],vlookup_table[],4,FALSE)</f>
        <v>1401</v>
      </c>
      <c r="P3037" t="str">
        <f>VLOOKUP(Table5[[#This Row],[CONTROLN]],vlookup_table[],5,FALSE)</f>
        <v>C2</v>
      </c>
      <c r="Q3037">
        <f>VLOOKUP(Table5[[#This Row],[CONTROLN]],vlookup_table[],7,FALSE)</f>
        <v>17</v>
      </c>
      <c r="R3037">
        <f t="shared" si="47"/>
        <v>83</v>
      </c>
      <c r="S30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38" spans="1:19" x14ac:dyDescent="0.35">
      <c r="A3038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  <c r="N3038">
        <f>VLOOKUP(Table5[[#This Row],[CONTROLN]],vlookup_table[],2,FALSE)</f>
        <v>0</v>
      </c>
      <c r="O3038">
        <f>VLOOKUP(Table5[[#This Row],[CONTROLN]],vlookup_table[],4,FALSE)</f>
        <v>3401</v>
      </c>
      <c r="P3038" t="str">
        <f>VLOOKUP(Table5[[#This Row],[CONTROLN]],vlookup_table[],5,FALSE)</f>
        <v>U2</v>
      </c>
      <c r="Q3038">
        <f>VLOOKUP(Table5[[#This Row],[CONTROLN]],vlookup_table[],7,FALSE)</f>
        <v>20</v>
      </c>
      <c r="R3038">
        <f t="shared" si="47"/>
        <v>63</v>
      </c>
      <c r="S30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39" spans="1:19" x14ac:dyDescent="0.35">
      <c r="A3039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  <c r="N3039">
        <f>VLOOKUP(Table5[[#This Row],[CONTROLN]],vlookup_table[],2,FALSE)</f>
        <v>0</v>
      </c>
      <c r="O3039">
        <f>VLOOKUP(Table5[[#This Row],[CONTROLN]],vlookup_table[],4,FALSE)</f>
        <v>5009</v>
      </c>
      <c r="P3039" t="str">
        <f>VLOOKUP(Table5[[#This Row],[CONTROLN]],vlookup_table[],5,FALSE)</f>
        <v>S2</v>
      </c>
      <c r="Q3039">
        <f>VLOOKUP(Table5[[#This Row],[CONTROLN]],vlookup_table[],7,FALSE)</f>
        <v>20</v>
      </c>
      <c r="R3039">
        <f t="shared" si="47"/>
        <v>46</v>
      </c>
      <c r="S30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40" spans="1:19" x14ac:dyDescent="0.35">
      <c r="A3040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  <c r="N3040">
        <f>VLOOKUP(Table5[[#This Row],[CONTROLN]],vlookup_table[],2,FALSE)</f>
        <v>28</v>
      </c>
      <c r="O3040">
        <f>VLOOKUP(Table5[[#This Row],[CONTROLN]],vlookup_table[],4,FALSE)</f>
        <v>4801</v>
      </c>
      <c r="P3040" t="str">
        <f>VLOOKUP(Table5[[#This Row],[CONTROLN]],vlookup_table[],5,FALSE)</f>
        <v>C2</v>
      </c>
      <c r="Q3040">
        <f>VLOOKUP(Table5[[#This Row],[CONTROLN]],vlookup_table[],7,FALSE)</f>
        <v>20</v>
      </c>
      <c r="R3040">
        <f t="shared" si="47"/>
        <v>49</v>
      </c>
      <c r="S30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41" spans="1:19" x14ac:dyDescent="0.35">
      <c r="A304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  <c r="N3041">
        <f>VLOOKUP(Table5[[#This Row],[CONTROLN]],vlookup_table[],2,FALSE)</f>
        <v>1</v>
      </c>
      <c r="O3041">
        <f>VLOOKUP(Table5[[#This Row],[CONTROLN]],vlookup_table[],4,FALSE)</f>
        <v>2601</v>
      </c>
      <c r="P3041" t="str">
        <f>VLOOKUP(Table5[[#This Row],[CONTROLN]],vlookup_table[],5,FALSE)</f>
        <v>C1</v>
      </c>
      <c r="Q3041">
        <f>VLOOKUP(Table5[[#This Row],[CONTROLN]],vlookup_table[],7,FALSE)</f>
        <v>16</v>
      </c>
      <c r="R3041">
        <f t="shared" si="47"/>
        <v>71</v>
      </c>
      <c r="S30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42" spans="1:19" x14ac:dyDescent="0.35">
      <c r="A3042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  <c r="N3042">
        <f>VLOOKUP(Table5[[#This Row],[CONTROLN]],vlookup_table[],2,FALSE)</f>
        <v>1</v>
      </c>
      <c r="O3042">
        <f>VLOOKUP(Table5[[#This Row],[CONTROLN]],vlookup_table[],4,FALSE)</f>
        <v>4201</v>
      </c>
      <c r="P3042" t="str">
        <f>VLOOKUP(Table5[[#This Row],[CONTROLN]],vlookup_table[],5,FALSE)</f>
        <v>T2</v>
      </c>
      <c r="Q3042">
        <f>VLOOKUP(Table5[[#This Row],[CONTROLN]],vlookup_table[],7,FALSE)</f>
        <v>5</v>
      </c>
      <c r="R3042">
        <f t="shared" si="47"/>
        <v>55</v>
      </c>
      <c r="S30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43" spans="1:19" x14ac:dyDescent="0.35">
      <c r="A3043">
        <v>184549</v>
      </c>
      <c r="B3043" t="s">
        <v>71</v>
      </c>
      <c r="C3043" t="s">
        <v>14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  <c r="N3043">
        <f>VLOOKUP(Table5[[#This Row],[CONTROLN]],vlookup_table[],2,FALSE)</f>
        <v>0</v>
      </c>
      <c r="O3043">
        <f>VLOOKUP(Table5[[#This Row],[CONTROLN]],vlookup_table[],4,FALSE)</f>
        <v>4301</v>
      </c>
      <c r="P3043" t="str">
        <f>VLOOKUP(Table5[[#This Row],[CONTROLN]],vlookup_table[],5,FALSE)</f>
        <v>C2</v>
      </c>
      <c r="Q3043">
        <f>VLOOKUP(Table5[[#This Row],[CONTROLN]],vlookup_table[],7,FALSE)</f>
        <v>25</v>
      </c>
      <c r="R3043">
        <f t="shared" si="47"/>
        <v>54</v>
      </c>
      <c r="S30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44" spans="1:19" x14ac:dyDescent="0.35">
      <c r="A3044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  <c r="N3044">
        <f>VLOOKUP(Table5[[#This Row],[CONTROLN]],vlookup_table[],2,FALSE)</f>
        <v>1</v>
      </c>
      <c r="O3044">
        <f>VLOOKUP(Table5[[#This Row],[CONTROLN]],vlookup_table[],4,FALSE)</f>
        <v>5601</v>
      </c>
      <c r="P3044" t="str">
        <f>VLOOKUP(Table5[[#This Row],[CONTROLN]],vlookup_table[],5,FALSE)</f>
        <v>S2</v>
      </c>
      <c r="Q3044">
        <f>VLOOKUP(Table5[[#This Row],[CONTROLN]],vlookup_table[],7,FALSE)</f>
        <v>30</v>
      </c>
      <c r="R3044">
        <f t="shared" si="47"/>
        <v>41</v>
      </c>
      <c r="S30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45" spans="1:19" x14ac:dyDescent="0.35">
      <c r="A3045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  <c r="N3045">
        <f>VLOOKUP(Table5[[#This Row],[CONTROLN]],vlookup_table[],2,FALSE)</f>
        <v>0</v>
      </c>
      <c r="O3045">
        <f>VLOOKUP(Table5[[#This Row],[CONTROLN]],vlookup_table[],4,FALSE)</f>
        <v>1606</v>
      </c>
      <c r="P3045" t="str">
        <f>VLOOKUP(Table5[[#This Row],[CONTROLN]],vlookup_table[],5,FALSE)</f>
        <v>C3</v>
      </c>
      <c r="Q3045">
        <f>VLOOKUP(Table5[[#This Row],[CONTROLN]],vlookup_table[],7,FALSE)</f>
        <v>8</v>
      </c>
      <c r="R3045">
        <f t="shared" si="47"/>
        <v>81</v>
      </c>
      <c r="S30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46" spans="1:19" x14ac:dyDescent="0.35">
      <c r="A3046">
        <v>14831</v>
      </c>
      <c r="B3046" t="s">
        <v>33</v>
      </c>
      <c r="C3046" t="s">
        <v>17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  <c r="N3046">
        <f>VLOOKUP(Table5[[#This Row],[CONTROLN]],vlookup_table[],2,FALSE)</f>
        <v>0</v>
      </c>
      <c r="O3046">
        <f>VLOOKUP(Table5[[#This Row],[CONTROLN]],vlookup_table[],4,FALSE)</f>
        <v>0</v>
      </c>
      <c r="P3046" t="str">
        <f>VLOOKUP(Table5[[#This Row],[CONTROLN]],vlookup_table[],5,FALSE)</f>
        <v>R3</v>
      </c>
      <c r="Q3046">
        <f>VLOOKUP(Table5[[#This Row],[CONTROLN]],vlookup_table[],7,FALSE)</f>
        <v>10</v>
      </c>
      <c r="R3046" t="str">
        <f t="shared" si="47"/>
        <v/>
      </c>
      <c r="S30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47" spans="1:19" x14ac:dyDescent="0.35">
      <c r="A3047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  <c r="N3047">
        <f>VLOOKUP(Table5[[#This Row],[CONTROLN]],vlookup_table[],2,FALSE)</f>
        <v>28</v>
      </c>
      <c r="O3047">
        <f>VLOOKUP(Table5[[#This Row],[CONTROLN]],vlookup_table[],4,FALSE)</f>
        <v>0</v>
      </c>
      <c r="P3047" t="str">
        <f>VLOOKUP(Table5[[#This Row],[CONTROLN]],vlookup_table[],5,FALSE)</f>
        <v>R2</v>
      </c>
      <c r="Q3047">
        <f>VLOOKUP(Table5[[#This Row],[CONTROLN]],vlookup_table[],7,FALSE)</f>
        <v>15</v>
      </c>
      <c r="R3047" t="str">
        <f t="shared" si="47"/>
        <v/>
      </c>
      <c r="S30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48" spans="1:19" x14ac:dyDescent="0.35">
      <c r="A3048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  <c r="N3048">
        <f>VLOOKUP(Table5[[#This Row],[CONTROLN]],vlookup_table[],2,FALSE)</f>
        <v>2</v>
      </c>
      <c r="O3048">
        <f>VLOOKUP(Table5[[#This Row],[CONTROLN]],vlookup_table[],4,FALSE)</f>
        <v>1601</v>
      </c>
      <c r="P3048" t="str">
        <f>VLOOKUP(Table5[[#This Row],[CONTROLN]],vlookup_table[],5,FALSE)</f>
        <v>C1</v>
      </c>
      <c r="Q3048">
        <f>VLOOKUP(Table5[[#This Row],[CONTROLN]],vlookup_table[],7,FALSE)</f>
        <v>20</v>
      </c>
      <c r="R3048">
        <f t="shared" si="47"/>
        <v>81</v>
      </c>
      <c r="S30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49" spans="1:19" x14ac:dyDescent="0.35">
      <c r="A3049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  <c r="N3049">
        <f>VLOOKUP(Table5[[#This Row],[CONTROLN]],vlookup_table[],2,FALSE)</f>
        <v>2</v>
      </c>
      <c r="O3049">
        <f>VLOOKUP(Table5[[#This Row],[CONTROLN]],vlookup_table[],4,FALSE)</f>
        <v>6101</v>
      </c>
      <c r="P3049" t="str">
        <f>VLOOKUP(Table5[[#This Row],[CONTROLN]],vlookup_table[],5,FALSE)</f>
        <v>S2</v>
      </c>
      <c r="Q3049">
        <f>VLOOKUP(Table5[[#This Row],[CONTROLN]],vlookup_table[],7,FALSE)</f>
        <v>50</v>
      </c>
      <c r="R3049">
        <f t="shared" si="47"/>
        <v>36</v>
      </c>
      <c r="S30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50" spans="1:19" x14ac:dyDescent="0.35">
      <c r="A3050">
        <v>56120</v>
      </c>
      <c r="B3050" t="s">
        <v>63</v>
      </c>
      <c r="C3050" t="s">
        <v>17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  <c r="N3050">
        <f>VLOOKUP(Table5[[#This Row],[CONTROLN]],vlookup_table[],2,FALSE)</f>
        <v>0</v>
      </c>
      <c r="O3050">
        <f>VLOOKUP(Table5[[#This Row],[CONTROLN]],vlookup_table[],4,FALSE)</f>
        <v>0</v>
      </c>
      <c r="P3050" t="str">
        <f>VLOOKUP(Table5[[#This Row],[CONTROLN]],vlookup_table[],5,FALSE)</f>
        <v>T3</v>
      </c>
      <c r="Q3050">
        <f>VLOOKUP(Table5[[#This Row],[CONTROLN]],vlookup_table[],7,FALSE)</f>
        <v>15</v>
      </c>
      <c r="R3050" t="str">
        <f t="shared" si="47"/>
        <v/>
      </c>
      <c r="S30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51" spans="1:19" x14ac:dyDescent="0.35">
      <c r="A3051">
        <v>15648</v>
      </c>
      <c r="B3051" t="s">
        <v>18</v>
      </c>
      <c r="C3051" t="s">
        <v>17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  <c r="N3051">
        <f>VLOOKUP(Table5[[#This Row],[CONTROLN]],vlookup_table[],2,FALSE)</f>
        <v>2</v>
      </c>
      <c r="O3051">
        <f>VLOOKUP(Table5[[#This Row],[CONTROLN]],vlookup_table[],4,FALSE)</f>
        <v>0</v>
      </c>
      <c r="P3051" t="str">
        <f>VLOOKUP(Table5[[#This Row],[CONTROLN]],vlookup_table[],5,FALSE)</f>
        <v>C2</v>
      </c>
      <c r="Q3051">
        <f>VLOOKUP(Table5[[#This Row],[CONTROLN]],vlookup_table[],7,FALSE)</f>
        <v>20</v>
      </c>
      <c r="R3051" t="str">
        <f t="shared" si="47"/>
        <v/>
      </c>
      <c r="S30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52" spans="1:19" x14ac:dyDescent="0.35">
      <c r="A3052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  <c r="N3052">
        <f>VLOOKUP(Table5[[#This Row],[CONTROLN]],vlookup_table[],2,FALSE)</f>
        <v>2</v>
      </c>
      <c r="O3052">
        <f>VLOOKUP(Table5[[#This Row],[CONTROLN]],vlookup_table[],4,FALSE)</f>
        <v>2601</v>
      </c>
      <c r="P3052" t="str">
        <f>VLOOKUP(Table5[[#This Row],[CONTROLN]],vlookup_table[],5,FALSE)</f>
        <v>T1</v>
      </c>
      <c r="Q3052">
        <f>VLOOKUP(Table5[[#This Row],[CONTROLN]],vlookup_table[],7,FALSE)</f>
        <v>15</v>
      </c>
      <c r="R3052">
        <f t="shared" si="47"/>
        <v>71</v>
      </c>
      <c r="S30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53" spans="1:19" x14ac:dyDescent="0.35">
      <c r="A3053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  <c r="N3053">
        <f>VLOOKUP(Table5[[#This Row],[CONTROLN]],vlookup_table[],2,FALSE)</f>
        <v>0</v>
      </c>
      <c r="O3053">
        <f>VLOOKUP(Table5[[#This Row],[CONTROLN]],vlookup_table[],4,FALSE)</f>
        <v>1708</v>
      </c>
      <c r="P3053" t="str">
        <f>VLOOKUP(Table5[[#This Row],[CONTROLN]],vlookup_table[],5,FALSE)</f>
        <v>S1</v>
      </c>
      <c r="Q3053">
        <f>VLOOKUP(Table5[[#This Row],[CONTROLN]],vlookup_table[],7,FALSE)</f>
        <v>20</v>
      </c>
      <c r="R3053">
        <f t="shared" si="47"/>
        <v>79</v>
      </c>
      <c r="S30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54" spans="1:19" x14ac:dyDescent="0.35">
      <c r="A3054">
        <v>137971</v>
      </c>
      <c r="B3054" t="s">
        <v>56</v>
      </c>
      <c r="C3054" t="s">
        <v>17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  <c r="N3054">
        <f>VLOOKUP(Table5[[#This Row],[CONTROLN]],vlookup_table[],2,FALSE)</f>
        <v>0</v>
      </c>
      <c r="O3054">
        <f>VLOOKUP(Table5[[#This Row],[CONTROLN]],vlookup_table[],4,FALSE)</f>
        <v>2801</v>
      </c>
      <c r="P3054" t="str">
        <f>VLOOKUP(Table5[[#This Row],[CONTROLN]],vlookup_table[],5,FALSE)</f>
        <v>C3</v>
      </c>
      <c r="Q3054">
        <f>VLOOKUP(Table5[[#This Row],[CONTROLN]],vlookup_table[],7,FALSE)</f>
        <v>25</v>
      </c>
      <c r="R3054">
        <f t="shared" si="47"/>
        <v>69</v>
      </c>
      <c r="S30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55" spans="1:19" x14ac:dyDescent="0.35">
      <c r="A3055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  <c r="N3055">
        <f>VLOOKUP(Table5[[#This Row],[CONTROLN]],vlookup_table[],2,FALSE)</f>
        <v>0</v>
      </c>
      <c r="O3055">
        <f>VLOOKUP(Table5[[#This Row],[CONTROLN]],vlookup_table[],4,FALSE)</f>
        <v>2801</v>
      </c>
      <c r="P3055" t="str">
        <f>VLOOKUP(Table5[[#This Row],[CONTROLN]],vlookup_table[],5,FALSE)</f>
        <v>U3</v>
      </c>
      <c r="Q3055">
        <f>VLOOKUP(Table5[[#This Row],[CONTROLN]],vlookup_table[],7,FALSE)</f>
        <v>15</v>
      </c>
      <c r="R3055">
        <f t="shared" si="47"/>
        <v>69</v>
      </c>
      <c r="S30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56" spans="1:19" x14ac:dyDescent="0.35">
      <c r="A3056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  <c r="N3056">
        <f>VLOOKUP(Table5[[#This Row],[CONTROLN]],vlookup_table[],2,FALSE)</f>
        <v>0</v>
      </c>
      <c r="O3056">
        <f>VLOOKUP(Table5[[#This Row],[CONTROLN]],vlookup_table[],4,FALSE)</f>
        <v>2201</v>
      </c>
      <c r="P3056" t="str">
        <f>VLOOKUP(Table5[[#This Row],[CONTROLN]],vlookup_table[],5,FALSE)</f>
        <v/>
      </c>
      <c r="Q3056">
        <f>VLOOKUP(Table5[[#This Row],[CONTROLN]],vlookup_table[],7,FALSE)</f>
        <v>8</v>
      </c>
      <c r="R3056">
        <f t="shared" si="47"/>
        <v>75</v>
      </c>
      <c r="S305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057" spans="1:19" x14ac:dyDescent="0.35">
      <c r="A3057">
        <v>169903</v>
      </c>
      <c r="B3057" t="s">
        <v>22</v>
      </c>
      <c r="C3057" t="s">
        <v>109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  <c r="N3057">
        <f>VLOOKUP(Table5[[#This Row],[CONTROLN]],vlookup_table[],2,FALSE)</f>
        <v>2</v>
      </c>
      <c r="O3057">
        <f>VLOOKUP(Table5[[#This Row],[CONTROLN]],vlookup_table[],4,FALSE)</f>
        <v>1701</v>
      </c>
      <c r="P3057" t="str">
        <f>VLOOKUP(Table5[[#This Row],[CONTROLN]],vlookup_table[],5,FALSE)</f>
        <v>C1</v>
      </c>
      <c r="Q3057">
        <f>VLOOKUP(Table5[[#This Row],[CONTROLN]],vlookup_table[],7,FALSE)</f>
        <v>15</v>
      </c>
      <c r="R3057">
        <f t="shared" si="47"/>
        <v>80</v>
      </c>
      <c r="S30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58" spans="1:19" x14ac:dyDescent="0.35">
      <c r="A3058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  <c r="N3058">
        <f>VLOOKUP(Table5[[#This Row],[CONTROLN]],vlookup_table[],2,FALSE)</f>
        <v>0</v>
      </c>
      <c r="O3058">
        <f>VLOOKUP(Table5[[#This Row],[CONTROLN]],vlookup_table[],4,FALSE)</f>
        <v>201</v>
      </c>
      <c r="P3058" t="str">
        <f>VLOOKUP(Table5[[#This Row],[CONTROLN]],vlookup_table[],5,FALSE)</f>
        <v>C3</v>
      </c>
      <c r="Q3058">
        <f>VLOOKUP(Table5[[#This Row],[CONTROLN]],vlookup_table[],7,FALSE)</f>
        <v>10</v>
      </c>
      <c r="R3058">
        <f t="shared" si="47"/>
        <v>95</v>
      </c>
      <c r="S30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59" spans="1:19" x14ac:dyDescent="0.35">
      <c r="A3059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  <c r="N3059">
        <f>VLOOKUP(Table5[[#This Row],[CONTROLN]],vlookup_table[],2,FALSE)</f>
        <v>1</v>
      </c>
      <c r="O3059">
        <f>VLOOKUP(Table5[[#This Row],[CONTROLN]],vlookup_table[],4,FALSE)</f>
        <v>1101</v>
      </c>
      <c r="P3059" t="str">
        <f>VLOOKUP(Table5[[#This Row],[CONTROLN]],vlookup_table[],5,FALSE)</f>
        <v>S1</v>
      </c>
      <c r="Q3059">
        <f>VLOOKUP(Table5[[#This Row],[CONTROLN]],vlookup_table[],7,FALSE)</f>
        <v>20</v>
      </c>
      <c r="R3059">
        <f t="shared" si="47"/>
        <v>86</v>
      </c>
      <c r="S30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60" spans="1:19" x14ac:dyDescent="0.35">
      <c r="A3060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  <c r="N3060">
        <f>VLOOKUP(Table5[[#This Row],[CONTROLN]],vlookup_table[],2,FALSE)</f>
        <v>1</v>
      </c>
      <c r="O3060">
        <f>VLOOKUP(Table5[[#This Row],[CONTROLN]],vlookup_table[],4,FALSE)</f>
        <v>2407</v>
      </c>
      <c r="P3060" t="str">
        <f>VLOOKUP(Table5[[#This Row],[CONTROLN]],vlookup_table[],5,FALSE)</f>
        <v>C1</v>
      </c>
      <c r="Q3060">
        <f>VLOOKUP(Table5[[#This Row],[CONTROLN]],vlookup_table[],7,FALSE)</f>
        <v>5</v>
      </c>
      <c r="R3060">
        <f t="shared" si="47"/>
        <v>72</v>
      </c>
      <c r="S30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61" spans="1:19" x14ac:dyDescent="0.35">
      <c r="A306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  <c r="N3061">
        <f>VLOOKUP(Table5[[#This Row],[CONTROLN]],vlookup_table[],2,FALSE)</f>
        <v>2</v>
      </c>
      <c r="O3061">
        <f>VLOOKUP(Table5[[#This Row],[CONTROLN]],vlookup_table[],4,FALSE)</f>
        <v>2201</v>
      </c>
      <c r="P3061" t="str">
        <f>VLOOKUP(Table5[[#This Row],[CONTROLN]],vlookup_table[],5,FALSE)</f>
        <v>T2</v>
      </c>
      <c r="Q3061">
        <f>VLOOKUP(Table5[[#This Row],[CONTROLN]],vlookup_table[],7,FALSE)</f>
        <v>25</v>
      </c>
      <c r="R3061">
        <f t="shared" si="47"/>
        <v>75</v>
      </c>
      <c r="S30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62" spans="1:19" x14ac:dyDescent="0.35">
      <c r="A3062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  <c r="N3062">
        <f>VLOOKUP(Table5[[#This Row],[CONTROLN]],vlookup_table[],2,FALSE)</f>
        <v>1</v>
      </c>
      <c r="O3062">
        <f>VLOOKUP(Table5[[#This Row],[CONTROLN]],vlookup_table[],4,FALSE)</f>
        <v>2504</v>
      </c>
      <c r="P3062" t="str">
        <f>VLOOKUP(Table5[[#This Row],[CONTROLN]],vlookup_table[],5,FALSE)</f>
        <v>T2</v>
      </c>
      <c r="Q3062">
        <f>VLOOKUP(Table5[[#This Row],[CONTROLN]],vlookup_table[],7,FALSE)</f>
        <v>5</v>
      </c>
      <c r="R3062">
        <f t="shared" si="47"/>
        <v>72</v>
      </c>
      <c r="S30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63" spans="1:19" x14ac:dyDescent="0.35">
      <c r="A3063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  <c r="N3063">
        <f>VLOOKUP(Table5[[#This Row],[CONTROLN]],vlookup_table[],2,FALSE)</f>
        <v>0</v>
      </c>
      <c r="O3063">
        <f>VLOOKUP(Table5[[#This Row],[CONTROLN]],vlookup_table[],4,FALSE)</f>
        <v>0</v>
      </c>
      <c r="P3063" t="str">
        <f>VLOOKUP(Table5[[#This Row],[CONTROLN]],vlookup_table[],5,FALSE)</f>
        <v/>
      </c>
      <c r="Q3063">
        <f>VLOOKUP(Table5[[#This Row],[CONTROLN]],vlookup_table[],7,FALSE)</f>
        <v>25</v>
      </c>
      <c r="R3063" t="str">
        <f t="shared" si="47"/>
        <v/>
      </c>
      <c r="S306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064" spans="1:19" x14ac:dyDescent="0.35">
      <c r="A3064">
        <v>132983</v>
      </c>
      <c r="B3064" t="s">
        <v>67</v>
      </c>
      <c r="C3064" t="s">
        <v>14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  <c r="N3064">
        <f>VLOOKUP(Table5[[#This Row],[CONTROLN]],vlookup_table[],2,FALSE)</f>
        <v>2</v>
      </c>
      <c r="O3064">
        <f>VLOOKUP(Table5[[#This Row],[CONTROLN]],vlookup_table[],4,FALSE)</f>
        <v>4401</v>
      </c>
      <c r="P3064" t="str">
        <f>VLOOKUP(Table5[[#This Row],[CONTROLN]],vlookup_table[],5,FALSE)</f>
        <v>R1</v>
      </c>
      <c r="Q3064">
        <f>VLOOKUP(Table5[[#This Row],[CONTROLN]],vlookup_table[],7,FALSE)</f>
        <v>15</v>
      </c>
      <c r="R3064">
        <f t="shared" si="47"/>
        <v>53</v>
      </c>
      <c r="S30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65" spans="1:19" x14ac:dyDescent="0.35">
      <c r="A3065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  <c r="N3065">
        <f>VLOOKUP(Table5[[#This Row],[CONTROLN]],vlookup_table[],2,FALSE)</f>
        <v>2</v>
      </c>
      <c r="O3065">
        <f>VLOOKUP(Table5[[#This Row],[CONTROLN]],vlookup_table[],4,FALSE)</f>
        <v>1303</v>
      </c>
      <c r="P3065" t="str">
        <f>VLOOKUP(Table5[[#This Row],[CONTROLN]],vlookup_table[],5,FALSE)</f>
        <v>U1</v>
      </c>
      <c r="Q3065">
        <f>VLOOKUP(Table5[[#This Row],[CONTROLN]],vlookup_table[],7,FALSE)</f>
        <v>10</v>
      </c>
      <c r="R3065">
        <f t="shared" si="47"/>
        <v>84</v>
      </c>
      <c r="S30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66" spans="1:19" x14ac:dyDescent="0.35">
      <c r="A3066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  <c r="N3066">
        <f>VLOOKUP(Table5[[#This Row],[CONTROLN]],vlookup_table[],2,FALSE)</f>
        <v>2</v>
      </c>
      <c r="O3066">
        <f>VLOOKUP(Table5[[#This Row],[CONTROLN]],vlookup_table[],4,FALSE)</f>
        <v>4002</v>
      </c>
      <c r="P3066" t="str">
        <f>VLOOKUP(Table5[[#This Row],[CONTROLN]],vlookup_table[],5,FALSE)</f>
        <v>S1</v>
      </c>
      <c r="Q3066">
        <f>VLOOKUP(Table5[[#This Row],[CONTROLN]],vlookup_table[],7,FALSE)</f>
        <v>5</v>
      </c>
      <c r="R3066">
        <f t="shared" si="47"/>
        <v>57</v>
      </c>
      <c r="S30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67" spans="1:19" x14ac:dyDescent="0.35">
      <c r="A3067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  <c r="N3067">
        <f>VLOOKUP(Table5[[#This Row],[CONTROLN]],vlookup_table[],2,FALSE)</f>
        <v>0</v>
      </c>
      <c r="O3067">
        <f>VLOOKUP(Table5[[#This Row],[CONTROLN]],vlookup_table[],4,FALSE)</f>
        <v>3606</v>
      </c>
      <c r="P3067" t="str">
        <f>VLOOKUP(Table5[[#This Row],[CONTROLN]],vlookup_table[],5,FALSE)</f>
        <v>R2</v>
      </c>
      <c r="Q3067">
        <f>VLOOKUP(Table5[[#This Row],[CONTROLN]],vlookup_table[],7,FALSE)</f>
        <v>10</v>
      </c>
      <c r="R3067">
        <f t="shared" si="47"/>
        <v>61</v>
      </c>
      <c r="S30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68" spans="1:19" x14ac:dyDescent="0.35">
      <c r="A3068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  <c r="N3068">
        <f>VLOOKUP(Table5[[#This Row],[CONTROLN]],vlookup_table[],2,FALSE)</f>
        <v>0</v>
      </c>
      <c r="O3068">
        <f>VLOOKUP(Table5[[#This Row],[CONTROLN]],vlookup_table[],4,FALSE)</f>
        <v>2502</v>
      </c>
      <c r="P3068" t="str">
        <f>VLOOKUP(Table5[[#This Row],[CONTROLN]],vlookup_table[],5,FALSE)</f>
        <v>S2</v>
      </c>
      <c r="Q3068">
        <f>VLOOKUP(Table5[[#This Row],[CONTROLN]],vlookup_table[],7,FALSE)</f>
        <v>5</v>
      </c>
      <c r="R3068">
        <f t="shared" si="47"/>
        <v>72</v>
      </c>
      <c r="S30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69" spans="1:19" x14ac:dyDescent="0.35">
      <c r="A3069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  <c r="N3069">
        <f>VLOOKUP(Table5[[#This Row],[CONTROLN]],vlookup_table[],2,FALSE)</f>
        <v>28</v>
      </c>
      <c r="O3069">
        <f>VLOOKUP(Table5[[#This Row],[CONTROLN]],vlookup_table[],4,FALSE)</f>
        <v>5801</v>
      </c>
      <c r="P3069" t="str">
        <f>VLOOKUP(Table5[[#This Row],[CONTROLN]],vlookup_table[],5,FALSE)</f>
        <v>T1</v>
      </c>
      <c r="Q3069">
        <f>VLOOKUP(Table5[[#This Row],[CONTROLN]],vlookup_table[],7,FALSE)</f>
        <v>5</v>
      </c>
      <c r="R3069">
        <f t="shared" si="47"/>
        <v>39</v>
      </c>
      <c r="S30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70" spans="1:19" x14ac:dyDescent="0.35">
      <c r="A3070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  <c r="N3070">
        <f>VLOOKUP(Table5[[#This Row],[CONTROLN]],vlookup_table[],2,FALSE)</f>
        <v>0</v>
      </c>
      <c r="O3070">
        <f>VLOOKUP(Table5[[#This Row],[CONTROLN]],vlookup_table[],4,FALSE)</f>
        <v>5701</v>
      </c>
      <c r="P3070" t="str">
        <f>VLOOKUP(Table5[[#This Row],[CONTROLN]],vlookup_table[],5,FALSE)</f>
        <v>T1</v>
      </c>
      <c r="Q3070">
        <f>VLOOKUP(Table5[[#This Row],[CONTROLN]],vlookup_table[],7,FALSE)</f>
        <v>20</v>
      </c>
      <c r="R3070">
        <f t="shared" si="47"/>
        <v>40</v>
      </c>
      <c r="S30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71" spans="1:19" x14ac:dyDescent="0.35">
      <c r="A307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  <c r="N3071">
        <f>VLOOKUP(Table5[[#This Row],[CONTROLN]],vlookup_table[],2,FALSE)</f>
        <v>0</v>
      </c>
      <c r="O3071">
        <f>VLOOKUP(Table5[[#This Row],[CONTROLN]],vlookup_table[],4,FALSE)</f>
        <v>0</v>
      </c>
      <c r="P3071" t="str">
        <f>VLOOKUP(Table5[[#This Row],[CONTROLN]],vlookup_table[],5,FALSE)</f>
        <v>T1</v>
      </c>
      <c r="Q3071">
        <f>VLOOKUP(Table5[[#This Row],[CONTROLN]],vlookup_table[],7,FALSE)</f>
        <v>30</v>
      </c>
      <c r="R3071" t="str">
        <f t="shared" si="47"/>
        <v/>
      </c>
      <c r="S30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72" spans="1:19" x14ac:dyDescent="0.35">
      <c r="A3072">
        <v>73371</v>
      </c>
      <c r="B3072" t="s">
        <v>30</v>
      </c>
      <c r="C3072" t="s">
        <v>109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  <c r="N3072">
        <f>VLOOKUP(Table5[[#This Row],[CONTROLN]],vlookup_table[],2,FALSE)</f>
        <v>1</v>
      </c>
      <c r="O3072">
        <f>VLOOKUP(Table5[[#This Row],[CONTROLN]],vlookup_table[],4,FALSE)</f>
        <v>1901</v>
      </c>
      <c r="P3072" t="str">
        <f>VLOOKUP(Table5[[#This Row],[CONTROLN]],vlookup_table[],5,FALSE)</f>
        <v>C3</v>
      </c>
      <c r="Q3072">
        <f>VLOOKUP(Table5[[#This Row],[CONTROLN]],vlookup_table[],7,FALSE)</f>
        <v>10</v>
      </c>
      <c r="R3072">
        <f t="shared" si="47"/>
        <v>78</v>
      </c>
      <c r="S30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73" spans="1:19" x14ac:dyDescent="0.35">
      <c r="A3073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  <c r="N3073">
        <f>VLOOKUP(Table5[[#This Row],[CONTROLN]],vlookup_table[],2,FALSE)</f>
        <v>0</v>
      </c>
      <c r="O3073">
        <f>VLOOKUP(Table5[[#This Row],[CONTROLN]],vlookup_table[],4,FALSE)</f>
        <v>0</v>
      </c>
      <c r="P3073" t="str">
        <f>VLOOKUP(Table5[[#This Row],[CONTROLN]],vlookup_table[],5,FALSE)</f>
        <v>S1</v>
      </c>
      <c r="Q3073">
        <f>VLOOKUP(Table5[[#This Row],[CONTROLN]],vlookup_table[],7,FALSE)</f>
        <v>15</v>
      </c>
      <c r="R3073" t="str">
        <f t="shared" si="47"/>
        <v/>
      </c>
      <c r="S30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74" spans="1:19" x14ac:dyDescent="0.35">
      <c r="A3074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  <c r="N3074">
        <f>VLOOKUP(Table5[[#This Row],[CONTROLN]],vlookup_table[],2,FALSE)</f>
        <v>0</v>
      </c>
      <c r="O3074">
        <f>VLOOKUP(Table5[[#This Row],[CONTROLN]],vlookup_table[],4,FALSE)</f>
        <v>4901</v>
      </c>
      <c r="P3074" t="str">
        <f>VLOOKUP(Table5[[#This Row],[CONTROLN]],vlookup_table[],5,FALSE)</f>
        <v>C2</v>
      </c>
      <c r="Q3074">
        <f>VLOOKUP(Table5[[#This Row],[CONTROLN]],vlookup_table[],7,FALSE)</f>
        <v>20</v>
      </c>
      <c r="R3074">
        <f t="shared" ref="R3074:R3137" si="48">IF(OR(O3074="",O3074=0),"",(1997-(1900+INT(O3074/100)))-IF(MOD(O3074,100)&gt;6,1,0))</f>
        <v>48</v>
      </c>
      <c r="S30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75" spans="1:19" x14ac:dyDescent="0.35">
      <c r="A3075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  <c r="N3075">
        <f>VLOOKUP(Table5[[#This Row],[CONTROLN]],vlookup_table[],2,FALSE)</f>
        <v>1</v>
      </c>
      <c r="O3075">
        <f>VLOOKUP(Table5[[#This Row],[CONTROLN]],vlookup_table[],4,FALSE)</f>
        <v>3011</v>
      </c>
      <c r="P3075" t="str">
        <f>VLOOKUP(Table5[[#This Row],[CONTROLN]],vlookup_table[],5,FALSE)</f>
        <v>S3</v>
      </c>
      <c r="Q3075">
        <f>VLOOKUP(Table5[[#This Row],[CONTROLN]],vlookup_table[],7,FALSE)</f>
        <v>20</v>
      </c>
      <c r="R3075">
        <f t="shared" si="48"/>
        <v>66</v>
      </c>
      <c r="S30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76" spans="1:19" x14ac:dyDescent="0.35">
      <c r="A3076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  <c r="N3076">
        <f>VLOOKUP(Table5[[#This Row],[CONTROLN]],vlookup_table[],2,FALSE)</f>
        <v>0</v>
      </c>
      <c r="O3076">
        <f>VLOOKUP(Table5[[#This Row],[CONTROLN]],vlookup_table[],4,FALSE)</f>
        <v>0</v>
      </c>
      <c r="P3076" t="str">
        <f>VLOOKUP(Table5[[#This Row],[CONTROLN]],vlookup_table[],5,FALSE)</f>
        <v>C2</v>
      </c>
      <c r="Q3076">
        <f>VLOOKUP(Table5[[#This Row],[CONTROLN]],vlookup_table[],7,FALSE)</f>
        <v>10</v>
      </c>
      <c r="R3076" t="str">
        <f t="shared" si="48"/>
        <v/>
      </c>
      <c r="S30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77" spans="1:19" x14ac:dyDescent="0.35">
      <c r="A3077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  <c r="N3077">
        <f>VLOOKUP(Table5[[#This Row],[CONTROLN]],vlookup_table[],2,FALSE)</f>
        <v>1</v>
      </c>
      <c r="O3077">
        <f>VLOOKUP(Table5[[#This Row],[CONTROLN]],vlookup_table[],4,FALSE)</f>
        <v>5205</v>
      </c>
      <c r="P3077" t="str">
        <f>VLOOKUP(Table5[[#This Row],[CONTROLN]],vlookup_table[],5,FALSE)</f>
        <v>C3</v>
      </c>
      <c r="Q3077">
        <f>VLOOKUP(Table5[[#This Row],[CONTROLN]],vlookup_table[],7,FALSE)</f>
        <v>8</v>
      </c>
      <c r="R3077">
        <f t="shared" si="48"/>
        <v>45</v>
      </c>
      <c r="S30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78" spans="1:19" x14ac:dyDescent="0.35">
      <c r="A3078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  <c r="N3078">
        <f>VLOOKUP(Table5[[#This Row],[CONTROLN]],vlookup_table[],2,FALSE)</f>
        <v>28</v>
      </c>
      <c r="O3078">
        <f>VLOOKUP(Table5[[#This Row],[CONTROLN]],vlookup_table[],4,FALSE)</f>
        <v>2401</v>
      </c>
      <c r="P3078" t="str">
        <f>VLOOKUP(Table5[[#This Row],[CONTROLN]],vlookup_table[],5,FALSE)</f>
        <v>S2</v>
      </c>
      <c r="Q3078">
        <f>VLOOKUP(Table5[[#This Row],[CONTROLN]],vlookup_table[],7,FALSE)</f>
        <v>5</v>
      </c>
      <c r="R3078">
        <f t="shared" si="48"/>
        <v>73</v>
      </c>
      <c r="S30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79" spans="1:19" x14ac:dyDescent="0.35">
      <c r="A3079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  <c r="N3079">
        <f>VLOOKUP(Table5[[#This Row],[CONTROLN]],vlookup_table[],2,FALSE)</f>
        <v>1002</v>
      </c>
      <c r="O3079">
        <f>VLOOKUP(Table5[[#This Row],[CONTROLN]],vlookup_table[],4,FALSE)</f>
        <v>6001</v>
      </c>
      <c r="P3079" t="str">
        <f>VLOOKUP(Table5[[#This Row],[CONTROLN]],vlookup_table[],5,FALSE)</f>
        <v>R2</v>
      </c>
      <c r="Q3079">
        <f>VLOOKUP(Table5[[#This Row],[CONTROLN]],vlookup_table[],7,FALSE)</f>
        <v>20</v>
      </c>
      <c r="R3079">
        <f t="shared" si="48"/>
        <v>37</v>
      </c>
      <c r="S30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80" spans="1:19" x14ac:dyDescent="0.35">
      <c r="A3080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  <c r="N3080">
        <f>VLOOKUP(Table5[[#This Row],[CONTROLN]],vlookup_table[],2,FALSE)</f>
        <v>0</v>
      </c>
      <c r="O3080">
        <f>VLOOKUP(Table5[[#This Row],[CONTROLN]],vlookup_table[],4,FALSE)</f>
        <v>5101</v>
      </c>
      <c r="P3080" t="str">
        <f>VLOOKUP(Table5[[#This Row],[CONTROLN]],vlookup_table[],5,FALSE)</f>
        <v>T2</v>
      </c>
      <c r="Q3080">
        <f>VLOOKUP(Table5[[#This Row],[CONTROLN]],vlookup_table[],7,FALSE)</f>
        <v>10</v>
      </c>
      <c r="R3080">
        <f t="shared" si="48"/>
        <v>46</v>
      </c>
      <c r="S30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81" spans="1:19" x14ac:dyDescent="0.35">
      <c r="A308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  <c r="N3081">
        <f>VLOOKUP(Table5[[#This Row],[CONTROLN]],vlookup_table[],2,FALSE)</f>
        <v>0</v>
      </c>
      <c r="O3081">
        <f>VLOOKUP(Table5[[#This Row],[CONTROLN]],vlookup_table[],4,FALSE)</f>
        <v>6201</v>
      </c>
      <c r="P3081" t="str">
        <f>VLOOKUP(Table5[[#This Row],[CONTROLN]],vlookup_table[],5,FALSE)</f>
        <v>S1</v>
      </c>
      <c r="Q3081">
        <f>VLOOKUP(Table5[[#This Row],[CONTROLN]],vlookup_table[],7,FALSE)</f>
        <v>20</v>
      </c>
      <c r="R3081">
        <f t="shared" si="48"/>
        <v>35</v>
      </c>
      <c r="S30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82" spans="1:19" x14ac:dyDescent="0.35">
      <c r="A3082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  <c r="N3082">
        <f>VLOOKUP(Table5[[#This Row],[CONTROLN]],vlookup_table[],2,FALSE)</f>
        <v>2</v>
      </c>
      <c r="O3082">
        <f>VLOOKUP(Table5[[#This Row],[CONTROLN]],vlookup_table[],4,FALSE)</f>
        <v>3201</v>
      </c>
      <c r="P3082" t="str">
        <f>VLOOKUP(Table5[[#This Row],[CONTROLN]],vlookup_table[],5,FALSE)</f>
        <v>S1</v>
      </c>
      <c r="Q3082">
        <f>VLOOKUP(Table5[[#This Row],[CONTROLN]],vlookup_table[],7,FALSE)</f>
        <v>22</v>
      </c>
      <c r="R3082">
        <f t="shared" si="48"/>
        <v>65</v>
      </c>
      <c r="S30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83" spans="1:19" x14ac:dyDescent="0.35">
      <c r="A3083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  <c r="N3083">
        <f>VLOOKUP(Table5[[#This Row],[CONTROLN]],vlookup_table[],2,FALSE)</f>
        <v>28</v>
      </c>
      <c r="O3083">
        <f>VLOOKUP(Table5[[#This Row],[CONTROLN]],vlookup_table[],4,FALSE)</f>
        <v>0</v>
      </c>
      <c r="P3083" t="str">
        <f>VLOOKUP(Table5[[#This Row],[CONTROLN]],vlookup_table[],5,FALSE)</f>
        <v>S2</v>
      </c>
      <c r="Q3083">
        <f>VLOOKUP(Table5[[#This Row],[CONTROLN]],vlookup_table[],7,FALSE)</f>
        <v>20</v>
      </c>
      <c r="R3083" t="str">
        <f t="shared" si="48"/>
        <v/>
      </c>
      <c r="S30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84" spans="1:19" x14ac:dyDescent="0.35">
      <c r="A3084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  <c r="N3084">
        <f>VLOOKUP(Table5[[#This Row],[CONTROLN]],vlookup_table[],2,FALSE)</f>
        <v>0</v>
      </c>
      <c r="O3084">
        <f>VLOOKUP(Table5[[#This Row],[CONTROLN]],vlookup_table[],4,FALSE)</f>
        <v>4501</v>
      </c>
      <c r="P3084" t="str">
        <f>VLOOKUP(Table5[[#This Row],[CONTROLN]],vlookup_table[],5,FALSE)</f>
        <v>S1</v>
      </c>
      <c r="Q3084">
        <f>VLOOKUP(Table5[[#This Row],[CONTROLN]],vlookup_table[],7,FALSE)</f>
        <v>10</v>
      </c>
      <c r="R3084">
        <f t="shared" si="48"/>
        <v>52</v>
      </c>
      <c r="S30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85" spans="1:19" x14ac:dyDescent="0.35">
      <c r="A3085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  <c r="N3085">
        <f>VLOOKUP(Table5[[#This Row],[CONTROLN]],vlookup_table[],2,FALSE)</f>
        <v>1</v>
      </c>
      <c r="O3085">
        <f>VLOOKUP(Table5[[#This Row],[CONTROLN]],vlookup_table[],4,FALSE)</f>
        <v>3801</v>
      </c>
      <c r="P3085" t="str">
        <f>VLOOKUP(Table5[[#This Row],[CONTROLN]],vlookup_table[],5,FALSE)</f>
        <v>C1</v>
      </c>
      <c r="Q3085">
        <f>VLOOKUP(Table5[[#This Row],[CONTROLN]],vlookup_table[],7,FALSE)</f>
        <v>9</v>
      </c>
      <c r="R3085">
        <f t="shared" si="48"/>
        <v>59</v>
      </c>
      <c r="S30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86" spans="1:19" x14ac:dyDescent="0.35">
      <c r="A3086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  <c r="N3086">
        <f>VLOOKUP(Table5[[#This Row],[CONTROLN]],vlookup_table[],2,FALSE)</f>
        <v>72</v>
      </c>
      <c r="O3086">
        <f>VLOOKUP(Table5[[#This Row],[CONTROLN]],vlookup_table[],4,FALSE)</f>
        <v>5101</v>
      </c>
      <c r="P3086" t="str">
        <f>VLOOKUP(Table5[[#This Row],[CONTROLN]],vlookup_table[],5,FALSE)</f>
        <v>R1</v>
      </c>
      <c r="Q3086">
        <f>VLOOKUP(Table5[[#This Row],[CONTROLN]],vlookup_table[],7,FALSE)</f>
        <v>20</v>
      </c>
      <c r="R3086">
        <f t="shared" si="48"/>
        <v>46</v>
      </c>
      <c r="S30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87" spans="1:19" x14ac:dyDescent="0.35">
      <c r="A3087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  <c r="N3087">
        <f>VLOOKUP(Table5[[#This Row],[CONTROLN]],vlookup_table[],2,FALSE)</f>
        <v>28</v>
      </c>
      <c r="O3087">
        <f>VLOOKUP(Table5[[#This Row],[CONTROLN]],vlookup_table[],4,FALSE)</f>
        <v>0</v>
      </c>
      <c r="P3087" t="str">
        <f>VLOOKUP(Table5[[#This Row],[CONTROLN]],vlookup_table[],5,FALSE)</f>
        <v>T3</v>
      </c>
      <c r="Q3087">
        <f>VLOOKUP(Table5[[#This Row],[CONTROLN]],vlookup_table[],7,FALSE)</f>
        <v>23</v>
      </c>
      <c r="R3087" t="str">
        <f t="shared" si="48"/>
        <v/>
      </c>
      <c r="S30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88" spans="1:19" x14ac:dyDescent="0.35">
      <c r="A3088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  <c r="N3088">
        <f>VLOOKUP(Table5[[#This Row],[CONTROLN]],vlookup_table[],2,FALSE)</f>
        <v>1</v>
      </c>
      <c r="O3088">
        <f>VLOOKUP(Table5[[#This Row],[CONTROLN]],vlookup_table[],4,FALSE)</f>
        <v>1707</v>
      </c>
      <c r="P3088" t="str">
        <f>VLOOKUP(Table5[[#This Row],[CONTROLN]],vlookup_table[],5,FALSE)</f>
        <v>S2</v>
      </c>
      <c r="Q3088">
        <f>VLOOKUP(Table5[[#This Row],[CONTROLN]],vlookup_table[],7,FALSE)</f>
        <v>10</v>
      </c>
      <c r="R3088">
        <f t="shared" si="48"/>
        <v>79</v>
      </c>
      <c r="S30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89" spans="1:19" x14ac:dyDescent="0.35">
      <c r="A3089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  <c r="N3089">
        <f>VLOOKUP(Table5[[#This Row],[CONTROLN]],vlookup_table[],2,FALSE)</f>
        <v>1</v>
      </c>
      <c r="O3089">
        <f>VLOOKUP(Table5[[#This Row],[CONTROLN]],vlookup_table[],4,FALSE)</f>
        <v>1601</v>
      </c>
      <c r="P3089" t="str">
        <f>VLOOKUP(Table5[[#This Row],[CONTROLN]],vlookup_table[],5,FALSE)</f>
        <v>C2</v>
      </c>
      <c r="Q3089">
        <f>VLOOKUP(Table5[[#This Row],[CONTROLN]],vlookup_table[],7,FALSE)</f>
        <v>13</v>
      </c>
      <c r="R3089">
        <f t="shared" si="48"/>
        <v>81</v>
      </c>
      <c r="S30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90" spans="1:19" x14ac:dyDescent="0.35">
      <c r="A3090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  <c r="N3090">
        <f>VLOOKUP(Table5[[#This Row],[CONTROLN]],vlookup_table[],2,FALSE)</f>
        <v>28</v>
      </c>
      <c r="O3090">
        <f>VLOOKUP(Table5[[#This Row],[CONTROLN]],vlookup_table[],4,FALSE)</f>
        <v>5801</v>
      </c>
      <c r="P3090" t="str">
        <f>VLOOKUP(Table5[[#This Row],[CONTROLN]],vlookup_table[],5,FALSE)</f>
        <v>C1</v>
      </c>
      <c r="Q3090">
        <f>VLOOKUP(Table5[[#This Row],[CONTROLN]],vlookup_table[],7,FALSE)</f>
        <v>15</v>
      </c>
      <c r="R3090">
        <f t="shared" si="48"/>
        <v>39</v>
      </c>
      <c r="S30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91" spans="1:19" x14ac:dyDescent="0.35">
      <c r="A309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  <c r="N3091">
        <f>VLOOKUP(Table5[[#This Row],[CONTROLN]],vlookup_table[],2,FALSE)</f>
        <v>0</v>
      </c>
      <c r="O3091">
        <f>VLOOKUP(Table5[[#This Row],[CONTROLN]],vlookup_table[],4,FALSE)</f>
        <v>0</v>
      </c>
      <c r="P3091" t="str">
        <f>VLOOKUP(Table5[[#This Row],[CONTROLN]],vlookup_table[],5,FALSE)</f>
        <v>R2</v>
      </c>
      <c r="Q3091">
        <f>VLOOKUP(Table5[[#This Row],[CONTROLN]],vlookup_table[],7,FALSE)</f>
        <v>5</v>
      </c>
      <c r="R3091" t="str">
        <f t="shared" si="48"/>
        <v/>
      </c>
      <c r="S30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92" spans="1:19" x14ac:dyDescent="0.35">
      <c r="A3092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  <c r="N3092">
        <f>VLOOKUP(Table5[[#This Row],[CONTROLN]],vlookup_table[],2,FALSE)</f>
        <v>0</v>
      </c>
      <c r="O3092">
        <f>VLOOKUP(Table5[[#This Row],[CONTROLN]],vlookup_table[],4,FALSE)</f>
        <v>3201</v>
      </c>
      <c r="P3092" t="str">
        <f>VLOOKUP(Table5[[#This Row],[CONTROLN]],vlookup_table[],5,FALSE)</f>
        <v>C2</v>
      </c>
      <c r="Q3092">
        <f>VLOOKUP(Table5[[#This Row],[CONTROLN]],vlookup_table[],7,FALSE)</f>
        <v>3</v>
      </c>
      <c r="R3092">
        <f t="shared" si="48"/>
        <v>65</v>
      </c>
      <c r="S30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93" spans="1:19" x14ac:dyDescent="0.35">
      <c r="A3093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  <c r="N3093">
        <f>VLOOKUP(Table5[[#This Row],[CONTROLN]],vlookup_table[],2,FALSE)</f>
        <v>2</v>
      </c>
      <c r="O3093">
        <f>VLOOKUP(Table5[[#This Row],[CONTROLN]],vlookup_table[],4,FALSE)</f>
        <v>0</v>
      </c>
      <c r="P3093" t="str">
        <f>VLOOKUP(Table5[[#This Row],[CONTROLN]],vlookup_table[],5,FALSE)</f>
        <v>R2</v>
      </c>
      <c r="Q3093">
        <f>VLOOKUP(Table5[[#This Row],[CONTROLN]],vlookup_table[],7,FALSE)</f>
        <v>10</v>
      </c>
      <c r="R3093" t="str">
        <f t="shared" si="48"/>
        <v/>
      </c>
      <c r="S30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94" spans="1:19" x14ac:dyDescent="0.35">
      <c r="A3094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  <c r="N3094">
        <f>VLOOKUP(Table5[[#This Row],[CONTROLN]],vlookup_table[],2,FALSE)</f>
        <v>1</v>
      </c>
      <c r="O3094">
        <f>VLOOKUP(Table5[[#This Row],[CONTROLN]],vlookup_table[],4,FALSE)</f>
        <v>2601</v>
      </c>
      <c r="P3094" t="str">
        <f>VLOOKUP(Table5[[#This Row],[CONTROLN]],vlookup_table[],5,FALSE)</f>
        <v>R2</v>
      </c>
      <c r="Q3094">
        <f>VLOOKUP(Table5[[#This Row],[CONTROLN]],vlookup_table[],7,FALSE)</f>
        <v>15</v>
      </c>
      <c r="R3094">
        <f t="shared" si="48"/>
        <v>71</v>
      </c>
      <c r="S30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095" spans="1:19" x14ac:dyDescent="0.35">
      <c r="A3095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  <c r="N3095">
        <f>VLOOKUP(Table5[[#This Row],[CONTROLN]],vlookup_table[],2,FALSE)</f>
        <v>0</v>
      </c>
      <c r="O3095">
        <f>VLOOKUP(Table5[[#This Row],[CONTROLN]],vlookup_table[],4,FALSE)</f>
        <v>4601</v>
      </c>
      <c r="P3095" t="str">
        <f>VLOOKUP(Table5[[#This Row],[CONTROLN]],vlookup_table[],5,FALSE)</f>
        <v>U1</v>
      </c>
      <c r="Q3095">
        <f>VLOOKUP(Table5[[#This Row],[CONTROLN]],vlookup_table[],7,FALSE)</f>
        <v>35</v>
      </c>
      <c r="R3095">
        <f t="shared" si="48"/>
        <v>51</v>
      </c>
      <c r="S30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096" spans="1:19" x14ac:dyDescent="0.35">
      <c r="A3096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  <c r="N3096">
        <f>VLOOKUP(Table5[[#This Row],[CONTROLN]],vlookup_table[],2,FALSE)</f>
        <v>1</v>
      </c>
      <c r="O3096">
        <f>VLOOKUP(Table5[[#This Row],[CONTROLN]],vlookup_table[],4,FALSE)</f>
        <v>0</v>
      </c>
      <c r="P3096" t="str">
        <f>VLOOKUP(Table5[[#This Row],[CONTROLN]],vlookup_table[],5,FALSE)</f>
        <v>T2</v>
      </c>
      <c r="Q3096">
        <f>VLOOKUP(Table5[[#This Row],[CONTROLN]],vlookup_table[],7,FALSE)</f>
        <v>9</v>
      </c>
      <c r="R3096" t="str">
        <f t="shared" si="48"/>
        <v/>
      </c>
      <c r="S30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097" spans="1:19" x14ac:dyDescent="0.35">
      <c r="A3097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  <c r="N3097">
        <f>VLOOKUP(Table5[[#This Row],[CONTROLN]],vlookup_table[],2,FALSE)</f>
        <v>0</v>
      </c>
      <c r="O3097">
        <f>VLOOKUP(Table5[[#This Row],[CONTROLN]],vlookup_table[],4,FALSE)</f>
        <v>6201</v>
      </c>
      <c r="P3097" t="str">
        <f>VLOOKUP(Table5[[#This Row],[CONTROLN]],vlookup_table[],5,FALSE)</f>
        <v>S1</v>
      </c>
      <c r="Q3097">
        <f>VLOOKUP(Table5[[#This Row],[CONTROLN]],vlookup_table[],7,FALSE)</f>
        <v>10</v>
      </c>
      <c r="R3097">
        <f t="shared" si="48"/>
        <v>35</v>
      </c>
      <c r="S30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098" spans="1:19" x14ac:dyDescent="0.35">
      <c r="A3098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  <c r="N3098">
        <f>VLOOKUP(Table5[[#This Row],[CONTROLN]],vlookup_table[],2,FALSE)</f>
        <v>2</v>
      </c>
      <c r="O3098">
        <f>VLOOKUP(Table5[[#This Row],[CONTROLN]],vlookup_table[],4,FALSE)</f>
        <v>4801</v>
      </c>
      <c r="P3098" t="str">
        <f>VLOOKUP(Table5[[#This Row],[CONTROLN]],vlookup_table[],5,FALSE)</f>
        <v>C2</v>
      </c>
      <c r="Q3098">
        <f>VLOOKUP(Table5[[#This Row],[CONTROLN]],vlookup_table[],7,FALSE)</f>
        <v>10</v>
      </c>
      <c r="R3098">
        <f t="shared" si="48"/>
        <v>49</v>
      </c>
      <c r="S30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099" spans="1:19" x14ac:dyDescent="0.35">
      <c r="A3099">
        <v>139062</v>
      </c>
      <c r="B3099" t="s">
        <v>56</v>
      </c>
      <c r="C3099" t="s">
        <v>17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  <c r="N3099">
        <f>VLOOKUP(Table5[[#This Row],[CONTROLN]],vlookup_table[],2,FALSE)</f>
        <v>0</v>
      </c>
      <c r="O3099">
        <f>VLOOKUP(Table5[[#This Row],[CONTROLN]],vlookup_table[],4,FALSE)</f>
        <v>3501</v>
      </c>
      <c r="P3099" t="str">
        <f>VLOOKUP(Table5[[#This Row],[CONTROLN]],vlookup_table[],5,FALSE)</f>
        <v/>
      </c>
      <c r="Q3099">
        <f>VLOOKUP(Table5[[#This Row],[CONTROLN]],vlookup_table[],7,FALSE)</f>
        <v>20</v>
      </c>
      <c r="R3099">
        <f t="shared" si="48"/>
        <v>62</v>
      </c>
      <c r="S309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100" spans="1:19" x14ac:dyDescent="0.35">
      <c r="A3100">
        <v>147529</v>
      </c>
      <c r="B3100" t="s">
        <v>18</v>
      </c>
      <c r="C3100" t="s">
        <v>17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  <c r="N3100">
        <f>VLOOKUP(Table5[[#This Row],[CONTROLN]],vlookup_table[],2,FALSE)</f>
        <v>1</v>
      </c>
      <c r="O3100">
        <f>VLOOKUP(Table5[[#This Row],[CONTROLN]],vlookup_table[],4,FALSE)</f>
        <v>3810</v>
      </c>
      <c r="P3100" t="str">
        <f>VLOOKUP(Table5[[#This Row],[CONTROLN]],vlookup_table[],5,FALSE)</f>
        <v>S1</v>
      </c>
      <c r="Q3100">
        <f>VLOOKUP(Table5[[#This Row],[CONTROLN]],vlookup_table[],7,FALSE)</f>
        <v>20</v>
      </c>
      <c r="R3100">
        <f t="shared" si="48"/>
        <v>58</v>
      </c>
      <c r="S31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01" spans="1:19" x14ac:dyDescent="0.35">
      <c r="A3101">
        <v>52574</v>
      </c>
      <c r="B3101" t="s">
        <v>108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  <c r="N3101">
        <f>VLOOKUP(Table5[[#This Row],[CONTROLN]],vlookup_table[],2,FALSE)</f>
        <v>0</v>
      </c>
      <c r="O3101">
        <f>VLOOKUP(Table5[[#This Row],[CONTROLN]],vlookup_table[],4,FALSE)</f>
        <v>4501</v>
      </c>
      <c r="P3101" t="str">
        <f>VLOOKUP(Table5[[#This Row],[CONTROLN]],vlookup_table[],5,FALSE)</f>
        <v>R2</v>
      </c>
      <c r="Q3101">
        <f>VLOOKUP(Table5[[#This Row],[CONTROLN]],vlookup_table[],7,FALSE)</f>
        <v>12</v>
      </c>
      <c r="R3101">
        <f t="shared" si="48"/>
        <v>52</v>
      </c>
      <c r="S31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02" spans="1:19" x14ac:dyDescent="0.35">
      <c r="A3102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  <c r="N3102">
        <f>VLOOKUP(Table5[[#This Row],[CONTROLN]],vlookup_table[],2,FALSE)</f>
        <v>0</v>
      </c>
      <c r="O3102">
        <f>VLOOKUP(Table5[[#This Row],[CONTROLN]],vlookup_table[],4,FALSE)</f>
        <v>2501</v>
      </c>
      <c r="P3102" t="str">
        <f>VLOOKUP(Table5[[#This Row],[CONTROLN]],vlookup_table[],5,FALSE)</f>
        <v>C3</v>
      </c>
      <c r="Q3102">
        <f>VLOOKUP(Table5[[#This Row],[CONTROLN]],vlookup_table[],7,FALSE)</f>
        <v>5</v>
      </c>
      <c r="R3102">
        <f t="shared" si="48"/>
        <v>72</v>
      </c>
      <c r="S31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03" spans="1:19" x14ac:dyDescent="0.35">
      <c r="A3103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  <c r="N3103">
        <f>VLOOKUP(Table5[[#This Row],[CONTROLN]],vlookup_table[],2,FALSE)</f>
        <v>1</v>
      </c>
      <c r="O3103">
        <f>VLOOKUP(Table5[[#This Row],[CONTROLN]],vlookup_table[],4,FALSE)</f>
        <v>5401</v>
      </c>
      <c r="P3103" t="str">
        <f>VLOOKUP(Table5[[#This Row],[CONTROLN]],vlookup_table[],5,FALSE)</f>
        <v>C1</v>
      </c>
      <c r="Q3103">
        <f>VLOOKUP(Table5[[#This Row],[CONTROLN]],vlookup_table[],7,FALSE)</f>
        <v>22</v>
      </c>
      <c r="R3103">
        <f t="shared" si="48"/>
        <v>43</v>
      </c>
      <c r="S31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04" spans="1:19" x14ac:dyDescent="0.35">
      <c r="A3104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  <c r="N3104">
        <f>VLOOKUP(Table5[[#This Row],[CONTROLN]],vlookup_table[],2,FALSE)</f>
        <v>0</v>
      </c>
      <c r="O3104">
        <f>VLOOKUP(Table5[[#This Row],[CONTROLN]],vlookup_table[],4,FALSE)</f>
        <v>2507</v>
      </c>
      <c r="P3104" t="str">
        <f>VLOOKUP(Table5[[#This Row],[CONTROLN]],vlookup_table[],5,FALSE)</f>
        <v>U1</v>
      </c>
      <c r="Q3104">
        <f>VLOOKUP(Table5[[#This Row],[CONTROLN]],vlookup_table[],7,FALSE)</f>
        <v>18</v>
      </c>
      <c r="R3104">
        <f t="shared" si="48"/>
        <v>71</v>
      </c>
      <c r="S31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05" spans="1:19" x14ac:dyDescent="0.35">
      <c r="A3105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  <c r="N3105">
        <f>VLOOKUP(Table5[[#This Row],[CONTROLN]],vlookup_table[],2,FALSE)</f>
        <v>28</v>
      </c>
      <c r="O3105">
        <f>VLOOKUP(Table5[[#This Row],[CONTROLN]],vlookup_table[],4,FALSE)</f>
        <v>5801</v>
      </c>
      <c r="P3105" t="str">
        <f>VLOOKUP(Table5[[#This Row],[CONTROLN]],vlookup_table[],5,FALSE)</f>
        <v>S1</v>
      </c>
      <c r="Q3105">
        <f>VLOOKUP(Table5[[#This Row],[CONTROLN]],vlookup_table[],7,FALSE)</f>
        <v>50</v>
      </c>
      <c r="R3105">
        <f t="shared" si="48"/>
        <v>39</v>
      </c>
      <c r="S31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06" spans="1:19" x14ac:dyDescent="0.35">
      <c r="A3106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  <c r="N3106">
        <f>VLOOKUP(Table5[[#This Row],[CONTROLN]],vlookup_table[],2,FALSE)</f>
        <v>1002</v>
      </c>
      <c r="O3106">
        <f>VLOOKUP(Table5[[#This Row],[CONTROLN]],vlookup_table[],4,FALSE)</f>
        <v>6311</v>
      </c>
      <c r="P3106" t="str">
        <f>VLOOKUP(Table5[[#This Row],[CONTROLN]],vlookup_table[],5,FALSE)</f>
        <v>T2</v>
      </c>
      <c r="Q3106">
        <f>VLOOKUP(Table5[[#This Row],[CONTROLN]],vlookup_table[],7,FALSE)</f>
        <v>10</v>
      </c>
      <c r="R3106">
        <f t="shared" si="48"/>
        <v>33</v>
      </c>
      <c r="S31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07" spans="1:19" x14ac:dyDescent="0.35">
      <c r="A3107">
        <v>87680</v>
      </c>
      <c r="B3107" t="s">
        <v>35</v>
      </c>
      <c r="C3107" t="s">
        <v>17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  <c r="N3107">
        <f>VLOOKUP(Table5[[#This Row],[CONTROLN]],vlookup_table[],2,FALSE)</f>
        <v>0</v>
      </c>
      <c r="O3107">
        <f>VLOOKUP(Table5[[#This Row],[CONTROLN]],vlookup_table[],4,FALSE)</f>
        <v>0</v>
      </c>
      <c r="P3107" t="str">
        <f>VLOOKUP(Table5[[#This Row],[CONTROLN]],vlookup_table[],5,FALSE)</f>
        <v>R2</v>
      </c>
      <c r="Q3107">
        <f>VLOOKUP(Table5[[#This Row],[CONTROLN]],vlookup_table[],7,FALSE)</f>
        <v>12</v>
      </c>
      <c r="R3107" t="str">
        <f t="shared" si="48"/>
        <v/>
      </c>
      <c r="S31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08" spans="1:19" x14ac:dyDescent="0.35">
      <c r="A3108">
        <v>16643</v>
      </c>
      <c r="B3108" t="s">
        <v>18</v>
      </c>
      <c r="C3108" t="s">
        <v>17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  <c r="N3108">
        <f>VLOOKUP(Table5[[#This Row],[CONTROLN]],vlookup_table[],2,FALSE)</f>
        <v>0</v>
      </c>
      <c r="O3108">
        <f>VLOOKUP(Table5[[#This Row],[CONTROLN]],vlookup_table[],4,FALSE)</f>
        <v>1401</v>
      </c>
      <c r="P3108" t="str">
        <f>VLOOKUP(Table5[[#This Row],[CONTROLN]],vlookup_table[],5,FALSE)</f>
        <v>C1</v>
      </c>
      <c r="Q3108">
        <f>VLOOKUP(Table5[[#This Row],[CONTROLN]],vlookup_table[],7,FALSE)</f>
        <v>125</v>
      </c>
      <c r="R3108">
        <f t="shared" si="48"/>
        <v>83</v>
      </c>
      <c r="S31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09" spans="1:19" x14ac:dyDescent="0.35">
      <c r="A3109">
        <v>27338</v>
      </c>
      <c r="B3109" t="s">
        <v>40</v>
      </c>
      <c r="C3109" t="s">
        <v>109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  <c r="N3109">
        <f>VLOOKUP(Table5[[#This Row],[CONTROLN]],vlookup_table[],2,FALSE)</f>
        <v>2</v>
      </c>
      <c r="O3109">
        <f>VLOOKUP(Table5[[#This Row],[CONTROLN]],vlookup_table[],4,FALSE)</f>
        <v>0</v>
      </c>
      <c r="P3109" t="str">
        <f>VLOOKUP(Table5[[#This Row],[CONTROLN]],vlookup_table[],5,FALSE)</f>
        <v>R3</v>
      </c>
      <c r="Q3109">
        <f>VLOOKUP(Table5[[#This Row],[CONTROLN]],vlookup_table[],7,FALSE)</f>
        <v>7</v>
      </c>
      <c r="R3109" t="str">
        <f t="shared" si="48"/>
        <v/>
      </c>
      <c r="S31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10" spans="1:19" x14ac:dyDescent="0.35">
      <c r="A3110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  <c r="N3110">
        <f>VLOOKUP(Table5[[#This Row],[CONTROLN]],vlookup_table[],2,FALSE)</f>
        <v>2</v>
      </c>
      <c r="O3110">
        <f>VLOOKUP(Table5[[#This Row],[CONTROLN]],vlookup_table[],4,FALSE)</f>
        <v>0</v>
      </c>
      <c r="P3110" t="str">
        <f>VLOOKUP(Table5[[#This Row],[CONTROLN]],vlookup_table[],5,FALSE)</f>
        <v>T3</v>
      </c>
      <c r="Q3110">
        <f>VLOOKUP(Table5[[#This Row],[CONTROLN]],vlookup_table[],7,FALSE)</f>
        <v>15</v>
      </c>
      <c r="R3110" t="str">
        <f t="shared" si="48"/>
        <v/>
      </c>
      <c r="S31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11" spans="1:19" x14ac:dyDescent="0.35">
      <c r="A311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  <c r="N3111">
        <f>VLOOKUP(Table5[[#This Row],[CONTROLN]],vlookup_table[],2,FALSE)</f>
        <v>1</v>
      </c>
      <c r="O3111">
        <f>VLOOKUP(Table5[[#This Row],[CONTROLN]],vlookup_table[],4,FALSE)</f>
        <v>0</v>
      </c>
      <c r="P3111" t="str">
        <f>VLOOKUP(Table5[[#This Row],[CONTROLN]],vlookup_table[],5,FALSE)</f>
        <v>S1</v>
      </c>
      <c r="Q3111">
        <f>VLOOKUP(Table5[[#This Row],[CONTROLN]],vlookup_table[],7,FALSE)</f>
        <v>22</v>
      </c>
      <c r="R3111" t="str">
        <f t="shared" si="48"/>
        <v/>
      </c>
      <c r="S31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12" spans="1:19" x14ac:dyDescent="0.35">
      <c r="A3112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  <c r="N3112">
        <f>VLOOKUP(Table5[[#This Row],[CONTROLN]],vlookup_table[],2,FALSE)</f>
        <v>0</v>
      </c>
      <c r="O3112">
        <f>VLOOKUP(Table5[[#This Row],[CONTROLN]],vlookup_table[],4,FALSE)</f>
        <v>3306</v>
      </c>
      <c r="P3112" t="str">
        <f>VLOOKUP(Table5[[#This Row],[CONTROLN]],vlookup_table[],5,FALSE)</f>
        <v>C2</v>
      </c>
      <c r="Q3112">
        <f>VLOOKUP(Table5[[#This Row],[CONTROLN]],vlookup_table[],7,FALSE)</f>
        <v>13</v>
      </c>
      <c r="R3112">
        <f t="shared" si="48"/>
        <v>64</v>
      </c>
      <c r="S31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13" spans="1:19" x14ac:dyDescent="0.35">
      <c r="A3113">
        <v>21373</v>
      </c>
      <c r="B3113" t="s">
        <v>18</v>
      </c>
      <c r="C3113" t="s">
        <v>17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  <c r="N3113">
        <f>VLOOKUP(Table5[[#This Row],[CONTROLN]],vlookup_table[],2,FALSE)</f>
        <v>0</v>
      </c>
      <c r="O3113">
        <f>VLOOKUP(Table5[[#This Row],[CONTROLN]],vlookup_table[],4,FALSE)</f>
        <v>5901</v>
      </c>
      <c r="P3113" t="str">
        <f>VLOOKUP(Table5[[#This Row],[CONTROLN]],vlookup_table[],5,FALSE)</f>
        <v>T2</v>
      </c>
      <c r="Q3113">
        <f>VLOOKUP(Table5[[#This Row],[CONTROLN]],vlookup_table[],7,FALSE)</f>
        <v>7</v>
      </c>
      <c r="R3113">
        <f t="shared" si="48"/>
        <v>38</v>
      </c>
      <c r="S31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14" spans="1:19" x14ac:dyDescent="0.35">
      <c r="A3114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  <c r="N3114">
        <f>VLOOKUP(Table5[[#This Row],[CONTROLN]],vlookup_table[],2,FALSE)</f>
        <v>0</v>
      </c>
      <c r="O3114">
        <f>VLOOKUP(Table5[[#This Row],[CONTROLN]],vlookup_table[],4,FALSE)</f>
        <v>3701</v>
      </c>
      <c r="P3114" t="str">
        <f>VLOOKUP(Table5[[#This Row],[CONTROLN]],vlookup_table[],5,FALSE)</f>
        <v>C3</v>
      </c>
      <c r="Q3114">
        <f>VLOOKUP(Table5[[#This Row],[CONTROLN]],vlookup_table[],7,FALSE)</f>
        <v>7</v>
      </c>
      <c r="R3114">
        <f t="shared" si="48"/>
        <v>60</v>
      </c>
      <c r="S31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15" spans="1:19" x14ac:dyDescent="0.35">
      <c r="A3115">
        <v>87024</v>
      </c>
      <c r="B3115" t="s">
        <v>35</v>
      </c>
      <c r="C3115" t="s">
        <v>17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  <c r="N3115">
        <f>VLOOKUP(Table5[[#This Row],[CONTROLN]],vlookup_table[],2,FALSE)</f>
        <v>0</v>
      </c>
      <c r="O3115">
        <f>VLOOKUP(Table5[[#This Row],[CONTROLN]],vlookup_table[],4,FALSE)</f>
        <v>0</v>
      </c>
      <c r="P3115" t="str">
        <f>VLOOKUP(Table5[[#This Row],[CONTROLN]],vlookup_table[],5,FALSE)</f>
        <v>R2</v>
      </c>
      <c r="Q3115">
        <f>VLOOKUP(Table5[[#This Row],[CONTROLN]],vlookup_table[],7,FALSE)</f>
        <v>5</v>
      </c>
      <c r="R3115" t="str">
        <f t="shared" si="48"/>
        <v/>
      </c>
      <c r="S31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16" spans="1:19" x14ac:dyDescent="0.35">
      <c r="A3116">
        <v>179673</v>
      </c>
      <c r="B3116" t="s">
        <v>41</v>
      </c>
      <c r="C3116" t="s">
        <v>14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  <c r="N3116">
        <f>VLOOKUP(Table5[[#This Row],[CONTROLN]],vlookup_table[],2,FALSE)</f>
        <v>1</v>
      </c>
      <c r="O3116">
        <f>VLOOKUP(Table5[[#This Row],[CONTROLN]],vlookup_table[],4,FALSE)</f>
        <v>1701</v>
      </c>
      <c r="P3116" t="str">
        <f>VLOOKUP(Table5[[#This Row],[CONTROLN]],vlookup_table[],5,FALSE)</f>
        <v>U1</v>
      </c>
      <c r="Q3116">
        <f>VLOOKUP(Table5[[#This Row],[CONTROLN]],vlookup_table[],7,FALSE)</f>
        <v>5</v>
      </c>
      <c r="R3116">
        <f t="shared" si="48"/>
        <v>80</v>
      </c>
      <c r="S31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17" spans="1:19" x14ac:dyDescent="0.35">
      <c r="A3117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  <c r="N3117">
        <f>VLOOKUP(Table5[[#This Row],[CONTROLN]],vlookup_table[],2,FALSE)</f>
        <v>28</v>
      </c>
      <c r="O3117">
        <f>VLOOKUP(Table5[[#This Row],[CONTROLN]],vlookup_table[],4,FALSE)</f>
        <v>1910</v>
      </c>
      <c r="P3117" t="str">
        <f>VLOOKUP(Table5[[#This Row],[CONTROLN]],vlookup_table[],5,FALSE)</f>
        <v>T1</v>
      </c>
      <c r="Q3117">
        <f>VLOOKUP(Table5[[#This Row],[CONTROLN]],vlookup_table[],7,FALSE)</f>
        <v>15</v>
      </c>
      <c r="R3117">
        <f t="shared" si="48"/>
        <v>77</v>
      </c>
      <c r="S31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18" spans="1:19" x14ac:dyDescent="0.35">
      <c r="A3118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  <c r="N3118">
        <f>VLOOKUP(Table5[[#This Row],[CONTROLN]],vlookup_table[],2,FALSE)</f>
        <v>0</v>
      </c>
      <c r="O3118">
        <f>VLOOKUP(Table5[[#This Row],[CONTROLN]],vlookup_table[],4,FALSE)</f>
        <v>0</v>
      </c>
      <c r="P3118" t="str">
        <f>VLOOKUP(Table5[[#This Row],[CONTROLN]],vlookup_table[],5,FALSE)</f>
        <v>U4</v>
      </c>
      <c r="Q3118">
        <f>VLOOKUP(Table5[[#This Row],[CONTROLN]],vlookup_table[],7,FALSE)</f>
        <v>50</v>
      </c>
      <c r="R3118" t="str">
        <f t="shared" si="48"/>
        <v/>
      </c>
      <c r="S31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19" spans="1:19" x14ac:dyDescent="0.35">
      <c r="A3119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  <c r="N3119">
        <f>VLOOKUP(Table5[[#This Row],[CONTROLN]],vlookup_table[],2,FALSE)</f>
        <v>1</v>
      </c>
      <c r="O3119">
        <f>VLOOKUP(Table5[[#This Row],[CONTROLN]],vlookup_table[],4,FALSE)</f>
        <v>1309</v>
      </c>
      <c r="P3119" t="str">
        <f>VLOOKUP(Table5[[#This Row],[CONTROLN]],vlookup_table[],5,FALSE)</f>
        <v>R3</v>
      </c>
      <c r="Q3119">
        <f>VLOOKUP(Table5[[#This Row],[CONTROLN]],vlookup_table[],7,FALSE)</f>
        <v>5</v>
      </c>
      <c r="R3119">
        <f t="shared" si="48"/>
        <v>83</v>
      </c>
      <c r="S31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20" spans="1:19" x14ac:dyDescent="0.35">
      <c r="A3120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  <c r="N3120">
        <f>VLOOKUP(Table5[[#This Row],[CONTROLN]],vlookup_table[],2,FALSE)</f>
        <v>2</v>
      </c>
      <c r="O3120">
        <f>VLOOKUP(Table5[[#This Row],[CONTROLN]],vlookup_table[],4,FALSE)</f>
        <v>4304</v>
      </c>
      <c r="P3120" t="str">
        <f>VLOOKUP(Table5[[#This Row],[CONTROLN]],vlookup_table[],5,FALSE)</f>
        <v>C1</v>
      </c>
      <c r="Q3120">
        <f>VLOOKUP(Table5[[#This Row],[CONTROLN]],vlookup_table[],7,FALSE)</f>
        <v>20</v>
      </c>
      <c r="R3120">
        <f t="shared" si="48"/>
        <v>54</v>
      </c>
      <c r="S31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21" spans="1:19" x14ac:dyDescent="0.35">
      <c r="A312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  <c r="N3121">
        <f>VLOOKUP(Table5[[#This Row],[CONTROLN]],vlookup_table[],2,FALSE)</f>
        <v>1</v>
      </c>
      <c r="O3121">
        <f>VLOOKUP(Table5[[#This Row],[CONTROLN]],vlookup_table[],4,FALSE)</f>
        <v>811</v>
      </c>
      <c r="P3121" t="str">
        <f>VLOOKUP(Table5[[#This Row],[CONTROLN]],vlookup_table[],5,FALSE)</f>
        <v>U1</v>
      </c>
      <c r="Q3121">
        <f>VLOOKUP(Table5[[#This Row],[CONTROLN]],vlookup_table[],7,FALSE)</f>
        <v>14</v>
      </c>
      <c r="R3121">
        <f t="shared" si="48"/>
        <v>88</v>
      </c>
      <c r="S31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22" spans="1:19" x14ac:dyDescent="0.35">
      <c r="A3122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  <c r="N3122">
        <f>VLOOKUP(Table5[[#This Row],[CONTROLN]],vlookup_table[],2,FALSE)</f>
        <v>1002</v>
      </c>
      <c r="O3122">
        <f>VLOOKUP(Table5[[#This Row],[CONTROLN]],vlookup_table[],4,FALSE)</f>
        <v>4210</v>
      </c>
      <c r="P3122" t="str">
        <f>VLOOKUP(Table5[[#This Row],[CONTROLN]],vlookup_table[],5,FALSE)</f>
        <v>S1</v>
      </c>
      <c r="Q3122">
        <f>VLOOKUP(Table5[[#This Row],[CONTROLN]],vlookup_table[],7,FALSE)</f>
        <v>14</v>
      </c>
      <c r="R3122">
        <f t="shared" si="48"/>
        <v>54</v>
      </c>
      <c r="S31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23" spans="1:19" x14ac:dyDescent="0.35">
      <c r="A3123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  <c r="N3123">
        <f>VLOOKUP(Table5[[#This Row],[CONTROLN]],vlookup_table[],2,FALSE)</f>
        <v>1</v>
      </c>
      <c r="O3123">
        <f>VLOOKUP(Table5[[#This Row],[CONTROLN]],vlookup_table[],4,FALSE)</f>
        <v>4210</v>
      </c>
      <c r="P3123" t="str">
        <f>VLOOKUP(Table5[[#This Row],[CONTROLN]],vlookup_table[],5,FALSE)</f>
        <v>C1</v>
      </c>
      <c r="Q3123">
        <f>VLOOKUP(Table5[[#This Row],[CONTROLN]],vlookup_table[],7,FALSE)</f>
        <v>25</v>
      </c>
      <c r="R3123">
        <f t="shared" si="48"/>
        <v>54</v>
      </c>
      <c r="S31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24" spans="1:19" x14ac:dyDescent="0.35">
      <c r="A3124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  <c r="N3124">
        <f>VLOOKUP(Table5[[#This Row],[CONTROLN]],vlookup_table[],2,FALSE)</f>
        <v>1</v>
      </c>
      <c r="O3124">
        <f>VLOOKUP(Table5[[#This Row],[CONTROLN]],vlookup_table[],4,FALSE)</f>
        <v>5801</v>
      </c>
      <c r="P3124" t="str">
        <f>VLOOKUP(Table5[[#This Row],[CONTROLN]],vlookup_table[],5,FALSE)</f>
        <v>T2</v>
      </c>
      <c r="Q3124">
        <f>VLOOKUP(Table5[[#This Row],[CONTROLN]],vlookup_table[],7,FALSE)</f>
        <v>25</v>
      </c>
      <c r="R3124">
        <f t="shared" si="48"/>
        <v>39</v>
      </c>
      <c r="S31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25" spans="1:19" x14ac:dyDescent="0.35">
      <c r="A3125">
        <v>182056</v>
      </c>
      <c r="B3125" t="s">
        <v>41</v>
      </c>
      <c r="C3125" t="s">
        <v>14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  <c r="N3125">
        <f>VLOOKUP(Table5[[#This Row],[CONTROLN]],vlookup_table[],2,FALSE)</f>
        <v>1</v>
      </c>
      <c r="O3125">
        <f>VLOOKUP(Table5[[#This Row],[CONTROLN]],vlookup_table[],4,FALSE)</f>
        <v>3002</v>
      </c>
      <c r="P3125" t="str">
        <f>VLOOKUP(Table5[[#This Row],[CONTROLN]],vlookup_table[],5,FALSE)</f>
        <v>U3</v>
      </c>
      <c r="Q3125">
        <f>VLOOKUP(Table5[[#This Row],[CONTROLN]],vlookup_table[],7,FALSE)</f>
        <v>5</v>
      </c>
      <c r="R3125">
        <f t="shared" si="48"/>
        <v>67</v>
      </c>
      <c r="S31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26" spans="1:19" x14ac:dyDescent="0.35">
      <c r="A3126">
        <v>15384</v>
      </c>
      <c r="B3126" t="s">
        <v>18</v>
      </c>
      <c r="C3126" t="s">
        <v>17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  <c r="N3126">
        <f>VLOOKUP(Table5[[#This Row],[CONTROLN]],vlookup_table[],2,FALSE)</f>
        <v>28</v>
      </c>
      <c r="O3126">
        <f>VLOOKUP(Table5[[#This Row],[CONTROLN]],vlookup_table[],4,FALSE)</f>
        <v>3801</v>
      </c>
      <c r="P3126" t="str">
        <f>VLOOKUP(Table5[[#This Row],[CONTROLN]],vlookup_table[],5,FALSE)</f>
        <v>C2</v>
      </c>
      <c r="Q3126">
        <f>VLOOKUP(Table5[[#This Row],[CONTROLN]],vlookup_table[],7,FALSE)</f>
        <v>15</v>
      </c>
      <c r="R3126">
        <f t="shared" si="48"/>
        <v>59</v>
      </c>
      <c r="S31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27" spans="1:19" x14ac:dyDescent="0.35">
      <c r="A3127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  <c r="N3127">
        <f>VLOOKUP(Table5[[#This Row],[CONTROLN]],vlookup_table[],2,FALSE)</f>
        <v>0</v>
      </c>
      <c r="O3127">
        <f>VLOOKUP(Table5[[#This Row],[CONTROLN]],vlookup_table[],4,FALSE)</f>
        <v>4301</v>
      </c>
      <c r="P3127" t="str">
        <f>VLOOKUP(Table5[[#This Row],[CONTROLN]],vlookup_table[],5,FALSE)</f>
        <v>S2</v>
      </c>
      <c r="Q3127">
        <f>VLOOKUP(Table5[[#This Row],[CONTROLN]],vlookup_table[],7,FALSE)</f>
        <v>25</v>
      </c>
      <c r="R3127">
        <f t="shared" si="48"/>
        <v>54</v>
      </c>
      <c r="S31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28" spans="1:19" x14ac:dyDescent="0.35">
      <c r="A3128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  <c r="N3128">
        <f>VLOOKUP(Table5[[#This Row],[CONTROLN]],vlookup_table[],2,FALSE)</f>
        <v>1</v>
      </c>
      <c r="O3128">
        <f>VLOOKUP(Table5[[#This Row],[CONTROLN]],vlookup_table[],4,FALSE)</f>
        <v>1001</v>
      </c>
      <c r="P3128" t="str">
        <f>VLOOKUP(Table5[[#This Row],[CONTROLN]],vlookup_table[],5,FALSE)</f>
        <v>S1</v>
      </c>
      <c r="Q3128">
        <f>VLOOKUP(Table5[[#This Row],[CONTROLN]],vlookup_table[],7,FALSE)</f>
        <v>5</v>
      </c>
      <c r="R3128">
        <f t="shared" si="48"/>
        <v>87</v>
      </c>
      <c r="S31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29" spans="1:19" x14ac:dyDescent="0.35">
      <c r="A3129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  <c r="N3129">
        <f>VLOOKUP(Table5[[#This Row],[CONTROLN]],vlookup_table[],2,FALSE)</f>
        <v>0</v>
      </c>
      <c r="O3129">
        <f>VLOOKUP(Table5[[#This Row],[CONTROLN]],vlookup_table[],4,FALSE)</f>
        <v>4901</v>
      </c>
      <c r="P3129" t="str">
        <f>VLOOKUP(Table5[[#This Row],[CONTROLN]],vlookup_table[],5,FALSE)</f>
        <v>C2</v>
      </c>
      <c r="Q3129">
        <f>VLOOKUP(Table5[[#This Row],[CONTROLN]],vlookup_table[],7,FALSE)</f>
        <v>20</v>
      </c>
      <c r="R3129">
        <f t="shared" si="48"/>
        <v>48</v>
      </c>
      <c r="S31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30" spans="1:19" x14ac:dyDescent="0.35">
      <c r="A3130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  <c r="N3130">
        <f>VLOOKUP(Table5[[#This Row],[CONTROLN]],vlookup_table[],2,FALSE)</f>
        <v>0</v>
      </c>
      <c r="O3130">
        <f>VLOOKUP(Table5[[#This Row],[CONTROLN]],vlookup_table[],4,FALSE)</f>
        <v>2607</v>
      </c>
      <c r="P3130" t="str">
        <f>VLOOKUP(Table5[[#This Row],[CONTROLN]],vlookup_table[],5,FALSE)</f>
        <v>R2</v>
      </c>
      <c r="Q3130">
        <f>VLOOKUP(Table5[[#This Row],[CONTROLN]],vlookup_table[],7,FALSE)</f>
        <v>100</v>
      </c>
      <c r="R3130">
        <f t="shared" si="48"/>
        <v>70</v>
      </c>
      <c r="S31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31" spans="1:19" x14ac:dyDescent="0.35">
      <c r="A313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  <c r="N3131">
        <f>VLOOKUP(Table5[[#This Row],[CONTROLN]],vlookup_table[],2,FALSE)</f>
        <v>0</v>
      </c>
      <c r="O3131">
        <f>VLOOKUP(Table5[[#This Row],[CONTROLN]],vlookup_table[],4,FALSE)</f>
        <v>0</v>
      </c>
      <c r="P3131" t="str">
        <f>VLOOKUP(Table5[[#This Row],[CONTROLN]],vlookup_table[],5,FALSE)</f>
        <v>C2</v>
      </c>
      <c r="Q3131">
        <f>VLOOKUP(Table5[[#This Row],[CONTROLN]],vlookup_table[],7,FALSE)</f>
        <v>9</v>
      </c>
      <c r="R3131" t="str">
        <f t="shared" si="48"/>
        <v/>
      </c>
      <c r="S31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32" spans="1:19" x14ac:dyDescent="0.35">
      <c r="A3132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  <c r="N3132">
        <f>VLOOKUP(Table5[[#This Row],[CONTROLN]],vlookup_table[],2,FALSE)</f>
        <v>0</v>
      </c>
      <c r="O3132">
        <f>VLOOKUP(Table5[[#This Row],[CONTROLN]],vlookup_table[],4,FALSE)</f>
        <v>1101</v>
      </c>
      <c r="P3132" t="str">
        <f>VLOOKUP(Table5[[#This Row],[CONTROLN]],vlookup_table[],5,FALSE)</f>
        <v>S1</v>
      </c>
      <c r="Q3132">
        <f>VLOOKUP(Table5[[#This Row],[CONTROLN]],vlookup_table[],7,FALSE)</f>
        <v>15</v>
      </c>
      <c r="R3132">
        <f t="shared" si="48"/>
        <v>86</v>
      </c>
      <c r="S31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33" spans="1:19" x14ac:dyDescent="0.35">
      <c r="A3133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  <c r="N3133">
        <f>VLOOKUP(Table5[[#This Row],[CONTROLN]],vlookup_table[],2,FALSE)</f>
        <v>1</v>
      </c>
      <c r="O3133">
        <f>VLOOKUP(Table5[[#This Row],[CONTROLN]],vlookup_table[],4,FALSE)</f>
        <v>3101</v>
      </c>
      <c r="P3133" t="str">
        <f>VLOOKUP(Table5[[#This Row],[CONTROLN]],vlookup_table[],5,FALSE)</f>
        <v>U1</v>
      </c>
      <c r="Q3133">
        <f>VLOOKUP(Table5[[#This Row],[CONTROLN]],vlookup_table[],7,FALSE)</f>
        <v>13</v>
      </c>
      <c r="R3133">
        <f t="shared" si="48"/>
        <v>66</v>
      </c>
      <c r="S31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34" spans="1:19" x14ac:dyDescent="0.35">
      <c r="A3134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  <c r="N3134">
        <f>VLOOKUP(Table5[[#This Row],[CONTROLN]],vlookup_table[],2,FALSE)</f>
        <v>1</v>
      </c>
      <c r="O3134">
        <f>VLOOKUP(Table5[[#This Row],[CONTROLN]],vlookup_table[],4,FALSE)</f>
        <v>5504</v>
      </c>
      <c r="P3134" t="str">
        <f>VLOOKUP(Table5[[#This Row],[CONTROLN]],vlookup_table[],5,FALSE)</f>
        <v>T1</v>
      </c>
      <c r="Q3134">
        <f>VLOOKUP(Table5[[#This Row],[CONTROLN]],vlookup_table[],7,FALSE)</f>
        <v>10</v>
      </c>
      <c r="R3134">
        <f t="shared" si="48"/>
        <v>42</v>
      </c>
      <c r="S31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35" spans="1:19" x14ac:dyDescent="0.35">
      <c r="A3135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  <c r="N3135">
        <f>VLOOKUP(Table5[[#This Row],[CONTROLN]],vlookup_table[],2,FALSE)</f>
        <v>2</v>
      </c>
      <c r="O3135">
        <f>VLOOKUP(Table5[[#This Row],[CONTROLN]],vlookup_table[],4,FALSE)</f>
        <v>3008</v>
      </c>
      <c r="P3135" t="str">
        <f>VLOOKUP(Table5[[#This Row],[CONTROLN]],vlookup_table[],5,FALSE)</f>
        <v>R2</v>
      </c>
      <c r="Q3135">
        <f>VLOOKUP(Table5[[#This Row],[CONTROLN]],vlookup_table[],7,FALSE)</f>
        <v>5</v>
      </c>
      <c r="R3135">
        <f t="shared" si="48"/>
        <v>66</v>
      </c>
      <c r="S31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36" spans="1:19" x14ac:dyDescent="0.35">
      <c r="A3136">
        <v>47161</v>
      </c>
      <c r="B3136" t="s">
        <v>44</v>
      </c>
      <c r="C3136" t="s">
        <v>14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  <c r="N3136">
        <f>VLOOKUP(Table5[[#This Row],[CONTROLN]],vlookup_table[],2,FALSE)</f>
        <v>1</v>
      </c>
      <c r="O3136">
        <f>VLOOKUP(Table5[[#This Row],[CONTROLN]],vlookup_table[],4,FALSE)</f>
        <v>1911</v>
      </c>
      <c r="P3136" t="str">
        <f>VLOOKUP(Table5[[#This Row],[CONTROLN]],vlookup_table[],5,FALSE)</f>
        <v>S1</v>
      </c>
      <c r="Q3136">
        <f>VLOOKUP(Table5[[#This Row],[CONTROLN]],vlookup_table[],7,FALSE)</f>
        <v>10</v>
      </c>
      <c r="R3136">
        <f t="shared" si="48"/>
        <v>77</v>
      </c>
      <c r="S31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37" spans="1:19" x14ac:dyDescent="0.35">
      <c r="A3137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  <c r="N3137">
        <f>VLOOKUP(Table5[[#This Row],[CONTROLN]],vlookup_table[],2,FALSE)</f>
        <v>0</v>
      </c>
      <c r="O3137">
        <f>VLOOKUP(Table5[[#This Row],[CONTROLN]],vlookup_table[],4,FALSE)</f>
        <v>4401</v>
      </c>
      <c r="P3137" t="str">
        <f>VLOOKUP(Table5[[#This Row],[CONTROLN]],vlookup_table[],5,FALSE)</f>
        <v>R3</v>
      </c>
      <c r="Q3137">
        <f>VLOOKUP(Table5[[#This Row],[CONTROLN]],vlookup_table[],7,FALSE)</f>
        <v>20</v>
      </c>
      <c r="R3137">
        <f t="shared" si="48"/>
        <v>53</v>
      </c>
      <c r="S31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38" spans="1:19" x14ac:dyDescent="0.35">
      <c r="A3138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  <c r="N3138">
        <f>VLOOKUP(Table5[[#This Row],[CONTROLN]],vlookup_table[],2,FALSE)</f>
        <v>1</v>
      </c>
      <c r="O3138">
        <f>VLOOKUP(Table5[[#This Row],[CONTROLN]],vlookup_table[],4,FALSE)</f>
        <v>5101</v>
      </c>
      <c r="P3138" t="str">
        <f>VLOOKUP(Table5[[#This Row],[CONTROLN]],vlookup_table[],5,FALSE)</f>
        <v>S2</v>
      </c>
      <c r="Q3138">
        <f>VLOOKUP(Table5[[#This Row],[CONTROLN]],vlookup_table[],7,FALSE)</f>
        <v>15</v>
      </c>
      <c r="R3138">
        <f t="shared" ref="R3138:R3201" si="49">IF(OR(O3138="",O3138=0),"",(1997-(1900+INT(O3138/100)))-IF(MOD(O3138,100)&gt;6,1,0))</f>
        <v>46</v>
      </c>
      <c r="S31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39" spans="1:19" x14ac:dyDescent="0.35">
      <c r="A3139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  <c r="N3139">
        <f>VLOOKUP(Table5[[#This Row],[CONTROLN]],vlookup_table[],2,FALSE)</f>
        <v>1</v>
      </c>
      <c r="O3139">
        <f>VLOOKUP(Table5[[#This Row],[CONTROLN]],vlookup_table[],4,FALSE)</f>
        <v>7001</v>
      </c>
      <c r="P3139" t="str">
        <f>VLOOKUP(Table5[[#This Row],[CONTROLN]],vlookup_table[],5,FALSE)</f>
        <v>T3</v>
      </c>
      <c r="Q3139">
        <f>VLOOKUP(Table5[[#This Row],[CONTROLN]],vlookup_table[],7,FALSE)</f>
        <v>4</v>
      </c>
      <c r="R3139">
        <f t="shared" si="49"/>
        <v>27</v>
      </c>
      <c r="S31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40" spans="1:19" x14ac:dyDescent="0.35">
      <c r="A3140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  <c r="N3140">
        <f>VLOOKUP(Table5[[#This Row],[CONTROLN]],vlookup_table[],2,FALSE)</f>
        <v>0</v>
      </c>
      <c r="O3140">
        <f>VLOOKUP(Table5[[#This Row],[CONTROLN]],vlookup_table[],4,FALSE)</f>
        <v>0</v>
      </c>
      <c r="P3140" t="str">
        <f>VLOOKUP(Table5[[#This Row],[CONTROLN]],vlookup_table[],5,FALSE)</f>
        <v>S2</v>
      </c>
      <c r="Q3140">
        <f>VLOOKUP(Table5[[#This Row],[CONTROLN]],vlookup_table[],7,FALSE)</f>
        <v>21</v>
      </c>
      <c r="R3140" t="str">
        <f t="shared" si="49"/>
        <v/>
      </c>
      <c r="S31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41" spans="1:19" x14ac:dyDescent="0.35">
      <c r="A3141">
        <v>2691</v>
      </c>
      <c r="B3141" t="s">
        <v>24</v>
      </c>
      <c r="C3141" t="s">
        <v>109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  <c r="N3141">
        <f>VLOOKUP(Table5[[#This Row],[CONTROLN]],vlookup_table[],2,FALSE)</f>
        <v>1</v>
      </c>
      <c r="O3141">
        <f>VLOOKUP(Table5[[#This Row],[CONTROLN]],vlookup_table[],4,FALSE)</f>
        <v>0</v>
      </c>
      <c r="P3141" t="str">
        <f>VLOOKUP(Table5[[#This Row],[CONTROLN]],vlookup_table[],5,FALSE)</f>
        <v>C2</v>
      </c>
      <c r="Q3141">
        <f>VLOOKUP(Table5[[#This Row],[CONTROLN]],vlookup_table[],7,FALSE)</f>
        <v>16</v>
      </c>
      <c r="R3141" t="str">
        <f t="shared" si="49"/>
        <v/>
      </c>
      <c r="S31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42" spans="1:19" x14ac:dyDescent="0.35">
      <c r="A3142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  <c r="N3142">
        <f>VLOOKUP(Table5[[#This Row],[CONTROLN]],vlookup_table[],2,FALSE)</f>
        <v>0</v>
      </c>
      <c r="O3142">
        <f>VLOOKUP(Table5[[#This Row],[CONTROLN]],vlookup_table[],4,FALSE)</f>
        <v>5401</v>
      </c>
      <c r="P3142" t="str">
        <f>VLOOKUP(Table5[[#This Row],[CONTROLN]],vlookup_table[],5,FALSE)</f>
        <v>U1</v>
      </c>
      <c r="Q3142">
        <f>VLOOKUP(Table5[[#This Row],[CONTROLN]],vlookup_table[],7,FALSE)</f>
        <v>15</v>
      </c>
      <c r="R3142">
        <f t="shared" si="49"/>
        <v>43</v>
      </c>
      <c r="S31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43" spans="1:19" x14ac:dyDescent="0.35">
      <c r="A3143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  <c r="N3143">
        <f>VLOOKUP(Table5[[#This Row],[CONTROLN]],vlookup_table[],2,FALSE)</f>
        <v>1</v>
      </c>
      <c r="O3143">
        <f>VLOOKUP(Table5[[#This Row],[CONTROLN]],vlookup_table[],4,FALSE)</f>
        <v>0</v>
      </c>
      <c r="P3143" t="str">
        <f>VLOOKUP(Table5[[#This Row],[CONTROLN]],vlookup_table[],5,FALSE)</f>
        <v>U1</v>
      </c>
      <c r="Q3143">
        <f>VLOOKUP(Table5[[#This Row],[CONTROLN]],vlookup_table[],7,FALSE)</f>
        <v>30</v>
      </c>
      <c r="R3143" t="str">
        <f t="shared" si="49"/>
        <v/>
      </c>
      <c r="S31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44" spans="1:19" x14ac:dyDescent="0.35">
      <c r="A3144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  <c r="N3144">
        <f>VLOOKUP(Table5[[#This Row],[CONTROLN]],vlookup_table[],2,FALSE)</f>
        <v>28</v>
      </c>
      <c r="O3144">
        <f>VLOOKUP(Table5[[#This Row],[CONTROLN]],vlookup_table[],4,FALSE)</f>
        <v>0</v>
      </c>
      <c r="P3144" t="str">
        <f>VLOOKUP(Table5[[#This Row],[CONTROLN]],vlookup_table[],5,FALSE)</f>
        <v>S2</v>
      </c>
      <c r="Q3144">
        <f>VLOOKUP(Table5[[#This Row],[CONTROLN]],vlookup_table[],7,FALSE)</f>
        <v>5</v>
      </c>
      <c r="R3144" t="str">
        <f t="shared" si="49"/>
        <v/>
      </c>
      <c r="S31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45" spans="1:19" x14ac:dyDescent="0.35">
      <c r="A3145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  <c r="N3145">
        <f>VLOOKUP(Table5[[#This Row],[CONTROLN]],vlookup_table[],2,FALSE)</f>
        <v>1</v>
      </c>
      <c r="O3145">
        <f>VLOOKUP(Table5[[#This Row],[CONTROLN]],vlookup_table[],4,FALSE)</f>
        <v>4609</v>
      </c>
      <c r="P3145" t="str">
        <f>VLOOKUP(Table5[[#This Row],[CONTROLN]],vlookup_table[],5,FALSE)</f>
        <v>S1</v>
      </c>
      <c r="Q3145">
        <f>VLOOKUP(Table5[[#This Row],[CONTROLN]],vlookup_table[],7,FALSE)</f>
        <v>16</v>
      </c>
      <c r="R3145">
        <f t="shared" si="49"/>
        <v>50</v>
      </c>
      <c r="S31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46" spans="1:19" x14ac:dyDescent="0.35">
      <c r="A3146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  <c r="N3146">
        <f>VLOOKUP(Table5[[#This Row],[CONTROLN]],vlookup_table[],2,FALSE)</f>
        <v>2</v>
      </c>
      <c r="O3146">
        <f>VLOOKUP(Table5[[#This Row],[CONTROLN]],vlookup_table[],4,FALSE)</f>
        <v>1901</v>
      </c>
      <c r="P3146" t="str">
        <f>VLOOKUP(Table5[[#This Row],[CONTROLN]],vlookup_table[],5,FALSE)</f>
        <v/>
      </c>
      <c r="Q3146">
        <f>VLOOKUP(Table5[[#This Row],[CONTROLN]],vlookup_table[],7,FALSE)</f>
        <v>15</v>
      </c>
      <c r="R3146">
        <f t="shared" si="49"/>
        <v>78</v>
      </c>
      <c r="S314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147" spans="1:19" x14ac:dyDescent="0.35">
      <c r="A3147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  <c r="N3147">
        <f>VLOOKUP(Table5[[#This Row],[CONTROLN]],vlookup_table[],2,FALSE)</f>
        <v>0</v>
      </c>
      <c r="O3147">
        <f>VLOOKUP(Table5[[#This Row],[CONTROLN]],vlookup_table[],4,FALSE)</f>
        <v>2904</v>
      </c>
      <c r="P3147" t="str">
        <f>VLOOKUP(Table5[[#This Row],[CONTROLN]],vlookup_table[],5,FALSE)</f>
        <v>C3</v>
      </c>
      <c r="Q3147">
        <f>VLOOKUP(Table5[[#This Row],[CONTROLN]],vlookup_table[],7,FALSE)</f>
        <v>10</v>
      </c>
      <c r="R3147">
        <f t="shared" si="49"/>
        <v>68</v>
      </c>
      <c r="S31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48" spans="1:19" x14ac:dyDescent="0.35">
      <c r="A3148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  <c r="N3148">
        <f>VLOOKUP(Table5[[#This Row],[CONTROLN]],vlookup_table[],2,FALSE)</f>
        <v>1</v>
      </c>
      <c r="O3148">
        <f>VLOOKUP(Table5[[#This Row],[CONTROLN]],vlookup_table[],4,FALSE)</f>
        <v>1904</v>
      </c>
      <c r="P3148" t="str">
        <f>VLOOKUP(Table5[[#This Row],[CONTROLN]],vlookup_table[],5,FALSE)</f>
        <v>U2</v>
      </c>
      <c r="Q3148">
        <f>VLOOKUP(Table5[[#This Row],[CONTROLN]],vlookup_table[],7,FALSE)</f>
        <v>20</v>
      </c>
      <c r="R3148">
        <f t="shared" si="49"/>
        <v>78</v>
      </c>
      <c r="S31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49" spans="1:19" x14ac:dyDescent="0.35">
      <c r="A3149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  <c r="N3149">
        <f>VLOOKUP(Table5[[#This Row],[CONTROLN]],vlookup_table[],2,FALSE)</f>
        <v>0</v>
      </c>
      <c r="O3149">
        <f>VLOOKUP(Table5[[#This Row],[CONTROLN]],vlookup_table[],4,FALSE)</f>
        <v>5801</v>
      </c>
      <c r="P3149" t="str">
        <f>VLOOKUP(Table5[[#This Row],[CONTROLN]],vlookup_table[],5,FALSE)</f>
        <v>T1</v>
      </c>
      <c r="Q3149">
        <f>VLOOKUP(Table5[[#This Row],[CONTROLN]],vlookup_table[],7,FALSE)</f>
        <v>15</v>
      </c>
      <c r="R3149">
        <f t="shared" si="49"/>
        <v>39</v>
      </c>
      <c r="S31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50" spans="1:19" x14ac:dyDescent="0.35">
      <c r="A3150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  <c r="N3150">
        <f>VLOOKUP(Table5[[#This Row],[CONTROLN]],vlookup_table[],2,FALSE)</f>
        <v>0</v>
      </c>
      <c r="O3150">
        <f>VLOOKUP(Table5[[#This Row],[CONTROLN]],vlookup_table[],4,FALSE)</f>
        <v>4703</v>
      </c>
      <c r="P3150" t="str">
        <f>VLOOKUP(Table5[[#This Row],[CONTROLN]],vlookup_table[],5,FALSE)</f>
        <v>T1</v>
      </c>
      <c r="Q3150">
        <f>VLOOKUP(Table5[[#This Row],[CONTROLN]],vlookup_table[],7,FALSE)</f>
        <v>27</v>
      </c>
      <c r="R3150">
        <f t="shared" si="49"/>
        <v>50</v>
      </c>
      <c r="S31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51" spans="1:19" x14ac:dyDescent="0.35">
      <c r="A315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  <c r="N3151">
        <f>VLOOKUP(Table5[[#This Row],[CONTROLN]],vlookup_table[],2,FALSE)</f>
        <v>28</v>
      </c>
      <c r="O3151">
        <f>VLOOKUP(Table5[[#This Row],[CONTROLN]],vlookup_table[],4,FALSE)</f>
        <v>0</v>
      </c>
      <c r="P3151" t="str">
        <f>VLOOKUP(Table5[[#This Row],[CONTROLN]],vlookup_table[],5,FALSE)</f>
        <v>S1</v>
      </c>
      <c r="Q3151">
        <f>VLOOKUP(Table5[[#This Row],[CONTROLN]],vlookup_table[],7,FALSE)</f>
        <v>14</v>
      </c>
      <c r="R3151" t="str">
        <f t="shared" si="49"/>
        <v/>
      </c>
      <c r="S31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52" spans="1:19" x14ac:dyDescent="0.35">
      <c r="A3152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  <c r="N3152">
        <f>VLOOKUP(Table5[[#This Row],[CONTROLN]],vlookup_table[],2,FALSE)</f>
        <v>1002</v>
      </c>
      <c r="O3152">
        <f>VLOOKUP(Table5[[#This Row],[CONTROLN]],vlookup_table[],4,FALSE)</f>
        <v>4001</v>
      </c>
      <c r="P3152" t="str">
        <f>VLOOKUP(Table5[[#This Row],[CONTROLN]],vlookup_table[],5,FALSE)</f>
        <v>T2</v>
      </c>
      <c r="Q3152">
        <f>VLOOKUP(Table5[[#This Row],[CONTROLN]],vlookup_table[],7,FALSE)</f>
        <v>12</v>
      </c>
      <c r="R3152">
        <f t="shared" si="49"/>
        <v>57</v>
      </c>
      <c r="S31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53" spans="1:19" x14ac:dyDescent="0.35">
      <c r="A3153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  <c r="N3153">
        <f>VLOOKUP(Table5[[#This Row],[CONTROLN]],vlookup_table[],2,FALSE)</f>
        <v>0</v>
      </c>
      <c r="O3153">
        <f>VLOOKUP(Table5[[#This Row],[CONTROLN]],vlookup_table[],4,FALSE)</f>
        <v>1801</v>
      </c>
      <c r="P3153" t="str">
        <f>VLOOKUP(Table5[[#This Row],[CONTROLN]],vlookup_table[],5,FALSE)</f>
        <v>S2</v>
      </c>
      <c r="Q3153">
        <f>VLOOKUP(Table5[[#This Row],[CONTROLN]],vlookup_table[],7,FALSE)</f>
        <v>3</v>
      </c>
      <c r="R3153">
        <f t="shared" si="49"/>
        <v>79</v>
      </c>
      <c r="S31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54" spans="1:19" x14ac:dyDescent="0.35">
      <c r="A3154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  <c r="N3154">
        <f>VLOOKUP(Table5[[#This Row],[CONTROLN]],vlookup_table[],2,FALSE)</f>
        <v>1</v>
      </c>
      <c r="O3154">
        <f>VLOOKUP(Table5[[#This Row],[CONTROLN]],vlookup_table[],4,FALSE)</f>
        <v>4001</v>
      </c>
      <c r="P3154" t="str">
        <f>VLOOKUP(Table5[[#This Row],[CONTROLN]],vlookup_table[],5,FALSE)</f>
        <v>C2</v>
      </c>
      <c r="Q3154">
        <f>VLOOKUP(Table5[[#This Row],[CONTROLN]],vlookup_table[],7,FALSE)</f>
        <v>5</v>
      </c>
      <c r="R3154">
        <f t="shared" si="49"/>
        <v>57</v>
      </c>
      <c r="S31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55" spans="1:19" x14ac:dyDescent="0.35">
      <c r="A3155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  <c r="N3155">
        <f>VLOOKUP(Table5[[#This Row],[CONTROLN]],vlookup_table[],2,FALSE)</f>
        <v>0</v>
      </c>
      <c r="O3155">
        <f>VLOOKUP(Table5[[#This Row],[CONTROLN]],vlookup_table[],4,FALSE)</f>
        <v>5801</v>
      </c>
      <c r="P3155" t="str">
        <f>VLOOKUP(Table5[[#This Row],[CONTROLN]],vlookup_table[],5,FALSE)</f>
        <v>S1</v>
      </c>
      <c r="Q3155">
        <f>VLOOKUP(Table5[[#This Row],[CONTROLN]],vlookup_table[],7,FALSE)</f>
        <v>25</v>
      </c>
      <c r="R3155">
        <f t="shared" si="49"/>
        <v>39</v>
      </c>
      <c r="S31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56" spans="1:19" x14ac:dyDescent="0.35">
      <c r="A3156">
        <v>20302</v>
      </c>
      <c r="B3156" t="s">
        <v>18</v>
      </c>
      <c r="C3156" t="s">
        <v>109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  <c r="N3156">
        <f>VLOOKUP(Table5[[#This Row],[CONTROLN]],vlookup_table[],2,FALSE)</f>
        <v>0</v>
      </c>
      <c r="O3156">
        <f>VLOOKUP(Table5[[#This Row],[CONTROLN]],vlookup_table[],4,FALSE)</f>
        <v>0</v>
      </c>
      <c r="P3156" t="str">
        <f>VLOOKUP(Table5[[#This Row],[CONTROLN]],vlookup_table[],5,FALSE)</f>
        <v>R3</v>
      </c>
      <c r="Q3156">
        <f>VLOOKUP(Table5[[#This Row],[CONTROLN]],vlookup_table[],7,FALSE)</f>
        <v>1</v>
      </c>
      <c r="R3156" t="str">
        <f t="shared" si="49"/>
        <v/>
      </c>
      <c r="S31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57" spans="1:19" x14ac:dyDescent="0.35">
      <c r="A3157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  <c r="N3157">
        <f>VLOOKUP(Table5[[#This Row],[CONTROLN]],vlookup_table[],2,FALSE)</f>
        <v>0</v>
      </c>
      <c r="O3157">
        <f>VLOOKUP(Table5[[#This Row],[CONTROLN]],vlookup_table[],4,FALSE)</f>
        <v>2001</v>
      </c>
      <c r="P3157" t="str">
        <f>VLOOKUP(Table5[[#This Row],[CONTROLN]],vlookup_table[],5,FALSE)</f>
        <v>T3</v>
      </c>
      <c r="Q3157">
        <f>VLOOKUP(Table5[[#This Row],[CONTROLN]],vlookup_table[],7,FALSE)</f>
        <v>5</v>
      </c>
      <c r="R3157">
        <f t="shared" si="49"/>
        <v>77</v>
      </c>
      <c r="S31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58" spans="1:19" x14ac:dyDescent="0.35">
      <c r="A3158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  <c r="N3158">
        <f>VLOOKUP(Table5[[#This Row],[CONTROLN]],vlookup_table[],2,FALSE)</f>
        <v>0</v>
      </c>
      <c r="O3158">
        <f>VLOOKUP(Table5[[#This Row],[CONTROLN]],vlookup_table[],4,FALSE)</f>
        <v>2603</v>
      </c>
      <c r="P3158" t="str">
        <f>VLOOKUP(Table5[[#This Row],[CONTROLN]],vlookup_table[],5,FALSE)</f>
        <v>R2</v>
      </c>
      <c r="Q3158">
        <f>VLOOKUP(Table5[[#This Row],[CONTROLN]],vlookup_table[],7,FALSE)</f>
        <v>10</v>
      </c>
      <c r="R3158">
        <f t="shared" si="49"/>
        <v>71</v>
      </c>
      <c r="S31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59" spans="1:19" x14ac:dyDescent="0.35">
      <c r="A3159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  <c r="N3159">
        <f>VLOOKUP(Table5[[#This Row],[CONTROLN]],vlookup_table[],2,FALSE)</f>
        <v>1</v>
      </c>
      <c r="O3159">
        <f>VLOOKUP(Table5[[#This Row],[CONTROLN]],vlookup_table[],4,FALSE)</f>
        <v>2801</v>
      </c>
      <c r="P3159" t="str">
        <f>VLOOKUP(Table5[[#This Row],[CONTROLN]],vlookup_table[],5,FALSE)</f>
        <v>C3</v>
      </c>
      <c r="Q3159">
        <f>VLOOKUP(Table5[[#This Row],[CONTROLN]],vlookup_table[],7,FALSE)</f>
        <v>14</v>
      </c>
      <c r="R3159">
        <f t="shared" si="49"/>
        <v>69</v>
      </c>
      <c r="S31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60" spans="1:19" x14ac:dyDescent="0.35">
      <c r="A3160">
        <v>111981</v>
      </c>
      <c r="B3160" t="s">
        <v>33</v>
      </c>
      <c r="C3160" t="s">
        <v>17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  <c r="N3160">
        <f>VLOOKUP(Table5[[#This Row],[CONTROLN]],vlookup_table[],2,FALSE)</f>
        <v>2</v>
      </c>
      <c r="O3160">
        <f>VLOOKUP(Table5[[#This Row],[CONTROLN]],vlookup_table[],4,FALSE)</f>
        <v>0</v>
      </c>
      <c r="P3160" t="str">
        <f>VLOOKUP(Table5[[#This Row],[CONTROLN]],vlookup_table[],5,FALSE)</f>
        <v>R2</v>
      </c>
      <c r="Q3160">
        <f>VLOOKUP(Table5[[#This Row],[CONTROLN]],vlookup_table[],7,FALSE)</f>
        <v>20</v>
      </c>
      <c r="R3160" t="str">
        <f t="shared" si="49"/>
        <v/>
      </c>
      <c r="S31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61" spans="1:19" x14ac:dyDescent="0.35">
      <c r="A316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  <c r="N3161">
        <f>VLOOKUP(Table5[[#This Row],[CONTROLN]],vlookup_table[],2,FALSE)</f>
        <v>2</v>
      </c>
      <c r="O3161">
        <f>VLOOKUP(Table5[[#This Row],[CONTROLN]],vlookup_table[],4,FALSE)</f>
        <v>2209</v>
      </c>
      <c r="P3161" t="str">
        <f>VLOOKUP(Table5[[#This Row],[CONTROLN]],vlookup_table[],5,FALSE)</f>
        <v>R1</v>
      </c>
      <c r="Q3161">
        <f>VLOOKUP(Table5[[#This Row],[CONTROLN]],vlookup_table[],7,FALSE)</f>
        <v>10</v>
      </c>
      <c r="R3161">
        <f t="shared" si="49"/>
        <v>74</v>
      </c>
      <c r="S31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62" spans="1:19" x14ac:dyDescent="0.35">
      <c r="A3162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  <c r="N3162">
        <f>VLOOKUP(Table5[[#This Row],[CONTROLN]],vlookup_table[],2,FALSE)</f>
        <v>0</v>
      </c>
      <c r="O3162">
        <f>VLOOKUP(Table5[[#This Row],[CONTROLN]],vlookup_table[],4,FALSE)</f>
        <v>2601</v>
      </c>
      <c r="P3162" t="str">
        <f>VLOOKUP(Table5[[#This Row],[CONTROLN]],vlookup_table[],5,FALSE)</f>
        <v>R1</v>
      </c>
      <c r="Q3162">
        <f>VLOOKUP(Table5[[#This Row],[CONTROLN]],vlookup_table[],7,FALSE)</f>
        <v>20</v>
      </c>
      <c r="R3162">
        <f t="shared" si="49"/>
        <v>71</v>
      </c>
      <c r="S31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63" spans="1:19" x14ac:dyDescent="0.35">
      <c r="A3163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  <c r="N3163">
        <f>VLOOKUP(Table5[[#This Row],[CONTROLN]],vlookup_table[],2,FALSE)</f>
        <v>0</v>
      </c>
      <c r="O3163">
        <f>VLOOKUP(Table5[[#This Row],[CONTROLN]],vlookup_table[],4,FALSE)</f>
        <v>1401</v>
      </c>
      <c r="P3163" t="str">
        <f>VLOOKUP(Table5[[#This Row],[CONTROLN]],vlookup_table[],5,FALSE)</f>
        <v>R2</v>
      </c>
      <c r="Q3163">
        <f>VLOOKUP(Table5[[#This Row],[CONTROLN]],vlookup_table[],7,FALSE)</f>
        <v>10</v>
      </c>
      <c r="R3163">
        <f t="shared" si="49"/>
        <v>83</v>
      </c>
      <c r="S31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64" spans="1:19" x14ac:dyDescent="0.35">
      <c r="A3164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  <c r="N3164">
        <f>VLOOKUP(Table5[[#This Row],[CONTROLN]],vlookup_table[],2,FALSE)</f>
        <v>0</v>
      </c>
      <c r="O3164">
        <f>VLOOKUP(Table5[[#This Row],[CONTROLN]],vlookup_table[],4,FALSE)</f>
        <v>5101</v>
      </c>
      <c r="P3164" t="str">
        <f>VLOOKUP(Table5[[#This Row],[CONTROLN]],vlookup_table[],5,FALSE)</f>
        <v>S2</v>
      </c>
      <c r="Q3164">
        <f>VLOOKUP(Table5[[#This Row],[CONTROLN]],vlookup_table[],7,FALSE)</f>
        <v>10</v>
      </c>
      <c r="R3164">
        <f t="shared" si="49"/>
        <v>46</v>
      </c>
      <c r="S31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65" spans="1:19" x14ac:dyDescent="0.35">
      <c r="A3165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  <c r="N3165">
        <f>VLOOKUP(Table5[[#This Row],[CONTROLN]],vlookup_table[],2,FALSE)</f>
        <v>0</v>
      </c>
      <c r="O3165">
        <f>VLOOKUP(Table5[[#This Row],[CONTROLN]],vlookup_table[],4,FALSE)</f>
        <v>7301</v>
      </c>
      <c r="P3165" t="str">
        <f>VLOOKUP(Table5[[#This Row],[CONTROLN]],vlookup_table[],5,FALSE)</f>
        <v>C3</v>
      </c>
      <c r="Q3165">
        <f>VLOOKUP(Table5[[#This Row],[CONTROLN]],vlookup_table[],7,FALSE)</f>
        <v>13</v>
      </c>
      <c r="R3165">
        <f t="shared" si="49"/>
        <v>24</v>
      </c>
      <c r="S31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66" spans="1:19" x14ac:dyDescent="0.35">
      <c r="A3166">
        <v>27010</v>
      </c>
      <c r="B3166" t="s">
        <v>40</v>
      </c>
      <c r="C3166" t="s">
        <v>109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  <c r="N3166">
        <f>VLOOKUP(Table5[[#This Row],[CONTROLN]],vlookup_table[],2,FALSE)</f>
        <v>0</v>
      </c>
      <c r="O3166">
        <f>VLOOKUP(Table5[[#This Row],[CONTROLN]],vlookup_table[],4,FALSE)</f>
        <v>0</v>
      </c>
      <c r="P3166" t="str">
        <f>VLOOKUP(Table5[[#This Row],[CONTROLN]],vlookup_table[],5,FALSE)</f>
        <v>T2</v>
      </c>
      <c r="Q3166">
        <f>VLOOKUP(Table5[[#This Row],[CONTROLN]],vlookup_table[],7,FALSE)</f>
        <v>16</v>
      </c>
      <c r="R3166" t="str">
        <f t="shared" si="49"/>
        <v/>
      </c>
      <c r="S31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67" spans="1:19" x14ac:dyDescent="0.35">
      <c r="A3167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  <c r="N3167">
        <f>VLOOKUP(Table5[[#This Row],[CONTROLN]],vlookup_table[],2,FALSE)</f>
        <v>2</v>
      </c>
      <c r="O3167">
        <f>VLOOKUP(Table5[[#This Row],[CONTROLN]],vlookup_table[],4,FALSE)</f>
        <v>0</v>
      </c>
      <c r="P3167" t="str">
        <f>VLOOKUP(Table5[[#This Row],[CONTROLN]],vlookup_table[],5,FALSE)</f>
        <v>S1</v>
      </c>
      <c r="Q3167">
        <f>VLOOKUP(Table5[[#This Row],[CONTROLN]],vlookup_table[],7,FALSE)</f>
        <v>10</v>
      </c>
      <c r="R3167" t="str">
        <f t="shared" si="49"/>
        <v/>
      </c>
      <c r="S31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68" spans="1:19" x14ac:dyDescent="0.35">
      <c r="A3168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  <c r="N3168">
        <f>VLOOKUP(Table5[[#This Row],[CONTROLN]],vlookup_table[],2,FALSE)</f>
        <v>0</v>
      </c>
      <c r="O3168">
        <f>VLOOKUP(Table5[[#This Row],[CONTROLN]],vlookup_table[],4,FALSE)</f>
        <v>4201</v>
      </c>
      <c r="P3168" t="str">
        <f>VLOOKUP(Table5[[#This Row],[CONTROLN]],vlookup_table[],5,FALSE)</f>
        <v>S1</v>
      </c>
      <c r="Q3168">
        <f>VLOOKUP(Table5[[#This Row],[CONTROLN]],vlookup_table[],7,FALSE)</f>
        <v>10</v>
      </c>
      <c r="R3168">
        <f t="shared" si="49"/>
        <v>55</v>
      </c>
      <c r="S31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69" spans="1:19" x14ac:dyDescent="0.35">
      <c r="A3169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  <c r="N3169">
        <f>VLOOKUP(Table5[[#This Row],[CONTROLN]],vlookup_table[],2,FALSE)</f>
        <v>0</v>
      </c>
      <c r="O3169">
        <f>VLOOKUP(Table5[[#This Row],[CONTROLN]],vlookup_table[],4,FALSE)</f>
        <v>6601</v>
      </c>
      <c r="P3169" t="str">
        <f>VLOOKUP(Table5[[#This Row],[CONTROLN]],vlookup_table[],5,FALSE)</f>
        <v>T2</v>
      </c>
      <c r="Q3169">
        <f>VLOOKUP(Table5[[#This Row],[CONTROLN]],vlookup_table[],7,FALSE)</f>
        <v>10</v>
      </c>
      <c r="R3169">
        <f t="shared" si="49"/>
        <v>31</v>
      </c>
      <c r="S31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70" spans="1:19" x14ac:dyDescent="0.35">
      <c r="A3170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  <c r="N3170">
        <f>VLOOKUP(Table5[[#This Row],[CONTROLN]],vlookup_table[],2,FALSE)</f>
        <v>2</v>
      </c>
      <c r="O3170">
        <f>VLOOKUP(Table5[[#This Row],[CONTROLN]],vlookup_table[],4,FALSE)</f>
        <v>0</v>
      </c>
      <c r="P3170" t="str">
        <f>VLOOKUP(Table5[[#This Row],[CONTROLN]],vlookup_table[],5,FALSE)</f>
        <v>R2</v>
      </c>
      <c r="Q3170">
        <f>VLOOKUP(Table5[[#This Row],[CONTROLN]],vlookup_table[],7,FALSE)</f>
        <v>15</v>
      </c>
      <c r="R3170" t="str">
        <f t="shared" si="49"/>
        <v/>
      </c>
      <c r="S31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71" spans="1:19" x14ac:dyDescent="0.35">
      <c r="A317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  <c r="N3171">
        <f>VLOOKUP(Table5[[#This Row],[CONTROLN]],vlookup_table[],2,FALSE)</f>
        <v>2</v>
      </c>
      <c r="O3171">
        <f>VLOOKUP(Table5[[#This Row],[CONTROLN]],vlookup_table[],4,FALSE)</f>
        <v>0</v>
      </c>
      <c r="P3171" t="str">
        <f>VLOOKUP(Table5[[#This Row],[CONTROLN]],vlookup_table[],5,FALSE)</f>
        <v>R2</v>
      </c>
      <c r="Q3171">
        <f>VLOOKUP(Table5[[#This Row],[CONTROLN]],vlookup_table[],7,FALSE)</f>
        <v>5</v>
      </c>
      <c r="R3171" t="str">
        <f t="shared" si="49"/>
        <v/>
      </c>
      <c r="S31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72" spans="1:19" x14ac:dyDescent="0.35">
      <c r="A3172">
        <v>86985</v>
      </c>
      <c r="B3172" t="s">
        <v>35</v>
      </c>
      <c r="C3172" t="s">
        <v>17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  <c r="N3172">
        <f>VLOOKUP(Table5[[#This Row],[CONTROLN]],vlookup_table[],2,FALSE)</f>
        <v>0</v>
      </c>
      <c r="O3172">
        <f>VLOOKUP(Table5[[#This Row],[CONTROLN]],vlookup_table[],4,FALSE)</f>
        <v>4401</v>
      </c>
      <c r="P3172" t="str">
        <f>VLOOKUP(Table5[[#This Row],[CONTROLN]],vlookup_table[],5,FALSE)</f>
        <v>C2</v>
      </c>
      <c r="Q3172">
        <f>VLOOKUP(Table5[[#This Row],[CONTROLN]],vlookup_table[],7,FALSE)</f>
        <v>15</v>
      </c>
      <c r="R3172">
        <f t="shared" si="49"/>
        <v>53</v>
      </c>
      <c r="S31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73" spans="1:19" x14ac:dyDescent="0.35">
      <c r="A3173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  <c r="N3173">
        <f>VLOOKUP(Table5[[#This Row],[CONTROLN]],vlookup_table[],2,FALSE)</f>
        <v>2</v>
      </c>
      <c r="O3173">
        <f>VLOOKUP(Table5[[#This Row],[CONTROLN]],vlookup_table[],4,FALSE)</f>
        <v>2501</v>
      </c>
      <c r="P3173" t="str">
        <f>VLOOKUP(Table5[[#This Row],[CONTROLN]],vlookup_table[],5,FALSE)</f>
        <v>T2</v>
      </c>
      <c r="Q3173">
        <f>VLOOKUP(Table5[[#This Row],[CONTROLN]],vlookup_table[],7,FALSE)</f>
        <v>15</v>
      </c>
      <c r="R3173">
        <f t="shared" si="49"/>
        <v>72</v>
      </c>
      <c r="S31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74" spans="1:19" x14ac:dyDescent="0.35">
      <c r="A3174">
        <v>155114</v>
      </c>
      <c r="B3174" t="s">
        <v>22</v>
      </c>
      <c r="C3174" t="s">
        <v>109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  <c r="N3174">
        <f>VLOOKUP(Table5[[#This Row],[CONTROLN]],vlookup_table[],2,FALSE)</f>
        <v>0</v>
      </c>
      <c r="O3174">
        <f>VLOOKUP(Table5[[#This Row],[CONTROLN]],vlookup_table[],4,FALSE)</f>
        <v>8108</v>
      </c>
      <c r="P3174" t="str">
        <f>VLOOKUP(Table5[[#This Row],[CONTROLN]],vlookup_table[],5,FALSE)</f>
        <v>S2</v>
      </c>
      <c r="Q3174">
        <f>VLOOKUP(Table5[[#This Row],[CONTROLN]],vlookup_table[],7,FALSE)</f>
        <v>14</v>
      </c>
      <c r="R3174">
        <f t="shared" si="49"/>
        <v>15</v>
      </c>
      <c r="S31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75" spans="1:19" x14ac:dyDescent="0.35">
      <c r="A3175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  <c r="N3175">
        <f>VLOOKUP(Table5[[#This Row],[CONTROLN]],vlookup_table[],2,FALSE)</f>
        <v>1</v>
      </c>
      <c r="O3175">
        <f>VLOOKUP(Table5[[#This Row],[CONTROLN]],vlookup_table[],4,FALSE)</f>
        <v>2802</v>
      </c>
      <c r="P3175" t="str">
        <f>VLOOKUP(Table5[[#This Row],[CONTROLN]],vlookup_table[],5,FALSE)</f>
        <v>S2</v>
      </c>
      <c r="Q3175">
        <f>VLOOKUP(Table5[[#This Row],[CONTROLN]],vlookup_table[],7,FALSE)</f>
        <v>2</v>
      </c>
      <c r="R3175">
        <f t="shared" si="49"/>
        <v>69</v>
      </c>
      <c r="S31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76" spans="1:19" x14ac:dyDescent="0.35">
      <c r="A3176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  <c r="N3176">
        <f>VLOOKUP(Table5[[#This Row],[CONTROLN]],vlookup_table[],2,FALSE)</f>
        <v>1</v>
      </c>
      <c r="O3176">
        <f>VLOOKUP(Table5[[#This Row],[CONTROLN]],vlookup_table[],4,FALSE)</f>
        <v>6001</v>
      </c>
      <c r="P3176" t="str">
        <f>VLOOKUP(Table5[[#This Row],[CONTROLN]],vlookup_table[],5,FALSE)</f>
        <v>C1</v>
      </c>
      <c r="Q3176">
        <f>VLOOKUP(Table5[[#This Row],[CONTROLN]],vlookup_table[],7,FALSE)</f>
        <v>25</v>
      </c>
      <c r="R3176">
        <f t="shared" si="49"/>
        <v>37</v>
      </c>
      <c r="S31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77" spans="1:19" x14ac:dyDescent="0.35">
      <c r="A3177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  <c r="N3177">
        <f>VLOOKUP(Table5[[#This Row],[CONTROLN]],vlookup_table[],2,FALSE)</f>
        <v>28</v>
      </c>
      <c r="O3177">
        <f>VLOOKUP(Table5[[#This Row],[CONTROLN]],vlookup_table[],4,FALSE)</f>
        <v>3203</v>
      </c>
      <c r="P3177" t="str">
        <f>VLOOKUP(Table5[[#This Row],[CONTROLN]],vlookup_table[],5,FALSE)</f>
        <v>S2</v>
      </c>
      <c r="Q3177">
        <f>VLOOKUP(Table5[[#This Row],[CONTROLN]],vlookup_table[],7,FALSE)</f>
        <v>11</v>
      </c>
      <c r="R3177">
        <f t="shared" si="49"/>
        <v>65</v>
      </c>
      <c r="S31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78" spans="1:19" x14ac:dyDescent="0.35">
      <c r="A3178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  <c r="N3178">
        <f>VLOOKUP(Table5[[#This Row],[CONTROLN]],vlookup_table[],2,FALSE)</f>
        <v>0</v>
      </c>
      <c r="O3178">
        <f>VLOOKUP(Table5[[#This Row],[CONTROLN]],vlookup_table[],4,FALSE)</f>
        <v>0</v>
      </c>
      <c r="P3178" t="str">
        <f>VLOOKUP(Table5[[#This Row],[CONTROLN]],vlookup_table[],5,FALSE)</f>
        <v>T2</v>
      </c>
      <c r="Q3178">
        <f>VLOOKUP(Table5[[#This Row],[CONTROLN]],vlookup_table[],7,FALSE)</f>
        <v>8</v>
      </c>
      <c r="R3178" t="str">
        <f t="shared" si="49"/>
        <v/>
      </c>
      <c r="S31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79" spans="1:19" x14ac:dyDescent="0.35">
      <c r="A3179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  <c r="N3179">
        <f>VLOOKUP(Table5[[#This Row],[CONTROLN]],vlookup_table[],2,FALSE)</f>
        <v>2</v>
      </c>
      <c r="O3179">
        <f>VLOOKUP(Table5[[#This Row],[CONTROLN]],vlookup_table[],4,FALSE)</f>
        <v>3503</v>
      </c>
      <c r="P3179" t="str">
        <f>VLOOKUP(Table5[[#This Row],[CONTROLN]],vlookup_table[],5,FALSE)</f>
        <v>S1</v>
      </c>
      <c r="Q3179">
        <f>VLOOKUP(Table5[[#This Row],[CONTROLN]],vlookup_table[],7,FALSE)</f>
        <v>35</v>
      </c>
      <c r="R3179">
        <f t="shared" si="49"/>
        <v>62</v>
      </c>
      <c r="S31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80" spans="1:19" x14ac:dyDescent="0.35">
      <c r="A3180">
        <v>18466</v>
      </c>
      <c r="B3180" t="s">
        <v>18</v>
      </c>
      <c r="C3180" t="s">
        <v>17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  <c r="N3180">
        <f>VLOOKUP(Table5[[#This Row],[CONTROLN]],vlookup_table[],2,FALSE)</f>
        <v>2</v>
      </c>
      <c r="O3180">
        <f>VLOOKUP(Table5[[#This Row],[CONTROLN]],vlookup_table[],4,FALSE)</f>
        <v>5801</v>
      </c>
      <c r="P3180" t="str">
        <f>VLOOKUP(Table5[[#This Row],[CONTROLN]],vlookup_table[],5,FALSE)</f>
        <v>R2</v>
      </c>
      <c r="Q3180">
        <f>VLOOKUP(Table5[[#This Row],[CONTROLN]],vlookup_table[],7,FALSE)</f>
        <v>6</v>
      </c>
      <c r="R3180">
        <f t="shared" si="49"/>
        <v>39</v>
      </c>
      <c r="S31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81" spans="1:19" x14ac:dyDescent="0.35">
      <c r="A318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  <c r="N3181">
        <f>VLOOKUP(Table5[[#This Row],[CONTROLN]],vlookup_table[],2,FALSE)</f>
        <v>1</v>
      </c>
      <c r="O3181">
        <f>VLOOKUP(Table5[[#This Row],[CONTROLN]],vlookup_table[],4,FALSE)</f>
        <v>4501</v>
      </c>
      <c r="P3181" t="str">
        <f>VLOOKUP(Table5[[#This Row],[CONTROLN]],vlookup_table[],5,FALSE)</f>
        <v/>
      </c>
      <c r="Q3181">
        <f>VLOOKUP(Table5[[#This Row],[CONTROLN]],vlookup_table[],7,FALSE)</f>
        <v>25</v>
      </c>
      <c r="R3181">
        <f t="shared" si="49"/>
        <v>52</v>
      </c>
      <c r="S318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182" spans="1:19" x14ac:dyDescent="0.35">
      <c r="A3182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  <c r="N3182">
        <f>VLOOKUP(Table5[[#This Row],[CONTROLN]],vlookup_table[],2,FALSE)</f>
        <v>2</v>
      </c>
      <c r="O3182">
        <f>VLOOKUP(Table5[[#This Row],[CONTROLN]],vlookup_table[],4,FALSE)</f>
        <v>2906</v>
      </c>
      <c r="P3182" t="str">
        <f>VLOOKUP(Table5[[#This Row],[CONTROLN]],vlookup_table[],5,FALSE)</f>
        <v>S1</v>
      </c>
      <c r="Q3182">
        <f>VLOOKUP(Table5[[#This Row],[CONTROLN]],vlookup_table[],7,FALSE)</f>
        <v>10</v>
      </c>
      <c r="R3182">
        <f t="shared" si="49"/>
        <v>68</v>
      </c>
      <c r="S31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83" spans="1:19" x14ac:dyDescent="0.35">
      <c r="A3183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  <c r="N3183">
        <f>VLOOKUP(Table5[[#This Row],[CONTROLN]],vlookup_table[],2,FALSE)</f>
        <v>1</v>
      </c>
      <c r="O3183">
        <f>VLOOKUP(Table5[[#This Row],[CONTROLN]],vlookup_table[],4,FALSE)</f>
        <v>0</v>
      </c>
      <c r="P3183" t="str">
        <f>VLOOKUP(Table5[[#This Row],[CONTROLN]],vlookup_table[],5,FALSE)</f>
        <v>R3</v>
      </c>
      <c r="Q3183">
        <f>VLOOKUP(Table5[[#This Row],[CONTROLN]],vlookup_table[],7,FALSE)</f>
        <v>10</v>
      </c>
      <c r="R3183" t="str">
        <f t="shared" si="49"/>
        <v/>
      </c>
      <c r="S31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84" spans="1:19" x14ac:dyDescent="0.35">
      <c r="A3184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  <c r="N3184">
        <f>VLOOKUP(Table5[[#This Row],[CONTROLN]],vlookup_table[],2,FALSE)</f>
        <v>1</v>
      </c>
      <c r="O3184">
        <f>VLOOKUP(Table5[[#This Row],[CONTROLN]],vlookup_table[],4,FALSE)</f>
        <v>4801</v>
      </c>
      <c r="P3184" t="str">
        <f>VLOOKUP(Table5[[#This Row],[CONTROLN]],vlookup_table[],5,FALSE)</f>
        <v>U4</v>
      </c>
      <c r="Q3184">
        <f>VLOOKUP(Table5[[#This Row],[CONTROLN]],vlookup_table[],7,FALSE)</f>
        <v>15</v>
      </c>
      <c r="R3184">
        <f t="shared" si="49"/>
        <v>49</v>
      </c>
      <c r="S31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85" spans="1:19" x14ac:dyDescent="0.35">
      <c r="A3185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  <c r="N3185">
        <f>VLOOKUP(Table5[[#This Row],[CONTROLN]],vlookup_table[],2,FALSE)</f>
        <v>0</v>
      </c>
      <c r="O3185">
        <f>VLOOKUP(Table5[[#This Row],[CONTROLN]],vlookup_table[],4,FALSE)</f>
        <v>1201</v>
      </c>
      <c r="P3185" t="str">
        <f>VLOOKUP(Table5[[#This Row],[CONTROLN]],vlookup_table[],5,FALSE)</f>
        <v>U2</v>
      </c>
      <c r="Q3185">
        <f>VLOOKUP(Table5[[#This Row],[CONTROLN]],vlookup_table[],7,FALSE)</f>
        <v>10</v>
      </c>
      <c r="R3185">
        <f t="shared" si="49"/>
        <v>85</v>
      </c>
      <c r="S31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86" spans="1:19" x14ac:dyDescent="0.35">
      <c r="A3186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  <c r="N3186">
        <f>VLOOKUP(Table5[[#This Row],[CONTROLN]],vlookup_table[],2,FALSE)</f>
        <v>0</v>
      </c>
      <c r="O3186">
        <f>VLOOKUP(Table5[[#This Row],[CONTROLN]],vlookup_table[],4,FALSE)</f>
        <v>4611</v>
      </c>
      <c r="P3186" t="str">
        <f>VLOOKUP(Table5[[#This Row],[CONTROLN]],vlookup_table[],5,FALSE)</f>
        <v>C3</v>
      </c>
      <c r="Q3186">
        <f>VLOOKUP(Table5[[#This Row],[CONTROLN]],vlookup_table[],7,FALSE)</f>
        <v>21</v>
      </c>
      <c r="R3186">
        <f t="shared" si="49"/>
        <v>50</v>
      </c>
      <c r="S31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87" spans="1:19" x14ac:dyDescent="0.35">
      <c r="A3187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  <c r="N3187">
        <f>VLOOKUP(Table5[[#This Row],[CONTROLN]],vlookup_table[],2,FALSE)</f>
        <v>1</v>
      </c>
      <c r="O3187">
        <f>VLOOKUP(Table5[[#This Row],[CONTROLN]],vlookup_table[],4,FALSE)</f>
        <v>2603</v>
      </c>
      <c r="P3187" t="str">
        <f>VLOOKUP(Table5[[#This Row],[CONTROLN]],vlookup_table[],5,FALSE)</f>
        <v>S2</v>
      </c>
      <c r="Q3187">
        <f>VLOOKUP(Table5[[#This Row],[CONTROLN]],vlookup_table[],7,FALSE)</f>
        <v>10</v>
      </c>
      <c r="R3187">
        <f t="shared" si="49"/>
        <v>71</v>
      </c>
      <c r="S31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88" spans="1:19" x14ac:dyDescent="0.35">
      <c r="A3188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  <c r="N3188">
        <f>VLOOKUP(Table5[[#This Row],[CONTROLN]],vlookup_table[],2,FALSE)</f>
        <v>1</v>
      </c>
      <c r="O3188">
        <f>VLOOKUP(Table5[[#This Row],[CONTROLN]],vlookup_table[],4,FALSE)</f>
        <v>0</v>
      </c>
      <c r="P3188" t="str">
        <f>VLOOKUP(Table5[[#This Row],[CONTROLN]],vlookup_table[],5,FALSE)</f>
        <v>R3</v>
      </c>
      <c r="Q3188">
        <f>VLOOKUP(Table5[[#This Row],[CONTROLN]],vlookup_table[],7,FALSE)</f>
        <v>10</v>
      </c>
      <c r="R3188" t="str">
        <f t="shared" si="49"/>
        <v/>
      </c>
      <c r="S31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89" spans="1:19" x14ac:dyDescent="0.35">
      <c r="A3189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  <c r="N3189">
        <f>VLOOKUP(Table5[[#This Row],[CONTROLN]],vlookup_table[],2,FALSE)</f>
        <v>2</v>
      </c>
      <c r="O3189">
        <f>VLOOKUP(Table5[[#This Row],[CONTROLN]],vlookup_table[],4,FALSE)</f>
        <v>1701</v>
      </c>
      <c r="P3189" t="str">
        <f>VLOOKUP(Table5[[#This Row],[CONTROLN]],vlookup_table[],5,FALSE)</f>
        <v>R2</v>
      </c>
      <c r="Q3189">
        <f>VLOOKUP(Table5[[#This Row],[CONTROLN]],vlookup_table[],7,FALSE)</f>
        <v>25</v>
      </c>
      <c r="R3189">
        <f t="shared" si="49"/>
        <v>80</v>
      </c>
      <c r="S31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90" spans="1:19" x14ac:dyDescent="0.35">
      <c r="A3190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  <c r="N3190">
        <f>VLOOKUP(Table5[[#This Row],[CONTROLN]],vlookup_table[],2,FALSE)</f>
        <v>0</v>
      </c>
      <c r="O3190">
        <f>VLOOKUP(Table5[[#This Row],[CONTROLN]],vlookup_table[],4,FALSE)</f>
        <v>0</v>
      </c>
      <c r="P3190" t="str">
        <f>VLOOKUP(Table5[[#This Row],[CONTROLN]],vlookup_table[],5,FALSE)</f>
        <v>U1</v>
      </c>
      <c r="Q3190">
        <f>VLOOKUP(Table5[[#This Row],[CONTROLN]],vlookup_table[],7,FALSE)</f>
        <v>5</v>
      </c>
      <c r="R3190" t="str">
        <f t="shared" si="49"/>
        <v/>
      </c>
      <c r="S31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191" spans="1:19" x14ac:dyDescent="0.35">
      <c r="A319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  <c r="N3191">
        <f>VLOOKUP(Table5[[#This Row],[CONTROLN]],vlookup_table[],2,FALSE)</f>
        <v>0</v>
      </c>
      <c r="O3191">
        <f>VLOOKUP(Table5[[#This Row],[CONTROLN]],vlookup_table[],4,FALSE)</f>
        <v>0</v>
      </c>
      <c r="P3191" t="str">
        <f>VLOOKUP(Table5[[#This Row],[CONTROLN]],vlookup_table[],5,FALSE)</f>
        <v>R3</v>
      </c>
      <c r="Q3191">
        <f>VLOOKUP(Table5[[#This Row],[CONTROLN]],vlookup_table[],7,FALSE)</f>
        <v>16</v>
      </c>
      <c r="R3191" t="str">
        <f t="shared" si="49"/>
        <v/>
      </c>
      <c r="S31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92" spans="1:19" x14ac:dyDescent="0.35">
      <c r="A3192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  <c r="N3192">
        <f>VLOOKUP(Table5[[#This Row],[CONTROLN]],vlookup_table[],2,FALSE)</f>
        <v>2</v>
      </c>
      <c r="O3192">
        <f>VLOOKUP(Table5[[#This Row],[CONTROLN]],vlookup_table[],4,FALSE)</f>
        <v>3307</v>
      </c>
      <c r="P3192" t="str">
        <f>VLOOKUP(Table5[[#This Row],[CONTROLN]],vlookup_table[],5,FALSE)</f>
        <v>T2</v>
      </c>
      <c r="Q3192">
        <f>VLOOKUP(Table5[[#This Row],[CONTROLN]],vlookup_table[],7,FALSE)</f>
        <v>17</v>
      </c>
      <c r="R3192">
        <f t="shared" si="49"/>
        <v>63</v>
      </c>
      <c r="S31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193" spans="1:19" x14ac:dyDescent="0.35">
      <c r="A3193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  <c r="N3193">
        <f>VLOOKUP(Table5[[#This Row],[CONTROLN]],vlookup_table[],2,FALSE)</f>
        <v>0</v>
      </c>
      <c r="O3193">
        <f>VLOOKUP(Table5[[#This Row],[CONTROLN]],vlookup_table[],4,FALSE)</f>
        <v>1211</v>
      </c>
      <c r="P3193" t="str">
        <f>VLOOKUP(Table5[[#This Row],[CONTROLN]],vlookup_table[],5,FALSE)</f>
        <v>S2</v>
      </c>
      <c r="Q3193">
        <f>VLOOKUP(Table5[[#This Row],[CONTROLN]],vlookup_table[],7,FALSE)</f>
        <v>10</v>
      </c>
      <c r="R3193">
        <f t="shared" si="49"/>
        <v>84</v>
      </c>
      <c r="S31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94" spans="1:19" x14ac:dyDescent="0.35">
      <c r="A3194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  <c r="N3194">
        <f>VLOOKUP(Table5[[#This Row],[CONTROLN]],vlookup_table[],2,FALSE)</f>
        <v>1</v>
      </c>
      <c r="O3194">
        <f>VLOOKUP(Table5[[#This Row],[CONTROLN]],vlookup_table[],4,FALSE)</f>
        <v>3201</v>
      </c>
      <c r="P3194" t="str">
        <f>VLOOKUP(Table5[[#This Row],[CONTROLN]],vlookup_table[],5,FALSE)</f>
        <v>C2</v>
      </c>
      <c r="Q3194">
        <f>VLOOKUP(Table5[[#This Row],[CONTROLN]],vlookup_table[],7,FALSE)</f>
        <v>10</v>
      </c>
      <c r="R3194">
        <f t="shared" si="49"/>
        <v>65</v>
      </c>
      <c r="S31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95" spans="1:19" x14ac:dyDescent="0.35">
      <c r="A3195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  <c r="N3195">
        <f>VLOOKUP(Table5[[#This Row],[CONTROLN]],vlookup_table[],2,FALSE)</f>
        <v>1</v>
      </c>
      <c r="O3195">
        <f>VLOOKUP(Table5[[#This Row],[CONTROLN]],vlookup_table[],4,FALSE)</f>
        <v>0</v>
      </c>
      <c r="P3195" t="str">
        <f>VLOOKUP(Table5[[#This Row],[CONTROLN]],vlookup_table[],5,FALSE)</f>
        <v>C1</v>
      </c>
      <c r="Q3195">
        <f>VLOOKUP(Table5[[#This Row],[CONTROLN]],vlookup_table[],7,FALSE)</f>
        <v>10</v>
      </c>
      <c r="R3195" t="str">
        <f t="shared" si="49"/>
        <v/>
      </c>
      <c r="S31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196" spans="1:19" x14ac:dyDescent="0.35">
      <c r="A3196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  <c r="N3196">
        <f>VLOOKUP(Table5[[#This Row],[CONTROLN]],vlookup_table[],2,FALSE)</f>
        <v>28</v>
      </c>
      <c r="O3196">
        <f>VLOOKUP(Table5[[#This Row],[CONTROLN]],vlookup_table[],4,FALSE)</f>
        <v>201</v>
      </c>
      <c r="P3196" t="str">
        <f>VLOOKUP(Table5[[#This Row],[CONTROLN]],vlookup_table[],5,FALSE)</f>
        <v>S1</v>
      </c>
      <c r="Q3196">
        <f>VLOOKUP(Table5[[#This Row],[CONTROLN]],vlookup_table[],7,FALSE)</f>
        <v>20</v>
      </c>
      <c r="R3196">
        <f t="shared" si="49"/>
        <v>95</v>
      </c>
      <c r="S31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197" spans="1:19" x14ac:dyDescent="0.35">
      <c r="A3197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  <c r="N3197">
        <f>VLOOKUP(Table5[[#This Row],[CONTROLN]],vlookup_table[],2,FALSE)</f>
        <v>0</v>
      </c>
      <c r="O3197">
        <f>VLOOKUP(Table5[[#This Row],[CONTROLN]],vlookup_table[],4,FALSE)</f>
        <v>0</v>
      </c>
      <c r="P3197" t="str">
        <f>VLOOKUP(Table5[[#This Row],[CONTROLN]],vlookup_table[],5,FALSE)</f>
        <v>R2</v>
      </c>
      <c r="Q3197">
        <f>VLOOKUP(Table5[[#This Row],[CONTROLN]],vlookup_table[],7,FALSE)</f>
        <v>10</v>
      </c>
      <c r="R3197" t="str">
        <f t="shared" si="49"/>
        <v/>
      </c>
      <c r="S31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98" spans="1:19" x14ac:dyDescent="0.35">
      <c r="A3198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  <c r="N3198">
        <f>VLOOKUP(Table5[[#This Row],[CONTROLN]],vlookup_table[],2,FALSE)</f>
        <v>228</v>
      </c>
      <c r="O3198">
        <f>VLOOKUP(Table5[[#This Row],[CONTROLN]],vlookup_table[],4,FALSE)</f>
        <v>0</v>
      </c>
      <c r="P3198" t="str">
        <f>VLOOKUP(Table5[[#This Row],[CONTROLN]],vlookup_table[],5,FALSE)</f>
        <v>R2</v>
      </c>
      <c r="Q3198">
        <f>VLOOKUP(Table5[[#This Row],[CONTROLN]],vlookup_table[],7,FALSE)</f>
        <v>12</v>
      </c>
      <c r="R3198" t="str">
        <f t="shared" si="49"/>
        <v/>
      </c>
      <c r="S31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199" spans="1:19" x14ac:dyDescent="0.35">
      <c r="A3199">
        <v>7451</v>
      </c>
      <c r="B3199" t="s">
        <v>47</v>
      </c>
      <c r="C3199" t="s">
        <v>109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  <c r="N3199">
        <f>VLOOKUP(Table5[[#This Row],[CONTROLN]],vlookup_table[],2,FALSE)</f>
        <v>2</v>
      </c>
      <c r="O3199">
        <f>VLOOKUP(Table5[[#This Row],[CONTROLN]],vlookup_table[],4,FALSE)</f>
        <v>1401</v>
      </c>
      <c r="P3199" t="str">
        <f>VLOOKUP(Table5[[#This Row],[CONTROLN]],vlookup_table[],5,FALSE)</f>
        <v>C1</v>
      </c>
      <c r="Q3199">
        <f>VLOOKUP(Table5[[#This Row],[CONTROLN]],vlookup_table[],7,FALSE)</f>
        <v>22</v>
      </c>
      <c r="R3199">
        <f t="shared" si="49"/>
        <v>83</v>
      </c>
      <c r="S31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00" spans="1:19" x14ac:dyDescent="0.35">
      <c r="A3200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  <c r="N3200">
        <f>VLOOKUP(Table5[[#This Row],[CONTROLN]],vlookup_table[],2,FALSE)</f>
        <v>0</v>
      </c>
      <c r="O3200">
        <f>VLOOKUP(Table5[[#This Row],[CONTROLN]],vlookup_table[],4,FALSE)</f>
        <v>5201</v>
      </c>
      <c r="P3200" t="str">
        <f>VLOOKUP(Table5[[#This Row],[CONTROLN]],vlookup_table[],5,FALSE)</f>
        <v>T3</v>
      </c>
      <c r="Q3200">
        <f>VLOOKUP(Table5[[#This Row],[CONTROLN]],vlookup_table[],7,FALSE)</f>
        <v>11</v>
      </c>
      <c r="R3200">
        <f t="shared" si="49"/>
        <v>45</v>
      </c>
      <c r="S32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01" spans="1:19" x14ac:dyDescent="0.35">
      <c r="A320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  <c r="N3201">
        <f>VLOOKUP(Table5[[#This Row],[CONTROLN]],vlookup_table[],2,FALSE)</f>
        <v>1</v>
      </c>
      <c r="O3201">
        <f>VLOOKUP(Table5[[#This Row],[CONTROLN]],vlookup_table[],4,FALSE)</f>
        <v>5007</v>
      </c>
      <c r="P3201" t="str">
        <f>VLOOKUP(Table5[[#This Row],[CONTROLN]],vlookup_table[],5,FALSE)</f>
        <v>S3</v>
      </c>
      <c r="Q3201">
        <f>VLOOKUP(Table5[[#This Row],[CONTROLN]],vlookup_table[],7,FALSE)</f>
        <v>37</v>
      </c>
      <c r="R3201">
        <f t="shared" si="49"/>
        <v>46</v>
      </c>
      <c r="S32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02" spans="1:19" x14ac:dyDescent="0.35">
      <c r="A3202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  <c r="N3202">
        <f>VLOOKUP(Table5[[#This Row],[CONTROLN]],vlookup_table[],2,FALSE)</f>
        <v>1</v>
      </c>
      <c r="O3202">
        <f>VLOOKUP(Table5[[#This Row],[CONTROLN]],vlookup_table[],4,FALSE)</f>
        <v>3905</v>
      </c>
      <c r="P3202" t="str">
        <f>VLOOKUP(Table5[[#This Row],[CONTROLN]],vlookup_table[],5,FALSE)</f>
        <v>R3</v>
      </c>
      <c r="Q3202">
        <f>VLOOKUP(Table5[[#This Row],[CONTROLN]],vlookup_table[],7,FALSE)</f>
        <v>15</v>
      </c>
      <c r="R3202">
        <f t="shared" ref="R3202:R3265" si="50">IF(OR(O3202="",O3202=0),"",(1997-(1900+INT(O3202/100)))-IF(MOD(O3202,100)&gt;6,1,0))</f>
        <v>58</v>
      </c>
      <c r="S32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03" spans="1:19" x14ac:dyDescent="0.35">
      <c r="A3203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  <c r="N3203">
        <f>VLOOKUP(Table5[[#This Row],[CONTROLN]],vlookup_table[],2,FALSE)</f>
        <v>1</v>
      </c>
      <c r="O3203">
        <f>VLOOKUP(Table5[[#This Row],[CONTROLN]],vlookup_table[],4,FALSE)</f>
        <v>6201</v>
      </c>
      <c r="P3203" t="str">
        <f>VLOOKUP(Table5[[#This Row],[CONTROLN]],vlookup_table[],5,FALSE)</f>
        <v>S2</v>
      </c>
      <c r="Q3203">
        <f>VLOOKUP(Table5[[#This Row],[CONTROLN]],vlookup_table[],7,FALSE)</f>
        <v>20</v>
      </c>
      <c r="R3203">
        <f t="shared" si="50"/>
        <v>35</v>
      </c>
      <c r="S32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04" spans="1:19" x14ac:dyDescent="0.35">
      <c r="A3204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  <c r="N3204">
        <f>VLOOKUP(Table5[[#This Row],[CONTROLN]],vlookup_table[],2,FALSE)</f>
        <v>0</v>
      </c>
      <c r="O3204">
        <f>VLOOKUP(Table5[[#This Row],[CONTROLN]],vlookup_table[],4,FALSE)</f>
        <v>0</v>
      </c>
      <c r="P3204" t="str">
        <f>VLOOKUP(Table5[[#This Row],[CONTROLN]],vlookup_table[],5,FALSE)</f>
        <v>R3</v>
      </c>
      <c r="Q3204">
        <f>VLOOKUP(Table5[[#This Row],[CONTROLN]],vlookup_table[],7,FALSE)</f>
        <v>15</v>
      </c>
      <c r="R3204" t="str">
        <f t="shared" si="50"/>
        <v/>
      </c>
      <c r="S32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05" spans="1:19" x14ac:dyDescent="0.35">
      <c r="A3205">
        <v>1685</v>
      </c>
      <c r="B3205" t="s">
        <v>22</v>
      </c>
      <c r="C3205" t="s">
        <v>109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  <c r="N3205">
        <f>VLOOKUP(Table5[[#This Row],[CONTROLN]],vlookup_table[],2,FALSE)</f>
        <v>0</v>
      </c>
      <c r="O3205">
        <f>VLOOKUP(Table5[[#This Row],[CONTROLN]],vlookup_table[],4,FALSE)</f>
        <v>3001</v>
      </c>
      <c r="P3205" t="str">
        <f>VLOOKUP(Table5[[#This Row],[CONTROLN]],vlookup_table[],5,FALSE)</f>
        <v>R2</v>
      </c>
      <c r="Q3205">
        <f>VLOOKUP(Table5[[#This Row],[CONTROLN]],vlookup_table[],7,FALSE)</f>
        <v>20</v>
      </c>
      <c r="R3205">
        <f t="shared" si="50"/>
        <v>67</v>
      </c>
      <c r="S32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06" spans="1:19" x14ac:dyDescent="0.35">
      <c r="A3206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  <c r="N3206">
        <f>VLOOKUP(Table5[[#This Row],[CONTROLN]],vlookup_table[],2,FALSE)</f>
        <v>0</v>
      </c>
      <c r="O3206">
        <f>VLOOKUP(Table5[[#This Row],[CONTROLN]],vlookup_table[],4,FALSE)</f>
        <v>2610</v>
      </c>
      <c r="P3206" t="str">
        <f>VLOOKUP(Table5[[#This Row],[CONTROLN]],vlookup_table[],5,FALSE)</f>
        <v>T1</v>
      </c>
      <c r="Q3206">
        <f>VLOOKUP(Table5[[#This Row],[CONTROLN]],vlookup_table[],7,FALSE)</f>
        <v>24</v>
      </c>
      <c r="R3206">
        <f t="shared" si="50"/>
        <v>70</v>
      </c>
      <c r="S32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07" spans="1:19" x14ac:dyDescent="0.35">
      <c r="A3207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  <c r="N3207">
        <f>VLOOKUP(Table5[[#This Row],[CONTROLN]],vlookup_table[],2,FALSE)</f>
        <v>0</v>
      </c>
      <c r="O3207">
        <f>VLOOKUP(Table5[[#This Row],[CONTROLN]],vlookup_table[],4,FALSE)</f>
        <v>0</v>
      </c>
      <c r="P3207" t="str">
        <f>VLOOKUP(Table5[[#This Row],[CONTROLN]],vlookup_table[],5,FALSE)</f>
        <v>C1</v>
      </c>
      <c r="Q3207">
        <f>VLOOKUP(Table5[[#This Row],[CONTROLN]],vlookup_table[],7,FALSE)</f>
        <v>5</v>
      </c>
      <c r="R3207" t="str">
        <f t="shared" si="50"/>
        <v/>
      </c>
      <c r="S32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08" spans="1:19" x14ac:dyDescent="0.35">
      <c r="A3208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  <c r="N3208">
        <f>VLOOKUP(Table5[[#This Row],[CONTROLN]],vlookup_table[],2,FALSE)</f>
        <v>1</v>
      </c>
      <c r="O3208">
        <f>VLOOKUP(Table5[[#This Row],[CONTROLN]],vlookup_table[],4,FALSE)</f>
        <v>6111</v>
      </c>
      <c r="P3208" t="str">
        <f>VLOOKUP(Table5[[#This Row],[CONTROLN]],vlookup_table[],5,FALSE)</f>
        <v>R3</v>
      </c>
      <c r="Q3208">
        <f>VLOOKUP(Table5[[#This Row],[CONTROLN]],vlookup_table[],7,FALSE)</f>
        <v>20</v>
      </c>
      <c r="R3208">
        <f t="shared" si="50"/>
        <v>35</v>
      </c>
      <c r="S32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09" spans="1:19" x14ac:dyDescent="0.35">
      <c r="A3209">
        <v>143011</v>
      </c>
      <c r="B3209" t="s">
        <v>22</v>
      </c>
      <c r="C3209" t="s">
        <v>109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  <c r="N3209">
        <f>VLOOKUP(Table5[[#This Row],[CONTROLN]],vlookup_table[],2,FALSE)</f>
        <v>0</v>
      </c>
      <c r="O3209">
        <f>VLOOKUP(Table5[[#This Row],[CONTROLN]],vlookup_table[],4,FALSE)</f>
        <v>0</v>
      </c>
      <c r="P3209" t="str">
        <f>VLOOKUP(Table5[[#This Row],[CONTROLN]],vlookup_table[],5,FALSE)</f>
        <v>U1</v>
      </c>
      <c r="Q3209">
        <f>VLOOKUP(Table5[[#This Row],[CONTROLN]],vlookup_table[],7,FALSE)</f>
        <v>5</v>
      </c>
      <c r="R3209" t="str">
        <f t="shared" si="50"/>
        <v/>
      </c>
      <c r="S32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10" spans="1:19" x14ac:dyDescent="0.35">
      <c r="A3210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  <c r="N3210">
        <f>VLOOKUP(Table5[[#This Row],[CONTROLN]],vlookup_table[],2,FALSE)</f>
        <v>1</v>
      </c>
      <c r="O3210">
        <f>VLOOKUP(Table5[[#This Row],[CONTROLN]],vlookup_table[],4,FALSE)</f>
        <v>5612</v>
      </c>
      <c r="P3210" t="str">
        <f>VLOOKUP(Table5[[#This Row],[CONTROLN]],vlookup_table[],5,FALSE)</f>
        <v>S1</v>
      </c>
      <c r="Q3210">
        <f>VLOOKUP(Table5[[#This Row],[CONTROLN]],vlookup_table[],7,FALSE)</f>
        <v>50</v>
      </c>
      <c r="R3210">
        <f t="shared" si="50"/>
        <v>40</v>
      </c>
      <c r="S32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11" spans="1:19" x14ac:dyDescent="0.35">
      <c r="A321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  <c r="N3211">
        <f>VLOOKUP(Table5[[#This Row],[CONTROLN]],vlookup_table[],2,FALSE)</f>
        <v>2</v>
      </c>
      <c r="O3211">
        <f>VLOOKUP(Table5[[#This Row],[CONTROLN]],vlookup_table[],4,FALSE)</f>
        <v>2207</v>
      </c>
      <c r="P3211" t="str">
        <f>VLOOKUP(Table5[[#This Row],[CONTROLN]],vlookup_table[],5,FALSE)</f>
        <v>C3</v>
      </c>
      <c r="Q3211">
        <f>VLOOKUP(Table5[[#This Row],[CONTROLN]],vlookup_table[],7,FALSE)</f>
        <v>10</v>
      </c>
      <c r="R3211">
        <f t="shared" si="50"/>
        <v>74</v>
      </c>
      <c r="S32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12" spans="1:19" x14ac:dyDescent="0.35">
      <c r="A3212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  <c r="N3212">
        <f>VLOOKUP(Table5[[#This Row],[CONTROLN]],vlookup_table[],2,FALSE)</f>
        <v>1</v>
      </c>
      <c r="O3212">
        <f>VLOOKUP(Table5[[#This Row],[CONTROLN]],vlookup_table[],4,FALSE)</f>
        <v>0</v>
      </c>
      <c r="P3212" t="str">
        <f>VLOOKUP(Table5[[#This Row],[CONTROLN]],vlookup_table[],5,FALSE)</f>
        <v>R2</v>
      </c>
      <c r="Q3212">
        <f>VLOOKUP(Table5[[#This Row],[CONTROLN]],vlookup_table[],7,FALSE)</f>
        <v>30</v>
      </c>
      <c r="R3212" t="str">
        <f t="shared" si="50"/>
        <v/>
      </c>
      <c r="S32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13" spans="1:19" x14ac:dyDescent="0.35">
      <c r="A3213">
        <v>188778</v>
      </c>
      <c r="B3213" t="s">
        <v>13</v>
      </c>
      <c r="C3213" t="s">
        <v>109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  <c r="N3213">
        <f>VLOOKUP(Table5[[#This Row],[CONTROLN]],vlookup_table[],2,FALSE)</f>
        <v>0</v>
      </c>
      <c r="O3213">
        <f>VLOOKUP(Table5[[#This Row],[CONTROLN]],vlookup_table[],4,FALSE)</f>
        <v>5603</v>
      </c>
      <c r="P3213" t="str">
        <f>VLOOKUP(Table5[[#This Row],[CONTROLN]],vlookup_table[],5,FALSE)</f>
        <v/>
      </c>
      <c r="Q3213">
        <f>VLOOKUP(Table5[[#This Row],[CONTROLN]],vlookup_table[],7,FALSE)</f>
        <v>20</v>
      </c>
      <c r="R3213">
        <f t="shared" si="50"/>
        <v>41</v>
      </c>
      <c r="S321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214" spans="1:19" x14ac:dyDescent="0.35">
      <c r="A3214">
        <v>55527</v>
      </c>
      <c r="B3214" t="s">
        <v>63</v>
      </c>
      <c r="C3214" t="s">
        <v>17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  <c r="N3214">
        <f>VLOOKUP(Table5[[#This Row],[CONTROLN]],vlookup_table[],2,FALSE)</f>
        <v>0</v>
      </c>
      <c r="O3214">
        <f>VLOOKUP(Table5[[#This Row],[CONTROLN]],vlookup_table[],4,FALSE)</f>
        <v>6409</v>
      </c>
      <c r="P3214" t="str">
        <f>VLOOKUP(Table5[[#This Row],[CONTROLN]],vlookup_table[],5,FALSE)</f>
        <v>C2</v>
      </c>
      <c r="Q3214">
        <f>VLOOKUP(Table5[[#This Row],[CONTROLN]],vlookup_table[],7,FALSE)</f>
        <v>4</v>
      </c>
      <c r="R3214">
        <f t="shared" si="50"/>
        <v>32</v>
      </c>
      <c r="S32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15" spans="1:19" x14ac:dyDescent="0.35">
      <c r="A3215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  <c r="N3215">
        <f>VLOOKUP(Table5[[#This Row],[CONTROLN]],vlookup_table[],2,FALSE)</f>
        <v>0</v>
      </c>
      <c r="O3215">
        <f>VLOOKUP(Table5[[#This Row],[CONTROLN]],vlookup_table[],4,FALSE)</f>
        <v>3301</v>
      </c>
      <c r="P3215" t="str">
        <f>VLOOKUP(Table5[[#This Row],[CONTROLN]],vlookup_table[],5,FALSE)</f>
        <v>U3</v>
      </c>
      <c r="Q3215">
        <f>VLOOKUP(Table5[[#This Row],[CONTROLN]],vlookup_table[],7,FALSE)</f>
        <v>10</v>
      </c>
      <c r="R3215">
        <f t="shared" si="50"/>
        <v>64</v>
      </c>
      <c r="S32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16" spans="1:19" x14ac:dyDescent="0.35">
      <c r="A3216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  <c r="N3216">
        <f>VLOOKUP(Table5[[#This Row],[CONTROLN]],vlookup_table[],2,FALSE)</f>
        <v>1</v>
      </c>
      <c r="O3216">
        <f>VLOOKUP(Table5[[#This Row],[CONTROLN]],vlookup_table[],4,FALSE)</f>
        <v>3701</v>
      </c>
      <c r="P3216" t="str">
        <f>VLOOKUP(Table5[[#This Row],[CONTROLN]],vlookup_table[],5,FALSE)</f>
        <v>U1</v>
      </c>
      <c r="Q3216">
        <f>VLOOKUP(Table5[[#This Row],[CONTROLN]],vlookup_table[],7,FALSE)</f>
        <v>20</v>
      </c>
      <c r="R3216">
        <f t="shared" si="50"/>
        <v>60</v>
      </c>
      <c r="S32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17" spans="1:19" x14ac:dyDescent="0.35">
      <c r="A3217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  <c r="N3217">
        <f>VLOOKUP(Table5[[#This Row],[CONTROLN]],vlookup_table[],2,FALSE)</f>
        <v>1</v>
      </c>
      <c r="O3217">
        <f>VLOOKUP(Table5[[#This Row],[CONTROLN]],vlookup_table[],4,FALSE)</f>
        <v>3801</v>
      </c>
      <c r="P3217" t="str">
        <f>VLOOKUP(Table5[[#This Row],[CONTROLN]],vlookup_table[],5,FALSE)</f>
        <v>S1</v>
      </c>
      <c r="Q3217">
        <f>VLOOKUP(Table5[[#This Row],[CONTROLN]],vlookup_table[],7,FALSE)</f>
        <v>10</v>
      </c>
      <c r="R3217">
        <f t="shared" si="50"/>
        <v>59</v>
      </c>
      <c r="S32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18" spans="1:19" x14ac:dyDescent="0.35">
      <c r="A3218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  <c r="N3218">
        <f>VLOOKUP(Table5[[#This Row],[CONTROLN]],vlookup_table[],2,FALSE)</f>
        <v>0</v>
      </c>
      <c r="O3218">
        <f>VLOOKUP(Table5[[#This Row],[CONTROLN]],vlookup_table[],4,FALSE)</f>
        <v>0</v>
      </c>
      <c r="P3218" t="str">
        <f>VLOOKUP(Table5[[#This Row],[CONTROLN]],vlookup_table[],5,FALSE)</f>
        <v>S2</v>
      </c>
      <c r="Q3218">
        <f>VLOOKUP(Table5[[#This Row],[CONTROLN]],vlookup_table[],7,FALSE)</f>
        <v>13</v>
      </c>
      <c r="R3218" t="str">
        <f t="shared" si="50"/>
        <v/>
      </c>
      <c r="S32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19" spans="1:19" x14ac:dyDescent="0.35">
      <c r="A3219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  <c r="N3219">
        <f>VLOOKUP(Table5[[#This Row],[CONTROLN]],vlookup_table[],2,FALSE)</f>
        <v>28</v>
      </c>
      <c r="O3219">
        <f>VLOOKUP(Table5[[#This Row],[CONTROLN]],vlookup_table[],4,FALSE)</f>
        <v>3001</v>
      </c>
      <c r="P3219" t="str">
        <f>VLOOKUP(Table5[[#This Row],[CONTROLN]],vlookup_table[],5,FALSE)</f>
        <v>R2</v>
      </c>
      <c r="Q3219">
        <f>VLOOKUP(Table5[[#This Row],[CONTROLN]],vlookup_table[],7,FALSE)</f>
        <v>10</v>
      </c>
      <c r="R3219">
        <f t="shared" si="50"/>
        <v>67</v>
      </c>
      <c r="S32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20" spans="1:19" x14ac:dyDescent="0.35">
      <c r="A3220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  <c r="N3220">
        <f>VLOOKUP(Table5[[#This Row],[CONTROLN]],vlookup_table[],2,FALSE)</f>
        <v>0</v>
      </c>
      <c r="O3220">
        <f>VLOOKUP(Table5[[#This Row],[CONTROLN]],vlookup_table[],4,FALSE)</f>
        <v>4503</v>
      </c>
      <c r="P3220" t="str">
        <f>VLOOKUP(Table5[[#This Row],[CONTROLN]],vlookup_table[],5,FALSE)</f>
        <v>S1</v>
      </c>
      <c r="Q3220">
        <f>VLOOKUP(Table5[[#This Row],[CONTROLN]],vlookup_table[],7,FALSE)</f>
        <v>20</v>
      </c>
      <c r="R3220">
        <f t="shared" si="50"/>
        <v>52</v>
      </c>
      <c r="S32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21" spans="1:19" x14ac:dyDescent="0.35">
      <c r="A322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  <c r="N3221">
        <f>VLOOKUP(Table5[[#This Row],[CONTROLN]],vlookup_table[],2,FALSE)</f>
        <v>2</v>
      </c>
      <c r="O3221">
        <f>VLOOKUP(Table5[[#This Row],[CONTROLN]],vlookup_table[],4,FALSE)</f>
        <v>5101</v>
      </c>
      <c r="P3221" t="str">
        <f>VLOOKUP(Table5[[#This Row],[CONTROLN]],vlookup_table[],5,FALSE)</f>
        <v>T2</v>
      </c>
      <c r="Q3221">
        <f>VLOOKUP(Table5[[#This Row],[CONTROLN]],vlookup_table[],7,FALSE)</f>
        <v>10</v>
      </c>
      <c r="R3221">
        <f t="shared" si="50"/>
        <v>46</v>
      </c>
      <c r="S32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22" spans="1:19" x14ac:dyDescent="0.35">
      <c r="A3222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  <c r="N3222">
        <f>VLOOKUP(Table5[[#This Row],[CONTROLN]],vlookup_table[],2,FALSE)</f>
        <v>1</v>
      </c>
      <c r="O3222">
        <f>VLOOKUP(Table5[[#This Row],[CONTROLN]],vlookup_table[],4,FALSE)</f>
        <v>0</v>
      </c>
      <c r="P3222" t="str">
        <f>VLOOKUP(Table5[[#This Row],[CONTROLN]],vlookup_table[],5,FALSE)</f>
        <v>T2</v>
      </c>
      <c r="Q3222">
        <f>VLOOKUP(Table5[[#This Row],[CONTROLN]],vlookup_table[],7,FALSE)</f>
        <v>10</v>
      </c>
      <c r="R3222" t="str">
        <f t="shared" si="50"/>
        <v/>
      </c>
      <c r="S32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23" spans="1:19" x14ac:dyDescent="0.35">
      <c r="A3223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  <c r="N3223">
        <f>VLOOKUP(Table5[[#This Row],[CONTROLN]],vlookup_table[],2,FALSE)</f>
        <v>1</v>
      </c>
      <c r="O3223">
        <f>VLOOKUP(Table5[[#This Row],[CONTROLN]],vlookup_table[],4,FALSE)</f>
        <v>0</v>
      </c>
      <c r="P3223" t="str">
        <f>VLOOKUP(Table5[[#This Row],[CONTROLN]],vlookup_table[],5,FALSE)</f>
        <v>R2</v>
      </c>
      <c r="Q3223">
        <f>VLOOKUP(Table5[[#This Row],[CONTROLN]],vlookup_table[],7,FALSE)</f>
        <v>10</v>
      </c>
      <c r="R3223" t="str">
        <f t="shared" si="50"/>
        <v/>
      </c>
      <c r="S32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24" spans="1:19" x14ac:dyDescent="0.35">
      <c r="A3224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  <c r="N3224">
        <f>VLOOKUP(Table5[[#This Row],[CONTROLN]],vlookup_table[],2,FALSE)</f>
        <v>0</v>
      </c>
      <c r="O3224">
        <f>VLOOKUP(Table5[[#This Row],[CONTROLN]],vlookup_table[],4,FALSE)</f>
        <v>5001</v>
      </c>
      <c r="P3224" t="str">
        <f>VLOOKUP(Table5[[#This Row],[CONTROLN]],vlookup_table[],5,FALSE)</f>
        <v>R2</v>
      </c>
      <c r="Q3224">
        <f>VLOOKUP(Table5[[#This Row],[CONTROLN]],vlookup_table[],7,FALSE)</f>
        <v>14</v>
      </c>
      <c r="R3224">
        <f t="shared" si="50"/>
        <v>47</v>
      </c>
      <c r="S32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25" spans="1:19" x14ac:dyDescent="0.35">
      <c r="A3225">
        <v>190408</v>
      </c>
      <c r="B3225" t="s">
        <v>13</v>
      </c>
      <c r="C3225" t="s">
        <v>109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  <c r="N3225">
        <f>VLOOKUP(Table5[[#This Row],[CONTROLN]],vlookup_table[],2,FALSE)</f>
        <v>0</v>
      </c>
      <c r="O3225">
        <f>VLOOKUP(Table5[[#This Row],[CONTROLN]],vlookup_table[],4,FALSE)</f>
        <v>3104</v>
      </c>
      <c r="P3225" t="str">
        <f>VLOOKUP(Table5[[#This Row],[CONTROLN]],vlookup_table[],5,FALSE)</f>
        <v>C2</v>
      </c>
      <c r="Q3225">
        <f>VLOOKUP(Table5[[#This Row],[CONTROLN]],vlookup_table[],7,FALSE)</f>
        <v>7</v>
      </c>
      <c r="R3225">
        <f t="shared" si="50"/>
        <v>66</v>
      </c>
      <c r="S32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26" spans="1:19" x14ac:dyDescent="0.35">
      <c r="A3226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  <c r="N3226">
        <f>VLOOKUP(Table5[[#This Row],[CONTROLN]],vlookup_table[],2,FALSE)</f>
        <v>28</v>
      </c>
      <c r="O3226">
        <f>VLOOKUP(Table5[[#This Row],[CONTROLN]],vlookup_table[],4,FALSE)</f>
        <v>4601</v>
      </c>
      <c r="P3226" t="str">
        <f>VLOOKUP(Table5[[#This Row],[CONTROLN]],vlookup_table[],5,FALSE)</f>
        <v>U2</v>
      </c>
      <c r="Q3226">
        <f>VLOOKUP(Table5[[#This Row],[CONTROLN]],vlookup_table[],7,FALSE)</f>
        <v>20</v>
      </c>
      <c r="R3226">
        <f t="shared" si="50"/>
        <v>51</v>
      </c>
      <c r="S32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27" spans="1:19" x14ac:dyDescent="0.35">
      <c r="A3227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  <c r="N3227">
        <f>VLOOKUP(Table5[[#This Row],[CONTROLN]],vlookup_table[],2,FALSE)</f>
        <v>0</v>
      </c>
      <c r="O3227">
        <f>VLOOKUP(Table5[[#This Row],[CONTROLN]],vlookup_table[],4,FALSE)</f>
        <v>2101</v>
      </c>
      <c r="P3227" t="str">
        <f>VLOOKUP(Table5[[#This Row],[CONTROLN]],vlookup_table[],5,FALSE)</f>
        <v>C2</v>
      </c>
      <c r="Q3227">
        <f>VLOOKUP(Table5[[#This Row],[CONTROLN]],vlookup_table[],7,FALSE)</f>
        <v>10</v>
      </c>
      <c r="R3227">
        <f t="shared" si="50"/>
        <v>76</v>
      </c>
      <c r="S32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28" spans="1:19" x14ac:dyDescent="0.35">
      <c r="A3228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  <c r="N3228">
        <f>VLOOKUP(Table5[[#This Row],[CONTROLN]],vlookup_table[],2,FALSE)</f>
        <v>0</v>
      </c>
      <c r="O3228">
        <f>VLOOKUP(Table5[[#This Row],[CONTROLN]],vlookup_table[],4,FALSE)</f>
        <v>0</v>
      </c>
      <c r="P3228" t="str">
        <f>VLOOKUP(Table5[[#This Row],[CONTROLN]],vlookup_table[],5,FALSE)</f>
        <v>U2</v>
      </c>
      <c r="Q3228">
        <f>VLOOKUP(Table5[[#This Row],[CONTROLN]],vlookup_table[],7,FALSE)</f>
        <v>15</v>
      </c>
      <c r="R3228" t="str">
        <f t="shared" si="50"/>
        <v/>
      </c>
      <c r="S32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29" spans="1:19" x14ac:dyDescent="0.35">
      <c r="A3229">
        <v>188054</v>
      </c>
      <c r="B3229" t="s">
        <v>22</v>
      </c>
      <c r="C3229" t="s">
        <v>109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  <c r="N3229">
        <f>VLOOKUP(Table5[[#This Row],[CONTROLN]],vlookup_table[],2,FALSE)</f>
        <v>0</v>
      </c>
      <c r="O3229">
        <f>VLOOKUP(Table5[[#This Row],[CONTROLN]],vlookup_table[],4,FALSE)</f>
        <v>0</v>
      </c>
      <c r="P3229" t="str">
        <f>VLOOKUP(Table5[[#This Row],[CONTROLN]],vlookup_table[],5,FALSE)</f>
        <v>C1</v>
      </c>
      <c r="Q3229">
        <f>VLOOKUP(Table5[[#This Row],[CONTROLN]],vlookup_table[],7,FALSE)</f>
        <v>13</v>
      </c>
      <c r="R3229" t="str">
        <f t="shared" si="50"/>
        <v/>
      </c>
      <c r="S32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30" spans="1:19" x14ac:dyDescent="0.35">
      <c r="A3230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  <c r="N3230">
        <f>VLOOKUP(Table5[[#This Row],[CONTROLN]],vlookup_table[],2,FALSE)</f>
        <v>0</v>
      </c>
      <c r="O3230">
        <f>VLOOKUP(Table5[[#This Row],[CONTROLN]],vlookup_table[],4,FALSE)</f>
        <v>6401</v>
      </c>
      <c r="P3230" t="str">
        <f>VLOOKUP(Table5[[#This Row],[CONTROLN]],vlookup_table[],5,FALSE)</f>
        <v>T3</v>
      </c>
      <c r="Q3230">
        <f>VLOOKUP(Table5[[#This Row],[CONTROLN]],vlookup_table[],7,FALSE)</f>
        <v>10</v>
      </c>
      <c r="R3230">
        <f t="shared" si="50"/>
        <v>33</v>
      </c>
      <c r="S32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31" spans="1:19" x14ac:dyDescent="0.35">
      <c r="A323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  <c r="N3231">
        <f>VLOOKUP(Table5[[#This Row],[CONTROLN]],vlookup_table[],2,FALSE)</f>
        <v>0</v>
      </c>
      <c r="O3231">
        <f>VLOOKUP(Table5[[#This Row],[CONTROLN]],vlookup_table[],4,FALSE)</f>
        <v>0</v>
      </c>
      <c r="P3231" t="str">
        <f>VLOOKUP(Table5[[#This Row],[CONTROLN]],vlookup_table[],5,FALSE)</f>
        <v/>
      </c>
      <c r="Q3231">
        <f>VLOOKUP(Table5[[#This Row],[CONTROLN]],vlookup_table[],7,FALSE)</f>
        <v>5</v>
      </c>
      <c r="R3231" t="str">
        <f t="shared" si="50"/>
        <v/>
      </c>
      <c r="S323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232" spans="1:19" x14ac:dyDescent="0.35">
      <c r="A3232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  <c r="N3232">
        <f>VLOOKUP(Table5[[#This Row],[CONTROLN]],vlookup_table[],2,FALSE)</f>
        <v>2</v>
      </c>
      <c r="O3232">
        <f>VLOOKUP(Table5[[#This Row],[CONTROLN]],vlookup_table[],4,FALSE)</f>
        <v>0</v>
      </c>
      <c r="P3232" t="str">
        <f>VLOOKUP(Table5[[#This Row],[CONTROLN]],vlookup_table[],5,FALSE)</f>
        <v>S1</v>
      </c>
      <c r="Q3232">
        <f>VLOOKUP(Table5[[#This Row],[CONTROLN]],vlookup_table[],7,FALSE)</f>
        <v>10</v>
      </c>
      <c r="R3232" t="str">
        <f t="shared" si="50"/>
        <v/>
      </c>
      <c r="S32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33" spans="1:19" x14ac:dyDescent="0.35">
      <c r="A3233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  <c r="N3233">
        <f>VLOOKUP(Table5[[#This Row],[CONTROLN]],vlookup_table[],2,FALSE)</f>
        <v>1</v>
      </c>
      <c r="O3233">
        <f>VLOOKUP(Table5[[#This Row],[CONTROLN]],vlookup_table[],4,FALSE)</f>
        <v>0</v>
      </c>
      <c r="P3233" t="str">
        <f>VLOOKUP(Table5[[#This Row],[CONTROLN]],vlookup_table[],5,FALSE)</f>
        <v>T3</v>
      </c>
      <c r="Q3233">
        <f>VLOOKUP(Table5[[#This Row],[CONTROLN]],vlookup_table[],7,FALSE)</f>
        <v>25</v>
      </c>
      <c r="R3233" t="str">
        <f t="shared" si="50"/>
        <v/>
      </c>
      <c r="S32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34" spans="1:19" x14ac:dyDescent="0.35">
      <c r="A3234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  <c r="N3234">
        <f>VLOOKUP(Table5[[#This Row],[CONTROLN]],vlookup_table[],2,FALSE)</f>
        <v>0</v>
      </c>
      <c r="O3234">
        <f>VLOOKUP(Table5[[#This Row],[CONTROLN]],vlookup_table[],4,FALSE)</f>
        <v>3001</v>
      </c>
      <c r="P3234" t="str">
        <f>VLOOKUP(Table5[[#This Row],[CONTROLN]],vlookup_table[],5,FALSE)</f>
        <v>U1</v>
      </c>
      <c r="Q3234">
        <f>VLOOKUP(Table5[[#This Row],[CONTROLN]],vlookup_table[],7,FALSE)</f>
        <v>12</v>
      </c>
      <c r="R3234">
        <f t="shared" si="50"/>
        <v>67</v>
      </c>
      <c r="S32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35" spans="1:19" x14ac:dyDescent="0.35">
      <c r="A3235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  <c r="N3235">
        <f>VLOOKUP(Table5[[#This Row],[CONTROLN]],vlookup_table[],2,FALSE)</f>
        <v>2</v>
      </c>
      <c r="O3235">
        <f>VLOOKUP(Table5[[#This Row],[CONTROLN]],vlookup_table[],4,FALSE)</f>
        <v>1604</v>
      </c>
      <c r="P3235" t="str">
        <f>VLOOKUP(Table5[[#This Row],[CONTROLN]],vlookup_table[],5,FALSE)</f>
        <v>S1</v>
      </c>
      <c r="Q3235">
        <f>VLOOKUP(Table5[[#This Row],[CONTROLN]],vlookup_table[],7,FALSE)</f>
        <v>32</v>
      </c>
      <c r="R3235">
        <f t="shared" si="50"/>
        <v>81</v>
      </c>
      <c r="S32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36" spans="1:19" x14ac:dyDescent="0.35">
      <c r="A3236">
        <v>78270</v>
      </c>
      <c r="B3236" t="s">
        <v>36</v>
      </c>
      <c r="C3236" t="s">
        <v>14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  <c r="N3236">
        <f>VLOOKUP(Table5[[#This Row],[CONTROLN]],vlookup_table[],2,FALSE)</f>
        <v>1</v>
      </c>
      <c r="O3236">
        <f>VLOOKUP(Table5[[#This Row],[CONTROLN]],vlookup_table[],4,FALSE)</f>
        <v>3401</v>
      </c>
      <c r="P3236" t="str">
        <f>VLOOKUP(Table5[[#This Row],[CONTROLN]],vlookup_table[],5,FALSE)</f>
        <v>U4</v>
      </c>
      <c r="Q3236">
        <f>VLOOKUP(Table5[[#This Row],[CONTROLN]],vlookup_table[],7,FALSE)</f>
        <v>15</v>
      </c>
      <c r="R3236">
        <f t="shared" si="50"/>
        <v>63</v>
      </c>
      <c r="S32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37" spans="1:19" x14ac:dyDescent="0.35">
      <c r="A3237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  <c r="N3237">
        <f>VLOOKUP(Table5[[#This Row],[CONTROLN]],vlookup_table[],2,FALSE)</f>
        <v>28</v>
      </c>
      <c r="O3237">
        <f>VLOOKUP(Table5[[#This Row],[CONTROLN]],vlookup_table[],4,FALSE)</f>
        <v>0</v>
      </c>
      <c r="P3237" t="str">
        <f>VLOOKUP(Table5[[#This Row],[CONTROLN]],vlookup_table[],5,FALSE)</f>
        <v>R3</v>
      </c>
      <c r="Q3237">
        <f>VLOOKUP(Table5[[#This Row],[CONTROLN]],vlookup_table[],7,FALSE)</f>
        <v>4</v>
      </c>
      <c r="R3237" t="str">
        <f t="shared" si="50"/>
        <v/>
      </c>
      <c r="S32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38" spans="1:19" x14ac:dyDescent="0.35">
      <c r="A3238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  <c r="N3238">
        <f>VLOOKUP(Table5[[#This Row],[CONTROLN]],vlookup_table[],2,FALSE)</f>
        <v>2</v>
      </c>
      <c r="O3238">
        <f>VLOOKUP(Table5[[#This Row],[CONTROLN]],vlookup_table[],4,FALSE)</f>
        <v>2010</v>
      </c>
      <c r="P3238" t="str">
        <f>VLOOKUP(Table5[[#This Row],[CONTROLN]],vlookup_table[],5,FALSE)</f>
        <v>T2</v>
      </c>
      <c r="Q3238">
        <f>VLOOKUP(Table5[[#This Row],[CONTROLN]],vlookup_table[],7,FALSE)</f>
        <v>23</v>
      </c>
      <c r="R3238">
        <f t="shared" si="50"/>
        <v>76</v>
      </c>
      <c r="S32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39" spans="1:19" x14ac:dyDescent="0.35">
      <c r="A3239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  <c r="N3239">
        <f>VLOOKUP(Table5[[#This Row],[CONTROLN]],vlookup_table[],2,FALSE)</f>
        <v>1</v>
      </c>
      <c r="O3239">
        <f>VLOOKUP(Table5[[#This Row],[CONTROLN]],vlookup_table[],4,FALSE)</f>
        <v>1001</v>
      </c>
      <c r="P3239" t="str">
        <f>VLOOKUP(Table5[[#This Row],[CONTROLN]],vlookup_table[],5,FALSE)</f>
        <v>R2</v>
      </c>
      <c r="Q3239">
        <f>VLOOKUP(Table5[[#This Row],[CONTROLN]],vlookup_table[],7,FALSE)</f>
        <v>10</v>
      </c>
      <c r="R3239">
        <f t="shared" si="50"/>
        <v>87</v>
      </c>
      <c r="S32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40" spans="1:19" x14ac:dyDescent="0.35">
      <c r="A3240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  <c r="N3240">
        <f>VLOOKUP(Table5[[#This Row],[CONTROLN]],vlookup_table[],2,FALSE)</f>
        <v>0</v>
      </c>
      <c r="O3240">
        <f>VLOOKUP(Table5[[#This Row],[CONTROLN]],vlookup_table[],4,FALSE)</f>
        <v>4701</v>
      </c>
      <c r="P3240" t="str">
        <f>VLOOKUP(Table5[[#This Row],[CONTROLN]],vlookup_table[],5,FALSE)</f>
        <v>T2</v>
      </c>
      <c r="Q3240">
        <f>VLOOKUP(Table5[[#This Row],[CONTROLN]],vlookup_table[],7,FALSE)</f>
        <v>5</v>
      </c>
      <c r="R3240">
        <f t="shared" si="50"/>
        <v>50</v>
      </c>
      <c r="S32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41" spans="1:19" x14ac:dyDescent="0.35">
      <c r="A324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  <c r="N3241">
        <f>VLOOKUP(Table5[[#This Row],[CONTROLN]],vlookup_table[],2,FALSE)</f>
        <v>3</v>
      </c>
      <c r="O3241">
        <f>VLOOKUP(Table5[[#This Row],[CONTROLN]],vlookup_table[],4,FALSE)</f>
        <v>1610</v>
      </c>
      <c r="P3241" t="str">
        <f>VLOOKUP(Table5[[#This Row],[CONTROLN]],vlookup_table[],5,FALSE)</f>
        <v>T2</v>
      </c>
      <c r="Q3241">
        <f>VLOOKUP(Table5[[#This Row],[CONTROLN]],vlookup_table[],7,FALSE)</f>
        <v>5</v>
      </c>
      <c r="R3241">
        <f t="shared" si="50"/>
        <v>80</v>
      </c>
      <c r="S32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42" spans="1:19" x14ac:dyDescent="0.35">
      <c r="A3242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  <c r="N3242">
        <f>VLOOKUP(Table5[[#This Row],[CONTROLN]],vlookup_table[],2,FALSE)</f>
        <v>0</v>
      </c>
      <c r="O3242">
        <f>VLOOKUP(Table5[[#This Row],[CONTROLN]],vlookup_table[],4,FALSE)</f>
        <v>5401</v>
      </c>
      <c r="P3242" t="str">
        <f>VLOOKUP(Table5[[#This Row],[CONTROLN]],vlookup_table[],5,FALSE)</f>
        <v>T1</v>
      </c>
      <c r="Q3242">
        <f>VLOOKUP(Table5[[#This Row],[CONTROLN]],vlookup_table[],7,FALSE)</f>
        <v>20</v>
      </c>
      <c r="R3242">
        <f t="shared" si="50"/>
        <v>43</v>
      </c>
      <c r="S32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43" spans="1:19" x14ac:dyDescent="0.35">
      <c r="A3243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  <c r="N3243">
        <f>VLOOKUP(Table5[[#This Row],[CONTROLN]],vlookup_table[],2,FALSE)</f>
        <v>0</v>
      </c>
      <c r="O3243">
        <f>VLOOKUP(Table5[[#This Row],[CONTROLN]],vlookup_table[],4,FALSE)</f>
        <v>1201</v>
      </c>
      <c r="P3243" t="str">
        <f>VLOOKUP(Table5[[#This Row],[CONTROLN]],vlookup_table[],5,FALSE)</f>
        <v>S2</v>
      </c>
      <c r="Q3243">
        <f>VLOOKUP(Table5[[#This Row],[CONTROLN]],vlookup_table[],7,FALSE)</f>
        <v>5</v>
      </c>
      <c r="R3243">
        <f t="shared" si="50"/>
        <v>85</v>
      </c>
      <c r="S32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44" spans="1:19" x14ac:dyDescent="0.35">
      <c r="A3244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  <c r="N3244">
        <f>VLOOKUP(Table5[[#This Row],[CONTROLN]],vlookup_table[],2,FALSE)</f>
        <v>1</v>
      </c>
      <c r="O3244">
        <f>VLOOKUP(Table5[[#This Row],[CONTROLN]],vlookup_table[],4,FALSE)</f>
        <v>6801</v>
      </c>
      <c r="P3244" t="str">
        <f>VLOOKUP(Table5[[#This Row],[CONTROLN]],vlookup_table[],5,FALSE)</f>
        <v>T2</v>
      </c>
      <c r="Q3244">
        <f>VLOOKUP(Table5[[#This Row],[CONTROLN]],vlookup_table[],7,FALSE)</f>
        <v>6</v>
      </c>
      <c r="R3244">
        <f t="shared" si="50"/>
        <v>29</v>
      </c>
      <c r="S32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45" spans="1:19" x14ac:dyDescent="0.35">
      <c r="A3245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  <c r="N3245">
        <f>VLOOKUP(Table5[[#This Row],[CONTROLN]],vlookup_table[],2,FALSE)</f>
        <v>28</v>
      </c>
      <c r="O3245">
        <f>VLOOKUP(Table5[[#This Row],[CONTROLN]],vlookup_table[],4,FALSE)</f>
        <v>3908</v>
      </c>
      <c r="P3245" t="str">
        <f>VLOOKUP(Table5[[#This Row],[CONTROLN]],vlookup_table[],5,FALSE)</f>
        <v>U2</v>
      </c>
      <c r="Q3245">
        <f>VLOOKUP(Table5[[#This Row],[CONTROLN]],vlookup_table[],7,FALSE)</f>
        <v>20</v>
      </c>
      <c r="R3245">
        <f t="shared" si="50"/>
        <v>57</v>
      </c>
      <c r="S32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46" spans="1:19" x14ac:dyDescent="0.35">
      <c r="A3246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  <c r="N3246">
        <f>VLOOKUP(Table5[[#This Row],[CONTROLN]],vlookup_table[],2,FALSE)</f>
        <v>1</v>
      </c>
      <c r="O3246">
        <f>VLOOKUP(Table5[[#This Row],[CONTROLN]],vlookup_table[],4,FALSE)</f>
        <v>0</v>
      </c>
      <c r="P3246" t="str">
        <f>VLOOKUP(Table5[[#This Row],[CONTROLN]],vlookup_table[],5,FALSE)</f>
        <v>S2</v>
      </c>
      <c r="Q3246">
        <f>VLOOKUP(Table5[[#This Row],[CONTROLN]],vlookup_table[],7,FALSE)</f>
        <v>23</v>
      </c>
      <c r="R3246" t="str">
        <f t="shared" si="50"/>
        <v/>
      </c>
      <c r="S32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47" spans="1:19" x14ac:dyDescent="0.35">
      <c r="A3247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  <c r="N3247">
        <f>VLOOKUP(Table5[[#This Row],[CONTROLN]],vlookup_table[],2,FALSE)</f>
        <v>0</v>
      </c>
      <c r="O3247">
        <f>VLOOKUP(Table5[[#This Row],[CONTROLN]],vlookup_table[],4,FALSE)</f>
        <v>0</v>
      </c>
      <c r="P3247" t="str">
        <f>VLOOKUP(Table5[[#This Row],[CONTROLN]],vlookup_table[],5,FALSE)</f>
        <v/>
      </c>
      <c r="Q3247">
        <f>VLOOKUP(Table5[[#This Row],[CONTROLN]],vlookup_table[],7,FALSE)</f>
        <v>32</v>
      </c>
      <c r="R3247" t="str">
        <f t="shared" si="50"/>
        <v/>
      </c>
      <c r="S324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248" spans="1:19" x14ac:dyDescent="0.35">
      <c r="A3248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  <c r="N3248">
        <f>VLOOKUP(Table5[[#This Row],[CONTROLN]],vlookup_table[],2,FALSE)</f>
        <v>28</v>
      </c>
      <c r="O3248">
        <f>VLOOKUP(Table5[[#This Row],[CONTROLN]],vlookup_table[],4,FALSE)</f>
        <v>0</v>
      </c>
      <c r="P3248" t="str">
        <f>VLOOKUP(Table5[[#This Row],[CONTROLN]],vlookup_table[],5,FALSE)</f>
        <v>R3</v>
      </c>
      <c r="Q3248">
        <f>VLOOKUP(Table5[[#This Row],[CONTROLN]],vlookup_table[],7,FALSE)</f>
        <v>11</v>
      </c>
      <c r="R3248" t="str">
        <f t="shared" si="50"/>
        <v/>
      </c>
      <c r="S32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49" spans="1:19" x14ac:dyDescent="0.35">
      <c r="A3249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  <c r="N3249">
        <f>VLOOKUP(Table5[[#This Row],[CONTROLN]],vlookup_table[],2,FALSE)</f>
        <v>0</v>
      </c>
      <c r="O3249">
        <f>VLOOKUP(Table5[[#This Row],[CONTROLN]],vlookup_table[],4,FALSE)</f>
        <v>0</v>
      </c>
      <c r="P3249" t="str">
        <f>VLOOKUP(Table5[[#This Row],[CONTROLN]],vlookup_table[],5,FALSE)</f>
        <v>C2</v>
      </c>
      <c r="Q3249">
        <f>VLOOKUP(Table5[[#This Row],[CONTROLN]],vlookup_table[],7,FALSE)</f>
        <v>10</v>
      </c>
      <c r="R3249" t="str">
        <f t="shared" si="50"/>
        <v/>
      </c>
      <c r="S32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50" spans="1:19" x14ac:dyDescent="0.35">
      <c r="A3250">
        <v>187748</v>
      </c>
      <c r="B3250" t="s">
        <v>13</v>
      </c>
      <c r="C3250" t="s">
        <v>109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  <c r="N3250">
        <f>VLOOKUP(Table5[[#This Row],[CONTROLN]],vlookup_table[],2,FALSE)</f>
        <v>0</v>
      </c>
      <c r="O3250">
        <f>VLOOKUP(Table5[[#This Row],[CONTROLN]],vlookup_table[],4,FALSE)</f>
        <v>0</v>
      </c>
      <c r="P3250" t="str">
        <f>VLOOKUP(Table5[[#This Row],[CONTROLN]],vlookup_table[],5,FALSE)</f>
        <v/>
      </c>
      <c r="Q3250">
        <f>VLOOKUP(Table5[[#This Row],[CONTROLN]],vlookup_table[],7,FALSE)</f>
        <v>7</v>
      </c>
      <c r="R3250" t="str">
        <f t="shared" si="50"/>
        <v/>
      </c>
      <c r="S325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251" spans="1:19" x14ac:dyDescent="0.35">
      <c r="A325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  <c r="N3251">
        <f>VLOOKUP(Table5[[#This Row],[CONTROLN]],vlookup_table[],2,FALSE)</f>
        <v>1</v>
      </c>
      <c r="O3251">
        <f>VLOOKUP(Table5[[#This Row],[CONTROLN]],vlookup_table[],4,FALSE)</f>
        <v>2303</v>
      </c>
      <c r="P3251" t="str">
        <f>VLOOKUP(Table5[[#This Row],[CONTROLN]],vlookup_table[],5,FALSE)</f>
        <v>S1</v>
      </c>
      <c r="Q3251">
        <f>VLOOKUP(Table5[[#This Row],[CONTROLN]],vlookup_table[],7,FALSE)</f>
        <v>12</v>
      </c>
      <c r="R3251">
        <f t="shared" si="50"/>
        <v>74</v>
      </c>
      <c r="S32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52" spans="1:19" x14ac:dyDescent="0.35">
      <c r="A3252">
        <v>47276</v>
      </c>
      <c r="B3252" t="s">
        <v>44</v>
      </c>
      <c r="C3252" t="s">
        <v>14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  <c r="N3252">
        <f>VLOOKUP(Table5[[#This Row],[CONTROLN]],vlookup_table[],2,FALSE)</f>
        <v>1</v>
      </c>
      <c r="O3252">
        <f>VLOOKUP(Table5[[#This Row],[CONTROLN]],vlookup_table[],4,FALSE)</f>
        <v>4001</v>
      </c>
      <c r="P3252" t="str">
        <f>VLOOKUP(Table5[[#This Row],[CONTROLN]],vlookup_table[],5,FALSE)</f>
        <v>T2</v>
      </c>
      <c r="Q3252">
        <f>VLOOKUP(Table5[[#This Row],[CONTROLN]],vlookup_table[],7,FALSE)</f>
        <v>6</v>
      </c>
      <c r="R3252">
        <f t="shared" si="50"/>
        <v>57</v>
      </c>
      <c r="S32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53" spans="1:19" x14ac:dyDescent="0.35">
      <c r="A3253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  <c r="N3253">
        <f>VLOOKUP(Table5[[#This Row],[CONTROLN]],vlookup_table[],2,FALSE)</f>
        <v>2</v>
      </c>
      <c r="O3253">
        <f>VLOOKUP(Table5[[#This Row],[CONTROLN]],vlookup_table[],4,FALSE)</f>
        <v>4601</v>
      </c>
      <c r="P3253" t="str">
        <f>VLOOKUP(Table5[[#This Row],[CONTROLN]],vlookup_table[],5,FALSE)</f>
        <v>T2</v>
      </c>
      <c r="Q3253">
        <f>VLOOKUP(Table5[[#This Row],[CONTROLN]],vlookup_table[],7,FALSE)</f>
        <v>15</v>
      </c>
      <c r="R3253">
        <f t="shared" si="50"/>
        <v>51</v>
      </c>
      <c r="S32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54" spans="1:19" x14ac:dyDescent="0.35">
      <c r="A3254">
        <v>102579</v>
      </c>
      <c r="B3254" t="s">
        <v>37</v>
      </c>
      <c r="C3254" t="s">
        <v>109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  <c r="N3254">
        <f>VLOOKUP(Table5[[#This Row],[CONTROLN]],vlookup_table[],2,FALSE)</f>
        <v>0</v>
      </c>
      <c r="O3254">
        <f>VLOOKUP(Table5[[#This Row],[CONTROLN]],vlookup_table[],4,FALSE)</f>
        <v>0</v>
      </c>
      <c r="P3254" t="str">
        <f>VLOOKUP(Table5[[#This Row],[CONTROLN]],vlookup_table[],5,FALSE)</f>
        <v>R2</v>
      </c>
      <c r="Q3254">
        <f>VLOOKUP(Table5[[#This Row],[CONTROLN]],vlookup_table[],7,FALSE)</f>
        <v>5</v>
      </c>
      <c r="R3254" t="str">
        <f t="shared" si="50"/>
        <v/>
      </c>
      <c r="S32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55" spans="1:19" x14ac:dyDescent="0.35">
      <c r="A3255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  <c r="N3255">
        <f>VLOOKUP(Table5[[#This Row],[CONTROLN]],vlookup_table[],2,FALSE)</f>
        <v>0</v>
      </c>
      <c r="O3255">
        <f>VLOOKUP(Table5[[#This Row],[CONTROLN]],vlookup_table[],4,FALSE)</f>
        <v>602</v>
      </c>
      <c r="P3255" t="str">
        <f>VLOOKUP(Table5[[#This Row],[CONTROLN]],vlookup_table[],5,FALSE)</f>
        <v>S2</v>
      </c>
      <c r="Q3255">
        <f>VLOOKUP(Table5[[#This Row],[CONTROLN]],vlookup_table[],7,FALSE)</f>
        <v>10</v>
      </c>
      <c r="R3255">
        <f t="shared" si="50"/>
        <v>91</v>
      </c>
      <c r="S32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56" spans="1:19" x14ac:dyDescent="0.35">
      <c r="A3256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  <c r="N3256">
        <f>VLOOKUP(Table5[[#This Row],[CONTROLN]],vlookup_table[],2,FALSE)</f>
        <v>28</v>
      </c>
      <c r="O3256">
        <f>VLOOKUP(Table5[[#This Row],[CONTROLN]],vlookup_table[],4,FALSE)</f>
        <v>4001</v>
      </c>
      <c r="P3256" t="str">
        <f>VLOOKUP(Table5[[#This Row],[CONTROLN]],vlookup_table[],5,FALSE)</f>
        <v>R3</v>
      </c>
      <c r="Q3256">
        <f>VLOOKUP(Table5[[#This Row],[CONTROLN]],vlookup_table[],7,FALSE)</f>
        <v>5</v>
      </c>
      <c r="R3256">
        <f t="shared" si="50"/>
        <v>57</v>
      </c>
      <c r="S32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57" spans="1:19" x14ac:dyDescent="0.35">
      <c r="A3257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  <c r="N3257">
        <f>VLOOKUP(Table5[[#This Row],[CONTROLN]],vlookup_table[],2,FALSE)</f>
        <v>1</v>
      </c>
      <c r="O3257">
        <f>VLOOKUP(Table5[[#This Row],[CONTROLN]],vlookup_table[],4,FALSE)</f>
        <v>1701</v>
      </c>
      <c r="P3257" t="str">
        <f>VLOOKUP(Table5[[#This Row],[CONTROLN]],vlookup_table[],5,FALSE)</f>
        <v>R2</v>
      </c>
      <c r="Q3257">
        <f>VLOOKUP(Table5[[#This Row],[CONTROLN]],vlookup_table[],7,FALSE)</f>
        <v>5</v>
      </c>
      <c r="R3257">
        <f t="shared" si="50"/>
        <v>80</v>
      </c>
      <c r="S32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58" spans="1:19" x14ac:dyDescent="0.35">
      <c r="A3258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  <c r="N3258">
        <f>VLOOKUP(Table5[[#This Row],[CONTROLN]],vlookup_table[],2,FALSE)</f>
        <v>1</v>
      </c>
      <c r="O3258">
        <f>VLOOKUP(Table5[[#This Row],[CONTROLN]],vlookup_table[],4,FALSE)</f>
        <v>4201</v>
      </c>
      <c r="P3258" t="str">
        <f>VLOOKUP(Table5[[#This Row],[CONTROLN]],vlookup_table[],5,FALSE)</f>
        <v>U3</v>
      </c>
      <c r="Q3258">
        <f>VLOOKUP(Table5[[#This Row],[CONTROLN]],vlookup_table[],7,FALSE)</f>
        <v>10</v>
      </c>
      <c r="R3258">
        <f t="shared" si="50"/>
        <v>55</v>
      </c>
      <c r="S32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59" spans="1:19" x14ac:dyDescent="0.35">
      <c r="A3259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  <c r="N3259">
        <f>VLOOKUP(Table5[[#This Row],[CONTROLN]],vlookup_table[],2,FALSE)</f>
        <v>1</v>
      </c>
      <c r="O3259">
        <f>VLOOKUP(Table5[[#This Row],[CONTROLN]],vlookup_table[],4,FALSE)</f>
        <v>2001</v>
      </c>
      <c r="P3259" t="str">
        <f>VLOOKUP(Table5[[#This Row],[CONTROLN]],vlookup_table[],5,FALSE)</f>
        <v>C3</v>
      </c>
      <c r="Q3259">
        <f>VLOOKUP(Table5[[#This Row],[CONTROLN]],vlookup_table[],7,FALSE)</f>
        <v>10</v>
      </c>
      <c r="R3259">
        <f t="shared" si="50"/>
        <v>77</v>
      </c>
      <c r="S32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60" spans="1:19" x14ac:dyDescent="0.35">
      <c r="A3260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  <c r="N3260">
        <f>VLOOKUP(Table5[[#This Row],[CONTROLN]],vlookup_table[],2,FALSE)</f>
        <v>0</v>
      </c>
      <c r="O3260">
        <f>VLOOKUP(Table5[[#This Row],[CONTROLN]],vlookup_table[],4,FALSE)</f>
        <v>1108</v>
      </c>
      <c r="P3260" t="str">
        <f>VLOOKUP(Table5[[#This Row],[CONTROLN]],vlookup_table[],5,FALSE)</f>
        <v>R2</v>
      </c>
      <c r="Q3260">
        <f>VLOOKUP(Table5[[#This Row],[CONTROLN]],vlookup_table[],7,FALSE)</f>
        <v>10</v>
      </c>
      <c r="R3260">
        <f t="shared" si="50"/>
        <v>85</v>
      </c>
      <c r="S32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61" spans="1:19" x14ac:dyDescent="0.35">
      <c r="A326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  <c r="N3261">
        <f>VLOOKUP(Table5[[#This Row],[CONTROLN]],vlookup_table[],2,FALSE)</f>
        <v>2</v>
      </c>
      <c r="O3261">
        <f>VLOOKUP(Table5[[#This Row],[CONTROLN]],vlookup_table[],4,FALSE)</f>
        <v>2601</v>
      </c>
      <c r="P3261" t="str">
        <f>VLOOKUP(Table5[[#This Row],[CONTROLN]],vlookup_table[],5,FALSE)</f>
        <v>T2</v>
      </c>
      <c r="Q3261">
        <f>VLOOKUP(Table5[[#This Row],[CONTROLN]],vlookup_table[],7,FALSE)</f>
        <v>10</v>
      </c>
      <c r="R3261">
        <f t="shared" si="50"/>
        <v>71</v>
      </c>
      <c r="S32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62" spans="1:19" x14ac:dyDescent="0.35">
      <c r="A3262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  <c r="N3262">
        <f>VLOOKUP(Table5[[#This Row],[CONTROLN]],vlookup_table[],2,FALSE)</f>
        <v>0</v>
      </c>
      <c r="O3262">
        <f>VLOOKUP(Table5[[#This Row],[CONTROLN]],vlookup_table[],4,FALSE)</f>
        <v>0</v>
      </c>
      <c r="P3262" t="str">
        <f>VLOOKUP(Table5[[#This Row],[CONTROLN]],vlookup_table[],5,FALSE)</f>
        <v>C2</v>
      </c>
      <c r="Q3262">
        <f>VLOOKUP(Table5[[#This Row],[CONTROLN]],vlookup_table[],7,FALSE)</f>
        <v>10</v>
      </c>
      <c r="R3262" t="str">
        <f t="shared" si="50"/>
        <v/>
      </c>
      <c r="S32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63" spans="1:19" x14ac:dyDescent="0.35">
      <c r="A3263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  <c r="N3263">
        <f>VLOOKUP(Table5[[#This Row],[CONTROLN]],vlookup_table[],2,FALSE)</f>
        <v>0</v>
      </c>
      <c r="O3263">
        <f>VLOOKUP(Table5[[#This Row],[CONTROLN]],vlookup_table[],4,FALSE)</f>
        <v>5308</v>
      </c>
      <c r="P3263" t="str">
        <f>VLOOKUP(Table5[[#This Row],[CONTROLN]],vlookup_table[],5,FALSE)</f>
        <v>T1</v>
      </c>
      <c r="Q3263">
        <f>VLOOKUP(Table5[[#This Row],[CONTROLN]],vlookup_table[],7,FALSE)</f>
        <v>36</v>
      </c>
      <c r="R3263">
        <f t="shared" si="50"/>
        <v>43</v>
      </c>
      <c r="S32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64" spans="1:19" x14ac:dyDescent="0.35">
      <c r="A3264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  <c r="N3264">
        <f>VLOOKUP(Table5[[#This Row],[CONTROLN]],vlookup_table[],2,FALSE)</f>
        <v>0</v>
      </c>
      <c r="O3264">
        <f>VLOOKUP(Table5[[#This Row],[CONTROLN]],vlookup_table[],4,FALSE)</f>
        <v>3601</v>
      </c>
      <c r="P3264" t="str">
        <f>VLOOKUP(Table5[[#This Row],[CONTROLN]],vlookup_table[],5,FALSE)</f>
        <v>S2</v>
      </c>
      <c r="Q3264">
        <f>VLOOKUP(Table5[[#This Row],[CONTROLN]],vlookup_table[],7,FALSE)</f>
        <v>5</v>
      </c>
      <c r="R3264">
        <f t="shared" si="50"/>
        <v>61</v>
      </c>
      <c r="S32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65" spans="1:19" x14ac:dyDescent="0.35">
      <c r="A3265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  <c r="N3265">
        <f>VLOOKUP(Table5[[#This Row],[CONTROLN]],vlookup_table[],2,FALSE)</f>
        <v>1</v>
      </c>
      <c r="O3265">
        <f>VLOOKUP(Table5[[#This Row],[CONTROLN]],vlookup_table[],4,FALSE)</f>
        <v>2212</v>
      </c>
      <c r="P3265" t="str">
        <f>VLOOKUP(Table5[[#This Row],[CONTROLN]],vlookup_table[],5,FALSE)</f>
        <v>T3</v>
      </c>
      <c r="Q3265">
        <f>VLOOKUP(Table5[[#This Row],[CONTROLN]],vlookup_table[],7,FALSE)</f>
        <v>5</v>
      </c>
      <c r="R3265">
        <f t="shared" si="50"/>
        <v>74</v>
      </c>
      <c r="S32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66" spans="1:19" x14ac:dyDescent="0.35">
      <c r="A3266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  <c r="N3266">
        <f>VLOOKUP(Table5[[#This Row],[CONTROLN]],vlookup_table[],2,FALSE)</f>
        <v>0</v>
      </c>
      <c r="O3266">
        <f>VLOOKUP(Table5[[#This Row],[CONTROLN]],vlookup_table[],4,FALSE)</f>
        <v>5412</v>
      </c>
      <c r="P3266" t="str">
        <f>VLOOKUP(Table5[[#This Row],[CONTROLN]],vlookup_table[],5,FALSE)</f>
        <v>T2</v>
      </c>
      <c r="Q3266">
        <f>VLOOKUP(Table5[[#This Row],[CONTROLN]],vlookup_table[],7,FALSE)</f>
        <v>50</v>
      </c>
      <c r="R3266">
        <f t="shared" ref="R3266:R3329" si="51">IF(OR(O3266="",O3266=0),"",(1997-(1900+INT(O3266/100)))-IF(MOD(O3266,100)&gt;6,1,0))</f>
        <v>42</v>
      </c>
      <c r="S32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67" spans="1:19" x14ac:dyDescent="0.35">
      <c r="A3267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  <c r="N3267">
        <f>VLOOKUP(Table5[[#This Row],[CONTROLN]],vlookup_table[],2,FALSE)</f>
        <v>1</v>
      </c>
      <c r="O3267">
        <f>VLOOKUP(Table5[[#This Row],[CONTROLN]],vlookup_table[],4,FALSE)</f>
        <v>1801</v>
      </c>
      <c r="P3267" t="str">
        <f>VLOOKUP(Table5[[#This Row],[CONTROLN]],vlookup_table[],5,FALSE)</f>
        <v>C2</v>
      </c>
      <c r="Q3267">
        <f>VLOOKUP(Table5[[#This Row],[CONTROLN]],vlookup_table[],7,FALSE)</f>
        <v>12</v>
      </c>
      <c r="R3267">
        <f t="shared" si="51"/>
        <v>79</v>
      </c>
      <c r="S32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68" spans="1:19" x14ac:dyDescent="0.35">
      <c r="A3268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  <c r="N3268">
        <f>VLOOKUP(Table5[[#This Row],[CONTROLN]],vlookup_table[],2,FALSE)</f>
        <v>0</v>
      </c>
      <c r="O3268">
        <f>VLOOKUP(Table5[[#This Row],[CONTROLN]],vlookup_table[],4,FALSE)</f>
        <v>7101</v>
      </c>
      <c r="P3268" t="str">
        <f>VLOOKUP(Table5[[#This Row],[CONTROLN]],vlookup_table[],5,FALSE)</f>
        <v>R1</v>
      </c>
      <c r="Q3268">
        <f>VLOOKUP(Table5[[#This Row],[CONTROLN]],vlookup_table[],7,FALSE)</f>
        <v>15</v>
      </c>
      <c r="R3268">
        <f t="shared" si="51"/>
        <v>26</v>
      </c>
      <c r="S32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69" spans="1:19" x14ac:dyDescent="0.35">
      <c r="A3269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  <c r="N3269">
        <f>VLOOKUP(Table5[[#This Row],[CONTROLN]],vlookup_table[],2,FALSE)</f>
        <v>28</v>
      </c>
      <c r="O3269">
        <f>VLOOKUP(Table5[[#This Row],[CONTROLN]],vlookup_table[],4,FALSE)</f>
        <v>4608</v>
      </c>
      <c r="P3269" t="str">
        <f>VLOOKUP(Table5[[#This Row],[CONTROLN]],vlookup_table[],5,FALSE)</f>
        <v>S1</v>
      </c>
      <c r="Q3269">
        <f>VLOOKUP(Table5[[#This Row],[CONTROLN]],vlookup_table[],7,FALSE)</f>
        <v>35</v>
      </c>
      <c r="R3269">
        <f t="shared" si="51"/>
        <v>50</v>
      </c>
      <c r="S32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70" spans="1:19" x14ac:dyDescent="0.35">
      <c r="A3270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  <c r="N3270">
        <f>VLOOKUP(Table5[[#This Row],[CONTROLN]],vlookup_table[],2,FALSE)</f>
        <v>0</v>
      </c>
      <c r="O3270">
        <f>VLOOKUP(Table5[[#This Row],[CONTROLN]],vlookup_table[],4,FALSE)</f>
        <v>4501</v>
      </c>
      <c r="P3270" t="str">
        <f>VLOOKUP(Table5[[#This Row],[CONTROLN]],vlookup_table[],5,FALSE)</f>
        <v>S1</v>
      </c>
      <c r="Q3270">
        <f>VLOOKUP(Table5[[#This Row],[CONTROLN]],vlookup_table[],7,FALSE)</f>
        <v>19</v>
      </c>
      <c r="R3270">
        <f t="shared" si="51"/>
        <v>52</v>
      </c>
      <c r="S32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71" spans="1:19" x14ac:dyDescent="0.35">
      <c r="A327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  <c r="N3271">
        <f>VLOOKUP(Table5[[#This Row],[CONTROLN]],vlookup_table[],2,FALSE)</f>
        <v>2</v>
      </c>
      <c r="O3271">
        <f>VLOOKUP(Table5[[#This Row],[CONTROLN]],vlookup_table[],4,FALSE)</f>
        <v>2601</v>
      </c>
      <c r="P3271" t="str">
        <f>VLOOKUP(Table5[[#This Row],[CONTROLN]],vlookup_table[],5,FALSE)</f>
        <v>C3</v>
      </c>
      <c r="Q3271">
        <f>VLOOKUP(Table5[[#This Row],[CONTROLN]],vlookup_table[],7,FALSE)</f>
        <v>10</v>
      </c>
      <c r="R3271">
        <f t="shared" si="51"/>
        <v>71</v>
      </c>
      <c r="S32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72" spans="1:19" x14ac:dyDescent="0.35">
      <c r="A3272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  <c r="N3272">
        <f>VLOOKUP(Table5[[#This Row],[CONTROLN]],vlookup_table[],2,FALSE)</f>
        <v>0</v>
      </c>
      <c r="O3272">
        <f>VLOOKUP(Table5[[#This Row],[CONTROLN]],vlookup_table[],4,FALSE)</f>
        <v>4001</v>
      </c>
      <c r="P3272" t="str">
        <f>VLOOKUP(Table5[[#This Row],[CONTROLN]],vlookup_table[],5,FALSE)</f>
        <v>U1</v>
      </c>
      <c r="Q3272">
        <f>VLOOKUP(Table5[[#This Row],[CONTROLN]],vlookup_table[],7,FALSE)</f>
        <v>35</v>
      </c>
      <c r="R3272">
        <f t="shared" si="51"/>
        <v>57</v>
      </c>
      <c r="S32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73" spans="1:19" x14ac:dyDescent="0.35">
      <c r="A3273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  <c r="N3273">
        <f>VLOOKUP(Table5[[#This Row],[CONTROLN]],vlookup_table[],2,FALSE)</f>
        <v>1002</v>
      </c>
      <c r="O3273">
        <f>VLOOKUP(Table5[[#This Row],[CONTROLN]],vlookup_table[],4,FALSE)</f>
        <v>0</v>
      </c>
      <c r="P3273" t="str">
        <f>VLOOKUP(Table5[[#This Row],[CONTROLN]],vlookup_table[],5,FALSE)</f>
        <v>R2</v>
      </c>
      <c r="Q3273">
        <f>VLOOKUP(Table5[[#This Row],[CONTROLN]],vlookup_table[],7,FALSE)</f>
        <v>15</v>
      </c>
      <c r="R3273" t="str">
        <f t="shared" si="51"/>
        <v/>
      </c>
      <c r="S32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74" spans="1:19" x14ac:dyDescent="0.35">
      <c r="A3274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  <c r="N3274">
        <f>VLOOKUP(Table5[[#This Row],[CONTROLN]],vlookup_table[],2,FALSE)</f>
        <v>0</v>
      </c>
      <c r="O3274">
        <f>VLOOKUP(Table5[[#This Row],[CONTROLN]],vlookup_table[],4,FALSE)</f>
        <v>0</v>
      </c>
      <c r="P3274" t="str">
        <f>VLOOKUP(Table5[[#This Row],[CONTROLN]],vlookup_table[],5,FALSE)</f>
        <v>R3</v>
      </c>
      <c r="Q3274">
        <f>VLOOKUP(Table5[[#This Row],[CONTROLN]],vlookup_table[],7,FALSE)</f>
        <v>10</v>
      </c>
      <c r="R3274" t="str">
        <f t="shared" si="51"/>
        <v/>
      </c>
      <c r="S32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75" spans="1:19" x14ac:dyDescent="0.35">
      <c r="A3275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  <c r="N3275">
        <f>VLOOKUP(Table5[[#This Row],[CONTROLN]],vlookup_table[],2,FALSE)</f>
        <v>0</v>
      </c>
      <c r="O3275">
        <f>VLOOKUP(Table5[[#This Row],[CONTROLN]],vlookup_table[],4,FALSE)</f>
        <v>1001</v>
      </c>
      <c r="P3275" t="str">
        <f>VLOOKUP(Table5[[#This Row],[CONTROLN]],vlookup_table[],5,FALSE)</f>
        <v/>
      </c>
      <c r="Q3275">
        <f>VLOOKUP(Table5[[#This Row],[CONTROLN]],vlookup_table[],7,FALSE)</f>
        <v>10</v>
      </c>
      <c r="R3275">
        <f t="shared" si="51"/>
        <v>87</v>
      </c>
      <c r="S327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276" spans="1:19" x14ac:dyDescent="0.35">
      <c r="A3276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  <c r="N3276">
        <f>VLOOKUP(Table5[[#This Row],[CONTROLN]],vlookup_table[],2,FALSE)</f>
        <v>28</v>
      </c>
      <c r="O3276">
        <f>VLOOKUP(Table5[[#This Row],[CONTROLN]],vlookup_table[],4,FALSE)</f>
        <v>4301</v>
      </c>
      <c r="P3276" t="str">
        <f>VLOOKUP(Table5[[#This Row],[CONTROLN]],vlookup_table[],5,FALSE)</f>
        <v>U2</v>
      </c>
      <c r="Q3276">
        <f>VLOOKUP(Table5[[#This Row],[CONTROLN]],vlookup_table[],7,FALSE)</f>
        <v>14</v>
      </c>
      <c r="R3276">
        <f t="shared" si="51"/>
        <v>54</v>
      </c>
      <c r="S32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77" spans="1:19" x14ac:dyDescent="0.35">
      <c r="A3277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  <c r="N3277">
        <f>VLOOKUP(Table5[[#This Row],[CONTROLN]],vlookup_table[],2,FALSE)</f>
        <v>1</v>
      </c>
      <c r="O3277">
        <f>VLOOKUP(Table5[[#This Row],[CONTROLN]],vlookup_table[],4,FALSE)</f>
        <v>6001</v>
      </c>
      <c r="P3277" t="str">
        <f>VLOOKUP(Table5[[#This Row],[CONTROLN]],vlookup_table[],5,FALSE)</f>
        <v>U1</v>
      </c>
      <c r="Q3277">
        <f>VLOOKUP(Table5[[#This Row],[CONTROLN]],vlookup_table[],7,FALSE)</f>
        <v>30</v>
      </c>
      <c r="R3277">
        <f t="shared" si="51"/>
        <v>37</v>
      </c>
      <c r="S32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78" spans="1:19" x14ac:dyDescent="0.35">
      <c r="A3278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  <c r="N3278">
        <f>VLOOKUP(Table5[[#This Row],[CONTROLN]],vlookup_table[],2,FALSE)</f>
        <v>28</v>
      </c>
      <c r="O3278">
        <f>VLOOKUP(Table5[[#This Row],[CONTROLN]],vlookup_table[],4,FALSE)</f>
        <v>6011</v>
      </c>
      <c r="P3278" t="str">
        <f>VLOOKUP(Table5[[#This Row],[CONTROLN]],vlookup_table[],5,FALSE)</f>
        <v>C3</v>
      </c>
      <c r="Q3278">
        <f>VLOOKUP(Table5[[#This Row],[CONTROLN]],vlookup_table[],7,FALSE)</f>
        <v>15</v>
      </c>
      <c r="R3278">
        <f t="shared" si="51"/>
        <v>36</v>
      </c>
      <c r="S32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79" spans="1:19" x14ac:dyDescent="0.35">
      <c r="A3279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  <c r="N3279">
        <f>VLOOKUP(Table5[[#This Row],[CONTROLN]],vlookup_table[],2,FALSE)</f>
        <v>28</v>
      </c>
      <c r="O3279">
        <f>VLOOKUP(Table5[[#This Row],[CONTROLN]],vlookup_table[],4,FALSE)</f>
        <v>403</v>
      </c>
      <c r="P3279" t="str">
        <f>VLOOKUP(Table5[[#This Row],[CONTROLN]],vlookup_table[],5,FALSE)</f>
        <v>S1</v>
      </c>
      <c r="Q3279">
        <f>VLOOKUP(Table5[[#This Row],[CONTROLN]],vlookup_table[],7,FALSE)</f>
        <v>15</v>
      </c>
      <c r="R3279">
        <f t="shared" si="51"/>
        <v>93</v>
      </c>
      <c r="S32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80" spans="1:19" x14ac:dyDescent="0.35">
      <c r="A3280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  <c r="N3280">
        <f>VLOOKUP(Table5[[#This Row],[CONTROLN]],vlookup_table[],2,FALSE)</f>
        <v>0</v>
      </c>
      <c r="O3280">
        <f>VLOOKUP(Table5[[#This Row],[CONTROLN]],vlookup_table[],4,FALSE)</f>
        <v>0</v>
      </c>
      <c r="P3280" t="str">
        <f>VLOOKUP(Table5[[#This Row],[CONTROLN]],vlookup_table[],5,FALSE)</f>
        <v>U4</v>
      </c>
      <c r="Q3280">
        <f>VLOOKUP(Table5[[#This Row],[CONTROLN]],vlookup_table[],7,FALSE)</f>
        <v>5</v>
      </c>
      <c r="R3280" t="str">
        <f t="shared" si="51"/>
        <v/>
      </c>
      <c r="S32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81" spans="1:19" x14ac:dyDescent="0.35">
      <c r="A328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  <c r="N3281">
        <f>VLOOKUP(Table5[[#This Row],[CONTROLN]],vlookup_table[],2,FALSE)</f>
        <v>1</v>
      </c>
      <c r="O3281">
        <f>VLOOKUP(Table5[[#This Row],[CONTROLN]],vlookup_table[],4,FALSE)</f>
        <v>5002</v>
      </c>
      <c r="P3281" t="str">
        <f>VLOOKUP(Table5[[#This Row],[CONTROLN]],vlookup_table[],5,FALSE)</f>
        <v>T2</v>
      </c>
      <c r="Q3281">
        <f>VLOOKUP(Table5[[#This Row],[CONTROLN]],vlookup_table[],7,FALSE)</f>
        <v>13</v>
      </c>
      <c r="R3281">
        <f t="shared" si="51"/>
        <v>47</v>
      </c>
      <c r="S32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82" spans="1:19" x14ac:dyDescent="0.35">
      <c r="A3282">
        <v>138307</v>
      </c>
      <c r="B3282" t="s">
        <v>56</v>
      </c>
      <c r="C3282" t="s">
        <v>17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  <c r="N3282">
        <f>VLOOKUP(Table5[[#This Row],[CONTROLN]],vlookup_table[],2,FALSE)</f>
        <v>0</v>
      </c>
      <c r="O3282">
        <f>VLOOKUP(Table5[[#This Row],[CONTROLN]],vlookup_table[],4,FALSE)</f>
        <v>4310</v>
      </c>
      <c r="P3282" t="str">
        <f>VLOOKUP(Table5[[#This Row],[CONTROLN]],vlookup_table[],5,FALSE)</f>
        <v>S1</v>
      </c>
      <c r="Q3282">
        <f>VLOOKUP(Table5[[#This Row],[CONTROLN]],vlookup_table[],7,FALSE)</f>
        <v>18</v>
      </c>
      <c r="R3282">
        <f t="shared" si="51"/>
        <v>53</v>
      </c>
      <c r="S32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83" spans="1:19" x14ac:dyDescent="0.35">
      <c r="A3283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  <c r="N3283">
        <f>VLOOKUP(Table5[[#This Row],[CONTROLN]],vlookup_table[],2,FALSE)</f>
        <v>0</v>
      </c>
      <c r="O3283">
        <f>VLOOKUP(Table5[[#This Row],[CONTROLN]],vlookup_table[],4,FALSE)</f>
        <v>0</v>
      </c>
      <c r="P3283" t="str">
        <f>VLOOKUP(Table5[[#This Row],[CONTROLN]],vlookup_table[],5,FALSE)</f>
        <v>U1</v>
      </c>
      <c r="Q3283">
        <f>VLOOKUP(Table5[[#This Row],[CONTROLN]],vlookup_table[],7,FALSE)</f>
        <v>10</v>
      </c>
      <c r="R3283" t="str">
        <f t="shared" si="51"/>
        <v/>
      </c>
      <c r="S32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84" spans="1:19" x14ac:dyDescent="0.35">
      <c r="A3284">
        <v>21966</v>
      </c>
      <c r="B3284" t="s">
        <v>18</v>
      </c>
      <c r="C3284" t="s">
        <v>17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  <c r="N3284">
        <f>VLOOKUP(Table5[[#This Row],[CONTROLN]],vlookup_table[],2,FALSE)</f>
        <v>2</v>
      </c>
      <c r="O3284">
        <f>VLOOKUP(Table5[[#This Row],[CONTROLN]],vlookup_table[],4,FALSE)</f>
        <v>0</v>
      </c>
      <c r="P3284" t="str">
        <f>VLOOKUP(Table5[[#This Row],[CONTROLN]],vlookup_table[],5,FALSE)</f>
        <v>R2</v>
      </c>
      <c r="Q3284">
        <f>VLOOKUP(Table5[[#This Row],[CONTROLN]],vlookup_table[],7,FALSE)</f>
        <v>6</v>
      </c>
      <c r="R3284" t="str">
        <f t="shared" si="51"/>
        <v/>
      </c>
      <c r="S32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85" spans="1:19" x14ac:dyDescent="0.35">
      <c r="A3285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  <c r="N3285">
        <f>VLOOKUP(Table5[[#This Row],[CONTROLN]],vlookup_table[],2,FALSE)</f>
        <v>1</v>
      </c>
      <c r="O3285">
        <f>VLOOKUP(Table5[[#This Row],[CONTROLN]],vlookup_table[],4,FALSE)</f>
        <v>2308</v>
      </c>
      <c r="P3285" t="str">
        <f>VLOOKUP(Table5[[#This Row],[CONTROLN]],vlookup_table[],5,FALSE)</f>
        <v>C2</v>
      </c>
      <c r="Q3285">
        <f>VLOOKUP(Table5[[#This Row],[CONTROLN]],vlookup_table[],7,FALSE)</f>
        <v>10</v>
      </c>
      <c r="R3285">
        <f t="shared" si="51"/>
        <v>73</v>
      </c>
      <c r="S32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86" spans="1:19" x14ac:dyDescent="0.35">
      <c r="A3286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  <c r="N3286">
        <f>VLOOKUP(Table5[[#This Row],[CONTROLN]],vlookup_table[],2,FALSE)</f>
        <v>28</v>
      </c>
      <c r="O3286">
        <f>VLOOKUP(Table5[[#This Row],[CONTROLN]],vlookup_table[],4,FALSE)</f>
        <v>0</v>
      </c>
      <c r="P3286" t="str">
        <f>VLOOKUP(Table5[[#This Row],[CONTROLN]],vlookup_table[],5,FALSE)</f>
        <v>U3</v>
      </c>
      <c r="Q3286">
        <f>VLOOKUP(Table5[[#This Row],[CONTROLN]],vlookup_table[],7,FALSE)</f>
        <v>5</v>
      </c>
      <c r="R3286" t="str">
        <f t="shared" si="51"/>
        <v/>
      </c>
      <c r="S32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87" spans="1:19" x14ac:dyDescent="0.35">
      <c r="A3287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  <c r="N3287">
        <f>VLOOKUP(Table5[[#This Row],[CONTROLN]],vlookup_table[],2,FALSE)</f>
        <v>1</v>
      </c>
      <c r="O3287">
        <f>VLOOKUP(Table5[[#This Row],[CONTROLN]],vlookup_table[],4,FALSE)</f>
        <v>3911</v>
      </c>
      <c r="P3287" t="str">
        <f>VLOOKUP(Table5[[#This Row],[CONTROLN]],vlookup_table[],5,FALSE)</f>
        <v>S1</v>
      </c>
      <c r="Q3287">
        <f>VLOOKUP(Table5[[#This Row],[CONTROLN]],vlookup_table[],7,FALSE)</f>
        <v>5</v>
      </c>
      <c r="R3287">
        <f t="shared" si="51"/>
        <v>57</v>
      </c>
      <c r="S32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88" spans="1:19" x14ac:dyDescent="0.35">
      <c r="A3288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  <c r="N3288">
        <f>VLOOKUP(Table5[[#This Row],[CONTROLN]],vlookup_table[],2,FALSE)</f>
        <v>0</v>
      </c>
      <c r="O3288">
        <f>VLOOKUP(Table5[[#This Row],[CONTROLN]],vlookup_table[],4,FALSE)</f>
        <v>4801</v>
      </c>
      <c r="P3288" t="str">
        <f>VLOOKUP(Table5[[#This Row],[CONTROLN]],vlookup_table[],5,FALSE)</f>
        <v>T2</v>
      </c>
      <c r="Q3288">
        <f>VLOOKUP(Table5[[#This Row],[CONTROLN]],vlookup_table[],7,FALSE)</f>
        <v>10</v>
      </c>
      <c r="R3288">
        <f t="shared" si="51"/>
        <v>49</v>
      </c>
      <c r="S32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89" spans="1:19" x14ac:dyDescent="0.35">
      <c r="A3289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  <c r="N3289">
        <f>VLOOKUP(Table5[[#This Row],[CONTROLN]],vlookup_table[],2,FALSE)</f>
        <v>0</v>
      </c>
      <c r="O3289">
        <f>VLOOKUP(Table5[[#This Row],[CONTROLN]],vlookup_table[],4,FALSE)</f>
        <v>3311</v>
      </c>
      <c r="P3289" t="str">
        <f>VLOOKUP(Table5[[#This Row],[CONTROLN]],vlookup_table[],5,FALSE)</f>
        <v>C2</v>
      </c>
      <c r="Q3289">
        <f>VLOOKUP(Table5[[#This Row],[CONTROLN]],vlookup_table[],7,FALSE)</f>
        <v>15</v>
      </c>
      <c r="R3289">
        <f t="shared" si="51"/>
        <v>63</v>
      </c>
      <c r="S32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90" spans="1:19" x14ac:dyDescent="0.35">
      <c r="A3290">
        <v>7734</v>
      </c>
      <c r="B3290" t="s">
        <v>36</v>
      </c>
      <c r="C3290" t="s">
        <v>14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  <c r="N3290">
        <f>VLOOKUP(Table5[[#This Row],[CONTROLN]],vlookup_table[],2,FALSE)</f>
        <v>1</v>
      </c>
      <c r="O3290">
        <f>VLOOKUP(Table5[[#This Row],[CONTROLN]],vlookup_table[],4,FALSE)</f>
        <v>2512</v>
      </c>
      <c r="P3290" t="str">
        <f>VLOOKUP(Table5[[#This Row],[CONTROLN]],vlookup_table[],5,FALSE)</f>
        <v>T2</v>
      </c>
      <c r="Q3290">
        <f>VLOOKUP(Table5[[#This Row],[CONTROLN]],vlookup_table[],7,FALSE)</f>
        <v>20</v>
      </c>
      <c r="R3290">
        <f t="shared" si="51"/>
        <v>71</v>
      </c>
      <c r="S32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91" spans="1:19" x14ac:dyDescent="0.35">
      <c r="A329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  <c r="N3291">
        <f>VLOOKUP(Table5[[#This Row],[CONTROLN]],vlookup_table[],2,FALSE)</f>
        <v>2</v>
      </c>
      <c r="O3291">
        <f>VLOOKUP(Table5[[#This Row],[CONTROLN]],vlookup_table[],4,FALSE)</f>
        <v>0</v>
      </c>
      <c r="P3291" t="str">
        <f>VLOOKUP(Table5[[#This Row],[CONTROLN]],vlookup_table[],5,FALSE)</f>
        <v>C1</v>
      </c>
      <c r="Q3291">
        <f>VLOOKUP(Table5[[#This Row],[CONTROLN]],vlookup_table[],7,FALSE)</f>
        <v>16</v>
      </c>
      <c r="R3291" t="str">
        <f t="shared" si="51"/>
        <v/>
      </c>
      <c r="S32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92" spans="1:19" x14ac:dyDescent="0.35">
      <c r="A3292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  <c r="N3292">
        <f>VLOOKUP(Table5[[#This Row],[CONTROLN]],vlookup_table[],2,FALSE)</f>
        <v>2</v>
      </c>
      <c r="O3292">
        <f>VLOOKUP(Table5[[#This Row],[CONTROLN]],vlookup_table[],4,FALSE)</f>
        <v>1806</v>
      </c>
      <c r="P3292" t="str">
        <f>VLOOKUP(Table5[[#This Row],[CONTROLN]],vlookup_table[],5,FALSE)</f>
        <v>T3</v>
      </c>
      <c r="Q3292">
        <f>VLOOKUP(Table5[[#This Row],[CONTROLN]],vlookup_table[],7,FALSE)</f>
        <v>5</v>
      </c>
      <c r="R3292">
        <f t="shared" si="51"/>
        <v>79</v>
      </c>
      <c r="S32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93" spans="1:19" x14ac:dyDescent="0.35">
      <c r="A3293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  <c r="N3293">
        <f>VLOOKUP(Table5[[#This Row],[CONTROLN]],vlookup_table[],2,FALSE)</f>
        <v>1</v>
      </c>
      <c r="O3293">
        <f>VLOOKUP(Table5[[#This Row],[CONTROLN]],vlookup_table[],4,FALSE)</f>
        <v>2602</v>
      </c>
      <c r="P3293" t="str">
        <f>VLOOKUP(Table5[[#This Row],[CONTROLN]],vlookup_table[],5,FALSE)</f>
        <v>C1</v>
      </c>
      <c r="Q3293">
        <f>VLOOKUP(Table5[[#This Row],[CONTROLN]],vlookup_table[],7,FALSE)</f>
        <v>15</v>
      </c>
      <c r="R3293">
        <f t="shared" si="51"/>
        <v>71</v>
      </c>
      <c r="S32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294" spans="1:19" x14ac:dyDescent="0.35">
      <c r="A3294">
        <v>111371</v>
      </c>
      <c r="B3294" t="s">
        <v>33</v>
      </c>
      <c r="C3294" t="s">
        <v>109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  <c r="N3294">
        <f>VLOOKUP(Table5[[#This Row],[CONTROLN]],vlookup_table[],2,FALSE)</f>
        <v>0</v>
      </c>
      <c r="O3294">
        <f>VLOOKUP(Table5[[#This Row],[CONTROLN]],vlookup_table[],4,FALSE)</f>
        <v>0</v>
      </c>
      <c r="P3294" t="str">
        <f>VLOOKUP(Table5[[#This Row],[CONTROLN]],vlookup_table[],5,FALSE)</f>
        <v>T2</v>
      </c>
      <c r="Q3294">
        <f>VLOOKUP(Table5[[#This Row],[CONTROLN]],vlookup_table[],7,FALSE)</f>
        <v>20</v>
      </c>
      <c r="R3294" t="str">
        <f t="shared" si="51"/>
        <v/>
      </c>
      <c r="S32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295" spans="1:19" x14ac:dyDescent="0.35">
      <c r="A3295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  <c r="N3295">
        <f>VLOOKUP(Table5[[#This Row],[CONTROLN]],vlookup_table[],2,FALSE)</f>
        <v>2</v>
      </c>
      <c r="O3295">
        <f>VLOOKUP(Table5[[#This Row],[CONTROLN]],vlookup_table[],4,FALSE)</f>
        <v>2501</v>
      </c>
      <c r="P3295" t="str">
        <f>VLOOKUP(Table5[[#This Row],[CONTROLN]],vlookup_table[],5,FALSE)</f>
        <v>U1</v>
      </c>
      <c r="Q3295">
        <f>VLOOKUP(Table5[[#This Row],[CONTROLN]],vlookup_table[],7,FALSE)</f>
        <v>10</v>
      </c>
      <c r="R3295">
        <f t="shared" si="51"/>
        <v>72</v>
      </c>
      <c r="S32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296" spans="1:19" x14ac:dyDescent="0.35">
      <c r="A3296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  <c r="N3296">
        <f>VLOOKUP(Table5[[#This Row],[CONTROLN]],vlookup_table[],2,FALSE)</f>
        <v>0</v>
      </c>
      <c r="O3296">
        <f>VLOOKUP(Table5[[#This Row],[CONTROLN]],vlookup_table[],4,FALSE)</f>
        <v>2401</v>
      </c>
      <c r="P3296" t="str">
        <f>VLOOKUP(Table5[[#This Row],[CONTROLN]],vlookup_table[],5,FALSE)</f>
        <v>S1</v>
      </c>
      <c r="Q3296">
        <f>VLOOKUP(Table5[[#This Row],[CONTROLN]],vlookup_table[],7,FALSE)</f>
        <v>8</v>
      </c>
      <c r="R3296">
        <f t="shared" si="51"/>
        <v>73</v>
      </c>
      <c r="S32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97" spans="1:19" x14ac:dyDescent="0.35">
      <c r="A3297">
        <v>183223</v>
      </c>
      <c r="B3297" t="s">
        <v>41</v>
      </c>
      <c r="C3297" t="s">
        <v>14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  <c r="N3297">
        <f>VLOOKUP(Table5[[#This Row],[CONTROLN]],vlookup_table[],2,FALSE)</f>
        <v>1</v>
      </c>
      <c r="O3297">
        <f>VLOOKUP(Table5[[#This Row],[CONTROLN]],vlookup_table[],4,FALSE)</f>
        <v>5601</v>
      </c>
      <c r="P3297" t="str">
        <f>VLOOKUP(Table5[[#This Row],[CONTROLN]],vlookup_table[],5,FALSE)</f>
        <v>S2</v>
      </c>
      <c r="Q3297">
        <f>VLOOKUP(Table5[[#This Row],[CONTROLN]],vlookup_table[],7,FALSE)</f>
        <v>23</v>
      </c>
      <c r="R3297">
        <f t="shared" si="51"/>
        <v>41</v>
      </c>
      <c r="S32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298" spans="1:19" x14ac:dyDescent="0.35">
      <c r="A3298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  <c r="N3298">
        <f>VLOOKUP(Table5[[#This Row],[CONTROLN]],vlookup_table[],2,FALSE)</f>
        <v>0</v>
      </c>
      <c r="O3298">
        <f>VLOOKUP(Table5[[#This Row],[CONTROLN]],vlookup_table[],4,FALSE)</f>
        <v>3001</v>
      </c>
      <c r="P3298" t="str">
        <f>VLOOKUP(Table5[[#This Row],[CONTROLN]],vlookup_table[],5,FALSE)</f>
        <v>R2</v>
      </c>
      <c r="Q3298">
        <f>VLOOKUP(Table5[[#This Row],[CONTROLN]],vlookup_table[],7,FALSE)</f>
        <v>15</v>
      </c>
      <c r="R3298">
        <f t="shared" si="51"/>
        <v>67</v>
      </c>
      <c r="S32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299" spans="1:19" x14ac:dyDescent="0.35">
      <c r="A3299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  <c r="N3299">
        <f>VLOOKUP(Table5[[#This Row],[CONTROLN]],vlookup_table[],2,FALSE)</f>
        <v>2</v>
      </c>
      <c r="O3299">
        <f>VLOOKUP(Table5[[#This Row],[CONTROLN]],vlookup_table[],4,FALSE)</f>
        <v>3801</v>
      </c>
      <c r="P3299" t="str">
        <f>VLOOKUP(Table5[[#This Row],[CONTROLN]],vlookup_table[],5,FALSE)</f>
        <v>T2</v>
      </c>
      <c r="Q3299">
        <f>VLOOKUP(Table5[[#This Row],[CONTROLN]],vlookup_table[],7,FALSE)</f>
        <v>13</v>
      </c>
      <c r="R3299">
        <f t="shared" si="51"/>
        <v>59</v>
      </c>
      <c r="S32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00" spans="1:19" x14ac:dyDescent="0.35">
      <c r="A3300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  <c r="N3300">
        <f>VLOOKUP(Table5[[#This Row],[CONTROLN]],vlookup_table[],2,FALSE)</f>
        <v>0</v>
      </c>
      <c r="O3300">
        <f>VLOOKUP(Table5[[#This Row],[CONTROLN]],vlookup_table[],4,FALSE)</f>
        <v>0</v>
      </c>
      <c r="P3300" t="str">
        <f>VLOOKUP(Table5[[#This Row],[CONTROLN]],vlookup_table[],5,FALSE)</f>
        <v>T2</v>
      </c>
      <c r="Q3300">
        <f>VLOOKUP(Table5[[#This Row],[CONTROLN]],vlookup_table[],7,FALSE)</f>
        <v>25</v>
      </c>
      <c r="R3300" t="str">
        <f t="shared" si="51"/>
        <v/>
      </c>
      <c r="S33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01" spans="1:19" x14ac:dyDescent="0.35">
      <c r="A330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  <c r="N3301">
        <f>VLOOKUP(Table5[[#This Row],[CONTROLN]],vlookup_table[],2,FALSE)</f>
        <v>0</v>
      </c>
      <c r="O3301">
        <f>VLOOKUP(Table5[[#This Row],[CONTROLN]],vlookup_table[],4,FALSE)</f>
        <v>0</v>
      </c>
      <c r="P3301" t="str">
        <f>VLOOKUP(Table5[[#This Row],[CONTROLN]],vlookup_table[],5,FALSE)</f>
        <v>T2</v>
      </c>
      <c r="Q3301">
        <f>VLOOKUP(Table5[[#This Row],[CONTROLN]],vlookup_table[],7,FALSE)</f>
        <v>20</v>
      </c>
      <c r="R3301" t="str">
        <f t="shared" si="51"/>
        <v/>
      </c>
      <c r="S33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02" spans="1:19" x14ac:dyDescent="0.35">
      <c r="A3302">
        <v>79602</v>
      </c>
      <c r="B3302" t="s">
        <v>36</v>
      </c>
      <c r="C3302" t="s">
        <v>14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  <c r="N3302">
        <f>VLOOKUP(Table5[[#This Row],[CONTROLN]],vlookup_table[],2,FALSE)</f>
        <v>2</v>
      </c>
      <c r="O3302">
        <f>VLOOKUP(Table5[[#This Row],[CONTROLN]],vlookup_table[],4,FALSE)</f>
        <v>1102</v>
      </c>
      <c r="P3302" t="str">
        <f>VLOOKUP(Table5[[#This Row],[CONTROLN]],vlookup_table[],5,FALSE)</f>
        <v>S1</v>
      </c>
      <c r="Q3302">
        <f>VLOOKUP(Table5[[#This Row],[CONTROLN]],vlookup_table[],7,FALSE)</f>
        <v>15</v>
      </c>
      <c r="R3302">
        <f t="shared" si="51"/>
        <v>86</v>
      </c>
      <c r="S33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03" spans="1:19" x14ac:dyDescent="0.35">
      <c r="A3303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  <c r="N3303">
        <f>VLOOKUP(Table5[[#This Row],[CONTROLN]],vlookup_table[],2,FALSE)</f>
        <v>28</v>
      </c>
      <c r="O3303">
        <f>VLOOKUP(Table5[[#This Row],[CONTROLN]],vlookup_table[],4,FALSE)</f>
        <v>2102</v>
      </c>
      <c r="P3303" t="str">
        <f>VLOOKUP(Table5[[#This Row],[CONTROLN]],vlookup_table[],5,FALSE)</f>
        <v>U3</v>
      </c>
      <c r="Q3303">
        <f>VLOOKUP(Table5[[#This Row],[CONTROLN]],vlookup_table[],7,FALSE)</f>
        <v>21</v>
      </c>
      <c r="R3303">
        <f t="shared" si="51"/>
        <v>76</v>
      </c>
      <c r="S33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04" spans="1:19" x14ac:dyDescent="0.35">
      <c r="A3304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  <c r="N3304">
        <f>VLOOKUP(Table5[[#This Row],[CONTROLN]],vlookup_table[],2,FALSE)</f>
        <v>1</v>
      </c>
      <c r="O3304">
        <f>VLOOKUP(Table5[[#This Row],[CONTROLN]],vlookup_table[],4,FALSE)</f>
        <v>2801</v>
      </c>
      <c r="P3304" t="str">
        <f>VLOOKUP(Table5[[#This Row],[CONTROLN]],vlookup_table[],5,FALSE)</f>
        <v>R2</v>
      </c>
      <c r="Q3304">
        <f>VLOOKUP(Table5[[#This Row],[CONTROLN]],vlookup_table[],7,FALSE)</f>
        <v>9</v>
      </c>
      <c r="R3304">
        <f t="shared" si="51"/>
        <v>69</v>
      </c>
      <c r="S33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05" spans="1:19" x14ac:dyDescent="0.35">
      <c r="A3305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  <c r="N3305">
        <f>VLOOKUP(Table5[[#This Row],[CONTROLN]],vlookup_table[],2,FALSE)</f>
        <v>1</v>
      </c>
      <c r="O3305">
        <f>VLOOKUP(Table5[[#This Row],[CONTROLN]],vlookup_table[],4,FALSE)</f>
        <v>4101</v>
      </c>
      <c r="P3305" t="str">
        <f>VLOOKUP(Table5[[#This Row],[CONTROLN]],vlookup_table[],5,FALSE)</f>
        <v>U2</v>
      </c>
      <c r="Q3305">
        <f>VLOOKUP(Table5[[#This Row],[CONTROLN]],vlookup_table[],7,FALSE)</f>
        <v>9</v>
      </c>
      <c r="R3305">
        <f t="shared" si="51"/>
        <v>56</v>
      </c>
      <c r="S33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06" spans="1:19" x14ac:dyDescent="0.35">
      <c r="A3306">
        <v>110871</v>
      </c>
      <c r="B3306" t="s">
        <v>33</v>
      </c>
      <c r="C3306" t="s">
        <v>17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  <c r="N3306">
        <f>VLOOKUP(Table5[[#This Row],[CONTROLN]],vlookup_table[],2,FALSE)</f>
        <v>2</v>
      </c>
      <c r="O3306">
        <f>VLOOKUP(Table5[[#This Row],[CONTROLN]],vlookup_table[],4,FALSE)</f>
        <v>1010</v>
      </c>
      <c r="P3306" t="str">
        <f>VLOOKUP(Table5[[#This Row],[CONTROLN]],vlookup_table[],5,FALSE)</f>
        <v>R2</v>
      </c>
      <c r="Q3306">
        <f>VLOOKUP(Table5[[#This Row],[CONTROLN]],vlookup_table[],7,FALSE)</f>
        <v>5</v>
      </c>
      <c r="R3306">
        <f t="shared" si="51"/>
        <v>86</v>
      </c>
      <c r="S33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07" spans="1:19" x14ac:dyDescent="0.35">
      <c r="A3307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  <c r="N3307">
        <f>VLOOKUP(Table5[[#This Row],[CONTROLN]],vlookup_table[],2,FALSE)</f>
        <v>0</v>
      </c>
      <c r="O3307">
        <f>VLOOKUP(Table5[[#This Row],[CONTROLN]],vlookup_table[],4,FALSE)</f>
        <v>5804</v>
      </c>
      <c r="P3307" t="str">
        <f>VLOOKUP(Table5[[#This Row],[CONTROLN]],vlookup_table[],5,FALSE)</f>
        <v>S2</v>
      </c>
      <c r="Q3307">
        <f>VLOOKUP(Table5[[#This Row],[CONTROLN]],vlookup_table[],7,FALSE)</f>
        <v>15</v>
      </c>
      <c r="R3307">
        <f t="shared" si="51"/>
        <v>39</v>
      </c>
      <c r="S33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08" spans="1:19" x14ac:dyDescent="0.35">
      <c r="A3308">
        <v>156618</v>
      </c>
      <c r="B3308" t="s">
        <v>22</v>
      </c>
      <c r="C3308" t="s">
        <v>109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  <c r="N3308">
        <f>VLOOKUP(Table5[[#This Row],[CONTROLN]],vlookup_table[],2,FALSE)</f>
        <v>0</v>
      </c>
      <c r="O3308">
        <f>VLOOKUP(Table5[[#This Row],[CONTROLN]],vlookup_table[],4,FALSE)</f>
        <v>4401</v>
      </c>
      <c r="P3308" t="str">
        <f>VLOOKUP(Table5[[#This Row],[CONTROLN]],vlookup_table[],5,FALSE)</f>
        <v>S2</v>
      </c>
      <c r="Q3308">
        <f>VLOOKUP(Table5[[#This Row],[CONTROLN]],vlookup_table[],7,FALSE)</f>
        <v>25</v>
      </c>
      <c r="R3308">
        <f t="shared" si="51"/>
        <v>53</v>
      </c>
      <c r="S33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09" spans="1:19" x14ac:dyDescent="0.35">
      <c r="A3309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  <c r="N3309">
        <f>VLOOKUP(Table5[[#This Row],[CONTROLN]],vlookup_table[],2,FALSE)</f>
        <v>0</v>
      </c>
      <c r="O3309">
        <f>VLOOKUP(Table5[[#This Row],[CONTROLN]],vlookup_table[],4,FALSE)</f>
        <v>5512</v>
      </c>
      <c r="P3309" t="str">
        <f>VLOOKUP(Table5[[#This Row],[CONTROLN]],vlookup_table[],5,FALSE)</f>
        <v>S1</v>
      </c>
      <c r="Q3309">
        <f>VLOOKUP(Table5[[#This Row],[CONTROLN]],vlookup_table[],7,FALSE)</f>
        <v>15</v>
      </c>
      <c r="R3309">
        <f t="shared" si="51"/>
        <v>41</v>
      </c>
      <c r="S33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0" spans="1:19" x14ac:dyDescent="0.35">
      <c r="A3310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  <c r="N3310">
        <f>VLOOKUP(Table5[[#This Row],[CONTROLN]],vlookup_table[],2,FALSE)</f>
        <v>0</v>
      </c>
      <c r="O3310">
        <f>VLOOKUP(Table5[[#This Row],[CONTROLN]],vlookup_table[],4,FALSE)</f>
        <v>5701</v>
      </c>
      <c r="P3310" t="str">
        <f>VLOOKUP(Table5[[#This Row],[CONTROLN]],vlookup_table[],5,FALSE)</f>
        <v>S1</v>
      </c>
      <c r="Q3310">
        <f>VLOOKUP(Table5[[#This Row],[CONTROLN]],vlookup_table[],7,FALSE)</f>
        <v>10</v>
      </c>
      <c r="R3310">
        <f t="shared" si="51"/>
        <v>40</v>
      </c>
      <c r="S33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1" spans="1:19" x14ac:dyDescent="0.35">
      <c r="A331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  <c r="N3311">
        <f>VLOOKUP(Table5[[#This Row],[CONTROLN]],vlookup_table[],2,FALSE)</f>
        <v>0</v>
      </c>
      <c r="O3311">
        <f>VLOOKUP(Table5[[#This Row],[CONTROLN]],vlookup_table[],4,FALSE)</f>
        <v>0</v>
      </c>
      <c r="P3311" t="str">
        <f>VLOOKUP(Table5[[#This Row],[CONTROLN]],vlookup_table[],5,FALSE)</f>
        <v>C3</v>
      </c>
      <c r="Q3311">
        <f>VLOOKUP(Table5[[#This Row],[CONTROLN]],vlookup_table[],7,FALSE)</f>
        <v>15</v>
      </c>
      <c r="R3311" t="str">
        <f t="shared" si="51"/>
        <v/>
      </c>
      <c r="S33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12" spans="1:19" x14ac:dyDescent="0.35">
      <c r="A3312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  <c r="N3312">
        <f>VLOOKUP(Table5[[#This Row],[CONTROLN]],vlookup_table[],2,FALSE)</f>
        <v>0</v>
      </c>
      <c r="O3312">
        <f>VLOOKUP(Table5[[#This Row],[CONTROLN]],vlookup_table[],4,FALSE)</f>
        <v>0</v>
      </c>
      <c r="P3312" t="str">
        <f>VLOOKUP(Table5[[#This Row],[CONTROLN]],vlookup_table[],5,FALSE)</f>
        <v>C1</v>
      </c>
      <c r="Q3312">
        <f>VLOOKUP(Table5[[#This Row],[CONTROLN]],vlookup_table[],7,FALSE)</f>
        <v>10</v>
      </c>
      <c r="R3312" t="str">
        <f t="shared" si="51"/>
        <v/>
      </c>
      <c r="S33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13" spans="1:19" x14ac:dyDescent="0.35">
      <c r="A3313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  <c r="N3313">
        <f>VLOOKUP(Table5[[#This Row],[CONTROLN]],vlookup_table[],2,FALSE)</f>
        <v>0</v>
      </c>
      <c r="O3313">
        <f>VLOOKUP(Table5[[#This Row],[CONTROLN]],vlookup_table[],4,FALSE)</f>
        <v>0</v>
      </c>
      <c r="P3313" t="str">
        <f>VLOOKUP(Table5[[#This Row],[CONTROLN]],vlookup_table[],5,FALSE)</f>
        <v>T2</v>
      </c>
      <c r="Q3313">
        <f>VLOOKUP(Table5[[#This Row],[CONTROLN]],vlookup_table[],7,FALSE)</f>
        <v>10</v>
      </c>
      <c r="R3313" t="str">
        <f t="shared" si="51"/>
        <v/>
      </c>
      <c r="S33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14" spans="1:19" x14ac:dyDescent="0.35">
      <c r="A3314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  <c r="N3314">
        <f>VLOOKUP(Table5[[#This Row],[CONTROLN]],vlookup_table[],2,FALSE)</f>
        <v>2</v>
      </c>
      <c r="O3314">
        <f>VLOOKUP(Table5[[#This Row],[CONTROLN]],vlookup_table[],4,FALSE)</f>
        <v>5610</v>
      </c>
      <c r="P3314" t="str">
        <f>VLOOKUP(Table5[[#This Row],[CONTROLN]],vlookup_table[],5,FALSE)</f>
        <v>S3</v>
      </c>
      <c r="Q3314">
        <f>VLOOKUP(Table5[[#This Row],[CONTROLN]],vlookup_table[],7,FALSE)</f>
        <v>5</v>
      </c>
      <c r="R3314">
        <f t="shared" si="51"/>
        <v>40</v>
      </c>
      <c r="S33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5" spans="1:19" x14ac:dyDescent="0.35">
      <c r="A3315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  <c r="N3315">
        <f>VLOOKUP(Table5[[#This Row],[CONTROLN]],vlookup_table[],2,FALSE)</f>
        <v>2</v>
      </c>
      <c r="O3315">
        <f>VLOOKUP(Table5[[#This Row],[CONTROLN]],vlookup_table[],4,FALSE)</f>
        <v>1602</v>
      </c>
      <c r="P3315" t="str">
        <f>VLOOKUP(Table5[[#This Row],[CONTROLN]],vlookup_table[],5,FALSE)</f>
        <v>R2</v>
      </c>
      <c r="Q3315">
        <f>VLOOKUP(Table5[[#This Row],[CONTROLN]],vlookup_table[],7,FALSE)</f>
        <v>12</v>
      </c>
      <c r="R3315">
        <f t="shared" si="51"/>
        <v>81</v>
      </c>
      <c r="S33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16" spans="1:19" x14ac:dyDescent="0.35">
      <c r="A3316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  <c r="N3316">
        <f>VLOOKUP(Table5[[#This Row],[CONTROLN]],vlookup_table[],2,FALSE)</f>
        <v>2</v>
      </c>
      <c r="O3316">
        <f>VLOOKUP(Table5[[#This Row],[CONTROLN]],vlookup_table[],4,FALSE)</f>
        <v>5701</v>
      </c>
      <c r="P3316" t="str">
        <f>VLOOKUP(Table5[[#This Row],[CONTROLN]],vlookup_table[],5,FALSE)</f>
        <v>S1</v>
      </c>
      <c r="Q3316">
        <f>VLOOKUP(Table5[[#This Row],[CONTROLN]],vlookup_table[],7,FALSE)</f>
        <v>16</v>
      </c>
      <c r="R3316">
        <f t="shared" si="51"/>
        <v>40</v>
      </c>
      <c r="S33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7" spans="1:19" x14ac:dyDescent="0.35">
      <c r="A3317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  <c r="N3317">
        <f>VLOOKUP(Table5[[#This Row],[CONTROLN]],vlookup_table[],2,FALSE)</f>
        <v>28</v>
      </c>
      <c r="O3317">
        <f>VLOOKUP(Table5[[#This Row],[CONTROLN]],vlookup_table[],4,FALSE)</f>
        <v>4801</v>
      </c>
      <c r="P3317" t="str">
        <f>VLOOKUP(Table5[[#This Row],[CONTROLN]],vlookup_table[],5,FALSE)</f>
        <v>S2</v>
      </c>
      <c r="Q3317">
        <f>VLOOKUP(Table5[[#This Row],[CONTROLN]],vlookup_table[],7,FALSE)</f>
        <v>51</v>
      </c>
      <c r="R3317">
        <f t="shared" si="51"/>
        <v>49</v>
      </c>
      <c r="S33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8" spans="1:19" x14ac:dyDescent="0.35">
      <c r="A3318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  <c r="N3318">
        <f>VLOOKUP(Table5[[#This Row],[CONTROLN]],vlookup_table[],2,FALSE)</f>
        <v>1</v>
      </c>
      <c r="O3318">
        <f>VLOOKUP(Table5[[#This Row],[CONTROLN]],vlookup_table[],4,FALSE)</f>
        <v>2301</v>
      </c>
      <c r="P3318" t="str">
        <f>VLOOKUP(Table5[[#This Row],[CONTROLN]],vlookup_table[],5,FALSE)</f>
        <v>S1</v>
      </c>
      <c r="Q3318">
        <f>VLOOKUP(Table5[[#This Row],[CONTROLN]],vlookup_table[],7,FALSE)</f>
        <v>17</v>
      </c>
      <c r="R3318">
        <f t="shared" si="51"/>
        <v>74</v>
      </c>
      <c r="S33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19" spans="1:19" x14ac:dyDescent="0.35">
      <c r="A3319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  <c r="N3319">
        <f>VLOOKUP(Table5[[#This Row],[CONTROLN]],vlookup_table[],2,FALSE)</f>
        <v>1</v>
      </c>
      <c r="O3319">
        <f>VLOOKUP(Table5[[#This Row],[CONTROLN]],vlookup_table[],4,FALSE)</f>
        <v>5001</v>
      </c>
      <c r="P3319" t="str">
        <f>VLOOKUP(Table5[[#This Row],[CONTROLN]],vlookup_table[],5,FALSE)</f>
        <v>C2</v>
      </c>
      <c r="Q3319">
        <f>VLOOKUP(Table5[[#This Row],[CONTROLN]],vlookup_table[],7,FALSE)</f>
        <v>10</v>
      </c>
      <c r="R3319">
        <f t="shared" si="51"/>
        <v>47</v>
      </c>
      <c r="S33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20" spans="1:19" x14ac:dyDescent="0.35">
      <c r="A3320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  <c r="N3320">
        <f>VLOOKUP(Table5[[#This Row],[CONTROLN]],vlookup_table[],2,FALSE)</f>
        <v>0</v>
      </c>
      <c r="O3320">
        <f>VLOOKUP(Table5[[#This Row],[CONTROLN]],vlookup_table[],4,FALSE)</f>
        <v>5201</v>
      </c>
      <c r="P3320" t="str">
        <f>VLOOKUP(Table5[[#This Row],[CONTROLN]],vlookup_table[],5,FALSE)</f>
        <v>S1</v>
      </c>
      <c r="Q3320">
        <f>VLOOKUP(Table5[[#This Row],[CONTROLN]],vlookup_table[],7,FALSE)</f>
        <v>6</v>
      </c>
      <c r="R3320">
        <f t="shared" si="51"/>
        <v>45</v>
      </c>
      <c r="S33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21" spans="1:19" x14ac:dyDescent="0.35">
      <c r="A332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  <c r="N3321">
        <f>VLOOKUP(Table5[[#This Row],[CONTROLN]],vlookup_table[],2,FALSE)</f>
        <v>2</v>
      </c>
      <c r="O3321">
        <f>VLOOKUP(Table5[[#This Row],[CONTROLN]],vlookup_table[],4,FALSE)</f>
        <v>1309</v>
      </c>
      <c r="P3321" t="str">
        <f>VLOOKUP(Table5[[#This Row],[CONTROLN]],vlookup_table[],5,FALSE)</f>
        <v>R2</v>
      </c>
      <c r="Q3321">
        <f>VLOOKUP(Table5[[#This Row],[CONTROLN]],vlookup_table[],7,FALSE)</f>
        <v>50</v>
      </c>
      <c r="R3321">
        <f t="shared" si="51"/>
        <v>83</v>
      </c>
      <c r="S33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22" spans="1:19" x14ac:dyDescent="0.35">
      <c r="A3322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  <c r="N3322">
        <f>VLOOKUP(Table5[[#This Row],[CONTROLN]],vlookup_table[],2,FALSE)</f>
        <v>28</v>
      </c>
      <c r="O3322">
        <f>VLOOKUP(Table5[[#This Row],[CONTROLN]],vlookup_table[],4,FALSE)</f>
        <v>2201</v>
      </c>
      <c r="P3322" t="str">
        <f>VLOOKUP(Table5[[#This Row],[CONTROLN]],vlookup_table[],5,FALSE)</f>
        <v>T2</v>
      </c>
      <c r="Q3322">
        <f>VLOOKUP(Table5[[#This Row],[CONTROLN]],vlookup_table[],7,FALSE)</f>
        <v>3</v>
      </c>
      <c r="R3322">
        <f t="shared" si="51"/>
        <v>75</v>
      </c>
      <c r="S33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23" spans="1:19" x14ac:dyDescent="0.35">
      <c r="A3323">
        <v>5331</v>
      </c>
      <c r="B3323" t="s">
        <v>18</v>
      </c>
      <c r="C3323" t="s">
        <v>109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  <c r="N3323">
        <f>VLOOKUP(Table5[[#This Row],[CONTROLN]],vlookup_table[],2,FALSE)</f>
        <v>2</v>
      </c>
      <c r="O3323">
        <f>VLOOKUP(Table5[[#This Row],[CONTROLN]],vlookup_table[],4,FALSE)</f>
        <v>0</v>
      </c>
      <c r="P3323" t="str">
        <f>VLOOKUP(Table5[[#This Row],[CONTROLN]],vlookup_table[],5,FALSE)</f>
        <v>C1</v>
      </c>
      <c r="Q3323">
        <f>VLOOKUP(Table5[[#This Row],[CONTROLN]],vlookup_table[],7,FALSE)</f>
        <v>14</v>
      </c>
      <c r="R3323" t="str">
        <f t="shared" si="51"/>
        <v/>
      </c>
      <c r="S33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24" spans="1:19" x14ac:dyDescent="0.35">
      <c r="A3324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  <c r="N3324">
        <f>VLOOKUP(Table5[[#This Row],[CONTROLN]],vlookup_table[],2,FALSE)</f>
        <v>1</v>
      </c>
      <c r="O3324">
        <f>VLOOKUP(Table5[[#This Row],[CONTROLN]],vlookup_table[],4,FALSE)</f>
        <v>0</v>
      </c>
      <c r="P3324" t="str">
        <f>VLOOKUP(Table5[[#This Row],[CONTROLN]],vlookup_table[],5,FALSE)</f>
        <v>T1</v>
      </c>
      <c r="Q3324">
        <f>VLOOKUP(Table5[[#This Row],[CONTROLN]],vlookup_table[],7,FALSE)</f>
        <v>12</v>
      </c>
      <c r="R3324" t="str">
        <f t="shared" si="51"/>
        <v/>
      </c>
      <c r="S33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25" spans="1:19" x14ac:dyDescent="0.35">
      <c r="A3325">
        <v>79399</v>
      </c>
      <c r="B3325" t="s">
        <v>36</v>
      </c>
      <c r="C3325" t="s">
        <v>14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  <c r="N3325">
        <f>VLOOKUP(Table5[[#This Row],[CONTROLN]],vlookup_table[],2,FALSE)</f>
        <v>0</v>
      </c>
      <c r="O3325">
        <f>VLOOKUP(Table5[[#This Row],[CONTROLN]],vlookup_table[],4,FALSE)</f>
        <v>5507</v>
      </c>
      <c r="P3325" t="str">
        <f>VLOOKUP(Table5[[#This Row],[CONTROLN]],vlookup_table[],5,FALSE)</f>
        <v>R2</v>
      </c>
      <c r="Q3325">
        <f>VLOOKUP(Table5[[#This Row],[CONTROLN]],vlookup_table[],7,FALSE)</f>
        <v>30</v>
      </c>
      <c r="R3325">
        <f t="shared" si="51"/>
        <v>41</v>
      </c>
      <c r="S33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26" spans="1:19" x14ac:dyDescent="0.35">
      <c r="A3326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  <c r="N3326">
        <f>VLOOKUP(Table5[[#This Row],[CONTROLN]],vlookup_table[],2,FALSE)</f>
        <v>1</v>
      </c>
      <c r="O3326">
        <f>VLOOKUP(Table5[[#This Row],[CONTROLN]],vlookup_table[],4,FALSE)</f>
        <v>0</v>
      </c>
      <c r="P3326" t="str">
        <f>VLOOKUP(Table5[[#This Row],[CONTROLN]],vlookup_table[],5,FALSE)</f>
        <v>R2</v>
      </c>
      <c r="Q3326">
        <f>VLOOKUP(Table5[[#This Row],[CONTROLN]],vlookup_table[],7,FALSE)</f>
        <v>15</v>
      </c>
      <c r="R3326" t="str">
        <f t="shared" si="51"/>
        <v/>
      </c>
      <c r="S33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27" spans="1:19" x14ac:dyDescent="0.35">
      <c r="A3327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  <c r="N3327">
        <f>VLOOKUP(Table5[[#This Row],[CONTROLN]],vlookup_table[],2,FALSE)</f>
        <v>1</v>
      </c>
      <c r="O3327">
        <f>VLOOKUP(Table5[[#This Row],[CONTROLN]],vlookup_table[],4,FALSE)</f>
        <v>1601</v>
      </c>
      <c r="P3327" t="str">
        <f>VLOOKUP(Table5[[#This Row],[CONTROLN]],vlookup_table[],5,FALSE)</f>
        <v>C2</v>
      </c>
      <c r="Q3327">
        <f>VLOOKUP(Table5[[#This Row],[CONTROLN]],vlookup_table[],7,FALSE)</f>
        <v>15</v>
      </c>
      <c r="R3327">
        <f t="shared" si="51"/>
        <v>81</v>
      </c>
      <c r="S33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28" spans="1:19" x14ac:dyDescent="0.35">
      <c r="A3328">
        <v>75835</v>
      </c>
      <c r="B3328" t="s">
        <v>48</v>
      </c>
      <c r="C3328" t="s">
        <v>109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  <c r="N3328">
        <f>VLOOKUP(Table5[[#This Row],[CONTROLN]],vlookup_table[],2,FALSE)</f>
        <v>0</v>
      </c>
      <c r="O3328">
        <f>VLOOKUP(Table5[[#This Row],[CONTROLN]],vlookup_table[],4,FALSE)</f>
        <v>4401</v>
      </c>
      <c r="P3328" t="str">
        <f>VLOOKUP(Table5[[#This Row],[CONTROLN]],vlookup_table[],5,FALSE)</f>
        <v>C3</v>
      </c>
      <c r="Q3328">
        <f>VLOOKUP(Table5[[#This Row],[CONTROLN]],vlookup_table[],7,FALSE)</f>
        <v>5</v>
      </c>
      <c r="R3328">
        <f t="shared" si="51"/>
        <v>53</v>
      </c>
      <c r="S33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29" spans="1:19" x14ac:dyDescent="0.35">
      <c r="A3329">
        <v>4606</v>
      </c>
      <c r="B3329" t="s">
        <v>16</v>
      </c>
      <c r="C3329" t="s">
        <v>109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  <c r="N3329">
        <f>VLOOKUP(Table5[[#This Row],[CONTROLN]],vlookup_table[],2,FALSE)</f>
        <v>0</v>
      </c>
      <c r="O3329">
        <f>VLOOKUP(Table5[[#This Row],[CONTROLN]],vlookup_table[],4,FALSE)</f>
        <v>2509</v>
      </c>
      <c r="P3329" t="str">
        <f>VLOOKUP(Table5[[#This Row],[CONTROLN]],vlookup_table[],5,FALSE)</f>
        <v>U3</v>
      </c>
      <c r="Q3329">
        <f>VLOOKUP(Table5[[#This Row],[CONTROLN]],vlookup_table[],7,FALSE)</f>
        <v>25</v>
      </c>
      <c r="R3329">
        <f t="shared" si="51"/>
        <v>71</v>
      </c>
      <c r="S33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30" spans="1:19" x14ac:dyDescent="0.35">
      <c r="A3330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  <c r="N3330">
        <f>VLOOKUP(Table5[[#This Row],[CONTROLN]],vlookup_table[],2,FALSE)</f>
        <v>28</v>
      </c>
      <c r="O3330">
        <f>VLOOKUP(Table5[[#This Row],[CONTROLN]],vlookup_table[],4,FALSE)</f>
        <v>2301</v>
      </c>
      <c r="P3330" t="str">
        <f>VLOOKUP(Table5[[#This Row],[CONTROLN]],vlookup_table[],5,FALSE)</f>
        <v>S3</v>
      </c>
      <c r="Q3330">
        <f>VLOOKUP(Table5[[#This Row],[CONTROLN]],vlookup_table[],7,FALSE)</f>
        <v>25</v>
      </c>
      <c r="R3330">
        <f t="shared" ref="R3330:R3393" si="52">IF(OR(O3330="",O3330=0),"",(1997-(1900+INT(O3330/100)))-IF(MOD(O3330,100)&gt;6,1,0))</f>
        <v>74</v>
      </c>
      <c r="S33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31" spans="1:19" x14ac:dyDescent="0.35">
      <c r="A333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  <c r="N3331">
        <f>VLOOKUP(Table5[[#This Row],[CONTROLN]],vlookup_table[],2,FALSE)</f>
        <v>1</v>
      </c>
      <c r="O3331">
        <f>VLOOKUP(Table5[[#This Row],[CONTROLN]],vlookup_table[],4,FALSE)</f>
        <v>5601</v>
      </c>
      <c r="P3331" t="str">
        <f>VLOOKUP(Table5[[#This Row],[CONTROLN]],vlookup_table[],5,FALSE)</f>
        <v>S2</v>
      </c>
      <c r="Q3331">
        <f>VLOOKUP(Table5[[#This Row],[CONTROLN]],vlookup_table[],7,FALSE)</f>
        <v>50</v>
      </c>
      <c r="R3331">
        <f t="shared" si="52"/>
        <v>41</v>
      </c>
      <c r="S33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32" spans="1:19" x14ac:dyDescent="0.35">
      <c r="A3332">
        <v>182697</v>
      </c>
      <c r="B3332" t="s">
        <v>41</v>
      </c>
      <c r="C3332" t="s">
        <v>109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  <c r="N3332">
        <f>VLOOKUP(Table5[[#This Row],[CONTROLN]],vlookup_table[],2,FALSE)</f>
        <v>2</v>
      </c>
      <c r="O3332">
        <f>VLOOKUP(Table5[[#This Row],[CONTROLN]],vlookup_table[],4,FALSE)</f>
        <v>0</v>
      </c>
      <c r="P3332" t="str">
        <f>VLOOKUP(Table5[[#This Row],[CONTROLN]],vlookup_table[],5,FALSE)</f>
        <v>R1</v>
      </c>
      <c r="Q3332">
        <f>VLOOKUP(Table5[[#This Row],[CONTROLN]],vlookup_table[],7,FALSE)</f>
        <v>20</v>
      </c>
      <c r="R3332" t="str">
        <f t="shared" si="52"/>
        <v/>
      </c>
      <c r="S33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33" spans="1:19" x14ac:dyDescent="0.35">
      <c r="A3333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  <c r="N3333">
        <f>VLOOKUP(Table5[[#This Row],[CONTROLN]],vlookup_table[],2,FALSE)</f>
        <v>0</v>
      </c>
      <c r="O3333">
        <f>VLOOKUP(Table5[[#This Row],[CONTROLN]],vlookup_table[],4,FALSE)</f>
        <v>0</v>
      </c>
      <c r="P3333" t="str">
        <f>VLOOKUP(Table5[[#This Row],[CONTROLN]],vlookup_table[],5,FALSE)</f>
        <v>R2</v>
      </c>
      <c r="Q3333">
        <f>VLOOKUP(Table5[[#This Row],[CONTROLN]],vlookup_table[],7,FALSE)</f>
        <v>21</v>
      </c>
      <c r="R3333" t="str">
        <f t="shared" si="52"/>
        <v/>
      </c>
      <c r="S33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34" spans="1:19" x14ac:dyDescent="0.35">
      <c r="A3334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  <c r="N3334">
        <f>VLOOKUP(Table5[[#This Row],[CONTROLN]],vlookup_table[],2,FALSE)</f>
        <v>0</v>
      </c>
      <c r="O3334">
        <f>VLOOKUP(Table5[[#This Row],[CONTROLN]],vlookup_table[],4,FALSE)</f>
        <v>3201</v>
      </c>
      <c r="P3334" t="str">
        <f>VLOOKUP(Table5[[#This Row],[CONTROLN]],vlookup_table[],5,FALSE)</f>
        <v>R2</v>
      </c>
      <c r="Q3334">
        <f>VLOOKUP(Table5[[#This Row],[CONTROLN]],vlookup_table[],7,FALSE)</f>
        <v>5</v>
      </c>
      <c r="R3334">
        <f t="shared" si="52"/>
        <v>65</v>
      </c>
      <c r="S33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35" spans="1:19" x14ac:dyDescent="0.35">
      <c r="A3335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  <c r="N3335">
        <f>VLOOKUP(Table5[[#This Row],[CONTROLN]],vlookup_table[],2,FALSE)</f>
        <v>0</v>
      </c>
      <c r="O3335">
        <f>VLOOKUP(Table5[[#This Row],[CONTROLN]],vlookup_table[],4,FALSE)</f>
        <v>4801</v>
      </c>
      <c r="P3335" t="str">
        <f>VLOOKUP(Table5[[#This Row],[CONTROLN]],vlookup_table[],5,FALSE)</f>
        <v>S1</v>
      </c>
      <c r="Q3335">
        <f>VLOOKUP(Table5[[#This Row],[CONTROLN]],vlookup_table[],7,FALSE)</f>
        <v>25</v>
      </c>
      <c r="R3335">
        <f t="shared" si="52"/>
        <v>49</v>
      </c>
      <c r="S33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36" spans="1:19" x14ac:dyDescent="0.35">
      <c r="A3336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  <c r="N3336">
        <f>VLOOKUP(Table5[[#This Row],[CONTROLN]],vlookup_table[],2,FALSE)</f>
        <v>1</v>
      </c>
      <c r="O3336">
        <f>VLOOKUP(Table5[[#This Row],[CONTROLN]],vlookup_table[],4,FALSE)</f>
        <v>5201</v>
      </c>
      <c r="P3336" t="str">
        <f>VLOOKUP(Table5[[#This Row],[CONTROLN]],vlookup_table[],5,FALSE)</f>
        <v>S1</v>
      </c>
      <c r="Q3336">
        <f>VLOOKUP(Table5[[#This Row],[CONTROLN]],vlookup_table[],7,FALSE)</f>
        <v>35</v>
      </c>
      <c r="R3336">
        <f t="shared" si="52"/>
        <v>45</v>
      </c>
      <c r="S33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37" spans="1:19" x14ac:dyDescent="0.35">
      <c r="A3337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  <c r="N3337">
        <f>VLOOKUP(Table5[[#This Row],[CONTROLN]],vlookup_table[],2,FALSE)</f>
        <v>2</v>
      </c>
      <c r="O3337">
        <f>VLOOKUP(Table5[[#This Row],[CONTROLN]],vlookup_table[],4,FALSE)</f>
        <v>0</v>
      </c>
      <c r="P3337" t="str">
        <f>VLOOKUP(Table5[[#This Row],[CONTROLN]],vlookup_table[],5,FALSE)</f>
        <v>C3</v>
      </c>
      <c r="Q3337">
        <f>VLOOKUP(Table5[[#This Row],[CONTROLN]],vlookup_table[],7,FALSE)</f>
        <v>10</v>
      </c>
      <c r="R3337" t="str">
        <f t="shared" si="52"/>
        <v/>
      </c>
      <c r="S33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38" spans="1:19" x14ac:dyDescent="0.35">
      <c r="A3338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  <c r="N3338">
        <f>VLOOKUP(Table5[[#This Row],[CONTROLN]],vlookup_table[],2,FALSE)</f>
        <v>0</v>
      </c>
      <c r="O3338">
        <f>VLOOKUP(Table5[[#This Row],[CONTROLN]],vlookup_table[],4,FALSE)</f>
        <v>6301</v>
      </c>
      <c r="P3338" t="str">
        <f>VLOOKUP(Table5[[#This Row],[CONTROLN]],vlookup_table[],5,FALSE)</f>
        <v>U1</v>
      </c>
      <c r="Q3338">
        <f>VLOOKUP(Table5[[#This Row],[CONTROLN]],vlookup_table[],7,FALSE)</f>
        <v>20</v>
      </c>
      <c r="R3338">
        <f t="shared" si="52"/>
        <v>34</v>
      </c>
      <c r="S33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39" spans="1:19" x14ac:dyDescent="0.35">
      <c r="A3339">
        <v>95727</v>
      </c>
      <c r="B3339" t="s">
        <v>16</v>
      </c>
      <c r="C3339" t="s">
        <v>109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  <c r="N3339">
        <f>VLOOKUP(Table5[[#This Row],[CONTROLN]],vlookup_table[],2,FALSE)</f>
        <v>0</v>
      </c>
      <c r="O3339">
        <f>VLOOKUP(Table5[[#This Row],[CONTROLN]],vlookup_table[],4,FALSE)</f>
        <v>5208</v>
      </c>
      <c r="P3339" t="str">
        <f>VLOOKUP(Table5[[#This Row],[CONTROLN]],vlookup_table[],5,FALSE)</f>
        <v>S3</v>
      </c>
      <c r="Q3339">
        <f>VLOOKUP(Table5[[#This Row],[CONTROLN]],vlookup_table[],7,FALSE)</f>
        <v>18</v>
      </c>
      <c r="R3339">
        <f t="shared" si="52"/>
        <v>44</v>
      </c>
      <c r="S33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40" spans="1:19" x14ac:dyDescent="0.35">
      <c r="A3340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  <c r="N3340">
        <f>VLOOKUP(Table5[[#This Row],[CONTROLN]],vlookup_table[],2,FALSE)</f>
        <v>1</v>
      </c>
      <c r="O3340">
        <f>VLOOKUP(Table5[[#This Row],[CONTROLN]],vlookup_table[],4,FALSE)</f>
        <v>801</v>
      </c>
      <c r="P3340" t="str">
        <f>VLOOKUP(Table5[[#This Row],[CONTROLN]],vlookup_table[],5,FALSE)</f>
        <v>T2</v>
      </c>
      <c r="Q3340">
        <f>VLOOKUP(Table5[[#This Row],[CONTROLN]],vlookup_table[],7,FALSE)</f>
        <v>6</v>
      </c>
      <c r="R3340">
        <f t="shared" si="52"/>
        <v>89</v>
      </c>
      <c r="S33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41" spans="1:19" x14ac:dyDescent="0.35">
      <c r="A334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  <c r="N3341">
        <f>VLOOKUP(Table5[[#This Row],[CONTROLN]],vlookup_table[],2,FALSE)</f>
        <v>1</v>
      </c>
      <c r="O3341">
        <f>VLOOKUP(Table5[[#This Row],[CONTROLN]],vlookup_table[],4,FALSE)</f>
        <v>4812</v>
      </c>
      <c r="P3341" t="str">
        <f>VLOOKUP(Table5[[#This Row],[CONTROLN]],vlookup_table[],5,FALSE)</f>
        <v>T2</v>
      </c>
      <c r="Q3341">
        <f>VLOOKUP(Table5[[#This Row],[CONTROLN]],vlookup_table[],7,FALSE)</f>
        <v>13</v>
      </c>
      <c r="R3341">
        <f t="shared" si="52"/>
        <v>48</v>
      </c>
      <c r="S33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42" spans="1:19" x14ac:dyDescent="0.35">
      <c r="A3342">
        <v>90894</v>
      </c>
      <c r="B3342" t="s">
        <v>16</v>
      </c>
      <c r="C3342" t="s">
        <v>109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  <c r="N3342">
        <f>VLOOKUP(Table5[[#This Row],[CONTROLN]],vlookup_table[],2,FALSE)</f>
        <v>0</v>
      </c>
      <c r="O3342">
        <f>VLOOKUP(Table5[[#This Row],[CONTROLN]],vlookup_table[],4,FALSE)</f>
        <v>0</v>
      </c>
      <c r="P3342" t="str">
        <f>VLOOKUP(Table5[[#This Row],[CONTROLN]],vlookup_table[],5,FALSE)</f>
        <v>S2</v>
      </c>
      <c r="Q3342">
        <f>VLOOKUP(Table5[[#This Row],[CONTROLN]],vlookup_table[],7,FALSE)</f>
        <v>4</v>
      </c>
      <c r="R3342" t="str">
        <f t="shared" si="52"/>
        <v/>
      </c>
      <c r="S33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43" spans="1:19" x14ac:dyDescent="0.35">
      <c r="A3343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  <c r="N3343">
        <f>VLOOKUP(Table5[[#This Row],[CONTROLN]],vlookup_table[],2,FALSE)</f>
        <v>28</v>
      </c>
      <c r="O3343">
        <f>VLOOKUP(Table5[[#This Row],[CONTROLN]],vlookup_table[],4,FALSE)</f>
        <v>6801</v>
      </c>
      <c r="P3343" t="str">
        <f>VLOOKUP(Table5[[#This Row],[CONTROLN]],vlookup_table[],5,FALSE)</f>
        <v>C2</v>
      </c>
      <c r="Q3343">
        <f>VLOOKUP(Table5[[#This Row],[CONTROLN]],vlookup_table[],7,FALSE)</f>
        <v>5</v>
      </c>
      <c r="R3343">
        <f t="shared" si="52"/>
        <v>29</v>
      </c>
      <c r="S33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44" spans="1:19" x14ac:dyDescent="0.35">
      <c r="A3344">
        <v>184723</v>
      </c>
      <c r="B3344" t="s">
        <v>71</v>
      </c>
      <c r="C3344" t="s">
        <v>14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  <c r="N3344">
        <f>VLOOKUP(Table5[[#This Row],[CONTROLN]],vlookup_table[],2,FALSE)</f>
        <v>1</v>
      </c>
      <c r="O3344">
        <f>VLOOKUP(Table5[[#This Row],[CONTROLN]],vlookup_table[],4,FALSE)</f>
        <v>6901</v>
      </c>
      <c r="P3344" t="str">
        <f>VLOOKUP(Table5[[#This Row],[CONTROLN]],vlookup_table[],5,FALSE)</f>
        <v>T2</v>
      </c>
      <c r="Q3344">
        <f>VLOOKUP(Table5[[#This Row],[CONTROLN]],vlookup_table[],7,FALSE)</f>
        <v>10</v>
      </c>
      <c r="R3344">
        <f t="shared" si="52"/>
        <v>28</v>
      </c>
      <c r="S33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45" spans="1:19" x14ac:dyDescent="0.35">
      <c r="A3345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  <c r="N3345">
        <f>VLOOKUP(Table5[[#This Row],[CONTROLN]],vlookup_table[],2,FALSE)</f>
        <v>0</v>
      </c>
      <c r="O3345">
        <f>VLOOKUP(Table5[[#This Row],[CONTROLN]],vlookup_table[],4,FALSE)</f>
        <v>3703</v>
      </c>
      <c r="P3345" t="str">
        <f>VLOOKUP(Table5[[#This Row],[CONTROLN]],vlookup_table[],5,FALSE)</f>
        <v>R2</v>
      </c>
      <c r="Q3345">
        <f>VLOOKUP(Table5[[#This Row],[CONTROLN]],vlookup_table[],7,FALSE)</f>
        <v>14</v>
      </c>
      <c r="R3345">
        <f t="shared" si="52"/>
        <v>60</v>
      </c>
      <c r="S33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46" spans="1:19" x14ac:dyDescent="0.35">
      <c r="A3346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  <c r="N3346">
        <f>VLOOKUP(Table5[[#This Row],[CONTROLN]],vlookup_table[],2,FALSE)</f>
        <v>1</v>
      </c>
      <c r="O3346">
        <f>VLOOKUP(Table5[[#This Row],[CONTROLN]],vlookup_table[],4,FALSE)</f>
        <v>1710</v>
      </c>
      <c r="P3346" t="str">
        <f>VLOOKUP(Table5[[#This Row],[CONTROLN]],vlookup_table[],5,FALSE)</f>
        <v>C1</v>
      </c>
      <c r="Q3346">
        <f>VLOOKUP(Table5[[#This Row],[CONTROLN]],vlookup_table[],7,FALSE)</f>
        <v>10</v>
      </c>
      <c r="R3346">
        <f t="shared" si="52"/>
        <v>79</v>
      </c>
      <c r="S33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47" spans="1:19" x14ac:dyDescent="0.35">
      <c r="A3347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  <c r="N3347">
        <f>VLOOKUP(Table5[[#This Row],[CONTROLN]],vlookup_table[],2,FALSE)</f>
        <v>2</v>
      </c>
      <c r="O3347">
        <f>VLOOKUP(Table5[[#This Row],[CONTROLN]],vlookup_table[],4,FALSE)</f>
        <v>5205</v>
      </c>
      <c r="P3347" t="str">
        <f>VLOOKUP(Table5[[#This Row],[CONTROLN]],vlookup_table[],5,FALSE)</f>
        <v>R2</v>
      </c>
      <c r="Q3347">
        <f>VLOOKUP(Table5[[#This Row],[CONTROLN]],vlookup_table[],7,FALSE)</f>
        <v>12</v>
      </c>
      <c r="R3347">
        <f t="shared" si="52"/>
        <v>45</v>
      </c>
      <c r="S33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48" spans="1:19" x14ac:dyDescent="0.35">
      <c r="A3348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  <c r="N3348">
        <f>VLOOKUP(Table5[[#This Row],[CONTROLN]],vlookup_table[],2,FALSE)</f>
        <v>0</v>
      </c>
      <c r="O3348">
        <f>VLOOKUP(Table5[[#This Row],[CONTROLN]],vlookup_table[],4,FALSE)</f>
        <v>0</v>
      </c>
      <c r="P3348" t="str">
        <f>VLOOKUP(Table5[[#This Row],[CONTROLN]],vlookup_table[],5,FALSE)</f>
        <v>C3</v>
      </c>
      <c r="Q3348">
        <f>VLOOKUP(Table5[[#This Row],[CONTROLN]],vlookup_table[],7,FALSE)</f>
        <v>3</v>
      </c>
      <c r="R3348" t="str">
        <f t="shared" si="52"/>
        <v/>
      </c>
      <c r="S33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49" spans="1:19" x14ac:dyDescent="0.35">
      <c r="A3349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  <c r="N3349">
        <f>VLOOKUP(Table5[[#This Row],[CONTROLN]],vlookup_table[],2,FALSE)</f>
        <v>0</v>
      </c>
      <c r="O3349">
        <f>VLOOKUP(Table5[[#This Row],[CONTROLN]],vlookup_table[],4,FALSE)</f>
        <v>0</v>
      </c>
      <c r="P3349" t="str">
        <f>VLOOKUP(Table5[[#This Row],[CONTROLN]],vlookup_table[],5,FALSE)</f>
        <v/>
      </c>
      <c r="Q3349">
        <f>VLOOKUP(Table5[[#This Row],[CONTROLN]],vlookup_table[],7,FALSE)</f>
        <v>7</v>
      </c>
      <c r="R3349" t="str">
        <f t="shared" si="52"/>
        <v/>
      </c>
      <c r="S334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350" spans="1:19" x14ac:dyDescent="0.35">
      <c r="A3350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  <c r="N3350">
        <f>VLOOKUP(Table5[[#This Row],[CONTROLN]],vlookup_table[],2,FALSE)</f>
        <v>1</v>
      </c>
      <c r="O3350">
        <f>VLOOKUP(Table5[[#This Row],[CONTROLN]],vlookup_table[],4,FALSE)</f>
        <v>2307</v>
      </c>
      <c r="P3350" t="str">
        <f>VLOOKUP(Table5[[#This Row],[CONTROLN]],vlookup_table[],5,FALSE)</f>
        <v>T2</v>
      </c>
      <c r="Q3350">
        <f>VLOOKUP(Table5[[#This Row],[CONTROLN]],vlookup_table[],7,FALSE)</f>
        <v>10</v>
      </c>
      <c r="R3350">
        <f t="shared" si="52"/>
        <v>73</v>
      </c>
      <c r="S33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51" spans="1:19" x14ac:dyDescent="0.35">
      <c r="A3351">
        <v>160425</v>
      </c>
      <c r="B3351" t="s">
        <v>22</v>
      </c>
      <c r="C3351" t="s">
        <v>109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  <c r="N3351">
        <f>VLOOKUP(Table5[[#This Row],[CONTROLN]],vlookup_table[],2,FALSE)</f>
        <v>0</v>
      </c>
      <c r="O3351">
        <f>VLOOKUP(Table5[[#This Row],[CONTROLN]],vlookup_table[],4,FALSE)</f>
        <v>2601</v>
      </c>
      <c r="P3351" t="str">
        <f>VLOOKUP(Table5[[#This Row],[CONTROLN]],vlookup_table[],5,FALSE)</f>
        <v>T2</v>
      </c>
      <c r="Q3351">
        <f>VLOOKUP(Table5[[#This Row],[CONTROLN]],vlookup_table[],7,FALSE)</f>
        <v>12</v>
      </c>
      <c r="R3351">
        <f t="shared" si="52"/>
        <v>71</v>
      </c>
      <c r="S33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52" spans="1:19" x14ac:dyDescent="0.35">
      <c r="A3352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  <c r="N3352">
        <f>VLOOKUP(Table5[[#This Row],[CONTROLN]],vlookup_table[],2,FALSE)</f>
        <v>0</v>
      </c>
      <c r="O3352">
        <f>VLOOKUP(Table5[[#This Row],[CONTROLN]],vlookup_table[],4,FALSE)</f>
        <v>5701</v>
      </c>
      <c r="P3352" t="str">
        <f>VLOOKUP(Table5[[#This Row],[CONTROLN]],vlookup_table[],5,FALSE)</f>
        <v>T2</v>
      </c>
      <c r="Q3352">
        <f>VLOOKUP(Table5[[#This Row],[CONTROLN]],vlookup_table[],7,FALSE)</f>
        <v>20</v>
      </c>
      <c r="R3352">
        <f t="shared" si="52"/>
        <v>40</v>
      </c>
      <c r="S33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53" spans="1:19" x14ac:dyDescent="0.35">
      <c r="A3353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  <c r="N3353">
        <f>VLOOKUP(Table5[[#This Row],[CONTROLN]],vlookup_table[],2,FALSE)</f>
        <v>1</v>
      </c>
      <c r="O3353">
        <f>VLOOKUP(Table5[[#This Row],[CONTROLN]],vlookup_table[],4,FALSE)</f>
        <v>0</v>
      </c>
      <c r="P3353" t="str">
        <f>VLOOKUP(Table5[[#This Row],[CONTROLN]],vlookup_table[],5,FALSE)</f>
        <v>T2</v>
      </c>
      <c r="Q3353">
        <f>VLOOKUP(Table5[[#This Row],[CONTROLN]],vlookup_table[],7,FALSE)</f>
        <v>25</v>
      </c>
      <c r="R3353" t="str">
        <f t="shared" si="52"/>
        <v/>
      </c>
      <c r="S33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54" spans="1:19" x14ac:dyDescent="0.35">
      <c r="A3354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  <c r="N3354">
        <f>VLOOKUP(Table5[[#This Row],[CONTROLN]],vlookup_table[],2,FALSE)</f>
        <v>0</v>
      </c>
      <c r="O3354">
        <f>VLOOKUP(Table5[[#This Row],[CONTROLN]],vlookup_table[],4,FALSE)</f>
        <v>3210</v>
      </c>
      <c r="P3354" t="str">
        <f>VLOOKUP(Table5[[#This Row],[CONTROLN]],vlookup_table[],5,FALSE)</f>
        <v>U3</v>
      </c>
      <c r="Q3354">
        <f>VLOOKUP(Table5[[#This Row],[CONTROLN]],vlookup_table[],7,FALSE)</f>
        <v>44</v>
      </c>
      <c r="R3354">
        <f t="shared" si="52"/>
        <v>64</v>
      </c>
      <c r="S33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55" spans="1:19" x14ac:dyDescent="0.35">
      <c r="A3355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  <c r="N3355">
        <f>VLOOKUP(Table5[[#This Row],[CONTROLN]],vlookup_table[],2,FALSE)</f>
        <v>1002</v>
      </c>
      <c r="O3355">
        <f>VLOOKUP(Table5[[#This Row],[CONTROLN]],vlookup_table[],4,FALSE)</f>
        <v>4401</v>
      </c>
      <c r="P3355" t="str">
        <f>VLOOKUP(Table5[[#This Row],[CONTROLN]],vlookup_table[],5,FALSE)</f>
        <v>R2</v>
      </c>
      <c r="Q3355">
        <f>VLOOKUP(Table5[[#This Row],[CONTROLN]],vlookup_table[],7,FALSE)</f>
        <v>20</v>
      </c>
      <c r="R3355">
        <f t="shared" si="52"/>
        <v>53</v>
      </c>
      <c r="S33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56" spans="1:19" x14ac:dyDescent="0.35">
      <c r="A3356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  <c r="N3356">
        <f>VLOOKUP(Table5[[#This Row],[CONTROLN]],vlookup_table[],2,FALSE)</f>
        <v>1</v>
      </c>
      <c r="O3356">
        <f>VLOOKUP(Table5[[#This Row],[CONTROLN]],vlookup_table[],4,FALSE)</f>
        <v>2006</v>
      </c>
      <c r="P3356" t="str">
        <f>VLOOKUP(Table5[[#This Row],[CONTROLN]],vlookup_table[],5,FALSE)</f>
        <v>C1</v>
      </c>
      <c r="Q3356">
        <f>VLOOKUP(Table5[[#This Row],[CONTROLN]],vlookup_table[],7,FALSE)</f>
        <v>25</v>
      </c>
      <c r="R3356">
        <f t="shared" si="52"/>
        <v>77</v>
      </c>
      <c r="S33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57" spans="1:19" x14ac:dyDescent="0.35">
      <c r="A3357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  <c r="N3357">
        <f>VLOOKUP(Table5[[#This Row],[CONTROLN]],vlookup_table[],2,FALSE)</f>
        <v>0</v>
      </c>
      <c r="O3357">
        <f>VLOOKUP(Table5[[#This Row],[CONTROLN]],vlookup_table[],4,FALSE)</f>
        <v>0</v>
      </c>
      <c r="P3357" t="str">
        <f>VLOOKUP(Table5[[#This Row],[CONTROLN]],vlookup_table[],5,FALSE)</f>
        <v>U1</v>
      </c>
      <c r="Q3357">
        <f>VLOOKUP(Table5[[#This Row],[CONTROLN]],vlookup_table[],7,FALSE)</f>
        <v>15</v>
      </c>
      <c r="R3357" t="str">
        <f t="shared" si="52"/>
        <v/>
      </c>
      <c r="S33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58" spans="1:19" x14ac:dyDescent="0.35">
      <c r="A3358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  <c r="N3358">
        <f>VLOOKUP(Table5[[#This Row],[CONTROLN]],vlookup_table[],2,FALSE)</f>
        <v>28</v>
      </c>
      <c r="O3358">
        <f>VLOOKUP(Table5[[#This Row],[CONTROLN]],vlookup_table[],4,FALSE)</f>
        <v>5702</v>
      </c>
      <c r="P3358" t="str">
        <f>VLOOKUP(Table5[[#This Row],[CONTROLN]],vlookup_table[],5,FALSE)</f>
        <v>C2</v>
      </c>
      <c r="Q3358">
        <f>VLOOKUP(Table5[[#This Row],[CONTROLN]],vlookup_table[],7,FALSE)</f>
        <v>26</v>
      </c>
      <c r="R3358">
        <f t="shared" si="52"/>
        <v>40</v>
      </c>
      <c r="S33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59" spans="1:19" x14ac:dyDescent="0.35">
      <c r="A3359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  <c r="N3359">
        <f>VLOOKUP(Table5[[#This Row],[CONTROLN]],vlookup_table[],2,FALSE)</f>
        <v>1</v>
      </c>
      <c r="O3359">
        <f>VLOOKUP(Table5[[#This Row],[CONTROLN]],vlookup_table[],4,FALSE)</f>
        <v>4201</v>
      </c>
      <c r="P3359" t="str">
        <f>VLOOKUP(Table5[[#This Row],[CONTROLN]],vlookup_table[],5,FALSE)</f>
        <v>S1</v>
      </c>
      <c r="Q3359">
        <f>VLOOKUP(Table5[[#This Row],[CONTROLN]],vlookup_table[],7,FALSE)</f>
        <v>21</v>
      </c>
      <c r="R3359">
        <f t="shared" si="52"/>
        <v>55</v>
      </c>
      <c r="S33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60" spans="1:19" x14ac:dyDescent="0.35">
      <c r="A3360">
        <v>185774</v>
      </c>
      <c r="B3360" t="s">
        <v>18</v>
      </c>
      <c r="C3360" t="s">
        <v>17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  <c r="N3360">
        <f>VLOOKUP(Table5[[#This Row],[CONTROLN]],vlookup_table[],2,FALSE)</f>
        <v>0</v>
      </c>
      <c r="O3360">
        <f>VLOOKUP(Table5[[#This Row],[CONTROLN]],vlookup_table[],4,FALSE)</f>
        <v>0</v>
      </c>
      <c r="P3360" t="str">
        <f>VLOOKUP(Table5[[#This Row],[CONTROLN]],vlookup_table[],5,FALSE)</f>
        <v/>
      </c>
      <c r="Q3360">
        <f>VLOOKUP(Table5[[#This Row],[CONTROLN]],vlookup_table[],7,FALSE)</f>
        <v>12</v>
      </c>
      <c r="R3360" t="str">
        <f t="shared" si="52"/>
        <v/>
      </c>
      <c r="S336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361" spans="1:19" x14ac:dyDescent="0.35">
      <c r="A336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  <c r="N3361">
        <f>VLOOKUP(Table5[[#This Row],[CONTROLN]],vlookup_table[],2,FALSE)</f>
        <v>0</v>
      </c>
      <c r="O3361">
        <f>VLOOKUP(Table5[[#This Row],[CONTROLN]],vlookup_table[],4,FALSE)</f>
        <v>4601</v>
      </c>
      <c r="P3361" t="str">
        <f>VLOOKUP(Table5[[#This Row],[CONTROLN]],vlookup_table[],5,FALSE)</f>
        <v>T3</v>
      </c>
      <c r="Q3361">
        <f>VLOOKUP(Table5[[#This Row],[CONTROLN]],vlookup_table[],7,FALSE)</f>
        <v>10</v>
      </c>
      <c r="R3361">
        <f t="shared" si="52"/>
        <v>51</v>
      </c>
      <c r="S33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62" spans="1:19" x14ac:dyDescent="0.35">
      <c r="A3362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  <c r="N3362">
        <f>VLOOKUP(Table5[[#This Row],[CONTROLN]],vlookup_table[],2,FALSE)</f>
        <v>28</v>
      </c>
      <c r="O3362">
        <f>VLOOKUP(Table5[[#This Row],[CONTROLN]],vlookup_table[],4,FALSE)</f>
        <v>0</v>
      </c>
      <c r="P3362" t="str">
        <f>VLOOKUP(Table5[[#This Row],[CONTROLN]],vlookup_table[],5,FALSE)</f>
        <v>R2</v>
      </c>
      <c r="Q3362">
        <f>VLOOKUP(Table5[[#This Row],[CONTROLN]],vlookup_table[],7,FALSE)</f>
        <v>16</v>
      </c>
      <c r="R3362" t="str">
        <f t="shared" si="52"/>
        <v/>
      </c>
      <c r="S33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63" spans="1:19" x14ac:dyDescent="0.35">
      <c r="A3363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  <c r="N3363">
        <f>VLOOKUP(Table5[[#This Row],[CONTROLN]],vlookup_table[],2,FALSE)</f>
        <v>2</v>
      </c>
      <c r="O3363">
        <f>VLOOKUP(Table5[[#This Row],[CONTROLN]],vlookup_table[],4,FALSE)</f>
        <v>0</v>
      </c>
      <c r="P3363" t="str">
        <f>VLOOKUP(Table5[[#This Row],[CONTROLN]],vlookup_table[],5,FALSE)</f>
        <v>R3</v>
      </c>
      <c r="Q3363">
        <f>VLOOKUP(Table5[[#This Row],[CONTROLN]],vlookup_table[],7,FALSE)</f>
        <v>5</v>
      </c>
      <c r="R3363" t="str">
        <f t="shared" si="52"/>
        <v/>
      </c>
      <c r="S33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64" spans="1:19" x14ac:dyDescent="0.35">
      <c r="A3364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  <c r="N3364">
        <f>VLOOKUP(Table5[[#This Row],[CONTROLN]],vlookup_table[],2,FALSE)</f>
        <v>0</v>
      </c>
      <c r="O3364">
        <f>VLOOKUP(Table5[[#This Row],[CONTROLN]],vlookup_table[],4,FALSE)</f>
        <v>2201</v>
      </c>
      <c r="P3364" t="str">
        <f>VLOOKUP(Table5[[#This Row],[CONTROLN]],vlookup_table[],5,FALSE)</f>
        <v>U1</v>
      </c>
      <c r="Q3364">
        <f>VLOOKUP(Table5[[#This Row],[CONTROLN]],vlookup_table[],7,FALSE)</f>
        <v>35</v>
      </c>
      <c r="R3364">
        <f t="shared" si="52"/>
        <v>75</v>
      </c>
      <c r="S33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65" spans="1:19" x14ac:dyDescent="0.35">
      <c r="A3365">
        <v>15772</v>
      </c>
      <c r="B3365" t="s">
        <v>18</v>
      </c>
      <c r="C3365" t="s">
        <v>17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  <c r="N3365">
        <f>VLOOKUP(Table5[[#This Row],[CONTROLN]],vlookup_table[],2,FALSE)</f>
        <v>2</v>
      </c>
      <c r="O3365">
        <f>VLOOKUP(Table5[[#This Row],[CONTROLN]],vlookup_table[],4,FALSE)</f>
        <v>0</v>
      </c>
      <c r="P3365" t="str">
        <f>VLOOKUP(Table5[[#This Row],[CONTROLN]],vlookup_table[],5,FALSE)</f>
        <v>C3</v>
      </c>
      <c r="Q3365">
        <f>VLOOKUP(Table5[[#This Row],[CONTROLN]],vlookup_table[],7,FALSE)</f>
        <v>10</v>
      </c>
      <c r="R3365" t="str">
        <f t="shared" si="52"/>
        <v/>
      </c>
      <c r="S33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66" spans="1:19" x14ac:dyDescent="0.35">
      <c r="A3366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  <c r="N3366">
        <f>VLOOKUP(Table5[[#This Row],[CONTROLN]],vlookup_table[],2,FALSE)</f>
        <v>1</v>
      </c>
      <c r="O3366">
        <f>VLOOKUP(Table5[[#This Row],[CONTROLN]],vlookup_table[],4,FALSE)</f>
        <v>5510</v>
      </c>
      <c r="P3366" t="str">
        <f>VLOOKUP(Table5[[#This Row],[CONTROLN]],vlookup_table[],5,FALSE)</f>
        <v>T1</v>
      </c>
      <c r="Q3366">
        <f>VLOOKUP(Table5[[#This Row],[CONTROLN]],vlookup_table[],7,FALSE)</f>
        <v>30</v>
      </c>
      <c r="R3366">
        <f t="shared" si="52"/>
        <v>41</v>
      </c>
      <c r="S33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67" spans="1:19" x14ac:dyDescent="0.35">
      <c r="A3367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  <c r="N3367">
        <f>VLOOKUP(Table5[[#This Row],[CONTROLN]],vlookup_table[],2,FALSE)</f>
        <v>0</v>
      </c>
      <c r="O3367">
        <f>VLOOKUP(Table5[[#This Row],[CONTROLN]],vlookup_table[],4,FALSE)</f>
        <v>2001</v>
      </c>
      <c r="P3367" t="str">
        <f>VLOOKUP(Table5[[#This Row],[CONTROLN]],vlookup_table[],5,FALSE)</f>
        <v>C2</v>
      </c>
      <c r="Q3367">
        <f>VLOOKUP(Table5[[#This Row],[CONTROLN]],vlookup_table[],7,FALSE)</f>
        <v>25</v>
      </c>
      <c r="R3367">
        <f t="shared" si="52"/>
        <v>77</v>
      </c>
      <c r="S33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68" spans="1:19" x14ac:dyDescent="0.35">
      <c r="A3368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  <c r="N3368">
        <f>VLOOKUP(Table5[[#This Row],[CONTROLN]],vlookup_table[],2,FALSE)</f>
        <v>0</v>
      </c>
      <c r="O3368">
        <f>VLOOKUP(Table5[[#This Row],[CONTROLN]],vlookup_table[],4,FALSE)</f>
        <v>0</v>
      </c>
      <c r="P3368" t="str">
        <f>VLOOKUP(Table5[[#This Row],[CONTROLN]],vlookup_table[],5,FALSE)</f>
        <v>T2</v>
      </c>
      <c r="Q3368">
        <f>VLOOKUP(Table5[[#This Row],[CONTROLN]],vlookup_table[],7,FALSE)</f>
        <v>1</v>
      </c>
      <c r="R3368" t="str">
        <f t="shared" si="52"/>
        <v/>
      </c>
      <c r="S33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69" spans="1:19" x14ac:dyDescent="0.35">
      <c r="A3369">
        <v>89210</v>
      </c>
      <c r="B3369" t="s">
        <v>33</v>
      </c>
      <c r="C3369" t="s">
        <v>109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  <c r="N3369">
        <f>VLOOKUP(Table5[[#This Row],[CONTROLN]],vlookup_table[],2,FALSE)</f>
        <v>2</v>
      </c>
      <c r="O3369">
        <f>VLOOKUP(Table5[[#This Row],[CONTROLN]],vlookup_table[],4,FALSE)</f>
        <v>3801</v>
      </c>
      <c r="P3369" t="str">
        <f>VLOOKUP(Table5[[#This Row],[CONTROLN]],vlookup_table[],5,FALSE)</f>
        <v>S2</v>
      </c>
      <c r="Q3369">
        <f>VLOOKUP(Table5[[#This Row],[CONTROLN]],vlookup_table[],7,FALSE)</f>
        <v>25</v>
      </c>
      <c r="R3369">
        <f t="shared" si="52"/>
        <v>59</v>
      </c>
      <c r="S33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70" spans="1:19" x14ac:dyDescent="0.35">
      <c r="A3370">
        <v>6490</v>
      </c>
      <c r="B3370" t="s">
        <v>41</v>
      </c>
      <c r="C3370" t="s">
        <v>14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  <c r="N3370">
        <f>VLOOKUP(Table5[[#This Row],[CONTROLN]],vlookup_table[],2,FALSE)</f>
        <v>0</v>
      </c>
      <c r="O3370">
        <f>VLOOKUP(Table5[[#This Row],[CONTROLN]],vlookup_table[],4,FALSE)</f>
        <v>1201</v>
      </c>
      <c r="P3370" t="str">
        <f>VLOOKUP(Table5[[#This Row],[CONTROLN]],vlookup_table[],5,FALSE)</f>
        <v>T2</v>
      </c>
      <c r="Q3370">
        <f>VLOOKUP(Table5[[#This Row],[CONTROLN]],vlookup_table[],7,FALSE)</f>
        <v>25</v>
      </c>
      <c r="R3370">
        <f t="shared" si="52"/>
        <v>85</v>
      </c>
      <c r="S33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1" spans="1:19" x14ac:dyDescent="0.35">
      <c r="A3371">
        <v>48003</v>
      </c>
      <c r="B3371" t="s">
        <v>44</v>
      </c>
      <c r="C3371" t="s">
        <v>109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  <c r="N3371">
        <f>VLOOKUP(Table5[[#This Row],[CONTROLN]],vlookup_table[],2,FALSE)</f>
        <v>0</v>
      </c>
      <c r="O3371">
        <f>VLOOKUP(Table5[[#This Row],[CONTROLN]],vlookup_table[],4,FALSE)</f>
        <v>0</v>
      </c>
      <c r="P3371" t="str">
        <f>VLOOKUP(Table5[[#This Row],[CONTROLN]],vlookup_table[],5,FALSE)</f>
        <v>T2</v>
      </c>
      <c r="Q3371">
        <f>VLOOKUP(Table5[[#This Row],[CONTROLN]],vlookup_table[],7,FALSE)</f>
        <v>10</v>
      </c>
      <c r="R3371" t="str">
        <f t="shared" si="52"/>
        <v/>
      </c>
      <c r="S33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2" spans="1:19" x14ac:dyDescent="0.35">
      <c r="A3372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  <c r="N3372">
        <f>VLOOKUP(Table5[[#This Row],[CONTROLN]],vlookup_table[],2,FALSE)</f>
        <v>0</v>
      </c>
      <c r="O3372">
        <f>VLOOKUP(Table5[[#This Row],[CONTROLN]],vlookup_table[],4,FALSE)</f>
        <v>0</v>
      </c>
      <c r="P3372" t="str">
        <f>VLOOKUP(Table5[[#This Row],[CONTROLN]],vlookup_table[],5,FALSE)</f>
        <v>T2</v>
      </c>
      <c r="Q3372">
        <f>VLOOKUP(Table5[[#This Row],[CONTROLN]],vlookup_table[],7,FALSE)</f>
        <v>25</v>
      </c>
      <c r="R3372" t="str">
        <f t="shared" si="52"/>
        <v/>
      </c>
      <c r="S33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3" spans="1:19" x14ac:dyDescent="0.35">
      <c r="A3373">
        <v>117882</v>
      </c>
      <c r="B3373" t="s">
        <v>33</v>
      </c>
      <c r="C3373" t="s">
        <v>17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  <c r="N3373">
        <f>VLOOKUP(Table5[[#This Row],[CONTROLN]],vlookup_table[],2,FALSE)</f>
        <v>0</v>
      </c>
      <c r="O3373">
        <f>VLOOKUP(Table5[[#This Row],[CONTROLN]],vlookup_table[],4,FALSE)</f>
        <v>2907</v>
      </c>
      <c r="P3373" t="str">
        <f>VLOOKUP(Table5[[#This Row],[CONTROLN]],vlookup_table[],5,FALSE)</f>
        <v/>
      </c>
      <c r="Q3373">
        <f>VLOOKUP(Table5[[#This Row],[CONTROLN]],vlookup_table[],7,FALSE)</f>
        <v>20</v>
      </c>
      <c r="R3373">
        <f t="shared" si="52"/>
        <v>67</v>
      </c>
      <c r="S337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374" spans="1:19" x14ac:dyDescent="0.35">
      <c r="A3374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  <c r="N3374">
        <f>VLOOKUP(Table5[[#This Row],[CONTROLN]],vlookup_table[],2,FALSE)</f>
        <v>28</v>
      </c>
      <c r="O3374">
        <f>VLOOKUP(Table5[[#This Row],[CONTROLN]],vlookup_table[],4,FALSE)</f>
        <v>0</v>
      </c>
      <c r="P3374" t="str">
        <f>VLOOKUP(Table5[[#This Row],[CONTROLN]],vlookup_table[],5,FALSE)</f>
        <v>T2</v>
      </c>
      <c r="Q3374">
        <f>VLOOKUP(Table5[[#This Row],[CONTROLN]],vlookup_table[],7,FALSE)</f>
        <v>20</v>
      </c>
      <c r="R3374" t="str">
        <f t="shared" si="52"/>
        <v/>
      </c>
      <c r="S33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5" spans="1:19" x14ac:dyDescent="0.35">
      <c r="A3375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  <c r="N3375">
        <f>VLOOKUP(Table5[[#This Row],[CONTROLN]],vlookup_table[],2,FALSE)</f>
        <v>0</v>
      </c>
      <c r="O3375">
        <f>VLOOKUP(Table5[[#This Row],[CONTROLN]],vlookup_table[],4,FALSE)</f>
        <v>5711</v>
      </c>
      <c r="P3375" t="str">
        <f>VLOOKUP(Table5[[#This Row],[CONTROLN]],vlookup_table[],5,FALSE)</f>
        <v>T2</v>
      </c>
      <c r="Q3375">
        <f>VLOOKUP(Table5[[#This Row],[CONTROLN]],vlookup_table[],7,FALSE)</f>
        <v>21</v>
      </c>
      <c r="R3375">
        <f t="shared" si="52"/>
        <v>39</v>
      </c>
      <c r="S33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6" spans="1:19" x14ac:dyDescent="0.35">
      <c r="A3376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  <c r="N3376">
        <f>VLOOKUP(Table5[[#This Row],[CONTROLN]],vlookup_table[],2,FALSE)</f>
        <v>0</v>
      </c>
      <c r="O3376">
        <f>VLOOKUP(Table5[[#This Row],[CONTROLN]],vlookup_table[],4,FALSE)</f>
        <v>2801</v>
      </c>
      <c r="P3376" t="str">
        <f>VLOOKUP(Table5[[#This Row],[CONTROLN]],vlookup_table[],5,FALSE)</f>
        <v>U1</v>
      </c>
      <c r="Q3376">
        <f>VLOOKUP(Table5[[#This Row],[CONTROLN]],vlookup_table[],7,FALSE)</f>
        <v>15</v>
      </c>
      <c r="R3376">
        <f t="shared" si="52"/>
        <v>69</v>
      </c>
      <c r="S33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77" spans="1:19" x14ac:dyDescent="0.35">
      <c r="A3377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  <c r="N3377">
        <f>VLOOKUP(Table5[[#This Row],[CONTROLN]],vlookup_table[],2,FALSE)</f>
        <v>1</v>
      </c>
      <c r="O3377">
        <f>VLOOKUP(Table5[[#This Row],[CONTROLN]],vlookup_table[],4,FALSE)</f>
        <v>2211</v>
      </c>
      <c r="P3377" t="str">
        <f>VLOOKUP(Table5[[#This Row],[CONTROLN]],vlookup_table[],5,FALSE)</f>
        <v>S2</v>
      </c>
      <c r="Q3377">
        <f>VLOOKUP(Table5[[#This Row],[CONTROLN]],vlookup_table[],7,FALSE)</f>
        <v>10</v>
      </c>
      <c r="R3377">
        <f t="shared" si="52"/>
        <v>74</v>
      </c>
      <c r="S33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78" spans="1:19" x14ac:dyDescent="0.35">
      <c r="A3378">
        <v>127108</v>
      </c>
      <c r="B3378" t="s">
        <v>21</v>
      </c>
      <c r="C3378" t="s">
        <v>109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  <c r="N3378">
        <f>VLOOKUP(Table5[[#This Row],[CONTROLN]],vlookup_table[],2,FALSE)</f>
        <v>28</v>
      </c>
      <c r="O3378">
        <f>VLOOKUP(Table5[[#This Row],[CONTROLN]],vlookup_table[],4,FALSE)</f>
        <v>0</v>
      </c>
      <c r="P3378" t="str">
        <f>VLOOKUP(Table5[[#This Row],[CONTROLN]],vlookup_table[],5,FALSE)</f>
        <v>T1</v>
      </c>
      <c r="Q3378">
        <f>VLOOKUP(Table5[[#This Row],[CONTROLN]],vlookup_table[],7,FALSE)</f>
        <v>10</v>
      </c>
      <c r="R3378" t="str">
        <f t="shared" si="52"/>
        <v/>
      </c>
      <c r="S33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79" spans="1:19" x14ac:dyDescent="0.35">
      <c r="A3379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  <c r="N3379">
        <f>VLOOKUP(Table5[[#This Row],[CONTROLN]],vlookup_table[],2,FALSE)</f>
        <v>28</v>
      </c>
      <c r="O3379">
        <f>VLOOKUP(Table5[[#This Row],[CONTROLN]],vlookup_table[],4,FALSE)</f>
        <v>3501</v>
      </c>
      <c r="P3379" t="str">
        <f>VLOOKUP(Table5[[#This Row],[CONTROLN]],vlookup_table[],5,FALSE)</f>
        <v>R2</v>
      </c>
      <c r="Q3379">
        <f>VLOOKUP(Table5[[#This Row],[CONTROLN]],vlookup_table[],7,FALSE)</f>
        <v>5</v>
      </c>
      <c r="R3379">
        <f t="shared" si="52"/>
        <v>62</v>
      </c>
      <c r="S33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80" spans="1:19" x14ac:dyDescent="0.35">
      <c r="A3380">
        <v>182519</v>
      </c>
      <c r="B3380" t="s">
        <v>41</v>
      </c>
      <c r="C3380" t="s">
        <v>14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  <c r="N3380">
        <f>VLOOKUP(Table5[[#This Row],[CONTROLN]],vlookup_table[],2,FALSE)</f>
        <v>1</v>
      </c>
      <c r="O3380">
        <f>VLOOKUP(Table5[[#This Row],[CONTROLN]],vlookup_table[],4,FALSE)</f>
        <v>4701</v>
      </c>
      <c r="P3380" t="str">
        <f>VLOOKUP(Table5[[#This Row],[CONTROLN]],vlookup_table[],5,FALSE)</f>
        <v>T2</v>
      </c>
      <c r="Q3380">
        <f>VLOOKUP(Table5[[#This Row],[CONTROLN]],vlookup_table[],7,FALSE)</f>
        <v>5</v>
      </c>
      <c r="R3380">
        <f t="shared" si="52"/>
        <v>50</v>
      </c>
      <c r="S33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81" spans="1:19" x14ac:dyDescent="0.35">
      <c r="A338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  <c r="N3381">
        <f>VLOOKUP(Table5[[#This Row],[CONTROLN]],vlookup_table[],2,FALSE)</f>
        <v>0</v>
      </c>
      <c r="O3381">
        <f>VLOOKUP(Table5[[#This Row],[CONTROLN]],vlookup_table[],4,FALSE)</f>
        <v>2501</v>
      </c>
      <c r="P3381" t="str">
        <f>VLOOKUP(Table5[[#This Row],[CONTROLN]],vlookup_table[],5,FALSE)</f>
        <v>R2</v>
      </c>
      <c r="Q3381">
        <f>VLOOKUP(Table5[[#This Row],[CONTROLN]],vlookup_table[],7,FALSE)</f>
        <v>4</v>
      </c>
      <c r="R3381">
        <f t="shared" si="52"/>
        <v>72</v>
      </c>
      <c r="S33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82" spans="1:19" x14ac:dyDescent="0.35">
      <c r="A3382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  <c r="N3382">
        <f>VLOOKUP(Table5[[#This Row],[CONTROLN]],vlookup_table[],2,FALSE)</f>
        <v>0</v>
      </c>
      <c r="O3382">
        <f>VLOOKUP(Table5[[#This Row],[CONTROLN]],vlookup_table[],4,FALSE)</f>
        <v>4401</v>
      </c>
      <c r="P3382" t="str">
        <f>VLOOKUP(Table5[[#This Row],[CONTROLN]],vlookup_table[],5,FALSE)</f>
        <v>T2</v>
      </c>
      <c r="Q3382">
        <f>VLOOKUP(Table5[[#This Row],[CONTROLN]],vlookup_table[],7,FALSE)</f>
        <v>30</v>
      </c>
      <c r="R3382">
        <f t="shared" si="52"/>
        <v>53</v>
      </c>
      <c r="S33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83" spans="1:19" x14ac:dyDescent="0.35">
      <c r="A3383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  <c r="N3383">
        <f>VLOOKUP(Table5[[#This Row],[CONTROLN]],vlookup_table[],2,FALSE)</f>
        <v>2</v>
      </c>
      <c r="O3383">
        <f>VLOOKUP(Table5[[#This Row],[CONTROLN]],vlookup_table[],4,FALSE)</f>
        <v>4601</v>
      </c>
      <c r="P3383" t="str">
        <f>VLOOKUP(Table5[[#This Row],[CONTROLN]],vlookup_table[],5,FALSE)</f>
        <v>C3</v>
      </c>
      <c r="Q3383">
        <f>VLOOKUP(Table5[[#This Row],[CONTROLN]],vlookup_table[],7,FALSE)</f>
        <v>15</v>
      </c>
      <c r="R3383">
        <f t="shared" si="52"/>
        <v>51</v>
      </c>
      <c r="S33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84" spans="1:19" x14ac:dyDescent="0.35">
      <c r="A3384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  <c r="N3384">
        <f>VLOOKUP(Table5[[#This Row],[CONTROLN]],vlookup_table[],2,FALSE)</f>
        <v>0</v>
      </c>
      <c r="O3384">
        <f>VLOOKUP(Table5[[#This Row],[CONTROLN]],vlookup_table[],4,FALSE)</f>
        <v>7001</v>
      </c>
      <c r="P3384" t="str">
        <f>VLOOKUP(Table5[[#This Row],[CONTROLN]],vlookup_table[],5,FALSE)</f>
        <v>T2</v>
      </c>
      <c r="Q3384">
        <f>VLOOKUP(Table5[[#This Row],[CONTROLN]],vlookup_table[],7,FALSE)</f>
        <v>10</v>
      </c>
      <c r="R3384">
        <f t="shared" si="52"/>
        <v>27</v>
      </c>
      <c r="S33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85" spans="1:19" x14ac:dyDescent="0.35">
      <c r="A3385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  <c r="N3385">
        <f>VLOOKUP(Table5[[#This Row],[CONTROLN]],vlookup_table[],2,FALSE)</f>
        <v>0</v>
      </c>
      <c r="O3385">
        <f>VLOOKUP(Table5[[#This Row],[CONTROLN]],vlookup_table[],4,FALSE)</f>
        <v>6801</v>
      </c>
      <c r="P3385" t="str">
        <f>VLOOKUP(Table5[[#This Row],[CONTROLN]],vlookup_table[],5,FALSE)</f>
        <v>T2</v>
      </c>
      <c r="Q3385">
        <f>VLOOKUP(Table5[[#This Row],[CONTROLN]],vlookup_table[],7,FALSE)</f>
        <v>21</v>
      </c>
      <c r="R3385">
        <f t="shared" si="52"/>
        <v>29</v>
      </c>
      <c r="S33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86" spans="1:19" x14ac:dyDescent="0.35">
      <c r="A3386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  <c r="N3386">
        <f>VLOOKUP(Table5[[#This Row],[CONTROLN]],vlookup_table[],2,FALSE)</f>
        <v>0</v>
      </c>
      <c r="O3386">
        <f>VLOOKUP(Table5[[#This Row],[CONTROLN]],vlookup_table[],4,FALSE)</f>
        <v>4501</v>
      </c>
      <c r="P3386" t="str">
        <f>VLOOKUP(Table5[[#This Row],[CONTROLN]],vlookup_table[],5,FALSE)</f>
        <v>U3</v>
      </c>
      <c r="Q3386">
        <f>VLOOKUP(Table5[[#This Row],[CONTROLN]],vlookup_table[],7,FALSE)</f>
        <v>5</v>
      </c>
      <c r="R3386">
        <f t="shared" si="52"/>
        <v>52</v>
      </c>
      <c r="S33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387" spans="1:19" x14ac:dyDescent="0.35">
      <c r="A3387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  <c r="N3387">
        <f>VLOOKUP(Table5[[#This Row],[CONTROLN]],vlookup_table[],2,FALSE)</f>
        <v>0</v>
      </c>
      <c r="O3387">
        <f>VLOOKUP(Table5[[#This Row],[CONTROLN]],vlookup_table[],4,FALSE)</f>
        <v>3501</v>
      </c>
      <c r="P3387" t="str">
        <f>VLOOKUP(Table5[[#This Row],[CONTROLN]],vlookup_table[],5,FALSE)</f>
        <v>S1</v>
      </c>
      <c r="Q3387">
        <f>VLOOKUP(Table5[[#This Row],[CONTROLN]],vlookup_table[],7,FALSE)</f>
        <v>10</v>
      </c>
      <c r="R3387">
        <f t="shared" si="52"/>
        <v>62</v>
      </c>
      <c r="S33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88" spans="1:19" x14ac:dyDescent="0.35">
      <c r="A3388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  <c r="N3388">
        <f>VLOOKUP(Table5[[#This Row],[CONTROLN]],vlookup_table[],2,FALSE)</f>
        <v>1002</v>
      </c>
      <c r="O3388">
        <f>VLOOKUP(Table5[[#This Row],[CONTROLN]],vlookup_table[],4,FALSE)</f>
        <v>4504</v>
      </c>
      <c r="P3388" t="str">
        <f>VLOOKUP(Table5[[#This Row],[CONTROLN]],vlookup_table[],5,FALSE)</f>
        <v>T2</v>
      </c>
      <c r="Q3388">
        <f>VLOOKUP(Table5[[#This Row],[CONTROLN]],vlookup_table[],7,FALSE)</f>
        <v>5</v>
      </c>
      <c r="R3388">
        <f t="shared" si="52"/>
        <v>52</v>
      </c>
      <c r="S33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89" spans="1:19" x14ac:dyDescent="0.35">
      <c r="A3389">
        <v>138945</v>
      </c>
      <c r="B3389" t="s">
        <v>56</v>
      </c>
      <c r="C3389" t="s">
        <v>17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  <c r="N3389">
        <f>VLOOKUP(Table5[[#This Row],[CONTROLN]],vlookup_table[],2,FALSE)</f>
        <v>28</v>
      </c>
      <c r="O3389">
        <f>VLOOKUP(Table5[[#This Row],[CONTROLN]],vlookup_table[],4,FALSE)</f>
        <v>2901</v>
      </c>
      <c r="P3389" t="str">
        <f>VLOOKUP(Table5[[#This Row],[CONTROLN]],vlookup_table[],5,FALSE)</f>
        <v>C2</v>
      </c>
      <c r="Q3389">
        <f>VLOOKUP(Table5[[#This Row],[CONTROLN]],vlookup_table[],7,FALSE)</f>
        <v>23</v>
      </c>
      <c r="R3389">
        <f t="shared" si="52"/>
        <v>68</v>
      </c>
      <c r="S33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90" spans="1:19" x14ac:dyDescent="0.35">
      <c r="A3390">
        <v>135098</v>
      </c>
      <c r="B3390" t="s">
        <v>56</v>
      </c>
      <c r="C3390" t="s">
        <v>17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  <c r="N3390">
        <f>VLOOKUP(Table5[[#This Row],[CONTROLN]],vlookup_table[],2,FALSE)</f>
        <v>28</v>
      </c>
      <c r="O3390">
        <f>VLOOKUP(Table5[[#This Row],[CONTROLN]],vlookup_table[],4,FALSE)</f>
        <v>3106</v>
      </c>
      <c r="P3390" t="str">
        <f>VLOOKUP(Table5[[#This Row],[CONTROLN]],vlookup_table[],5,FALSE)</f>
        <v>S2</v>
      </c>
      <c r="Q3390">
        <f>VLOOKUP(Table5[[#This Row],[CONTROLN]],vlookup_table[],7,FALSE)</f>
        <v>20</v>
      </c>
      <c r="R3390">
        <f t="shared" si="52"/>
        <v>66</v>
      </c>
      <c r="S33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91" spans="1:19" x14ac:dyDescent="0.35">
      <c r="A3391">
        <v>87074</v>
      </c>
      <c r="B3391" t="s">
        <v>35</v>
      </c>
      <c r="C3391" t="s">
        <v>17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  <c r="N3391">
        <f>VLOOKUP(Table5[[#This Row],[CONTROLN]],vlookup_table[],2,FALSE)</f>
        <v>0</v>
      </c>
      <c r="O3391">
        <f>VLOOKUP(Table5[[#This Row],[CONTROLN]],vlookup_table[],4,FALSE)</f>
        <v>7801</v>
      </c>
      <c r="P3391" t="str">
        <f>VLOOKUP(Table5[[#This Row],[CONTROLN]],vlookup_table[],5,FALSE)</f>
        <v>R3</v>
      </c>
      <c r="Q3391">
        <f>VLOOKUP(Table5[[#This Row],[CONTROLN]],vlookup_table[],7,FALSE)</f>
        <v>5</v>
      </c>
      <c r="R3391">
        <f t="shared" si="52"/>
        <v>19</v>
      </c>
      <c r="S33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92" spans="1:19" x14ac:dyDescent="0.35">
      <c r="A3392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  <c r="N3392">
        <f>VLOOKUP(Table5[[#This Row],[CONTROLN]],vlookup_table[],2,FALSE)</f>
        <v>1</v>
      </c>
      <c r="O3392">
        <f>VLOOKUP(Table5[[#This Row],[CONTROLN]],vlookup_table[],4,FALSE)</f>
        <v>6101</v>
      </c>
      <c r="P3392" t="str">
        <f>VLOOKUP(Table5[[#This Row],[CONTROLN]],vlookup_table[],5,FALSE)</f>
        <v>T1</v>
      </c>
      <c r="Q3392">
        <f>VLOOKUP(Table5[[#This Row],[CONTROLN]],vlookup_table[],7,FALSE)</f>
        <v>10</v>
      </c>
      <c r="R3392">
        <f t="shared" si="52"/>
        <v>36</v>
      </c>
      <c r="S33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93" spans="1:19" x14ac:dyDescent="0.35">
      <c r="A3393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  <c r="N3393">
        <f>VLOOKUP(Table5[[#This Row],[CONTROLN]],vlookup_table[],2,FALSE)</f>
        <v>1</v>
      </c>
      <c r="O3393">
        <f>VLOOKUP(Table5[[#This Row],[CONTROLN]],vlookup_table[],4,FALSE)</f>
        <v>5201</v>
      </c>
      <c r="P3393" t="str">
        <f>VLOOKUP(Table5[[#This Row],[CONTROLN]],vlookup_table[],5,FALSE)</f>
        <v>C1</v>
      </c>
      <c r="Q3393">
        <f>VLOOKUP(Table5[[#This Row],[CONTROLN]],vlookup_table[],7,FALSE)</f>
        <v>6</v>
      </c>
      <c r="R3393">
        <f t="shared" si="52"/>
        <v>45</v>
      </c>
      <c r="S33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94" spans="1:19" x14ac:dyDescent="0.35">
      <c r="A3394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  <c r="N3394">
        <f>VLOOKUP(Table5[[#This Row],[CONTROLN]],vlookup_table[],2,FALSE)</f>
        <v>1</v>
      </c>
      <c r="O3394">
        <f>VLOOKUP(Table5[[#This Row],[CONTROLN]],vlookup_table[],4,FALSE)</f>
        <v>3201</v>
      </c>
      <c r="P3394" t="str">
        <f>VLOOKUP(Table5[[#This Row],[CONTROLN]],vlookup_table[],5,FALSE)</f>
        <v>C2</v>
      </c>
      <c r="Q3394">
        <f>VLOOKUP(Table5[[#This Row],[CONTROLN]],vlookup_table[],7,FALSE)</f>
        <v>20</v>
      </c>
      <c r="R3394">
        <f t="shared" ref="R3394:R3457" si="53">IF(OR(O3394="",O3394=0),"",(1997-(1900+INT(O3394/100)))-IF(MOD(O3394,100)&gt;6,1,0))</f>
        <v>65</v>
      </c>
      <c r="S33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395" spans="1:19" x14ac:dyDescent="0.35">
      <c r="A3395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  <c r="N3395">
        <f>VLOOKUP(Table5[[#This Row],[CONTROLN]],vlookup_table[],2,FALSE)</f>
        <v>0</v>
      </c>
      <c r="O3395">
        <f>VLOOKUP(Table5[[#This Row],[CONTROLN]],vlookup_table[],4,FALSE)</f>
        <v>3209</v>
      </c>
      <c r="P3395" t="str">
        <f>VLOOKUP(Table5[[#This Row],[CONTROLN]],vlookup_table[],5,FALSE)</f>
        <v>S1</v>
      </c>
      <c r="Q3395">
        <f>VLOOKUP(Table5[[#This Row],[CONTROLN]],vlookup_table[],7,FALSE)</f>
        <v>30</v>
      </c>
      <c r="R3395">
        <f t="shared" si="53"/>
        <v>64</v>
      </c>
      <c r="S33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96" spans="1:19" x14ac:dyDescent="0.35">
      <c r="A3396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  <c r="N3396">
        <f>VLOOKUP(Table5[[#This Row],[CONTROLN]],vlookup_table[],2,FALSE)</f>
        <v>0</v>
      </c>
      <c r="O3396">
        <f>VLOOKUP(Table5[[#This Row],[CONTROLN]],vlookup_table[],4,FALSE)</f>
        <v>4001</v>
      </c>
      <c r="P3396" t="str">
        <f>VLOOKUP(Table5[[#This Row],[CONTROLN]],vlookup_table[],5,FALSE)</f>
        <v>R2</v>
      </c>
      <c r="Q3396">
        <f>VLOOKUP(Table5[[#This Row],[CONTROLN]],vlookup_table[],7,FALSE)</f>
        <v>20</v>
      </c>
      <c r="R3396">
        <f t="shared" si="53"/>
        <v>57</v>
      </c>
      <c r="S33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397" spans="1:19" x14ac:dyDescent="0.35">
      <c r="A3397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  <c r="N3397">
        <f>VLOOKUP(Table5[[#This Row],[CONTROLN]],vlookup_table[],2,FALSE)</f>
        <v>0</v>
      </c>
      <c r="O3397">
        <f>VLOOKUP(Table5[[#This Row],[CONTROLN]],vlookup_table[],4,FALSE)</f>
        <v>1808</v>
      </c>
      <c r="P3397" t="str">
        <f>VLOOKUP(Table5[[#This Row],[CONTROLN]],vlookup_table[],5,FALSE)</f>
        <v>S3</v>
      </c>
      <c r="Q3397">
        <f>VLOOKUP(Table5[[#This Row],[CONTROLN]],vlookup_table[],7,FALSE)</f>
        <v>10</v>
      </c>
      <c r="R3397">
        <f t="shared" si="53"/>
        <v>78</v>
      </c>
      <c r="S33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398" spans="1:19" x14ac:dyDescent="0.35">
      <c r="A3398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  <c r="N3398">
        <f>VLOOKUP(Table5[[#This Row],[CONTROLN]],vlookup_table[],2,FALSE)</f>
        <v>2</v>
      </c>
      <c r="O3398">
        <f>VLOOKUP(Table5[[#This Row],[CONTROLN]],vlookup_table[],4,FALSE)</f>
        <v>5608</v>
      </c>
      <c r="P3398" t="str">
        <f>VLOOKUP(Table5[[#This Row],[CONTROLN]],vlookup_table[],5,FALSE)</f>
        <v>T1</v>
      </c>
      <c r="Q3398">
        <f>VLOOKUP(Table5[[#This Row],[CONTROLN]],vlookup_table[],7,FALSE)</f>
        <v>15</v>
      </c>
      <c r="R3398">
        <f t="shared" si="53"/>
        <v>40</v>
      </c>
      <c r="S33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399" spans="1:19" x14ac:dyDescent="0.35">
      <c r="A3399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  <c r="N3399">
        <f>VLOOKUP(Table5[[#This Row],[CONTROLN]],vlookup_table[],2,FALSE)</f>
        <v>2</v>
      </c>
      <c r="O3399">
        <f>VLOOKUP(Table5[[#This Row],[CONTROLN]],vlookup_table[],4,FALSE)</f>
        <v>1101</v>
      </c>
      <c r="P3399" t="str">
        <f>VLOOKUP(Table5[[#This Row],[CONTROLN]],vlookup_table[],5,FALSE)</f>
        <v>S1</v>
      </c>
      <c r="Q3399">
        <f>VLOOKUP(Table5[[#This Row],[CONTROLN]],vlookup_table[],7,FALSE)</f>
        <v>15</v>
      </c>
      <c r="R3399">
        <f t="shared" si="53"/>
        <v>86</v>
      </c>
      <c r="S33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00" spans="1:19" x14ac:dyDescent="0.35">
      <c r="A3400">
        <v>119154</v>
      </c>
      <c r="B3400" t="s">
        <v>21</v>
      </c>
      <c r="C3400" t="s">
        <v>109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  <c r="N3400">
        <f>VLOOKUP(Table5[[#This Row],[CONTROLN]],vlookup_table[],2,FALSE)</f>
        <v>1002</v>
      </c>
      <c r="O3400">
        <f>VLOOKUP(Table5[[#This Row],[CONTROLN]],vlookup_table[],4,FALSE)</f>
        <v>2401</v>
      </c>
      <c r="P3400" t="str">
        <f>VLOOKUP(Table5[[#This Row],[CONTROLN]],vlookup_table[],5,FALSE)</f>
        <v>C2</v>
      </c>
      <c r="Q3400">
        <f>VLOOKUP(Table5[[#This Row],[CONTROLN]],vlookup_table[],7,FALSE)</f>
        <v>10</v>
      </c>
      <c r="R3400">
        <f t="shared" si="53"/>
        <v>73</v>
      </c>
      <c r="S34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01" spans="1:19" x14ac:dyDescent="0.35">
      <c r="A340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  <c r="N3401">
        <f>VLOOKUP(Table5[[#This Row],[CONTROLN]],vlookup_table[],2,FALSE)</f>
        <v>1</v>
      </c>
      <c r="O3401">
        <f>VLOOKUP(Table5[[#This Row],[CONTROLN]],vlookup_table[],4,FALSE)</f>
        <v>4803</v>
      </c>
      <c r="P3401" t="str">
        <f>VLOOKUP(Table5[[#This Row],[CONTROLN]],vlookup_table[],5,FALSE)</f>
        <v>S2</v>
      </c>
      <c r="Q3401">
        <f>VLOOKUP(Table5[[#This Row],[CONTROLN]],vlookup_table[],7,FALSE)</f>
        <v>18</v>
      </c>
      <c r="R3401">
        <f t="shared" si="53"/>
        <v>49</v>
      </c>
      <c r="S34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02" spans="1:19" x14ac:dyDescent="0.35">
      <c r="A3402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  <c r="N3402">
        <f>VLOOKUP(Table5[[#This Row],[CONTROLN]],vlookup_table[],2,FALSE)</f>
        <v>2</v>
      </c>
      <c r="O3402">
        <f>VLOOKUP(Table5[[#This Row],[CONTROLN]],vlookup_table[],4,FALSE)</f>
        <v>2201</v>
      </c>
      <c r="P3402" t="str">
        <f>VLOOKUP(Table5[[#This Row],[CONTROLN]],vlookup_table[],5,FALSE)</f>
        <v>T1</v>
      </c>
      <c r="Q3402">
        <f>VLOOKUP(Table5[[#This Row],[CONTROLN]],vlookup_table[],7,FALSE)</f>
        <v>15</v>
      </c>
      <c r="R3402">
        <f t="shared" si="53"/>
        <v>75</v>
      </c>
      <c r="S34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03" spans="1:19" x14ac:dyDescent="0.35">
      <c r="A3403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  <c r="N3403">
        <f>VLOOKUP(Table5[[#This Row],[CONTROLN]],vlookup_table[],2,FALSE)</f>
        <v>0</v>
      </c>
      <c r="O3403">
        <f>VLOOKUP(Table5[[#This Row],[CONTROLN]],vlookup_table[],4,FALSE)</f>
        <v>2201</v>
      </c>
      <c r="P3403" t="str">
        <f>VLOOKUP(Table5[[#This Row],[CONTROLN]],vlookup_table[],5,FALSE)</f>
        <v>C2</v>
      </c>
      <c r="Q3403">
        <f>VLOOKUP(Table5[[#This Row],[CONTROLN]],vlookup_table[],7,FALSE)</f>
        <v>10</v>
      </c>
      <c r="R3403">
        <f t="shared" si="53"/>
        <v>75</v>
      </c>
      <c r="S34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04" spans="1:19" x14ac:dyDescent="0.35">
      <c r="A3404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  <c r="N3404">
        <f>VLOOKUP(Table5[[#This Row],[CONTROLN]],vlookup_table[],2,FALSE)</f>
        <v>1</v>
      </c>
      <c r="O3404">
        <f>VLOOKUP(Table5[[#This Row],[CONTROLN]],vlookup_table[],4,FALSE)</f>
        <v>3201</v>
      </c>
      <c r="P3404" t="str">
        <f>VLOOKUP(Table5[[#This Row],[CONTROLN]],vlookup_table[],5,FALSE)</f>
        <v>T2</v>
      </c>
      <c r="Q3404">
        <f>VLOOKUP(Table5[[#This Row],[CONTROLN]],vlookup_table[],7,FALSE)</f>
        <v>40</v>
      </c>
      <c r="R3404">
        <f t="shared" si="53"/>
        <v>65</v>
      </c>
      <c r="S34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05" spans="1:19" x14ac:dyDescent="0.35">
      <c r="A3405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  <c r="N3405">
        <f>VLOOKUP(Table5[[#This Row],[CONTROLN]],vlookup_table[],2,FALSE)</f>
        <v>0</v>
      </c>
      <c r="O3405">
        <f>VLOOKUP(Table5[[#This Row],[CONTROLN]],vlookup_table[],4,FALSE)</f>
        <v>4711</v>
      </c>
      <c r="P3405" t="str">
        <f>VLOOKUP(Table5[[#This Row],[CONTROLN]],vlookup_table[],5,FALSE)</f>
        <v>T1</v>
      </c>
      <c r="Q3405">
        <f>VLOOKUP(Table5[[#This Row],[CONTROLN]],vlookup_table[],7,FALSE)</f>
        <v>10</v>
      </c>
      <c r="R3405">
        <f t="shared" si="53"/>
        <v>49</v>
      </c>
      <c r="S34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06" spans="1:19" x14ac:dyDescent="0.35">
      <c r="A3406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  <c r="N3406">
        <f>VLOOKUP(Table5[[#This Row],[CONTROLN]],vlookup_table[],2,FALSE)</f>
        <v>0</v>
      </c>
      <c r="O3406">
        <f>VLOOKUP(Table5[[#This Row],[CONTROLN]],vlookup_table[],4,FALSE)</f>
        <v>0</v>
      </c>
      <c r="P3406" t="str">
        <f>VLOOKUP(Table5[[#This Row],[CONTROLN]],vlookup_table[],5,FALSE)</f>
        <v>R3</v>
      </c>
      <c r="Q3406">
        <f>VLOOKUP(Table5[[#This Row],[CONTROLN]],vlookup_table[],7,FALSE)</f>
        <v>20</v>
      </c>
      <c r="R3406" t="str">
        <f t="shared" si="53"/>
        <v/>
      </c>
      <c r="S34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07" spans="1:19" x14ac:dyDescent="0.35">
      <c r="A3407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  <c r="N3407">
        <f>VLOOKUP(Table5[[#This Row],[CONTROLN]],vlookup_table[],2,FALSE)</f>
        <v>28</v>
      </c>
      <c r="O3407">
        <f>VLOOKUP(Table5[[#This Row],[CONTROLN]],vlookup_table[],4,FALSE)</f>
        <v>2208</v>
      </c>
      <c r="P3407" t="str">
        <f>VLOOKUP(Table5[[#This Row],[CONTROLN]],vlookup_table[],5,FALSE)</f>
        <v>R2</v>
      </c>
      <c r="Q3407">
        <f>VLOOKUP(Table5[[#This Row],[CONTROLN]],vlookup_table[],7,FALSE)</f>
        <v>10</v>
      </c>
      <c r="R3407">
        <f t="shared" si="53"/>
        <v>74</v>
      </c>
      <c r="S34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08" spans="1:19" x14ac:dyDescent="0.35">
      <c r="A3408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  <c r="N3408">
        <f>VLOOKUP(Table5[[#This Row],[CONTROLN]],vlookup_table[],2,FALSE)</f>
        <v>2</v>
      </c>
      <c r="O3408">
        <f>VLOOKUP(Table5[[#This Row],[CONTROLN]],vlookup_table[],4,FALSE)</f>
        <v>0</v>
      </c>
      <c r="P3408" t="str">
        <f>VLOOKUP(Table5[[#This Row],[CONTROLN]],vlookup_table[],5,FALSE)</f>
        <v>R3</v>
      </c>
      <c r="Q3408">
        <f>VLOOKUP(Table5[[#This Row],[CONTROLN]],vlookup_table[],7,FALSE)</f>
        <v>15</v>
      </c>
      <c r="R3408" t="str">
        <f t="shared" si="53"/>
        <v/>
      </c>
      <c r="S34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09" spans="1:19" x14ac:dyDescent="0.35">
      <c r="A3409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  <c r="N3409">
        <f>VLOOKUP(Table5[[#This Row],[CONTROLN]],vlookup_table[],2,FALSE)</f>
        <v>1</v>
      </c>
      <c r="O3409">
        <f>VLOOKUP(Table5[[#This Row],[CONTROLN]],vlookup_table[],4,FALSE)</f>
        <v>2301</v>
      </c>
      <c r="P3409" t="str">
        <f>VLOOKUP(Table5[[#This Row],[CONTROLN]],vlookup_table[],5,FALSE)</f>
        <v>C2</v>
      </c>
      <c r="Q3409">
        <f>VLOOKUP(Table5[[#This Row],[CONTROLN]],vlookup_table[],7,FALSE)</f>
        <v>5</v>
      </c>
      <c r="R3409">
        <f t="shared" si="53"/>
        <v>74</v>
      </c>
      <c r="S34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10" spans="1:19" x14ac:dyDescent="0.35">
      <c r="A3410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  <c r="N3410">
        <f>VLOOKUP(Table5[[#This Row],[CONTROLN]],vlookup_table[],2,FALSE)</f>
        <v>28</v>
      </c>
      <c r="O3410">
        <f>VLOOKUP(Table5[[#This Row],[CONTROLN]],vlookup_table[],4,FALSE)</f>
        <v>4101</v>
      </c>
      <c r="P3410" t="str">
        <f>VLOOKUP(Table5[[#This Row],[CONTROLN]],vlookup_table[],5,FALSE)</f>
        <v>S2</v>
      </c>
      <c r="Q3410">
        <f>VLOOKUP(Table5[[#This Row],[CONTROLN]],vlookup_table[],7,FALSE)</f>
        <v>17</v>
      </c>
      <c r="R3410">
        <f t="shared" si="53"/>
        <v>56</v>
      </c>
      <c r="S34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11" spans="1:19" x14ac:dyDescent="0.35">
      <c r="A341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  <c r="N3411">
        <f>VLOOKUP(Table5[[#This Row],[CONTROLN]],vlookup_table[],2,FALSE)</f>
        <v>1</v>
      </c>
      <c r="O3411">
        <f>VLOOKUP(Table5[[#This Row],[CONTROLN]],vlookup_table[],4,FALSE)</f>
        <v>3012</v>
      </c>
      <c r="P3411" t="str">
        <f>VLOOKUP(Table5[[#This Row],[CONTROLN]],vlookup_table[],5,FALSE)</f>
        <v>C2</v>
      </c>
      <c r="Q3411">
        <f>VLOOKUP(Table5[[#This Row],[CONTROLN]],vlookup_table[],7,FALSE)</f>
        <v>3</v>
      </c>
      <c r="R3411">
        <f t="shared" si="53"/>
        <v>66</v>
      </c>
      <c r="S34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12" spans="1:19" x14ac:dyDescent="0.35">
      <c r="A3412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  <c r="N3412">
        <f>VLOOKUP(Table5[[#This Row],[CONTROLN]],vlookup_table[],2,FALSE)</f>
        <v>28</v>
      </c>
      <c r="O3412">
        <f>VLOOKUP(Table5[[#This Row],[CONTROLN]],vlookup_table[],4,FALSE)</f>
        <v>3405</v>
      </c>
      <c r="P3412" t="str">
        <f>VLOOKUP(Table5[[#This Row],[CONTROLN]],vlookup_table[],5,FALSE)</f>
        <v>C3</v>
      </c>
      <c r="Q3412">
        <f>VLOOKUP(Table5[[#This Row],[CONTROLN]],vlookup_table[],7,FALSE)</f>
        <v>10</v>
      </c>
      <c r="R3412">
        <f t="shared" si="53"/>
        <v>63</v>
      </c>
      <c r="S34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13" spans="1:19" x14ac:dyDescent="0.35">
      <c r="A3413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  <c r="N3413">
        <f>VLOOKUP(Table5[[#This Row],[CONTROLN]],vlookup_table[],2,FALSE)</f>
        <v>1002</v>
      </c>
      <c r="O3413">
        <f>VLOOKUP(Table5[[#This Row],[CONTROLN]],vlookup_table[],4,FALSE)</f>
        <v>4301</v>
      </c>
      <c r="P3413" t="str">
        <f>VLOOKUP(Table5[[#This Row],[CONTROLN]],vlookup_table[],5,FALSE)</f>
        <v>C2</v>
      </c>
      <c r="Q3413">
        <f>VLOOKUP(Table5[[#This Row],[CONTROLN]],vlookup_table[],7,FALSE)</f>
        <v>10</v>
      </c>
      <c r="R3413">
        <f t="shared" si="53"/>
        <v>54</v>
      </c>
      <c r="S34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14" spans="1:19" x14ac:dyDescent="0.35">
      <c r="A3414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  <c r="N3414">
        <f>VLOOKUP(Table5[[#This Row],[CONTROLN]],vlookup_table[],2,FALSE)</f>
        <v>0</v>
      </c>
      <c r="O3414">
        <f>VLOOKUP(Table5[[#This Row],[CONTROLN]],vlookup_table[],4,FALSE)</f>
        <v>5404</v>
      </c>
      <c r="P3414" t="str">
        <f>VLOOKUP(Table5[[#This Row],[CONTROLN]],vlookup_table[],5,FALSE)</f>
        <v>R2</v>
      </c>
      <c r="Q3414">
        <f>VLOOKUP(Table5[[#This Row],[CONTROLN]],vlookup_table[],7,FALSE)</f>
        <v>30</v>
      </c>
      <c r="R3414">
        <f t="shared" si="53"/>
        <v>43</v>
      </c>
      <c r="S34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15" spans="1:19" x14ac:dyDescent="0.35">
      <c r="A3415">
        <v>17714</v>
      </c>
      <c r="B3415" t="s">
        <v>18</v>
      </c>
      <c r="C3415" t="s">
        <v>17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  <c r="N3415">
        <f>VLOOKUP(Table5[[#This Row],[CONTROLN]],vlookup_table[],2,FALSE)</f>
        <v>2</v>
      </c>
      <c r="O3415">
        <f>VLOOKUP(Table5[[#This Row],[CONTROLN]],vlookup_table[],4,FALSE)</f>
        <v>3103</v>
      </c>
      <c r="P3415" t="str">
        <f>VLOOKUP(Table5[[#This Row],[CONTROLN]],vlookup_table[],5,FALSE)</f>
        <v>S1</v>
      </c>
      <c r="Q3415">
        <f>VLOOKUP(Table5[[#This Row],[CONTROLN]],vlookup_table[],7,FALSE)</f>
        <v>26</v>
      </c>
      <c r="R3415">
        <f t="shared" si="53"/>
        <v>66</v>
      </c>
      <c r="S34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16" spans="1:19" x14ac:dyDescent="0.35">
      <c r="A3416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  <c r="N3416">
        <f>VLOOKUP(Table5[[#This Row],[CONTROLN]],vlookup_table[],2,FALSE)</f>
        <v>2</v>
      </c>
      <c r="O3416">
        <f>VLOOKUP(Table5[[#This Row],[CONTROLN]],vlookup_table[],4,FALSE)</f>
        <v>5003</v>
      </c>
      <c r="P3416" t="str">
        <f>VLOOKUP(Table5[[#This Row],[CONTROLN]],vlookup_table[],5,FALSE)</f>
        <v>S2</v>
      </c>
      <c r="Q3416">
        <f>VLOOKUP(Table5[[#This Row],[CONTROLN]],vlookup_table[],7,FALSE)</f>
        <v>11</v>
      </c>
      <c r="R3416">
        <f t="shared" si="53"/>
        <v>47</v>
      </c>
      <c r="S34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17" spans="1:19" x14ac:dyDescent="0.35">
      <c r="A3417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  <c r="N3417">
        <f>VLOOKUP(Table5[[#This Row],[CONTROLN]],vlookup_table[],2,FALSE)</f>
        <v>2</v>
      </c>
      <c r="O3417">
        <f>VLOOKUP(Table5[[#This Row],[CONTROLN]],vlookup_table[],4,FALSE)</f>
        <v>6201</v>
      </c>
      <c r="P3417" t="str">
        <f>VLOOKUP(Table5[[#This Row],[CONTROLN]],vlookup_table[],5,FALSE)</f>
        <v>S1</v>
      </c>
      <c r="Q3417">
        <f>VLOOKUP(Table5[[#This Row],[CONTROLN]],vlookup_table[],7,FALSE)</f>
        <v>26</v>
      </c>
      <c r="R3417">
        <f t="shared" si="53"/>
        <v>35</v>
      </c>
      <c r="S34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18" spans="1:19" x14ac:dyDescent="0.35">
      <c r="A3418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  <c r="N3418">
        <f>VLOOKUP(Table5[[#This Row],[CONTROLN]],vlookup_table[],2,FALSE)</f>
        <v>2</v>
      </c>
      <c r="O3418">
        <f>VLOOKUP(Table5[[#This Row],[CONTROLN]],vlookup_table[],4,FALSE)</f>
        <v>0</v>
      </c>
      <c r="P3418" t="str">
        <f>VLOOKUP(Table5[[#This Row],[CONTROLN]],vlookup_table[],5,FALSE)</f>
        <v>U1</v>
      </c>
      <c r="Q3418">
        <f>VLOOKUP(Table5[[#This Row],[CONTROLN]],vlookup_table[],7,FALSE)</f>
        <v>10</v>
      </c>
      <c r="R3418" t="str">
        <f t="shared" si="53"/>
        <v/>
      </c>
      <c r="S34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19" spans="1:19" x14ac:dyDescent="0.35">
      <c r="A3419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  <c r="N3419">
        <f>VLOOKUP(Table5[[#This Row],[CONTROLN]],vlookup_table[],2,FALSE)</f>
        <v>0</v>
      </c>
      <c r="O3419">
        <f>VLOOKUP(Table5[[#This Row],[CONTROLN]],vlookup_table[],4,FALSE)</f>
        <v>4212</v>
      </c>
      <c r="P3419" t="str">
        <f>VLOOKUP(Table5[[#This Row],[CONTROLN]],vlookup_table[],5,FALSE)</f>
        <v>T2</v>
      </c>
      <c r="Q3419">
        <f>VLOOKUP(Table5[[#This Row],[CONTROLN]],vlookup_table[],7,FALSE)</f>
        <v>7</v>
      </c>
      <c r="R3419">
        <f t="shared" si="53"/>
        <v>54</v>
      </c>
      <c r="S34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20" spans="1:19" x14ac:dyDescent="0.35">
      <c r="A3420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  <c r="N3420">
        <f>VLOOKUP(Table5[[#This Row],[CONTROLN]],vlookup_table[],2,FALSE)</f>
        <v>1</v>
      </c>
      <c r="O3420">
        <f>VLOOKUP(Table5[[#This Row],[CONTROLN]],vlookup_table[],4,FALSE)</f>
        <v>3801</v>
      </c>
      <c r="P3420" t="str">
        <f>VLOOKUP(Table5[[#This Row],[CONTROLN]],vlookup_table[],5,FALSE)</f>
        <v>C3</v>
      </c>
      <c r="Q3420">
        <f>VLOOKUP(Table5[[#This Row],[CONTROLN]],vlookup_table[],7,FALSE)</f>
        <v>20</v>
      </c>
      <c r="R3420">
        <f t="shared" si="53"/>
        <v>59</v>
      </c>
      <c r="S34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21" spans="1:19" x14ac:dyDescent="0.35">
      <c r="A342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  <c r="N3421">
        <f>VLOOKUP(Table5[[#This Row],[CONTROLN]],vlookup_table[],2,FALSE)</f>
        <v>2</v>
      </c>
      <c r="O3421">
        <f>VLOOKUP(Table5[[#This Row],[CONTROLN]],vlookup_table[],4,FALSE)</f>
        <v>0</v>
      </c>
      <c r="P3421" t="str">
        <f>VLOOKUP(Table5[[#This Row],[CONTROLN]],vlookup_table[],5,FALSE)</f>
        <v>S2</v>
      </c>
      <c r="Q3421">
        <f>VLOOKUP(Table5[[#This Row],[CONTROLN]],vlookup_table[],7,FALSE)</f>
        <v>5</v>
      </c>
      <c r="R3421" t="str">
        <f t="shared" si="53"/>
        <v/>
      </c>
      <c r="S34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22" spans="1:19" x14ac:dyDescent="0.35">
      <c r="A3422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  <c r="N3422">
        <f>VLOOKUP(Table5[[#This Row],[CONTROLN]],vlookup_table[],2,FALSE)</f>
        <v>1</v>
      </c>
      <c r="O3422">
        <f>VLOOKUP(Table5[[#This Row],[CONTROLN]],vlookup_table[],4,FALSE)</f>
        <v>5801</v>
      </c>
      <c r="P3422" t="str">
        <f>VLOOKUP(Table5[[#This Row],[CONTROLN]],vlookup_table[],5,FALSE)</f>
        <v>U1</v>
      </c>
      <c r="Q3422">
        <f>VLOOKUP(Table5[[#This Row],[CONTROLN]],vlookup_table[],7,FALSE)</f>
        <v>17</v>
      </c>
      <c r="R3422">
        <f t="shared" si="53"/>
        <v>39</v>
      </c>
      <c r="S34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23" spans="1:19" x14ac:dyDescent="0.35">
      <c r="A3423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  <c r="N3423">
        <f>VLOOKUP(Table5[[#This Row],[CONTROLN]],vlookup_table[],2,FALSE)</f>
        <v>2</v>
      </c>
      <c r="O3423">
        <f>VLOOKUP(Table5[[#This Row],[CONTROLN]],vlookup_table[],4,FALSE)</f>
        <v>2101</v>
      </c>
      <c r="P3423" t="str">
        <f>VLOOKUP(Table5[[#This Row],[CONTROLN]],vlookup_table[],5,FALSE)</f>
        <v>S1</v>
      </c>
      <c r="Q3423">
        <f>VLOOKUP(Table5[[#This Row],[CONTROLN]],vlookup_table[],7,FALSE)</f>
        <v>15</v>
      </c>
      <c r="R3423">
        <f t="shared" si="53"/>
        <v>76</v>
      </c>
      <c r="S34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24" spans="1:19" x14ac:dyDescent="0.35">
      <c r="A3424">
        <v>139324</v>
      </c>
      <c r="B3424" t="s">
        <v>55</v>
      </c>
      <c r="C3424" t="s">
        <v>109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  <c r="N3424">
        <f>VLOOKUP(Table5[[#This Row],[CONTROLN]],vlookup_table[],2,FALSE)</f>
        <v>0</v>
      </c>
      <c r="O3424">
        <f>VLOOKUP(Table5[[#This Row],[CONTROLN]],vlookup_table[],4,FALSE)</f>
        <v>0</v>
      </c>
      <c r="P3424" t="str">
        <f>VLOOKUP(Table5[[#This Row],[CONTROLN]],vlookup_table[],5,FALSE)</f>
        <v>S1</v>
      </c>
      <c r="Q3424">
        <f>VLOOKUP(Table5[[#This Row],[CONTROLN]],vlookup_table[],7,FALSE)</f>
        <v>15</v>
      </c>
      <c r="R3424" t="str">
        <f t="shared" si="53"/>
        <v/>
      </c>
      <c r="S34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25" spans="1:19" x14ac:dyDescent="0.35">
      <c r="A3425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  <c r="N3425">
        <f>VLOOKUP(Table5[[#This Row],[CONTROLN]],vlookup_table[],2,FALSE)</f>
        <v>0</v>
      </c>
      <c r="O3425">
        <f>VLOOKUP(Table5[[#This Row],[CONTROLN]],vlookup_table[],4,FALSE)</f>
        <v>0</v>
      </c>
      <c r="P3425" t="str">
        <f>VLOOKUP(Table5[[#This Row],[CONTROLN]],vlookup_table[],5,FALSE)</f>
        <v/>
      </c>
      <c r="Q3425">
        <f>VLOOKUP(Table5[[#This Row],[CONTROLN]],vlookup_table[],7,FALSE)</f>
        <v>10</v>
      </c>
      <c r="R3425" t="str">
        <f t="shared" si="53"/>
        <v/>
      </c>
      <c r="S342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426" spans="1:19" x14ac:dyDescent="0.35">
      <c r="A3426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  <c r="N3426">
        <f>VLOOKUP(Table5[[#This Row],[CONTROLN]],vlookup_table[],2,FALSE)</f>
        <v>0</v>
      </c>
      <c r="O3426">
        <f>VLOOKUP(Table5[[#This Row],[CONTROLN]],vlookup_table[],4,FALSE)</f>
        <v>2007</v>
      </c>
      <c r="P3426" t="str">
        <f>VLOOKUP(Table5[[#This Row],[CONTROLN]],vlookup_table[],5,FALSE)</f>
        <v>T2</v>
      </c>
      <c r="Q3426">
        <f>VLOOKUP(Table5[[#This Row],[CONTROLN]],vlookup_table[],7,FALSE)</f>
        <v>5</v>
      </c>
      <c r="R3426">
        <f t="shared" si="53"/>
        <v>76</v>
      </c>
      <c r="S34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27" spans="1:19" x14ac:dyDescent="0.35">
      <c r="A3427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  <c r="N3427">
        <f>VLOOKUP(Table5[[#This Row],[CONTROLN]],vlookup_table[],2,FALSE)</f>
        <v>28028</v>
      </c>
      <c r="O3427">
        <f>VLOOKUP(Table5[[#This Row],[CONTROLN]],vlookup_table[],4,FALSE)</f>
        <v>3801</v>
      </c>
      <c r="P3427" t="str">
        <f>VLOOKUP(Table5[[#This Row],[CONTROLN]],vlookup_table[],5,FALSE)</f>
        <v>R2</v>
      </c>
      <c r="Q3427">
        <f>VLOOKUP(Table5[[#This Row],[CONTROLN]],vlookup_table[],7,FALSE)</f>
        <v>20</v>
      </c>
      <c r="R3427">
        <f t="shared" si="53"/>
        <v>59</v>
      </c>
      <c r="S34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28" spans="1:19" x14ac:dyDescent="0.35">
      <c r="A3428">
        <v>55450</v>
      </c>
      <c r="B3428" t="s">
        <v>63</v>
      </c>
      <c r="C3428" t="s">
        <v>17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  <c r="N3428">
        <f>VLOOKUP(Table5[[#This Row],[CONTROLN]],vlookup_table[],2,FALSE)</f>
        <v>0</v>
      </c>
      <c r="O3428">
        <f>VLOOKUP(Table5[[#This Row],[CONTROLN]],vlookup_table[],4,FALSE)</f>
        <v>0</v>
      </c>
      <c r="P3428" t="str">
        <f>VLOOKUP(Table5[[#This Row],[CONTROLN]],vlookup_table[],5,FALSE)</f>
        <v>R2</v>
      </c>
      <c r="Q3428">
        <f>VLOOKUP(Table5[[#This Row],[CONTROLN]],vlookup_table[],7,FALSE)</f>
        <v>5</v>
      </c>
      <c r="R3428" t="str">
        <f t="shared" si="53"/>
        <v/>
      </c>
      <c r="S34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29" spans="1:19" x14ac:dyDescent="0.35">
      <c r="A3429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  <c r="N3429">
        <f>VLOOKUP(Table5[[#This Row],[CONTROLN]],vlookup_table[],2,FALSE)</f>
        <v>1</v>
      </c>
      <c r="O3429">
        <f>VLOOKUP(Table5[[#This Row],[CONTROLN]],vlookup_table[],4,FALSE)</f>
        <v>3301</v>
      </c>
      <c r="P3429" t="str">
        <f>VLOOKUP(Table5[[#This Row],[CONTROLN]],vlookup_table[],5,FALSE)</f>
        <v>S3</v>
      </c>
      <c r="Q3429">
        <f>VLOOKUP(Table5[[#This Row],[CONTROLN]],vlookup_table[],7,FALSE)</f>
        <v>40</v>
      </c>
      <c r="R3429">
        <f t="shared" si="53"/>
        <v>64</v>
      </c>
      <c r="S34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30" spans="1:19" x14ac:dyDescent="0.35">
      <c r="A3430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  <c r="N3430">
        <f>VLOOKUP(Table5[[#This Row],[CONTROLN]],vlookup_table[],2,FALSE)</f>
        <v>1</v>
      </c>
      <c r="O3430">
        <f>VLOOKUP(Table5[[#This Row],[CONTROLN]],vlookup_table[],4,FALSE)</f>
        <v>4901</v>
      </c>
      <c r="P3430" t="str">
        <f>VLOOKUP(Table5[[#This Row],[CONTROLN]],vlookup_table[],5,FALSE)</f>
        <v>U1</v>
      </c>
      <c r="Q3430">
        <f>VLOOKUP(Table5[[#This Row],[CONTROLN]],vlookup_table[],7,FALSE)</f>
        <v>20</v>
      </c>
      <c r="R3430">
        <f t="shared" si="53"/>
        <v>48</v>
      </c>
      <c r="S34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31" spans="1:19" x14ac:dyDescent="0.35">
      <c r="A343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  <c r="N3431">
        <f>VLOOKUP(Table5[[#This Row],[CONTROLN]],vlookup_table[],2,FALSE)</f>
        <v>1</v>
      </c>
      <c r="O3431">
        <f>VLOOKUP(Table5[[#This Row],[CONTROLN]],vlookup_table[],4,FALSE)</f>
        <v>4801</v>
      </c>
      <c r="P3431" t="str">
        <f>VLOOKUP(Table5[[#This Row],[CONTROLN]],vlookup_table[],5,FALSE)</f>
        <v>C2</v>
      </c>
      <c r="Q3431">
        <f>VLOOKUP(Table5[[#This Row],[CONTROLN]],vlookup_table[],7,FALSE)</f>
        <v>20</v>
      </c>
      <c r="R3431">
        <f t="shared" si="53"/>
        <v>49</v>
      </c>
      <c r="S34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32" spans="1:19" x14ac:dyDescent="0.35">
      <c r="A3432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  <c r="N3432">
        <f>VLOOKUP(Table5[[#This Row],[CONTROLN]],vlookup_table[],2,FALSE)</f>
        <v>0</v>
      </c>
      <c r="O3432">
        <f>VLOOKUP(Table5[[#This Row],[CONTROLN]],vlookup_table[],4,FALSE)</f>
        <v>3308</v>
      </c>
      <c r="P3432" t="str">
        <f>VLOOKUP(Table5[[#This Row],[CONTROLN]],vlookup_table[],5,FALSE)</f>
        <v>T2</v>
      </c>
      <c r="Q3432">
        <f>VLOOKUP(Table5[[#This Row],[CONTROLN]],vlookup_table[],7,FALSE)</f>
        <v>14</v>
      </c>
      <c r="R3432">
        <f t="shared" si="53"/>
        <v>63</v>
      </c>
      <c r="S34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33" spans="1:19" x14ac:dyDescent="0.35">
      <c r="A3433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  <c r="N3433">
        <f>VLOOKUP(Table5[[#This Row],[CONTROLN]],vlookup_table[],2,FALSE)</f>
        <v>0</v>
      </c>
      <c r="O3433">
        <f>VLOOKUP(Table5[[#This Row],[CONTROLN]],vlookup_table[],4,FALSE)</f>
        <v>1909</v>
      </c>
      <c r="P3433" t="str">
        <f>VLOOKUP(Table5[[#This Row],[CONTROLN]],vlookup_table[],5,FALSE)</f>
        <v>T2</v>
      </c>
      <c r="Q3433">
        <f>VLOOKUP(Table5[[#This Row],[CONTROLN]],vlookup_table[],7,FALSE)</f>
        <v>21</v>
      </c>
      <c r="R3433">
        <f t="shared" si="53"/>
        <v>77</v>
      </c>
      <c r="S34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34" spans="1:19" x14ac:dyDescent="0.35">
      <c r="A3434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  <c r="N3434">
        <f>VLOOKUP(Table5[[#This Row],[CONTROLN]],vlookup_table[],2,FALSE)</f>
        <v>0</v>
      </c>
      <c r="O3434">
        <f>VLOOKUP(Table5[[#This Row],[CONTROLN]],vlookup_table[],4,FALSE)</f>
        <v>0</v>
      </c>
      <c r="P3434" t="str">
        <f>VLOOKUP(Table5[[#This Row],[CONTROLN]],vlookup_table[],5,FALSE)</f>
        <v>S2</v>
      </c>
      <c r="Q3434">
        <f>VLOOKUP(Table5[[#This Row],[CONTROLN]],vlookup_table[],7,FALSE)</f>
        <v>10</v>
      </c>
      <c r="R3434" t="str">
        <f t="shared" si="53"/>
        <v/>
      </c>
      <c r="S34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35" spans="1:19" x14ac:dyDescent="0.35">
      <c r="A3435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  <c r="N3435">
        <f>VLOOKUP(Table5[[#This Row],[CONTROLN]],vlookup_table[],2,FALSE)</f>
        <v>3</v>
      </c>
      <c r="O3435">
        <f>VLOOKUP(Table5[[#This Row],[CONTROLN]],vlookup_table[],4,FALSE)</f>
        <v>2704</v>
      </c>
      <c r="P3435" t="str">
        <f>VLOOKUP(Table5[[#This Row],[CONTROLN]],vlookup_table[],5,FALSE)</f>
        <v>S2</v>
      </c>
      <c r="Q3435">
        <f>VLOOKUP(Table5[[#This Row],[CONTROLN]],vlookup_table[],7,FALSE)</f>
        <v>10</v>
      </c>
      <c r="R3435">
        <f t="shared" si="53"/>
        <v>70</v>
      </c>
      <c r="S34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36" spans="1:19" x14ac:dyDescent="0.35">
      <c r="A3436">
        <v>182586</v>
      </c>
      <c r="B3436" t="s">
        <v>41</v>
      </c>
      <c r="C3436" t="s">
        <v>14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  <c r="N3436">
        <f>VLOOKUP(Table5[[#This Row],[CONTROLN]],vlookup_table[],2,FALSE)</f>
        <v>1</v>
      </c>
      <c r="O3436">
        <f>VLOOKUP(Table5[[#This Row],[CONTROLN]],vlookup_table[],4,FALSE)</f>
        <v>1901</v>
      </c>
      <c r="P3436" t="str">
        <f>VLOOKUP(Table5[[#This Row],[CONTROLN]],vlookup_table[],5,FALSE)</f>
        <v>R3</v>
      </c>
      <c r="Q3436">
        <f>VLOOKUP(Table5[[#This Row],[CONTROLN]],vlookup_table[],7,FALSE)</f>
        <v>8</v>
      </c>
      <c r="R3436">
        <f t="shared" si="53"/>
        <v>78</v>
      </c>
      <c r="S34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37" spans="1:19" x14ac:dyDescent="0.35">
      <c r="A3437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  <c r="N3437">
        <f>VLOOKUP(Table5[[#This Row],[CONTROLN]],vlookup_table[],2,FALSE)</f>
        <v>1</v>
      </c>
      <c r="O3437">
        <f>VLOOKUP(Table5[[#This Row],[CONTROLN]],vlookup_table[],4,FALSE)</f>
        <v>2001</v>
      </c>
      <c r="P3437" t="str">
        <f>VLOOKUP(Table5[[#This Row],[CONTROLN]],vlookup_table[],5,FALSE)</f>
        <v>T2</v>
      </c>
      <c r="Q3437">
        <f>VLOOKUP(Table5[[#This Row],[CONTROLN]],vlookup_table[],7,FALSE)</f>
        <v>5</v>
      </c>
      <c r="R3437">
        <f t="shared" si="53"/>
        <v>77</v>
      </c>
      <c r="S34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38" spans="1:19" x14ac:dyDescent="0.35">
      <c r="A3438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  <c r="N3438">
        <f>VLOOKUP(Table5[[#This Row],[CONTROLN]],vlookup_table[],2,FALSE)</f>
        <v>1</v>
      </c>
      <c r="O3438">
        <f>VLOOKUP(Table5[[#This Row],[CONTROLN]],vlookup_table[],4,FALSE)</f>
        <v>4106</v>
      </c>
      <c r="P3438" t="str">
        <f>VLOOKUP(Table5[[#This Row],[CONTROLN]],vlookup_table[],5,FALSE)</f>
        <v>T2</v>
      </c>
      <c r="Q3438">
        <f>VLOOKUP(Table5[[#This Row],[CONTROLN]],vlookup_table[],7,FALSE)</f>
        <v>30</v>
      </c>
      <c r="R3438">
        <f t="shared" si="53"/>
        <v>56</v>
      </c>
      <c r="S34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39" spans="1:19" x14ac:dyDescent="0.35">
      <c r="A3439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  <c r="N3439">
        <f>VLOOKUP(Table5[[#This Row],[CONTROLN]],vlookup_table[],2,FALSE)</f>
        <v>0</v>
      </c>
      <c r="O3439">
        <f>VLOOKUP(Table5[[#This Row],[CONTROLN]],vlookup_table[],4,FALSE)</f>
        <v>6110</v>
      </c>
      <c r="P3439" t="str">
        <f>VLOOKUP(Table5[[#This Row],[CONTROLN]],vlookup_table[],5,FALSE)</f>
        <v>T2</v>
      </c>
      <c r="Q3439">
        <f>VLOOKUP(Table5[[#This Row],[CONTROLN]],vlookup_table[],7,FALSE)</f>
        <v>4</v>
      </c>
      <c r="R3439">
        <f t="shared" si="53"/>
        <v>35</v>
      </c>
      <c r="S34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40" spans="1:19" x14ac:dyDescent="0.35">
      <c r="A3440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  <c r="N3440">
        <f>VLOOKUP(Table5[[#This Row],[CONTROLN]],vlookup_table[],2,FALSE)</f>
        <v>0</v>
      </c>
      <c r="O3440">
        <f>VLOOKUP(Table5[[#This Row],[CONTROLN]],vlookup_table[],4,FALSE)</f>
        <v>0</v>
      </c>
      <c r="P3440" t="str">
        <f>VLOOKUP(Table5[[#This Row],[CONTROLN]],vlookup_table[],5,FALSE)</f>
        <v>T2</v>
      </c>
      <c r="Q3440">
        <f>VLOOKUP(Table5[[#This Row],[CONTROLN]],vlookup_table[],7,FALSE)</f>
        <v>15</v>
      </c>
      <c r="R3440" t="str">
        <f t="shared" si="53"/>
        <v/>
      </c>
      <c r="S34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41" spans="1:19" x14ac:dyDescent="0.35">
      <c r="A344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  <c r="N3441">
        <f>VLOOKUP(Table5[[#This Row],[CONTROLN]],vlookup_table[],2,FALSE)</f>
        <v>1</v>
      </c>
      <c r="O3441">
        <f>VLOOKUP(Table5[[#This Row],[CONTROLN]],vlookup_table[],4,FALSE)</f>
        <v>6701</v>
      </c>
      <c r="P3441" t="str">
        <f>VLOOKUP(Table5[[#This Row],[CONTROLN]],vlookup_table[],5,FALSE)</f>
        <v>R2</v>
      </c>
      <c r="Q3441">
        <f>VLOOKUP(Table5[[#This Row],[CONTROLN]],vlookup_table[],7,FALSE)</f>
        <v>10</v>
      </c>
      <c r="R3441">
        <f t="shared" si="53"/>
        <v>30</v>
      </c>
      <c r="S34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42" spans="1:19" x14ac:dyDescent="0.35">
      <c r="A3442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  <c r="N3442">
        <f>VLOOKUP(Table5[[#This Row],[CONTROLN]],vlookup_table[],2,FALSE)</f>
        <v>0</v>
      </c>
      <c r="O3442">
        <f>VLOOKUP(Table5[[#This Row],[CONTROLN]],vlookup_table[],4,FALSE)</f>
        <v>5601</v>
      </c>
      <c r="P3442" t="str">
        <f>VLOOKUP(Table5[[#This Row],[CONTROLN]],vlookup_table[],5,FALSE)</f>
        <v>S2</v>
      </c>
      <c r="Q3442">
        <f>VLOOKUP(Table5[[#This Row],[CONTROLN]],vlookup_table[],7,FALSE)</f>
        <v>4</v>
      </c>
      <c r="R3442">
        <f t="shared" si="53"/>
        <v>41</v>
      </c>
      <c r="S34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43" spans="1:19" x14ac:dyDescent="0.35">
      <c r="A3443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  <c r="N3443">
        <f>VLOOKUP(Table5[[#This Row],[CONTROLN]],vlookup_table[],2,FALSE)</f>
        <v>1</v>
      </c>
      <c r="O3443">
        <f>VLOOKUP(Table5[[#This Row],[CONTROLN]],vlookup_table[],4,FALSE)</f>
        <v>2201</v>
      </c>
      <c r="P3443" t="str">
        <f>VLOOKUP(Table5[[#This Row],[CONTROLN]],vlookup_table[],5,FALSE)</f>
        <v>C2</v>
      </c>
      <c r="Q3443">
        <f>VLOOKUP(Table5[[#This Row],[CONTROLN]],vlookup_table[],7,FALSE)</f>
        <v>30</v>
      </c>
      <c r="R3443">
        <f t="shared" si="53"/>
        <v>75</v>
      </c>
      <c r="S34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44" spans="1:19" x14ac:dyDescent="0.35">
      <c r="A3444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  <c r="N3444">
        <f>VLOOKUP(Table5[[#This Row],[CONTROLN]],vlookup_table[],2,FALSE)</f>
        <v>2</v>
      </c>
      <c r="O3444">
        <f>VLOOKUP(Table5[[#This Row],[CONTROLN]],vlookup_table[],4,FALSE)</f>
        <v>2901</v>
      </c>
      <c r="P3444" t="str">
        <f>VLOOKUP(Table5[[#This Row],[CONTROLN]],vlookup_table[],5,FALSE)</f>
        <v>C3</v>
      </c>
      <c r="Q3444">
        <f>VLOOKUP(Table5[[#This Row],[CONTROLN]],vlookup_table[],7,FALSE)</f>
        <v>21</v>
      </c>
      <c r="R3444">
        <f t="shared" si="53"/>
        <v>68</v>
      </c>
      <c r="S34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45" spans="1:19" x14ac:dyDescent="0.35">
      <c r="A3445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  <c r="N3445">
        <f>VLOOKUP(Table5[[#This Row],[CONTROLN]],vlookup_table[],2,FALSE)</f>
        <v>0</v>
      </c>
      <c r="O3445">
        <f>VLOOKUP(Table5[[#This Row],[CONTROLN]],vlookup_table[],4,FALSE)</f>
        <v>2002</v>
      </c>
      <c r="P3445" t="str">
        <f>VLOOKUP(Table5[[#This Row],[CONTROLN]],vlookup_table[],5,FALSE)</f>
        <v>R2</v>
      </c>
      <c r="Q3445">
        <f>VLOOKUP(Table5[[#This Row],[CONTROLN]],vlookup_table[],7,FALSE)</f>
        <v>5</v>
      </c>
      <c r="R3445">
        <f t="shared" si="53"/>
        <v>77</v>
      </c>
      <c r="S34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46" spans="1:19" x14ac:dyDescent="0.35">
      <c r="A3446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  <c r="N3446">
        <f>VLOOKUP(Table5[[#This Row],[CONTROLN]],vlookup_table[],2,FALSE)</f>
        <v>0</v>
      </c>
      <c r="O3446">
        <f>VLOOKUP(Table5[[#This Row],[CONTROLN]],vlookup_table[],4,FALSE)</f>
        <v>701</v>
      </c>
      <c r="P3446" t="str">
        <f>VLOOKUP(Table5[[#This Row],[CONTROLN]],vlookup_table[],5,FALSE)</f>
        <v>C3</v>
      </c>
      <c r="Q3446">
        <f>VLOOKUP(Table5[[#This Row],[CONTROLN]],vlookup_table[],7,FALSE)</f>
        <v>12</v>
      </c>
      <c r="R3446">
        <f t="shared" si="53"/>
        <v>90</v>
      </c>
      <c r="S34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47" spans="1:19" x14ac:dyDescent="0.35">
      <c r="A3447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  <c r="N3447">
        <f>VLOOKUP(Table5[[#This Row],[CONTROLN]],vlookup_table[],2,FALSE)</f>
        <v>0</v>
      </c>
      <c r="O3447">
        <f>VLOOKUP(Table5[[#This Row],[CONTROLN]],vlookup_table[],4,FALSE)</f>
        <v>6611</v>
      </c>
      <c r="P3447" t="str">
        <f>VLOOKUP(Table5[[#This Row],[CONTROLN]],vlookup_table[],5,FALSE)</f>
        <v>R2</v>
      </c>
      <c r="Q3447">
        <f>VLOOKUP(Table5[[#This Row],[CONTROLN]],vlookup_table[],7,FALSE)</f>
        <v>15</v>
      </c>
      <c r="R3447">
        <f t="shared" si="53"/>
        <v>30</v>
      </c>
      <c r="S34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48" spans="1:19" x14ac:dyDescent="0.35">
      <c r="A3448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  <c r="N3448">
        <f>VLOOKUP(Table5[[#This Row],[CONTROLN]],vlookup_table[],2,FALSE)</f>
        <v>2</v>
      </c>
      <c r="O3448">
        <f>VLOOKUP(Table5[[#This Row],[CONTROLN]],vlookup_table[],4,FALSE)</f>
        <v>1306</v>
      </c>
      <c r="P3448" t="str">
        <f>VLOOKUP(Table5[[#This Row],[CONTROLN]],vlookup_table[],5,FALSE)</f>
        <v>S2</v>
      </c>
      <c r="Q3448">
        <f>VLOOKUP(Table5[[#This Row],[CONTROLN]],vlookup_table[],7,FALSE)</f>
        <v>10</v>
      </c>
      <c r="R3448">
        <f t="shared" si="53"/>
        <v>84</v>
      </c>
      <c r="S34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49" spans="1:19" x14ac:dyDescent="0.35">
      <c r="A3449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  <c r="N3449">
        <f>VLOOKUP(Table5[[#This Row],[CONTROLN]],vlookup_table[],2,FALSE)</f>
        <v>28</v>
      </c>
      <c r="O3449">
        <f>VLOOKUP(Table5[[#This Row],[CONTROLN]],vlookup_table[],4,FALSE)</f>
        <v>0</v>
      </c>
      <c r="P3449" t="str">
        <f>VLOOKUP(Table5[[#This Row],[CONTROLN]],vlookup_table[],5,FALSE)</f>
        <v>R2</v>
      </c>
      <c r="Q3449">
        <f>VLOOKUP(Table5[[#This Row],[CONTROLN]],vlookup_table[],7,FALSE)</f>
        <v>6</v>
      </c>
      <c r="R3449" t="str">
        <f t="shared" si="53"/>
        <v/>
      </c>
      <c r="S34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50" spans="1:19" x14ac:dyDescent="0.35">
      <c r="A3450">
        <v>170714</v>
      </c>
      <c r="B3450" t="s">
        <v>22</v>
      </c>
      <c r="C3450" t="s">
        <v>109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  <c r="N3450">
        <f>VLOOKUP(Table5[[#This Row],[CONTROLN]],vlookup_table[],2,FALSE)</f>
        <v>0</v>
      </c>
      <c r="O3450">
        <f>VLOOKUP(Table5[[#This Row],[CONTROLN]],vlookup_table[],4,FALSE)</f>
        <v>4106</v>
      </c>
      <c r="P3450" t="str">
        <f>VLOOKUP(Table5[[#This Row],[CONTROLN]],vlookup_table[],5,FALSE)</f>
        <v>C1</v>
      </c>
      <c r="Q3450">
        <f>VLOOKUP(Table5[[#This Row],[CONTROLN]],vlookup_table[],7,FALSE)</f>
        <v>20</v>
      </c>
      <c r="R3450">
        <f t="shared" si="53"/>
        <v>56</v>
      </c>
      <c r="S34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51" spans="1:19" x14ac:dyDescent="0.35">
      <c r="A345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  <c r="N3451">
        <f>VLOOKUP(Table5[[#This Row],[CONTROLN]],vlookup_table[],2,FALSE)</f>
        <v>1</v>
      </c>
      <c r="O3451">
        <f>VLOOKUP(Table5[[#This Row],[CONTROLN]],vlookup_table[],4,FALSE)</f>
        <v>4101</v>
      </c>
      <c r="P3451" t="str">
        <f>VLOOKUP(Table5[[#This Row],[CONTROLN]],vlookup_table[],5,FALSE)</f>
        <v>S1</v>
      </c>
      <c r="Q3451">
        <f>VLOOKUP(Table5[[#This Row],[CONTROLN]],vlookup_table[],7,FALSE)</f>
        <v>18</v>
      </c>
      <c r="R3451">
        <f t="shared" si="53"/>
        <v>56</v>
      </c>
      <c r="S34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52" spans="1:19" x14ac:dyDescent="0.35">
      <c r="A3452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  <c r="N3452">
        <f>VLOOKUP(Table5[[#This Row],[CONTROLN]],vlookup_table[],2,FALSE)</f>
        <v>0</v>
      </c>
      <c r="O3452">
        <f>VLOOKUP(Table5[[#This Row],[CONTROLN]],vlookup_table[],4,FALSE)</f>
        <v>2410</v>
      </c>
      <c r="P3452" t="str">
        <f>VLOOKUP(Table5[[#This Row],[CONTROLN]],vlookup_table[],5,FALSE)</f>
        <v>S1</v>
      </c>
      <c r="Q3452">
        <f>VLOOKUP(Table5[[#This Row],[CONTROLN]],vlookup_table[],7,FALSE)</f>
        <v>20</v>
      </c>
      <c r="R3452">
        <f t="shared" si="53"/>
        <v>72</v>
      </c>
      <c r="S34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53" spans="1:19" x14ac:dyDescent="0.35">
      <c r="A3453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  <c r="N3453">
        <f>VLOOKUP(Table5[[#This Row],[CONTROLN]],vlookup_table[],2,FALSE)</f>
        <v>0</v>
      </c>
      <c r="O3453">
        <f>VLOOKUP(Table5[[#This Row],[CONTROLN]],vlookup_table[],4,FALSE)</f>
        <v>2812</v>
      </c>
      <c r="P3453" t="str">
        <f>VLOOKUP(Table5[[#This Row],[CONTROLN]],vlookup_table[],5,FALSE)</f>
        <v>C1</v>
      </c>
      <c r="Q3453">
        <f>VLOOKUP(Table5[[#This Row],[CONTROLN]],vlookup_table[],7,FALSE)</f>
        <v>2</v>
      </c>
      <c r="R3453">
        <f t="shared" si="53"/>
        <v>68</v>
      </c>
      <c r="S34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54" spans="1:19" x14ac:dyDescent="0.35">
      <c r="A3454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  <c r="N3454">
        <f>VLOOKUP(Table5[[#This Row],[CONTROLN]],vlookup_table[],2,FALSE)</f>
        <v>28</v>
      </c>
      <c r="O3454">
        <f>VLOOKUP(Table5[[#This Row],[CONTROLN]],vlookup_table[],4,FALSE)</f>
        <v>4001</v>
      </c>
      <c r="P3454" t="str">
        <f>VLOOKUP(Table5[[#This Row],[CONTROLN]],vlookup_table[],5,FALSE)</f>
        <v>S3</v>
      </c>
      <c r="Q3454">
        <f>VLOOKUP(Table5[[#This Row],[CONTROLN]],vlookup_table[],7,FALSE)</f>
        <v>23</v>
      </c>
      <c r="R3454">
        <f t="shared" si="53"/>
        <v>57</v>
      </c>
      <c r="S34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55" spans="1:19" x14ac:dyDescent="0.35">
      <c r="A3455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  <c r="N3455">
        <f>VLOOKUP(Table5[[#This Row],[CONTROLN]],vlookup_table[],2,FALSE)</f>
        <v>0</v>
      </c>
      <c r="O3455">
        <f>VLOOKUP(Table5[[#This Row],[CONTROLN]],vlookup_table[],4,FALSE)</f>
        <v>2301</v>
      </c>
      <c r="P3455" t="str">
        <f>VLOOKUP(Table5[[#This Row],[CONTROLN]],vlookup_table[],5,FALSE)</f>
        <v>C2</v>
      </c>
      <c r="Q3455">
        <f>VLOOKUP(Table5[[#This Row],[CONTROLN]],vlookup_table[],7,FALSE)</f>
        <v>10</v>
      </c>
      <c r="R3455">
        <f t="shared" si="53"/>
        <v>74</v>
      </c>
      <c r="S34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56" spans="1:19" x14ac:dyDescent="0.35">
      <c r="A3456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  <c r="N3456">
        <f>VLOOKUP(Table5[[#This Row],[CONTROLN]],vlookup_table[],2,FALSE)</f>
        <v>1</v>
      </c>
      <c r="O3456">
        <f>VLOOKUP(Table5[[#This Row],[CONTROLN]],vlookup_table[],4,FALSE)</f>
        <v>5706</v>
      </c>
      <c r="P3456" t="str">
        <f>VLOOKUP(Table5[[#This Row],[CONTROLN]],vlookup_table[],5,FALSE)</f>
        <v>R3</v>
      </c>
      <c r="Q3456">
        <f>VLOOKUP(Table5[[#This Row],[CONTROLN]],vlookup_table[],7,FALSE)</f>
        <v>15</v>
      </c>
      <c r="R3456">
        <f t="shared" si="53"/>
        <v>40</v>
      </c>
      <c r="S34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57" spans="1:19" x14ac:dyDescent="0.35">
      <c r="A3457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  <c r="N3457">
        <f>VLOOKUP(Table5[[#This Row],[CONTROLN]],vlookup_table[],2,FALSE)</f>
        <v>1002</v>
      </c>
      <c r="O3457">
        <f>VLOOKUP(Table5[[#This Row],[CONTROLN]],vlookup_table[],4,FALSE)</f>
        <v>2408</v>
      </c>
      <c r="P3457" t="str">
        <f>VLOOKUP(Table5[[#This Row],[CONTROLN]],vlookup_table[],5,FALSE)</f>
        <v>S2</v>
      </c>
      <c r="Q3457">
        <f>VLOOKUP(Table5[[#This Row],[CONTROLN]],vlookup_table[],7,FALSE)</f>
        <v>8</v>
      </c>
      <c r="R3457">
        <f t="shared" si="53"/>
        <v>72</v>
      </c>
      <c r="S34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58" spans="1:19" x14ac:dyDescent="0.35">
      <c r="A3458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  <c r="N3458">
        <f>VLOOKUP(Table5[[#This Row],[CONTROLN]],vlookup_table[],2,FALSE)</f>
        <v>2</v>
      </c>
      <c r="O3458">
        <f>VLOOKUP(Table5[[#This Row],[CONTROLN]],vlookup_table[],4,FALSE)</f>
        <v>1203</v>
      </c>
      <c r="P3458" t="str">
        <f>VLOOKUP(Table5[[#This Row],[CONTROLN]],vlookup_table[],5,FALSE)</f>
        <v>T2</v>
      </c>
      <c r="Q3458">
        <f>VLOOKUP(Table5[[#This Row],[CONTROLN]],vlookup_table[],7,FALSE)</f>
        <v>10</v>
      </c>
      <c r="R3458">
        <f t="shared" ref="R3458:R3521" si="54">IF(OR(O3458="",O3458=0),"",(1997-(1900+INT(O3458/100)))-IF(MOD(O3458,100)&gt;6,1,0))</f>
        <v>85</v>
      </c>
      <c r="S34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59" spans="1:19" x14ac:dyDescent="0.35">
      <c r="A3459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  <c r="N3459">
        <f>VLOOKUP(Table5[[#This Row],[CONTROLN]],vlookup_table[],2,FALSE)</f>
        <v>0</v>
      </c>
      <c r="O3459">
        <f>VLOOKUP(Table5[[#This Row],[CONTROLN]],vlookup_table[],4,FALSE)</f>
        <v>1009</v>
      </c>
      <c r="P3459" t="str">
        <f>VLOOKUP(Table5[[#This Row],[CONTROLN]],vlookup_table[],5,FALSE)</f>
        <v>S3</v>
      </c>
      <c r="Q3459">
        <f>VLOOKUP(Table5[[#This Row],[CONTROLN]],vlookup_table[],7,FALSE)</f>
        <v>10</v>
      </c>
      <c r="R3459">
        <f t="shared" si="54"/>
        <v>86</v>
      </c>
      <c r="S34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60" spans="1:19" x14ac:dyDescent="0.35">
      <c r="A3460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  <c r="N3460">
        <f>VLOOKUP(Table5[[#This Row],[CONTROLN]],vlookup_table[],2,FALSE)</f>
        <v>28</v>
      </c>
      <c r="O3460">
        <f>VLOOKUP(Table5[[#This Row],[CONTROLN]],vlookup_table[],4,FALSE)</f>
        <v>2606</v>
      </c>
      <c r="P3460" t="str">
        <f>VLOOKUP(Table5[[#This Row],[CONTROLN]],vlookup_table[],5,FALSE)</f>
        <v>S1</v>
      </c>
      <c r="Q3460">
        <f>VLOOKUP(Table5[[#This Row],[CONTROLN]],vlookup_table[],7,FALSE)</f>
        <v>10</v>
      </c>
      <c r="R3460">
        <f t="shared" si="54"/>
        <v>71</v>
      </c>
      <c r="S34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61" spans="1:19" x14ac:dyDescent="0.35">
      <c r="A346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  <c r="N3461">
        <f>VLOOKUP(Table5[[#This Row],[CONTROLN]],vlookup_table[],2,FALSE)</f>
        <v>0</v>
      </c>
      <c r="O3461">
        <f>VLOOKUP(Table5[[#This Row],[CONTROLN]],vlookup_table[],4,FALSE)</f>
        <v>0</v>
      </c>
      <c r="P3461" t="str">
        <f>VLOOKUP(Table5[[#This Row],[CONTROLN]],vlookup_table[],5,FALSE)</f>
        <v>S2</v>
      </c>
      <c r="Q3461">
        <f>VLOOKUP(Table5[[#This Row],[CONTROLN]],vlookup_table[],7,FALSE)</f>
        <v>10</v>
      </c>
      <c r="R3461" t="str">
        <f t="shared" si="54"/>
        <v/>
      </c>
      <c r="S34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62" spans="1:19" x14ac:dyDescent="0.35">
      <c r="A3462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  <c r="N3462">
        <f>VLOOKUP(Table5[[#This Row],[CONTROLN]],vlookup_table[],2,FALSE)</f>
        <v>1</v>
      </c>
      <c r="O3462">
        <f>VLOOKUP(Table5[[#This Row],[CONTROLN]],vlookup_table[],4,FALSE)</f>
        <v>3401</v>
      </c>
      <c r="P3462" t="str">
        <f>VLOOKUP(Table5[[#This Row],[CONTROLN]],vlookup_table[],5,FALSE)</f>
        <v>U1</v>
      </c>
      <c r="Q3462">
        <f>VLOOKUP(Table5[[#This Row],[CONTROLN]],vlookup_table[],7,FALSE)</f>
        <v>40</v>
      </c>
      <c r="R3462">
        <f t="shared" si="54"/>
        <v>63</v>
      </c>
      <c r="S34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63" spans="1:19" x14ac:dyDescent="0.35">
      <c r="A3463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  <c r="N3463">
        <f>VLOOKUP(Table5[[#This Row],[CONTROLN]],vlookup_table[],2,FALSE)</f>
        <v>2</v>
      </c>
      <c r="O3463">
        <f>VLOOKUP(Table5[[#This Row],[CONTROLN]],vlookup_table[],4,FALSE)</f>
        <v>1807</v>
      </c>
      <c r="P3463" t="str">
        <f>VLOOKUP(Table5[[#This Row],[CONTROLN]],vlookup_table[],5,FALSE)</f>
        <v>U2</v>
      </c>
      <c r="Q3463">
        <f>VLOOKUP(Table5[[#This Row],[CONTROLN]],vlookup_table[],7,FALSE)</f>
        <v>10</v>
      </c>
      <c r="R3463">
        <f t="shared" si="54"/>
        <v>78</v>
      </c>
      <c r="S34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64" spans="1:19" x14ac:dyDescent="0.35">
      <c r="A3464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  <c r="N3464">
        <f>VLOOKUP(Table5[[#This Row],[CONTROLN]],vlookup_table[],2,FALSE)</f>
        <v>0</v>
      </c>
      <c r="O3464">
        <f>VLOOKUP(Table5[[#This Row],[CONTROLN]],vlookup_table[],4,FALSE)</f>
        <v>5302</v>
      </c>
      <c r="P3464" t="str">
        <f>VLOOKUP(Table5[[#This Row],[CONTROLN]],vlookup_table[],5,FALSE)</f>
        <v>C1</v>
      </c>
      <c r="Q3464">
        <f>VLOOKUP(Table5[[#This Row],[CONTROLN]],vlookup_table[],7,FALSE)</f>
        <v>11</v>
      </c>
      <c r="R3464">
        <f t="shared" si="54"/>
        <v>44</v>
      </c>
      <c r="S34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65" spans="1:19" x14ac:dyDescent="0.35">
      <c r="A3465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  <c r="N3465">
        <f>VLOOKUP(Table5[[#This Row],[CONTROLN]],vlookup_table[],2,FALSE)</f>
        <v>1</v>
      </c>
      <c r="O3465">
        <f>VLOOKUP(Table5[[#This Row],[CONTROLN]],vlookup_table[],4,FALSE)</f>
        <v>3201</v>
      </c>
      <c r="P3465" t="str">
        <f>VLOOKUP(Table5[[#This Row],[CONTROLN]],vlookup_table[],5,FALSE)</f>
        <v>S1</v>
      </c>
      <c r="Q3465">
        <f>VLOOKUP(Table5[[#This Row],[CONTROLN]],vlookup_table[],7,FALSE)</f>
        <v>15</v>
      </c>
      <c r="R3465">
        <f t="shared" si="54"/>
        <v>65</v>
      </c>
      <c r="S34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66" spans="1:19" x14ac:dyDescent="0.35">
      <c r="A3466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  <c r="N3466">
        <f>VLOOKUP(Table5[[#This Row],[CONTROLN]],vlookup_table[],2,FALSE)</f>
        <v>1002</v>
      </c>
      <c r="O3466">
        <f>VLOOKUP(Table5[[#This Row],[CONTROLN]],vlookup_table[],4,FALSE)</f>
        <v>3407</v>
      </c>
      <c r="P3466" t="str">
        <f>VLOOKUP(Table5[[#This Row],[CONTROLN]],vlookup_table[],5,FALSE)</f>
        <v>C1</v>
      </c>
      <c r="Q3466">
        <f>VLOOKUP(Table5[[#This Row],[CONTROLN]],vlookup_table[],7,FALSE)</f>
        <v>8</v>
      </c>
      <c r="R3466">
        <f t="shared" si="54"/>
        <v>62</v>
      </c>
      <c r="S34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67" spans="1:19" x14ac:dyDescent="0.35">
      <c r="A3467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  <c r="N3467">
        <f>VLOOKUP(Table5[[#This Row],[CONTROLN]],vlookup_table[],2,FALSE)</f>
        <v>2</v>
      </c>
      <c r="O3467">
        <f>VLOOKUP(Table5[[#This Row],[CONTROLN]],vlookup_table[],4,FALSE)</f>
        <v>0</v>
      </c>
      <c r="P3467" t="str">
        <f>VLOOKUP(Table5[[#This Row],[CONTROLN]],vlookup_table[],5,FALSE)</f>
        <v>R3</v>
      </c>
      <c r="Q3467">
        <f>VLOOKUP(Table5[[#This Row],[CONTROLN]],vlookup_table[],7,FALSE)</f>
        <v>23</v>
      </c>
      <c r="R3467" t="str">
        <f t="shared" si="54"/>
        <v/>
      </c>
      <c r="S34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68" spans="1:19" x14ac:dyDescent="0.35">
      <c r="A3468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  <c r="N3468">
        <f>VLOOKUP(Table5[[#This Row],[CONTROLN]],vlookup_table[],2,FALSE)</f>
        <v>0</v>
      </c>
      <c r="O3468">
        <f>VLOOKUP(Table5[[#This Row],[CONTROLN]],vlookup_table[],4,FALSE)</f>
        <v>3101</v>
      </c>
      <c r="P3468" t="str">
        <f>VLOOKUP(Table5[[#This Row],[CONTROLN]],vlookup_table[],5,FALSE)</f>
        <v>R2</v>
      </c>
      <c r="Q3468">
        <f>VLOOKUP(Table5[[#This Row],[CONTROLN]],vlookup_table[],7,FALSE)</f>
        <v>15</v>
      </c>
      <c r="R3468">
        <f t="shared" si="54"/>
        <v>66</v>
      </c>
      <c r="S34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69" spans="1:19" x14ac:dyDescent="0.35">
      <c r="A3469">
        <v>131468</v>
      </c>
      <c r="B3469" t="s">
        <v>49</v>
      </c>
      <c r="C3469" t="s">
        <v>109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  <c r="N3469">
        <f>VLOOKUP(Table5[[#This Row],[CONTROLN]],vlookup_table[],2,FALSE)</f>
        <v>1</v>
      </c>
      <c r="O3469">
        <f>VLOOKUP(Table5[[#This Row],[CONTROLN]],vlookup_table[],4,FALSE)</f>
        <v>807</v>
      </c>
      <c r="P3469" t="str">
        <f>VLOOKUP(Table5[[#This Row],[CONTROLN]],vlookup_table[],5,FALSE)</f>
        <v>S2</v>
      </c>
      <c r="Q3469">
        <f>VLOOKUP(Table5[[#This Row],[CONTROLN]],vlookup_table[],7,FALSE)</f>
        <v>8</v>
      </c>
      <c r="R3469">
        <f t="shared" si="54"/>
        <v>88</v>
      </c>
      <c r="S34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70" spans="1:19" x14ac:dyDescent="0.35">
      <c r="A3470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  <c r="N3470">
        <f>VLOOKUP(Table5[[#This Row],[CONTROLN]],vlookup_table[],2,FALSE)</f>
        <v>28</v>
      </c>
      <c r="O3470">
        <f>VLOOKUP(Table5[[#This Row],[CONTROLN]],vlookup_table[],4,FALSE)</f>
        <v>1301</v>
      </c>
      <c r="P3470" t="str">
        <f>VLOOKUP(Table5[[#This Row],[CONTROLN]],vlookup_table[],5,FALSE)</f>
        <v>C1</v>
      </c>
      <c r="Q3470">
        <f>VLOOKUP(Table5[[#This Row],[CONTROLN]],vlookup_table[],7,FALSE)</f>
        <v>4</v>
      </c>
      <c r="R3470">
        <f t="shared" si="54"/>
        <v>84</v>
      </c>
      <c r="S34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71" spans="1:19" x14ac:dyDescent="0.35">
      <c r="A3471">
        <v>21133</v>
      </c>
      <c r="B3471" t="s">
        <v>18</v>
      </c>
      <c r="C3471" t="s">
        <v>17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  <c r="N3471">
        <f>VLOOKUP(Table5[[#This Row],[CONTROLN]],vlookup_table[],2,FALSE)</f>
        <v>0</v>
      </c>
      <c r="O3471">
        <f>VLOOKUP(Table5[[#This Row],[CONTROLN]],vlookup_table[],4,FALSE)</f>
        <v>0</v>
      </c>
      <c r="P3471" t="str">
        <f>VLOOKUP(Table5[[#This Row],[CONTROLN]],vlookup_table[],5,FALSE)</f>
        <v>R2</v>
      </c>
      <c r="Q3471">
        <f>VLOOKUP(Table5[[#This Row],[CONTROLN]],vlookup_table[],7,FALSE)</f>
        <v>13</v>
      </c>
      <c r="R3471" t="str">
        <f t="shared" si="54"/>
        <v/>
      </c>
      <c r="S34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72" spans="1:19" x14ac:dyDescent="0.35">
      <c r="A3472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  <c r="N3472">
        <f>VLOOKUP(Table5[[#This Row],[CONTROLN]],vlookup_table[],2,FALSE)</f>
        <v>0</v>
      </c>
      <c r="O3472">
        <f>VLOOKUP(Table5[[#This Row],[CONTROLN]],vlookup_table[],4,FALSE)</f>
        <v>0</v>
      </c>
      <c r="P3472" t="str">
        <f>VLOOKUP(Table5[[#This Row],[CONTROLN]],vlookup_table[],5,FALSE)</f>
        <v>R1</v>
      </c>
      <c r="Q3472">
        <f>VLOOKUP(Table5[[#This Row],[CONTROLN]],vlookup_table[],7,FALSE)</f>
        <v>4</v>
      </c>
      <c r="R3472" t="str">
        <f t="shared" si="54"/>
        <v/>
      </c>
      <c r="S34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73" spans="1:19" x14ac:dyDescent="0.35">
      <c r="A3473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  <c r="N3473">
        <f>VLOOKUP(Table5[[#This Row],[CONTROLN]],vlookup_table[],2,FALSE)</f>
        <v>0</v>
      </c>
      <c r="O3473">
        <f>VLOOKUP(Table5[[#This Row],[CONTROLN]],vlookup_table[],4,FALSE)</f>
        <v>0</v>
      </c>
      <c r="P3473" t="str">
        <f>VLOOKUP(Table5[[#This Row],[CONTROLN]],vlookup_table[],5,FALSE)</f>
        <v>T3</v>
      </c>
      <c r="Q3473">
        <f>VLOOKUP(Table5[[#This Row],[CONTROLN]],vlookup_table[],7,FALSE)</f>
        <v>5</v>
      </c>
      <c r="R3473" t="str">
        <f t="shared" si="54"/>
        <v/>
      </c>
      <c r="S34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74" spans="1:19" x14ac:dyDescent="0.35">
      <c r="A3474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  <c r="N3474">
        <f>VLOOKUP(Table5[[#This Row],[CONTROLN]],vlookup_table[],2,FALSE)</f>
        <v>1</v>
      </c>
      <c r="O3474">
        <f>VLOOKUP(Table5[[#This Row],[CONTROLN]],vlookup_table[],4,FALSE)</f>
        <v>3402</v>
      </c>
      <c r="P3474" t="str">
        <f>VLOOKUP(Table5[[#This Row],[CONTROLN]],vlookup_table[],5,FALSE)</f>
        <v>C2</v>
      </c>
      <c r="Q3474">
        <f>VLOOKUP(Table5[[#This Row],[CONTROLN]],vlookup_table[],7,FALSE)</f>
        <v>15</v>
      </c>
      <c r="R3474">
        <f t="shared" si="54"/>
        <v>63</v>
      </c>
      <c r="S34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75" spans="1:19" x14ac:dyDescent="0.35">
      <c r="A3475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  <c r="N3475">
        <f>VLOOKUP(Table5[[#This Row],[CONTROLN]],vlookup_table[],2,FALSE)</f>
        <v>1002</v>
      </c>
      <c r="O3475">
        <f>VLOOKUP(Table5[[#This Row],[CONTROLN]],vlookup_table[],4,FALSE)</f>
        <v>2001</v>
      </c>
      <c r="P3475" t="str">
        <f>VLOOKUP(Table5[[#This Row],[CONTROLN]],vlookup_table[],5,FALSE)</f>
        <v>C2</v>
      </c>
      <c r="Q3475">
        <f>VLOOKUP(Table5[[#This Row],[CONTROLN]],vlookup_table[],7,FALSE)</f>
        <v>5</v>
      </c>
      <c r="R3475">
        <f t="shared" si="54"/>
        <v>77</v>
      </c>
      <c r="S34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76" spans="1:19" x14ac:dyDescent="0.35">
      <c r="A3476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  <c r="N3476">
        <f>VLOOKUP(Table5[[#This Row],[CONTROLN]],vlookup_table[],2,FALSE)</f>
        <v>2</v>
      </c>
      <c r="O3476">
        <f>VLOOKUP(Table5[[#This Row],[CONTROLN]],vlookup_table[],4,FALSE)</f>
        <v>3707</v>
      </c>
      <c r="P3476" t="str">
        <f>VLOOKUP(Table5[[#This Row],[CONTROLN]],vlookup_table[],5,FALSE)</f>
        <v>T2</v>
      </c>
      <c r="Q3476">
        <f>VLOOKUP(Table5[[#This Row],[CONTROLN]],vlookup_table[],7,FALSE)</f>
        <v>20</v>
      </c>
      <c r="R3476">
        <f t="shared" si="54"/>
        <v>59</v>
      </c>
      <c r="S34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77" spans="1:19" x14ac:dyDescent="0.35">
      <c r="A3477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  <c r="N3477">
        <f>VLOOKUP(Table5[[#This Row],[CONTROLN]],vlookup_table[],2,FALSE)</f>
        <v>2</v>
      </c>
      <c r="O3477">
        <f>VLOOKUP(Table5[[#This Row],[CONTROLN]],vlookup_table[],4,FALSE)</f>
        <v>701</v>
      </c>
      <c r="P3477" t="str">
        <f>VLOOKUP(Table5[[#This Row],[CONTROLN]],vlookup_table[],5,FALSE)</f>
        <v>U1</v>
      </c>
      <c r="Q3477">
        <f>VLOOKUP(Table5[[#This Row],[CONTROLN]],vlookup_table[],7,FALSE)</f>
        <v>12</v>
      </c>
      <c r="R3477">
        <f t="shared" si="54"/>
        <v>90</v>
      </c>
      <c r="S34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78" spans="1:19" x14ac:dyDescent="0.35">
      <c r="A3478">
        <v>20401</v>
      </c>
      <c r="B3478" t="s">
        <v>18</v>
      </c>
      <c r="C3478" t="s">
        <v>17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  <c r="N3478">
        <f>VLOOKUP(Table5[[#This Row],[CONTROLN]],vlookup_table[],2,FALSE)</f>
        <v>0</v>
      </c>
      <c r="O3478">
        <f>VLOOKUP(Table5[[#This Row],[CONTROLN]],vlookup_table[],4,FALSE)</f>
        <v>3201</v>
      </c>
      <c r="P3478" t="str">
        <f>VLOOKUP(Table5[[#This Row],[CONTROLN]],vlookup_table[],5,FALSE)</f>
        <v>R3</v>
      </c>
      <c r="Q3478">
        <f>VLOOKUP(Table5[[#This Row],[CONTROLN]],vlookup_table[],7,FALSE)</f>
        <v>30</v>
      </c>
      <c r="R3478">
        <f t="shared" si="54"/>
        <v>65</v>
      </c>
      <c r="S34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79" spans="1:19" x14ac:dyDescent="0.35">
      <c r="A3479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  <c r="N3479">
        <f>VLOOKUP(Table5[[#This Row],[CONTROLN]],vlookup_table[],2,FALSE)</f>
        <v>1</v>
      </c>
      <c r="O3479">
        <f>VLOOKUP(Table5[[#This Row],[CONTROLN]],vlookup_table[],4,FALSE)</f>
        <v>2907</v>
      </c>
      <c r="P3479" t="str">
        <f>VLOOKUP(Table5[[#This Row],[CONTROLN]],vlookup_table[],5,FALSE)</f>
        <v>R2</v>
      </c>
      <c r="Q3479">
        <f>VLOOKUP(Table5[[#This Row],[CONTROLN]],vlookup_table[],7,FALSE)</f>
        <v>12</v>
      </c>
      <c r="R3479">
        <f t="shared" si="54"/>
        <v>67</v>
      </c>
      <c r="S34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80" spans="1:19" x14ac:dyDescent="0.35">
      <c r="A3480">
        <v>138443</v>
      </c>
      <c r="B3480" t="s">
        <v>56</v>
      </c>
      <c r="C3480" t="s">
        <v>17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  <c r="N3480">
        <f>VLOOKUP(Table5[[#This Row],[CONTROLN]],vlookup_table[],2,FALSE)</f>
        <v>0</v>
      </c>
      <c r="O3480">
        <f>VLOOKUP(Table5[[#This Row],[CONTROLN]],vlookup_table[],4,FALSE)</f>
        <v>5001</v>
      </c>
      <c r="P3480" t="str">
        <f>VLOOKUP(Table5[[#This Row],[CONTROLN]],vlookup_table[],5,FALSE)</f>
        <v/>
      </c>
      <c r="Q3480">
        <f>VLOOKUP(Table5[[#This Row],[CONTROLN]],vlookup_table[],7,FALSE)</f>
        <v>15</v>
      </c>
      <c r="R3480">
        <f t="shared" si="54"/>
        <v>47</v>
      </c>
      <c r="S348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481" spans="1:19" x14ac:dyDescent="0.35">
      <c r="A348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  <c r="N3481">
        <f>VLOOKUP(Table5[[#This Row],[CONTROLN]],vlookup_table[],2,FALSE)</f>
        <v>2</v>
      </c>
      <c r="O3481">
        <f>VLOOKUP(Table5[[#This Row],[CONTROLN]],vlookup_table[],4,FALSE)</f>
        <v>0</v>
      </c>
      <c r="P3481" t="str">
        <f>VLOOKUP(Table5[[#This Row],[CONTROLN]],vlookup_table[],5,FALSE)</f>
        <v>R2</v>
      </c>
      <c r="Q3481">
        <f>VLOOKUP(Table5[[#This Row],[CONTROLN]],vlookup_table[],7,FALSE)</f>
        <v>7</v>
      </c>
      <c r="R3481" t="str">
        <f t="shared" si="54"/>
        <v/>
      </c>
      <c r="S34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82" spans="1:19" x14ac:dyDescent="0.35">
      <c r="A3482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  <c r="N3482">
        <f>VLOOKUP(Table5[[#This Row],[CONTROLN]],vlookup_table[],2,FALSE)</f>
        <v>28</v>
      </c>
      <c r="O3482">
        <f>VLOOKUP(Table5[[#This Row],[CONTROLN]],vlookup_table[],4,FALSE)</f>
        <v>603</v>
      </c>
      <c r="P3482" t="str">
        <f>VLOOKUP(Table5[[#This Row],[CONTROLN]],vlookup_table[],5,FALSE)</f>
        <v>T2</v>
      </c>
      <c r="Q3482">
        <f>VLOOKUP(Table5[[#This Row],[CONTROLN]],vlookup_table[],7,FALSE)</f>
        <v>25</v>
      </c>
      <c r="R3482">
        <f t="shared" si="54"/>
        <v>91</v>
      </c>
      <c r="S34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83" spans="1:19" x14ac:dyDescent="0.35">
      <c r="A3483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  <c r="N3483">
        <f>VLOOKUP(Table5[[#This Row],[CONTROLN]],vlookup_table[],2,FALSE)</f>
        <v>2</v>
      </c>
      <c r="O3483">
        <f>VLOOKUP(Table5[[#This Row],[CONTROLN]],vlookup_table[],4,FALSE)</f>
        <v>1505</v>
      </c>
      <c r="P3483" t="str">
        <f>VLOOKUP(Table5[[#This Row],[CONTROLN]],vlookup_table[],5,FALSE)</f>
        <v>T2</v>
      </c>
      <c r="Q3483">
        <f>VLOOKUP(Table5[[#This Row],[CONTROLN]],vlookup_table[],7,FALSE)</f>
        <v>5</v>
      </c>
      <c r="R3483">
        <f t="shared" si="54"/>
        <v>82</v>
      </c>
      <c r="S34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84" spans="1:19" x14ac:dyDescent="0.35">
      <c r="A3484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  <c r="N3484">
        <f>VLOOKUP(Table5[[#This Row],[CONTROLN]],vlookup_table[],2,FALSE)</f>
        <v>28</v>
      </c>
      <c r="O3484">
        <f>VLOOKUP(Table5[[#This Row],[CONTROLN]],vlookup_table[],4,FALSE)</f>
        <v>5501</v>
      </c>
      <c r="P3484" t="str">
        <f>VLOOKUP(Table5[[#This Row],[CONTROLN]],vlookup_table[],5,FALSE)</f>
        <v>U4</v>
      </c>
      <c r="Q3484">
        <f>VLOOKUP(Table5[[#This Row],[CONTROLN]],vlookup_table[],7,FALSE)</f>
        <v>20</v>
      </c>
      <c r="R3484">
        <f t="shared" si="54"/>
        <v>42</v>
      </c>
      <c r="S34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85" spans="1:19" x14ac:dyDescent="0.35">
      <c r="A3485">
        <v>190635</v>
      </c>
      <c r="B3485" t="s">
        <v>47</v>
      </c>
      <c r="C3485" t="s">
        <v>109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  <c r="N3485">
        <f>VLOOKUP(Table5[[#This Row],[CONTROLN]],vlookup_table[],2,FALSE)</f>
        <v>0</v>
      </c>
      <c r="O3485">
        <f>VLOOKUP(Table5[[#This Row],[CONTROLN]],vlookup_table[],4,FALSE)</f>
        <v>0</v>
      </c>
      <c r="P3485" t="str">
        <f>VLOOKUP(Table5[[#This Row],[CONTROLN]],vlookup_table[],5,FALSE)</f>
        <v/>
      </c>
      <c r="Q3485">
        <f>VLOOKUP(Table5[[#This Row],[CONTROLN]],vlookup_table[],7,FALSE)</f>
        <v>32</v>
      </c>
      <c r="R3485" t="str">
        <f t="shared" si="54"/>
        <v/>
      </c>
      <c r="S348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486" spans="1:19" x14ac:dyDescent="0.35">
      <c r="A3486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  <c r="N3486">
        <f>VLOOKUP(Table5[[#This Row],[CONTROLN]],vlookup_table[],2,FALSE)</f>
        <v>28</v>
      </c>
      <c r="O3486">
        <f>VLOOKUP(Table5[[#This Row],[CONTROLN]],vlookup_table[],4,FALSE)</f>
        <v>4204</v>
      </c>
      <c r="P3486" t="str">
        <f>VLOOKUP(Table5[[#This Row],[CONTROLN]],vlookup_table[],5,FALSE)</f>
        <v>U1</v>
      </c>
      <c r="Q3486">
        <f>VLOOKUP(Table5[[#This Row],[CONTROLN]],vlookup_table[],7,FALSE)</f>
        <v>100</v>
      </c>
      <c r="R3486">
        <f t="shared" si="54"/>
        <v>55</v>
      </c>
      <c r="S34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487" spans="1:19" x14ac:dyDescent="0.35">
      <c r="A3487">
        <v>136428</v>
      </c>
      <c r="B3487" t="s">
        <v>56</v>
      </c>
      <c r="C3487" t="s">
        <v>17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  <c r="N3487">
        <f>VLOOKUP(Table5[[#This Row],[CONTROLN]],vlookup_table[],2,FALSE)</f>
        <v>0</v>
      </c>
      <c r="O3487">
        <f>VLOOKUP(Table5[[#This Row],[CONTROLN]],vlookup_table[],4,FALSE)</f>
        <v>4701</v>
      </c>
      <c r="P3487" t="str">
        <f>VLOOKUP(Table5[[#This Row],[CONTROLN]],vlookup_table[],5,FALSE)</f>
        <v>S1</v>
      </c>
      <c r="Q3487">
        <f>VLOOKUP(Table5[[#This Row],[CONTROLN]],vlookup_table[],7,FALSE)</f>
        <v>25</v>
      </c>
      <c r="R3487">
        <f t="shared" si="54"/>
        <v>50</v>
      </c>
      <c r="S34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488" spans="1:19" x14ac:dyDescent="0.35">
      <c r="A3488">
        <v>184478</v>
      </c>
      <c r="B3488" t="s">
        <v>41</v>
      </c>
      <c r="C3488" t="s">
        <v>14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  <c r="N3488">
        <f>VLOOKUP(Table5[[#This Row],[CONTROLN]],vlookup_table[],2,FALSE)</f>
        <v>1</v>
      </c>
      <c r="O3488">
        <f>VLOOKUP(Table5[[#This Row],[CONTROLN]],vlookup_table[],4,FALSE)</f>
        <v>2001</v>
      </c>
      <c r="P3488" t="str">
        <f>VLOOKUP(Table5[[#This Row],[CONTROLN]],vlookup_table[],5,FALSE)</f>
        <v>C3</v>
      </c>
      <c r="Q3488">
        <f>VLOOKUP(Table5[[#This Row],[CONTROLN]],vlookup_table[],7,FALSE)</f>
        <v>15</v>
      </c>
      <c r="R3488">
        <f t="shared" si="54"/>
        <v>77</v>
      </c>
      <c r="S34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89" spans="1:19" x14ac:dyDescent="0.35">
      <c r="A3489">
        <v>55105</v>
      </c>
      <c r="B3489" t="s">
        <v>63</v>
      </c>
      <c r="C3489" t="s">
        <v>17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  <c r="N3489">
        <f>VLOOKUP(Table5[[#This Row],[CONTROLN]],vlookup_table[],2,FALSE)</f>
        <v>0</v>
      </c>
      <c r="O3489">
        <f>VLOOKUP(Table5[[#This Row],[CONTROLN]],vlookup_table[],4,FALSE)</f>
        <v>0</v>
      </c>
      <c r="P3489" t="str">
        <f>VLOOKUP(Table5[[#This Row],[CONTROLN]],vlookup_table[],5,FALSE)</f>
        <v>R2</v>
      </c>
      <c r="Q3489">
        <f>VLOOKUP(Table5[[#This Row],[CONTROLN]],vlookup_table[],7,FALSE)</f>
        <v>4</v>
      </c>
      <c r="R3489" t="str">
        <f t="shared" si="54"/>
        <v/>
      </c>
      <c r="S34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90" spans="1:19" x14ac:dyDescent="0.35">
      <c r="A3490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  <c r="N3490">
        <f>VLOOKUP(Table5[[#This Row],[CONTROLN]],vlookup_table[],2,FALSE)</f>
        <v>2</v>
      </c>
      <c r="O3490">
        <f>VLOOKUP(Table5[[#This Row],[CONTROLN]],vlookup_table[],4,FALSE)</f>
        <v>0</v>
      </c>
      <c r="P3490" t="str">
        <f>VLOOKUP(Table5[[#This Row],[CONTROLN]],vlookup_table[],5,FALSE)</f>
        <v/>
      </c>
      <c r="Q3490">
        <f>VLOOKUP(Table5[[#This Row],[CONTROLN]],vlookup_table[],7,FALSE)</f>
        <v>50</v>
      </c>
      <c r="R3490" t="str">
        <f t="shared" si="54"/>
        <v/>
      </c>
      <c r="S349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491" spans="1:19" x14ac:dyDescent="0.35">
      <c r="A349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  <c r="N3491">
        <f>VLOOKUP(Table5[[#This Row],[CONTROLN]],vlookup_table[],2,FALSE)</f>
        <v>4</v>
      </c>
      <c r="O3491">
        <f>VLOOKUP(Table5[[#This Row],[CONTROLN]],vlookup_table[],4,FALSE)</f>
        <v>6201</v>
      </c>
      <c r="P3491" t="str">
        <f>VLOOKUP(Table5[[#This Row],[CONTROLN]],vlookup_table[],5,FALSE)</f>
        <v>C2</v>
      </c>
      <c r="Q3491">
        <f>VLOOKUP(Table5[[#This Row],[CONTROLN]],vlookup_table[],7,FALSE)</f>
        <v>25</v>
      </c>
      <c r="R3491">
        <f t="shared" si="54"/>
        <v>35</v>
      </c>
      <c r="S34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492" spans="1:19" x14ac:dyDescent="0.35">
      <c r="A3492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  <c r="N3492">
        <f>VLOOKUP(Table5[[#This Row],[CONTROLN]],vlookup_table[],2,FALSE)</f>
        <v>0</v>
      </c>
      <c r="O3492">
        <f>VLOOKUP(Table5[[#This Row],[CONTROLN]],vlookup_table[],4,FALSE)</f>
        <v>0</v>
      </c>
      <c r="P3492" t="str">
        <f>VLOOKUP(Table5[[#This Row],[CONTROLN]],vlookup_table[],5,FALSE)</f>
        <v>R3</v>
      </c>
      <c r="Q3492">
        <f>VLOOKUP(Table5[[#This Row],[CONTROLN]],vlookup_table[],7,FALSE)</f>
        <v>2</v>
      </c>
      <c r="R3492" t="str">
        <f t="shared" si="54"/>
        <v/>
      </c>
      <c r="S34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93" spans="1:19" x14ac:dyDescent="0.35">
      <c r="A3493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  <c r="N3493">
        <f>VLOOKUP(Table5[[#This Row],[CONTROLN]],vlookup_table[],2,FALSE)</f>
        <v>28</v>
      </c>
      <c r="O3493">
        <f>VLOOKUP(Table5[[#This Row],[CONTROLN]],vlookup_table[],4,FALSE)</f>
        <v>4001</v>
      </c>
      <c r="P3493" t="str">
        <f>VLOOKUP(Table5[[#This Row],[CONTROLN]],vlookup_table[],5,FALSE)</f>
        <v>T2</v>
      </c>
      <c r="Q3493">
        <f>VLOOKUP(Table5[[#This Row],[CONTROLN]],vlookup_table[],7,FALSE)</f>
        <v>10</v>
      </c>
      <c r="R3493">
        <f t="shared" si="54"/>
        <v>57</v>
      </c>
      <c r="S34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94" spans="1:19" x14ac:dyDescent="0.35">
      <c r="A3494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  <c r="N3494">
        <f>VLOOKUP(Table5[[#This Row],[CONTROLN]],vlookup_table[],2,FALSE)</f>
        <v>0</v>
      </c>
      <c r="O3494">
        <f>VLOOKUP(Table5[[#This Row],[CONTROLN]],vlookup_table[],4,FALSE)</f>
        <v>6701</v>
      </c>
      <c r="P3494" t="str">
        <f>VLOOKUP(Table5[[#This Row],[CONTROLN]],vlookup_table[],5,FALSE)</f>
        <v>R3</v>
      </c>
      <c r="Q3494">
        <f>VLOOKUP(Table5[[#This Row],[CONTROLN]],vlookup_table[],7,FALSE)</f>
        <v>4</v>
      </c>
      <c r="R3494">
        <f t="shared" si="54"/>
        <v>30</v>
      </c>
      <c r="S34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95" spans="1:19" x14ac:dyDescent="0.35">
      <c r="A3495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  <c r="N3495">
        <f>VLOOKUP(Table5[[#This Row],[CONTROLN]],vlookup_table[],2,FALSE)</f>
        <v>0</v>
      </c>
      <c r="O3495">
        <f>VLOOKUP(Table5[[#This Row],[CONTROLN]],vlookup_table[],4,FALSE)</f>
        <v>2604</v>
      </c>
      <c r="P3495" t="str">
        <f>VLOOKUP(Table5[[#This Row],[CONTROLN]],vlookup_table[],5,FALSE)</f>
        <v>T2</v>
      </c>
      <c r="Q3495">
        <f>VLOOKUP(Table5[[#This Row],[CONTROLN]],vlookup_table[],7,FALSE)</f>
        <v>15</v>
      </c>
      <c r="R3495">
        <f t="shared" si="54"/>
        <v>71</v>
      </c>
      <c r="S34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96" spans="1:19" x14ac:dyDescent="0.35">
      <c r="A3496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  <c r="N3496">
        <f>VLOOKUP(Table5[[#This Row],[CONTROLN]],vlookup_table[],2,FALSE)</f>
        <v>0</v>
      </c>
      <c r="O3496">
        <f>VLOOKUP(Table5[[#This Row],[CONTROLN]],vlookup_table[],4,FALSE)</f>
        <v>6609</v>
      </c>
      <c r="P3496" t="str">
        <f>VLOOKUP(Table5[[#This Row],[CONTROLN]],vlookup_table[],5,FALSE)</f>
        <v>T2</v>
      </c>
      <c r="Q3496">
        <f>VLOOKUP(Table5[[#This Row],[CONTROLN]],vlookup_table[],7,FALSE)</f>
        <v>10</v>
      </c>
      <c r="R3496">
        <f t="shared" si="54"/>
        <v>30</v>
      </c>
      <c r="S34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97" spans="1:19" x14ac:dyDescent="0.35">
      <c r="A3497">
        <v>19260</v>
      </c>
      <c r="B3497" t="s">
        <v>18</v>
      </c>
      <c r="C3497" t="s">
        <v>17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  <c r="N3497">
        <f>VLOOKUP(Table5[[#This Row],[CONTROLN]],vlookup_table[],2,FALSE)</f>
        <v>28</v>
      </c>
      <c r="O3497">
        <f>VLOOKUP(Table5[[#This Row],[CONTROLN]],vlookup_table[],4,FALSE)</f>
        <v>4401</v>
      </c>
      <c r="P3497" t="str">
        <f>VLOOKUP(Table5[[#This Row],[CONTROLN]],vlookup_table[],5,FALSE)</f>
        <v>T2</v>
      </c>
      <c r="Q3497">
        <f>VLOOKUP(Table5[[#This Row],[CONTROLN]],vlookup_table[],7,FALSE)</f>
        <v>175</v>
      </c>
      <c r="R3497">
        <f t="shared" si="54"/>
        <v>53</v>
      </c>
      <c r="S34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498" spans="1:19" x14ac:dyDescent="0.35">
      <c r="A3498">
        <v>111023</v>
      </c>
      <c r="B3498" t="s">
        <v>33</v>
      </c>
      <c r="C3498" t="s">
        <v>17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  <c r="N3498">
        <f>VLOOKUP(Table5[[#This Row],[CONTROLN]],vlookup_table[],2,FALSE)</f>
        <v>0</v>
      </c>
      <c r="O3498">
        <f>VLOOKUP(Table5[[#This Row],[CONTROLN]],vlookup_table[],4,FALSE)</f>
        <v>4401</v>
      </c>
      <c r="P3498" t="str">
        <f>VLOOKUP(Table5[[#This Row],[CONTROLN]],vlookup_table[],5,FALSE)</f>
        <v>R3</v>
      </c>
      <c r="Q3498">
        <f>VLOOKUP(Table5[[#This Row],[CONTROLN]],vlookup_table[],7,FALSE)</f>
        <v>20</v>
      </c>
      <c r="R3498">
        <f t="shared" si="54"/>
        <v>53</v>
      </c>
      <c r="S34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499" spans="1:19" x14ac:dyDescent="0.35">
      <c r="A3499">
        <v>67961</v>
      </c>
      <c r="B3499" t="s">
        <v>30</v>
      </c>
      <c r="C3499" t="s">
        <v>109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  <c r="N3499">
        <f>VLOOKUP(Table5[[#This Row],[CONTROLN]],vlookup_table[],2,FALSE)</f>
        <v>0</v>
      </c>
      <c r="O3499">
        <f>VLOOKUP(Table5[[#This Row],[CONTROLN]],vlookup_table[],4,FALSE)</f>
        <v>5208</v>
      </c>
      <c r="P3499" t="str">
        <f>VLOOKUP(Table5[[#This Row],[CONTROLN]],vlookup_table[],5,FALSE)</f>
        <v>U3</v>
      </c>
      <c r="Q3499">
        <f>VLOOKUP(Table5[[#This Row],[CONTROLN]],vlookup_table[],7,FALSE)</f>
        <v>21</v>
      </c>
      <c r="R3499">
        <f t="shared" si="54"/>
        <v>44</v>
      </c>
      <c r="S34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00" spans="1:19" x14ac:dyDescent="0.35">
      <c r="A3500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  <c r="N3500">
        <f>VLOOKUP(Table5[[#This Row],[CONTROLN]],vlookup_table[],2,FALSE)</f>
        <v>0</v>
      </c>
      <c r="O3500">
        <f>VLOOKUP(Table5[[#This Row],[CONTROLN]],vlookup_table[],4,FALSE)</f>
        <v>0</v>
      </c>
      <c r="P3500" t="str">
        <f>VLOOKUP(Table5[[#This Row],[CONTROLN]],vlookup_table[],5,FALSE)</f>
        <v>R2</v>
      </c>
      <c r="Q3500">
        <f>VLOOKUP(Table5[[#This Row],[CONTROLN]],vlookup_table[],7,FALSE)</f>
        <v>20</v>
      </c>
      <c r="R3500" t="str">
        <f t="shared" si="54"/>
        <v/>
      </c>
      <c r="S35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01" spans="1:19" x14ac:dyDescent="0.35">
      <c r="A350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  <c r="N3501">
        <f>VLOOKUP(Table5[[#This Row],[CONTROLN]],vlookup_table[],2,FALSE)</f>
        <v>1</v>
      </c>
      <c r="O3501">
        <f>VLOOKUP(Table5[[#This Row],[CONTROLN]],vlookup_table[],4,FALSE)</f>
        <v>2001</v>
      </c>
      <c r="P3501" t="str">
        <f>VLOOKUP(Table5[[#This Row],[CONTROLN]],vlookup_table[],5,FALSE)</f>
        <v>U1</v>
      </c>
      <c r="Q3501">
        <f>VLOOKUP(Table5[[#This Row],[CONTROLN]],vlookup_table[],7,FALSE)</f>
        <v>25</v>
      </c>
      <c r="R3501">
        <f t="shared" si="54"/>
        <v>77</v>
      </c>
      <c r="S35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02" spans="1:19" x14ac:dyDescent="0.35">
      <c r="A3502">
        <v>190616</v>
      </c>
      <c r="B3502" t="s">
        <v>36</v>
      </c>
      <c r="C3502" t="s">
        <v>14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  <c r="N3502">
        <f>VLOOKUP(Table5[[#This Row],[CONTROLN]],vlookup_table[],2,FALSE)</f>
        <v>1</v>
      </c>
      <c r="O3502">
        <f>VLOOKUP(Table5[[#This Row],[CONTROLN]],vlookup_table[],4,FALSE)</f>
        <v>0</v>
      </c>
      <c r="P3502" t="str">
        <f>VLOOKUP(Table5[[#This Row],[CONTROLN]],vlookup_table[],5,FALSE)</f>
        <v>R2</v>
      </c>
      <c r="Q3502">
        <f>VLOOKUP(Table5[[#This Row],[CONTROLN]],vlookup_table[],7,FALSE)</f>
        <v>5</v>
      </c>
      <c r="R3502" t="str">
        <f t="shared" si="54"/>
        <v/>
      </c>
      <c r="S35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03" spans="1:19" x14ac:dyDescent="0.35">
      <c r="A3503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  <c r="N3503">
        <f>VLOOKUP(Table5[[#This Row],[CONTROLN]],vlookup_table[],2,FALSE)</f>
        <v>2</v>
      </c>
      <c r="O3503">
        <f>VLOOKUP(Table5[[#This Row],[CONTROLN]],vlookup_table[],4,FALSE)</f>
        <v>3901</v>
      </c>
      <c r="P3503" t="str">
        <f>VLOOKUP(Table5[[#This Row],[CONTROLN]],vlookup_table[],5,FALSE)</f>
        <v>U1</v>
      </c>
      <c r="Q3503">
        <f>VLOOKUP(Table5[[#This Row],[CONTROLN]],vlookup_table[],7,FALSE)</f>
        <v>25</v>
      </c>
      <c r="R3503">
        <f t="shared" si="54"/>
        <v>58</v>
      </c>
      <c r="S35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04" spans="1:19" x14ac:dyDescent="0.35">
      <c r="A3504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  <c r="N3504">
        <f>VLOOKUP(Table5[[#This Row],[CONTROLN]],vlookup_table[],2,FALSE)</f>
        <v>2</v>
      </c>
      <c r="O3504">
        <f>VLOOKUP(Table5[[#This Row],[CONTROLN]],vlookup_table[],4,FALSE)</f>
        <v>2901</v>
      </c>
      <c r="P3504" t="str">
        <f>VLOOKUP(Table5[[#This Row],[CONTROLN]],vlookup_table[],5,FALSE)</f>
        <v>R2</v>
      </c>
      <c r="Q3504">
        <f>VLOOKUP(Table5[[#This Row],[CONTROLN]],vlookup_table[],7,FALSE)</f>
        <v>50</v>
      </c>
      <c r="R3504">
        <f t="shared" si="54"/>
        <v>68</v>
      </c>
      <c r="S35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05" spans="1:19" x14ac:dyDescent="0.35">
      <c r="A3505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  <c r="N3505">
        <f>VLOOKUP(Table5[[#This Row],[CONTROLN]],vlookup_table[],2,FALSE)</f>
        <v>2</v>
      </c>
      <c r="O3505">
        <f>VLOOKUP(Table5[[#This Row],[CONTROLN]],vlookup_table[],4,FALSE)</f>
        <v>3901</v>
      </c>
      <c r="P3505" t="str">
        <f>VLOOKUP(Table5[[#This Row],[CONTROLN]],vlookup_table[],5,FALSE)</f>
        <v>S1</v>
      </c>
      <c r="Q3505">
        <f>VLOOKUP(Table5[[#This Row],[CONTROLN]],vlookup_table[],7,FALSE)</f>
        <v>15</v>
      </c>
      <c r="R3505">
        <f t="shared" si="54"/>
        <v>58</v>
      </c>
      <c r="S35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06" spans="1:19" x14ac:dyDescent="0.35">
      <c r="A3506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  <c r="N3506">
        <f>VLOOKUP(Table5[[#This Row],[CONTROLN]],vlookup_table[],2,FALSE)</f>
        <v>0</v>
      </c>
      <c r="O3506">
        <f>VLOOKUP(Table5[[#This Row],[CONTROLN]],vlookup_table[],4,FALSE)</f>
        <v>2912</v>
      </c>
      <c r="P3506" t="str">
        <f>VLOOKUP(Table5[[#This Row],[CONTROLN]],vlookup_table[],5,FALSE)</f>
        <v>T2</v>
      </c>
      <c r="Q3506">
        <f>VLOOKUP(Table5[[#This Row],[CONTROLN]],vlookup_table[],7,FALSE)</f>
        <v>51</v>
      </c>
      <c r="R3506">
        <f t="shared" si="54"/>
        <v>67</v>
      </c>
      <c r="S35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07" spans="1:19" x14ac:dyDescent="0.35">
      <c r="A3507">
        <v>20853</v>
      </c>
      <c r="B3507" t="s">
        <v>18</v>
      </c>
      <c r="C3507" t="s">
        <v>17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  <c r="N3507">
        <f>VLOOKUP(Table5[[#This Row],[CONTROLN]],vlookup_table[],2,FALSE)</f>
        <v>0</v>
      </c>
      <c r="O3507">
        <f>VLOOKUP(Table5[[#This Row],[CONTROLN]],vlookup_table[],4,FALSE)</f>
        <v>0</v>
      </c>
      <c r="P3507" t="str">
        <f>VLOOKUP(Table5[[#This Row],[CONTROLN]],vlookup_table[],5,FALSE)</f>
        <v>C1</v>
      </c>
      <c r="Q3507">
        <f>VLOOKUP(Table5[[#This Row],[CONTROLN]],vlookup_table[],7,FALSE)</f>
        <v>10</v>
      </c>
      <c r="R3507" t="str">
        <f t="shared" si="54"/>
        <v/>
      </c>
      <c r="S35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08" spans="1:19" x14ac:dyDescent="0.35">
      <c r="A3508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  <c r="N3508">
        <f>VLOOKUP(Table5[[#This Row],[CONTROLN]],vlookup_table[],2,FALSE)</f>
        <v>1</v>
      </c>
      <c r="O3508">
        <f>VLOOKUP(Table5[[#This Row],[CONTROLN]],vlookup_table[],4,FALSE)</f>
        <v>1801</v>
      </c>
      <c r="P3508" t="str">
        <f>VLOOKUP(Table5[[#This Row],[CONTROLN]],vlookup_table[],5,FALSE)</f>
        <v>C2</v>
      </c>
      <c r="Q3508">
        <f>VLOOKUP(Table5[[#This Row],[CONTROLN]],vlookup_table[],7,FALSE)</f>
        <v>35</v>
      </c>
      <c r="R3508">
        <f t="shared" si="54"/>
        <v>79</v>
      </c>
      <c r="S35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09" spans="1:19" x14ac:dyDescent="0.35">
      <c r="A3509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  <c r="N3509">
        <f>VLOOKUP(Table5[[#This Row],[CONTROLN]],vlookup_table[],2,FALSE)</f>
        <v>2</v>
      </c>
      <c r="O3509">
        <f>VLOOKUP(Table5[[#This Row],[CONTROLN]],vlookup_table[],4,FALSE)</f>
        <v>4001</v>
      </c>
      <c r="P3509" t="str">
        <f>VLOOKUP(Table5[[#This Row],[CONTROLN]],vlookup_table[],5,FALSE)</f>
        <v>S2</v>
      </c>
      <c r="Q3509">
        <f>VLOOKUP(Table5[[#This Row],[CONTROLN]],vlookup_table[],7,FALSE)</f>
        <v>20</v>
      </c>
      <c r="R3509">
        <f t="shared" si="54"/>
        <v>57</v>
      </c>
      <c r="S35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10" spans="1:19" x14ac:dyDescent="0.35">
      <c r="A3510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  <c r="N3510">
        <f>VLOOKUP(Table5[[#This Row],[CONTROLN]],vlookup_table[],2,FALSE)</f>
        <v>0</v>
      </c>
      <c r="O3510">
        <f>VLOOKUP(Table5[[#This Row],[CONTROLN]],vlookup_table[],4,FALSE)</f>
        <v>4803</v>
      </c>
      <c r="P3510" t="str">
        <f>VLOOKUP(Table5[[#This Row],[CONTROLN]],vlookup_table[],5,FALSE)</f>
        <v>C3</v>
      </c>
      <c r="Q3510">
        <f>VLOOKUP(Table5[[#This Row],[CONTROLN]],vlookup_table[],7,FALSE)</f>
        <v>20</v>
      </c>
      <c r="R3510">
        <f t="shared" si="54"/>
        <v>49</v>
      </c>
      <c r="S35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11" spans="1:19" x14ac:dyDescent="0.35">
      <c r="A351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  <c r="N3511">
        <f>VLOOKUP(Table5[[#This Row],[CONTROLN]],vlookup_table[],2,FALSE)</f>
        <v>0</v>
      </c>
      <c r="O3511">
        <f>VLOOKUP(Table5[[#This Row],[CONTROLN]],vlookup_table[],4,FALSE)</f>
        <v>3410</v>
      </c>
      <c r="P3511" t="str">
        <f>VLOOKUP(Table5[[#This Row],[CONTROLN]],vlookup_table[],5,FALSE)</f>
        <v>S2</v>
      </c>
      <c r="Q3511">
        <f>VLOOKUP(Table5[[#This Row],[CONTROLN]],vlookup_table[],7,FALSE)</f>
        <v>5</v>
      </c>
      <c r="R3511">
        <f t="shared" si="54"/>
        <v>62</v>
      </c>
      <c r="S35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12" spans="1:19" x14ac:dyDescent="0.35">
      <c r="A3512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  <c r="N3512">
        <f>VLOOKUP(Table5[[#This Row],[CONTROLN]],vlookup_table[],2,FALSE)</f>
        <v>4</v>
      </c>
      <c r="O3512">
        <f>VLOOKUP(Table5[[#This Row],[CONTROLN]],vlookup_table[],4,FALSE)</f>
        <v>0</v>
      </c>
      <c r="P3512" t="str">
        <f>VLOOKUP(Table5[[#This Row],[CONTROLN]],vlookup_table[],5,FALSE)</f>
        <v>S1</v>
      </c>
      <c r="Q3512">
        <f>VLOOKUP(Table5[[#This Row],[CONTROLN]],vlookup_table[],7,FALSE)</f>
        <v>25</v>
      </c>
      <c r="R3512" t="str">
        <f t="shared" si="54"/>
        <v/>
      </c>
      <c r="S35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13" spans="1:19" x14ac:dyDescent="0.35">
      <c r="A3513">
        <v>186358</v>
      </c>
      <c r="B3513" t="s">
        <v>58</v>
      </c>
      <c r="C3513" t="s">
        <v>109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  <c r="N3513">
        <f>VLOOKUP(Table5[[#This Row],[CONTROLN]],vlookup_table[],2,FALSE)</f>
        <v>28</v>
      </c>
      <c r="O3513">
        <f>VLOOKUP(Table5[[#This Row],[CONTROLN]],vlookup_table[],4,FALSE)</f>
        <v>0</v>
      </c>
      <c r="P3513" t="str">
        <f>VLOOKUP(Table5[[#This Row],[CONTROLN]],vlookup_table[],5,FALSE)</f>
        <v>C2</v>
      </c>
      <c r="Q3513">
        <f>VLOOKUP(Table5[[#This Row],[CONTROLN]],vlookup_table[],7,FALSE)</f>
        <v>5</v>
      </c>
      <c r="R3513" t="str">
        <f t="shared" si="54"/>
        <v/>
      </c>
      <c r="S35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14" spans="1:19" x14ac:dyDescent="0.35">
      <c r="A3514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  <c r="N3514">
        <f>VLOOKUP(Table5[[#This Row],[CONTROLN]],vlookup_table[],2,FALSE)</f>
        <v>1</v>
      </c>
      <c r="O3514">
        <f>VLOOKUP(Table5[[#This Row],[CONTROLN]],vlookup_table[],4,FALSE)</f>
        <v>0</v>
      </c>
      <c r="P3514" t="str">
        <f>VLOOKUP(Table5[[#This Row],[CONTROLN]],vlookup_table[],5,FALSE)</f>
        <v>T1</v>
      </c>
      <c r="Q3514">
        <f>VLOOKUP(Table5[[#This Row],[CONTROLN]],vlookup_table[],7,FALSE)</f>
        <v>10</v>
      </c>
      <c r="R3514" t="str">
        <f t="shared" si="54"/>
        <v/>
      </c>
      <c r="S35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15" spans="1:19" x14ac:dyDescent="0.35">
      <c r="A3515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  <c r="N3515">
        <f>VLOOKUP(Table5[[#This Row],[CONTROLN]],vlookup_table[],2,FALSE)</f>
        <v>1</v>
      </c>
      <c r="O3515">
        <f>VLOOKUP(Table5[[#This Row],[CONTROLN]],vlookup_table[],4,FALSE)</f>
        <v>0</v>
      </c>
      <c r="P3515" t="str">
        <f>VLOOKUP(Table5[[#This Row],[CONTROLN]],vlookup_table[],5,FALSE)</f>
        <v/>
      </c>
      <c r="Q3515">
        <f>VLOOKUP(Table5[[#This Row],[CONTROLN]],vlookup_table[],7,FALSE)</f>
        <v>100</v>
      </c>
      <c r="R3515" t="str">
        <f t="shared" si="54"/>
        <v/>
      </c>
      <c r="S351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16" spans="1:19" x14ac:dyDescent="0.35">
      <c r="A3516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  <c r="N3516">
        <f>VLOOKUP(Table5[[#This Row],[CONTROLN]],vlookup_table[],2,FALSE)</f>
        <v>0</v>
      </c>
      <c r="O3516">
        <f>VLOOKUP(Table5[[#This Row],[CONTROLN]],vlookup_table[],4,FALSE)</f>
        <v>4701</v>
      </c>
      <c r="P3516" t="str">
        <f>VLOOKUP(Table5[[#This Row],[CONTROLN]],vlookup_table[],5,FALSE)</f>
        <v>T2</v>
      </c>
      <c r="Q3516">
        <f>VLOOKUP(Table5[[#This Row],[CONTROLN]],vlookup_table[],7,FALSE)</f>
        <v>9</v>
      </c>
      <c r="R3516">
        <f t="shared" si="54"/>
        <v>50</v>
      </c>
      <c r="S35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17" spans="1:19" x14ac:dyDescent="0.35">
      <c r="A3517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  <c r="N3517">
        <f>VLOOKUP(Table5[[#This Row],[CONTROLN]],vlookup_table[],2,FALSE)</f>
        <v>2</v>
      </c>
      <c r="O3517">
        <f>VLOOKUP(Table5[[#This Row],[CONTROLN]],vlookup_table[],4,FALSE)</f>
        <v>2601</v>
      </c>
      <c r="P3517" t="str">
        <f>VLOOKUP(Table5[[#This Row],[CONTROLN]],vlookup_table[],5,FALSE)</f>
        <v>T1</v>
      </c>
      <c r="Q3517">
        <f>VLOOKUP(Table5[[#This Row],[CONTROLN]],vlookup_table[],7,FALSE)</f>
        <v>3</v>
      </c>
      <c r="R3517">
        <f t="shared" si="54"/>
        <v>71</v>
      </c>
      <c r="S35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18" spans="1:19" x14ac:dyDescent="0.35">
      <c r="A3518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  <c r="N3518">
        <f>VLOOKUP(Table5[[#This Row],[CONTROLN]],vlookup_table[],2,FALSE)</f>
        <v>0</v>
      </c>
      <c r="O3518">
        <f>VLOOKUP(Table5[[#This Row],[CONTROLN]],vlookup_table[],4,FALSE)</f>
        <v>4401</v>
      </c>
      <c r="P3518" t="str">
        <f>VLOOKUP(Table5[[#This Row],[CONTROLN]],vlookup_table[],5,FALSE)</f>
        <v>U3</v>
      </c>
      <c r="Q3518">
        <f>VLOOKUP(Table5[[#This Row],[CONTROLN]],vlookup_table[],7,FALSE)</f>
        <v>5</v>
      </c>
      <c r="R3518">
        <f t="shared" si="54"/>
        <v>53</v>
      </c>
      <c r="S35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19" spans="1:19" x14ac:dyDescent="0.35">
      <c r="A3519">
        <v>47819</v>
      </c>
      <c r="B3519" t="s">
        <v>44</v>
      </c>
      <c r="C3519" t="s">
        <v>14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  <c r="N3519">
        <f>VLOOKUP(Table5[[#This Row],[CONTROLN]],vlookup_table[],2,FALSE)</f>
        <v>1002</v>
      </c>
      <c r="O3519">
        <f>VLOOKUP(Table5[[#This Row],[CONTROLN]],vlookup_table[],4,FALSE)</f>
        <v>3801</v>
      </c>
      <c r="P3519" t="str">
        <f>VLOOKUP(Table5[[#This Row],[CONTROLN]],vlookup_table[],5,FALSE)</f>
        <v>T1</v>
      </c>
      <c r="Q3519">
        <f>VLOOKUP(Table5[[#This Row],[CONTROLN]],vlookup_table[],7,FALSE)</f>
        <v>10</v>
      </c>
      <c r="R3519">
        <f t="shared" si="54"/>
        <v>59</v>
      </c>
      <c r="S35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20" spans="1:19" x14ac:dyDescent="0.35">
      <c r="A3520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  <c r="N3520">
        <f>VLOOKUP(Table5[[#This Row],[CONTROLN]],vlookup_table[],2,FALSE)</f>
        <v>0</v>
      </c>
      <c r="O3520">
        <f>VLOOKUP(Table5[[#This Row],[CONTROLN]],vlookup_table[],4,FALSE)</f>
        <v>5407</v>
      </c>
      <c r="P3520" t="str">
        <f>VLOOKUP(Table5[[#This Row],[CONTROLN]],vlookup_table[],5,FALSE)</f>
        <v>S2</v>
      </c>
      <c r="Q3520">
        <f>VLOOKUP(Table5[[#This Row],[CONTROLN]],vlookup_table[],7,FALSE)</f>
        <v>20</v>
      </c>
      <c r="R3520">
        <f t="shared" si="54"/>
        <v>42</v>
      </c>
      <c r="S35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21" spans="1:19" x14ac:dyDescent="0.35">
      <c r="A352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  <c r="N3521">
        <f>VLOOKUP(Table5[[#This Row],[CONTROLN]],vlookup_table[],2,FALSE)</f>
        <v>0</v>
      </c>
      <c r="O3521">
        <f>VLOOKUP(Table5[[#This Row],[CONTROLN]],vlookup_table[],4,FALSE)</f>
        <v>0</v>
      </c>
      <c r="P3521" t="str">
        <f>VLOOKUP(Table5[[#This Row],[CONTROLN]],vlookup_table[],5,FALSE)</f>
        <v>S1</v>
      </c>
      <c r="Q3521">
        <f>VLOOKUP(Table5[[#This Row],[CONTROLN]],vlookup_table[],7,FALSE)</f>
        <v>20</v>
      </c>
      <c r="R3521" t="str">
        <f t="shared" si="54"/>
        <v/>
      </c>
      <c r="S35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22" spans="1:19" x14ac:dyDescent="0.35">
      <c r="A3522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  <c r="N3522">
        <f>VLOOKUP(Table5[[#This Row],[CONTROLN]],vlookup_table[],2,FALSE)</f>
        <v>1002</v>
      </c>
      <c r="O3522">
        <f>VLOOKUP(Table5[[#This Row],[CONTROLN]],vlookup_table[],4,FALSE)</f>
        <v>6910</v>
      </c>
      <c r="P3522" t="str">
        <f>VLOOKUP(Table5[[#This Row],[CONTROLN]],vlookup_table[],5,FALSE)</f>
        <v>S1</v>
      </c>
      <c r="Q3522">
        <f>VLOOKUP(Table5[[#This Row],[CONTROLN]],vlookup_table[],7,FALSE)</f>
        <v>20</v>
      </c>
      <c r="R3522">
        <f t="shared" ref="R3522:R3585" si="55">IF(OR(O3522="",O3522=0),"",(1997-(1900+INT(O3522/100)))-IF(MOD(O3522,100)&gt;6,1,0))</f>
        <v>27</v>
      </c>
      <c r="S35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23" spans="1:19" x14ac:dyDescent="0.35">
      <c r="A3523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  <c r="N3523">
        <f>VLOOKUP(Table5[[#This Row],[CONTROLN]],vlookup_table[],2,FALSE)</f>
        <v>0</v>
      </c>
      <c r="O3523">
        <f>VLOOKUP(Table5[[#This Row],[CONTROLN]],vlookup_table[],4,FALSE)</f>
        <v>0</v>
      </c>
      <c r="P3523" t="str">
        <f>VLOOKUP(Table5[[#This Row],[CONTROLN]],vlookup_table[],5,FALSE)</f>
        <v>U1</v>
      </c>
      <c r="Q3523">
        <f>VLOOKUP(Table5[[#This Row],[CONTROLN]],vlookup_table[],7,FALSE)</f>
        <v>7</v>
      </c>
      <c r="R3523" t="str">
        <f t="shared" si="55"/>
        <v/>
      </c>
      <c r="S35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24" spans="1:19" x14ac:dyDescent="0.35">
      <c r="A3524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  <c r="N3524">
        <f>VLOOKUP(Table5[[#This Row],[CONTROLN]],vlookup_table[],2,FALSE)</f>
        <v>1</v>
      </c>
      <c r="O3524">
        <f>VLOOKUP(Table5[[#This Row],[CONTROLN]],vlookup_table[],4,FALSE)</f>
        <v>2812</v>
      </c>
      <c r="P3524" t="str">
        <f>VLOOKUP(Table5[[#This Row],[CONTROLN]],vlookup_table[],5,FALSE)</f>
        <v>C2</v>
      </c>
      <c r="Q3524">
        <f>VLOOKUP(Table5[[#This Row],[CONTROLN]],vlookup_table[],7,FALSE)</f>
        <v>44</v>
      </c>
      <c r="R3524">
        <f t="shared" si="55"/>
        <v>68</v>
      </c>
      <c r="S35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25" spans="1:19" x14ac:dyDescent="0.35">
      <c r="A3525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  <c r="N3525">
        <f>VLOOKUP(Table5[[#This Row],[CONTROLN]],vlookup_table[],2,FALSE)</f>
        <v>1</v>
      </c>
      <c r="O3525">
        <f>VLOOKUP(Table5[[#This Row],[CONTROLN]],vlookup_table[],4,FALSE)</f>
        <v>1907</v>
      </c>
      <c r="P3525" t="str">
        <f>VLOOKUP(Table5[[#This Row],[CONTROLN]],vlookup_table[],5,FALSE)</f>
        <v>S2</v>
      </c>
      <c r="Q3525">
        <f>VLOOKUP(Table5[[#This Row],[CONTROLN]],vlookup_table[],7,FALSE)</f>
        <v>50</v>
      </c>
      <c r="R3525">
        <f t="shared" si="55"/>
        <v>77</v>
      </c>
      <c r="S35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26" spans="1:19" x14ac:dyDescent="0.35">
      <c r="A3526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  <c r="N3526">
        <f>VLOOKUP(Table5[[#This Row],[CONTROLN]],vlookup_table[],2,FALSE)</f>
        <v>28</v>
      </c>
      <c r="O3526">
        <f>VLOOKUP(Table5[[#This Row],[CONTROLN]],vlookup_table[],4,FALSE)</f>
        <v>4701</v>
      </c>
      <c r="P3526" t="str">
        <f>VLOOKUP(Table5[[#This Row],[CONTROLN]],vlookup_table[],5,FALSE)</f>
        <v>C2</v>
      </c>
      <c r="Q3526">
        <f>VLOOKUP(Table5[[#This Row],[CONTROLN]],vlookup_table[],7,FALSE)</f>
        <v>12</v>
      </c>
      <c r="R3526">
        <f t="shared" si="55"/>
        <v>50</v>
      </c>
      <c r="S35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27" spans="1:19" x14ac:dyDescent="0.35">
      <c r="A3527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  <c r="N3527">
        <f>VLOOKUP(Table5[[#This Row],[CONTROLN]],vlookup_table[],2,FALSE)</f>
        <v>0</v>
      </c>
      <c r="O3527">
        <f>VLOOKUP(Table5[[#This Row],[CONTROLN]],vlookup_table[],4,FALSE)</f>
        <v>3001</v>
      </c>
      <c r="P3527" t="str">
        <f>VLOOKUP(Table5[[#This Row],[CONTROLN]],vlookup_table[],5,FALSE)</f>
        <v>C2</v>
      </c>
      <c r="Q3527">
        <f>VLOOKUP(Table5[[#This Row],[CONTROLN]],vlookup_table[],7,FALSE)</f>
        <v>15</v>
      </c>
      <c r="R3527">
        <f t="shared" si="55"/>
        <v>67</v>
      </c>
      <c r="S35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28" spans="1:19" x14ac:dyDescent="0.35">
      <c r="A3528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  <c r="N3528">
        <f>VLOOKUP(Table5[[#This Row],[CONTROLN]],vlookup_table[],2,FALSE)</f>
        <v>2</v>
      </c>
      <c r="O3528">
        <f>VLOOKUP(Table5[[#This Row],[CONTROLN]],vlookup_table[],4,FALSE)</f>
        <v>2101</v>
      </c>
      <c r="P3528" t="str">
        <f>VLOOKUP(Table5[[#This Row],[CONTROLN]],vlookup_table[],5,FALSE)</f>
        <v>S1</v>
      </c>
      <c r="Q3528">
        <f>VLOOKUP(Table5[[#This Row],[CONTROLN]],vlookup_table[],7,FALSE)</f>
        <v>10</v>
      </c>
      <c r="R3528">
        <f t="shared" si="55"/>
        <v>76</v>
      </c>
      <c r="S35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29" spans="1:19" x14ac:dyDescent="0.35">
      <c r="A3529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  <c r="N3529">
        <f>VLOOKUP(Table5[[#This Row],[CONTROLN]],vlookup_table[],2,FALSE)</f>
        <v>1</v>
      </c>
      <c r="O3529">
        <f>VLOOKUP(Table5[[#This Row],[CONTROLN]],vlookup_table[],4,FALSE)</f>
        <v>4401</v>
      </c>
      <c r="P3529" t="str">
        <f>VLOOKUP(Table5[[#This Row],[CONTROLN]],vlookup_table[],5,FALSE)</f>
        <v>T2</v>
      </c>
      <c r="Q3529">
        <f>VLOOKUP(Table5[[#This Row],[CONTROLN]],vlookup_table[],7,FALSE)</f>
        <v>10</v>
      </c>
      <c r="R3529">
        <f t="shared" si="55"/>
        <v>53</v>
      </c>
      <c r="S35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30" spans="1:19" x14ac:dyDescent="0.35">
      <c r="A3530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  <c r="N3530">
        <f>VLOOKUP(Table5[[#This Row],[CONTROLN]],vlookup_table[],2,FALSE)</f>
        <v>1</v>
      </c>
      <c r="O3530">
        <f>VLOOKUP(Table5[[#This Row],[CONTROLN]],vlookup_table[],4,FALSE)</f>
        <v>1301</v>
      </c>
      <c r="P3530" t="str">
        <f>VLOOKUP(Table5[[#This Row],[CONTROLN]],vlookup_table[],5,FALSE)</f>
        <v>U3</v>
      </c>
      <c r="Q3530">
        <f>VLOOKUP(Table5[[#This Row],[CONTROLN]],vlookup_table[],7,FALSE)</f>
        <v>9</v>
      </c>
      <c r="R3530">
        <f t="shared" si="55"/>
        <v>84</v>
      </c>
      <c r="S35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31" spans="1:19" x14ac:dyDescent="0.35">
      <c r="A353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  <c r="N3531">
        <f>VLOOKUP(Table5[[#This Row],[CONTROLN]],vlookup_table[],2,FALSE)</f>
        <v>28</v>
      </c>
      <c r="O3531">
        <f>VLOOKUP(Table5[[#This Row],[CONTROLN]],vlookup_table[],4,FALSE)</f>
        <v>5511</v>
      </c>
      <c r="P3531" t="str">
        <f>VLOOKUP(Table5[[#This Row],[CONTROLN]],vlookup_table[],5,FALSE)</f>
        <v>C1</v>
      </c>
      <c r="Q3531">
        <f>VLOOKUP(Table5[[#This Row],[CONTROLN]],vlookup_table[],7,FALSE)</f>
        <v>3</v>
      </c>
      <c r="R3531">
        <f t="shared" si="55"/>
        <v>41</v>
      </c>
      <c r="S35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32" spans="1:19" x14ac:dyDescent="0.35">
      <c r="A3532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  <c r="N3532">
        <f>VLOOKUP(Table5[[#This Row],[CONTROLN]],vlookup_table[],2,FALSE)</f>
        <v>2</v>
      </c>
      <c r="O3532">
        <f>VLOOKUP(Table5[[#This Row],[CONTROLN]],vlookup_table[],4,FALSE)</f>
        <v>1401</v>
      </c>
      <c r="P3532" t="str">
        <f>VLOOKUP(Table5[[#This Row],[CONTROLN]],vlookup_table[],5,FALSE)</f>
        <v>S1</v>
      </c>
      <c r="Q3532">
        <f>VLOOKUP(Table5[[#This Row],[CONTROLN]],vlookup_table[],7,FALSE)</f>
        <v>15</v>
      </c>
      <c r="R3532">
        <f t="shared" si="55"/>
        <v>83</v>
      </c>
      <c r="S35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33" spans="1:19" x14ac:dyDescent="0.35">
      <c r="A3533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  <c r="N3533">
        <f>VLOOKUP(Table5[[#This Row],[CONTROLN]],vlookup_table[],2,FALSE)</f>
        <v>1</v>
      </c>
      <c r="O3533">
        <f>VLOOKUP(Table5[[#This Row],[CONTROLN]],vlookup_table[],4,FALSE)</f>
        <v>4501</v>
      </c>
      <c r="P3533" t="str">
        <f>VLOOKUP(Table5[[#This Row],[CONTROLN]],vlookup_table[],5,FALSE)</f>
        <v>R2</v>
      </c>
      <c r="Q3533">
        <f>VLOOKUP(Table5[[#This Row],[CONTROLN]],vlookup_table[],7,FALSE)</f>
        <v>15</v>
      </c>
      <c r="R3533">
        <f t="shared" si="55"/>
        <v>52</v>
      </c>
      <c r="S35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34" spans="1:19" x14ac:dyDescent="0.35">
      <c r="A3534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  <c r="N3534">
        <f>VLOOKUP(Table5[[#This Row],[CONTROLN]],vlookup_table[],2,FALSE)</f>
        <v>2</v>
      </c>
      <c r="O3534">
        <f>VLOOKUP(Table5[[#This Row],[CONTROLN]],vlookup_table[],4,FALSE)</f>
        <v>2801</v>
      </c>
      <c r="P3534" t="str">
        <f>VLOOKUP(Table5[[#This Row],[CONTROLN]],vlookup_table[],5,FALSE)</f>
        <v>R2</v>
      </c>
      <c r="Q3534">
        <f>VLOOKUP(Table5[[#This Row],[CONTROLN]],vlookup_table[],7,FALSE)</f>
        <v>20</v>
      </c>
      <c r="R3534">
        <f t="shared" si="55"/>
        <v>69</v>
      </c>
      <c r="S35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35" spans="1:19" x14ac:dyDescent="0.35">
      <c r="A3535">
        <v>16973</v>
      </c>
      <c r="B3535" t="s">
        <v>18</v>
      </c>
      <c r="C3535" t="s">
        <v>17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  <c r="N3535">
        <f>VLOOKUP(Table5[[#This Row],[CONTROLN]],vlookup_table[],2,FALSE)</f>
        <v>0</v>
      </c>
      <c r="O3535">
        <f>VLOOKUP(Table5[[#This Row],[CONTROLN]],vlookup_table[],4,FALSE)</f>
        <v>0</v>
      </c>
      <c r="P3535" t="str">
        <f>VLOOKUP(Table5[[#This Row],[CONTROLN]],vlookup_table[],5,FALSE)</f>
        <v>T2</v>
      </c>
      <c r="Q3535">
        <f>VLOOKUP(Table5[[#This Row],[CONTROLN]],vlookup_table[],7,FALSE)</f>
        <v>8</v>
      </c>
      <c r="R3535" t="str">
        <f t="shared" si="55"/>
        <v/>
      </c>
      <c r="S35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36" spans="1:19" x14ac:dyDescent="0.35">
      <c r="A3536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  <c r="N3536">
        <f>VLOOKUP(Table5[[#This Row],[CONTROLN]],vlookup_table[],2,FALSE)</f>
        <v>0</v>
      </c>
      <c r="O3536">
        <f>VLOOKUP(Table5[[#This Row],[CONTROLN]],vlookup_table[],4,FALSE)</f>
        <v>0</v>
      </c>
      <c r="P3536" t="str">
        <f>VLOOKUP(Table5[[#This Row],[CONTROLN]],vlookup_table[],5,FALSE)</f>
        <v/>
      </c>
      <c r="Q3536">
        <f>VLOOKUP(Table5[[#This Row],[CONTROLN]],vlookup_table[],7,FALSE)</f>
        <v>10</v>
      </c>
      <c r="R3536" t="str">
        <f t="shared" si="55"/>
        <v/>
      </c>
      <c r="S353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37" spans="1:19" x14ac:dyDescent="0.35">
      <c r="A3537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  <c r="N3537">
        <f>VLOOKUP(Table5[[#This Row],[CONTROLN]],vlookup_table[],2,FALSE)</f>
        <v>0</v>
      </c>
      <c r="O3537">
        <f>VLOOKUP(Table5[[#This Row],[CONTROLN]],vlookup_table[],4,FALSE)</f>
        <v>0</v>
      </c>
      <c r="P3537" t="str">
        <f>VLOOKUP(Table5[[#This Row],[CONTROLN]],vlookup_table[],5,FALSE)</f>
        <v>T1</v>
      </c>
      <c r="Q3537">
        <f>VLOOKUP(Table5[[#This Row],[CONTROLN]],vlookup_table[],7,FALSE)</f>
        <v>12</v>
      </c>
      <c r="R3537" t="str">
        <f t="shared" si="55"/>
        <v/>
      </c>
      <c r="S35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38" spans="1:19" x14ac:dyDescent="0.35">
      <c r="A3538">
        <v>136494</v>
      </c>
      <c r="B3538" t="s">
        <v>56</v>
      </c>
      <c r="C3538" t="s">
        <v>17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  <c r="N3538">
        <f>VLOOKUP(Table5[[#This Row],[CONTROLN]],vlookup_table[],2,FALSE)</f>
        <v>2</v>
      </c>
      <c r="O3538">
        <f>VLOOKUP(Table5[[#This Row],[CONTROLN]],vlookup_table[],4,FALSE)</f>
        <v>5201</v>
      </c>
      <c r="P3538" t="str">
        <f>VLOOKUP(Table5[[#This Row],[CONTROLN]],vlookup_table[],5,FALSE)</f>
        <v>S1</v>
      </c>
      <c r="Q3538">
        <f>VLOOKUP(Table5[[#This Row],[CONTROLN]],vlookup_table[],7,FALSE)</f>
        <v>15</v>
      </c>
      <c r="R3538">
        <f t="shared" si="55"/>
        <v>45</v>
      </c>
      <c r="S35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39" spans="1:19" x14ac:dyDescent="0.35">
      <c r="A3539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  <c r="N3539">
        <f>VLOOKUP(Table5[[#This Row],[CONTROLN]],vlookup_table[],2,FALSE)</f>
        <v>2</v>
      </c>
      <c r="O3539">
        <f>VLOOKUP(Table5[[#This Row],[CONTROLN]],vlookup_table[],4,FALSE)</f>
        <v>2801</v>
      </c>
      <c r="P3539" t="str">
        <f>VLOOKUP(Table5[[#This Row],[CONTROLN]],vlookup_table[],5,FALSE)</f>
        <v>S2</v>
      </c>
      <c r="Q3539">
        <f>VLOOKUP(Table5[[#This Row],[CONTROLN]],vlookup_table[],7,FALSE)</f>
        <v>5</v>
      </c>
      <c r="R3539">
        <f t="shared" si="55"/>
        <v>69</v>
      </c>
      <c r="S35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0" spans="1:19" x14ac:dyDescent="0.35">
      <c r="A3540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  <c r="N3540">
        <f>VLOOKUP(Table5[[#This Row],[CONTROLN]],vlookup_table[],2,FALSE)</f>
        <v>28</v>
      </c>
      <c r="O3540">
        <f>VLOOKUP(Table5[[#This Row],[CONTROLN]],vlookup_table[],4,FALSE)</f>
        <v>4501</v>
      </c>
      <c r="P3540" t="str">
        <f>VLOOKUP(Table5[[#This Row],[CONTROLN]],vlookup_table[],5,FALSE)</f>
        <v>R1</v>
      </c>
      <c r="Q3540">
        <f>VLOOKUP(Table5[[#This Row],[CONTROLN]],vlookup_table[],7,FALSE)</f>
        <v>25</v>
      </c>
      <c r="R3540">
        <f t="shared" si="55"/>
        <v>52</v>
      </c>
      <c r="S35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41" spans="1:19" x14ac:dyDescent="0.35">
      <c r="A354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  <c r="N3541">
        <f>VLOOKUP(Table5[[#This Row],[CONTROLN]],vlookup_table[],2,FALSE)</f>
        <v>2</v>
      </c>
      <c r="O3541">
        <f>VLOOKUP(Table5[[#This Row],[CONTROLN]],vlookup_table[],4,FALSE)</f>
        <v>1006</v>
      </c>
      <c r="P3541" t="str">
        <f>VLOOKUP(Table5[[#This Row],[CONTROLN]],vlookup_table[],5,FALSE)</f>
        <v>S1</v>
      </c>
      <c r="Q3541">
        <f>VLOOKUP(Table5[[#This Row],[CONTROLN]],vlookup_table[],7,FALSE)</f>
        <v>42</v>
      </c>
      <c r="R3541">
        <f t="shared" si="55"/>
        <v>87</v>
      </c>
      <c r="S35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2" spans="1:19" x14ac:dyDescent="0.35">
      <c r="A3542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  <c r="N3542">
        <f>VLOOKUP(Table5[[#This Row],[CONTROLN]],vlookup_table[],2,FALSE)</f>
        <v>0</v>
      </c>
      <c r="O3542">
        <f>VLOOKUP(Table5[[#This Row],[CONTROLN]],vlookup_table[],4,FALSE)</f>
        <v>7101</v>
      </c>
      <c r="P3542" t="str">
        <f>VLOOKUP(Table5[[#This Row],[CONTROLN]],vlookup_table[],5,FALSE)</f>
        <v>S2</v>
      </c>
      <c r="Q3542">
        <f>VLOOKUP(Table5[[#This Row],[CONTROLN]],vlookup_table[],7,FALSE)</f>
        <v>30</v>
      </c>
      <c r="R3542">
        <f t="shared" si="55"/>
        <v>26</v>
      </c>
      <c r="S35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3" spans="1:19" x14ac:dyDescent="0.35">
      <c r="A3543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  <c r="N3543">
        <f>VLOOKUP(Table5[[#This Row],[CONTROLN]],vlookup_table[],2,FALSE)</f>
        <v>2</v>
      </c>
      <c r="O3543">
        <f>VLOOKUP(Table5[[#This Row],[CONTROLN]],vlookup_table[],4,FALSE)</f>
        <v>4701</v>
      </c>
      <c r="P3543" t="str">
        <f>VLOOKUP(Table5[[#This Row],[CONTROLN]],vlookup_table[],5,FALSE)</f>
        <v>S1</v>
      </c>
      <c r="Q3543">
        <f>VLOOKUP(Table5[[#This Row],[CONTROLN]],vlookup_table[],7,FALSE)</f>
        <v>33</v>
      </c>
      <c r="R3543">
        <f t="shared" si="55"/>
        <v>50</v>
      </c>
      <c r="S35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4" spans="1:19" x14ac:dyDescent="0.35">
      <c r="A3544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  <c r="N3544">
        <f>VLOOKUP(Table5[[#This Row],[CONTROLN]],vlookup_table[],2,FALSE)</f>
        <v>1</v>
      </c>
      <c r="O3544">
        <f>VLOOKUP(Table5[[#This Row],[CONTROLN]],vlookup_table[],4,FALSE)</f>
        <v>6601</v>
      </c>
      <c r="P3544" t="str">
        <f>VLOOKUP(Table5[[#This Row],[CONTROLN]],vlookup_table[],5,FALSE)</f>
        <v>S1</v>
      </c>
      <c r="Q3544">
        <f>VLOOKUP(Table5[[#This Row],[CONTROLN]],vlookup_table[],7,FALSE)</f>
        <v>10</v>
      </c>
      <c r="R3544">
        <f t="shared" si="55"/>
        <v>31</v>
      </c>
      <c r="S35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5" spans="1:19" x14ac:dyDescent="0.35">
      <c r="A3545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  <c r="N3545">
        <f>VLOOKUP(Table5[[#This Row],[CONTROLN]],vlookup_table[],2,FALSE)</f>
        <v>1</v>
      </c>
      <c r="O3545">
        <f>VLOOKUP(Table5[[#This Row],[CONTROLN]],vlookup_table[],4,FALSE)</f>
        <v>2901</v>
      </c>
      <c r="P3545" t="str">
        <f>VLOOKUP(Table5[[#This Row],[CONTROLN]],vlookup_table[],5,FALSE)</f>
        <v>T2</v>
      </c>
      <c r="Q3545">
        <f>VLOOKUP(Table5[[#This Row],[CONTROLN]],vlookup_table[],7,FALSE)</f>
        <v>11</v>
      </c>
      <c r="R3545">
        <f t="shared" si="55"/>
        <v>68</v>
      </c>
      <c r="S35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46" spans="1:19" x14ac:dyDescent="0.35">
      <c r="A3546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  <c r="N3546">
        <f>VLOOKUP(Table5[[#This Row],[CONTROLN]],vlookup_table[],2,FALSE)</f>
        <v>0</v>
      </c>
      <c r="O3546">
        <f>VLOOKUP(Table5[[#This Row],[CONTROLN]],vlookup_table[],4,FALSE)</f>
        <v>2801</v>
      </c>
      <c r="P3546" t="str">
        <f>VLOOKUP(Table5[[#This Row],[CONTROLN]],vlookup_table[],5,FALSE)</f>
        <v>S2</v>
      </c>
      <c r="Q3546">
        <f>VLOOKUP(Table5[[#This Row],[CONTROLN]],vlookup_table[],7,FALSE)</f>
        <v>10</v>
      </c>
      <c r="R3546">
        <f t="shared" si="55"/>
        <v>69</v>
      </c>
      <c r="S35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7" spans="1:19" x14ac:dyDescent="0.35">
      <c r="A3547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  <c r="N3547">
        <f>VLOOKUP(Table5[[#This Row],[CONTROLN]],vlookup_table[],2,FALSE)</f>
        <v>28</v>
      </c>
      <c r="O3547">
        <f>VLOOKUP(Table5[[#This Row],[CONTROLN]],vlookup_table[],4,FALSE)</f>
        <v>2402</v>
      </c>
      <c r="P3547" t="str">
        <f>VLOOKUP(Table5[[#This Row],[CONTROLN]],vlookup_table[],5,FALSE)</f>
        <v>R3</v>
      </c>
      <c r="Q3547">
        <f>VLOOKUP(Table5[[#This Row],[CONTROLN]],vlookup_table[],7,FALSE)</f>
        <v>10</v>
      </c>
      <c r="R3547">
        <f t="shared" si="55"/>
        <v>73</v>
      </c>
      <c r="S35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48" spans="1:19" x14ac:dyDescent="0.35">
      <c r="A3548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  <c r="N3548">
        <f>VLOOKUP(Table5[[#This Row],[CONTROLN]],vlookup_table[],2,FALSE)</f>
        <v>0</v>
      </c>
      <c r="O3548">
        <f>VLOOKUP(Table5[[#This Row],[CONTROLN]],vlookup_table[],4,FALSE)</f>
        <v>3009</v>
      </c>
      <c r="P3548" t="str">
        <f>VLOOKUP(Table5[[#This Row],[CONTROLN]],vlookup_table[],5,FALSE)</f>
        <v>S2</v>
      </c>
      <c r="Q3548">
        <f>VLOOKUP(Table5[[#This Row],[CONTROLN]],vlookup_table[],7,FALSE)</f>
        <v>10</v>
      </c>
      <c r="R3548">
        <f t="shared" si="55"/>
        <v>66</v>
      </c>
      <c r="S35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49" spans="1:19" x14ac:dyDescent="0.35">
      <c r="A3549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  <c r="N3549">
        <f>VLOOKUP(Table5[[#This Row],[CONTROLN]],vlookup_table[],2,FALSE)</f>
        <v>1</v>
      </c>
      <c r="O3549">
        <f>VLOOKUP(Table5[[#This Row],[CONTROLN]],vlookup_table[],4,FALSE)</f>
        <v>2009</v>
      </c>
      <c r="P3549" t="str">
        <f>VLOOKUP(Table5[[#This Row],[CONTROLN]],vlookup_table[],5,FALSE)</f>
        <v>R2</v>
      </c>
      <c r="Q3549">
        <f>VLOOKUP(Table5[[#This Row],[CONTROLN]],vlookup_table[],7,FALSE)</f>
        <v>15</v>
      </c>
      <c r="R3549">
        <f t="shared" si="55"/>
        <v>76</v>
      </c>
      <c r="S35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50" spans="1:19" x14ac:dyDescent="0.35">
      <c r="A3550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  <c r="N3550">
        <f>VLOOKUP(Table5[[#This Row],[CONTROLN]],vlookup_table[],2,FALSE)</f>
        <v>2</v>
      </c>
      <c r="O3550">
        <f>VLOOKUP(Table5[[#This Row],[CONTROLN]],vlookup_table[],4,FALSE)</f>
        <v>0</v>
      </c>
      <c r="P3550" t="str">
        <f>VLOOKUP(Table5[[#This Row],[CONTROLN]],vlookup_table[],5,FALSE)</f>
        <v>U1</v>
      </c>
      <c r="Q3550">
        <f>VLOOKUP(Table5[[#This Row],[CONTROLN]],vlookup_table[],7,FALSE)</f>
        <v>20</v>
      </c>
      <c r="R3550" t="str">
        <f t="shared" si="55"/>
        <v/>
      </c>
      <c r="S35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51" spans="1:19" x14ac:dyDescent="0.35">
      <c r="A3551">
        <v>6851</v>
      </c>
      <c r="B3551" t="s">
        <v>22</v>
      </c>
      <c r="C3551" t="s">
        <v>109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  <c r="N3551">
        <f>VLOOKUP(Table5[[#This Row],[CONTROLN]],vlookup_table[],2,FALSE)</f>
        <v>0</v>
      </c>
      <c r="O3551">
        <f>VLOOKUP(Table5[[#This Row],[CONTROLN]],vlookup_table[],4,FALSE)</f>
        <v>3104</v>
      </c>
      <c r="P3551" t="str">
        <f>VLOOKUP(Table5[[#This Row],[CONTROLN]],vlookup_table[],5,FALSE)</f>
        <v>T2</v>
      </c>
      <c r="Q3551">
        <f>VLOOKUP(Table5[[#This Row],[CONTROLN]],vlookup_table[],7,FALSE)</f>
        <v>7</v>
      </c>
      <c r="R3551">
        <f t="shared" si="55"/>
        <v>66</v>
      </c>
      <c r="S35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52" spans="1:19" x14ac:dyDescent="0.35">
      <c r="A3552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  <c r="N3552">
        <f>VLOOKUP(Table5[[#This Row],[CONTROLN]],vlookup_table[],2,FALSE)</f>
        <v>0</v>
      </c>
      <c r="O3552">
        <f>VLOOKUP(Table5[[#This Row],[CONTROLN]],vlookup_table[],4,FALSE)</f>
        <v>5201</v>
      </c>
      <c r="P3552" t="str">
        <f>VLOOKUP(Table5[[#This Row],[CONTROLN]],vlookup_table[],5,FALSE)</f>
        <v>S2</v>
      </c>
      <c r="Q3552">
        <f>VLOOKUP(Table5[[#This Row],[CONTROLN]],vlookup_table[],7,FALSE)</f>
        <v>10</v>
      </c>
      <c r="R3552">
        <f t="shared" si="55"/>
        <v>45</v>
      </c>
      <c r="S35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53" spans="1:19" x14ac:dyDescent="0.35">
      <c r="A3553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  <c r="N3553">
        <f>VLOOKUP(Table5[[#This Row],[CONTROLN]],vlookup_table[],2,FALSE)</f>
        <v>0</v>
      </c>
      <c r="O3553">
        <f>VLOOKUP(Table5[[#This Row],[CONTROLN]],vlookup_table[],4,FALSE)</f>
        <v>3801</v>
      </c>
      <c r="P3553" t="str">
        <f>VLOOKUP(Table5[[#This Row],[CONTROLN]],vlookup_table[],5,FALSE)</f>
        <v>C3</v>
      </c>
      <c r="Q3553">
        <f>VLOOKUP(Table5[[#This Row],[CONTROLN]],vlookup_table[],7,FALSE)</f>
        <v>9</v>
      </c>
      <c r="R3553">
        <f t="shared" si="55"/>
        <v>59</v>
      </c>
      <c r="S35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54" spans="1:19" x14ac:dyDescent="0.35">
      <c r="A3554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  <c r="N3554">
        <f>VLOOKUP(Table5[[#This Row],[CONTROLN]],vlookup_table[],2,FALSE)</f>
        <v>1</v>
      </c>
      <c r="O3554">
        <f>VLOOKUP(Table5[[#This Row],[CONTROLN]],vlookup_table[],4,FALSE)</f>
        <v>4201</v>
      </c>
      <c r="P3554" t="str">
        <f>VLOOKUP(Table5[[#This Row],[CONTROLN]],vlookup_table[],5,FALSE)</f>
        <v/>
      </c>
      <c r="Q3554">
        <f>VLOOKUP(Table5[[#This Row],[CONTROLN]],vlookup_table[],7,FALSE)</f>
        <v>5</v>
      </c>
      <c r="R3554">
        <f t="shared" si="55"/>
        <v>55</v>
      </c>
      <c r="S355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55" spans="1:19" x14ac:dyDescent="0.35">
      <c r="A3555">
        <v>47860</v>
      </c>
      <c r="B3555" t="s">
        <v>44</v>
      </c>
      <c r="C3555" t="s">
        <v>14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  <c r="N3555">
        <f>VLOOKUP(Table5[[#This Row],[CONTROLN]],vlookup_table[],2,FALSE)</f>
        <v>1</v>
      </c>
      <c r="O3555">
        <f>VLOOKUP(Table5[[#This Row],[CONTROLN]],vlookup_table[],4,FALSE)</f>
        <v>3301</v>
      </c>
      <c r="P3555" t="str">
        <f>VLOOKUP(Table5[[#This Row],[CONTROLN]],vlookup_table[],5,FALSE)</f>
        <v>T2</v>
      </c>
      <c r="Q3555">
        <f>VLOOKUP(Table5[[#This Row],[CONTROLN]],vlookup_table[],7,FALSE)</f>
        <v>7</v>
      </c>
      <c r="R3555">
        <f t="shared" si="55"/>
        <v>64</v>
      </c>
      <c r="S35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56" spans="1:19" x14ac:dyDescent="0.35">
      <c r="A3556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  <c r="N3556">
        <f>VLOOKUP(Table5[[#This Row],[CONTROLN]],vlookup_table[],2,FALSE)</f>
        <v>1</v>
      </c>
      <c r="O3556">
        <f>VLOOKUP(Table5[[#This Row],[CONTROLN]],vlookup_table[],4,FALSE)</f>
        <v>7101</v>
      </c>
      <c r="P3556" t="str">
        <f>VLOOKUP(Table5[[#This Row],[CONTROLN]],vlookup_table[],5,FALSE)</f>
        <v>C2</v>
      </c>
      <c r="Q3556">
        <f>VLOOKUP(Table5[[#This Row],[CONTROLN]],vlookup_table[],7,FALSE)</f>
        <v>17</v>
      </c>
      <c r="R3556">
        <f t="shared" si="55"/>
        <v>26</v>
      </c>
      <c r="S35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57" spans="1:19" x14ac:dyDescent="0.35">
      <c r="A3557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  <c r="N3557">
        <f>VLOOKUP(Table5[[#This Row],[CONTROLN]],vlookup_table[],2,FALSE)</f>
        <v>1</v>
      </c>
      <c r="O3557">
        <f>VLOOKUP(Table5[[#This Row],[CONTROLN]],vlookup_table[],4,FALSE)</f>
        <v>6511</v>
      </c>
      <c r="P3557" t="str">
        <f>VLOOKUP(Table5[[#This Row],[CONTROLN]],vlookup_table[],5,FALSE)</f>
        <v>S2</v>
      </c>
      <c r="Q3557">
        <f>VLOOKUP(Table5[[#This Row],[CONTROLN]],vlookup_table[],7,FALSE)</f>
        <v>20</v>
      </c>
      <c r="R3557">
        <f t="shared" si="55"/>
        <v>31</v>
      </c>
      <c r="S35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58" spans="1:19" x14ac:dyDescent="0.35">
      <c r="A3558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  <c r="N3558">
        <f>VLOOKUP(Table5[[#This Row],[CONTROLN]],vlookup_table[],2,FALSE)</f>
        <v>0</v>
      </c>
      <c r="O3558">
        <f>VLOOKUP(Table5[[#This Row],[CONTROLN]],vlookup_table[],4,FALSE)</f>
        <v>3901</v>
      </c>
      <c r="P3558" t="str">
        <f>VLOOKUP(Table5[[#This Row],[CONTROLN]],vlookup_table[],5,FALSE)</f>
        <v>S3</v>
      </c>
      <c r="Q3558">
        <f>VLOOKUP(Table5[[#This Row],[CONTROLN]],vlookup_table[],7,FALSE)</f>
        <v>20</v>
      </c>
      <c r="R3558">
        <f t="shared" si="55"/>
        <v>58</v>
      </c>
      <c r="S35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59" spans="1:19" x14ac:dyDescent="0.35">
      <c r="A3559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  <c r="N3559">
        <f>VLOOKUP(Table5[[#This Row],[CONTROLN]],vlookup_table[],2,FALSE)</f>
        <v>0</v>
      </c>
      <c r="O3559">
        <f>VLOOKUP(Table5[[#This Row],[CONTROLN]],vlookup_table[],4,FALSE)</f>
        <v>0</v>
      </c>
      <c r="P3559" t="str">
        <f>VLOOKUP(Table5[[#This Row],[CONTROLN]],vlookup_table[],5,FALSE)</f>
        <v>S2</v>
      </c>
      <c r="Q3559">
        <f>VLOOKUP(Table5[[#This Row],[CONTROLN]],vlookup_table[],7,FALSE)</f>
        <v>4</v>
      </c>
      <c r="R3559" t="str">
        <f t="shared" si="55"/>
        <v/>
      </c>
      <c r="S35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60" spans="1:19" x14ac:dyDescent="0.35">
      <c r="A3560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  <c r="N3560">
        <f>VLOOKUP(Table5[[#This Row],[CONTROLN]],vlookup_table[],2,FALSE)</f>
        <v>28</v>
      </c>
      <c r="O3560">
        <f>VLOOKUP(Table5[[#This Row],[CONTROLN]],vlookup_table[],4,FALSE)</f>
        <v>5801</v>
      </c>
      <c r="P3560" t="str">
        <f>VLOOKUP(Table5[[#This Row],[CONTROLN]],vlookup_table[],5,FALSE)</f>
        <v>C1</v>
      </c>
      <c r="Q3560">
        <f>VLOOKUP(Table5[[#This Row],[CONTROLN]],vlookup_table[],7,FALSE)</f>
        <v>4</v>
      </c>
      <c r="R3560">
        <f t="shared" si="55"/>
        <v>39</v>
      </c>
      <c r="S35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61" spans="1:19" x14ac:dyDescent="0.35">
      <c r="A356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  <c r="N3561">
        <f>VLOOKUP(Table5[[#This Row],[CONTROLN]],vlookup_table[],2,FALSE)</f>
        <v>1002</v>
      </c>
      <c r="O3561">
        <f>VLOOKUP(Table5[[#This Row],[CONTROLN]],vlookup_table[],4,FALSE)</f>
        <v>3101</v>
      </c>
      <c r="P3561" t="str">
        <f>VLOOKUP(Table5[[#This Row],[CONTROLN]],vlookup_table[],5,FALSE)</f>
        <v>C1</v>
      </c>
      <c r="Q3561">
        <f>VLOOKUP(Table5[[#This Row],[CONTROLN]],vlookup_table[],7,FALSE)</f>
        <v>7</v>
      </c>
      <c r="R3561">
        <f t="shared" si="55"/>
        <v>66</v>
      </c>
      <c r="S35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62" spans="1:19" x14ac:dyDescent="0.35">
      <c r="A3562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  <c r="N3562">
        <f>VLOOKUP(Table5[[#This Row],[CONTROLN]],vlookup_table[],2,FALSE)</f>
        <v>0</v>
      </c>
      <c r="O3562">
        <f>VLOOKUP(Table5[[#This Row],[CONTROLN]],vlookup_table[],4,FALSE)</f>
        <v>3001</v>
      </c>
      <c r="P3562" t="str">
        <f>VLOOKUP(Table5[[#This Row],[CONTROLN]],vlookup_table[],5,FALSE)</f>
        <v>R3</v>
      </c>
      <c r="Q3562">
        <f>VLOOKUP(Table5[[#This Row],[CONTROLN]],vlookup_table[],7,FALSE)</f>
        <v>5</v>
      </c>
      <c r="R3562">
        <f t="shared" si="55"/>
        <v>67</v>
      </c>
      <c r="S35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63" spans="1:19" x14ac:dyDescent="0.35">
      <c r="A3563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  <c r="N3563">
        <f>VLOOKUP(Table5[[#This Row],[CONTROLN]],vlookup_table[],2,FALSE)</f>
        <v>1</v>
      </c>
      <c r="O3563">
        <f>VLOOKUP(Table5[[#This Row],[CONTROLN]],vlookup_table[],4,FALSE)</f>
        <v>0</v>
      </c>
      <c r="P3563" t="str">
        <f>VLOOKUP(Table5[[#This Row],[CONTROLN]],vlookup_table[],5,FALSE)</f>
        <v>U3</v>
      </c>
      <c r="Q3563">
        <f>VLOOKUP(Table5[[#This Row],[CONTROLN]],vlookup_table[],7,FALSE)</f>
        <v>15</v>
      </c>
      <c r="R3563" t="str">
        <f t="shared" si="55"/>
        <v/>
      </c>
      <c r="S35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64" spans="1:19" x14ac:dyDescent="0.35">
      <c r="A3564">
        <v>51520</v>
      </c>
      <c r="B3564" t="s">
        <v>54</v>
      </c>
      <c r="C3564" t="s">
        <v>109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  <c r="N3564">
        <f>VLOOKUP(Table5[[#This Row],[CONTROLN]],vlookup_table[],2,FALSE)</f>
        <v>0</v>
      </c>
      <c r="O3564">
        <f>VLOOKUP(Table5[[#This Row],[CONTROLN]],vlookup_table[],4,FALSE)</f>
        <v>0</v>
      </c>
      <c r="P3564" t="str">
        <f>VLOOKUP(Table5[[#This Row],[CONTROLN]],vlookup_table[],5,FALSE)</f>
        <v>C2</v>
      </c>
      <c r="Q3564">
        <f>VLOOKUP(Table5[[#This Row],[CONTROLN]],vlookup_table[],7,FALSE)</f>
        <v>10</v>
      </c>
      <c r="R3564" t="str">
        <f t="shared" si="55"/>
        <v/>
      </c>
      <c r="S35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65" spans="1:19" x14ac:dyDescent="0.35">
      <c r="A3565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  <c r="N3565">
        <f>VLOOKUP(Table5[[#This Row],[CONTROLN]],vlookup_table[],2,FALSE)</f>
        <v>1</v>
      </c>
      <c r="O3565">
        <f>VLOOKUP(Table5[[#This Row],[CONTROLN]],vlookup_table[],4,FALSE)</f>
        <v>0</v>
      </c>
      <c r="P3565" t="str">
        <f>VLOOKUP(Table5[[#This Row],[CONTROLN]],vlookup_table[],5,FALSE)</f>
        <v>S1</v>
      </c>
      <c r="Q3565">
        <f>VLOOKUP(Table5[[#This Row],[CONTROLN]],vlookup_table[],7,FALSE)</f>
        <v>10</v>
      </c>
      <c r="R3565" t="str">
        <f t="shared" si="55"/>
        <v/>
      </c>
      <c r="S35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66" spans="1:19" x14ac:dyDescent="0.35">
      <c r="A3566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  <c r="N3566">
        <f>VLOOKUP(Table5[[#This Row],[CONTROLN]],vlookup_table[],2,FALSE)</f>
        <v>1</v>
      </c>
      <c r="O3566">
        <f>VLOOKUP(Table5[[#This Row],[CONTROLN]],vlookup_table[],4,FALSE)</f>
        <v>1601</v>
      </c>
      <c r="P3566" t="str">
        <f>VLOOKUP(Table5[[#This Row],[CONTROLN]],vlookup_table[],5,FALSE)</f>
        <v/>
      </c>
      <c r="Q3566">
        <f>VLOOKUP(Table5[[#This Row],[CONTROLN]],vlookup_table[],7,FALSE)</f>
        <v>200</v>
      </c>
      <c r="R3566">
        <f t="shared" si="55"/>
        <v>81</v>
      </c>
      <c r="S356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67" spans="1:19" x14ac:dyDescent="0.35">
      <c r="A3567">
        <v>182895</v>
      </c>
      <c r="B3567" t="s">
        <v>41</v>
      </c>
      <c r="C3567" t="s">
        <v>109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  <c r="N3567">
        <f>VLOOKUP(Table5[[#This Row],[CONTROLN]],vlookup_table[],2,FALSE)</f>
        <v>2</v>
      </c>
      <c r="O3567">
        <f>VLOOKUP(Table5[[#This Row],[CONTROLN]],vlookup_table[],4,FALSE)</f>
        <v>2304</v>
      </c>
      <c r="P3567" t="str">
        <f>VLOOKUP(Table5[[#This Row],[CONTROLN]],vlookup_table[],5,FALSE)</f>
        <v>C2</v>
      </c>
      <c r="Q3567">
        <f>VLOOKUP(Table5[[#This Row],[CONTROLN]],vlookup_table[],7,FALSE)</f>
        <v>10</v>
      </c>
      <c r="R3567">
        <f t="shared" si="55"/>
        <v>74</v>
      </c>
      <c r="S35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68" spans="1:19" x14ac:dyDescent="0.35">
      <c r="A3568">
        <v>135230</v>
      </c>
      <c r="B3568" t="s">
        <v>56</v>
      </c>
      <c r="C3568" t="s">
        <v>17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  <c r="N3568">
        <f>VLOOKUP(Table5[[#This Row],[CONTROLN]],vlookup_table[],2,FALSE)</f>
        <v>0</v>
      </c>
      <c r="O3568">
        <f>VLOOKUP(Table5[[#This Row],[CONTROLN]],vlookup_table[],4,FALSE)</f>
        <v>2602</v>
      </c>
      <c r="P3568" t="str">
        <f>VLOOKUP(Table5[[#This Row],[CONTROLN]],vlookup_table[],5,FALSE)</f>
        <v>S1</v>
      </c>
      <c r="Q3568">
        <f>VLOOKUP(Table5[[#This Row],[CONTROLN]],vlookup_table[],7,FALSE)</f>
        <v>12</v>
      </c>
      <c r="R3568">
        <f t="shared" si="55"/>
        <v>71</v>
      </c>
      <c r="S35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69" spans="1:19" x14ac:dyDescent="0.35">
      <c r="A3569">
        <v>111081</v>
      </c>
      <c r="B3569" t="s">
        <v>56</v>
      </c>
      <c r="C3569" t="s">
        <v>17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  <c r="N3569">
        <f>VLOOKUP(Table5[[#This Row],[CONTROLN]],vlookup_table[],2,FALSE)</f>
        <v>0</v>
      </c>
      <c r="O3569">
        <f>VLOOKUP(Table5[[#This Row],[CONTROLN]],vlookup_table[],4,FALSE)</f>
        <v>2801</v>
      </c>
      <c r="P3569" t="str">
        <f>VLOOKUP(Table5[[#This Row],[CONTROLN]],vlookup_table[],5,FALSE)</f>
        <v>C2</v>
      </c>
      <c r="Q3569">
        <f>VLOOKUP(Table5[[#This Row],[CONTROLN]],vlookup_table[],7,FALSE)</f>
        <v>9</v>
      </c>
      <c r="R3569">
        <f t="shared" si="55"/>
        <v>69</v>
      </c>
      <c r="S35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70" spans="1:19" x14ac:dyDescent="0.35">
      <c r="A3570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  <c r="N3570">
        <f>VLOOKUP(Table5[[#This Row],[CONTROLN]],vlookup_table[],2,FALSE)</f>
        <v>0</v>
      </c>
      <c r="O3570">
        <f>VLOOKUP(Table5[[#This Row],[CONTROLN]],vlookup_table[],4,FALSE)</f>
        <v>3501</v>
      </c>
      <c r="P3570" t="str">
        <f>VLOOKUP(Table5[[#This Row],[CONTROLN]],vlookup_table[],5,FALSE)</f>
        <v>S1</v>
      </c>
      <c r="Q3570">
        <f>VLOOKUP(Table5[[#This Row],[CONTROLN]],vlookup_table[],7,FALSE)</f>
        <v>15</v>
      </c>
      <c r="R3570">
        <f t="shared" si="55"/>
        <v>62</v>
      </c>
      <c r="S35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71" spans="1:19" x14ac:dyDescent="0.35">
      <c r="A357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  <c r="N3571">
        <f>VLOOKUP(Table5[[#This Row],[CONTROLN]],vlookup_table[],2,FALSE)</f>
        <v>2</v>
      </c>
      <c r="O3571">
        <f>VLOOKUP(Table5[[#This Row],[CONTROLN]],vlookup_table[],4,FALSE)</f>
        <v>4601</v>
      </c>
      <c r="P3571" t="str">
        <f>VLOOKUP(Table5[[#This Row],[CONTROLN]],vlookup_table[],5,FALSE)</f>
        <v>S3</v>
      </c>
      <c r="Q3571">
        <f>VLOOKUP(Table5[[#This Row],[CONTROLN]],vlookup_table[],7,FALSE)</f>
        <v>10</v>
      </c>
      <c r="R3571">
        <f t="shared" si="55"/>
        <v>51</v>
      </c>
      <c r="S35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72" spans="1:19" x14ac:dyDescent="0.35">
      <c r="A3572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  <c r="N3572">
        <f>VLOOKUP(Table5[[#This Row],[CONTROLN]],vlookup_table[],2,FALSE)</f>
        <v>0</v>
      </c>
      <c r="O3572">
        <f>VLOOKUP(Table5[[#This Row],[CONTROLN]],vlookup_table[],4,FALSE)</f>
        <v>0</v>
      </c>
      <c r="P3572" t="str">
        <f>VLOOKUP(Table5[[#This Row],[CONTROLN]],vlookup_table[],5,FALSE)</f>
        <v>R1</v>
      </c>
      <c r="Q3572">
        <f>VLOOKUP(Table5[[#This Row],[CONTROLN]],vlookup_table[],7,FALSE)</f>
        <v>10</v>
      </c>
      <c r="R3572" t="str">
        <f t="shared" si="55"/>
        <v/>
      </c>
      <c r="S35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73" spans="1:19" x14ac:dyDescent="0.35">
      <c r="A3573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  <c r="N3573">
        <f>VLOOKUP(Table5[[#This Row],[CONTROLN]],vlookup_table[],2,FALSE)</f>
        <v>1002</v>
      </c>
      <c r="O3573">
        <f>VLOOKUP(Table5[[#This Row],[CONTROLN]],vlookup_table[],4,FALSE)</f>
        <v>0</v>
      </c>
      <c r="P3573" t="str">
        <f>VLOOKUP(Table5[[#This Row],[CONTROLN]],vlookup_table[],5,FALSE)</f>
        <v>R2</v>
      </c>
      <c r="Q3573">
        <f>VLOOKUP(Table5[[#This Row],[CONTROLN]],vlookup_table[],7,FALSE)</f>
        <v>5</v>
      </c>
      <c r="R3573" t="str">
        <f t="shared" si="55"/>
        <v/>
      </c>
      <c r="S35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74" spans="1:19" x14ac:dyDescent="0.35">
      <c r="A3574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  <c r="N3574">
        <f>VLOOKUP(Table5[[#This Row],[CONTROLN]],vlookup_table[],2,FALSE)</f>
        <v>1</v>
      </c>
      <c r="O3574">
        <f>VLOOKUP(Table5[[#This Row],[CONTROLN]],vlookup_table[],4,FALSE)</f>
        <v>3801</v>
      </c>
      <c r="P3574" t="str">
        <f>VLOOKUP(Table5[[#This Row],[CONTROLN]],vlookup_table[],5,FALSE)</f>
        <v>S2</v>
      </c>
      <c r="Q3574">
        <f>VLOOKUP(Table5[[#This Row],[CONTROLN]],vlookup_table[],7,FALSE)</f>
        <v>10</v>
      </c>
      <c r="R3574">
        <f t="shared" si="55"/>
        <v>59</v>
      </c>
      <c r="S35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75" spans="1:19" x14ac:dyDescent="0.35">
      <c r="A3575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  <c r="N3575">
        <f>VLOOKUP(Table5[[#This Row],[CONTROLN]],vlookup_table[],2,FALSE)</f>
        <v>0</v>
      </c>
      <c r="O3575">
        <f>VLOOKUP(Table5[[#This Row],[CONTROLN]],vlookup_table[],4,FALSE)</f>
        <v>4001</v>
      </c>
      <c r="P3575" t="str">
        <f>VLOOKUP(Table5[[#This Row],[CONTROLN]],vlookup_table[],5,FALSE)</f>
        <v>T2</v>
      </c>
      <c r="Q3575">
        <f>VLOOKUP(Table5[[#This Row],[CONTROLN]],vlookup_table[],7,FALSE)</f>
        <v>8</v>
      </c>
      <c r="R3575">
        <f t="shared" si="55"/>
        <v>57</v>
      </c>
      <c r="S35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76" spans="1:19" x14ac:dyDescent="0.35">
      <c r="A3576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  <c r="N3576">
        <f>VLOOKUP(Table5[[#This Row],[CONTROLN]],vlookup_table[],2,FALSE)</f>
        <v>0</v>
      </c>
      <c r="O3576">
        <f>VLOOKUP(Table5[[#This Row],[CONTROLN]],vlookup_table[],4,FALSE)</f>
        <v>3001</v>
      </c>
      <c r="P3576" t="str">
        <f>VLOOKUP(Table5[[#This Row],[CONTROLN]],vlookup_table[],5,FALSE)</f>
        <v>C2</v>
      </c>
      <c r="Q3576">
        <f>VLOOKUP(Table5[[#This Row],[CONTROLN]],vlookup_table[],7,FALSE)</f>
        <v>5</v>
      </c>
      <c r="R3576">
        <f t="shared" si="55"/>
        <v>67</v>
      </c>
      <c r="S35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77" spans="1:19" x14ac:dyDescent="0.35">
      <c r="A3577">
        <v>81241</v>
      </c>
      <c r="B3577" t="s">
        <v>36</v>
      </c>
      <c r="C3577" t="s">
        <v>14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  <c r="N3577">
        <f>VLOOKUP(Table5[[#This Row],[CONTROLN]],vlookup_table[],2,FALSE)</f>
        <v>1</v>
      </c>
      <c r="O3577">
        <f>VLOOKUP(Table5[[#This Row],[CONTROLN]],vlookup_table[],4,FALSE)</f>
        <v>4507</v>
      </c>
      <c r="P3577" t="str">
        <f>VLOOKUP(Table5[[#This Row],[CONTROLN]],vlookup_table[],5,FALSE)</f>
        <v>R2</v>
      </c>
      <c r="Q3577">
        <f>VLOOKUP(Table5[[#This Row],[CONTROLN]],vlookup_table[],7,FALSE)</f>
        <v>20</v>
      </c>
      <c r="R3577">
        <f t="shared" si="55"/>
        <v>51</v>
      </c>
      <c r="S35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78" spans="1:19" x14ac:dyDescent="0.35">
      <c r="A3578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  <c r="N3578">
        <f>VLOOKUP(Table5[[#This Row],[CONTROLN]],vlookup_table[],2,FALSE)</f>
        <v>0</v>
      </c>
      <c r="O3578">
        <f>VLOOKUP(Table5[[#This Row],[CONTROLN]],vlookup_table[],4,FALSE)</f>
        <v>0</v>
      </c>
      <c r="P3578" t="str">
        <f>VLOOKUP(Table5[[#This Row],[CONTROLN]],vlookup_table[],5,FALSE)</f>
        <v>U2</v>
      </c>
      <c r="Q3578">
        <f>VLOOKUP(Table5[[#This Row],[CONTROLN]],vlookup_table[],7,FALSE)</f>
        <v>48</v>
      </c>
      <c r="R3578" t="str">
        <f t="shared" si="55"/>
        <v/>
      </c>
      <c r="S35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79" spans="1:19" x14ac:dyDescent="0.35">
      <c r="A3579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  <c r="N3579">
        <f>VLOOKUP(Table5[[#This Row],[CONTROLN]],vlookup_table[],2,FALSE)</f>
        <v>0</v>
      </c>
      <c r="O3579">
        <f>VLOOKUP(Table5[[#This Row],[CONTROLN]],vlookup_table[],4,FALSE)</f>
        <v>1008</v>
      </c>
      <c r="P3579" t="str">
        <f>VLOOKUP(Table5[[#This Row],[CONTROLN]],vlookup_table[],5,FALSE)</f>
        <v>R3</v>
      </c>
      <c r="Q3579">
        <f>VLOOKUP(Table5[[#This Row],[CONTROLN]],vlookup_table[],7,FALSE)</f>
        <v>25</v>
      </c>
      <c r="R3579">
        <f t="shared" si="55"/>
        <v>86</v>
      </c>
      <c r="S35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80" spans="1:19" x14ac:dyDescent="0.35">
      <c r="A3580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  <c r="N3580">
        <f>VLOOKUP(Table5[[#This Row],[CONTROLN]],vlookup_table[],2,FALSE)</f>
        <v>0</v>
      </c>
      <c r="O3580">
        <f>VLOOKUP(Table5[[#This Row],[CONTROLN]],vlookup_table[],4,FALSE)</f>
        <v>0</v>
      </c>
      <c r="P3580" t="str">
        <f>VLOOKUP(Table5[[#This Row],[CONTROLN]],vlookup_table[],5,FALSE)</f>
        <v>U4</v>
      </c>
      <c r="Q3580">
        <f>VLOOKUP(Table5[[#This Row],[CONTROLN]],vlookup_table[],7,FALSE)</f>
        <v>7</v>
      </c>
      <c r="R3580" t="str">
        <f t="shared" si="55"/>
        <v/>
      </c>
      <c r="S35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81" spans="1:19" x14ac:dyDescent="0.35">
      <c r="A358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  <c r="N3581">
        <f>VLOOKUP(Table5[[#This Row],[CONTROLN]],vlookup_table[],2,FALSE)</f>
        <v>28</v>
      </c>
      <c r="O3581">
        <f>VLOOKUP(Table5[[#This Row],[CONTROLN]],vlookup_table[],4,FALSE)</f>
        <v>0</v>
      </c>
      <c r="P3581" t="str">
        <f>VLOOKUP(Table5[[#This Row],[CONTROLN]],vlookup_table[],5,FALSE)</f>
        <v>U1</v>
      </c>
      <c r="Q3581">
        <f>VLOOKUP(Table5[[#This Row],[CONTROLN]],vlookup_table[],7,FALSE)</f>
        <v>50</v>
      </c>
      <c r="R3581" t="str">
        <f t="shared" si="55"/>
        <v/>
      </c>
      <c r="S35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82" spans="1:19" x14ac:dyDescent="0.35">
      <c r="A3582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  <c r="N3582">
        <f>VLOOKUP(Table5[[#This Row],[CONTROLN]],vlookup_table[],2,FALSE)</f>
        <v>28</v>
      </c>
      <c r="O3582">
        <f>VLOOKUP(Table5[[#This Row],[CONTROLN]],vlookup_table[],4,FALSE)</f>
        <v>4309</v>
      </c>
      <c r="P3582" t="str">
        <f>VLOOKUP(Table5[[#This Row],[CONTROLN]],vlookup_table[],5,FALSE)</f>
        <v>C2</v>
      </c>
      <c r="Q3582">
        <f>VLOOKUP(Table5[[#This Row],[CONTROLN]],vlookup_table[],7,FALSE)</f>
        <v>10</v>
      </c>
      <c r="R3582">
        <f t="shared" si="55"/>
        <v>53</v>
      </c>
      <c r="S35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83" spans="1:19" x14ac:dyDescent="0.35">
      <c r="A3583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  <c r="N3583">
        <f>VLOOKUP(Table5[[#This Row],[CONTROLN]],vlookup_table[],2,FALSE)</f>
        <v>0</v>
      </c>
      <c r="O3583">
        <f>VLOOKUP(Table5[[#This Row],[CONTROLN]],vlookup_table[],4,FALSE)</f>
        <v>3201</v>
      </c>
      <c r="P3583" t="str">
        <f>VLOOKUP(Table5[[#This Row],[CONTROLN]],vlookup_table[],5,FALSE)</f>
        <v>U2</v>
      </c>
      <c r="Q3583">
        <f>VLOOKUP(Table5[[#This Row],[CONTROLN]],vlookup_table[],7,FALSE)</f>
        <v>15</v>
      </c>
      <c r="R3583">
        <f t="shared" si="55"/>
        <v>65</v>
      </c>
      <c r="S35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84" spans="1:19" x14ac:dyDescent="0.35">
      <c r="A3584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  <c r="N3584">
        <f>VLOOKUP(Table5[[#This Row],[CONTROLN]],vlookup_table[],2,FALSE)</f>
        <v>1</v>
      </c>
      <c r="O3584">
        <f>VLOOKUP(Table5[[#This Row],[CONTROLN]],vlookup_table[],4,FALSE)</f>
        <v>3801</v>
      </c>
      <c r="P3584" t="str">
        <f>VLOOKUP(Table5[[#This Row],[CONTROLN]],vlookup_table[],5,FALSE)</f>
        <v/>
      </c>
      <c r="Q3584">
        <f>VLOOKUP(Table5[[#This Row],[CONTROLN]],vlookup_table[],7,FALSE)</f>
        <v>25</v>
      </c>
      <c r="R3584">
        <f t="shared" si="55"/>
        <v>59</v>
      </c>
      <c r="S358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85" spans="1:19" x14ac:dyDescent="0.35">
      <c r="A3585">
        <v>79022</v>
      </c>
      <c r="B3585" t="s">
        <v>36</v>
      </c>
      <c r="C3585" t="s">
        <v>14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  <c r="N3585">
        <f>VLOOKUP(Table5[[#This Row],[CONTROLN]],vlookup_table[],2,FALSE)</f>
        <v>1</v>
      </c>
      <c r="O3585">
        <f>VLOOKUP(Table5[[#This Row],[CONTROLN]],vlookup_table[],4,FALSE)</f>
        <v>5001</v>
      </c>
      <c r="P3585" t="str">
        <f>VLOOKUP(Table5[[#This Row],[CONTROLN]],vlookup_table[],5,FALSE)</f>
        <v>U3</v>
      </c>
      <c r="Q3585">
        <f>VLOOKUP(Table5[[#This Row],[CONTROLN]],vlookup_table[],7,FALSE)</f>
        <v>9</v>
      </c>
      <c r="R3585">
        <f t="shared" si="55"/>
        <v>47</v>
      </c>
      <c r="S35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86" spans="1:19" x14ac:dyDescent="0.35">
      <c r="A3586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  <c r="N3586">
        <f>VLOOKUP(Table5[[#This Row],[CONTROLN]],vlookup_table[],2,FALSE)</f>
        <v>0</v>
      </c>
      <c r="O3586">
        <f>VLOOKUP(Table5[[#This Row],[CONTROLN]],vlookup_table[],4,FALSE)</f>
        <v>5701</v>
      </c>
      <c r="P3586" t="str">
        <f>VLOOKUP(Table5[[#This Row],[CONTROLN]],vlookup_table[],5,FALSE)</f>
        <v>R2</v>
      </c>
      <c r="Q3586">
        <f>VLOOKUP(Table5[[#This Row],[CONTROLN]],vlookup_table[],7,FALSE)</f>
        <v>5</v>
      </c>
      <c r="R3586">
        <f t="shared" ref="R3586:R3649" si="56">IF(OR(O3586="",O3586=0),"",(1997-(1900+INT(O3586/100)))-IF(MOD(O3586,100)&gt;6,1,0))</f>
        <v>40</v>
      </c>
      <c r="S35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587" spans="1:19" x14ac:dyDescent="0.35">
      <c r="A3587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  <c r="N3587">
        <f>VLOOKUP(Table5[[#This Row],[CONTROLN]],vlookup_table[],2,FALSE)</f>
        <v>0</v>
      </c>
      <c r="O3587">
        <f>VLOOKUP(Table5[[#This Row],[CONTROLN]],vlookup_table[],4,FALSE)</f>
        <v>2301</v>
      </c>
      <c r="P3587" t="str">
        <f>VLOOKUP(Table5[[#This Row],[CONTROLN]],vlookup_table[],5,FALSE)</f>
        <v>T2</v>
      </c>
      <c r="Q3587">
        <f>VLOOKUP(Table5[[#This Row],[CONTROLN]],vlookup_table[],7,FALSE)</f>
        <v>16</v>
      </c>
      <c r="R3587">
        <f t="shared" si="56"/>
        <v>74</v>
      </c>
      <c r="S35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88" spans="1:19" x14ac:dyDescent="0.35">
      <c r="A3588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  <c r="N3588">
        <f>VLOOKUP(Table5[[#This Row],[CONTROLN]],vlookup_table[],2,FALSE)</f>
        <v>28</v>
      </c>
      <c r="O3588">
        <f>VLOOKUP(Table5[[#This Row],[CONTROLN]],vlookup_table[],4,FALSE)</f>
        <v>1801</v>
      </c>
      <c r="P3588" t="str">
        <f>VLOOKUP(Table5[[#This Row],[CONTROLN]],vlookup_table[],5,FALSE)</f>
        <v>S2</v>
      </c>
      <c r="Q3588">
        <f>VLOOKUP(Table5[[#This Row],[CONTROLN]],vlookup_table[],7,FALSE)</f>
        <v>15</v>
      </c>
      <c r="R3588">
        <f t="shared" si="56"/>
        <v>79</v>
      </c>
      <c r="S35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89" spans="1:19" x14ac:dyDescent="0.35">
      <c r="A3589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  <c r="N3589">
        <f>VLOOKUP(Table5[[#This Row],[CONTROLN]],vlookup_table[],2,FALSE)</f>
        <v>0</v>
      </c>
      <c r="O3589">
        <f>VLOOKUP(Table5[[#This Row],[CONTROLN]],vlookup_table[],4,FALSE)</f>
        <v>1201</v>
      </c>
      <c r="P3589" t="str">
        <f>VLOOKUP(Table5[[#This Row],[CONTROLN]],vlookup_table[],5,FALSE)</f>
        <v>S2</v>
      </c>
      <c r="Q3589">
        <f>VLOOKUP(Table5[[#This Row],[CONTROLN]],vlookup_table[],7,FALSE)</f>
        <v>25</v>
      </c>
      <c r="R3589">
        <f t="shared" si="56"/>
        <v>85</v>
      </c>
      <c r="S35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90" spans="1:19" x14ac:dyDescent="0.35">
      <c r="A3590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  <c r="N3590">
        <f>VLOOKUP(Table5[[#This Row],[CONTROLN]],vlookup_table[],2,FALSE)</f>
        <v>0</v>
      </c>
      <c r="O3590">
        <f>VLOOKUP(Table5[[#This Row],[CONTROLN]],vlookup_table[],4,FALSE)</f>
        <v>1209</v>
      </c>
      <c r="P3590" t="str">
        <f>VLOOKUP(Table5[[#This Row],[CONTROLN]],vlookup_table[],5,FALSE)</f>
        <v/>
      </c>
      <c r="Q3590">
        <f>VLOOKUP(Table5[[#This Row],[CONTROLN]],vlookup_table[],7,FALSE)</f>
        <v>20</v>
      </c>
      <c r="R3590">
        <f t="shared" si="56"/>
        <v>84</v>
      </c>
      <c r="S359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591" spans="1:19" x14ac:dyDescent="0.35">
      <c r="A3591">
        <v>16771</v>
      </c>
      <c r="B3591" t="s">
        <v>18</v>
      </c>
      <c r="C3591" t="s">
        <v>17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  <c r="N3591">
        <f>VLOOKUP(Table5[[#This Row],[CONTROLN]],vlookup_table[],2,FALSE)</f>
        <v>2</v>
      </c>
      <c r="O3591">
        <f>VLOOKUP(Table5[[#This Row],[CONTROLN]],vlookup_table[],4,FALSE)</f>
        <v>201</v>
      </c>
      <c r="P3591" t="str">
        <f>VLOOKUP(Table5[[#This Row],[CONTROLN]],vlookup_table[],5,FALSE)</f>
        <v>T1</v>
      </c>
      <c r="Q3591">
        <f>VLOOKUP(Table5[[#This Row],[CONTROLN]],vlookup_table[],7,FALSE)</f>
        <v>5</v>
      </c>
      <c r="R3591">
        <f t="shared" si="56"/>
        <v>95</v>
      </c>
      <c r="S35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92" spans="1:19" x14ac:dyDescent="0.35">
      <c r="A3592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  <c r="N3592">
        <f>VLOOKUP(Table5[[#This Row],[CONTROLN]],vlookup_table[],2,FALSE)</f>
        <v>0</v>
      </c>
      <c r="O3592">
        <f>VLOOKUP(Table5[[#This Row],[CONTROLN]],vlookup_table[],4,FALSE)</f>
        <v>0</v>
      </c>
      <c r="P3592" t="str">
        <f>VLOOKUP(Table5[[#This Row],[CONTROLN]],vlookup_table[],5,FALSE)</f>
        <v>T2</v>
      </c>
      <c r="Q3592">
        <f>VLOOKUP(Table5[[#This Row],[CONTROLN]],vlookup_table[],7,FALSE)</f>
        <v>26</v>
      </c>
      <c r="R3592" t="str">
        <f t="shared" si="56"/>
        <v/>
      </c>
      <c r="S35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93" spans="1:19" x14ac:dyDescent="0.35">
      <c r="A3593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  <c r="N3593">
        <f>VLOOKUP(Table5[[#This Row],[CONTROLN]],vlookup_table[],2,FALSE)</f>
        <v>0</v>
      </c>
      <c r="O3593">
        <f>VLOOKUP(Table5[[#This Row],[CONTROLN]],vlookup_table[],4,FALSE)</f>
        <v>1601</v>
      </c>
      <c r="P3593" t="str">
        <f>VLOOKUP(Table5[[#This Row],[CONTROLN]],vlookup_table[],5,FALSE)</f>
        <v>U1</v>
      </c>
      <c r="Q3593">
        <f>VLOOKUP(Table5[[#This Row],[CONTROLN]],vlookup_table[],7,FALSE)</f>
        <v>10</v>
      </c>
      <c r="R3593">
        <f t="shared" si="56"/>
        <v>81</v>
      </c>
      <c r="S35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94" spans="1:19" x14ac:dyDescent="0.35">
      <c r="A3594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  <c r="N3594">
        <f>VLOOKUP(Table5[[#This Row],[CONTROLN]],vlookup_table[],2,FALSE)</f>
        <v>1</v>
      </c>
      <c r="O3594">
        <f>VLOOKUP(Table5[[#This Row],[CONTROLN]],vlookup_table[],4,FALSE)</f>
        <v>4210</v>
      </c>
      <c r="P3594" t="str">
        <f>VLOOKUP(Table5[[#This Row],[CONTROLN]],vlookup_table[],5,FALSE)</f>
        <v>S1</v>
      </c>
      <c r="Q3594">
        <f>VLOOKUP(Table5[[#This Row],[CONTROLN]],vlookup_table[],7,FALSE)</f>
        <v>12</v>
      </c>
      <c r="R3594">
        <f t="shared" si="56"/>
        <v>54</v>
      </c>
      <c r="S35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595" spans="1:19" x14ac:dyDescent="0.35">
      <c r="A3595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  <c r="N3595">
        <f>VLOOKUP(Table5[[#This Row],[CONTROLN]],vlookup_table[],2,FALSE)</f>
        <v>0</v>
      </c>
      <c r="O3595">
        <f>VLOOKUP(Table5[[#This Row],[CONTROLN]],vlookup_table[],4,FALSE)</f>
        <v>0</v>
      </c>
      <c r="P3595" t="str">
        <f>VLOOKUP(Table5[[#This Row],[CONTROLN]],vlookup_table[],5,FALSE)</f>
        <v>T1</v>
      </c>
      <c r="Q3595">
        <f>VLOOKUP(Table5[[#This Row],[CONTROLN]],vlookup_table[],7,FALSE)</f>
        <v>25</v>
      </c>
      <c r="R3595" t="str">
        <f t="shared" si="56"/>
        <v/>
      </c>
      <c r="S35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596" spans="1:19" x14ac:dyDescent="0.35">
      <c r="A3596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  <c r="N3596">
        <f>VLOOKUP(Table5[[#This Row],[CONTROLN]],vlookup_table[],2,FALSE)</f>
        <v>1</v>
      </c>
      <c r="O3596">
        <f>VLOOKUP(Table5[[#This Row],[CONTROLN]],vlookup_table[],4,FALSE)</f>
        <v>0</v>
      </c>
      <c r="P3596" t="str">
        <f>VLOOKUP(Table5[[#This Row],[CONTROLN]],vlookup_table[],5,FALSE)</f>
        <v>C1</v>
      </c>
      <c r="Q3596">
        <f>VLOOKUP(Table5[[#This Row],[CONTROLN]],vlookup_table[],7,FALSE)</f>
        <v>12</v>
      </c>
      <c r="R3596" t="str">
        <f t="shared" si="56"/>
        <v/>
      </c>
      <c r="S35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597" spans="1:19" x14ac:dyDescent="0.35">
      <c r="A3597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  <c r="N3597">
        <f>VLOOKUP(Table5[[#This Row],[CONTROLN]],vlookup_table[],2,FALSE)</f>
        <v>0</v>
      </c>
      <c r="O3597">
        <f>VLOOKUP(Table5[[#This Row],[CONTROLN]],vlookup_table[],4,FALSE)</f>
        <v>5001</v>
      </c>
      <c r="P3597" t="str">
        <f>VLOOKUP(Table5[[#This Row],[CONTROLN]],vlookup_table[],5,FALSE)</f>
        <v>U3</v>
      </c>
      <c r="Q3597">
        <f>VLOOKUP(Table5[[#This Row],[CONTROLN]],vlookup_table[],7,FALSE)</f>
        <v>15</v>
      </c>
      <c r="R3597">
        <f t="shared" si="56"/>
        <v>47</v>
      </c>
      <c r="S35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98" spans="1:19" x14ac:dyDescent="0.35">
      <c r="A3598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  <c r="N3598">
        <f>VLOOKUP(Table5[[#This Row],[CONTROLN]],vlookup_table[],2,FALSE)</f>
        <v>1</v>
      </c>
      <c r="O3598">
        <f>VLOOKUP(Table5[[#This Row],[CONTROLN]],vlookup_table[],4,FALSE)</f>
        <v>2808</v>
      </c>
      <c r="P3598" t="str">
        <f>VLOOKUP(Table5[[#This Row],[CONTROLN]],vlookup_table[],5,FALSE)</f>
        <v>U2</v>
      </c>
      <c r="Q3598">
        <f>VLOOKUP(Table5[[#This Row],[CONTROLN]],vlookup_table[],7,FALSE)</f>
        <v>15</v>
      </c>
      <c r="R3598">
        <f t="shared" si="56"/>
        <v>68</v>
      </c>
      <c r="S35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599" spans="1:19" x14ac:dyDescent="0.35">
      <c r="A3599">
        <v>168644</v>
      </c>
      <c r="B3599" t="s">
        <v>22</v>
      </c>
      <c r="C3599" t="s">
        <v>109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  <c r="N3599">
        <f>VLOOKUP(Table5[[#This Row],[CONTROLN]],vlookup_table[],2,FALSE)</f>
        <v>1002</v>
      </c>
      <c r="O3599">
        <f>VLOOKUP(Table5[[#This Row],[CONTROLN]],vlookup_table[],4,FALSE)</f>
        <v>0</v>
      </c>
      <c r="P3599" t="str">
        <f>VLOOKUP(Table5[[#This Row],[CONTROLN]],vlookup_table[],5,FALSE)</f>
        <v>S1</v>
      </c>
      <c r="Q3599">
        <f>VLOOKUP(Table5[[#This Row],[CONTROLN]],vlookup_table[],7,FALSE)</f>
        <v>9</v>
      </c>
      <c r="R3599" t="str">
        <f t="shared" si="56"/>
        <v/>
      </c>
      <c r="S35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00" spans="1:19" x14ac:dyDescent="0.35">
      <c r="A3600">
        <v>18534</v>
      </c>
      <c r="B3600" t="s">
        <v>18</v>
      </c>
      <c r="C3600" t="s">
        <v>17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  <c r="N3600">
        <f>VLOOKUP(Table5[[#This Row],[CONTROLN]],vlookup_table[],2,FALSE)</f>
        <v>28</v>
      </c>
      <c r="O3600">
        <f>VLOOKUP(Table5[[#This Row],[CONTROLN]],vlookup_table[],4,FALSE)</f>
        <v>5101</v>
      </c>
      <c r="P3600" t="str">
        <f>VLOOKUP(Table5[[#This Row],[CONTROLN]],vlookup_table[],5,FALSE)</f>
        <v>T2</v>
      </c>
      <c r="Q3600">
        <f>VLOOKUP(Table5[[#This Row],[CONTROLN]],vlookup_table[],7,FALSE)</f>
        <v>15</v>
      </c>
      <c r="R3600">
        <f t="shared" si="56"/>
        <v>46</v>
      </c>
      <c r="S36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01" spans="1:19" x14ac:dyDescent="0.35">
      <c r="A360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  <c r="N3601">
        <f>VLOOKUP(Table5[[#This Row],[CONTROLN]],vlookup_table[],2,FALSE)</f>
        <v>0</v>
      </c>
      <c r="O3601">
        <f>VLOOKUP(Table5[[#This Row],[CONTROLN]],vlookup_table[],4,FALSE)</f>
        <v>6301</v>
      </c>
      <c r="P3601" t="str">
        <f>VLOOKUP(Table5[[#This Row],[CONTROLN]],vlookup_table[],5,FALSE)</f>
        <v>U1</v>
      </c>
      <c r="Q3601">
        <f>VLOOKUP(Table5[[#This Row],[CONTROLN]],vlookup_table[],7,FALSE)</f>
        <v>10</v>
      </c>
      <c r="R3601">
        <f t="shared" si="56"/>
        <v>34</v>
      </c>
      <c r="S36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02" spans="1:19" x14ac:dyDescent="0.35">
      <c r="A3602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  <c r="N3602">
        <f>VLOOKUP(Table5[[#This Row],[CONTROLN]],vlookup_table[],2,FALSE)</f>
        <v>1002</v>
      </c>
      <c r="O3602">
        <f>VLOOKUP(Table5[[#This Row],[CONTROLN]],vlookup_table[],4,FALSE)</f>
        <v>4001</v>
      </c>
      <c r="P3602" t="str">
        <f>VLOOKUP(Table5[[#This Row],[CONTROLN]],vlookup_table[],5,FALSE)</f>
        <v>R2</v>
      </c>
      <c r="Q3602">
        <f>VLOOKUP(Table5[[#This Row],[CONTROLN]],vlookup_table[],7,FALSE)</f>
        <v>8</v>
      </c>
      <c r="R3602">
        <f t="shared" si="56"/>
        <v>57</v>
      </c>
      <c r="S36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03" spans="1:19" x14ac:dyDescent="0.35">
      <c r="A3603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  <c r="N3603">
        <f>VLOOKUP(Table5[[#This Row],[CONTROLN]],vlookup_table[],2,FALSE)</f>
        <v>2</v>
      </c>
      <c r="O3603">
        <f>VLOOKUP(Table5[[#This Row],[CONTROLN]],vlookup_table[],4,FALSE)</f>
        <v>0</v>
      </c>
      <c r="P3603" t="str">
        <f>VLOOKUP(Table5[[#This Row],[CONTROLN]],vlookup_table[],5,FALSE)</f>
        <v>U1</v>
      </c>
      <c r="Q3603">
        <f>VLOOKUP(Table5[[#This Row],[CONTROLN]],vlookup_table[],7,FALSE)</f>
        <v>30</v>
      </c>
      <c r="R3603" t="str">
        <f t="shared" si="56"/>
        <v/>
      </c>
      <c r="S36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04" spans="1:19" x14ac:dyDescent="0.35">
      <c r="A3604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  <c r="N3604">
        <f>VLOOKUP(Table5[[#This Row],[CONTROLN]],vlookup_table[],2,FALSE)</f>
        <v>2</v>
      </c>
      <c r="O3604">
        <f>VLOOKUP(Table5[[#This Row],[CONTROLN]],vlookup_table[],4,FALSE)</f>
        <v>2801</v>
      </c>
      <c r="P3604" t="str">
        <f>VLOOKUP(Table5[[#This Row],[CONTROLN]],vlookup_table[],5,FALSE)</f>
        <v>R3</v>
      </c>
      <c r="Q3604">
        <f>VLOOKUP(Table5[[#This Row],[CONTROLN]],vlookup_table[],7,FALSE)</f>
        <v>20</v>
      </c>
      <c r="R3604">
        <f t="shared" si="56"/>
        <v>69</v>
      </c>
      <c r="S36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05" spans="1:19" x14ac:dyDescent="0.35">
      <c r="A3605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  <c r="N3605">
        <f>VLOOKUP(Table5[[#This Row],[CONTROLN]],vlookup_table[],2,FALSE)</f>
        <v>1</v>
      </c>
      <c r="O3605">
        <f>VLOOKUP(Table5[[#This Row],[CONTROLN]],vlookup_table[],4,FALSE)</f>
        <v>0</v>
      </c>
      <c r="P3605" t="str">
        <f>VLOOKUP(Table5[[#This Row],[CONTROLN]],vlookup_table[],5,FALSE)</f>
        <v>T3</v>
      </c>
      <c r="Q3605">
        <f>VLOOKUP(Table5[[#This Row],[CONTROLN]],vlookup_table[],7,FALSE)</f>
        <v>5</v>
      </c>
      <c r="R3605" t="str">
        <f t="shared" si="56"/>
        <v/>
      </c>
      <c r="S36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06" spans="1:19" x14ac:dyDescent="0.35">
      <c r="A3606">
        <v>87459</v>
      </c>
      <c r="B3606" t="s">
        <v>35</v>
      </c>
      <c r="C3606" t="s">
        <v>17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  <c r="N3606">
        <f>VLOOKUP(Table5[[#This Row],[CONTROLN]],vlookup_table[],2,FALSE)</f>
        <v>0</v>
      </c>
      <c r="O3606">
        <f>VLOOKUP(Table5[[#This Row],[CONTROLN]],vlookup_table[],4,FALSE)</f>
        <v>0</v>
      </c>
      <c r="P3606" t="str">
        <f>VLOOKUP(Table5[[#This Row],[CONTROLN]],vlookup_table[],5,FALSE)</f>
        <v>C2</v>
      </c>
      <c r="Q3606">
        <f>VLOOKUP(Table5[[#This Row],[CONTROLN]],vlookup_table[],7,FALSE)</f>
        <v>4</v>
      </c>
      <c r="R3606" t="str">
        <f t="shared" si="56"/>
        <v/>
      </c>
      <c r="S36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07" spans="1:19" x14ac:dyDescent="0.35">
      <c r="A3607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  <c r="N3607">
        <f>VLOOKUP(Table5[[#This Row],[CONTROLN]],vlookup_table[],2,FALSE)</f>
        <v>0</v>
      </c>
      <c r="O3607">
        <f>VLOOKUP(Table5[[#This Row],[CONTROLN]],vlookup_table[],4,FALSE)</f>
        <v>6301</v>
      </c>
      <c r="P3607" t="str">
        <f>VLOOKUP(Table5[[#This Row],[CONTROLN]],vlookup_table[],5,FALSE)</f>
        <v>S2</v>
      </c>
      <c r="Q3607">
        <f>VLOOKUP(Table5[[#This Row],[CONTROLN]],vlookup_table[],7,FALSE)</f>
        <v>12</v>
      </c>
      <c r="R3607">
        <f t="shared" si="56"/>
        <v>34</v>
      </c>
      <c r="S36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08" spans="1:19" x14ac:dyDescent="0.35">
      <c r="A3608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  <c r="N3608">
        <f>VLOOKUP(Table5[[#This Row],[CONTROLN]],vlookup_table[],2,FALSE)</f>
        <v>0</v>
      </c>
      <c r="O3608">
        <f>VLOOKUP(Table5[[#This Row],[CONTROLN]],vlookup_table[],4,FALSE)</f>
        <v>0</v>
      </c>
      <c r="P3608" t="str">
        <f>VLOOKUP(Table5[[#This Row],[CONTROLN]],vlookup_table[],5,FALSE)</f>
        <v>C1</v>
      </c>
      <c r="Q3608">
        <f>VLOOKUP(Table5[[#This Row],[CONTROLN]],vlookup_table[],7,FALSE)</f>
        <v>15</v>
      </c>
      <c r="R3608" t="str">
        <f t="shared" si="56"/>
        <v/>
      </c>
      <c r="S36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09" spans="1:19" x14ac:dyDescent="0.35">
      <c r="A3609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  <c r="N3609">
        <f>VLOOKUP(Table5[[#This Row],[CONTROLN]],vlookup_table[],2,FALSE)</f>
        <v>1</v>
      </c>
      <c r="O3609">
        <f>VLOOKUP(Table5[[#This Row],[CONTROLN]],vlookup_table[],4,FALSE)</f>
        <v>2701</v>
      </c>
      <c r="P3609" t="str">
        <f>VLOOKUP(Table5[[#This Row],[CONTROLN]],vlookup_table[],5,FALSE)</f>
        <v>U2</v>
      </c>
      <c r="Q3609">
        <f>VLOOKUP(Table5[[#This Row],[CONTROLN]],vlookup_table[],7,FALSE)</f>
        <v>5</v>
      </c>
      <c r="R3609">
        <f t="shared" si="56"/>
        <v>70</v>
      </c>
      <c r="S36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10" spans="1:19" x14ac:dyDescent="0.35">
      <c r="A3610">
        <v>137256</v>
      </c>
      <c r="B3610" t="s">
        <v>56</v>
      </c>
      <c r="C3610" t="s">
        <v>17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  <c r="N3610">
        <f>VLOOKUP(Table5[[#This Row],[CONTROLN]],vlookup_table[],2,FALSE)</f>
        <v>2</v>
      </c>
      <c r="O3610">
        <f>VLOOKUP(Table5[[#This Row],[CONTROLN]],vlookup_table[],4,FALSE)</f>
        <v>1309</v>
      </c>
      <c r="P3610" t="str">
        <f>VLOOKUP(Table5[[#This Row],[CONTROLN]],vlookup_table[],5,FALSE)</f>
        <v>C3</v>
      </c>
      <c r="Q3610">
        <f>VLOOKUP(Table5[[#This Row],[CONTROLN]],vlookup_table[],7,FALSE)</f>
        <v>25</v>
      </c>
      <c r="R3610">
        <f t="shared" si="56"/>
        <v>83</v>
      </c>
      <c r="S36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11" spans="1:19" x14ac:dyDescent="0.35">
      <c r="A361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  <c r="N3611">
        <f>VLOOKUP(Table5[[#This Row],[CONTROLN]],vlookup_table[],2,FALSE)</f>
        <v>0</v>
      </c>
      <c r="O3611">
        <f>VLOOKUP(Table5[[#This Row],[CONTROLN]],vlookup_table[],4,FALSE)</f>
        <v>1709</v>
      </c>
      <c r="P3611" t="str">
        <f>VLOOKUP(Table5[[#This Row],[CONTROLN]],vlookup_table[],5,FALSE)</f>
        <v>S2</v>
      </c>
      <c r="Q3611">
        <f>VLOOKUP(Table5[[#This Row],[CONTROLN]],vlookup_table[],7,FALSE)</f>
        <v>10</v>
      </c>
      <c r="R3611">
        <f t="shared" si="56"/>
        <v>79</v>
      </c>
      <c r="S36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12" spans="1:19" x14ac:dyDescent="0.35">
      <c r="A3612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  <c r="N3612">
        <f>VLOOKUP(Table5[[#This Row],[CONTROLN]],vlookup_table[],2,FALSE)</f>
        <v>0</v>
      </c>
      <c r="O3612">
        <f>VLOOKUP(Table5[[#This Row],[CONTROLN]],vlookup_table[],4,FALSE)</f>
        <v>4603</v>
      </c>
      <c r="P3612" t="str">
        <f>VLOOKUP(Table5[[#This Row],[CONTROLN]],vlookup_table[],5,FALSE)</f>
        <v>S2</v>
      </c>
      <c r="Q3612">
        <f>VLOOKUP(Table5[[#This Row],[CONTROLN]],vlookup_table[],7,FALSE)</f>
        <v>12</v>
      </c>
      <c r="R3612">
        <f t="shared" si="56"/>
        <v>51</v>
      </c>
      <c r="S36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13" spans="1:19" x14ac:dyDescent="0.35">
      <c r="A3613">
        <v>136130</v>
      </c>
      <c r="B3613" t="s">
        <v>56</v>
      </c>
      <c r="C3613" t="s">
        <v>17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  <c r="N3613">
        <f>VLOOKUP(Table5[[#This Row],[CONTROLN]],vlookup_table[],2,FALSE)</f>
        <v>0</v>
      </c>
      <c r="O3613">
        <f>VLOOKUP(Table5[[#This Row],[CONTROLN]],vlookup_table[],4,FALSE)</f>
        <v>0</v>
      </c>
      <c r="P3613" t="str">
        <f>VLOOKUP(Table5[[#This Row],[CONTROLN]],vlookup_table[],5,FALSE)</f>
        <v>R2</v>
      </c>
      <c r="Q3613">
        <f>VLOOKUP(Table5[[#This Row],[CONTROLN]],vlookup_table[],7,FALSE)</f>
        <v>10</v>
      </c>
      <c r="R3613" t="str">
        <f t="shared" si="56"/>
        <v/>
      </c>
      <c r="S36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14" spans="1:19" x14ac:dyDescent="0.35">
      <c r="A3614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  <c r="N3614">
        <f>VLOOKUP(Table5[[#This Row],[CONTROLN]],vlookup_table[],2,FALSE)</f>
        <v>2</v>
      </c>
      <c r="O3614">
        <f>VLOOKUP(Table5[[#This Row],[CONTROLN]],vlookup_table[],4,FALSE)</f>
        <v>2002</v>
      </c>
      <c r="P3614" t="str">
        <f>VLOOKUP(Table5[[#This Row],[CONTROLN]],vlookup_table[],5,FALSE)</f>
        <v>S1</v>
      </c>
      <c r="Q3614">
        <f>VLOOKUP(Table5[[#This Row],[CONTROLN]],vlookup_table[],7,FALSE)</f>
        <v>10</v>
      </c>
      <c r="R3614">
        <f t="shared" si="56"/>
        <v>77</v>
      </c>
      <c r="S36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15" spans="1:19" x14ac:dyDescent="0.35">
      <c r="A3615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  <c r="N3615">
        <f>VLOOKUP(Table5[[#This Row],[CONTROLN]],vlookup_table[],2,FALSE)</f>
        <v>0</v>
      </c>
      <c r="O3615">
        <f>VLOOKUP(Table5[[#This Row],[CONTROLN]],vlookup_table[],4,FALSE)</f>
        <v>201</v>
      </c>
      <c r="P3615" t="str">
        <f>VLOOKUP(Table5[[#This Row],[CONTROLN]],vlookup_table[],5,FALSE)</f>
        <v>U1</v>
      </c>
      <c r="Q3615">
        <f>VLOOKUP(Table5[[#This Row],[CONTROLN]],vlookup_table[],7,FALSE)</f>
        <v>11</v>
      </c>
      <c r="R3615">
        <f t="shared" si="56"/>
        <v>95</v>
      </c>
      <c r="S36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16" spans="1:19" x14ac:dyDescent="0.35">
      <c r="A3616">
        <v>79478</v>
      </c>
      <c r="B3616" t="s">
        <v>36</v>
      </c>
      <c r="C3616" t="s">
        <v>14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  <c r="N3616">
        <f>VLOOKUP(Table5[[#This Row],[CONTROLN]],vlookup_table[],2,FALSE)</f>
        <v>1</v>
      </c>
      <c r="O3616">
        <f>VLOOKUP(Table5[[#This Row],[CONTROLN]],vlookup_table[],4,FALSE)</f>
        <v>2101</v>
      </c>
      <c r="P3616" t="str">
        <f>VLOOKUP(Table5[[#This Row],[CONTROLN]],vlookup_table[],5,FALSE)</f>
        <v>T2</v>
      </c>
      <c r="Q3616">
        <f>VLOOKUP(Table5[[#This Row],[CONTROLN]],vlookup_table[],7,FALSE)</f>
        <v>25</v>
      </c>
      <c r="R3616">
        <f t="shared" si="56"/>
        <v>76</v>
      </c>
      <c r="S36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17" spans="1:19" x14ac:dyDescent="0.35">
      <c r="A3617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  <c r="N3617">
        <f>VLOOKUP(Table5[[#This Row],[CONTROLN]],vlookup_table[],2,FALSE)</f>
        <v>0</v>
      </c>
      <c r="O3617">
        <f>VLOOKUP(Table5[[#This Row],[CONTROLN]],vlookup_table[],4,FALSE)</f>
        <v>3401</v>
      </c>
      <c r="P3617" t="str">
        <f>VLOOKUP(Table5[[#This Row],[CONTROLN]],vlookup_table[],5,FALSE)</f>
        <v>T1</v>
      </c>
      <c r="Q3617">
        <f>VLOOKUP(Table5[[#This Row],[CONTROLN]],vlookup_table[],7,FALSE)</f>
        <v>5</v>
      </c>
      <c r="R3617">
        <f t="shared" si="56"/>
        <v>63</v>
      </c>
      <c r="S36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18" spans="1:19" x14ac:dyDescent="0.35">
      <c r="A3618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  <c r="N3618">
        <f>VLOOKUP(Table5[[#This Row],[CONTROLN]],vlookup_table[],2,FALSE)</f>
        <v>28</v>
      </c>
      <c r="O3618">
        <f>VLOOKUP(Table5[[#This Row],[CONTROLN]],vlookup_table[],4,FALSE)</f>
        <v>5801</v>
      </c>
      <c r="P3618" t="str">
        <f>VLOOKUP(Table5[[#This Row],[CONTROLN]],vlookup_table[],5,FALSE)</f>
        <v>S1</v>
      </c>
      <c r="Q3618">
        <f>VLOOKUP(Table5[[#This Row],[CONTROLN]],vlookup_table[],7,FALSE)</f>
        <v>25</v>
      </c>
      <c r="R3618">
        <f t="shared" si="56"/>
        <v>39</v>
      </c>
      <c r="S36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19" spans="1:19" x14ac:dyDescent="0.35">
      <c r="A3619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  <c r="N3619">
        <f>VLOOKUP(Table5[[#This Row],[CONTROLN]],vlookup_table[],2,FALSE)</f>
        <v>1</v>
      </c>
      <c r="O3619">
        <f>VLOOKUP(Table5[[#This Row],[CONTROLN]],vlookup_table[],4,FALSE)</f>
        <v>1703</v>
      </c>
      <c r="P3619" t="str">
        <f>VLOOKUP(Table5[[#This Row],[CONTROLN]],vlookup_table[],5,FALSE)</f>
        <v>R3</v>
      </c>
      <c r="Q3619">
        <f>VLOOKUP(Table5[[#This Row],[CONTROLN]],vlookup_table[],7,FALSE)</f>
        <v>10</v>
      </c>
      <c r="R3619">
        <f t="shared" si="56"/>
        <v>80</v>
      </c>
      <c r="S36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20" spans="1:19" x14ac:dyDescent="0.35">
      <c r="A3620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  <c r="N3620">
        <f>VLOOKUP(Table5[[#This Row],[CONTROLN]],vlookup_table[],2,FALSE)</f>
        <v>28</v>
      </c>
      <c r="O3620">
        <f>VLOOKUP(Table5[[#This Row],[CONTROLN]],vlookup_table[],4,FALSE)</f>
        <v>201</v>
      </c>
      <c r="P3620" t="str">
        <f>VLOOKUP(Table5[[#This Row],[CONTROLN]],vlookup_table[],5,FALSE)</f>
        <v>S1</v>
      </c>
      <c r="Q3620">
        <f>VLOOKUP(Table5[[#This Row],[CONTROLN]],vlookup_table[],7,FALSE)</f>
        <v>10</v>
      </c>
      <c r="R3620">
        <f t="shared" si="56"/>
        <v>95</v>
      </c>
      <c r="S36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21" spans="1:19" x14ac:dyDescent="0.35">
      <c r="A362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  <c r="N3621">
        <f>VLOOKUP(Table5[[#This Row],[CONTROLN]],vlookup_table[],2,FALSE)</f>
        <v>28</v>
      </c>
      <c r="O3621">
        <f>VLOOKUP(Table5[[#This Row],[CONTROLN]],vlookup_table[],4,FALSE)</f>
        <v>0</v>
      </c>
      <c r="P3621" t="str">
        <f>VLOOKUP(Table5[[#This Row],[CONTROLN]],vlookup_table[],5,FALSE)</f>
        <v>T1</v>
      </c>
      <c r="Q3621">
        <f>VLOOKUP(Table5[[#This Row],[CONTROLN]],vlookup_table[],7,FALSE)</f>
        <v>12</v>
      </c>
      <c r="R3621" t="str">
        <f t="shared" si="56"/>
        <v/>
      </c>
      <c r="S36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22" spans="1:19" x14ac:dyDescent="0.35">
      <c r="A3622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  <c r="N3622">
        <f>VLOOKUP(Table5[[#This Row],[CONTROLN]],vlookup_table[],2,FALSE)</f>
        <v>0</v>
      </c>
      <c r="O3622">
        <f>VLOOKUP(Table5[[#This Row],[CONTROLN]],vlookup_table[],4,FALSE)</f>
        <v>3301</v>
      </c>
      <c r="P3622" t="str">
        <f>VLOOKUP(Table5[[#This Row],[CONTROLN]],vlookup_table[],5,FALSE)</f>
        <v>U4</v>
      </c>
      <c r="Q3622">
        <f>VLOOKUP(Table5[[#This Row],[CONTROLN]],vlookup_table[],7,FALSE)</f>
        <v>20</v>
      </c>
      <c r="R3622">
        <f t="shared" si="56"/>
        <v>64</v>
      </c>
      <c r="S36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23" spans="1:19" x14ac:dyDescent="0.35">
      <c r="A3623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  <c r="N3623">
        <f>VLOOKUP(Table5[[#This Row],[CONTROLN]],vlookup_table[],2,FALSE)</f>
        <v>1</v>
      </c>
      <c r="O3623">
        <f>VLOOKUP(Table5[[#This Row],[CONTROLN]],vlookup_table[],4,FALSE)</f>
        <v>2401</v>
      </c>
      <c r="P3623" t="str">
        <f>VLOOKUP(Table5[[#This Row],[CONTROLN]],vlookup_table[],5,FALSE)</f>
        <v>R3</v>
      </c>
      <c r="Q3623">
        <f>VLOOKUP(Table5[[#This Row],[CONTROLN]],vlookup_table[],7,FALSE)</f>
        <v>8</v>
      </c>
      <c r="R3623">
        <f t="shared" si="56"/>
        <v>73</v>
      </c>
      <c r="S36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24" spans="1:19" x14ac:dyDescent="0.35">
      <c r="A3624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  <c r="N3624">
        <f>VLOOKUP(Table5[[#This Row],[CONTROLN]],vlookup_table[],2,FALSE)</f>
        <v>0</v>
      </c>
      <c r="O3624">
        <f>VLOOKUP(Table5[[#This Row],[CONTROLN]],vlookup_table[],4,FALSE)</f>
        <v>2001</v>
      </c>
      <c r="P3624" t="str">
        <f>VLOOKUP(Table5[[#This Row],[CONTROLN]],vlookup_table[],5,FALSE)</f>
        <v>C2</v>
      </c>
      <c r="Q3624">
        <f>VLOOKUP(Table5[[#This Row],[CONTROLN]],vlookup_table[],7,FALSE)</f>
        <v>10</v>
      </c>
      <c r="R3624">
        <f t="shared" si="56"/>
        <v>77</v>
      </c>
      <c r="S36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25" spans="1:19" x14ac:dyDescent="0.35">
      <c r="A3625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  <c r="N3625">
        <f>VLOOKUP(Table5[[#This Row],[CONTROLN]],vlookup_table[],2,FALSE)</f>
        <v>2</v>
      </c>
      <c r="O3625">
        <f>VLOOKUP(Table5[[#This Row],[CONTROLN]],vlookup_table[],4,FALSE)</f>
        <v>2409</v>
      </c>
      <c r="P3625" t="str">
        <f>VLOOKUP(Table5[[#This Row],[CONTROLN]],vlookup_table[],5,FALSE)</f>
        <v>S2</v>
      </c>
      <c r="Q3625">
        <f>VLOOKUP(Table5[[#This Row],[CONTROLN]],vlookup_table[],7,FALSE)</f>
        <v>15</v>
      </c>
      <c r="R3625">
        <f t="shared" si="56"/>
        <v>72</v>
      </c>
      <c r="S36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26" spans="1:19" x14ac:dyDescent="0.35">
      <c r="A3626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  <c r="N3626">
        <f>VLOOKUP(Table5[[#This Row],[CONTROLN]],vlookup_table[],2,FALSE)</f>
        <v>2</v>
      </c>
      <c r="O3626">
        <f>VLOOKUP(Table5[[#This Row],[CONTROLN]],vlookup_table[],4,FALSE)</f>
        <v>4506</v>
      </c>
      <c r="P3626" t="str">
        <f>VLOOKUP(Table5[[#This Row],[CONTROLN]],vlookup_table[],5,FALSE)</f>
        <v>S1</v>
      </c>
      <c r="Q3626">
        <f>VLOOKUP(Table5[[#This Row],[CONTROLN]],vlookup_table[],7,FALSE)</f>
        <v>20</v>
      </c>
      <c r="R3626">
        <f t="shared" si="56"/>
        <v>52</v>
      </c>
      <c r="S36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27" spans="1:19" x14ac:dyDescent="0.35">
      <c r="A3627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  <c r="N3627">
        <f>VLOOKUP(Table5[[#This Row],[CONTROLN]],vlookup_table[],2,FALSE)</f>
        <v>0</v>
      </c>
      <c r="O3627">
        <f>VLOOKUP(Table5[[#This Row],[CONTROLN]],vlookup_table[],4,FALSE)</f>
        <v>4601</v>
      </c>
      <c r="P3627" t="str">
        <f>VLOOKUP(Table5[[#This Row],[CONTROLN]],vlookup_table[],5,FALSE)</f>
        <v>T1</v>
      </c>
      <c r="Q3627">
        <f>VLOOKUP(Table5[[#This Row],[CONTROLN]],vlookup_table[],7,FALSE)</f>
        <v>10</v>
      </c>
      <c r="R3627">
        <f t="shared" si="56"/>
        <v>51</v>
      </c>
      <c r="S36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28" spans="1:19" x14ac:dyDescent="0.35">
      <c r="A3628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  <c r="N3628">
        <f>VLOOKUP(Table5[[#This Row],[CONTROLN]],vlookup_table[],2,FALSE)</f>
        <v>1</v>
      </c>
      <c r="O3628">
        <f>VLOOKUP(Table5[[#This Row],[CONTROLN]],vlookup_table[],4,FALSE)</f>
        <v>4001</v>
      </c>
      <c r="P3628" t="str">
        <f>VLOOKUP(Table5[[#This Row],[CONTROLN]],vlookup_table[],5,FALSE)</f>
        <v>C2</v>
      </c>
      <c r="Q3628">
        <f>VLOOKUP(Table5[[#This Row],[CONTROLN]],vlookup_table[],7,FALSE)</f>
        <v>10</v>
      </c>
      <c r="R3628">
        <f t="shared" si="56"/>
        <v>57</v>
      </c>
      <c r="S36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29" spans="1:19" x14ac:dyDescent="0.35">
      <c r="A3629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  <c r="N3629">
        <f>VLOOKUP(Table5[[#This Row],[CONTROLN]],vlookup_table[],2,FALSE)</f>
        <v>1</v>
      </c>
      <c r="O3629">
        <f>VLOOKUP(Table5[[#This Row],[CONTROLN]],vlookup_table[],4,FALSE)</f>
        <v>4001</v>
      </c>
      <c r="P3629" t="str">
        <f>VLOOKUP(Table5[[#This Row],[CONTROLN]],vlookup_table[],5,FALSE)</f>
        <v>R2</v>
      </c>
      <c r="Q3629">
        <f>VLOOKUP(Table5[[#This Row],[CONTROLN]],vlookup_table[],7,FALSE)</f>
        <v>3</v>
      </c>
      <c r="R3629">
        <f t="shared" si="56"/>
        <v>57</v>
      </c>
      <c r="S36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30" spans="1:19" x14ac:dyDescent="0.35">
      <c r="A3630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  <c r="N3630">
        <f>VLOOKUP(Table5[[#This Row],[CONTROLN]],vlookup_table[],2,FALSE)</f>
        <v>1</v>
      </c>
      <c r="O3630">
        <f>VLOOKUP(Table5[[#This Row],[CONTROLN]],vlookup_table[],4,FALSE)</f>
        <v>3401</v>
      </c>
      <c r="P3630" t="str">
        <f>VLOOKUP(Table5[[#This Row],[CONTROLN]],vlookup_table[],5,FALSE)</f>
        <v>S1</v>
      </c>
      <c r="Q3630">
        <f>VLOOKUP(Table5[[#This Row],[CONTROLN]],vlookup_table[],7,FALSE)</f>
        <v>53</v>
      </c>
      <c r="R3630">
        <f t="shared" si="56"/>
        <v>63</v>
      </c>
      <c r="S36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31" spans="1:19" x14ac:dyDescent="0.35">
      <c r="A363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  <c r="N3631">
        <f>VLOOKUP(Table5[[#This Row],[CONTROLN]],vlookup_table[],2,FALSE)</f>
        <v>0</v>
      </c>
      <c r="O3631">
        <f>VLOOKUP(Table5[[#This Row],[CONTROLN]],vlookup_table[],4,FALSE)</f>
        <v>5508</v>
      </c>
      <c r="P3631" t="str">
        <f>VLOOKUP(Table5[[#This Row],[CONTROLN]],vlookup_table[],5,FALSE)</f>
        <v>S1</v>
      </c>
      <c r="Q3631">
        <f>VLOOKUP(Table5[[#This Row],[CONTROLN]],vlookup_table[],7,FALSE)</f>
        <v>15</v>
      </c>
      <c r="R3631">
        <f t="shared" si="56"/>
        <v>41</v>
      </c>
      <c r="S36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32" spans="1:19" x14ac:dyDescent="0.35">
      <c r="A3632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  <c r="N3632">
        <f>VLOOKUP(Table5[[#This Row],[CONTROLN]],vlookup_table[],2,FALSE)</f>
        <v>28</v>
      </c>
      <c r="O3632">
        <f>VLOOKUP(Table5[[#This Row],[CONTROLN]],vlookup_table[],4,FALSE)</f>
        <v>4202</v>
      </c>
      <c r="P3632" t="str">
        <f>VLOOKUP(Table5[[#This Row],[CONTROLN]],vlookup_table[],5,FALSE)</f>
        <v>C3</v>
      </c>
      <c r="Q3632">
        <f>VLOOKUP(Table5[[#This Row],[CONTROLN]],vlookup_table[],7,FALSE)</f>
        <v>6</v>
      </c>
      <c r="R3632">
        <f t="shared" si="56"/>
        <v>55</v>
      </c>
      <c r="S36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33" spans="1:19" x14ac:dyDescent="0.35">
      <c r="A3633">
        <v>22206</v>
      </c>
      <c r="B3633" t="s">
        <v>18</v>
      </c>
      <c r="C3633" t="s">
        <v>17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  <c r="N3633">
        <f>VLOOKUP(Table5[[#This Row],[CONTROLN]],vlookup_table[],2,FALSE)</f>
        <v>0</v>
      </c>
      <c r="O3633">
        <f>VLOOKUP(Table5[[#This Row],[CONTROLN]],vlookup_table[],4,FALSE)</f>
        <v>3510</v>
      </c>
      <c r="P3633" t="str">
        <f>VLOOKUP(Table5[[#This Row],[CONTROLN]],vlookup_table[],5,FALSE)</f>
        <v/>
      </c>
      <c r="Q3633">
        <f>VLOOKUP(Table5[[#This Row],[CONTROLN]],vlookup_table[],7,FALSE)</f>
        <v>25</v>
      </c>
      <c r="R3633">
        <f t="shared" si="56"/>
        <v>61</v>
      </c>
      <c r="S3633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634" spans="1:19" x14ac:dyDescent="0.35">
      <c r="A3634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  <c r="N3634">
        <f>VLOOKUP(Table5[[#This Row],[CONTROLN]],vlookup_table[],2,FALSE)</f>
        <v>0</v>
      </c>
      <c r="O3634">
        <f>VLOOKUP(Table5[[#This Row],[CONTROLN]],vlookup_table[],4,FALSE)</f>
        <v>4301</v>
      </c>
      <c r="P3634" t="str">
        <f>VLOOKUP(Table5[[#This Row],[CONTROLN]],vlookup_table[],5,FALSE)</f>
        <v>T2</v>
      </c>
      <c r="Q3634">
        <f>VLOOKUP(Table5[[#This Row],[CONTROLN]],vlookup_table[],7,FALSE)</f>
        <v>35</v>
      </c>
      <c r="R3634">
        <f t="shared" si="56"/>
        <v>54</v>
      </c>
      <c r="S36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35" spans="1:19" x14ac:dyDescent="0.35">
      <c r="A3635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  <c r="N3635">
        <f>VLOOKUP(Table5[[#This Row],[CONTROLN]],vlookup_table[],2,FALSE)</f>
        <v>0</v>
      </c>
      <c r="O3635">
        <f>VLOOKUP(Table5[[#This Row],[CONTROLN]],vlookup_table[],4,FALSE)</f>
        <v>0</v>
      </c>
      <c r="P3635" t="str">
        <f>VLOOKUP(Table5[[#This Row],[CONTROLN]],vlookup_table[],5,FALSE)</f>
        <v>R3</v>
      </c>
      <c r="Q3635">
        <f>VLOOKUP(Table5[[#This Row],[CONTROLN]],vlookup_table[],7,FALSE)</f>
        <v>15</v>
      </c>
      <c r="R3635" t="str">
        <f t="shared" si="56"/>
        <v/>
      </c>
      <c r="S36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36" spans="1:19" x14ac:dyDescent="0.35">
      <c r="A3636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  <c r="N3636">
        <f>VLOOKUP(Table5[[#This Row],[CONTROLN]],vlookup_table[],2,FALSE)</f>
        <v>2</v>
      </c>
      <c r="O3636">
        <f>VLOOKUP(Table5[[#This Row],[CONTROLN]],vlookup_table[],4,FALSE)</f>
        <v>1001</v>
      </c>
      <c r="P3636" t="str">
        <f>VLOOKUP(Table5[[#This Row],[CONTROLN]],vlookup_table[],5,FALSE)</f>
        <v>U1</v>
      </c>
      <c r="Q3636">
        <f>VLOOKUP(Table5[[#This Row],[CONTROLN]],vlookup_table[],7,FALSE)</f>
        <v>15</v>
      </c>
      <c r="R3636">
        <f t="shared" si="56"/>
        <v>87</v>
      </c>
      <c r="S36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37" spans="1:19" x14ac:dyDescent="0.35">
      <c r="A3637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  <c r="N3637">
        <f>VLOOKUP(Table5[[#This Row],[CONTROLN]],vlookup_table[],2,FALSE)</f>
        <v>28</v>
      </c>
      <c r="O3637">
        <f>VLOOKUP(Table5[[#This Row],[CONTROLN]],vlookup_table[],4,FALSE)</f>
        <v>0</v>
      </c>
      <c r="P3637" t="str">
        <f>VLOOKUP(Table5[[#This Row],[CONTROLN]],vlookup_table[],5,FALSE)</f>
        <v>C3</v>
      </c>
      <c r="Q3637">
        <f>VLOOKUP(Table5[[#This Row],[CONTROLN]],vlookup_table[],7,FALSE)</f>
        <v>25</v>
      </c>
      <c r="R3637" t="str">
        <f t="shared" si="56"/>
        <v/>
      </c>
      <c r="S36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38" spans="1:19" x14ac:dyDescent="0.35">
      <c r="A3638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  <c r="N3638">
        <f>VLOOKUP(Table5[[#This Row],[CONTROLN]],vlookup_table[],2,FALSE)</f>
        <v>0</v>
      </c>
      <c r="O3638">
        <f>VLOOKUP(Table5[[#This Row],[CONTROLN]],vlookup_table[],4,FALSE)</f>
        <v>3301</v>
      </c>
      <c r="P3638" t="str">
        <f>VLOOKUP(Table5[[#This Row],[CONTROLN]],vlookup_table[],5,FALSE)</f>
        <v>U1</v>
      </c>
      <c r="Q3638">
        <f>VLOOKUP(Table5[[#This Row],[CONTROLN]],vlookup_table[],7,FALSE)</f>
        <v>25</v>
      </c>
      <c r="R3638">
        <f t="shared" si="56"/>
        <v>64</v>
      </c>
      <c r="S36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39" spans="1:19" x14ac:dyDescent="0.35">
      <c r="A3639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  <c r="N3639">
        <f>VLOOKUP(Table5[[#This Row],[CONTROLN]],vlookup_table[],2,FALSE)</f>
        <v>0</v>
      </c>
      <c r="O3639">
        <f>VLOOKUP(Table5[[#This Row],[CONTROLN]],vlookup_table[],4,FALSE)</f>
        <v>3205</v>
      </c>
      <c r="P3639" t="str">
        <f>VLOOKUP(Table5[[#This Row],[CONTROLN]],vlookup_table[],5,FALSE)</f>
        <v>U4</v>
      </c>
      <c r="Q3639">
        <f>VLOOKUP(Table5[[#This Row],[CONTROLN]],vlookup_table[],7,FALSE)</f>
        <v>11</v>
      </c>
      <c r="R3639">
        <f t="shared" si="56"/>
        <v>65</v>
      </c>
      <c r="S36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40" spans="1:19" x14ac:dyDescent="0.35">
      <c r="A3640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  <c r="N3640">
        <f>VLOOKUP(Table5[[#This Row],[CONTROLN]],vlookup_table[],2,FALSE)</f>
        <v>28</v>
      </c>
      <c r="O3640">
        <f>VLOOKUP(Table5[[#This Row],[CONTROLN]],vlookup_table[],4,FALSE)</f>
        <v>3401</v>
      </c>
      <c r="P3640" t="str">
        <f>VLOOKUP(Table5[[#This Row],[CONTROLN]],vlookup_table[],5,FALSE)</f>
        <v>T3</v>
      </c>
      <c r="Q3640">
        <f>VLOOKUP(Table5[[#This Row],[CONTROLN]],vlookup_table[],7,FALSE)</f>
        <v>12</v>
      </c>
      <c r="R3640">
        <f t="shared" si="56"/>
        <v>63</v>
      </c>
      <c r="S36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41" spans="1:19" x14ac:dyDescent="0.35">
      <c r="A364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  <c r="N3641">
        <f>VLOOKUP(Table5[[#This Row],[CONTROLN]],vlookup_table[],2,FALSE)</f>
        <v>2</v>
      </c>
      <c r="O3641">
        <f>VLOOKUP(Table5[[#This Row],[CONTROLN]],vlookup_table[],4,FALSE)</f>
        <v>1102</v>
      </c>
      <c r="P3641" t="str">
        <f>VLOOKUP(Table5[[#This Row],[CONTROLN]],vlookup_table[],5,FALSE)</f>
        <v>S1</v>
      </c>
      <c r="Q3641">
        <f>VLOOKUP(Table5[[#This Row],[CONTROLN]],vlookup_table[],7,FALSE)</f>
        <v>20</v>
      </c>
      <c r="R3641">
        <f t="shared" si="56"/>
        <v>86</v>
      </c>
      <c r="S36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42" spans="1:19" x14ac:dyDescent="0.35">
      <c r="A3642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  <c r="N3642">
        <f>VLOOKUP(Table5[[#This Row],[CONTROLN]],vlookup_table[],2,FALSE)</f>
        <v>2</v>
      </c>
      <c r="O3642">
        <f>VLOOKUP(Table5[[#This Row],[CONTROLN]],vlookup_table[],4,FALSE)</f>
        <v>5501</v>
      </c>
      <c r="P3642" t="str">
        <f>VLOOKUP(Table5[[#This Row],[CONTROLN]],vlookup_table[],5,FALSE)</f>
        <v>S1</v>
      </c>
      <c r="Q3642">
        <f>VLOOKUP(Table5[[#This Row],[CONTROLN]],vlookup_table[],7,FALSE)</f>
        <v>20</v>
      </c>
      <c r="R3642">
        <f t="shared" si="56"/>
        <v>42</v>
      </c>
      <c r="S36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43" spans="1:19" x14ac:dyDescent="0.35">
      <c r="A3643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  <c r="N3643">
        <f>VLOOKUP(Table5[[#This Row],[CONTROLN]],vlookup_table[],2,FALSE)</f>
        <v>0</v>
      </c>
      <c r="O3643">
        <f>VLOOKUP(Table5[[#This Row],[CONTROLN]],vlookup_table[],4,FALSE)</f>
        <v>5501</v>
      </c>
      <c r="P3643" t="str">
        <f>VLOOKUP(Table5[[#This Row],[CONTROLN]],vlookup_table[],5,FALSE)</f>
        <v>T2</v>
      </c>
      <c r="Q3643">
        <f>VLOOKUP(Table5[[#This Row],[CONTROLN]],vlookup_table[],7,FALSE)</f>
        <v>20</v>
      </c>
      <c r="R3643">
        <f t="shared" si="56"/>
        <v>42</v>
      </c>
      <c r="S36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44" spans="1:19" x14ac:dyDescent="0.35">
      <c r="A3644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  <c r="N3644">
        <f>VLOOKUP(Table5[[#This Row],[CONTROLN]],vlookup_table[],2,FALSE)</f>
        <v>0</v>
      </c>
      <c r="O3644">
        <f>VLOOKUP(Table5[[#This Row],[CONTROLN]],vlookup_table[],4,FALSE)</f>
        <v>6601</v>
      </c>
      <c r="P3644" t="str">
        <f>VLOOKUP(Table5[[#This Row],[CONTROLN]],vlookup_table[],5,FALSE)</f>
        <v>U1</v>
      </c>
      <c r="Q3644">
        <f>VLOOKUP(Table5[[#This Row],[CONTROLN]],vlookup_table[],7,FALSE)</f>
        <v>10</v>
      </c>
      <c r="R3644">
        <f t="shared" si="56"/>
        <v>31</v>
      </c>
      <c r="S36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45" spans="1:19" x14ac:dyDescent="0.35">
      <c r="A3645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  <c r="N3645">
        <f>VLOOKUP(Table5[[#This Row],[CONTROLN]],vlookup_table[],2,FALSE)</f>
        <v>0</v>
      </c>
      <c r="O3645">
        <f>VLOOKUP(Table5[[#This Row],[CONTROLN]],vlookup_table[],4,FALSE)</f>
        <v>2201</v>
      </c>
      <c r="P3645" t="str">
        <f>VLOOKUP(Table5[[#This Row],[CONTROLN]],vlookup_table[],5,FALSE)</f>
        <v>S2</v>
      </c>
      <c r="Q3645">
        <f>VLOOKUP(Table5[[#This Row],[CONTROLN]],vlookup_table[],7,FALSE)</f>
        <v>2</v>
      </c>
      <c r="R3645">
        <f t="shared" si="56"/>
        <v>75</v>
      </c>
      <c r="S36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46" spans="1:19" x14ac:dyDescent="0.35">
      <c r="A3646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  <c r="N3646">
        <f>VLOOKUP(Table5[[#This Row],[CONTROLN]],vlookup_table[],2,FALSE)</f>
        <v>2</v>
      </c>
      <c r="O3646">
        <f>VLOOKUP(Table5[[#This Row],[CONTROLN]],vlookup_table[],4,FALSE)</f>
        <v>2406</v>
      </c>
      <c r="P3646" t="str">
        <f>VLOOKUP(Table5[[#This Row],[CONTROLN]],vlookup_table[],5,FALSE)</f>
        <v>U1</v>
      </c>
      <c r="Q3646">
        <f>VLOOKUP(Table5[[#This Row],[CONTROLN]],vlookup_table[],7,FALSE)</f>
        <v>10</v>
      </c>
      <c r="R3646">
        <f t="shared" si="56"/>
        <v>73</v>
      </c>
      <c r="S36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47" spans="1:19" x14ac:dyDescent="0.35">
      <c r="A3647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  <c r="N3647">
        <f>VLOOKUP(Table5[[#This Row],[CONTROLN]],vlookup_table[],2,FALSE)</f>
        <v>1</v>
      </c>
      <c r="O3647">
        <f>VLOOKUP(Table5[[#This Row],[CONTROLN]],vlookup_table[],4,FALSE)</f>
        <v>0</v>
      </c>
      <c r="P3647" t="str">
        <f>VLOOKUP(Table5[[#This Row],[CONTROLN]],vlookup_table[],5,FALSE)</f>
        <v>S3</v>
      </c>
      <c r="Q3647">
        <f>VLOOKUP(Table5[[#This Row],[CONTROLN]],vlookup_table[],7,FALSE)</f>
        <v>20</v>
      </c>
      <c r="R3647" t="str">
        <f t="shared" si="56"/>
        <v/>
      </c>
      <c r="S36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48" spans="1:19" x14ac:dyDescent="0.35">
      <c r="A3648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  <c r="N3648">
        <f>VLOOKUP(Table5[[#This Row],[CONTROLN]],vlookup_table[],2,FALSE)</f>
        <v>1</v>
      </c>
      <c r="O3648">
        <f>VLOOKUP(Table5[[#This Row],[CONTROLN]],vlookup_table[],4,FALSE)</f>
        <v>0</v>
      </c>
      <c r="P3648" t="str">
        <f>VLOOKUP(Table5[[#This Row],[CONTROLN]],vlookup_table[],5,FALSE)</f>
        <v>T1</v>
      </c>
      <c r="Q3648">
        <f>VLOOKUP(Table5[[#This Row],[CONTROLN]],vlookup_table[],7,FALSE)</f>
        <v>12</v>
      </c>
      <c r="R3648" t="str">
        <f t="shared" si="56"/>
        <v/>
      </c>
      <c r="S36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49" spans="1:19" x14ac:dyDescent="0.35">
      <c r="A3649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  <c r="N3649">
        <f>VLOOKUP(Table5[[#This Row],[CONTROLN]],vlookup_table[],2,FALSE)</f>
        <v>0</v>
      </c>
      <c r="O3649">
        <f>VLOOKUP(Table5[[#This Row],[CONTROLN]],vlookup_table[],4,FALSE)</f>
        <v>2501</v>
      </c>
      <c r="P3649" t="str">
        <f>VLOOKUP(Table5[[#This Row],[CONTROLN]],vlookup_table[],5,FALSE)</f>
        <v>R2</v>
      </c>
      <c r="Q3649">
        <f>VLOOKUP(Table5[[#This Row],[CONTROLN]],vlookup_table[],7,FALSE)</f>
        <v>5</v>
      </c>
      <c r="R3649">
        <f t="shared" si="56"/>
        <v>72</v>
      </c>
      <c r="S36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50" spans="1:19" x14ac:dyDescent="0.35">
      <c r="A3650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  <c r="N3650">
        <f>VLOOKUP(Table5[[#This Row],[CONTROLN]],vlookup_table[],2,FALSE)</f>
        <v>1</v>
      </c>
      <c r="O3650">
        <f>VLOOKUP(Table5[[#This Row],[CONTROLN]],vlookup_table[],4,FALSE)</f>
        <v>3008</v>
      </c>
      <c r="P3650" t="str">
        <f>VLOOKUP(Table5[[#This Row],[CONTROLN]],vlookup_table[],5,FALSE)</f>
        <v>C2</v>
      </c>
      <c r="Q3650">
        <f>VLOOKUP(Table5[[#This Row],[CONTROLN]],vlookup_table[],7,FALSE)</f>
        <v>14</v>
      </c>
      <c r="R3650">
        <f t="shared" ref="R3650:R3713" si="57">IF(OR(O3650="",O3650=0),"",(1997-(1900+INT(O3650/100)))-IF(MOD(O3650,100)&gt;6,1,0))</f>
        <v>66</v>
      </c>
      <c r="S36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51" spans="1:19" x14ac:dyDescent="0.35">
      <c r="A365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  <c r="N3651">
        <f>VLOOKUP(Table5[[#This Row],[CONTROLN]],vlookup_table[],2,FALSE)</f>
        <v>1</v>
      </c>
      <c r="O3651">
        <f>VLOOKUP(Table5[[#This Row],[CONTROLN]],vlookup_table[],4,FALSE)</f>
        <v>0</v>
      </c>
      <c r="P3651" t="str">
        <f>VLOOKUP(Table5[[#This Row],[CONTROLN]],vlookup_table[],5,FALSE)</f>
        <v>S2</v>
      </c>
      <c r="Q3651">
        <f>VLOOKUP(Table5[[#This Row],[CONTROLN]],vlookup_table[],7,FALSE)</f>
        <v>6</v>
      </c>
      <c r="R3651" t="str">
        <f t="shared" si="57"/>
        <v/>
      </c>
      <c r="S36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52" spans="1:19" x14ac:dyDescent="0.35">
      <c r="A3652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  <c r="N3652">
        <f>VLOOKUP(Table5[[#This Row],[CONTROLN]],vlookup_table[],2,FALSE)</f>
        <v>1</v>
      </c>
      <c r="O3652">
        <f>VLOOKUP(Table5[[#This Row],[CONTROLN]],vlookup_table[],4,FALSE)</f>
        <v>4901</v>
      </c>
      <c r="P3652" t="str">
        <f>VLOOKUP(Table5[[#This Row],[CONTROLN]],vlookup_table[],5,FALSE)</f>
        <v>S1</v>
      </c>
      <c r="Q3652">
        <f>VLOOKUP(Table5[[#This Row],[CONTROLN]],vlookup_table[],7,FALSE)</f>
        <v>23</v>
      </c>
      <c r="R3652">
        <f t="shared" si="57"/>
        <v>48</v>
      </c>
      <c r="S36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53" spans="1:19" x14ac:dyDescent="0.35">
      <c r="A3653">
        <v>79562</v>
      </c>
      <c r="B3653" t="s">
        <v>36</v>
      </c>
      <c r="C3653" t="s">
        <v>14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  <c r="N3653">
        <f>VLOOKUP(Table5[[#This Row],[CONTROLN]],vlookup_table[],2,FALSE)</f>
        <v>2</v>
      </c>
      <c r="O3653">
        <f>VLOOKUP(Table5[[#This Row],[CONTROLN]],vlookup_table[],4,FALSE)</f>
        <v>7006</v>
      </c>
      <c r="P3653" t="str">
        <f>VLOOKUP(Table5[[#This Row],[CONTROLN]],vlookup_table[],5,FALSE)</f>
        <v>S2</v>
      </c>
      <c r="Q3653">
        <f>VLOOKUP(Table5[[#This Row],[CONTROLN]],vlookup_table[],7,FALSE)</f>
        <v>19</v>
      </c>
      <c r="R3653">
        <f t="shared" si="57"/>
        <v>27</v>
      </c>
      <c r="S36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54" spans="1:19" x14ac:dyDescent="0.35">
      <c r="A3654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  <c r="N3654">
        <f>VLOOKUP(Table5[[#This Row],[CONTROLN]],vlookup_table[],2,FALSE)</f>
        <v>1</v>
      </c>
      <c r="O3654">
        <f>VLOOKUP(Table5[[#This Row],[CONTROLN]],vlookup_table[],4,FALSE)</f>
        <v>5108</v>
      </c>
      <c r="P3654" t="str">
        <f>VLOOKUP(Table5[[#This Row],[CONTROLN]],vlookup_table[],5,FALSE)</f>
        <v>C2</v>
      </c>
      <c r="Q3654">
        <f>VLOOKUP(Table5[[#This Row],[CONTROLN]],vlookup_table[],7,FALSE)</f>
        <v>10</v>
      </c>
      <c r="R3654">
        <f t="shared" si="57"/>
        <v>45</v>
      </c>
      <c r="S36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55" spans="1:19" x14ac:dyDescent="0.35">
      <c r="A3655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  <c r="N3655">
        <f>VLOOKUP(Table5[[#This Row],[CONTROLN]],vlookup_table[],2,FALSE)</f>
        <v>0</v>
      </c>
      <c r="O3655">
        <f>VLOOKUP(Table5[[#This Row],[CONTROLN]],vlookup_table[],4,FALSE)</f>
        <v>1912</v>
      </c>
      <c r="P3655" t="str">
        <f>VLOOKUP(Table5[[#This Row],[CONTROLN]],vlookup_table[],5,FALSE)</f>
        <v>R3</v>
      </c>
      <c r="Q3655">
        <f>VLOOKUP(Table5[[#This Row],[CONTROLN]],vlookup_table[],7,FALSE)</f>
        <v>9</v>
      </c>
      <c r="R3655">
        <f t="shared" si="57"/>
        <v>77</v>
      </c>
      <c r="S36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56" spans="1:19" x14ac:dyDescent="0.35">
      <c r="A3656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  <c r="N3656">
        <f>VLOOKUP(Table5[[#This Row],[CONTROLN]],vlookup_table[],2,FALSE)</f>
        <v>2</v>
      </c>
      <c r="O3656">
        <f>VLOOKUP(Table5[[#This Row],[CONTROLN]],vlookup_table[],4,FALSE)</f>
        <v>3910</v>
      </c>
      <c r="P3656" t="str">
        <f>VLOOKUP(Table5[[#This Row],[CONTROLN]],vlookup_table[],5,FALSE)</f>
        <v>R3</v>
      </c>
      <c r="Q3656">
        <f>VLOOKUP(Table5[[#This Row],[CONTROLN]],vlookup_table[],7,FALSE)</f>
        <v>6</v>
      </c>
      <c r="R3656">
        <f t="shared" si="57"/>
        <v>57</v>
      </c>
      <c r="S36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57" spans="1:19" x14ac:dyDescent="0.35">
      <c r="A3657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  <c r="N3657">
        <f>VLOOKUP(Table5[[#This Row],[CONTROLN]],vlookup_table[],2,FALSE)</f>
        <v>0</v>
      </c>
      <c r="O3657">
        <f>VLOOKUP(Table5[[#This Row],[CONTROLN]],vlookup_table[],4,FALSE)</f>
        <v>4401</v>
      </c>
      <c r="P3657" t="str">
        <f>VLOOKUP(Table5[[#This Row],[CONTROLN]],vlookup_table[],5,FALSE)</f>
        <v>S1</v>
      </c>
      <c r="Q3657">
        <f>VLOOKUP(Table5[[#This Row],[CONTROLN]],vlookup_table[],7,FALSE)</f>
        <v>10</v>
      </c>
      <c r="R3657">
        <f t="shared" si="57"/>
        <v>53</v>
      </c>
      <c r="S36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58" spans="1:19" x14ac:dyDescent="0.35">
      <c r="A3658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  <c r="N3658">
        <f>VLOOKUP(Table5[[#This Row],[CONTROLN]],vlookup_table[],2,FALSE)</f>
        <v>2</v>
      </c>
      <c r="O3658">
        <f>VLOOKUP(Table5[[#This Row],[CONTROLN]],vlookup_table[],4,FALSE)</f>
        <v>2108</v>
      </c>
      <c r="P3658" t="str">
        <f>VLOOKUP(Table5[[#This Row],[CONTROLN]],vlookup_table[],5,FALSE)</f>
        <v>T2</v>
      </c>
      <c r="Q3658">
        <f>VLOOKUP(Table5[[#This Row],[CONTROLN]],vlookup_table[],7,FALSE)</f>
        <v>25</v>
      </c>
      <c r="R3658">
        <f t="shared" si="57"/>
        <v>75</v>
      </c>
      <c r="S36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59" spans="1:19" x14ac:dyDescent="0.35">
      <c r="A3659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  <c r="N3659">
        <f>VLOOKUP(Table5[[#This Row],[CONTROLN]],vlookup_table[],2,FALSE)</f>
        <v>0</v>
      </c>
      <c r="O3659">
        <f>VLOOKUP(Table5[[#This Row],[CONTROLN]],vlookup_table[],4,FALSE)</f>
        <v>5001</v>
      </c>
      <c r="P3659" t="str">
        <f>VLOOKUP(Table5[[#This Row],[CONTROLN]],vlookup_table[],5,FALSE)</f>
        <v/>
      </c>
      <c r="Q3659">
        <f>VLOOKUP(Table5[[#This Row],[CONTROLN]],vlookup_table[],7,FALSE)</f>
        <v>17</v>
      </c>
      <c r="R3659">
        <f t="shared" si="57"/>
        <v>47</v>
      </c>
      <c r="S3659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660" spans="1:19" x14ac:dyDescent="0.35">
      <c r="A3660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  <c r="N3660">
        <f>VLOOKUP(Table5[[#This Row],[CONTROLN]],vlookup_table[],2,FALSE)</f>
        <v>0</v>
      </c>
      <c r="O3660">
        <f>VLOOKUP(Table5[[#This Row],[CONTROLN]],vlookup_table[],4,FALSE)</f>
        <v>4811</v>
      </c>
      <c r="P3660" t="str">
        <f>VLOOKUP(Table5[[#This Row],[CONTROLN]],vlookup_table[],5,FALSE)</f>
        <v>R3</v>
      </c>
      <c r="Q3660">
        <f>VLOOKUP(Table5[[#This Row],[CONTROLN]],vlookup_table[],7,FALSE)</f>
        <v>20</v>
      </c>
      <c r="R3660">
        <f t="shared" si="57"/>
        <v>48</v>
      </c>
      <c r="S36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61" spans="1:19" x14ac:dyDescent="0.35">
      <c r="A366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  <c r="N3661">
        <f>VLOOKUP(Table5[[#This Row],[CONTROLN]],vlookup_table[],2,FALSE)</f>
        <v>28</v>
      </c>
      <c r="O3661">
        <f>VLOOKUP(Table5[[#This Row],[CONTROLN]],vlookup_table[],4,FALSE)</f>
        <v>3709</v>
      </c>
      <c r="P3661" t="str">
        <f>VLOOKUP(Table5[[#This Row],[CONTROLN]],vlookup_table[],5,FALSE)</f>
        <v>U2</v>
      </c>
      <c r="Q3661">
        <f>VLOOKUP(Table5[[#This Row],[CONTROLN]],vlookup_table[],7,FALSE)</f>
        <v>10</v>
      </c>
      <c r="R3661">
        <f t="shared" si="57"/>
        <v>59</v>
      </c>
      <c r="S36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62" spans="1:19" x14ac:dyDescent="0.35">
      <c r="A3662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  <c r="N3662">
        <f>VLOOKUP(Table5[[#This Row],[CONTROLN]],vlookup_table[],2,FALSE)</f>
        <v>2</v>
      </c>
      <c r="O3662">
        <f>VLOOKUP(Table5[[#This Row],[CONTROLN]],vlookup_table[],4,FALSE)</f>
        <v>0</v>
      </c>
      <c r="P3662" t="str">
        <f>VLOOKUP(Table5[[#This Row],[CONTROLN]],vlookup_table[],5,FALSE)</f>
        <v>T2</v>
      </c>
      <c r="Q3662">
        <f>VLOOKUP(Table5[[#This Row],[CONTROLN]],vlookup_table[],7,FALSE)</f>
        <v>10</v>
      </c>
      <c r="R3662" t="str">
        <f t="shared" si="57"/>
        <v/>
      </c>
      <c r="S36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63" spans="1:19" x14ac:dyDescent="0.35">
      <c r="A3663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  <c r="N3663">
        <f>VLOOKUP(Table5[[#This Row],[CONTROLN]],vlookup_table[],2,FALSE)</f>
        <v>1002</v>
      </c>
      <c r="O3663">
        <f>VLOOKUP(Table5[[#This Row],[CONTROLN]],vlookup_table[],4,FALSE)</f>
        <v>1908</v>
      </c>
      <c r="P3663" t="str">
        <f>VLOOKUP(Table5[[#This Row],[CONTROLN]],vlookup_table[],5,FALSE)</f>
        <v>C2</v>
      </c>
      <c r="Q3663">
        <f>VLOOKUP(Table5[[#This Row],[CONTROLN]],vlookup_table[],7,FALSE)</f>
        <v>5</v>
      </c>
      <c r="R3663">
        <f t="shared" si="57"/>
        <v>77</v>
      </c>
      <c r="S36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64" spans="1:19" x14ac:dyDescent="0.35">
      <c r="A3664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  <c r="N3664">
        <f>VLOOKUP(Table5[[#This Row],[CONTROLN]],vlookup_table[],2,FALSE)</f>
        <v>0</v>
      </c>
      <c r="O3664">
        <f>VLOOKUP(Table5[[#This Row],[CONTROLN]],vlookup_table[],4,FALSE)</f>
        <v>2510</v>
      </c>
      <c r="P3664" t="str">
        <f>VLOOKUP(Table5[[#This Row],[CONTROLN]],vlookup_table[],5,FALSE)</f>
        <v>R2</v>
      </c>
      <c r="Q3664">
        <f>VLOOKUP(Table5[[#This Row],[CONTROLN]],vlookup_table[],7,FALSE)</f>
        <v>15</v>
      </c>
      <c r="R3664">
        <f t="shared" si="57"/>
        <v>71</v>
      </c>
      <c r="S36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65" spans="1:19" x14ac:dyDescent="0.35">
      <c r="A3665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  <c r="N3665">
        <f>VLOOKUP(Table5[[#This Row],[CONTROLN]],vlookup_table[],2,FALSE)</f>
        <v>2</v>
      </c>
      <c r="O3665">
        <f>VLOOKUP(Table5[[#This Row],[CONTROLN]],vlookup_table[],4,FALSE)</f>
        <v>1601</v>
      </c>
      <c r="P3665" t="str">
        <f>VLOOKUP(Table5[[#This Row],[CONTROLN]],vlookup_table[],5,FALSE)</f>
        <v>U2</v>
      </c>
      <c r="Q3665">
        <f>VLOOKUP(Table5[[#This Row],[CONTROLN]],vlookup_table[],7,FALSE)</f>
        <v>6</v>
      </c>
      <c r="R3665">
        <f t="shared" si="57"/>
        <v>81</v>
      </c>
      <c r="S36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66" spans="1:19" x14ac:dyDescent="0.35">
      <c r="A3666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  <c r="N3666">
        <f>VLOOKUP(Table5[[#This Row],[CONTROLN]],vlookup_table[],2,FALSE)</f>
        <v>2</v>
      </c>
      <c r="O3666">
        <f>VLOOKUP(Table5[[#This Row],[CONTROLN]],vlookup_table[],4,FALSE)</f>
        <v>501</v>
      </c>
      <c r="P3666" t="str">
        <f>VLOOKUP(Table5[[#This Row],[CONTROLN]],vlookup_table[],5,FALSE)</f>
        <v>S2</v>
      </c>
      <c r="Q3666">
        <f>VLOOKUP(Table5[[#This Row],[CONTROLN]],vlookup_table[],7,FALSE)</f>
        <v>5</v>
      </c>
      <c r="R3666">
        <f t="shared" si="57"/>
        <v>92</v>
      </c>
      <c r="S36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67" spans="1:19" x14ac:dyDescent="0.35">
      <c r="A3667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  <c r="N3667">
        <f>VLOOKUP(Table5[[#This Row],[CONTROLN]],vlookup_table[],2,FALSE)</f>
        <v>1</v>
      </c>
      <c r="O3667">
        <f>VLOOKUP(Table5[[#This Row],[CONTROLN]],vlookup_table[],4,FALSE)</f>
        <v>0</v>
      </c>
      <c r="P3667" t="str">
        <f>VLOOKUP(Table5[[#This Row],[CONTROLN]],vlookup_table[],5,FALSE)</f>
        <v>R2</v>
      </c>
      <c r="Q3667">
        <f>VLOOKUP(Table5[[#This Row],[CONTROLN]],vlookup_table[],7,FALSE)</f>
        <v>5</v>
      </c>
      <c r="R3667" t="str">
        <f t="shared" si="57"/>
        <v/>
      </c>
      <c r="S36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68" spans="1:19" x14ac:dyDescent="0.35">
      <c r="A3668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  <c r="N3668">
        <f>VLOOKUP(Table5[[#This Row],[CONTROLN]],vlookup_table[],2,FALSE)</f>
        <v>0</v>
      </c>
      <c r="O3668">
        <f>VLOOKUP(Table5[[#This Row],[CONTROLN]],vlookup_table[],4,FALSE)</f>
        <v>0</v>
      </c>
      <c r="P3668" t="str">
        <f>VLOOKUP(Table5[[#This Row],[CONTROLN]],vlookup_table[],5,FALSE)</f>
        <v>T2</v>
      </c>
      <c r="Q3668">
        <f>VLOOKUP(Table5[[#This Row],[CONTROLN]],vlookup_table[],7,FALSE)</f>
        <v>5</v>
      </c>
      <c r="R3668" t="str">
        <f t="shared" si="57"/>
        <v/>
      </c>
      <c r="S36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69" spans="1:19" x14ac:dyDescent="0.35">
      <c r="A3669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  <c r="N3669">
        <f>VLOOKUP(Table5[[#This Row],[CONTROLN]],vlookup_table[],2,FALSE)</f>
        <v>0</v>
      </c>
      <c r="O3669">
        <f>VLOOKUP(Table5[[#This Row],[CONTROLN]],vlookup_table[],4,FALSE)</f>
        <v>4601</v>
      </c>
      <c r="P3669" t="str">
        <f>VLOOKUP(Table5[[#This Row],[CONTROLN]],vlookup_table[],5,FALSE)</f>
        <v>T2</v>
      </c>
      <c r="Q3669">
        <f>VLOOKUP(Table5[[#This Row],[CONTROLN]],vlookup_table[],7,FALSE)</f>
        <v>15</v>
      </c>
      <c r="R3669">
        <f t="shared" si="57"/>
        <v>51</v>
      </c>
      <c r="S36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70" spans="1:19" x14ac:dyDescent="0.35">
      <c r="A3670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  <c r="N3670">
        <f>VLOOKUP(Table5[[#This Row],[CONTROLN]],vlookup_table[],2,FALSE)</f>
        <v>28</v>
      </c>
      <c r="O3670">
        <f>VLOOKUP(Table5[[#This Row],[CONTROLN]],vlookup_table[],4,FALSE)</f>
        <v>2001</v>
      </c>
      <c r="P3670" t="str">
        <f>VLOOKUP(Table5[[#This Row],[CONTROLN]],vlookup_table[],5,FALSE)</f>
        <v>R3</v>
      </c>
      <c r="Q3670">
        <f>VLOOKUP(Table5[[#This Row],[CONTROLN]],vlookup_table[],7,FALSE)</f>
        <v>15</v>
      </c>
      <c r="R3670">
        <f t="shared" si="57"/>
        <v>77</v>
      </c>
      <c r="S36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71" spans="1:19" x14ac:dyDescent="0.35">
      <c r="A367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  <c r="N3671">
        <f>VLOOKUP(Table5[[#This Row],[CONTROLN]],vlookup_table[],2,FALSE)</f>
        <v>0</v>
      </c>
      <c r="O3671">
        <f>VLOOKUP(Table5[[#This Row],[CONTROLN]],vlookup_table[],4,FALSE)</f>
        <v>0</v>
      </c>
      <c r="P3671" t="str">
        <f>VLOOKUP(Table5[[#This Row],[CONTROLN]],vlookup_table[],5,FALSE)</f>
        <v>C2</v>
      </c>
      <c r="Q3671">
        <f>VLOOKUP(Table5[[#This Row],[CONTROLN]],vlookup_table[],7,FALSE)</f>
        <v>200</v>
      </c>
      <c r="R3671" t="str">
        <f t="shared" si="57"/>
        <v/>
      </c>
      <c r="S36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72" spans="1:19" x14ac:dyDescent="0.35">
      <c r="A3672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  <c r="N3672">
        <f>VLOOKUP(Table5[[#This Row],[CONTROLN]],vlookup_table[],2,FALSE)</f>
        <v>0</v>
      </c>
      <c r="O3672">
        <f>VLOOKUP(Table5[[#This Row],[CONTROLN]],vlookup_table[],4,FALSE)</f>
        <v>1601</v>
      </c>
      <c r="P3672" t="str">
        <f>VLOOKUP(Table5[[#This Row],[CONTROLN]],vlookup_table[],5,FALSE)</f>
        <v>C2</v>
      </c>
      <c r="Q3672">
        <f>VLOOKUP(Table5[[#This Row],[CONTROLN]],vlookup_table[],7,FALSE)</f>
        <v>15</v>
      </c>
      <c r="R3672">
        <f t="shared" si="57"/>
        <v>81</v>
      </c>
      <c r="S36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73" spans="1:19" x14ac:dyDescent="0.35">
      <c r="A3673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  <c r="N3673">
        <f>VLOOKUP(Table5[[#This Row],[CONTROLN]],vlookup_table[],2,FALSE)</f>
        <v>1</v>
      </c>
      <c r="O3673">
        <f>VLOOKUP(Table5[[#This Row],[CONTROLN]],vlookup_table[],4,FALSE)</f>
        <v>4711</v>
      </c>
      <c r="P3673" t="str">
        <f>VLOOKUP(Table5[[#This Row],[CONTROLN]],vlookup_table[],5,FALSE)</f>
        <v>U3</v>
      </c>
      <c r="Q3673">
        <f>VLOOKUP(Table5[[#This Row],[CONTROLN]],vlookup_table[],7,FALSE)</f>
        <v>3</v>
      </c>
      <c r="R3673">
        <f t="shared" si="57"/>
        <v>49</v>
      </c>
      <c r="S36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74" spans="1:19" x14ac:dyDescent="0.35">
      <c r="A3674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  <c r="N3674">
        <f>VLOOKUP(Table5[[#This Row],[CONTROLN]],vlookup_table[],2,FALSE)</f>
        <v>0</v>
      </c>
      <c r="O3674">
        <f>VLOOKUP(Table5[[#This Row],[CONTROLN]],vlookup_table[],4,FALSE)</f>
        <v>2005</v>
      </c>
      <c r="P3674" t="str">
        <f>VLOOKUP(Table5[[#This Row],[CONTROLN]],vlookup_table[],5,FALSE)</f>
        <v>T1</v>
      </c>
      <c r="Q3674">
        <f>VLOOKUP(Table5[[#This Row],[CONTROLN]],vlookup_table[],7,FALSE)</f>
        <v>10</v>
      </c>
      <c r="R3674">
        <f t="shared" si="57"/>
        <v>77</v>
      </c>
      <c r="S36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75" spans="1:19" x14ac:dyDescent="0.35">
      <c r="A3675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  <c r="N3675">
        <f>VLOOKUP(Table5[[#This Row],[CONTROLN]],vlookup_table[],2,FALSE)</f>
        <v>28</v>
      </c>
      <c r="O3675">
        <f>VLOOKUP(Table5[[#This Row],[CONTROLN]],vlookup_table[],4,FALSE)</f>
        <v>0</v>
      </c>
      <c r="P3675" t="str">
        <f>VLOOKUP(Table5[[#This Row],[CONTROLN]],vlookup_table[],5,FALSE)</f>
        <v>C1</v>
      </c>
      <c r="Q3675">
        <f>VLOOKUP(Table5[[#This Row],[CONTROLN]],vlookup_table[],7,FALSE)</f>
        <v>10</v>
      </c>
      <c r="R3675" t="str">
        <f t="shared" si="57"/>
        <v/>
      </c>
      <c r="S36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76" spans="1:19" x14ac:dyDescent="0.35">
      <c r="A3676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  <c r="N3676">
        <f>VLOOKUP(Table5[[#This Row],[CONTROLN]],vlookup_table[],2,FALSE)</f>
        <v>1</v>
      </c>
      <c r="O3676">
        <f>VLOOKUP(Table5[[#This Row],[CONTROLN]],vlookup_table[],4,FALSE)</f>
        <v>7501</v>
      </c>
      <c r="P3676" t="str">
        <f>VLOOKUP(Table5[[#This Row],[CONTROLN]],vlookup_table[],5,FALSE)</f>
        <v>S1</v>
      </c>
      <c r="Q3676">
        <f>VLOOKUP(Table5[[#This Row],[CONTROLN]],vlookup_table[],7,FALSE)</f>
        <v>15</v>
      </c>
      <c r="R3676">
        <f t="shared" si="57"/>
        <v>22</v>
      </c>
      <c r="S36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77" spans="1:19" x14ac:dyDescent="0.35">
      <c r="A3677">
        <v>132844</v>
      </c>
      <c r="B3677" t="s">
        <v>67</v>
      </c>
      <c r="C3677" t="s">
        <v>14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  <c r="N3677">
        <f>VLOOKUP(Table5[[#This Row],[CONTROLN]],vlookup_table[],2,FALSE)</f>
        <v>0</v>
      </c>
      <c r="O3677">
        <f>VLOOKUP(Table5[[#This Row],[CONTROLN]],vlookup_table[],4,FALSE)</f>
        <v>0</v>
      </c>
      <c r="P3677" t="str">
        <f>VLOOKUP(Table5[[#This Row],[CONTROLN]],vlookup_table[],5,FALSE)</f>
        <v>T2</v>
      </c>
      <c r="Q3677">
        <f>VLOOKUP(Table5[[#This Row],[CONTROLN]],vlookup_table[],7,FALSE)</f>
        <v>11</v>
      </c>
      <c r="R3677" t="str">
        <f t="shared" si="57"/>
        <v/>
      </c>
      <c r="S36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78" spans="1:19" x14ac:dyDescent="0.35">
      <c r="A3678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  <c r="N3678">
        <f>VLOOKUP(Table5[[#This Row],[CONTROLN]],vlookup_table[],2,FALSE)</f>
        <v>1</v>
      </c>
      <c r="O3678">
        <f>VLOOKUP(Table5[[#This Row],[CONTROLN]],vlookup_table[],4,FALSE)</f>
        <v>907</v>
      </c>
      <c r="P3678" t="str">
        <f>VLOOKUP(Table5[[#This Row],[CONTROLN]],vlookup_table[],5,FALSE)</f>
        <v/>
      </c>
      <c r="Q3678">
        <f>VLOOKUP(Table5[[#This Row],[CONTROLN]],vlookup_table[],7,FALSE)</f>
        <v>10</v>
      </c>
      <c r="R3678">
        <f t="shared" si="57"/>
        <v>87</v>
      </c>
      <c r="S367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679" spans="1:19" x14ac:dyDescent="0.35">
      <c r="A3679">
        <v>136150</v>
      </c>
      <c r="B3679" t="s">
        <v>56</v>
      </c>
      <c r="C3679" t="s">
        <v>17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  <c r="N3679">
        <f>VLOOKUP(Table5[[#This Row],[CONTROLN]],vlookup_table[],2,FALSE)</f>
        <v>0</v>
      </c>
      <c r="O3679">
        <f>VLOOKUP(Table5[[#This Row],[CONTROLN]],vlookup_table[],4,FALSE)</f>
        <v>1508</v>
      </c>
      <c r="P3679" t="str">
        <f>VLOOKUP(Table5[[#This Row],[CONTROLN]],vlookup_table[],5,FALSE)</f>
        <v>R2</v>
      </c>
      <c r="Q3679">
        <f>VLOOKUP(Table5[[#This Row],[CONTROLN]],vlookup_table[],7,FALSE)</f>
        <v>50</v>
      </c>
      <c r="R3679">
        <f t="shared" si="57"/>
        <v>81</v>
      </c>
      <c r="S36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80" spans="1:19" x14ac:dyDescent="0.35">
      <c r="A3680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  <c r="N3680">
        <f>VLOOKUP(Table5[[#This Row],[CONTROLN]],vlookup_table[],2,FALSE)</f>
        <v>1</v>
      </c>
      <c r="O3680">
        <f>VLOOKUP(Table5[[#This Row],[CONTROLN]],vlookup_table[],4,FALSE)</f>
        <v>4802</v>
      </c>
      <c r="P3680" t="str">
        <f>VLOOKUP(Table5[[#This Row],[CONTROLN]],vlookup_table[],5,FALSE)</f>
        <v>T1</v>
      </c>
      <c r="Q3680">
        <f>VLOOKUP(Table5[[#This Row],[CONTROLN]],vlookup_table[],7,FALSE)</f>
        <v>21</v>
      </c>
      <c r="R3680">
        <f t="shared" si="57"/>
        <v>49</v>
      </c>
      <c r="S36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81" spans="1:19" x14ac:dyDescent="0.35">
      <c r="A368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  <c r="N3681">
        <f>VLOOKUP(Table5[[#This Row],[CONTROLN]],vlookup_table[],2,FALSE)</f>
        <v>0</v>
      </c>
      <c r="O3681">
        <f>VLOOKUP(Table5[[#This Row],[CONTROLN]],vlookup_table[],4,FALSE)</f>
        <v>2806</v>
      </c>
      <c r="P3681" t="str">
        <f>VLOOKUP(Table5[[#This Row],[CONTROLN]],vlookup_table[],5,FALSE)</f>
        <v>S2</v>
      </c>
      <c r="Q3681">
        <f>VLOOKUP(Table5[[#This Row],[CONTROLN]],vlookup_table[],7,FALSE)</f>
        <v>15</v>
      </c>
      <c r="R3681">
        <f t="shared" si="57"/>
        <v>69</v>
      </c>
      <c r="S36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82" spans="1:19" x14ac:dyDescent="0.35">
      <c r="A3682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  <c r="N3682">
        <f>VLOOKUP(Table5[[#This Row],[CONTROLN]],vlookup_table[],2,FALSE)</f>
        <v>0</v>
      </c>
      <c r="O3682">
        <f>VLOOKUP(Table5[[#This Row],[CONTROLN]],vlookup_table[],4,FALSE)</f>
        <v>2501</v>
      </c>
      <c r="P3682" t="str">
        <f>VLOOKUP(Table5[[#This Row],[CONTROLN]],vlookup_table[],5,FALSE)</f>
        <v>T3</v>
      </c>
      <c r="Q3682">
        <f>VLOOKUP(Table5[[#This Row],[CONTROLN]],vlookup_table[],7,FALSE)</f>
        <v>21</v>
      </c>
      <c r="R3682">
        <f t="shared" si="57"/>
        <v>72</v>
      </c>
      <c r="S36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83" spans="1:19" x14ac:dyDescent="0.35">
      <c r="A3683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  <c r="N3683">
        <f>VLOOKUP(Table5[[#This Row],[CONTROLN]],vlookup_table[],2,FALSE)</f>
        <v>0</v>
      </c>
      <c r="O3683">
        <f>VLOOKUP(Table5[[#This Row],[CONTROLN]],vlookup_table[],4,FALSE)</f>
        <v>5405</v>
      </c>
      <c r="P3683" t="str">
        <f>VLOOKUP(Table5[[#This Row],[CONTROLN]],vlookup_table[],5,FALSE)</f>
        <v>C2</v>
      </c>
      <c r="Q3683">
        <f>VLOOKUP(Table5[[#This Row],[CONTROLN]],vlookup_table[],7,FALSE)</f>
        <v>5</v>
      </c>
      <c r="R3683">
        <f t="shared" si="57"/>
        <v>43</v>
      </c>
      <c r="S36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84" spans="1:19" x14ac:dyDescent="0.35">
      <c r="A3684">
        <v>112367</v>
      </c>
      <c r="B3684" t="s">
        <v>33</v>
      </c>
      <c r="C3684" t="s">
        <v>17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  <c r="N3684">
        <f>VLOOKUP(Table5[[#This Row],[CONTROLN]],vlookup_table[],2,FALSE)</f>
        <v>2</v>
      </c>
      <c r="O3684">
        <f>VLOOKUP(Table5[[#This Row],[CONTROLN]],vlookup_table[],4,FALSE)</f>
        <v>2101</v>
      </c>
      <c r="P3684" t="str">
        <f>VLOOKUP(Table5[[#This Row],[CONTROLN]],vlookup_table[],5,FALSE)</f>
        <v>T2</v>
      </c>
      <c r="Q3684">
        <f>VLOOKUP(Table5[[#This Row],[CONTROLN]],vlookup_table[],7,FALSE)</f>
        <v>10</v>
      </c>
      <c r="R3684">
        <f t="shared" si="57"/>
        <v>76</v>
      </c>
      <c r="S36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85" spans="1:19" x14ac:dyDescent="0.35">
      <c r="A3685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  <c r="N3685">
        <f>VLOOKUP(Table5[[#This Row],[CONTROLN]],vlookup_table[],2,FALSE)</f>
        <v>28</v>
      </c>
      <c r="O3685">
        <f>VLOOKUP(Table5[[#This Row],[CONTROLN]],vlookup_table[],4,FALSE)</f>
        <v>4801</v>
      </c>
      <c r="P3685" t="str">
        <f>VLOOKUP(Table5[[#This Row],[CONTROLN]],vlookup_table[],5,FALSE)</f>
        <v>U3</v>
      </c>
      <c r="Q3685">
        <f>VLOOKUP(Table5[[#This Row],[CONTROLN]],vlookup_table[],7,FALSE)</f>
        <v>10</v>
      </c>
      <c r="R3685">
        <f t="shared" si="57"/>
        <v>49</v>
      </c>
      <c r="S36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86" spans="1:19" x14ac:dyDescent="0.35">
      <c r="A3686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  <c r="N3686">
        <f>VLOOKUP(Table5[[#This Row],[CONTROLN]],vlookup_table[],2,FALSE)</f>
        <v>2</v>
      </c>
      <c r="O3686">
        <f>VLOOKUP(Table5[[#This Row],[CONTROLN]],vlookup_table[],4,FALSE)</f>
        <v>3501</v>
      </c>
      <c r="P3686" t="str">
        <f>VLOOKUP(Table5[[#This Row],[CONTROLN]],vlookup_table[],5,FALSE)</f>
        <v/>
      </c>
      <c r="Q3686">
        <f>VLOOKUP(Table5[[#This Row],[CONTROLN]],vlookup_table[],7,FALSE)</f>
        <v>12</v>
      </c>
      <c r="R3686">
        <f t="shared" si="57"/>
        <v>62</v>
      </c>
      <c r="S368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687" spans="1:19" x14ac:dyDescent="0.35">
      <c r="A3687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  <c r="N3687">
        <f>VLOOKUP(Table5[[#This Row],[CONTROLN]],vlookup_table[],2,FALSE)</f>
        <v>0</v>
      </c>
      <c r="O3687">
        <f>VLOOKUP(Table5[[#This Row],[CONTROLN]],vlookup_table[],4,FALSE)</f>
        <v>4901</v>
      </c>
      <c r="P3687" t="str">
        <f>VLOOKUP(Table5[[#This Row],[CONTROLN]],vlookup_table[],5,FALSE)</f>
        <v>C2</v>
      </c>
      <c r="Q3687">
        <f>VLOOKUP(Table5[[#This Row],[CONTROLN]],vlookup_table[],7,FALSE)</f>
        <v>5</v>
      </c>
      <c r="R3687">
        <f t="shared" si="57"/>
        <v>48</v>
      </c>
      <c r="S36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88" spans="1:19" x14ac:dyDescent="0.35">
      <c r="A3688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  <c r="N3688">
        <f>VLOOKUP(Table5[[#This Row],[CONTROLN]],vlookup_table[],2,FALSE)</f>
        <v>0</v>
      </c>
      <c r="O3688">
        <f>VLOOKUP(Table5[[#This Row],[CONTROLN]],vlookup_table[],4,FALSE)</f>
        <v>5307</v>
      </c>
      <c r="P3688" t="str">
        <f>VLOOKUP(Table5[[#This Row],[CONTROLN]],vlookup_table[],5,FALSE)</f>
        <v>S1</v>
      </c>
      <c r="Q3688">
        <f>VLOOKUP(Table5[[#This Row],[CONTROLN]],vlookup_table[],7,FALSE)</f>
        <v>30</v>
      </c>
      <c r="R3688">
        <f t="shared" si="57"/>
        <v>43</v>
      </c>
      <c r="S36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89" spans="1:19" x14ac:dyDescent="0.35">
      <c r="A3689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  <c r="N3689">
        <f>VLOOKUP(Table5[[#This Row],[CONTROLN]],vlookup_table[],2,FALSE)</f>
        <v>28</v>
      </c>
      <c r="O3689">
        <f>VLOOKUP(Table5[[#This Row],[CONTROLN]],vlookup_table[],4,FALSE)</f>
        <v>5201</v>
      </c>
      <c r="P3689" t="str">
        <f>VLOOKUP(Table5[[#This Row],[CONTROLN]],vlookup_table[],5,FALSE)</f>
        <v>C1</v>
      </c>
      <c r="Q3689">
        <f>VLOOKUP(Table5[[#This Row],[CONTROLN]],vlookup_table[],7,FALSE)</f>
        <v>10</v>
      </c>
      <c r="R3689">
        <f t="shared" si="57"/>
        <v>45</v>
      </c>
      <c r="S36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690" spans="1:19" x14ac:dyDescent="0.35">
      <c r="A3690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  <c r="N3690">
        <f>VLOOKUP(Table5[[#This Row],[CONTROLN]],vlookup_table[],2,FALSE)</f>
        <v>28</v>
      </c>
      <c r="O3690">
        <f>VLOOKUP(Table5[[#This Row],[CONTROLN]],vlookup_table[],4,FALSE)</f>
        <v>0</v>
      </c>
      <c r="P3690" t="str">
        <f>VLOOKUP(Table5[[#This Row],[CONTROLN]],vlookup_table[],5,FALSE)</f>
        <v>S1</v>
      </c>
      <c r="Q3690">
        <f>VLOOKUP(Table5[[#This Row],[CONTROLN]],vlookup_table[],7,FALSE)</f>
        <v>101</v>
      </c>
      <c r="R3690" t="str">
        <f t="shared" si="57"/>
        <v/>
      </c>
      <c r="S36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91" spans="1:19" x14ac:dyDescent="0.35">
      <c r="A369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  <c r="N3691">
        <f>VLOOKUP(Table5[[#This Row],[CONTROLN]],vlookup_table[],2,FALSE)</f>
        <v>0</v>
      </c>
      <c r="O3691">
        <f>VLOOKUP(Table5[[#This Row],[CONTROLN]],vlookup_table[],4,FALSE)</f>
        <v>6201</v>
      </c>
      <c r="P3691" t="str">
        <f>VLOOKUP(Table5[[#This Row],[CONTROLN]],vlookup_table[],5,FALSE)</f>
        <v>S1</v>
      </c>
      <c r="Q3691">
        <f>VLOOKUP(Table5[[#This Row],[CONTROLN]],vlookup_table[],7,FALSE)</f>
        <v>15</v>
      </c>
      <c r="R3691">
        <f t="shared" si="57"/>
        <v>35</v>
      </c>
      <c r="S36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692" spans="1:19" x14ac:dyDescent="0.35">
      <c r="A3692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  <c r="N3692">
        <f>VLOOKUP(Table5[[#This Row],[CONTROLN]],vlookup_table[],2,FALSE)</f>
        <v>1</v>
      </c>
      <c r="O3692">
        <f>VLOOKUP(Table5[[#This Row],[CONTROLN]],vlookup_table[],4,FALSE)</f>
        <v>2601</v>
      </c>
      <c r="P3692" t="str">
        <f>VLOOKUP(Table5[[#This Row],[CONTROLN]],vlookup_table[],5,FALSE)</f>
        <v>R2</v>
      </c>
      <c r="Q3692">
        <f>VLOOKUP(Table5[[#This Row],[CONTROLN]],vlookup_table[],7,FALSE)</f>
        <v>12</v>
      </c>
      <c r="R3692">
        <f t="shared" si="57"/>
        <v>71</v>
      </c>
      <c r="S36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693" spans="1:19" x14ac:dyDescent="0.35">
      <c r="A3693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  <c r="N3693">
        <f>VLOOKUP(Table5[[#This Row],[CONTROLN]],vlookup_table[],2,FALSE)</f>
        <v>28</v>
      </c>
      <c r="O3693">
        <f>VLOOKUP(Table5[[#This Row],[CONTROLN]],vlookup_table[],4,FALSE)</f>
        <v>3001</v>
      </c>
      <c r="P3693" t="str">
        <f>VLOOKUP(Table5[[#This Row],[CONTROLN]],vlookup_table[],5,FALSE)</f>
        <v>U2</v>
      </c>
      <c r="Q3693">
        <f>VLOOKUP(Table5[[#This Row],[CONTROLN]],vlookup_table[],7,FALSE)</f>
        <v>17</v>
      </c>
      <c r="R3693">
        <f t="shared" si="57"/>
        <v>67</v>
      </c>
      <c r="S36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94" spans="1:19" x14ac:dyDescent="0.35">
      <c r="A3694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  <c r="N3694">
        <f>VLOOKUP(Table5[[#This Row],[CONTROLN]],vlookup_table[],2,FALSE)</f>
        <v>2</v>
      </c>
      <c r="O3694">
        <f>VLOOKUP(Table5[[#This Row],[CONTROLN]],vlookup_table[],4,FALSE)</f>
        <v>2001</v>
      </c>
      <c r="P3694" t="str">
        <f>VLOOKUP(Table5[[#This Row],[CONTROLN]],vlookup_table[],5,FALSE)</f>
        <v>T2</v>
      </c>
      <c r="Q3694">
        <f>VLOOKUP(Table5[[#This Row],[CONTROLN]],vlookup_table[],7,FALSE)</f>
        <v>5</v>
      </c>
      <c r="R3694">
        <f t="shared" si="57"/>
        <v>77</v>
      </c>
      <c r="S36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95" spans="1:19" x14ac:dyDescent="0.35">
      <c r="A3695">
        <v>184492</v>
      </c>
      <c r="B3695" t="s">
        <v>41</v>
      </c>
      <c r="C3695" t="s">
        <v>109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  <c r="N3695">
        <f>VLOOKUP(Table5[[#This Row],[CONTROLN]],vlookup_table[],2,FALSE)</f>
        <v>0</v>
      </c>
      <c r="O3695">
        <f>VLOOKUP(Table5[[#This Row],[CONTROLN]],vlookup_table[],4,FALSE)</f>
        <v>2801</v>
      </c>
      <c r="P3695" t="str">
        <f>VLOOKUP(Table5[[#This Row],[CONTROLN]],vlookup_table[],5,FALSE)</f>
        <v>T1</v>
      </c>
      <c r="Q3695">
        <f>VLOOKUP(Table5[[#This Row],[CONTROLN]],vlookup_table[],7,FALSE)</f>
        <v>9</v>
      </c>
      <c r="R3695">
        <f t="shared" si="57"/>
        <v>69</v>
      </c>
      <c r="S36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96" spans="1:19" x14ac:dyDescent="0.35">
      <c r="A3696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  <c r="N3696">
        <f>VLOOKUP(Table5[[#This Row],[CONTROLN]],vlookup_table[],2,FALSE)</f>
        <v>0</v>
      </c>
      <c r="O3696">
        <f>VLOOKUP(Table5[[#This Row],[CONTROLN]],vlookup_table[],4,FALSE)</f>
        <v>0</v>
      </c>
      <c r="P3696" t="str">
        <f>VLOOKUP(Table5[[#This Row],[CONTROLN]],vlookup_table[],5,FALSE)</f>
        <v>T1</v>
      </c>
      <c r="Q3696">
        <f>VLOOKUP(Table5[[#This Row],[CONTROLN]],vlookup_table[],7,FALSE)</f>
        <v>20</v>
      </c>
      <c r="R3696" t="str">
        <f t="shared" si="57"/>
        <v/>
      </c>
      <c r="S36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97" spans="1:19" x14ac:dyDescent="0.35">
      <c r="A3697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  <c r="N3697">
        <f>VLOOKUP(Table5[[#This Row],[CONTROLN]],vlookup_table[],2,FALSE)</f>
        <v>0</v>
      </c>
      <c r="O3697">
        <f>VLOOKUP(Table5[[#This Row],[CONTROLN]],vlookup_table[],4,FALSE)</f>
        <v>4401</v>
      </c>
      <c r="P3697" t="str">
        <f>VLOOKUP(Table5[[#This Row],[CONTROLN]],vlookup_table[],5,FALSE)</f>
        <v>U1</v>
      </c>
      <c r="Q3697">
        <f>VLOOKUP(Table5[[#This Row],[CONTROLN]],vlookup_table[],7,FALSE)</f>
        <v>20</v>
      </c>
      <c r="R3697">
        <f t="shared" si="57"/>
        <v>53</v>
      </c>
      <c r="S36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698" spans="1:19" x14ac:dyDescent="0.35">
      <c r="A3698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  <c r="N3698">
        <f>VLOOKUP(Table5[[#This Row],[CONTROLN]],vlookup_table[],2,FALSE)</f>
        <v>0</v>
      </c>
      <c r="O3698">
        <f>VLOOKUP(Table5[[#This Row],[CONTROLN]],vlookup_table[],4,FALSE)</f>
        <v>0</v>
      </c>
      <c r="P3698" t="str">
        <f>VLOOKUP(Table5[[#This Row],[CONTROLN]],vlookup_table[],5,FALSE)</f>
        <v>T2</v>
      </c>
      <c r="Q3698">
        <f>VLOOKUP(Table5[[#This Row],[CONTROLN]],vlookup_table[],7,FALSE)</f>
        <v>25</v>
      </c>
      <c r="R3698" t="str">
        <f t="shared" si="57"/>
        <v/>
      </c>
      <c r="S36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699" spans="1:19" x14ac:dyDescent="0.35">
      <c r="A3699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  <c r="N3699">
        <f>VLOOKUP(Table5[[#This Row],[CONTROLN]],vlookup_table[],2,FALSE)</f>
        <v>0</v>
      </c>
      <c r="O3699">
        <f>VLOOKUP(Table5[[#This Row],[CONTROLN]],vlookup_table[],4,FALSE)</f>
        <v>1107</v>
      </c>
      <c r="P3699" t="str">
        <f>VLOOKUP(Table5[[#This Row],[CONTROLN]],vlookup_table[],5,FALSE)</f>
        <v>R2</v>
      </c>
      <c r="Q3699">
        <f>VLOOKUP(Table5[[#This Row],[CONTROLN]],vlookup_table[],7,FALSE)</f>
        <v>10</v>
      </c>
      <c r="R3699">
        <f t="shared" si="57"/>
        <v>85</v>
      </c>
      <c r="S36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00" spans="1:19" x14ac:dyDescent="0.35">
      <c r="A3700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  <c r="N3700">
        <f>VLOOKUP(Table5[[#This Row],[CONTROLN]],vlookup_table[],2,FALSE)</f>
        <v>0</v>
      </c>
      <c r="O3700">
        <f>VLOOKUP(Table5[[#This Row],[CONTROLN]],vlookup_table[],4,FALSE)</f>
        <v>4711</v>
      </c>
      <c r="P3700" t="str">
        <f>VLOOKUP(Table5[[#This Row],[CONTROLN]],vlookup_table[],5,FALSE)</f>
        <v>S1</v>
      </c>
      <c r="Q3700">
        <f>VLOOKUP(Table5[[#This Row],[CONTROLN]],vlookup_table[],7,FALSE)</f>
        <v>23</v>
      </c>
      <c r="R3700">
        <f t="shared" si="57"/>
        <v>49</v>
      </c>
      <c r="S37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01" spans="1:19" x14ac:dyDescent="0.35">
      <c r="A3701">
        <v>80310</v>
      </c>
      <c r="B3701" t="s">
        <v>36</v>
      </c>
      <c r="C3701" t="s">
        <v>14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  <c r="N3701">
        <f>VLOOKUP(Table5[[#This Row],[CONTROLN]],vlookup_table[],2,FALSE)</f>
        <v>1</v>
      </c>
      <c r="O3701">
        <f>VLOOKUP(Table5[[#This Row],[CONTROLN]],vlookup_table[],4,FALSE)</f>
        <v>4401</v>
      </c>
      <c r="P3701" t="str">
        <f>VLOOKUP(Table5[[#This Row],[CONTROLN]],vlookup_table[],5,FALSE)</f>
        <v>C2</v>
      </c>
      <c r="Q3701">
        <f>VLOOKUP(Table5[[#This Row],[CONTROLN]],vlookup_table[],7,FALSE)</f>
        <v>20</v>
      </c>
      <c r="R3701">
        <f t="shared" si="57"/>
        <v>53</v>
      </c>
      <c r="S37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02" spans="1:19" x14ac:dyDescent="0.35">
      <c r="A3702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  <c r="N3702">
        <f>VLOOKUP(Table5[[#This Row],[CONTROLN]],vlookup_table[],2,FALSE)</f>
        <v>28</v>
      </c>
      <c r="O3702">
        <f>VLOOKUP(Table5[[#This Row],[CONTROLN]],vlookup_table[],4,FALSE)</f>
        <v>6112</v>
      </c>
      <c r="P3702" t="str">
        <f>VLOOKUP(Table5[[#This Row],[CONTROLN]],vlookup_table[],5,FALSE)</f>
        <v>U3</v>
      </c>
      <c r="Q3702">
        <f>VLOOKUP(Table5[[#This Row],[CONTROLN]],vlookup_table[],7,FALSE)</f>
        <v>10</v>
      </c>
      <c r="R3702">
        <f t="shared" si="57"/>
        <v>35</v>
      </c>
      <c r="S37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03" spans="1:19" x14ac:dyDescent="0.35">
      <c r="A3703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  <c r="N3703">
        <f>VLOOKUP(Table5[[#This Row],[CONTROLN]],vlookup_table[],2,FALSE)</f>
        <v>2</v>
      </c>
      <c r="O3703">
        <f>VLOOKUP(Table5[[#This Row],[CONTROLN]],vlookup_table[],4,FALSE)</f>
        <v>0</v>
      </c>
      <c r="P3703" t="str">
        <f>VLOOKUP(Table5[[#This Row],[CONTROLN]],vlookup_table[],5,FALSE)</f>
        <v>T2</v>
      </c>
      <c r="Q3703">
        <f>VLOOKUP(Table5[[#This Row],[CONTROLN]],vlookup_table[],7,FALSE)</f>
        <v>20</v>
      </c>
      <c r="R3703" t="str">
        <f t="shared" si="57"/>
        <v/>
      </c>
      <c r="S37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04" spans="1:19" x14ac:dyDescent="0.35">
      <c r="A3704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  <c r="N3704">
        <f>VLOOKUP(Table5[[#This Row],[CONTROLN]],vlookup_table[],2,FALSE)</f>
        <v>0</v>
      </c>
      <c r="O3704">
        <f>VLOOKUP(Table5[[#This Row],[CONTROLN]],vlookup_table[],4,FALSE)</f>
        <v>4811</v>
      </c>
      <c r="P3704" t="str">
        <f>VLOOKUP(Table5[[#This Row],[CONTROLN]],vlookup_table[],5,FALSE)</f>
        <v>T2</v>
      </c>
      <c r="Q3704">
        <f>VLOOKUP(Table5[[#This Row],[CONTROLN]],vlookup_table[],7,FALSE)</f>
        <v>15</v>
      </c>
      <c r="R3704">
        <f t="shared" si="57"/>
        <v>48</v>
      </c>
      <c r="S37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05" spans="1:19" x14ac:dyDescent="0.35">
      <c r="A3705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  <c r="N3705">
        <f>VLOOKUP(Table5[[#This Row],[CONTROLN]],vlookup_table[],2,FALSE)</f>
        <v>1</v>
      </c>
      <c r="O3705">
        <f>VLOOKUP(Table5[[#This Row],[CONTROLN]],vlookup_table[],4,FALSE)</f>
        <v>2306</v>
      </c>
      <c r="P3705" t="str">
        <f>VLOOKUP(Table5[[#This Row],[CONTROLN]],vlookup_table[],5,FALSE)</f>
        <v>T1</v>
      </c>
      <c r="Q3705">
        <f>VLOOKUP(Table5[[#This Row],[CONTROLN]],vlookup_table[],7,FALSE)</f>
        <v>20</v>
      </c>
      <c r="R3705">
        <f t="shared" si="57"/>
        <v>74</v>
      </c>
      <c r="S37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06" spans="1:19" x14ac:dyDescent="0.35">
      <c r="A3706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  <c r="N3706">
        <f>VLOOKUP(Table5[[#This Row],[CONTROLN]],vlookup_table[],2,FALSE)</f>
        <v>0</v>
      </c>
      <c r="O3706">
        <f>VLOOKUP(Table5[[#This Row],[CONTROLN]],vlookup_table[],4,FALSE)</f>
        <v>4507</v>
      </c>
      <c r="P3706" t="str">
        <f>VLOOKUP(Table5[[#This Row],[CONTROLN]],vlookup_table[],5,FALSE)</f>
        <v>C1</v>
      </c>
      <c r="Q3706">
        <f>VLOOKUP(Table5[[#This Row],[CONTROLN]],vlookup_table[],7,FALSE)</f>
        <v>15</v>
      </c>
      <c r="R3706">
        <f t="shared" si="57"/>
        <v>51</v>
      </c>
      <c r="S37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07" spans="1:19" x14ac:dyDescent="0.35">
      <c r="A3707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  <c r="N3707">
        <f>VLOOKUP(Table5[[#This Row],[CONTROLN]],vlookup_table[],2,FALSE)</f>
        <v>1</v>
      </c>
      <c r="O3707">
        <f>VLOOKUP(Table5[[#This Row],[CONTROLN]],vlookup_table[],4,FALSE)</f>
        <v>6210</v>
      </c>
      <c r="P3707" t="str">
        <f>VLOOKUP(Table5[[#This Row],[CONTROLN]],vlookup_table[],5,FALSE)</f>
        <v/>
      </c>
      <c r="Q3707">
        <f>VLOOKUP(Table5[[#This Row],[CONTROLN]],vlookup_table[],7,FALSE)</f>
        <v>10</v>
      </c>
      <c r="R3707">
        <f t="shared" si="57"/>
        <v>34</v>
      </c>
      <c r="S3707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708" spans="1:19" x14ac:dyDescent="0.35">
      <c r="A3708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  <c r="N3708">
        <f>VLOOKUP(Table5[[#This Row],[CONTROLN]],vlookup_table[],2,FALSE)</f>
        <v>0</v>
      </c>
      <c r="O3708">
        <f>VLOOKUP(Table5[[#This Row],[CONTROLN]],vlookup_table[],4,FALSE)</f>
        <v>5201</v>
      </c>
      <c r="P3708" t="str">
        <f>VLOOKUP(Table5[[#This Row],[CONTROLN]],vlookup_table[],5,FALSE)</f>
        <v>U2</v>
      </c>
      <c r="Q3708">
        <f>VLOOKUP(Table5[[#This Row],[CONTROLN]],vlookup_table[],7,FALSE)</f>
        <v>20</v>
      </c>
      <c r="R3708">
        <f t="shared" si="57"/>
        <v>45</v>
      </c>
      <c r="S37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09" spans="1:19" x14ac:dyDescent="0.35">
      <c r="A3709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  <c r="N3709">
        <f>VLOOKUP(Table5[[#This Row],[CONTROLN]],vlookup_table[],2,FALSE)</f>
        <v>0</v>
      </c>
      <c r="O3709">
        <f>VLOOKUP(Table5[[#This Row],[CONTROLN]],vlookup_table[],4,FALSE)</f>
        <v>2307</v>
      </c>
      <c r="P3709" t="str">
        <f>VLOOKUP(Table5[[#This Row],[CONTROLN]],vlookup_table[],5,FALSE)</f>
        <v>T2</v>
      </c>
      <c r="Q3709">
        <f>VLOOKUP(Table5[[#This Row],[CONTROLN]],vlookup_table[],7,FALSE)</f>
        <v>20</v>
      </c>
      <c r="R3709">
        <f t="shared" si="57"/>
        <v>73</v>
      </c>
      <c r="S37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10" spans="1:19" x14ac:dyDescent="0.35">
      <c r="A3710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  <c r="N3710">
        <f>VLOOKUP(Table5[[#This Row],[CONTROLN]],vlookup_table[],2,FALSE)</f>
        <v>2</v>
      </c>
      <c r="O3710">
        <f>VLOOKUP(Table5[[#This Row],[CONTROLN]],vlookup_table[],4,FALSE)</f>
        <v>1707</v>
      </c>
      <c r="P3710" t="str">
        <f>VLOOKUP(Table5[[#This Row],[CONTROLN]],vlookup_table[],5,FALSE)</f>
        <v>S1</v>
      </c>
      <c r="Q3710">
        <f>VLOOKUP(Table5[[#This Row],[CONTROLN]],vlookup_table[],7,FALSE)</f>
        <v>15</v>
      </c>
      <c r="R3710">
        <f t="shared" si="57"/>
        <v>79</v>
      </c>
      <c r="S37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11" spans="1:19" x14ac:dyDescent="0.35">
      <c r="A371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  <c r="N3711">
        <f>VLOOKUP(Table5[[#This Row],[CONTROLN]],vlookup_table[],2,FALSE)</f>
        <v>2</v>
      </c>
      <c r="O3711">
        <f>VLOOKUP(Table5[[#This Row],[CONTROLN]],vlookup_table[],4,FALSE)</f>
        <v>2312</v>
      </c>
      <c r="P3711" t="str">
        <f>VLOOKUP(Table5[[#This Row],[CONTROLN]],vlookup_table[],5,FALSE)</f>
        <v>T2</v>
      </c>
      <c r="Q3711">
        <f>VLOOKUP(Table5[[#This Row],[CONTROLN]],vlookup_table[],7,FALSE)</f>
        <v>25</v>
      </c>
      <c r="R3711">
        <f t="shared" si="57"/>
        <v>73</v>
      </c>
      <c r="S37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12" spans="1:19" x14ac:dyDescent="0.35">
      <c r="A3712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  <c r="N3712">
        <f>VLOOKUP(Table5[[#This Row],[CONTROLN]],vlookup_table[],2,FALSE)</f>
        <v>28</v>
      </c>
      <c r="O3712">
        <f>VLOOKUP(Table5[[#This Row],[CONTROLN]],vlookup_table[],4,FALSE)</f>
        <v>5401</v>
      </c>
      <c r="P3712" t="str">
        <f>VLOOKUP(Table5[[#This Row],[CONTROLN]],vlookup_table[],5,FALSE)</f>
        <v>R2</v>
      </c>
      <c r="Q3712">
        <f>VLOOKUP(Table5[[#This Row],[CONTROLN]],vlookup_table[],7,FALSE)</f>
        <v>5</v>
      </c>
      <c r="R3712">
        <f t="shared" si="57"/>
        <v>43</v>
      </c>
      <c r="S37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13" spans="1:19" x14ac:dyDescent="0.35">
      <c r="A3713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  <c r="N3713">
        <f>VLOOKUP(Table5[[#This Row],[CONTROLN]],vlookup_table[],2,FALSE)</f>
        <v>28</v>
      </c>
      <c r="O3713">
        <f>VLOOKUP(Table5[[#This Row],[CONTROLN]],vlookup_table[],4,FALSE)</f>
        <v>2801</v>
      </c>
      <c r="P3713" t="str">
        <f>VLOOKUP(Table5[[#This Row],[CONTROLN]],vlookup_table[],5,FALSE)</f>
        <v>C2</v>
      </c>
      <c r="Q3713">
        <f>VLOOKUP(Table5[[#This Row],[CONTROLN]],vlookup_table[],7,FALSE)</f>
        <v>8</v>
      </c>
      <c r="R3713">
        <f t="shared" si="57"/>
        <v>69</v>
      </c>
      <c r="S37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14" spans="1:19" x14ac:dyDescent="0.35">
      <c r="A3714">
        <v>184237</v>
      </c>
      <c r="B3714" t="s">
        <v>41</v>
      </c>
      <c r="C3714" t="s">
        <v>14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  <c r="N3714">
        <f>VLOOKUP(Table5[[#This Row],[CONTROLN]],vlookup_table[],2,FALSE)</f>
        <v>0</v>
      </c>
      <c r="O3714">
        <f>VLOOKUP(Table5[[#This Row],[CONTROLN]],vlookup_table[],4,FALSE)</f>
        <v>6201</v>
      </c>
      <c r="P3714" t="str">
        <f>VLOOKUP(Table5[[#This Row],[CONTROLN]],vlookup_table[],5,FALSE)</f>
        <v>S1</v>
      </c>
      <c r="Q3714">
        <f>VLOOKUP(Table5[[#This Row],[CONTROLN]],vlookup_table[],7,FALSE)</f>
        <v>14</v>
      </c>
      <c r="R3714">
        <f t="shared" ref="R3714:R3777" si="58">IF(OR(O3714="",O3714=0),"",(1997-(1900+INT(O3714/100)))-IF(MOD(O3714,100)&gt;6,1,0))</f>
        <v>35</v>
      </c>
      <c r="S37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15" spans="1:19" x14ac:dyDescent="0.35">
      <c r="A3715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  <c r="N3715">
        <f>VLOOKUP(Table5[[#This Row],[CONTROLN]],vlookup_table[],2,FALSE)</f>
        <v>0</v>
      </c>
      <c r="O3715">
        <f>VLOOKUP(Table5[[#This Row],[CONTROLN]],vlookup_table[],4,FALSE)</f>
        <v>0</v>
      </c>
      <c r="P3715" t="str">
        <f>VLOOKUP(Table5[[#This Row],[CONTROLN]],vlookup_table[],5,FALSE)</f>
        <v>R2</v>
      </c>
      <c r="Q3715">
        <f>VLOOKUP(Table5[[#This Row],[CONTROLN]],vlookup_table[],7,FALSE)</f>
        <v>14</v>
      </c>
      <c r="R3715" t="str">
        <f t="shared" si="58"/>
        <v/>
      </c>
      <c r="S37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16" spans="1:19" x14ac:dyDescent="0.35">
      <c r="A3716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  <c r="N3716">
        <f>VLOOKUP(Table5[[#This Row],[CONTROLN]],vlookup_table[],2,FALSE)</f>
        <v>1</v>
      </c>
      <c r="O3716">
        <f>VLOOKUP(Table5[[#This Row],[CONTROLN]],vlookup_table[],4,FALSE)</f>
        <v>2307</v>
      </c>
      <c r="P3716" t="str">
        <f>VLOOKUP(Table5[[#This Row],[CONTROLN]],vlookup_table[],5,FALSE)</f>
        <v>R2</v>
      </c>
      <c r="Q3716">
        <f>VLOOKUP(Table5[[#This Row],[CONTROLN]],vlookup_table[],7,FALSE)</f>
        <v>15</v>
      </c>
      <c r="R3716">
        <f t="shared" si="58"/>
        <v>73</v>
      </c>
      <c r="S37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17" spans="1:19" x14ac:dyDescent="0.35">
      <c r="A3717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  <c r="N3717">
        <f>VLOOKUP(Table5[[#This Row],[CONTROLN]],vlookup_table[],2,FALSE)</f>
        <v>2</v>
      </c>
      <c r="O3717">
        <f>VLOOKUP(Table5[[#This Row],[CONTROLN]],vlookup_table[],4,FALSE)</f>
        <v>1501</v>
      </c>
      <c r="P3717" t="str">
        <f>VLOOKUP(Table5[[#This Row],[CONTROLN]],vlookup_table[],5,FALSE)</f>
        <v>R2</v>
      </c>
      <c r="Q3717">
        <f>VLOOKUP(Table5[[#This Row],[CONTROLN]],vlookup_table[],7,FALSE)</f>
        <v>20</v>
      </c>
      <c r="R3717">
        <f t="shared" si="58"/>
        <v>82</v>
      </c>
      <c r="S37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18" spans="1:19" x14ac:dyDescent="0.35">
      <c r="A3718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  <c r="N3718">
        <f>VLOOKUP(Table5[[#This Row],[CONTROLN]],vlookup_table[],2,FALSE)</f>
        <v>0</v>
      </c>
      <c r="O3718">
        <f>VLOOKUP(Table5[[#This Row],[CONTROLN]],vlookup_table[],4,FALSE)</f>
        <v>2701</v>
      </c>
      <c r="P3718" t="str">
        <f>VLOOKUP(Table5[[#This Row],[CONTROLN]],vlookup_table[],5,FALSE)</f>
        <v>U2</v>
      </c>
      <c r="Q3718">
        <f>VLOOKUP(Table5[[#This Row],[CONTROLN]],vlookup_table[],7,FALSE)</f>
        <v>3</v>
      </c>
      <c r="R3718">
        <f t="shared" si="58"/>
        <v>70</v>
      </c>
      <c r="S37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19" spans="1:19" x14ac:dyDescent="0.35">
      <c r="A3719">
        <v>138173</v>
      </c>
      <c r="B3719" t="s">
        <v>56</v>
      </c>
      <c r="C3719" t="s">
        <v>17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  <c r="N3719">
        <f>VLOOKUP(Table5[[#This Row],[CONTROLN]],vlookup_table[],2,FALSE)</f>
        <v>28</v>
      </c>
      <c r="O3719">
        <f>VLOOKUP(Table5[[#This Row],[CONTROLN]],vlookup_table[],4,FALSE)</f>
        <v>5401</v>
      </c>
      <c r="P3719" t="str">
        <f>VLOOKUP(Table5[[#This Row],[CONTROLN]],vlookup_table[],5,FALSE)</f>
        <v>S1</v>
      </c>
      <c r="Q3719">
        <f>VLOOKUP(Table5[[#This Row],[CONTROLN]],vlookup_table[],7,FALSE)</f>
        <v>10</v>
      </c>
      <c r="R3719">
        <f t="shared" si="58"/>
        <v>43</v>
      </c>
      <c r="S37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20" spans="1:19" x14ac:dyDescent="0.35">
      <c r="A3720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  <c r="N3720">
        <f>VLOOKUP(Table5[[#This Row],[CONTROLN]],vlookup_table[],2,FALSE)</f>
        <v>0</v>
      </c>
      <c r="O3720">
        <f>VLOOKUP(Table5[[#This Row],[CONTROLN]],vlookup_table[],4,FALSE)</f>
        <v>0</v>
      </c>
      <c r="P3720" t="str">
        <f>VLOOKUP(Table5[[#This Row],[CONTROLN]],vlookup_table[],5,FALSE)</f>
        <v>T3</v>
      </c>
      <c r="Q3720">
        <f>VLOOKUP(Table5[[#This Row],[CONTROLN]],vlookup_table[],7,FALSE)</f>
        <v>35</v>
      </c>
      <c r="R3720" t="str">
        <f t="shared" si="58"/>
        <v/>
      </c>
      <c r="S37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21" spans="1:19" x14ac:dyDescent="0.35">
      <c r="A372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  <c r="N3721">
        <f>VLOOKUP(Table5[[#This Row],[CONTROLN]],vlookup_table[],2,FALSE)</f>
        <v>0</v>
      </c>
      <c r="O3721">
        <f>VLOOKUP(Table5[[#This Row],[CONTROLN]],vlookup_table[],4,FALSE)</f>
        <v>4310</v>
      </c>
      <c r="P3721" t="str">
        <f>VLOOKUP(Table5[[#This Row],[CONTROLN]],vlookup_table[],5,FALSE)</f>
        <v>S2</v>
      </c>
      <c r="Q3721">
        <f>VLOOKUP(Table5[[#This Row],[CONTROLN]],vlookup_table[],7,FALSE)</f>
        <v>40</v>
      </c>
      <c r="R3721">
        <f t="shared" si="58"/>
        <v>53</v>
      </c>
      <c r="S37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22" spans="1:19" x14ac:dyDescent="0.35">
      <c r="A3722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  <c r="N3722">
        <f>VLOOKUP(Table5[[#This Row],[CONTROLN]],vlookup_table[],2,FALSE)</f>
        <v>1</v>
      </c>
      <c r="O3722">
        <f>VLOOKUP(Table5[[#This Row],[CONTROLN]],vlookup_table[],4,FALSE)</f>
        <v>5701</v>
      </c>
      <c r="P3722" t="str">
        <f>VLOOKUP(Table5[[#This Row],[CONTROLN]],vlookup_table[],5,FALSE)</f>
        <v>U1</v>
      </c>
      <c r="Q3722">
        <f>VLOOKUP(Table5[[#This Row],[CONTROLN]],vlookup_table[],7,FALSE)</f>
        <v>25</v>
      </c>
      <c r="R3722">
        <f t="shared" si="58"/>
        <v>40</v>
      </c>
      <c r="S37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23" spans="1:19" x14ac:dyDescent="0.35">
      <c r="A3723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  <c r="N3723">
        <f>VLOOKUP(Table5[[#This Row],[CONTROLN]],vlookup_table[],2,FALSE)</f>
        <v>0</v>
      </c>
      <c r="O3723">
        <f>VLOOKUP(Table5[[#This Row],[CONTROLN]],vlookup_table[],4,FALSE)</f>
        <v>3401</v>
      </c>
      <c r="P3723" t="str">
        <f>VLOOKUP(Table5[[#This Row],[CONTROLN]],vlookup_table[],5,FALSE)</f>
        <v>U2</v>
      </c>
      <c r="Q3723">
        <f>VLOOKUP(Table5[[#This Row],[CONTROLN]],vlookup_table[],7,FALSE)</f>
        <v>27</v>
      </c>
      <c r="R3723">
        <f t="shared" si="58"/>
        <v>63</v>
      </c>
      <c r="S37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24" spans="1:19" x14ac:dyDescent="0.35">
      <c r="A3724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  <c r="N3724">
        <f>VLOOKUP(Table5[[#This Row],[CONTROLN]],vlookup_table[],2,FALSE)</f>
        <v>0</v>
      </c>
      <c r="O3724">
        <f>VLOOKUP(Table5[[#This Row],[CONTROLN]],vlookup_table[],4,FALSE)</f>
        <v>0</v>
      </c>
      <c r="P3724" t="str">
        <f>VLOOKUP(Table5[[#This Row],[CONTROLN]],vlookup_table[],5,FALSE)</f>
        <v>S1</v>
      </c>
      <c r="Q3724">
        <f>VLOOKUP(Table5[[#This Row],[CONTROLN]],vlookup_table[],7,FALSE)</f>
        <v>35</v>
      </c>
      <c r="R3724" t="str">
        <f t="shared" si="58"/>
        <v/>
      </c>
      <c r="S37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25" spans="1:19" x14ac:dyDescent="0.35">
      <c r="A3725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  <c r="N3725">
        <f>VLOOKUP(Table5[[#This Row],[CONTROLN]],vlookup_table[],2,FALSE)</f>
        <v>0</v>
      </c>
      <c r="O3725">
        <f>VLOOKUP(Table5[[#This Row],[CONTROLN]],vlookup_table[],4,FALSE)</f>
        <v>2205</v>
      </c>
      <c r="P3725" t="str">
        <f>VLOOKUP(Table5[[#This Row],[CONTROLN]],vlookup_table[],5,FALSE)</f>
        <v>S1</v>
      </c>
      <c r="Q3725">
        <f>VLOOKUP(Table5[[#This Row],[CONTROLN]],vlookup_table[],7,FALSE)</f>
        <v>5</v>
      </c>
      <c r="R3725">
        <f t="shared" si="58"/>
        <v>75</v>
      </c>
      <c r="S37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26" spans="1:19" x14ac:dyDescent="0.35">
      <c r="A3726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  <c r="N3726">
        <f>VLOOKUP(Table5[[#This Row],[CONTROLN]],vlookup_table[],2,FALSE)</f>
        <v>2</v>
      </c>
      <c r="O3726">
        <f>VLOOKUP(Table5[[#This Row],[CONTROLN]],vlookup_table[],4,FALSE)</f>
        <v>1303</v>
      </c>
      <c r="P3726" t="str">
        <f>VLOOKUP(Table5[[#This Row],[CONTROLN]],vlookup_table[],5,FALSE)</f>
        <v>C2</v>
      </c>
      <c r="Q3726">
        <f>VLOOKUP(Table5[[#This Row],[CONTROLN]],vlookup_table[],7,FALSE)</f>
        <v>20</v>
      </c>
      <c r="R3726">
        <f t="shared" si="58"/>
        <v>84</v>
      </c>
      <c r="S37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27" spans="1:19" x14ac:dyDescent="0.35">
      <c r="A3727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  <c r="N3727">
        <f>VLOOKUP(Table5[[#This Row],[CONTROLN]],vlookup_table[],2,FALSE)</f>
        <v>28</v>
      </c>
      <c r="O3727">
        <f>VLOOKUP(Table5[[#This Row],[CONTROLN]],vlookup_table[],4,FALSE)</f>
        <v>4201</v>
      </c>
      <c r="P3727" t="str">
        <f>VLOOKUP(Table5[[#This Row],[CONTROLN]],vlookup_table[],5,FALSE)</f>
        <v>R2</v>
      </c>
      <c r="Q3727">
        <f>VLOOKUP(Table5[[#This Row],[CONTROLN]],vlookup_table[],7,FALSE)</f>
        <v>9</v>
      </c>
      <c r="R3727">
        <f t="shared" si="58"/>
        <v>55</v>
      </c>
      <c r="S37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28" spans="1:19" x14ac:dyDescent="0.35">
      <c r="A3728">
        <v>139030</v>
      </c>
      <c r="B3728" t="s">
        <v>56</v>
      </c>
      <c r="C3728" t="s">
        <v>17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  <c r="N3728">
        <f>VLOOKUP(Table5[[#This Row],[CONTROLN]],vlookup_table[],2,FALSE)</f>
        <v>0</v>
      </c>
      <c r="O3728">
        <f>VLOOKUP(Table5[[#This Row],[CONTROLN]],vlookup_table[],4,FALSE)</f>
        <v>3701</v>
      </c>
      <c r="P3728" t="str">
        <f>VLOOKUP(Table5[[#This Row],[CONTROLN]],vlookup_table[],5,FALSE)</f>
        <v/>
      </c>
      <c r="Q3728">
        <f>VLOOKUP(Table5[[#This Row],[CONTROLN]],vlookup_table[],7,FALSE)</f>
        <v>5</v>
      </c>
      <c r="R3728">
        <f t="shared" si="58"/>
        <v>60</v>
      </c>
      <c r="S3728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729" spans="1:19" x14ac:dyDescent="0.35">
      <c r="A3729">
        <v>89500</v>
      </c>
      <c r="B3729" t="s">
        <v>56</v>
      </c>
      <c r="C3729" t="s">
        <v>17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  <c r="N3729">
        <f>VLOOKUP(Table5[[#This Row],[CONTROLN]],vlookup_table[],2,FALSE)</f>
        <v>0</v>
      </c>
      <c r="O3729">
        <f>VLOOKUP(Table5[[#This Row],[CONTROLN]],vlookup_table[],4,FALSE)</f>
        <v>3301</v>
      </c>
      <c r="P3729" t="str">
        <f>VLOOKUP(Table5[[#This Row],[CONTROLN]],vlookup_table[],5,FALSE)</f>
        <v>S3</v>
      </c>
      <c r="Q3729">
        <f>VLOOKUP(Table5[[#This Row],[CONTROLN]],vlookup_table[],7,FALSE)</f>
        <v>10</v>
      </c>
      <c r="R3729">
        <f t="shared" si="58"/>
        <v>64</v>
      </c>
      <c r="S37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30" spans="1:19" x14ac:dyDescent="0.35">
      <c r="A3730">
        <v>48587</v>
      </c>
      <c r="B3730" t="s">
        <v>44</v>
      </c>
      <c r="C3730" t="s">
        <v>14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  <c r="N3730">
        <f>VLOOKUP(Table5[[#This Row],[CONTROLN]],vlookup_table[],2,FALSE)</f>
        <v>1</v>
      </c>
      <c r="O3730">
        <f>VLOOKUP(Table5[[#This Row],[CONTROLN]],vlookup_table[],4,FALSE)</f>
        <v>2301</v>
      </c>
      <c r="P3730" t="str">
        <f>VLOOKUP(Table5[[#This Row],[CONTROLN]],vlookup_table[],5,FALSE)</f>
        <v>R2</v>
      </c>
      <c r="Q3730">
        <f>VLOOKUP(Table5[[#This Row],[CONTROLN]],vlookup_table[],7,FALSE)</f>
        <v>15</v>
      </c>
      <c r="R3730">
        <f t="shared" si="58"/>
        <v>74</v>
      </c>
      <c r="S37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31" spans="1:19" x14ac:dyDescent="0.35">
      <c r="A373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  <c r="N3731">
        <f>VLOOKUP(Table5[[#This Row],[CONTROLN]],vlookup_table[],2,FALSE)</f>
        <v>0</v>
      </c>
      <c r="O3731">
        <f>VLOOKUP(Table5[[#This Row],[CONTROLN]],vlookup_table[],4,FALSE)</f>
        <v>0</v>
      </c>
      <c r="P3731" t="str">
        <f>VLOOKUP(Table5[[#This Row],[CONTROLN]],vlookup_table[],5,FALSE)</f>
        <v>T1</v>
      </c>
      <c r="Q3731">
        <f>VLOOKUP(Table5[[#This Row],[CONTROLN]],vlookup_table[],7,FALSE)</f>
        <v>10</v>
      </c>
      <c r="R3731" t="str">
        <f t="shared" si="58"/>
        <v/>
      </c>
      <c r="S37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32" spans="1:19" x14ac:dyDescent="0.35">
      <c r="A3732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  <c r="N3732">
        <f>VLOOKUP(Table5[[#This Row],[CONTROLN]],vlookup_table[],2,FALSE)</f>
        <v>2</v>
      </c>
      <c r="O3732">
        <f>VLOOKUP(Table5[[#This Row],[CONTROLN]],vlookup_table[],4,FALSE)</f>
        <v>0</v>
      </c>
      <c r="P3732" t="str">
        <f>VLOOKUP(Table5[[#This Row],[CONTROLN]],vlookup_table[],5,FALSE)</f>
        <v>C3</v>
      </c>
      <c r="Q3732">
        <f>VLOOKUP(Table5[[#This Row],[CONTROLN]],vlookup_table[],7,FALSE)</f>
        <v>16</v>
      </c>
      <c r="R3732" t="str">
        <f t="shared" si="58"/>
        <v/>
      </c>
      <c r="S37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33" spans="1:19" x14ac:dyDescent="0.35">
      <c r="A3733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  <c r="N3733">
        <f>VLOOKUP(Table5[[#This Row],[CONTROLN]],vlookup_table[],2,FALSE)</f>
        <v>0</v>
      </c>
      <c r="O3733">
        <f>VLOOKUP(Table5[[#This Row],[CONTROLN]],vlookup_table[],4,FALSE)</f>
        <v>5401</v>
      </c>
      <c r="P3733" t="str">
        <f>VLOOKUP(Table5[[#This Row],[CONTROLN]],vlookup_table[],5,FALSE)</f>
        <v>S1</v>
      </c>
      <c r="Q3733">
        <f>VLOOKUP(Table5[[#This Row],[CONTROLN]],vlookup_table[],7,FALSE)</f>
        <v>8</v>
      </c>
      <c r="R3733">
        <f t="shared" si="58"/>
        <v>43</v>
      </c>
      <c r="S37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34" spans="1:19" x14ac:dyDescent="0.35">
      <c r="A3734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  <c r="N3734">
        <f>VLOOKUP(Table5[[#This Row],[CONTROLN]],vlookup_table[],2,FALSE)</f>
        <v>2</v>
      </c>
      <c r="O3734">
        <f>VLOOKUP(Table5[[#This Row],[CONTROLN]],vlookup_table[],4,FALSE)</f>
        <v>0</v>
      </c>
      <c r="P3734" t="str">
        <f>VLOOKUP(Table5[[#This Row],[CONTROLN]],vlookup_table[],5,FALSE)</f>
        <v>R2</v>
      </c>
      <c r="Q3734">
        <f>VLOOKUP(Table5[[#This Row],[CONTROLN]],vlookup_table[],7,FALSE)</f>
        <v>11</v>
      </c>
      <c r="R3734" t="str">
        <f t="shared" si="58"/>
        <v/>
      </c>
      <c r="S37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35" spans="1:19" x14ac:dyDescent="0.35">
      <c r="A3735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  <c r="N3735">
        <f>VLOOKUP(Table5[[#This Row],[CONTROLN]],vlookup_table[],2,FALSE)</f>
        <v>0</v>
      </c>
      <c r="O3735">
        <f>VLOOKUP(Table5[[#This Row],[CONTROLN]],vlookup_table[],4,FALSE)</f>
        <v>4906</v>
      </c>
      <c r="P3735" t="str">
        <f>VLOOKUP(Table5[[#This Row],[CONTROLN]],vlookup_table[],5,FALSE)</f>
        <v>C2</v>
      </c>
      <c r="Q3735">
        <f>VLOOKUP(Table5[[#This Row],[CONTROLN]],vlookup_table[],7,FALSE)</f>
        <v>25</v>
      </c>
      <c r="R3735">
        <f t="shared" si="58"/>
        <v>48</v>
      </c>
      <c r="S37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36" spans="1:19" x14ac:dyDescent="0.35">
      <c r="A3736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  <c r="N3736">
        <f>VLOOKUP(Table5[[#This Row],[CONTROLN]],vlookup_table[],2,FALSE)</f>
        <v>1</v>
      </c>
      <c r="O3736">
        <f>VLOOKUP(Table5[[#This Row],[CONTROLN]],vlookup_table[],4,FALSE)</f>
        <v>4601</v>
      </c>
      <c r="P3736" t="str">
        <f>VLOOKUP(Table5[[#This Row],[CONTROLN]],vlookup_table[],5,FALSE)</f>
        <v>C1</v>
      </c>
      <c r="Q3736">
        <f>VLOOKUP(Table5[[#This Row],[CONTROLN]],vlookup_table[],7,FALSE)</f>
        <v>15</v>
      </c>
      <c r="R3736">
        <f t="shared" si="58"/>
        <v>51</v>
      </c>
      <c r="S37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37" spans="1:19" x14ac:dyDescent="0.35">
      <c r="A3737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  <c r="N3737">
        <f>VLOOKUP(Table5[[#This Row],[CONTROLN]],vlookup_table[],2,FALSE)</f>
        <v>28</v>
      </c>
      <c r="O3737">
        <f>VLOOKUP(Table5[[#This Row],[CONTROLN]],vlookup_table[],4,FALSE)</f>
        <v>1601</v>
      </c>
      <c r="P3737" t="str">
        <f>VLOOKUP(Table5[[#This Row],[CONTROLN]],vlookup_table[],5,FALSE)</f>
        <v>S1</v>
      </c>
      <c r="Q3737">
        <f>VLOOKUP(Table5[[#This Row],[CONTROLN]],vlookup_table[],7,FALSE)</f>
        <v>17</v>
      </c>
      <c r="R3737">
        <f t="shared" si="58"/>
        <v>81</v>
      </c>
      <c r="S37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38" spans="1:19" x14ac:dyDescent="0.35">
      <c r="A3738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  <c r="N3738">
        <f>VLOOKUP(Table5[[#This Row],[CONTROLN]],vlookup_table[],2,FALSE)</f>
        <v>0</v>
      </c>
      <c r="O3738">
        <f>VLOOKUP(Table5[[#This Row],[CONTROLN]],vlookup_table[],4,FALSE)</f>
        <v>3107</v>
      </c>
      <c r="P3738" t="str">
        <f>VLOOKUP(Table5[[#This Row],[CONTROLN]],vlookup_table[],5,FALSE)</f>
        <v>S2</v>
      </c>
      <c r="Q3738">
        <f>VLOOKUP(Table5[[#This Row],[CONTROLN]],vlookup_table[],7,FALSE)</f>
        <v>12</v>
      </c>
      <c r="R3738">
        <f t="shared" si="58"/>
        <v>65</v>
      </c>
      <c r="S37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39" spans="1:19" x14ac:dyDescent="0.35">
      <c r="A3739">
        <v>138597</v>
      </c>
      <c r="B3739" t="s">
        <v>56</v>
      </c>
      <c r="C3739" t="s">
        <v>17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  <c r="N3739">
        <f>VLOOKUP(Table5[[#This Row],[CONTROLN]],vlookup_table[],2,FALSE)</f>
        <v>2</v>
      </c>
      <c r="O3739">
        <f>VLOOKUP(Table5[[#This Row],[CONTROLN]],vlookup_table[],4,FALSE)</f>
        <v>3009</v>
      </c>
      <c r="P3739" t="str">
        <f>VLOOKUP(Table5[[#This Row],[CONTROLN]],vlookup_table[],5,FALSE)</f>
        <v>T1</v>
      </c>
      <c r="Q3739">
        <f>VLOOKUP(Table5[[#This Row],[CONTROLN]],vlookup_table[],7,FALSE)</f>
        <v>11</v>
      </c>
      <c r="R3739">
        <f t="shared" si="58"/>
        <v>66</v>
      </c>
      <c r="S37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40" spans="1:19" x14ac:dyDescent="0.35">
      <c r="A3740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  <c r="N3740">
        <f>VLOOKUP(Table5[[#This Row],[CONTROLN]],vlookup_table[],2,FALSE)</f>
        <v>0</v>
      </c>
      <c r="O3740">
        <f>VLOOKUP(Table5[[#This Row],[CONTROLN]],vlookup_table[],4,FALSE)</f>
        <v>4801</v>
      </c>
      <c r="P3740" t="str">
        <f>VLOOKUP(Table5[[#This Row],[CONTROLN]],vlookup_table[],5,FALSE)</f>
        <v>S2</v>
      </c>
      <c r="Q3740">
        <f>VLOOKUP(Table5[[#This Row],[CONTROLN]],vlookup_table[],7,FALSE)</f>
        <v>10</v>
      </c>
      <c r="R3740">
        <f t="shared" si="58"/>
        <v>49</v>
      </c>
      <c r="S37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41" spans="1:19" x14ac:dyDescent="0.35">
      <c r="A374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  <c r="N3741">
        <f>VLOOKUP(Table5[[#This Row],[CONTROLN]],vlookup_table[],2,FALSE)</f>
        <v>28</v>
      </c>
      <c r="O3741">
        <f>VLOOKUP(Table5[[#This Row],[CONTROLN]],vlookup_table[],4,FALSE)</f>
        <v>4612</v>
      </c>
      <c r="P3741" t="str">
        <f>VLOOKUP(Table5[[#This Row],[CONTROLN]],vlookup_table[],5,FALSE)</f>
        <v>S1</v>
      </c>
      <c r="Q3741">
        <f>VLOOKUP(Table5[[#This Row],[CONTROLN]],vlookup_table[],7,FALSE)</f>
        <v>27</v>
      </c>
      <c r="R3741">
        <f t="shared" si="58"/>
        <v>50</v>
      </c>
      <c r="S37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42" spans="1:19" x14ac:dyDescent="0.35">
      <c r="A3742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  <c r="N3742">
        <f>VLOOKUP(Table5[[#This Row],[CONTROLN]],vlookup_table[],2,FALSE)</f>
        <v>2</v>
      </c>
      <c r="O3742">
        <f>VLOOKUP(Table5[[#This Row],[CONTROLN]],vlookup_table[],4,FALSE)</f>
        <v>6201</v>
      </c>
      <c r="P3742" t="str">
        <f>VLOOKUP(Table5[[#This Row],[CONTROLN]],vlookup_table[],5,FALSE)</f>
        <v>C1</v>
      </c>
      <c r="Q3742">
        <f>VLOOKUP(Table5[[#This Row],[CONTROLN]],vlookup_table[],7,FALSE)</f>
        <v>11</v>
      </c>
      <c r="R3742">
        <f t="shared" si="58"/>
        <v>35</v>
      </c>
      <c r="S37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43" spans="1:19" x14ac:dyDescent="0.35">
      <c r="A3743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  <c r="N3743">
        <f>VLOOKUP(Table5[[#This Row],[CONTROLN]],vlookup_table[],2,FALSE)</f>
        <v>0</v>
      </c>
      <c r="O3743">
        <f>VLOOKUP(Table5[[#This Row],[CONTROLN]],vlookup_table[],4,FALSE)</f>
        <v>2201</v>
      </c>
      <c r="P3743" t="str">
        <f>VLOOKUP(Table5[[#This Row],[CONTROLN]],vlookup_table[],5,FALSE)</f>
        <v>U3</v>
      </c>
      <c r="Q3743">
        <f>VLOOKUP(Table5[[#This Row],[CONTROLN]],vlookup_table[],7,FALSE)</f>
        <v>10</v>
      </c>
      <c r="R3743">
        <f t="shared" si="58"/>
        <v>75</v>
      </c>
      <c r="S37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44" spans="1:19" x14ac:dyDescent="0.35">
      <c r="A3744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  <c r="N3744">
        <f>VLOOKUP(Table5[[#This Row],[CONTROLN]],vlookup_table[],2,FALSE)</f>
        <v>1</v>
      </c>
      <c r="O3744">
        <f>VLOOKUP(Table5[[#This Row],[CONTROLN]],vlookup_table[],4,FALSE)</f>
        <v>0</v>
      </c>
      <c r="P3744" t="str">
        <f>VLOOKUP(Table5[[#This Row],[CONTROLN]],vlookup_table[],5,FALSE)</f>
        <v>U2</v>
      </c>
      <c r="Q3744">
        <f>VLOOKUP(Table5[[#This Row],[CONTROLN]],vlookup_table[],7,FALSE)</f>
        <v>5</v>
      </c>
      <c r="R3744" t="str">
        <f t="shared" si="58"/>
        <v/>
      </c>
      <c r="S37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45" spans="1:19" x14ac:dyDescent="0.35">
      <c r="A3745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  <c r="N3745">
        <f>VLOOKUP(Table5[[#This Row],[CONTROLN]],vlookup_table[],2,FALSE)</f>
        <v>0</v>
      </c>
      <c r="O3745">
        <f>VLOOKUP(Table5[[#This Row],[CONTROLN]],vlookup_table[],4,FALSE)</f>
        <v>3901</v>
      </c>
      <c r="P3745" t="str">
        <f>VLOOKUP(Table5[[#This Row],[CONTROLN]],vlookup_table[],5,FALSE)</f>
        <v>C2</v>
      </c>
      <c r="Q3745">
        <f>VLOOKUP(Table5[[#This Row],[CONTROLN]],vlookup_table[],7,FALSE)</f>
        <v>10</v>
      </c>
      <c r="R3745">
        <f t="shared" si="58"/>
        <v>58</v>
      </c>
      <c r="S37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46" spans="1:19" x14ac:dyDescent="0.35">
      <c r="A3746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  <c r="N3746">
        <f>VLOOKUP(Table5[[#This Row],[CONTROLN]],vlookup_table[],2,FALSE)</f>
        <v>2</v>
      </c>
      <c r="O3746">
        <f>VLOOKUP(Table5[[#This Row],[CONTROLN]],vlookup_table[],4,FALSE)</f>
        <v>5206</v>
      </c>
      <c r="P3746" t="str">
        <f>VLOOKUP(Table5[[#This Row],[CONTROLN]],vlookup_table[],5,FALSE)</f>
        <v>S1</v>
      </c>
      <c r="Q3746">
        <f>VLOOKUP(Table5[[#This Row],[CONTROLN]],vlookup_table[],7,FALSE)</f>
        <v>10</v>
      </c>
      <c r="R3746">
        <f t="shared" si="58"/>
        <v>45</v>
      </c>
      <c r="S37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47" spans="1:19" x14ac:dyDescent="0.35">
      <c r="A3747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  <c r="N3747">
        <f>VLOOKUP(Table5[[#This Row],[CONTROLN]],vlookup_table[],2,FALSE)</f>
        <v>0</v>
      </c>
      <c r="O3747">
        <f>VLOOKUP(Table5[[#This Row],[CONTROLN]],vlookup_table[],4,FALSE)</f>
        <v>2401</v>
      </c>
      <c r="P3747" t="str">
        <f>VLOOKUP(Table5[[#This Row],[CONTROLN]],vlookup_table[],5,FALSE)</f>
        <v>S1</v>
      </c>
      <c r="Q3747">
        <f>VLOOKUP(Table5[[#This Row],[CONTROLN]],vlookup_table[],7,FALSE)</f>
        <v>25</v>
      </c>
      <c r="R3747">
        <f t="shared" si="58"/>
        <v>73</v>
      </c>
      <c r="S37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48" spans="1:19" x14ac:dyDescent="0.35">
      <c r="A3748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  <c r="N3748">
        <f>VLOOKUP(Table5[[#This Row],[CONTROLN]],vlookup_table[],2,FALSE)</f>
        <v>2</v>
      </c>
      <c r="O3748">
        <f>VLOOKUP(Table5[[#This Row],[CONTROLN]],vlookup_table[],4,FALSE)</f>
        <v>1101</v>
      </c>
      <c r="P3748" t="str">
        <f>VLOOKUP(Table5[[#This Row],[CONTROLN]],vlookup_table[],5,FALSE)</f>
        <v>T2</v>
      </c>
      <c r="Q3748">
        <f>VLOOKUP(Table5[[#This Row],[CONTROLN]],vlookup_table[],7,FALSE)</f>
        <v>10</v>
      </c>
      <c r="R3748">
        <f t="shared" si="58"/>
        <v>86</v>
      </c>
      <c r="S37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49" spans="1:19" x14ac:dyDescent="0.35">
      <c r="A3749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  <c r="N3749">
        <f>VLOOKUP(Table5[[#This Row],[CONTROLN]],vlookup_table[],2,FALSE)</f>
        <v>0</v>
      </c>
      <c r="O3749">
        <f>VLOOKUP(Table5[[#This Row],[CONTROLN]],vlookup_table[],4,FALSE)</f>
        <v>4206</v>
      </c>
      <c r="P3749" t="str">
        <f>VLOOKUP(Table5[[#This Row],[CONTROLN]],vlookup_table[],5,FALSE)</f>
        <v>T2</v>
      </c>
      <c r="Q3749">
        <f>VLOOKUP(Table5[[#This Row],[CONTROLN]],vlookup_table[],7,FALSE)</f>
        <v>10</v>
      </c>
      <c r="R3749">
        <f t="shared" si="58"/>
        <v>55</v>
      </c>
      <c r="S37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50" spans="1:19" x14ac:dyDescent="0.35">
      <c r="A3750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  <c r="N3750">
        <f>VLOOKUP(Table5[[#This Row],[CONTROLN]],vlookup_table[],2,FALSE)</f>
        <v>0</v>
      </c>
      <c r="O3750">
        <f>VLOOKUP(Table5[[#This Row],[CONTROLN]],vlookup_table[],4,FALSE)</f>
        <v>3608</v>
      </c>
      <c r="P3750" t="str">
        <f>VLOOKUP(Table5[[#This Row],[CONTROLN]],vlookup_table[],5,FALSE)</f>
        <v>S2</v>
      </c>
      <c r="Q3750">
        <f>VLOOKUP(Table5[[#This Row],[CONTROLN]],vlookup_table[],7,FALSE)</f>
        <v>20</v>
      </c>
      <c r="R3750">
        <f t="shared" si="58"/>
        <v>60</v>
      </c>
      <c r="S37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51" spans="1:19" x14ac:dyDescent="0.35">
      <c r="A3751">
        <v>188734</v>
      </c>
      <c r="B3751" t="s">
        <v>38</v>
      </c>
      <c r="C3751" t="s">
        <v>109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  <c r="N3751">
        <f>VLOOKUP(Table5[[#This Row],[CONTROLN]],vlookup_table[],2,FALSE)</f>
        <v>14002</v>
      </c>
      <c r="O3751">
        <f>VLOOKUP(Table5[[#This Row],[CONTROLN]],vlookup_table[],4,FALSE)</f>
        <v>0</v>
      </c>
      <c r="P3751" t="str">
        <f>VLOOKUP(Table5[[#This Row],[CONTROLN]],vlookup_table[],5,FALSE)</f>
        <v>T2</v>
      </c>
      <c r="Q3751">
        <f>VLOOKUP(Table5[[#This Row],[CONTROLN]],vlookup_table[],7,FALSE)</f>
        <v>5</v>
      </c>
      <c r="R3751" t="str">
        <f t="shared" si="58"/>
        <v/>
      </c>
      <c r="S37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52" spans="1:19" x14ac:dyDescent="0.35">
      <c r="A3752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  <c r="N3752">
        <f>VLOOKUP(Table5[[#This Row],[CONTROLN]],vlookup_table[],2,FALSE)</f>
        <v>1</v>
      </c>
      <c r="O3752">
        <f>VLOOKUP(Table5[[#This Row],[CONTROLN]],vlookup_table[],4,FALSE)</f>
        <v>3901</v>
      </c>
      <c r="P3752" t="str">
        <f>VLOOKUP(Table5[[#This Row],[CONTROLN]],vlookup_table[],5,FALSE)</f>
        <v>U4</v>
      </c>
      <c r="Q3752">
        <f>VLOOKUP(Table5[[#This Row],[CONTROLN]],vlookup_table[],7,FALSE)</f>
        <v>19</v>
      </c>
      <c r="R3752">
        <f t="shared" si="58"/>
        <v>58</v>
      </c>
      <c r="S37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53" spans="1:19" x14ac:dyDescent="0.35">
      <c r="A3753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  <c r="N3753">
        <f>VLOOKUP(Table5[[#This Row],[CONTROLN]],vlookup_table[],2,FALSE)</f>
        <v>0</v>
      </c>
      <c r="O3753">
        <f>VLOOKUP(Table5[[#This Row],[CONTROLN]],vlookup_table[],4,FALSE)</f>
        <v>4003</v>
      </c>
      <c r="P3753" t="str">
        <f>VLOOKUP(Table5[[#This Row],[CONTROLN]],vlookup_table[],5,FALSE)</f>
        <v>U1</v>
      </c>
      <c r="Q3753">
        <f>VLOOKUP(Table5[[#This Row],[CONTROLN]],vlookup_table[],7,FALSE)</f>
        <v>125</v>
      </c>
      <c r="R3753">
        <f t="shared" si="58"/>
        <v>57</v>
      </c>
      <c r="S37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54" spans="1:19" x14ac:dyDescent="0.35">
      <c r="A3754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  <c r="N3754">
        <f>VLOOKUP(Table5[[#This Row],[CONTROLN]],vlookup_table[],2,FALSE)</f>
        <v>2</v>
      </c>
      <c r="O3754">
        <f>VLOOKUP(Table5[[#This Row],[CONTROLN]],vlookup_table[],4,FALSE)</f>
        <v>2607</v>
      </c>
      <c r="P3754" t="str">
        <f>VLOOKUP(Table5[[#This Row],[CONTROLN]],vlookup_table[],5,FALSE)</f>
        <v>C2</v>
      </c>
      <c r="Q3754">
        <f>VLOOKUP(Table5[[#This Row],[CONTROLN]],vlookup_table[],7,FALSE)</f>
        <v>10</v>
      </c>
      <c r="R3754">
        <f t="shared" si="58"/>
        <v>70</v>
      </c>
      <c r="S37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55" spans="1:19" x14ac:dyDescent="0.35">
      <c r="A3755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  <c r="N3755">
        <f>VLOOKUP(Table5[[#This Row],[CONTROLN]],vlookup_table[],2,FALSE)</f>
        <v>2</v>
      </c>
      <c r="O3755">
        <f>VLOOKUP(Table5[[#This Row],[CONTROLN]],vlookup_table[],4,FALSE)</f>
        <v>5201</v>
      </c>
      <c r="P3755" t="str">
        <f>VLOOKUP(Table5[[#This Row],[CONTROLN]],vlookup_table[],5,FALSE)</f>
        <v>R2</v>
      </c>
      <c r="Q3755">
        <f>VLOOKUP(Table5[[#This Row],[CONTROLN]],vlookup_table[],7,FALSE)</f>
        <v>10</v>
      </c>
      <c r="R3755">
        <f t="shared" si="58"/>
        <v>45</v>
      </c>
      <c r="S37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56" spans="1:19" x14ac:dyDescent="0.35">
      <c r="A3756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  <c r="N3756">
        <f>VLOOKUP(Table5[[#This Row],[CONTROLN]],vlookup_table[],2,FALSE)</f>
        <v>1</v>
      </c>
      <c r="O3756">
        <f>VLOOKUP(Table5[[#This Row],[CONTROLN]],vlookup_table[],4,FALSE)</f>
        <v>0</v>
      </c>
      <c r="P3756" t="str">
        <f>VLOOKUP(Table5[[#This Row],[CONTROLN]],vlookup_table[],5,FALSE)</f>
        <v>U1</v>
      </c>
      <c r="Q3756">
        <f>VLOOKUP(Table5[[#This Row],[CONTROLN]],vlookup_table[],7,FALSE)</f>
        <v>21</v>
      </c>
      <c r="R3756" t="str">
        <f t="shared" si="58"/>
        <v/>
      </c>
      <c r="S37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57" spans="1:19" x14ac:dyDescent="0.35">
      <c r="A3757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  <c r="N3757">
        <f>VLOOKUP(Table5[[#This Row],[CONTROLN]],vlookup_table[],2,FALSE)</f>
        <v>1</v>
      </c>
      <c r="O3757">
        <f>VLOOKUP(Table5[[#This Row],[CONTROLN]],vlookup_table[],4,FALSE)</f>
        <v>5401</v>
      </c>
      <c r="P3757" t="str">
        <f>VLOOKUP(Table5[[#This Row],[CONTROLN]],vlookup_table[],5,FALSE)</f>
        <v>S2</v>
      </c>
      <c r="Q3757">
        <f>VLOOKUP(Table5[[#This Row],[CONTROLN]],vlookup_table[],7,FALSE)</f>
        <v>14</v>
      </c>
      <c r="R3757">
        <f t="shared" si="58"/>
        <v>43</v>
      </c>
      <c r="S37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58" spans="1:19" x14ac:dyDescent="0.35">
      <c r="A3758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  <c r="N3758">
        <f>VLOOKUP(Table5[[#This Row],[CONTROLN]],vlookup_table[],2,FALSE)</f>
        <v>2</v>
      </c>
      <c r="O3758">
        <f>VLOOKUP(Table5[[#This Row],[CONTROLN]],vlookup_table[],4,FALSE)</f>
        <v>0</v>
      </c>
      <c r="P3758" t="str">
        <f>VLOOKUP(Table5[[#This Row],[CONTROLN]],vlookup_table[],5,FALSE)</f>
        <v>R3</v>
      </c>
      <c r="Q3758">
        <f>VLOOKUP(Table5[[#This Row],[CONTROLN]],vlookup_table[],7,FALSE)</f>
        <v>10</v>
      </c>
      <c r="R3758" t="str">
        <f t="shared" si="58"/>
        <v/>
      </c>
      <c r="S37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59" spans="1:19" x14ac:dyDescent="0.35">
      <c r="A3759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  <c r="N3759">
        <f>VLOOKUP(Table5[[#This Row],[CONTROLN]],vlookup_table[],2,FALSE)</f>
        <v>0</v>
      </c>
      <c r="O3759">
        <f>VLOOKUP(Table5[[#This Row],[CONTROLN]],vlookup_table[],4,FALSE)</f>
        <v>0</v>
      </c>
      <c r="P3759" t="str">
        <f>VLOOKUP(Table5[[#This Row],[CONTROLN]],vlookup_table[],5,FALSE)</f>
        <v>C2</v>
      </c>
      <c r="Q3759">
        <f>VLOOKUP(Table5[[#This Row],[CONTROLN]],vlookup_table[],7,FALSE)</f>
        <v>30</v>
      </c>
      <c r="R3759" t="str">
        <f t="shared" si="58"/>
        <v/>
      </c>
      <c r="S37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60" spans="1:19" x14ac:dyDescent="0.35">
      <c r="A3760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  <c r="N3760">
        <f>VLOOKUP(Table5[[#This Row],[CONTROLN]],vlookup_table[],2,FALSE)</f>
        <v>0</v>
      </c>
      <c r="O3760">
        <f>VLOOKUP(Table5[[#This Row],[CONTROLN]],vlookup_table[],4,FALSE)</f>
        <v>0</v>
      </c>
      <c r="P3760" t="str">
        <f>VLOOKUP(Table5[[#This Row],[CONTROLN]],vlookup_table[],5,FALSE)</f>
        <v>R2</v>
      </c>
      <c r="Q3760">
        <f>VLOOKUP(Table5[[#This Row],[CONTROLN]],vlookup_table[],7,FALSE)</f>
        <v>7</v>
      </c>
      <c r="R3760" t="str">
        <f t="shared" si="58"/>
        <v/>
      </c>
      <c r="S37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61" spans="1:19" x14ac:dyDescent="0.35">
      <c r="A3761">
        <v>112301</v>
      </c>
      <c r="B3761" t="s">
        <v>21</v>
      </c>
      <c r="C3761" t="s">
        <v>109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  <c r="N3761">
        <f>VLOOKUP(Table5[[#This Row],[CONTROLN]],vlookup_table[],2,FALSE)</f>
        <v>0</v>
      </c>
      <c r="O3761">
        <f>VLOOKUP(Table5[[#This Row],[CONTROLN]],vlookup_table[],4,FALSE)</f>
        <v>0</v>
      </c>
      <c r="P3761" t="str">
        <f>VLOOKUP(Table5[[#This Row],[CONTROLN]],vlookup_table[],5,FALSE)</f>
        <v>R3</v>
      </c>
      <c r="Q3761">
        <f>VLOOKUP(Table5[[#This Row],[CONTROLN]],vlookup_table[],7,FALSE)</f>
        <v>10</v>
      </c>
      <c r="R3761" t="str">
        <f t="shared" si="58"/>
        <v/>
      </c>
      <c r="S37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62" spans="1:19" x14ac:dyDescent="0.35">
      <c r="A3762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  <c r="N3762">
        <f>VLOOKUP(Table5[[#This Row],[CONTROLN]],vlookup_table[],2,FALSE)</f>
        <v>2</v>
      </c>
      <c r="O3762">
        <f>VLOOKUP(Table5[[#This Row],[CONTROLN]],vlookup_table[],4,FALSE)</f>
        <v>1701</v>
      </c>
      <c r="P3762" t="str">
        <f>VLOOKUP(Table5[[#This Row],[CONTROLN]],vlookup_table[],5,FALSE)</f>
        <v>U3</v>
      </c>
      <c r="Q3762">
        <f>VLOOKUP(Table5[[#This Row],[CONTROLN]],vlookup_table[],7,FALSE)</f>
        <v>8</v>
      </c>
      <c r="R3762">
        <f t="shared" si="58"/>
        <v>80</v>
      </c>
      <c r="S37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63" spans="1:19" x14ac:dyDescent="0.35">
      <c r="A3763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  <c r="N3763">
        <f>VLOOKUP(Table5[[#This Row],[CONTROLN]],vlookup_table[],2,FALSE)</f>
        <v>0</v>
      </c>
      <c r="O3763">
        <f>VLOOKUP(Table5[[#This Row],[CONTROLN]],vlookup_table[],4,FALSE)</f>
        <v>2201</v>
      </c>
      <c r="P3763" t="str">
        <f>VLOOKUP(Table5[[#This Row],[CONTROLN]],vlookup_table[],5,FALSE)</f>
        <v>T1</v>
      </c>
      <c r="Q3763">
        <f>VLOOKUP(Table5[[#This Row],[CONTROLN]],vlookup_table[],7,FALSE)</f>
        <v>15</v>
      </c>
      <c r="R3763">
        <f t="shared" si="58"/>
        <v>75</v>
      </c>
      <c r="S37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64" spans="1:19" x14ac:dyDescent="0.35">
      <c r="A3764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  <c r="N3764">
        <f>VLOOKUP(Table5[[#This Row],[CONTROLN]],vlookup_table[],2,FALSE)</f>
        <v>1</v>
      </c>
      <c r="O3764">
        <f>VLOOKUP(Table5[[#This Row],[CONTROLN]],vlookup_table[],4,FALSE)</f>
        <v>0</v>
      </c>
      <c r="P3764" t="str">
        <f>VLOOKUP(Table5[[#This Row],[CONTROLN]],vlookup_table[],5,FALSE)</f>
        <v>T2</v>
      </c>
      <c r="Q3764">
        <f>VLOOKUP(Table5[[#This Row],[CONTROLN]],vlookup_table[],7,FALSE)</f>
        <v>10</v>
      </c>
      <c r="R3764" t="str">
        <f t="shared" si="58"/>
        <v/>
      </c>
      <c r="S37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65" spans="1:19" x14ac:dyDescent="0.35">
      <c r="A3765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  <c r="N3765">
        <f>VLOOKUP(Table5[[#This Row],[CONTROLN]],vlookup_table[],2,FALSE)</f>
        <v>1</v>
      </c>
      <c r="O3765">
        <f>VLOOKUP(Table5[[#This Row],[CONTROLN]],vlookup_table[],4,FALSE)</f>
        <v>2009</v>
      </c>
      <c r="P3765" t="str">
        <f>VLOOKUP(Table5[[#This Row],[CONTROLN]],vlookup_table[],5,FALSE)</f>
        <v>C1</v>
      </c>
      <c r="Q3765">
        <f>VLOOKUP(Table5[[#This Row],[CONTROLN]],vlookup_table[],7,FALSE)</f>
        <v>40</v>
      </c>
      <c r="R3765">
        <f t="shared" si="58"/>
        <v>76</v>
      </c>
      <c r="S37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66" spans="1:19" x14ac:dyDescent="0.35">
      <c r="A3766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  <c r="N3766">
        <f>VLOOKUP(Table5[[#This Row],[CONTROLN]],vlookup_table[],2,FALSE)</f>
        <v>0</v>
      </c>
      <c r="O3766">
        <f>VLOOKUP(Table5[[#This Row],[CONTROLN]],vlookup_table[],4,FALSE)</f>
        <v>5101</v>
      </c>
      <c r="P3766" t="str">
        <f>VLOOKUP(Table5[[#This Row],[CONTROLN]],vlookup_table[],5,FALSE)</f>
        <v>C3</v>
      </c>
      <c r="Q3766">
        <f>VLOOKUP(Table5[[#This Row],[CONTROLN]],vlookup_table[],7,FALSE)</f>
        <v>10</v>
      </c>
      <c r="R3766">
        <f t="shared" si="58"/>
        <v>46</v>
      </c>
      <c r="S37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67" spans="1:19" x14ac:dyDescent="0.35">
      <c r="A3767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  <c r="N3767">
        <f>VLOOKUP(Table5[[#This Row],[CONTROLN]],vlookup_table[],2,FALSE)</f>
        <v>0</v>
      </c>
      <c r="O3767">
        <f>VLOOKUP(Table5[[#This Row],[CONTROLN]],vlookup_table[],4,FALSE)</f>
        <v>0</v>
      </c>
      <c r="P3767" t="str">
        <f>VLOOKUP(Table5[[#This Row],[CONTROLN]],vlookup_table[],5,FALSE)</f>
        <v>C3</v>
      </c>
      <c r="Q3767">
        <f>VLOOKUP(Table5[[#This Row],[CONTROLN]],vlookup_table[],7,FALSE)</f>
        <v>25</v>
      </c>
      <c r="R3767" t="str">
        <f t="shared" si="58"/>
        <v/>
      </c>
      <c r="S37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68" spans="1:19" x14ac:dyDescent="0.35">
      <c r="A3768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  <c r="N3768">
        <f>VLOOKUP(Table5[[#This Row],[CONTROLN]],vlookup_table[],2,FALSE)</f>
        <v>2</v>
      </c>
      <c r="O3768">
        <f>VLOOKUP(Table5[[#This Row],[CONTROLN]],vlookup_table[],4,FALSE)</f>
        <v>5304</v>
      </c>
      <c r="P3768" t="str">
        <f>VLOOKUP(Table5[[#This Row],[CONTROLN]],vlookup_table[],5,FALSE)</f>
        <v>T2</v>
      </c>
      <c r="Q3768">
        <f>VLOOKUP(Table5[[#This Row],[CONTROLN]],vlookup_table[],7,FALSE)</f>
        <v>20</v>
      </c>
      <c r="R3768">
        <f t="shared" si="58"/>
        <v>44</v>
      </c>
      <c r="S37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69" spans="1:19" x14ac:dyDescent="0.35">
      <c r="A3769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  <c r="N3769">
        <f>VLOOKUP(Table5[[#This Row],[CONTROLN]],vlookup_table[],2,FALSE)</f>
        <v>2</v>
      </c>
      <c r="O3769">
        <f>VLOOKUP(Table5[[#This Row],[CONTROLN]],vlookup_table[],4,FALSE)</f>
        <v>2103</v>
      </c>
      <c r="P3769" t="str">
        <f>VLOOKUP(Table5[[#This Row],[CONTROLN]],vlookup_table[],5,FALSE)</f>
        <v>T3</v>
      </c>
      <c r="Q3769">
        <f>VLOOKUP(Table5[[#This Row],[CONTROLN]],vlookup_table[],7,FALSE)</f>
        <v>5</v>
      </c>
      <c r="R3769">
        <f t="shared" si="58"/>
        <v>76</v>
      </c>
      <c r="S37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70" spans="1:19" x14ac:dyDescent="0.35">
      <c r="A3770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  <c r="N3770">
        <f>VLOOKUP(Table5[[#This Row],[CONTROLN]],vlookup_table[],2,FALSE)</f>
        <v>0</v>
      </c>
      <c r="O3770">
        <f>VLOOKUP(Table5[[#This Row],[CONTROLN]],vlookup_table[],4,FALSE)</f>
        <v>1002</v>
      </c>
      <c r="P3770" t="str">
        <f>VLOOKUP(Table5[[#This Row],[CONTROLN]],vlookup_table[],5,FALSE)</f>
        <v>U1</v>
      </c>
      <c r="Q3770">
        <f>VLOOKUP(Table5[[#This Row],[CONTROLN]],vlookup_table[],7,FALSE)</f>
        <v>17</v>
      </c>
      <c r="R3770">
        <f t="shared" si="58"/>
        <v>87</v>
      </c>
      <c r="S37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771" spans="1:19" x14ac:dyDescent="0.35">
      <c r="A377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  <c r="N3771">
        <f>VLOOKUP(Table5[[#This Row],[CONTROLN]],vlookup_table[],2,FALSE)</f>
        <v>1</v>
      </c>
      <c r="O3771">
        <f>VLOOKUP(Table5[[#This Row],[CONTROLN]],vlookup_table[],4,FALSE)</f>
        <v>1901</v>
      </c>
      <c r="P3771" t="str">
        <f>VLOOKUP(Table5[[#This Row],[CONTROLN]],vlookup_table[],5,FALSE)</f>
        <v>T3</v>
      </c>
      <c r="Q3771">
        <f>VLOOKUP(Table5[[#This Row],[CONTROLN]],vlookup_table[],7,FALSE)</f>
        <v>5</v>
      </c>
      <c r="R3771">
        <f t="shared" si="58"/>
        <v>78</v>
      </c>
      <c r="S37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72" spans="1:19" x14ac:dyDescent="0.35">
      <c r="A3772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  <c r="N3772">
        <f>VLOOKUP(Table5[[#This Row],[CONTROLN]],vlookup_table[],2,FALSE)</f>
        <v>1</v>
      </c>
      <c r="O3772">
        <f>VLOOKUP(Table5[[#This Row],[CONTROLN]],vlookup_table[],4,FALSE)</f>
        <v>2102</v>
      </c>
      <c r="P3772" t="str">
        <f>VLOOKUP(Table5[[#This Row],[CONTROLN]],vlookup_table[],5,FALSE)</f>
        <v>R2</v>
      </c>
      <c r="Q3772">
        <f>VLOOKUP(Table5[[#This Row],[CONTROLN]],vlookup_table[],7,FALSE)</f>
        <v>37</v>
      </c>
      <c r="R3772">
        <f t="shared" si="58"/>
        <v>76</v>
      </c>
      <c r="S37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73" spans="1:19" x14ac:dyDescent="0.35">
      <c r="A3773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  <c r="N3773">
        <f>VLOOKUP(Table5[[#This Row],[CONTROLN]],vlookup_table[],2,FALSE)</f>
        <v>0</v>
      </c>
      <c r="O3773">
        <f>VLOOKUP(Table5[[#This Row],[CONTROLN]],vlookup_table[],4,FALSE)</f>
        <v>4401</v>
      </c>
      <c r="P3773" t="str">
        <f>VLOOKUP(Table5[[#This Row],[CONTROLN]],vlookup_table[],5,FALSE)</f>
        <v>R2</v>
      </c>
      <c r="Q3773">
        <f>VLOOKUP(Table5[[#This Row],[CONTROLN]],vlookup_table[],7,FALSE)</f>
        <v>10</v>
      </c>
      <c r="R3773">
        <f t="shared" si="58"/>
        <v>53</v>
      </c>
      <c r="S37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74" spans="1:19" x14ac:dyDescent="0.35">
      <c r="A3774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  <c r="N3774">
        <f>VLOOKUP(Table5[[#This Row],[CONTROLN]],vlookup_table[],2,FALSE)</f>
        <v>0</v>
      </c>
      <c r="O3774">
        <f>VLOOKUP(Table5[[#This Row],[CONTROLN]],vlookup_table[],4,FALSE)</f>
        <v>3401</v>
      </c>
      <c r="P3774" t="str">
        <f>VLOOKUP(Table5[[#This Row],[CONTROLN]],vlookup_table[],5,FALSE)</f>
        <v>R3</v>
      </c>
      <c r="Q3774">
        <f>VLOOKUP(Table5[[#This Row],[CONTROLN]],vlookup_table[],7,FALSE)</f>
        <v>19</v>
      </c>
      <c r="R3774">
        <f t="shared" si="58"/>
        <v>63</v>
      </c>
      <c r="S37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75" spans="1:19" x14ac:dyDescent="0.35">
      <c r="A3775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  <c r="N3775">
        <f>VLOOKUP(Table5[[#This Row],[CONTROLN]],vlookup_table[],2,FALSE)</f>
        <v>1</v>
      </c>
      <c r="O3775">
        <f>VLOOKUP(Table5[[#This Row],[CONTROLN]],vlookup_table[],4,FALSE)</f>
        <v>4301</v>
      </c>
      <c r="P3775" t="str">
        <f>VLOOKUP(Table5[[#This Row],[CONTROLN]],vlookup_table[],5,FALSE)</f>
        <v>R2</v>
      </c>
      <c r="Q3775">
        <f>VLOOKUP(Table5[[#This Row],[CONTROLN]],vlookup_table[],7,FALSE)</f>
        <v>25</v>
      </c>
      <c r="R3775">
        <f t="shared" si="58"/>
        <v>54</v>
      </c>
      <c r="S37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76" spans="1:19" x14ac:dyDescent="0.35">
      <c r="A3776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  <c r="N3776">
        <f>VLOOKUP(Table5[[#This Row],[CONTROLN]],vlookup_table[],2,FALSE)</f>
        <v>1</v>
      </c>
      <c r="O3776">
        <f>VLOOKUP(Table5[[#This Row],[CONTROLN]],vlookup_table[],4,FALSE)</f>
        <v>2401</v>
      </c>
      <c r="P3776" t="str">
        <f>VLOOKUP(Table5[[#This Row],[CONTROLN]],vlookup_table[],5,FALSE)</f>
        <v>C1</v>
      </c>
      <c r="Q3776">
        <f>VLOOKUP(Table5[[#This Row],[CONTROLN]],vlookup_table[],7,FALSE)</f>
        <v>24</v>
      </c>
      <c r="R3776">
        <f t="shared" si="58"/>
        <v>73</v>
      </c>
      <c r="S37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77" spans="1:19" x14ac:dyDescent="0.35">
      <c r="A3777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  <c r="N3777">
        <f>VLOOKUP(Table5[[#This Row],[CONTROLN]],vlookup_table[],2,FALSE)</f>
        <v>0</v>
      </c>
      <c r="O3777">
        <f>VLOOKUP(Table5[[#This Row],[CONTROLN]],vlookup_table[],4,FALSE)</f>
        <v>4001</v>
      </c>
      <c r="P3777" t="str">
        <f>VLOOKUP(Table5[[#This Row],[CONTROLN]],vlookup_table[],5,FALSE)</f>
        <v>C1</v>
      </c>
      <c r="Q3777">
        <f>VLOOKUP(Table5[[#This Row],[CONTROLN]],vlookup_table[],7,FALSE)</f>
        <v>13</v>
      </c>
      <c r="R3777">
        <f t="shared" si="58"/>
        <v>57</v>
      </c>
      <c r="S37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78" spans="1:19" x14ac:dyDescent="0.35">
      <c r="A3778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  <c r="N3778">
        <f>VLOOKUP(Table5[[#This Row],[CONTROLN]],vlookup_table[],2,FALSE)</f>
        <v>0</v>
      </c>
      <c r="O3778">
        <f>VLOOKUP(Table5[[#This Row],[CONTROLN]],vlookup_table[],4,FALSE)</f>
        <v>2001</v>
      </c>
      <c r="P3778" t="str">
        <f>VLOOKUP(Table5[[#This Row],[CONTROLN]],vlookup_table[],5,FALSE)</f>
        <v>S1</v>
      </c>
      <c r="Q3778">
        <f>VLOOKUP(Table5[[#This Row],[CONTROLN]],vlookup_table[],7,FALSE)</f>
        <v>25</v>
      </c>
      <c r="R3778">
        <f t="shared" ref="R3778:R3841" si="59">IF(OR(O3778="",O3778=0),"",(1997-(1900+INT(O3778/100)))-IF(MOD(O3778,100)&gt;6,1,0))</f>
        <v>77</v>
      </c>
      <c r="S37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79" spans="1:19" x14ac:dyDescent="0.35">
      <c r="A3779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  <c r="N3779">
        <f>VLOOKUP(Table5[[#This Row],[CONTROLN]],vlookup_table[],2,FALSE)</f>
        <v>0</v>
      </c>
      <c r="O3779">
        <f>VLOOKUP(Table5[[#This Row],[CONTROLN]],vlookup_table[],4,FALSE)</f>
        <v>4702</v>
      </c>
      <c r="P3779" t="str">
        <f>VLOOKUP(Table5[[#This Row],[CONTROLN]],vlookup_table[],5,FALSE)</f>
        <v>C1</v>
      </c>
      <c r="Q3779">
        <f>VLOOKUP(Table5[[#This Row],[CONTROLN]],vlookup_table[],7,FALSE)</f>
        <v>5</v>
      </c>
      <c r="R3779">
        <f t="shared" si="59"/>
        <v>50</v>
      </c>
      <c r="S37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80" spans="1:19" x14ac:dyDescent="0.35">
      <c r="A3780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  <c r="N3780">
        <f>VLOOKUP(Table5[[#This Row],[CONTROLN]],vlookup_table[],2,FALSE)</f>
        <v>0</v>
      </c>
      <c r="O3780">
        <f>VLOOKUP(Table5[[#This Row],[CONTROLN]],vlookup_table[],4,FALSE)</f>
        <v>0</v>
      </c>
      <c r="P3780" t="str">
        <f>VLOOKUP(Table5[[#This Row],[CONTROLN]],vlookup_table[],5,FALSE)</f>
        <v>R2</v>
      </c>
      <c r="Q3780">
        <f>VLOOKUP(Table5[[#This Row],[CONTROLN]],vlookup_table[],7,FALSE)</f>
        <v>3</v>
      </c>
      <c r="R3780" t="str">
        <f t="shared" si="59"/>
        <v/>
      </c>
      <c r="S37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781" spans="1:19" x14ac:dyDescent="0.35">
      <c r="A378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  <c r="N3781">
        <f>VLOOKUP(Table5[[#This Row],[CONTROLN]],vlookup_table[],2,FALSE)</f>
        <v>28</v>
      </c>
      <c r="O3781">
        <f>VLOOKUP(Table5[[#This Row],[CONTROLN]],vlookup_table[],4,FALSE)</f>
        <v>4101</v>
      </c>
      <c r="P3781" t="str">
        <f>VLOOKUP(Table5[[#This Row],[CONTROLN]],vlookup_table[],5,FALSE)</f>
        <v/>
      </c>
      <c r="Q3781">
        <f>VLOOKUP(Table5[[#This Row],[CONTROLN]],vlookup_table[],7,FALSE)</f>
        <v>20</v>
      </c>
      <c r="R3781">
        <f t="shared" si="59"/>
        <v>56</v>
      </c>
      <c r="S378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782" spans="1:19" x14ac:dyDescent="0.35">
      <c r="A3782">
        <v>10631</v>
      </c>
      <c r="B3782" t="s">
        <v>44</v>
      </c>
      <c r="C3782" t="s">
        <v>109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  <c r="N3782">
        <f>VLOOKUP(Table5[[#This Row],[CONTROLN]],vlookup_table[],2,FALSE)</f>
        <v>0</v>
      </c>
      <c r="O3782">
        <f>VLOOKUP(Table5[[#This Row],[CONTROLN]],vlookup_table[],4,FALSE)</f>
        <v>0</v>
      </c>
      <c r="P3782" t="str">
        <f>VLOOKUP(Table5[[#This Row],[CONTROLN]],vlookup_table[],5,FALSE)</f>
        <v>C3</v>
      </c>
      <c r="Q3782">
        <f>VLOOKUP(Table5[[#This Row],[CONTROLN]],vlookup_table[],7,FALSE)</f>
        <v>15</v>
      </c>
      <c r="R3782" t="str">
        <f t="shared" si="59"/>
        <v/>
      </c>
      <c r="S37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83" spans="1:19" x14ac:dyDescent="0.35">
      <c r="A3783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  <c r="N3783">
        <f>VLOOKUP(Table5[[#This Row],[CONTROLN]],vlookup_table[],2,FALSE)</f>
        <v>1</v>
      </c>
      <c r="O3783">
        <f>VLOOKUP(Table5[[#This Row],[CONTROLN]],vlookup_table[],4,FALSE)</f>
        <v>3001</v>
      </c>
      <c r="P3783" t="str">
        <f>VLOOKUP(Table5[[#This Row],[CONTROLN]],vlookup_table[],5,FALSE)</f>
        <v>C2</v>
      </c>
      <c r="Q3783">
        <f>VLOOKUP(Table5[[#This Row],[CONTROLN]],vlookup_table[],7,FALSE)</f>
        <v>25</v>
      </c>
      <c r="R3783">
        <f t="shared" si="59"/>
        <v>67</v>
      </c>
      <c r="S37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84" spans="1:19" x14ac:dyDescent="0.35">
      <c r="A3784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  <c r="N3784">
        <f>VLOOKUP(Table5[[#This Row],[CONTROLN]],vlookup_table[],2,FALSE)</f>
        <v>1</v>
      </c>
      <c r="O3784">
        <f>VLOOKUP(Table5[[#This Row],[CONTROLN]],vlookup_table[],4,FALSE)</f>
        <v>1502</v>
      </c>
      <c r="P3784" t="str">
        <f>VLOOKUP(Table5[[#This Row],[CONTROLN]],vlookup_table[],5,FALSE)</f>
        <v>C2</v>
      </c>
      <c r="Q3784">
        <f>VLOOKUP(Table5[[#This Row],[CONTROLN]],vlookup_table[],7,FALSE)</f>
        <v>10</v>
      </c>
      <c r="R3784">
        <f t="shared" si="59"/>
        <v>82</v>
      </c>
      <c r="S37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85" spans="1:19" x14ac:dyDescent="0.35">
      <c r="A3785">
        <v>182800</v>
      </c>
      <c r="B3785" t="s">
        <v>41</v>
      </c>
      <c r="C3785" t="s">
        <v>14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  <c r="N3785">
        <f>VLOOKUP(Table5[[#This Row],[CONTROLN]],vlookup_table[],2,FALSE)</f>
        <v>2</v>
      </c>
      <c r="O3785">
        <f>VLOOKUP(Table5[[#This Row],[CONTROLN]],vlookup_table[],4,FALSE)</f>
        <v>0</v>
      </c>
      <c r="P3785" t="str">
        <f>VLOOKUP(Table5[[#This Row],[CONTROLN]],vlookup_table[],5,FALSE)</f>
        <v>T2</v>
      </c>
      <c r="Q3785">
        <f>VLOOKUP(Table5[[#This Row],[CONTROLN]],vlookup_table[],7,FALSE)</f>
        <v>21</v>
      </c>
      <c r="R3785" t="str">
        <f t="shared" si="59"/>
        <v/>
      </c>
      <c r="S37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86" spans="1:19" x14ac:dyDescent="0.35">
      <c r="A3786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  <c r="N3786">
        <f>VLOOKUP(Table5[[#This Row],[CONTROLN]],vlookup_table[],2,FALSE)</f>
        <v>0</v>
      </c>
      <c r="O3786">
        <f>VLOOKUP(Table5[[#This Row],[CONTROLN]],vlookup_table[],4,FALSE)</f>
        <v>2501</v>
      </c>
      <c r="P3786" t="str">
        <f>VLOOKUP(Table5[[#This Row],[CONTROLN]],vlookup_table[],5,FALSE)</f>
        <v>C1</v>
      </c>
      <c r="Q3786">
        <f>VLOOKUP(Table5[[#This Row],[CONTROLN]],vlookup_table[],7,FALSE)</f>
        <v>20</v>
      </c>
      <c r="R3786">
        <f t="shared" si="59"/>
        <v>72</v>
      </c>
      <c r="S37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87" spans="1:19" x14ac:dyDescent="0.35">
      <c r="A3787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  <c r="N3787">
        <f>VLOOKUP(Table5[[#This Row],[CONTROLN]],vlookup_table[],2,FALSE)</f>
        <v>28</v>
      </c>
      <c r="O3787">
        <f>VLOOKUP(Table5[[#This Row],[CONTROLN]],vlookup_table[],4,FALSE)</f>
        <v>0</v>
      </c>
      <c r="P3787" t="str">
        <f>VLOOKUP(Table5[[#This Row],[CONTROLN]],vlookup_table[],5,FALSE)</f>
        <v>S2</v>
      </c>
      <c r="Q3787">
        <f>VLOOKUP(Table5[[#This Row],[CONTROLN]],vlookup_table[],7,FALSE)</f>
        <v>15</v>
      </c>
      <c r="R3787" t="str">
        <f t="shared" si="59"/>
        <v/>
      </c>
      <c r="S37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88" spans="1:19" x14ac:dyDescent="0.35">
      <c r="A3788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  <c r="N3788">
        <f>VLOOKUP(Table5[[#This Row],[CONTROLN]],vlookup_table[],2,FALSE)</f>
        <v>0</v>
      </c>
      <c r="O3788">
        <f>VLOOKUP(Table5[[#This Row],[CONTROLN]],vlookup_table[],4,FALSE)</f>
        <v>0</v>
      </c>
      <c r="P3788" t="str">
        <f>VLOOKUP(Table5[[#This Row],[CONTROLN]],vlookup_table[],5,FALSE)</f>
        <v>T1</v>
      </c>
      <c r="Q3788">
        <f>VLOOKUP(Table5[[#This Row],[CONTROLN]],vlookup_table[],7,FALSE)</f>
        <v>15</v>
      </c>
      <c r="R3788" t="str">
        <f t="shared" si="59"/>
        <v/>
      </c>
      <c r="S37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89" spans="1:19" x14ac:dyDescent="0.35">
      <c r="A3789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  <c r="N3789">
        <f>VLOOKUP(Table5[[#This Row],[CONTROLN]],vlookup_table[],2,FALSE)</f>
        <v>2</v>
      </c>
      <c r="O3789">
        <f>VLOOKUP(Table5[[#This Row],[CONTROLN]],vlookup_table[],4,FALSE)</f>
        <v>2710</v>
      </c>
      <c r="P3789" t="str">
        <f>VLOOKUP(Table5[[#This Row],[CONTROLN]],vlookup_table[],5,FALSE)</f>
        <v>T3</v>
      </c>
      <c r="Q3789">
        <f>VLOOKUP(Table5[[#This Row],[CONTROLN]],vlookup_table[],7,FALSE)</f>
        <v>12</v>
      </c>
      <c r="R3789">
        <f t="shared" si="59"/>
        <v>69</v>
      </c>
      <c r="S37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0" spans="1:19" x14ac:dyDescent="0.35">
      <c r="A3790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  <c r="N3790">
        <f>VLOOKUP(Table5[[#This Row],[CONTROLN]],vlookup_table[],2,FALSE)</f>
        <v>0</v>
      </c>
      <c r="O3790">
        <f>VLOOKUP(Table5[[#This Row],[CONTROLN]],vlookup_table[],4,FALSE)</f>
        <v>1909</v>
      </c>
      <c r="P3790" t="str">
        <f>VLOOKUP(Table5[[#This Row],[CONTROLN]],vlookup_table[],5,FALSE)</f>
        <v/>
      </c>
      <c r="Q3790">
        <f>VLOOKUP(Table5[[#This Row],[CONTROLN]],vlookup_table[],7,FALSE)</f>
        <v>5</v>
      </c>
      <c r="R3790">
        <f t="shared" si="59"/>
        <v>77</v>
      </c>
      <c r="S379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791" spans="1:19" x14ac:dyDescent="0.35">
      <c r="A379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  <c r="N3791">
        <f>VLOOKUP(Table5[[#This Row],[CONTROLN]],vlookup_table[],2,FALSE)</f>
        <v>28</v>
      </c>
      <c r="O3791">
        <f>VLOOKUP(Table5[[#This Row],[CONTROLN]],vlookup_table[],4,FALSE)</f>
        <v>0</v>
      </c>
      <c r="P3791" t="str">
        <f>VLOOKUP(Table5[[#This Row],[CONTROLN]],vlookup_table[],5,FALSE)</f>
        <v>T1</v>
      </c>
      <c r="Q3791">
        <f>VLOOKUP(Table5[[#This Row],[CONTROLN]],vlookup_table[],7,FALSE)</f>
        <v>20</v>
      </c>
      <c r="R3791" t="str">
        <f t="shared" si="59"/>
        <v/>
      </c>
      <c r="S37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2" spans="1:19" x14ac:dyDescent="0.35">
      <c r="A3792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  <c r="N3792">
        <f>VLOOKUP(Table5[[#This Row],[CONTROLN]],vlookup_table[],2,FALSE)</f>
        <v>0</v>
      </c>
      <c r="O3792">
        <f>VLOOKUP(Table5[[#This Row],[CONTROLN]],vlookup_table[],4,FALSE)</f>
        <v>0</v>
      </c>
      <c r="P3792" t="str">
        <f>VLOOKUP(Table5[[#This Row],[CONTROLN]],vlookup_table[],5,FALSE)</f>
        <v>T2</v>
      </c>
      <c r="Q3792">
        <f>VLOOKUP(Table5[[#This Row],[CONTROLN]],vlookup_table[],7,FALSE)</f>
        <v>35</v>
      </c>
      <c r="R3792" t="str">
        <f t="shared" si="59"/>
        <v/>
      </c>
      <c r="S37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3" spans="1:19" x14ac:dyDescent="0.35">
      <c r="A3793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  <c r="N3793">
        <f>VLOOKUP(Table5[[#This Row],[CONTROLN]],vlookup_table[],2,FALSE)</f>
        <v>1</v>
      </c>
      <c r="O3793">
        <f>VLOOKUP(Table5[[#This Row],[CONTROLN]],vlookup_table[],4,FALSE)</f>
        <v>6212</v>
      </c>
      <c r="P3793" t="str">
        <f>VLOOKUP(Table5[[#This Row],[CONTROLN]],vlookup_table[],5,FALSE)</f>
        <v>C1</v>
      </c>
      <c r="Q3793">
        <f>VLOOKUP(Table5[[#This Row],[CONTROLN]],vlookup_table[],7,FALSE)</f>
        <v>6</v>
      </c>
      <c r="R3793">
        <f t="shared" si="59"/>
        <v>34</v>
      </c>
      <c r="S37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94" spans="1:19" x14ac:dyDescent="0.35">
      <c r="A3794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  <c r="N3794">
        <f>VLOOKUP(Table5[[#This Row],[CONTROLN]],vlookup_table[],2,FALSE)</f>
        <v>0</v>
      </c>
      <c r="O3794">
        <f>VLOOKUP(Table5[[#This Row],[CONTROLN]],vlookup_table[],4,FALSE)</f>
        <v>2009</v>
      </c>
      <c r="P3794" t="str">
        <f>VLOOKUP(Table5[[#This Row],[CONTROLN]],vlookup_table[],5,FALSE)</f>
        <v>S2</v>
      </c>
      <c r="Q3794">
        <f>VLOOKUP(Table5[[#This Row],[CONTROLN]],vlookup_table[],7,FALSE)</f>
        <v>10</v>
      </c>
      <c r="R3794">
        <f t="shared" si="59"/>
        <v>76</v>
      </c>
      <c r="S37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795" spans="1:19" x14ac:dyDescent="0.35">
      <c r="A3795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  <c r="N3795">
        <f>VLOOKUP(Table5[[#This Row],[CONTROLN]],vlookup_table[],2,FALSE)</f>
        <v>0</v>
      </c>
      <c r="O3795">
        <f>VLOOKUP(Table5[[#This Row],[CONTROLN]],vlookup_table[],4,FALSE)</f>
        <v>2302</v>
      </c>
      <c r="P3795" t="str">
        <f>VLOOKUP(Table5[[#This Row],[CONTROLN]],vlookup_table[],5,FALSE)</f>
        <v>T2</v>
      </c>
      <c r="Q3795">
        <f>VLOOKUP(Table5[[#This Row],[CONTROLN]],vlookup_table[],7,FALSE)</f>
        <v>15</v>
      </c>
      <c r="R3795">
        <f t="shared" si="59"/>
        <v>74</v>
      </c>
      <c r="S37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6" spans="1:19" x14ac:dyDescent="0.35">
      <c r="A3796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  <c r="N3796">
        <f>VLOOKUP(Table5[[#This Row],[CONTROLN]],vlookup_table[],2,FALSE)</f>
        <v>0</v>
      </c>
      <c r="O3796">
        <f>VLOOKUP(Table5[[#This Row],[CONTROLN]],vlookup_table[],4,FALSE)</f>
        <v>4903</v>
      </c>
      <c r="P3796" t="str">
        <f>VLOOKUP(Table5[[#This Row],[CONTROLN]],vlookup_table[],5,FALSE)</f>
        <v>C1</v>
      </c>
      <c r="Q3796">
        <f>VLOOKUP(Table5[[#This Row],[CONTROLN]],vlookup_table[],7,FALSE)</f>
        <v>10</v>
      </c>
      <c r="R3796">
        <f t="shared" si="59"/>
        <v>48</v>
      </c>
      <c r="S37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797" spans="1:19" x14ac:dyDescent="0.35">
      <c r="A3797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  <c r="N3797">
        <f>VLOOKUP(Table5[[#This Row],[CONTROLN]],vlookup_table[],2,FALSE)</f>
        <v>2</v>
      </c>
      <c r="O3797">
        <f>VLOOKUP(Table5[[#This Row],[CONTROLN]],vlookup_table[],4,FALSE)</f>
        <v>2101</v>
      </c>
      <c r="P3797" t="str">
        <f>VLOOKUP(Table5[[#This Row],[CONTROLN]],vlookup_table[],5,FALSE)</f>
        <v>T2</v>
      </c>
      <c r="Q3797">
        <f>VLOOKUP(Table5[[#This Row],[CONTROLN]],vlookup_table[],7,FALSE)</f>
        <v>5</v>
      </c>
      <c r="R3797">
        <f t="shared" si="59"/>
        <v>76</v>
      </c>
      <c r="S37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8" spans="1:19" x14ac:dyDescent="0.35">
      <c r="A3798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  <c r="N3798">
        <f>VLOOKUP(Table5[[#This Row],[CONTROLN]],vlookup_table[],2,FALSE)</f>
        <v>2</v>
      </c>
      <c r="O3798">
        <f>VLOOKUP(Table5[[#This Row],[CONTROLN]],vlookup_table[],4,FALSE)</f>
        <v>5601</v>
      </c>
      <c r="P3798" t="str">
        <f>VLOOKUP(Table5[[#This Row],[CONTROLN]],vlookup_table[],5,FALSE)</f>
        <v>T1</v>
      </c>
      <c r="Q3798">
        <f>VLOOKUP(Table5[[#This Row],[CONTROLN]],vlookup_table[],7,FALSE)</f>
        <v>30</v>
      </c>
      <c r="R3798">
        <f t="shared" si="59"/>
        <v>41</v>
      </c>
      <c r="S37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799" spans="1:19" x14ac:dyDescent="0.35">
      <c r="A3799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  <c r="N3799">
        <f>VLOOKUP(Table5[[#This Row],[CONTROLN]],vlookup_table[],2,FALSE)</f>
        <v>0</v>
      </c>
      <c r="O3799">
        <f>VLOOKUP(Table5[[#This Row],[CONTROLN]],vlookup_table[],4,FALSE)</f>
        <v>2201</v>
      </c>
      <c r="P3799" t="str">
        <f>VLOOKUP(Table5[[#This Row],[CONTROLN]],vlookup_table[],5,FALSE)</f>
        <v>R2</v>
      </c>
      <c r="Q3799">
        <f>VLOOKUP(Table5[[#This Row],[CONTROLN]],vlookup_table[],7,FALSE)</f>
        <v>6</v>
      </c>
      <c r="R3799">
        <f t="shared" si="59"/>
        <v>75</v>
      </c>
      <c r="S37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00" spans="1:19" x14ac:dyDescent="0.35">
      <c r="A3800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  <c r="N3800">
        <f>VLOOKUP(Table5[[#This Row],[CONTROLN]],vlookup_table[],2,FALSE)</f>
        <v>0</v>
      </c>
      <c r="O3800">
        <f>VLOOKUP(Table5[[#This Row],[CONTROLN]],vlookup_table[],4,FALSE)</f>
        <v>0</v>
      </c>
      <c r="P3800" t="str">
        <f>VLOOKUP(Table5[[#This Row],[CONTROLN]],vlookup_table[],5,FALSE)</f>
        <v>S2</v>
      </c>
      <c r="Q3800">
        <f>VLOOKUP(Table5[[#This Row],[CONTROLN]],vlookup_table[],7,FALSE)</f>
        <v>10</v>
      </c>
      <c r="R3800" t="str">
        <f t="shared" si="59"/>
        <v/>
      </c>
      <c r="S38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01" spans="1:19" x14ac:dyDescent="0.35">
      <c r="A380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  <c r="N3801">
        <f>VLOOKUP(Table5[[#This Row],[CONTROLN]],vlookup_table[],2,FALSE)</f>
        <v>0</v>
      </c>
      <c r="O3801">
        <f>VLOOKUP(Table5[[#This Row],[CONTROLN]],vlookup_table[],4,FALSE)</f>
        <v>3201</v>
      </c>
      <c r="P3801" t="str">
        <f>VLOOKUP(Table5[[#This Row],[CONTROLN]],vlookup_table[],5,FALSE)</f>
        <v/>
      </c>
      <c r="Q3801">
        <f>VLOOKUP(Table5[[#This Row],[CONTROLN]],vlookup_table[],7,FALSE)</f>
        <v>15</v>
      </c>
      <c r="R3801">
        <f t="shared" si="59"/>
        <v>65</v>
      </c>
      <c r="S3801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802" spans="1:19" x14ac:dyDescent="0.35">
      <c r="A3802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  <c r="N3802">
        <f>VLOOKUP(Table5[[#This Row],[CONTROLN]],vlookup_table[],2,FALSE)</f>
        <v>0</v>
      </c>
      <c r="O3802">
        <f>VLOOKUP(Table5[[#This Row],[CONTROLN]],vlookup_table[],4,FALSE)</f>
        <v>0</v>
      </c>
      <c r="P3802" t="str">
        <f>VLOOKUP(Table5[[#This Row],[CONTROLN]],vlookup_table[],5,FALSE)</f>
        <v>R2</v>
      </c>
      <c r="Q3802">
        <f>VLOOKUP(Table5[[#This Row],[CONTROLN]],vlookup_table[],7,FALSE)</f>
        <v>8</v>
      </c>
      <c r="R3802" t="str">
        <f t="shared" si="59"/>
        <v/>
      </c>
      <c r="S38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03" spans="1:19" x14ac:dyDescent="0.35">
      <c r="A3803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  <c r="N3803">
        <f>VLOOKUP(Table5[[#This Row],[CONTROLN]],vlookup_table[],2,FALSE)</f>
        <v>1</v>
      </c>
      <c r="O3803">
        <f>VLOOKUP(Table5[[#This Row],[CONTROLN]],vlookup_table[],4,FALSE)</f>
        <v>1705</v>
      </c>
      <c r="P3803" t="str">
        <f>VLOOKUP(Table5[[#This Row],[CONTROLN]],vlookup_table[],5,FALSE)</f>
        <v>S2</v>
      </c>
      <c r="Q3803">
        <f>VLOOKUP(Table5[[#This Row],[CONTROLN]],vlookup_table[],7,FALSE)</f>
        <v>31</v>
      </c>
      <c r="R3803">
        <f t="shared" si="59"/>
        <v>80</v>
      </c>
      <c r="S38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04" spans="1:19" x14ac:dyDescent="0.35">
      <c r="A3804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  <c r="N3804">
        <f>VLOOKUP(Table5[[#This Row],[CONTROLN]],vlookup_table[],2,FALSE)</f>
        <v>28</v>
      </c>
      <c r="O3804">
        <f>VLOOKUP(Table5[[#This Row],[CONTROLN]],vlookup_table[],4,FALSE)</f>
        <v>3606</v>
      </c>
      <c r="P3804" t="str">
        <f>VLOOKUP(Table5[[#This Row],[CONTROLN]],vlookup_table[],5,FALSE)</f>
        <v>S2</v>
      </c>
      <c r="Q3804">
        <f>VLOOKUP(Table5[[#This Row],[CONTROLN]],vlookup_table[],7,FALSE)</f>
        <v>10</v>
      </c>
      <c r="R3804">
        <f t="shared" si="59"/>
        <v>61</v>
      </c>
      <c r="S38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05" spans="1:19" x14ac:dyDescent="0.35">
      <c r="A3805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  <c r="N3805">
        <f>VLOOKUP(Table5[[#This Row],[CONTROLN]],vlookup_table[],2,FALSE)</f>
        <v>1</v>
      </c>
      <c r="O3805">
        <f>VLOOKUP(Table5[[#This Row],[CONTROLN]],vlookup_table[],4,FALSE)</f>
        <v>3310</v>
      </c>
      <c r="P3805" t="str">
        <f>VLOOKUP(Table5[[#This Row],[CONTROLN]],vlookup_table[],5,FALSE)</f>
        <v>R2</v>
      </c>
      <c r="Q3805">
        <f>VLOOKUP(Table5[[#This Row],[CONTROLN]],vlookup_table[],7,FALSE)</f>
        <v>15</v>
      </c>
      <c r="R3805">
        <f t="shared" si="59"/>
        <v>63</v>
      </c>
      <c r="S38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06" spans="1:19" x14ac:dyDescent="0.35">
      <c r="A3806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  <c r="N3806">
        <f>VLOOKUP(Table5[[#This Row],[CONTROLN]],vlookup_table[],2,FALSE)</f>
        <v>0</v>
      </c>
      <c r="O3806">
        <f>VLOOKUP(Table5[[#This Row],[CONTROLN]],vlookup_table[],4,FALSE)</f>
        <v>3611</v>
      </c>
      <c r="P3806" t="str">
        <f>VLOOKUP(Table5[[#This Row],[CONTROLN]],vlookup_table[],5,FALSE)</f>
        <v>R3</v>
      </c>
      <c r="Q3806">
        <f>VLOOKUP(Table5[[#This Row],[CONTROLN]],vlookup_table[],7,FALSE)</f>
        <v>5</v>
      </c>
      <c r="R3806">
        <f t="shared" si="59"/>
        <v>60</v>
      </c>
      <c r="S38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07" spans="1:19" x14ac:dyDescent="0.35">
      <c r="A3807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  <c r="N3807">
        <f>VLOOKUP(Table5[[#This Row],[CONTROLN]],vlookup_table[],2,FALSE)</f>
        <v>0</v>
      </c>
      <c r="O3807">
        <f>VLOOKUP(Table5[[#This Row],[CONTROLN]],vlookup_table[],4,FALSE)</f>
        <v>4207</v>
      </c>
      <c r="P3807" t="str">
        <f>VLOOKUP(Table5[[#This Row],[CONTROLN]],vlookup_table[],5,FALSE)</f>
        <v>T1</v>
      </c>
      <c r="Q3807">
        <f>VLOOKUP(Table5[[#This Row],[CONTROLN]],vlookup_table[],7,FALSE)</f>
        <v>15</v>
      </c>
      <c r="R3807">
        <f t="shared" si="59"/>
        <v>54</v>
      </c>
      <c r="S38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08" spans="1:19" x14ac:dyDescent="0.35">
      <c r="A3808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  <c r="N3808">
        <f>VLOOKUP(Table5[[#This Row],[CONTROLN]],vlookup_table[],2,FALSE)</f>
        <v>0</v>
      </c>
      <c r="O3808">
        <f>VLOOKUP(Table5[[#This Row],[CONTROLN]],vlookup_table[],4,FALSE)</f>
        <v>2801</v>
      </c>
      <c r="P3808" t="str">
        <f>VLOOKUP(Table5[[#This Row],[CONTROLN]],vlookup_table[],5,FALSE)</f>
        <v>R2</v>
      </c>
      <c r="Q3808">
        <f>VLOOKUP(Table5[[#This Row],[CONTROLN]],vlookup_table[],7,FALSE)</f>
        <v>5</v>
      </c>
      <c r="R3808">
        <f t="shared" si="59"/>
        <v>69</v>
      </c>
      <c r="S38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09" spans="1:19" x14ac:dyDescent="0.35">
      <c r="A3809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  <c r="N3809">
        <f>VLOOKUP(Table5[[#This Row],[CONTROLN]],vlookup_table[],2,FALSE)</f>
        <v>1</v>
      </c>
      <c r="O3809">
        <f>VLOOKUP(Table5[[#This Row],[CONTROLN]],vlookup_table[],4,FALSE)</f>
        <v>1511</v>
      </c>
      <c r="P3809" t="str">
        <f>VLOOKUP(Table5[[#This Row],[CONTROLN]],vlookup_table[],5,FALSE)</f>
        <v>T2</v>
      </c>
      <c r="Q3809">
        <f>VLOOKUP(Table5[[#This Row],[CONTROLN]],vlookup_table[],7,FALSE)</f>
        <v>25</v>
      </c>
      <c r="R3809">
        <f t="shared" si="59"/>
        <v>81</v>
      </c>
      <c r="S38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10" spans="1:19" x14ac:dyDescent="0.35">
      <c r="A3810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  <c r="N3810">
        <f>VLOOKUP(Table5[[#This Row],[CONTROLN]],vlookup_table[],2,FALSE)</f>
        <v>1</v>
      </c>
      <c r="O3810">
        <f>VLOOKUP(Table5[[#This Row],[CONTROLN]],vlookup_table[],4,FALSE)</f>
        <v>5601</v>
      </c>
      <c r="P3810" t="str">
        <f>VLOOKUP(Table5[[#This Row],[CONTROLN]],vlookup_table[],5,FALSE)</f>
        <v>T1</v>
      </c>
      <c r="Q3810">
        <f>VLOOKUP(Table5[[#This Row],[CONTROLN]],vlookup_table[],7,FALSE)</f>
        <v>41</v>
      </c>
      <c r="R3810">
        <f t="shared" si="59"/>
        <v>41</v>
      </c>
      <c r="S38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11" spans="1:19" x14ac:dyDescent="0.35">
      <c r="A381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  <c r="N3811">
        <f>VLOOKUP(Table5[[#This Row],[CONTROLN]],vlookup_table[],2,FALSE)</f>
        <v>1002</v>
      </c>
      <c r="O3811">
        <f>VLOOKUP(Table5[[#This Row],[CONTROLN]],vlookup_table[],4,FALSE)</f>
        <v>0</v>
      </c>
      <c r="P3811" t="str">
        <f>VLOOKUP(Table5[[#This Row],[CONTROLN]],vlookup_table[],5,FALSE)</f>
        <v>R2</v>
      </c>
      <c r="Q3811">
        <f>VLOOKUP(Table5[[#This Row],[CONTROLN]],vlookup_table[],7,FALSE)</f>
        <v>25</v>
      </c>
      <c r="R3811" t="str">
        <f t="shared" si="59"/>
        <v/>
      </c>
      <c r="S38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12" spans="1:19" x14ac:dyDescent="0.35">
      <c r="A3812">
        <v>79717</v>
      </c>
      <c r="B3812" t="s">
        <v>36</v>
      </c>
      <c r="C3812" t="s">
        <v>14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  <c r="N3812">
        <f>VLOOKUP(Table5[[#This Row],[CONTROLN]],vlookup_table[],2,FALSE)</f>
        <v>1</v>
      </c>
      <c r="O3812">
        <f>VLOOKUP(Table5[[#This Row],[CONTROLN]],vlookup_table[],4,FALSE)</f>
        <v>5701</v>
      </c>
      <c r="P3812" t="str">
        <f>VLOOKUP(Table5[[#This Row],[CONTROLN]],vlookup_table[],5,FALSE)</f>
        <v>S1</v>
      </c>
      <c r="Q3812">
        <f>VLOOKUP(Table5[[#This Row],[CONTROLN]],vlookup_table[],7,FALSE)</f>
        <v>15</v>
      </c>
      <c r="R3812">
        <f t="shared" si="59"/>
        <v>40</v>
      </c>
      <c r="S38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13" spans="1:19" x14ac:dyDescent="0.35">
      <c r="A3813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  <c r="N3813">
        <f>VLOOKUP(Table5[[#This Row],[CONTROLN]],vlookup_table[],2,FALSE)</f>
        <v>2</v>
      </c>
      <c r="O3813">
        <f>VLOOKUP(Table5[[#This Row],[CONTROLN]],vlookup_table[],4,FALSE)</f>
        <v>4208</v>
      </c>
      <c r="P3813" t="str">
        <f>VLOOKUP(Table5[[#This Row],[CONTROLN]],vlookup_table[],5,FALSE)</f>
        <v>S2</v>
      </c>
      <c r="Q3813">
        <f>VLOOKUP(Table5[[#This Row],[CONTROLN]],vlookup_table[],7,FALSE)</f>
        <v>5</v>
      </c>
      <c r="R3813">
        <f t="shared" si="59"/>
        <v>54</v>
      </c>
      <c r="S38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14" spans="1:19" x14ac:dyDescent="0.35">
      <c r="A3814">
        <v>187604</v>
      </c>
      <c r="B3814" t="s">
        <v>54</v>
      </c>
      <c r="C3814" t="s">
        <v>109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  <c r="N3814">
        <f>VLOOKUP(Table5[[#This Row],[CONTROLN]],vlookup_table[],2,FALSE)</f>
        <v>0</v>
      </c>
      <c r="O3814">
        <f>VLOOKUP(Table5[[#This Row],[CONTROLN]],vlookup_table[],4,FALSE)</f>
        <v>0</v>
      </c>
      <c r="P3814" t="str">
        <f>VLOOKUP(Table5[[#This Row],[CONTROLN]],vlookup_table[],5,FALSE)</f>
        <v>T1</v>
      </c>
      <c r="Q3814">
        <f>VLOOKUP(Table5[[#This Row],[CONTROLN]],vlookup_table[],7,FALSE)</f>
        <v>11</v>
      </c>
      <c r="R3814" t="str">
        <f t="shared" si="59"/>
        <v/>
      </c>
      <c r="S38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15" spans="1:19" x14ac:dyDescent="0.35">
      <c r="A3815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  <c r="N3815">
        <f>VLOOKUP(Table5[[#This Row],[CONTROLN]],vlookup_table[],2,FALSE)</f>
        <v>0</v>
      </c>
      <c r="O3815">
        <f>VLOOKUP(Table5[[#This Row],[CONTROLN]],vlookup_table[],4,FALSE)</f>
        <v>3408</v>
      </c>
      <c r="P3815" t="str">
        <f>VLOOKUP(Table5[[#This Row],[CONTROLN]],vlookup_table[],5,FALSE)</f>
        <v>C2</v>
      </c>
      <c r="Q3815">
        <f>VLOOKUP(Table5[[#This Row],[CONTROLN]],vlookup_table[],7,FALSE)</f>
        <v>10</v>
      </c>
      <c r="R3815">
        <f t="shared" si="59"/>
        <v>62</v>
      </c>
      <c r="S38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16" spans="1:19" x14ac:dyDescent="0.35">
      <c r="A3816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  <c r="N3816">
        <f>VLOOKUP(Table5[[#This Row],[CONTROLN]],vlookup_table[],2,FALSE)</f>
        <v>0</v>
      </c>
      <c r="O3816">
        <f>VLOOKUP(Table5[[#This Row],[CONTROLN]],vlookup_table[],4,FALSE)</f>
        <v>3801</v>
      </c>
      <c r="P3816" t="str">
        <f>VLOOKUP(Table5[[#This Row],[CONTROLN]],vlookup_table[],5,FALSE)</f>
        <v>S1</v>
      </c>
      <c r="Q3816">
        <f>VLOOKUP(Table5[[#This Row],[CONTROLN]],vlookup_table[],7,FALSE)</f>
        <v>20</v>
      </c>
      <c r="R3816">
        <f t="shared" si="59"/>
        <v>59</v>
      </c>
      <c r="S38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17" spans="1:19" x14ac:dyDescent="0.35">
      <c r="A3817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  <c r="N3817">
        <f>VLOOKUP(Table5[[#This Row],[CONTROLN]],vlookup_table[],2,FALSE)</f>
        <v>0</v>
      </c>
      <c r="O3817">
        <f>VLOOKUP(Table5[[#This Row],[CONTROLN]],vlookup_table[],4,FALSE)</f>
        <v>2702</v>
      </c>
      <c r="P3817" t="str">
        <f>VLOOKUP(Table5[[#This Row],[CONTROLN]],vlookup_table[],5,FALSE)</f>
        <v>C1</v>
      </c>
      <c r="Q3817">
        <f>VLOOKUP(Table5[[#This Row],[CONTROLN]],vlookup_table[],7,FALSE)</f>
        <v>15</v>
      </c>
      <c r="R3817">
        <f t="shared" si="59"/>
        <v>70</v>
      </c>
      <c r="S38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18" spans="1:19" x14ac:dyDescent="0.35">
      <c r="A3818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  <c r="N3818">
        <f>VLOOKUP(Table5[[#This Row],[CONTROLN]],vlookup_table[],2,FALSE)</f>
        <v>0</v>
      </c>
      <c r="O3818">
        <f>VLOOKUP(Table5[[#This Row],[CONTROLN]],vlookup_table[],4,FALSE)</f>
        <v>0</v>
      </c>
      <c r="P3818" t="str">
        <f>VLOOKUP(Table5[[#This Row],[CONTROLN]],vlookup_table[],5,FALSE)</f>
        <v>R2</v>
      </c>
      <c r="Q3818">
        <f>VLOOKUP(Table5[[#This Row],[CONTROLN]],vlookup_table[],7,FALSE)</f>
        <v>25</v>
      </c>
      <c r="R3818" t="str">
        <f t="shared" si="59"/>
        <v/>
      </c>
      <c r="S38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19" spans="1:19" x14ac:dyDescent="0.35">
      <c r="A3819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  <c r="N3819">
        <f>VLOOKUP(Table5[[#This Row],[CONTROLN]],vlookup_table[],2,FALSE)</f>
        <v>0</v>
      </c>
      <c r="O3819">
        <f>VLOOKUP(Table5[[#This Row],[CONTROLN]],vlookup_table[],4,FALSE)</f>
        <v>4506</v>
      </c>
      <c r="P3819" t="str">
        <f>VLOOKUP(Table5[[#This Row],[CONTROLN]],vlookup_table[],5,FALSE)</f>
        <v>T1</v>
      </c>
      <c r="Q3819">
        <f>VLOOKUP(Table5[[#This Row],[CONTROLN]],vlookup_table[],7,FALSE)</f>
        <v>11</v>
      </c>
      <c r="R3819">
        <f t="shared" si="59"/>
        <v>52</v>
      </c>
      <c r="S38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20" spans="1:19" x14ac:dyDescent="0.35">
      <c r="A3820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  <c r="N3820">
        <f>VLOOKUP(Table5[[#This Row],[CONTROLN]],vlookup_table[],2,FALSE)</f>
        <v>0</v>
      </c>
      <c r="O3820">
        <f>VLOOKUP(Table5[[#This Row],[CONTROLN]],vlookup_table[],4,FALSE)</f>
        <v>3001</v>
      </c>
      <c r="P3820" t="str">
        <f>VLOOKUP(Table5[[#This Row],[CONTROLN]],vlookup_table[],5,FALSE)</f>
        <v>T1</v>
      </c>
      <c r="Q3820">
        <f>VLOOKUP(Table5[[#This Row],[CONTROLN]],vlookup_table[],7,FALSE)</f>
        <v>40</v>
      </c>
      <c r="R3820">
        <f t="shared" si="59"/>
        <v>67</v>
      </c>
      <c r="S38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21" spans="1:19" x14ac:dyDescent="0.35">
      <c r="A382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  <c r="N3821">
        <f>VLOOKUP(Table5[[#This Row],[CONTROLN]],vlookup_table[],2,FALSE)</f>
        <v>2</v>
      </c>
      <c r="O3821">
        <f>VLOOKUP(Table5[[#This Row],[CONTROLN]],vlookup_table[],4,FALSE)</f>
        <v>1606</v>
      </c>
      <c r="P3821" t="str">
        <f>VLOOKUP(Table5[[#This Row],[CONTROLN]],vlookup_table[],5,FALSE)</f>
        <v>R2</v>
      </c>
      <c r="Q3821">
        <f>VLOOKUP(Table5[[#This Row],[CONTROLN]],vlookup_table[],7,FALSE)</f>
        <v>10</v>
      </c>
      <c r="R3821">
        <f t="shared" si="59"/>
        <v>81</v>
      </c>
      <c r="S38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22" spans="1:19" x14ac:dyDescent="0.35">
      <c r="A3822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  <c r="N3822">
        <f>VLOOKUP(Table5[[#This Row],[CONTROLN]],vlookup_table[],2,FALSE)</f>
        <v>1</v>
      </c>
      <c r="O3822">
        <f>VLOOKUP(Table5[[#This Row],[CONTROLN]],vlookup_table[],4,FALSE)</f>
        <v>1601</v>
      </c>
      <c r="P3822" t="str">
        <f>VLOOKUP(Table5[[#This Row],[CONTROLN]],vlookup_table[],5,FALSE)</f>
        <v>S2</v>
      </c>
      <c r="Q3822">
        <f>VLOOKUP(Table5[[#This Row],[CONTROLN]],vlookup_table[],7,FALSE)</f>
        <v>23</v>
      </c>
      <c r="R3822">
        <f t="shared" si="59"/>
        <v>81</v>
      </c>
      <c r="S38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23" spans="1:19" x14ac:dyDescent="0.35">
      <c r="A3823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  <c r="N3823">
        <f>VLOOKUP(Table5[[#This Row],[CONTROLN]],vlookup_table[],2,FALSE)</f>
        <v>0</v>
      </c>
      <c r="O3823">
        <f>VLOOKUP(Table5[[#This Row],[CONTROLN]],vlookup_table[],4,FALSE)</f>
        <v>1803</v>
      </c>
      <c r="P3823" t="str">
        <f>VLOOKUP(Table5[[#This Row],[CONTROLN]],vlookup_table[],5,FALSE)</f>
        <v>C1</v>
      </c>
      <c r="Q3823">
        <f>VLOOKUP(Table5[[#This Row],[CONTROLN]],vlookup_table[],7,FALSE)</f>
        <v>15</v>
      </c>
      <c r="R3823">
        <f t="shared" si="59"/>
        <v>79</v>
      </c>
      <c r="S38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24" spans="1:19" x14ac:dyDescent="0.35">
      <c r="A3824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  <c r="N3824">
        <f>VLOOKUP(Table5[[#This Row],[CONTROLN]],vlookup_table[],2,FALSE)</f>
        <v>2</v>
      </c>
      <c r="O3824">
        <f>VLOOKUP(Table5[[#This Row],[CONTROLN]],vlookup_table[],4,FALSE)</f>
        <v>0</v>
      </c>
      <c r="P3824" t="str">
        <f>VLOOKUP(Table5[[#This Row],[CONTROLN]],vlookup_table[],5,FALSE)</f>
        <v>R3</v>
      </c>
      <c r="Q3824">
        <f>VLOOKUP(Table5[[#This Row],[CONTROLN]],vlookup_table[],7,FALSE)</f>
        <v>22</v>
      </c>
      <c r="R3824" t="str">
        <f t="shared" si="59"/>
        <v/>
      </c>
      <c r="S38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25" spans="1:19" x14ac:dyDescent="0.35">
      <c r="A3825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  <c r="N3825">
        <f>VLOOKUP(Table5[[#This Row],[CONTROLN]],vlookup_table[],2,FALSE)</f>
        <v>28</v>
      </c>
      <c r="O3825">
        <f>VLOOKUP(Table5[[#This Row],[CONTROLN]],vlookup_table[],4,FALSE)</f>
        <v>0</v>
      </c>
      <c r="P3825" t="str">
        <f>VLOOKUP(Table5[[#This Row],[CONTROLN]],vlookup_table[],5,FALSE)</f>
        <v>C1</v>
      </c>
      <c r="Q3825">
        <f>VLOOKUP(Table5[[#This Row],[CONTROLN]],vlookup_table[],7,FALSE)</f>
        <v>10</v>
      </c>
      <c r="R3825" t="str">
        <f t="shared" si="59"/>
        <v/>
      </c>
      <c r="S38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26" spans="1:19" x14ac:dyDescent="0.35">
      <c r="A3826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  <c r="N3826">
        <f>VLOOKUP(Table5[[#This Row],[CONTROLN]],vlookup_table[],2,FALSE)</f>
        <v>0</v>
      </c>
      <c r="O3826">
        <f>VLOOKUP(Table5[[#This Row],[CONTROLN]],vlookup_table[],4,FALSE)</f>
        <v>0</v>
      </c>
      <c r="P3826" t="str">
        <f>VLOOKUP(Table5[[#This Row],[CONTROLN]],vlookup_table[],5,FALSE)</f>
        <v>S2</v>
      </c>
      <c r="Q3826">
        <f>VLOOKUP(Table5[[#This Row],[CONTROLN]],vlookup_table[],7,FALSE)</f>
        <v>5</v>
      </c>
      <c r="R3826" t="str">
        <f t="shared" si="59"/>
        <v/>
      </c>
      <c r="S38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27" spans="1:19" x14ac:dyDescent="0.35">
      <c r="A3827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  <c r="N3827">
        <f>VLOOKUP(Table5[[#This Row],[CONTROLN]],vlookup_table[],2,FALSE)</f>
        <v>0</v>
      </c>
      <c r="O3827">
        <f>VLOOKUP(Table5[[#This Row],[CONTROLN]],vlookup_table[],4,FALSE)</f>
        <v>5401</v>
      </c>
      <c r="P3827" t="str">
        <f>VLOOKUP(Table5[[#This Row],[CONTROLN]],vlookup_table[],5,FALSE)</f>
        <v>S1</v>
      </c>
      <c r="Q3827">
        <f>VLOOKUP(Table5[[#This Row],[CONTROLN]],vlookup_table[],7,FALSE)</f>
        <v>15</v>
      </c>
      <c r="R3827">
        <f t="shared" si="59"/>
        <v>43</v>
      </c>
      <c r="S38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28" spans="1:19" x14ac:dyDescent="0.35">
      <c r="A3828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  <c r="N3828">
        <f>VLOOKUP(Table5[[#This Row],[CONTROLN]],vlookup_table[],2,FALSE)</f>
        <v>1</v>
      </c>
      <c r="O3828">
        <f>VLOOKUP(Table5[[#This Row],[CONTROLN]],vlookup_table[],4,FALSE)</f>
        <v>4001</v>
      </c>
      <c r="P3828" t="str">
        <f>VLOOKUP(Table5[[#This Row],[CONTROLN]],vlookup_table[],5,FALSE)</f>
        <v>C3</v>
      </c>
      <c r="Q3828">
        <f>VLOOKUP(Table5[[#This Row],[CONTROLN]],vlookup_table[],7,FALSE)</f>
        <v>20</v>
      </c>
      <c r="R3828">
        <f t="shared" si="59"/>
        <v>57</v>
      </c>
      <c r="S38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29" spans="1:19" x14ac:dyDescent="0.35">
      <c r="A3829">
        <v>137199</v>
      </c>
      <c r="B3829" t="s">
        <v>56</v>
      </c>
      <c r="C3829" t="s">
        <v>17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  <c r="N3829">
        <f>VLOOKUP(Table5[[#This Row],[CONTROLN]],vlookup_table[],2,FALSE)</f>
        <v>2</v>
      </c>
      <c r="O3829">
        <f>VLOOKUP(Table5[[#This Row],[CONTROLN]],vlookup_table[],4,FALSE)</f>
        <v>808</v>
      </c>
      <c r="P3829" t="str">
        <f>VLOOKUP(Table5[[#This Row],[CONTROLN]],vlookup_table[],5,FALSE)</f>
        <v>C1</v>
      </c>
      <c r="Q3829">
        <f>VLOOKUP(Table5[[#This Row],[CONTROLN]],vlookup_table[],7,FALSE)</f>
        <v>10</v>
      </c>
      <c r="R3829">
        <f t="shared" si="59"/>
        <v>88</v>
      </c>
      <c r="S38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30" spans="1:19" x14ac:dyDescent="0.35">
      <c r="A3830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  <c r="N3830">
        <f>VLOOKUP(Table5[[#This Row],[CONTROLN]],vlookup_table[],2,FALSE)</f>
        <v>0</v>
      </c>
      <c r="O3830">
        <f>VLOOKUP(Table5[[#This Row],[CONTROLN]],vlookup_table[],4,FALSE)</f>
        <v>2301</v>
      </c>
      <c r="P3830" t="str">
        <f>VLOOKUP(Table5[[#This Row],[CONTROLN]],vlookup_table[],5,FALSE)</f>
        <v>T2</v>
      </c>
      <c r="Q3830">
        <f>VLOOKUP(Table5[[#This Row],[CONTROLN]],vlookup_table[],7,FALSE)</f>
        <v>20</v>
      </c>
      <c r="R3830">
        <f t="shared" si="59"/>
        <v>74</v>
      </c>
      <c r="S38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31" spans="1:19" x14ac:dyDescent="0.35">
      <c r="A383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  <c r="N3831">
        <f>VLOOKUP(Table5[[#This Row],[CONTROLN]],vlookup_table[],2,FALSE)</f>
        <v>0</v>
      </c>
      <c r="O3831">
        <f>VLOOKUP(Table5[[#This Row],[CONTROLN]],vlookup_table[],4,FALSE)</f>
        <v>0</v>
      </c>
      <c r="P3831" t="str">
        <f>VLOOKUP(Table5[[#This Row],[CONTROLN]],vlookup_table[],5,FALSE)</f>
        <v>S1</v>
      </c>
      <c r="Q3831">
        <f>VLOOKUP(Table5[[#This Row],[CONTROLN]],vlookup_table[],7,FALSE)</f>
        <v>10</v>
      </c>
      <c r="R3831" t="str">
        <f t="shared" si="59"/>
        <v/>
      </c>
      <c r="S38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32" spans="1:19" x14ac:dyDescent="0.35">
      <c r="A3832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  <c r="N3832">
        <f>VLOOKUP(Table5[[#This Row],[CONTROLN]],vlookup_table[],2,FALSE)</f>
        <v>0</v>
      </c>
      <c r="O3832">
        <f>VLOOKUP(Table5[[#This Row],[CONTROLN]],vlookup_table[],4,FALSE)</f>
        <v>2001</v>
      </c>
      <c r="P3832" t="str">
        <f>VLOOKUP(Table5[[#This Row],[CONTROLN]],vlookup_table[],5,FALSE)</f>
        <v>T2</v>
      </c>
      <c r="Q3832">
        <f>VLOOKUP(Table5[[#This Row],[CONTROLN]],vlookup_table[],7,FALSE)</f>
        <v>20</v>
      </c>
      <c r="R3832">
        <f t="shared" si="59"/>
        <v>77</v>
      </c>
      <c r="S38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33" spans="1:19" x14ac:dyDescent="0.35">
      <c r="A3833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  <c r="N3833">
        <f>VLOOKUP(Table5[[#This Row],[CONTROLN]],vlookup_table[],2,FALSE)</f>
        <v>0</v>
      </c>
      <c r="O3833">
        <f>VLOOKUP(Table5[[#This Row],[CONTROLN]],vlookup_table[],4,FALSE)</f>
        <v>3701</v>
      </c>
      <c r="P3833" t="str">
        <f>VLOOKUP(Table5[[#This Row],[CONTROLN]],vlookup_table[],5,FALSE)</f>
        <v>U1</v>
      </c>
      <c r="Q3833">
        <f>VLOOKUP(Table5[[#This Row],[CONTROLN]],vlookup_table[],7,FALSE)</f>
        <v>10</v>
      </c>
      <c r="R3833">
        <f t="shared" si="59"/>
        <v>60</v>
      </c>
      <c r="S38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34" spans="1:19" x14ac:dyDescent="0.35">
      <c r="A3834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  <c r="N3834">
        <f>VLOOKUP(Table5[[#This Row],[CONTROLN]],vlookup_table[],2,FALSE)</f>
        <v>0</v>
      </c>
      <c r="O3834">
        <f>VLOOKUP(Table5[[#This Row],[CONTROLN]],vlookup_table[],4,FALSE)</f>
        <v>1801</v>
      </c>
      <c r="P3834" t="str">
        <f>VLOOKUP(Table5[[#This Row],[CONTROLN]],vlookup_table[],5,FALSE)</f>
        <v>U2</v>
      </c>
      <c r="Q3834">
        <f>VLOOKUP(Table5[[#This Row],[CONTROLN]],vlookup_table[],7,FALSE)</f>
        <v>3</v>
      </c>
      <c r="R3834">
        <f t="shared" si="59"/>
        <v>79</v>
      </c>
      <c r="S38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35" spans="1:19" x14ac:dyDescent="0.35">
      <c r="A3835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  <c r="N3835">
        <f>VLOOKUP(Table5[[#This Row],[CONTROLN]],vlookup_table[],2,FALSE)</f>
        <v>1</v>
      </c>
      <c r="O3835">
        <f>VLOOKUP(Table5[[#This Row],[CONTROLN]],vlookup_table[],4,FALSE)</f>
        <v>0</v>
      </c>
      <c r="P3835" t="str">
        <f>VLOOKUP(Table5[[#This Row],[CONTROLN]],vlookup_table[],5,FALSE)</f>
        <v>S2</v>
      </c>
      <c r="Q3835">
        <f>VLOOKUP(Table5[[#This Row],[CONTROLN]],vlookup_table[],7,FALSE)</f>
        <v>10</v>
      </c>
      <c r="R3835" t="str">
        <f t="shared" si="59"/>
        <v/>
      </c>
      <c r="S38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36" spans="1:19" x14ac:dyDescent="0.35">
      <c r="A3836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  <c r="N3836">
        <f>VLOOKUP(Table5[[#This Row],[CONTROLN]],vlookup_table[],2,FALSE)</f>
        <v>1</v>
      </c>
      <c r="O3836">
        <f>VLOOKUP(Table5[[#This Row],[CONTROLN]],vlookup_table[],4,FALSE)</f>
        <v>1901</v>
      </c>
      <c r="P3836" t="str">
        <f>VLOOKUP(Table5[[#This Row],[CONTROLN]],vlookup_table[],5,FALSE)</f>
        <v>T1</v>
      </c>
      <c r="Q3836">
        <f>VLOOKUP(Table5[[#This Row],[CONTROLN]],vlookup_table[],7,FALSE)</f>
        <v>53</v>
      </c>
      <c r="R3836">
        <f t="shared" si="59"/>
        <v>78</v>
      </c>
      <c r="S38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37" spans="1:19" x14ac:dyDescent="0.35">
      <c r="A3837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  <c r="N3837">
        <f>VLOOKUP(Table5[[#This Row],[CONTROLN]],vlookup_table[],2,FALSE)</f>
        <v>0</v>
      </c>
      <c r="O3837">
        <f>VLOOKUP(Table5[[#This Row],[CONTROLN]],vlookup_table[],4,FALSE)</f>
        <v>4801</v>
      </c>
      <c r="P3837" t="str">
        <f>VLOOKUP(Table5[[#This Row],[CONTROLN]],vlookup_table[],5,FALSE)</f>
        <v>S1</v>
      </c>
      <c r="Q3837">
        <f>VLOOKUP(Table5[[#This Row],[CONTROLN]],vlookup_table[],7,FALSE)</f>
        <v>21</v>
      </c>
      <c r="R3837">
        <f t="shared" si="59"/>
        <v>49</v>
      </c>
      <c r="S38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38" spans="1:19" x14ac:dyDescent="0.35">
      <c r="A3838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  <c r="N3838">
        <f>VLOOKUP(Table5[[#This Row],[CONTROLN]],vlookup_table[],2,FALSE)</f>
        <v>28</v>
      </c>
      <c r="O3838">
        <f>VLOOKUP(Table5[[#This Row],[CONTROLN]],vlookup_table[],4,FALSE)</f>
        <v>5401</v>
      </c>
      <c r="P3838" t="str">
        <f>VLOOKUP(Table5[[#This Row],[CONTROLN]],vlookup_table[],5,FALSE)</f>
        <v>C2</v>
      </c>
      <c r="Q3838">
        <f>VLOOKUP(Table5[[#This Row],[CONTROLN]],vlookup_table[],7,FALSE)</f>
        <v>10</v>
      </c>
      <c r="R3838">
        <f t="shared" si="59"/>
        <v>43</v>
      </c>
      <c r="S38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39" spans="1:19" x14ac:dyDescent="0.35">
      <c r="A3839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  <c r="N3839">
        <f>VLOOKUP(Table5[[#This Row],[CONTROLN]],vlookup_table[],2,FALSE)</f>
        <v>0</v>
      </c>
      <c r="O3839">
        <f>VLOOKUP(Table5[[#This Row],[CONTROLN]],vlookup_table[],4,FALSE)</f>
        <v>4005</v>
      </c>
      <c r="P3839" t="str">
        <f>VLOOKUP(Table5[[#This Row],[CONTROLN]],vlookup_table[],5,FALSE)</f>
        <v>C1</v>
      </c>
      <c r="Q3839">
        <f>VLOOKUP(Table5[[#This Row],[CONTROLN]],vlookup_table[],7,FALSE)</f>
        <v>18</v>
      </c>
      <c r="R3839">
        <f t="shared" si="59"/>
        <v>57</v>
      </c>
      <c r="S38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40" spans="1:19" x14ac:dyDescent="0.35">
      <c r="A3840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  <c r="N3840">
        <f>VLOOKUP(Table5[[#This Row],[CONTROLN]],vlookup_table[],2,FALSE)</f>
        <v>0</v>
      </c>
      <c r="O3840">
        <f>VLOOKUP(Table5[[#This Row],[CONTROLN]],vlookup_table[],4,FALSE)</f>
        <v>0</v>
      </c>
      <c r="P3840" t="str">
        <f>VLOOKUP(Table5[[#This Row],[CONTROLN]],vlookup_table[],5,FALSE)</f>
        <v>R3</v>
      </c>
      <c r="Q3840">
        <f>VLOOKUP(Table5[[#This Row],[CONTROLN]],vlookup_table[],7,FALSE)</f>
        <v>17</v>
      </c>
      <c r="R3840" t="str">
        <f t="shared" si="59"/>
        <v/>
      </c>
      <c r="S38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41" spans="1:19" x14ac:dyDescent="0.35">
      <c r="A384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  <c r="N3841">
        <f>VLOOKUP(Table5[[#This Row],[CONTROLN]],vlookup_table[],2,FALSE)</f>
        <v>1</v>
      </c>
      <c r="O3841">
        <f>VLOOKUP(Table5[[#This Row],[CONTROLN]],vlookup_table[],4,FALSE)</f>
        <v>3001</v>
      </c>
      <c r="P3841" t="str">
        <f>VLOOKUP(Table5[[#This Row],[CONTROLN]],vlookup_table[],5,FALSE)</f>
        <v>C2</v>
      </c>
      <c r="Q3841">
        <f>VLOOKUP(Table5[[#This Row],[CONTROLN]],vlookup_table[],7,FALSE)</f>
        <v>75</v>
      </c>
      <c r="R3841">
        <f t="shared" si="59"/>
        <v>67</v>
      </c>
      <c r="S38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42" spans="1:19" x14ac:dyDescent="0.35">
      <c r="A3842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  <c r="N3842">
        <f>VLOOKUP(Table5[[#This Row],[CONTROLN]],vlookup_table[],2,FALSE)</f>
        <v>0</v>
      </c>
      <c r="O3842">
        <f>VLOOKUP(Table5[[#This Row],[CONTROLN]],vlookup_table[],4,FALSE)</f>
        <v>5201</v>
      </c>
      <c r="P3842" t="str">
        <f>VLOOKUP(Table5[[#This Row],[CONTROLN]],vlookup_table[],5,FALSE)</f>
        <v>T1</v>
      </c>
      <c r="Q3842">
        <f>VLOOKUP(Table5[[#This Row],[CONTROLN]],vlookup_table[],7,FALSE)</f>
        <v>60</v>
      </c>
      <c r="R3842">
        <f t="shared" ref="R3842:R3905" si="60">IF(OR(O3842="",O3842=0),"",(1997-(1900+INT(O3842/100)))-IF(MOD(O3842,100)&gt;6,1,0))</f>
        <v>45</v>
      </c>
      <c r="S38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43" spans="1:19" x14ac:dyDescent="0.35">
      <c r="A3843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  <c r="N3843">
        <f>VLOOKUP(Table5[[#This Row],[CONTROLN]],vlookup_table[],2,FALSE)</f>
        <v>0</v>
      </c>
      <c r="O3843">
        <f>VLOOKUP(Table5[[#This Row],[CONTROLN]],vlookup_table[],4,FALSE)</f>
        <v>0</v>
      </c>
      <c r="P3843" t="str">
        <f>VLOOKUP(Table5[[#This Row],[CONTROLN]],vlookup_table[],5,FALSE)</f>
        <v>C3</v>
      </c>
      <c r="Q3843">
        <f>VLOOKUP(Table5[[#This Row],[CONTROLN]],vlookup_table[],7,FALSE)</f>
        <v>10</v>
      </c>
      <c r="R3843" t="str">
        <f t="shared" si="60"/>
        <v/>
      </c>
      <c r="S38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44" spans="1:19" x14ac:dyDescent="0.35">
      <c r="A3844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  <c r="N3844">
        <f>VLOOKUP(Table5[[#This Row],[CONTROLN]],vlookup_table[],2,FALSE)</f>
        <v>2</v>
      </c>
      <c r="O3844">
        <f>VLOOKUP(Table5[[#This Row],[CONTROLN]],vlookup_table[],4,FALSE)</f>
        <v>3807</v>
      </c>
      <c r="P3844" t="str">
        <f>VLOOKUP(Table5[[#This Row],[CONTROLN]],vlookup_table[],5,FALSE)</f>
        <v>T2</v>
      </c>
      <c r="Q3844">
        <f>VLOOKUP(Table5[[#This Row],[CONTROLN]],vlookup_table[],7,FALSE)</f>
        <v>10</v>
      </c>
      <c r="R3844">
        <f t="shared" si="60"/>
        <v>58</v>
      </c>
      <c r="S38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45" spans="1:19" x14ac:dyDescent="0.35">
      <c r="A3845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  <c r="N3845">
        <f>VLOOKUP(Table5[[#This Row],[CONTROLN]],vlookup_table[],2,FALSE)</f>
        <v>28</v>
      </c>
      <c r="O3845">
        <f>VLOOKUP(Table5[[#This Row],[CONTROLN]],vlookup_table[],4,FALSE)</f>
        <v>4801</v>
      </c>
      <c r="P3845" t="str">
        <f>VLOOKUP(Table5[[#This Row],[CONTROLN]],vlookup_table[],5,FALSE)</f>
        <v>U3</v>
      </c>
      <c r="Q3845">
        <f>VLOOKUP(Table5[[#This Row],[CONTROLN]],vlookup_table[],7,FALSE)</f>
        <v>14</v>
      </c>
      <c r="R3845">
        <f t="shared" si="60"/>
        <v>49</v>
      </c>
      <c r="S384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46" spans="1:19" x14ac:dyDescent="0.35">
      <c r="A3846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  <c r="N3846">
        <f>VLOOKUP(Table5[[#This Row],[CONTROLN]],vlookup_table[],2,FALSE)</f>
        <v>2</v>
      </c>
      <c r="O3846">
        <f>VLOOKUP(Table5[[#This Row],[CONTROLN]],vlookup_table[],4,FALSE)</f>
        <v>2807</v>
      </c>
      <c r="P3846" t="str">
        <f>VLOOKUP(Table5[[#This Row],[CONTROLN]],vlookup_table[],5,FALSE)</f>
        <v>U3</v>
      </c>
      <c r="Q3846">
        <f>VLOOKUP(Table5[[#This Row],[CONTROLN]],vlookup_table[],7,FALSE)</f>
        <v>12</v>
      </c>
      <c r="R3846">
        <f t="shared" si="60"/>
        <v>68</v>
      </c>
      <c r="S38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47" spans="1:19" x14ac:dyDescent="0.35">
      <c r="A3847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  <c r="N3847">
        <f>VLOOKUP(Table5[[#This Row],[CONTROLN]],vlookup_table[],2,FALSE)</f>
        <v>0</v>
      </c>
      <c r="O3847">
        <f>VLOOKUP(Table5[[#This Row],[CONTROLN]],vlookup_table[],4,FALSE)</f>
        <v>0</v>
      </c>
      <c r="P3847" t="str">
        <f>VLOOKUP(Table5[[#This Row],[CONTROLN]],vlookup_table[],5,FALSE)</f>
        <v>C3</v>
      </c>
      <c r="Q3847">
        <f>VLOOKUP(Table5[[#This Row],[CONTROLN]],vlookup_table[],7,FALSE)</f>
        <v>13</v>
      </c>
      <c r="R3847" t="str">
        <f t="shared" si="60"/>
        <v/>
      </c>
      <c r="S38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48" spans="1:19" x14ac:dyDescent="0.35">
      <c r="A3848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  <c r="N3848">
        <f>VLOOKUP(Table5[[#This Row],[CONTROLN]],vlookup_table[],2,FALSE)</f>
        <v>2</v>
      </c>
      <c r="O3848">
        <f>VLOOKUP(Table5[[#This Row],[CONTROLN]],vlookup_table[],4,FALSE)</f>
        <v>2401</v>
      </c>
      <c r="P3848" t="str">
        <f>VLOOKUP(Table5[[#This Row],[CONTROLN]],vlookup_table[],5,FALSE)</f>
        <v>S2</v>
      </c>
      <c r="Q3848">
        <f>VLOOKUP(Table5[[#This Row],[CONTROLN]],vlookup_table[],7,FALSE)</f>
        <v>10</v>
      </c>
      <c r="R3848">
        <f t="shared" si="60"/>
        <v>73</v>
      </c>
      <c r="S38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49" spans="1:19" x14ac:dyDescent="0.35">
      <c r="A3849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  <c r="N3849">
        <f>VLOOKUP(Table5[[#This Row],[CONTROLN]],vlookup_table[],2,FALSE)</f>
        <v>1</v>
      </c>
      <c r="O3849">
        <f>VLOOKUP(Table5[[#This Row],[CONTROLN]],vlookup_table[],4,FALSE)</f>
        <v>1301</v>
      </c>
      <c r="P3849" t="str">
        <f>VLOOKUP(Table5[[#This Row],[CONTROLN]],vlookup_table[],5,FALSE)</f>
        <v>S1</v>
      </c>
      <c r="Q3849">
        <f>VLOOKUP(Table5[[#This Row],[CONTROLN]],vlookup_table[],7,FALSE)</f>
        <v>10</v>
      </c>
      <c r="R3849">
        <f t="shared" si="60"/>
        <v>84</v>
      </c>
      <c r="S38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50" spans="1:19" x14ac:dyDescent="0.35">
      <c r="A3850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  <c r="N3850">
        <f>VLOOKUP(Table5[[#This Row],[CONTROLN]],vlookup_table[],2,FALSE)</f>
        <v>3</v>
      </c>
      <c r="O3850">
        <f>VLOOKUP(Table5[[#This Row],[CONTROLN]],vlookup_table[],4,FALSE)</f>
        <v>3801</v>
      </c>
      <c r="P3850" t="str">
        <f>VLOOKUP(Table5[[#This Row],[CONTROLN]],vlookup_table[],5,FALSE)</f>
        <v>S3</v>
      </c>
      <c r="Q3850">
        <f>VLOOKUP(Table5[[#This Row],[CONTROLN]],vlookup_table[],7,FALSE)</f>
        <v>9</v>
      </c>
      <c r="R3850">
        <f t="shared" si="60"/>
        <v>59</v>
      </c>
      <c r="S38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51" spans="1:19" x14ac:dyDescent="0.35">
      <c r="A385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  <c r="N3851">
        <f>VLOOKUP(Table5[[#This Row],[CONTROLN]],vlookup_table[],2,FALSE)</f>
        <v>0</v>
      </c>
      <c r="O3851">
        <f>VLOOKUP(Table5[[#This Row],[CONTROLN]],vlookup_table[],4,FALSE)</f>
        <v>2001</v>
      </c>
      <c r="P3851" t="str">
        <f>VLOOKUP(Table5[[#This Row],[CONTROLN]],vlookup_table[],5,FALSE)</f>
        <v>R2</v>
      </c>
      <c r="Q3851">
        <f>VLOOKUP(Table5[[#This Row],[CONTROLN]],vlookup_table[],7,FALSE)</f>
        <v>3</v>
      </c>
      <c r="R3851">
        <f t="shared" si="60"/>
        <v>77</v>
      </c>
      <c r="S38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52" spans="1:19" x14ac:dyDescent="0.35">
      <c r="A3852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  <c r="N3852">
        <f>VLOOKUP(Table5[[#This Row],[CONTROLN]],vlookup_table[],2,FALSE)</f>
        <v>2</v>
      </c>
      <c r="O3852">
        <f>VLOOKUP(Table5[[#This Row],[CONTROLN]],vlookup_table[],4,FALSE)</f>
        <v>3701</v>
      </c>
      <c r="P3852" t="str">
        <f>VLOOKUP(Table5[[#This Row],[CONTROLN]],vlookup_table[],5,FALSE)</f>
        <v>U3</v>
      </c>
      <c r="Q3852">
        <f>VLOOKUP(Table5[[#This Row],[CONTROLN]],vlookup_table[],7,FALSE)</f>
        <v>21</v>
      </c>
      <c r="R3852">
        <f t="shared" si="60"/>
        <v>60</v>
      </c>
      <c r="S38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53" spans="1:19" x14ac:dyDescent="0.35">
      <c r="A3853">
        <v>136747</v>
      </c>
      <c r="B3853" t="s">
        <v>56</v>
      </c>
      <c r="C3853" t="s">
        <v>17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  <c r="N3853">
        <f>VLOOKUP(Table5[[#This Row],[CONTROLN]],vlookup_table[],2,FALSE)</f>
        <v>2</v>
      </c>
      <c r="O3853">
        <f>VLOOKUP(Table5[[#This Row],[CONTROLN]],vlookup_table[],4,FALSE)</f>
        <v>3401</v>
      </c>
      <c r="P3853" t="str">
        <f>VLOOKUP(Table5[[#This Row],[CONTROLN]],vlookup_table[],5,FALSE)</f>
        <v>S2</v>
      </c>
      <c r="Q3853">
        <f>VLOOKUP(Table5[[#This Row],[CONTROLN]],vlookup_table[],7,FALSE)</f>
        <v>6</v>
      </c>
      <c r="R3853">
        <f t="shared" si="60"/>
        <v>63</v>
      </c>
      <c r="S38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54" spans="1:19" x14ac:dyDescent="0.35">
      <c r="A3854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  <c r="N3854">
        <f>VLOOKUP(Table5[[#This Row],[CONTROLN]],vlookup_table[],2,FALSE)</f>
        <v>0</v>
      </c>
      <c r="O3854">
        <f>VLOOKUP(Table5[[#This Row],[CONTROLN]],vlookup_table[],4,FALSE)</f>
        <v>2001</v>
      </c>
      <c r="P3854" t="str">
        <f>VLOOKUP(Table5[[#This Row],[CONTROLN]],vlookup_table[],5,FALSE)</f>
        <v>T2</v>
      </c>
      <c r="Q3854">
        <f>VLOOKUP(Table5[[#This Row],[CONTROLN]],vlookup_table[],7,FALSE)</f>
        <v>17</v>
      </c>
      <c r="R3854">
        <f t="shared" si="60"/>
        <v>77</v>
      </c>
      <c r="S38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55" spans="1:19" x14ac:dyDescent="0.35">
      <c r="A3855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  <c r="N3855">
        <f>VLOOKUP(Table5[[#This Row],[CONTROLN]],vlookup_table[],2,FALSE)</f>
        <v>1</v>
      </c>
      <c r="O3855">
        <f>VLOOKUP(Table5[[#This Row],[CONTROLN]],vlookup_table[],4,FALSE)</f>
        <v>5501</v>
      </c>
      <c r="P3855" t="str">
        <f>VLOOKUP(Table5[[#This Row],[CONTROLN]],vlookup_table[],5,FALSE)</f>
        <v>U3</v>
      </c>
      <c r="Q3855">
        <f>VLOOKUP(Table5[[#This Row],[CONTROLN]],vlookup_table[],7,FALSE)</f>
        <v>10</v>
      </c>
      <c r="R3855">
        <f t="shared" si="60"/>
        <v>42</v>
      </c>
      <c r="S38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56" spans="1:19" x14ac:dyDescent="0.35">
      <c r="A3856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  <c r="N3856">
        <f>VLOOKUP(Table5[[#This Row],[CONTROLN]],vlookup_table[],2,FALSE)</f>
        <v>1</v>
      </c>
      <c r="O3856">
        <f>VLOOKUP(Table5[[#This Row],[CONTROLN]],vlookup_table[],4,FALSE)</f>
        <v>3012</v>
      </c>
      <c r="P3856" t="str">
        <f>VLOOKUP(Table5[[#This Row],[CONTROLN]],vlookup_table[],5,FALSE)</f>
        <v>C1</v>
      </c>
      <c r="Q3856">
        <f>VLOOKUP(Table5[[#This Row],[CONTROLN]],vlookup_table[],7,FALSE)</f>
        <v>15</v>
      </c>
      <c r="R3856">
        <f t="shared" si="60"/>
        <v>66</v>
      </c>
      <c r="S38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57" spans="1:19" x14ac:dyDescent="0.35">
      <c r="A3857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  <c r="N3857">
        <f>VLOOKUP(Table5[[#This Row],[CONTROLN]],vlookup_table[],2,FALSE)</f>
        <v>0</v>
      </c>
      <c r="O3857">
        <f>VLOOKUP(Table5[[#This Row],[CONTROLN]],vlookup_table[],4,FALSE)</f>
        <v>0</v>
      </c>
      <c r="P3857" t="str">
        <f>VLOOKUP(Table5[[#This Row],[CONTROLN]],vlookup_table[],5,FALSE)</f>
        <v>S1</v>
      </c>
      <c r="Q3857">
        <f>VLOOKUP(Table5[[#This Row],[CONTROLN]],vlookup_table[],7,FALSE)</f>
        <v>25</v>
      </c>
      <c r="R3857" t="str">
        <f t="shared" si="60"/>
        <v/>
      </c>
      <c r="S38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58" spans="1:19" x14ac:dyDescent="0.35">
      <c r="A3858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  <c r="N3858">
        <f>VLOOKUP(Table5[[#This Row],[CONTROLN]],vlookup_table[],2,FALSE)</f>
        <v>1</v>
      </c>
      <c r="O3858">
        <f>VLOOKUP(Table5[[#This Row],[CONTROLN]],vlookup_table[],4,FALSE)</f>
        <v>5107</v>
      </c>
      <c r="P3858" t="str">
        <f>VLOOKUP(Table5[[#This Row],[CONTROLN]],vlookup_table[],5,FALSE)</f>
        <v>C2</v>
      </c>
      <c r="Q3858">
        <f>VLOOKUP(Table5[[#This Row],[CONTROLN]],vlookup_table[],7,FALSE)</f>
        <v>15</v>
      </c>
      <c r="R3858">
        <f t="shared" si="60"/>
        <v>45</v>
      </c>
      <c r="S38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59" spans="1:19" x14ac:dyDescent="0.35">
      <c r="A3859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  <c r="N3859">
        <f>VLOOKUP(Table5[[#This Row],[CONTROLN]],vlookup_table[],2,FALSE)</f>
        <v>1</v>
      </c>
      <c r="O3859">
        <f>VLOOKUP(Table5[[#This Row],[CONTROLN]],vlookup_table[],4,FALSE)</f>
        <v>5001</v>
      </c>
      <c r="P3859" t="str">
        <f>VLOOKUP(Table5[[#This Row],[CONTROLN]],vlookup_table[],5,FALSE)</f>
        <v>R2</v>
      </c>
      <c r="Q3859">
        <f>VLOOKUP(Table5[[#This Row],[CONTROLN]],vlookup_table[],7,FALSE)</f>
        <v>21</v>
      </c>
      <c r="R3859">
        <f t="shared" si="60"/>
        <v>47</v>
      </c>
      <c r="S38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60" spans="1:19" x14ac:dyDescent="0.35">
      <c r="A3860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  <c r="N3860">
        <f>VLOOKUP(Table5[[#This Row],[CONTROLN]],vlookup_table[],2,FALSE)</f>
        <v>0</v>
      </c>
      <c r="O3860">
        <f>VLOOKUP(Table5[[#This Row],[CONTROLN]],vlookup_table[],4,FALSE)</f>
        <v>2201</v>
      </c>
      <c r="P3860" t="str">
        <f>VLOOKUP(Table5[[#This Row],[CONTROLN]],vlookup_table[],5,FALSE)</f>
        <v>S2</v>
      </c>
      <c r="Q3860">
        <f>VLOOKUP(Table5[[#This Row],[CONTROLN]],vlookup_table[],7,FALSE)</f>
        <v>12</v>
      </c>
      <c r="R3860">
        <f t="shared" si="60"/>
        <v>75</v>
      </c>
      <c r="S38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61" spans="1:19" x14ac:dyDescent="0.35">
      <c r="A386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  <c r="N3861">
        <f>VLOOKUP(Table5[[#This Row],[CONTROLN]],vlookup_table[],2,FALSE)</f>
        <v>0</v>
      </c>
      <c r="O3861">
        <f>VLOOKUP(Table5[[#This Row],[CONTROLN]],vlookup_table[],4,FALSE)</f>
        <v>2610</v>
      </c>
      <c r="P3861" t="str">
        <f>VLOOKUP(Table5[[#This Row],[CONTROLN]],vlookup_table[],5,FALSE)</f>
        <v>U1</v>
      </c>
      <c r="Q3861">
        <f>VLOOKUP(Table5[[#This Row],[CONTROLN]],vlookup_table[],7,FALSE)</f>
        <v>9</v>
      </c>
      <c r="R3861">
        <f t="shared" si="60"/>
        <v>70</v>
      </c>
      <c r="S38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62" spans="1:19" x14ac:dyDescent="0.35">
      <c r="A3862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  <c r="N3862">
        <f>VLOOKUP(Table5[[#This Row],[CONTROLN]],vlookup_table[],2,FALSE)</f>
        <v>0</v>
      </c>
      <c r="O3862">
        <f>VLOOKUP(Table5[[#This Row],[CONTROLN]],vlookup_table[],4,FALSE)</f>
        <v>1501</v>
      </c>
      <c r="P3862" t="str">
        <f>VLOOKUP(Table5[[#This Row],[CONTROLN]],vlookup_table[],5,FALSE)</f>
        <v>S1</v>
      </c>
      <c r="Q3862">
        <f>VLOOKUP(Table5[[#This Row],[CONTROLN]],vlookup_table[],7,FALSE)</f>
        <v>20</v>
      </c>
      <c r="R3862">
        <f t="shared" si="60"/>
        <v>82</v>
      </c>
      <c r="S38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63" spans="1:19" x14ac:dyDescent="0.35">
      <c r="A3863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  <c r="N3863">
        <f>VLOOKUP(Table5[[#This Row],[CONTROLN]],vlookup_table[],2,FALSE)</f>
        <v>0</v>
      </c>
      <c r="O3863">
        <f>VLOOKUP(Table5[[#This Row],[CONTROLN]],vlookup_table[],4,FALSE)</f>
        <v>0</v>
      </c>
      <c r="P3863" t="str">
        <f>VLOOKUP(Table5[[#This Row],[CONTROLN]],vlookup_table[],5,FALSE)</f>
        <v>S2</v>
      </c>
      <c r="Q3863">
        <f>VLOOKUP(Table5[[#This Row],[CONTROLN]],vlookup_table[],7,FALSE)</f>
        <v>10</v>
      </c>
      <c r="R3863" t="str">
        <f t="shared" si="60"/>
        <v/>
      </c>
      <c r="S38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64" spans="1:19" x14ac:dyDescent="0.35">
      <c r="A3864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  <c r="N3864">
        <f>VLOOKUP(Table5[[#This Row],[CONTROLN]],vlookup_table[],2,FALSE)</f>
        <v>1</v>
      </c>
      <c r="O3864">
        <f>VLOOKUP(Table5[[#This Row],[CONTROLN]],vlookup_table[],4,FALSE)</f>
        <v>0</v>
      </c>
      <c r="P3864" t="str">
        <f>VLOOKUP(Table5[[#This Row],[CONTROLN]],vlookup_table[],5,FALSE)</f>
        <v>U1</v>
      </c>
      <c r="Q3864">
        <f>VLOOKUP(Table5[[#This Row],[CONTROLN]],vlookup_table[],7,FALSE)</f>
        <v>50</v>
      </c>
      <c r="R3864" t="str">
        <f t="shared" si="60"/>
        <v/>
      </c>
      <c r="S38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65" spans="1:19" x14ac:dyDescent="0.35">
      <c r="A3865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  <c r="N3865">
        <f>VLOOKUP(Table5[[#This Row],[CONTROLN]],vlookup_table[],2,FALSE)</f>
        <v>2</v>
      </c>
      <c r="O3865">
        <f>VLOOKUP(Table5[[#This Row],[CONTROLN]],vlookup_table[],4,FALSE)</f>
        <v>4601</v>
      </c>
      <c r="P3865" t="str">
        <f>VLOOKUP(Table5[[#This Row],[CONTROLN]],vlookup_table[],5,FALSE)</f>
        <v>S1</v>
      </c>
      <c r="Q3865">
        <f>VLOOKUP(Table5[[#This Row],[CONTROLN]],vlookup_table[],7,FALSE)</f>
        <v>25</v>
      </c>
      <c r="R3865">
        <f t="shared" si="60"/>
        <v>51</v>
      </c>
      <c r="S38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66" spans="1:19" x14ac:dyDescent="0.35">
      <c r="A3866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  <c r="N3866">
        <f>VLOOKUP(Table5[[#This Row],[CONTROLN]],vlookup_table[],2,FALSE)</f>
        <v>2</v>
      </c>
      <c r="O3866">
        <f>VLOOKUP(Table5[[#This Row],[CONTROLN]],vlookup_table[],4,FALSE)</f>
        <v>1304</v>
      </c>
      <c r="P3866" t="str">
        <f>VLOOKUP(Table5[[#This Row],[CONTROLN]],vlookup_table[],5,FALSE)</f>
        <v>R3</v>
      </c>
      <c r="Q3866">
        <f>VLOOKUP(Table5[[#This Row],[CONTROLN]],vlookup_table[],7,FALSE)</f>
        <v>16</v>
      </c>
      <c r="R3866">
        <f t="shared" si="60"/>
        <v>84</v>
      </c>
      <c r="S38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67" spans="1:19" x14ac:dyDescent="0.35">
      <c r="A3867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  <c r="N3867">
        <f>VLOOKUP(Table5[[#This Row],[CONTROLN]],vlookup_table[],2,FALSE)</f>
        <v>2</v>
      </c>
      <c r="O3867">
        <f>VLOOKUP(Table5[[#This Row],[CONTROLN]],vlookup_table[],4,FALSE)</f>
        <v>3601</v>
      </c>
      <c r="P3867" t="str">
        <f>VLOOKUP(Table5[[#This Row],[CONTROLN]],vlookup_table[],5,FALSE)</f>
        <v>C3</v>
      </c>
      <c r="Q3867">
        <f>VLOOKUP(Table5[[#This Row],[CONTROLN]],vlookup_table[],7,FALSE)</f>
        <v>10</v>
      </c>
      <c r="R3867">
        <f t="shared" si="60"/>
        <v>61</v>
      </c>
      <c r="S38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68" spans="1:19" x14ac:dyDescent="0.35">
      <c r="A3868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  <c r="N3868">
        <f>VLOOKUP(Table5[[#This Row],[CONTROLN]],vlookup_table[],2,FALSE)</f>
        <v>1</v>
      </c>
      <c r="O3868">
        <f>VLOOKUP(Table5[[#This Row],[CONTROLN]],vlookup_table[],4,FALSE)</f>
        <v>4508</v>
      </c>
      <c r="P3868" t="str">
        <f>VLOOKUP(Table5[[#This Row],[CONTROLN]],vlookup_table[],5,FALSE)</f>
        <v>C2</v>
      </c>
      <c r="Q3868">
        <f>VLOOKUP(Table5[[#This Row],[CONTROLN]],vlookup_table[],7,FALSE)</f>
        <v>10</v>
      </c>
      <c r="R3868">
        <f t="shared" si="60"/>
        <v>51</v>
      </c>
      <c r="S38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69" spans="1:19" x14ac:dyDescent="0.35">
      <c r="A3869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  <c r="N3869">
        <f>VLOOKUP(Table5[[#This Row],[CONTROLN]],vlookup_table[],2,FALSE)</f>
        <v>0</v>
      </c>
      <c r="O3869">
        <f>VLOOKUP(Table5[[#This Row],[CONTROLN]],vlookup_table[],4,FALSE)</f>
        <v>4201</v>
      </c>
      <c r="P3869" t="str">
        <f>VLOOKUP(Table5[[#This Row],[CONTROLN]],vlookup_table[],5,FALSE)</f>
        <v>R3</v>
      </c>
      <c r="Q3869">
        <f>VLOOKUP(Table5[[#This Row],[CONTROLN]],vlookup_table[],7,FALSE)</f>
        <v>25</v>
      </c>
      <c r="R3869">
        <f t="shared" si="60"/>
        <v>55</v>
      </c>
      <c r="S38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70" spans="1:19" x14ac:dyDescent="0.35">
      <c r="A3870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  <c r="N3870">
        <f>VLOOKUP(Table5[[#This Row],[CONTROLN]],vlookup_table[],2,FALSE)</f>
        <v>1</v>
      </c>
      <c r="O3870">
        <f>VLOOKUP(Table5[[#This Row],[CONTROLN]],vlookup_table[],4,FALSE)</f>
        <v>4801</v>
      </c>
      <c r="P3870" t="str">
        <f>VLOOKUP(Table5[[#This Row],[CONTROLN]],vlookup_table[],5,FALSE)</f>
        <v>R2</v>
      </c>
      <c r="Q3870">
        <f>VLOOKUP(Table5[[#This Row],[CONTROLN]],vlookup_table[],7,FALSE)</f>
        <v>10</v>
      </c>
      <c r="R3870">
        <f t="shared" si="60"/>
        <v>49</v>
      </c>
      <c r="S38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71" spans="1:19" x14ac:dyDescent="0.35">
      <c r="A387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  <c r="N3871">
        <f>VLOOKUP(Table5[[#This Row],[CONTROLN]],vlookup_table[],2,FALSE)</f>
        <v>2</v>
      </c>
      <c r="O3871">
        <f>VLOOKUP(Table5[[#This Row],[CONTROLN]],vlookup_table[],4,FALSE)</f>
        <v>4901</v>
      </c>
      <c r="P3871" t="str">
        <f>VLOOKUP(Table5[[#This Row],[CONTROLN]],vlookup_table[],5,FALSE)</f>
        <v>R2</v>
      </c>
      <c r="Q3871">
        <f>VLOOKUP(Table5[[#This Row],[CONTROLN]],vlookup_table[],7,FALSE)</f>
        <v>15</v>
      </c>
      <c r="R3871">
        <f t="shared" si="60"/>
        <v>48</v>
      </c>
      <c r="S38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72" spans="1:19" x14ac:dyDescent="0.35">
      <c r="A3872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  <c r="N3872">
        <f>VLOOKUP(Table5[[#This Row],[CONTROLN]],vlookup_table[],2,FALSE)</f>
        <v>0</v>
      </c>
      <c r="O3872">
        <f>VLOOKUP(Table5[[#This Row],[CONTROLN]],vlookup_table[],4,FALSE)</f>
        <v>1801</v>
      </c>
      <c r="P3872" t="str">
        <f>VLOOKUP(Table5[[#This Row],[CONTROLN]],vlookup_table[],5,FALSE)</f>
        <v>R2</v>
      </c>
      <c r="Q3872">
        <f>VLOOKUP(Table5[[#This Row],[CONTROLN]],vlookup_table[],7,FALSE)</f>
        <v>9</v>
      </c>
      <c r="R3872">
        <f t="shared" si="60"/>
        <v>79</v>
      </c>
      <c r="S38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73" spans="1:19" x14ac:dyDescent="0.35">
      <c r="A3873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  <c r="N3873">
        <f>VLOOKUP(Table5[[#This Row],[CONTROLN]],vlookup_table[],2,FALSE)</f>
        <v>0</v>
      </c>
      <c r="O3873">
        <f>VLOOKUP(Table5[[#This Row],[CONTROLN]],vlookup_table[],4,FALSE)</f>
        <v>2901</v>
      </c>
      <c r="P3873" t="str">
        <f>VLOOKUP(Table5[[#This Row],[CONTROLN]],vlookup_table[],5,FALSE)</f>
        <v>T2</v>
      </c>
      <c r="Q3873">
        <f>VLOOKUP(Table5[[#This Row],[CONTROLN]],vlookup_table[],7,FALSE)</f>
        <v>10</v>
      </c>
      <c r="R3873">
        <f t="shared" si="60"/>
        <v>68</v>
      </c>
      <c r="S38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74" spans="1:19" x14ac:dyDescent="0.35">
      <c r="A3874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  <c r="N3874">
        <f>VLOOKUP(Table5[[#This Row],[CONTROLN]],vlookup_table[],2,FALSE)</f>
        <v>1</v>
      </c>
      <c r="O3874">
        <f>VLOOKUP(Table5[[#This Row],[CONTROLN]],vlookup_table[],4,FALSE)</f>
        <v>2001</v>
      </c>
      <c r="P3874" t="str">
        <f>VLOOKUP(Table5[[#This Row],[CONTROLN]],vlookup_table[],5,FALSE)</f>
        <v>S1</v>
      </c>
      <c r="Q3874">
        <f>VLOOKUP(Table5[[#This Row],[CONTROLN]],vlookup_table[],7,FALSE)</f>
        <v>37</v>
      </c>
      <c r="R3874">
        <f t="shared" si="60"/>
        <v>77</v>
      </c>
      <c r="S38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75" spans="1:19" x14ac:dyDescent="0.35">
      <c r="A3875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  <c r="N3875">
        <f>VLOOKUP(Table5[[#This Row],[CONTROLN]],vlookup_table[],2,FALSE)</f>
        <v>1</v>
      </c>
      <c r="O3875">
        <f>VLOOKUP(Table5[[#This Row],[CONTROLN]],vlookup_table[],4,FALSE)</f>
        <v>4601</v>
      </c>
      <c r="P3875" t="str">
        <f>VLOOKUP(Table5[[#This Row],[CONTROLN]],vlookup_table[],5,FALSE)</f>
        <v>T2</v>
      </c>
      <c r="Q3875">
        <f>VLOOKUP(Table5[[#This Row],[CONTROLN]],vlookup_table[],7,FALSE)</f>
        <v>25</v>
      </c>
      <c r="R3875">
        <f t="shared" si="60"/>
        <v>51</v>
      </c>
      <c r="S38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76" spans="1:19" x14ac:dyDescent="0.35">
      <c r="A3876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  <c r="N3876">
        <f>VLOOKUP(Table5[[#This Row],[CONTROLN]],vlookup_table[],2,FALSE)</f>
        <v>2</v>
      </c>
      <c r="O3876">
        <f>VLOOKUP(Table5[[#This Row],[CONTROLN]],vlookup_table[],4,FALSE)</f>
        <v>1801</v>
      </c>
      <c r="P3876" t="str">
        <f>VLOOKUP(Table5[[#This Row],[CONTROLN]],vlookup_table[],5,FALSE)</f>
        <v>T2</v>
      </c>
      <c r="Q3876">
        <f>VLOOKUP(Table5[[#This Row],[CONTROLN]],vlookup_table[],7,FALSE)</f>
        <v>10</v>
      </c>
      <c r="R3876">
        <f t="shared" si="60"/>
        <v>79</v>
      </c>
      <c r="S38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77" spans="1:19" x14ac:dyDescent="0.35">
      <c r="A3877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  <c r="N3877">
        <f>VLOOKUP(Table5[[#This Row],[CONTROLN]],vlookup_table[],2,FALSE)</f>
        <v>1</v>
      </c>
      <c r="O3877">
        <f>VLOOKUP(Table5[[#This Row],[CONTROLN]],vlookup_table[],4,FALSE)</f>
        <v>0</v>
      </c>
      <c r="P3877" t="str">
        <f>VLOOKUP(Table5[[#This Row],[CONTROLN]],vlookup_table[],5,FALSE)</f>
        <v>S1</v>
      </c>
      <c r="Q3877">
        <f>VLOOKUP(Table5[[#This Row],[CONTROLN]],vlookup_table[],7,FALSE)</f>
        <v>30</v>
      </c>
      <c r="R3877" t="str">
        <f t="shared" si="60"/>
        <v/>
      </c>
      <c r="S38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78" spans="1:19" x14ac:dyDescent="0.35">
      <c r="A3878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  <c r="N3878">
        <f>VLOOKUP(Table5[[#This Row],[CONTROLN]],vlookup_table[],2,FALSE)</f>
        <v>28</v>
      </c>
      <c r="O3878">
        <f>VLOOKUP(Table5[[#This Row],[CONTROLN]],vlookup_table[],4,FALSE)</f>
        <v>3501</v>
      </c>
      <c r="P3878" t="str">
        <f>VLOOKUP(Table5[[#This Row],[CONTROLN]],vlookup_table[],5,FALSE)</f>
        <v>R2</v>
      </c>
      <c r="Q3878">
        <f>VLOOKUP(Table5[[#This Row],[CONTROLN]],vlookup_table[],7,FALSE)</f>
        <v>20</v>
      </c>
      <c r="R3878">
        <f t="shared" si="60"/>
        <v>62</v>
      </c>
      <c r="S38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79" spans="1:19" x14ac:dyDescent="0.35">
      <c r="A3879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  <c r="N3879">
        <f>VLOOKUP(Table5[[#This Row],[CONTROLN]],vlookup_table[],2,FALSE)</f>
        <v>1</v>
      </c>
      <c r="O3879">
        <f>VLOOKUP(Table5[[#This Row],[CONTROLN]],vlookup_table[],4,FALSE)</f>
        <v>2804</v>
      </c>
      <c r="P3879" t="str">
        <f>VLOOKUP(Table5[[#This Row],[CONTROLN]],vlookup_table[],5,FALSE)</f>
        <v>S1</v>
      </c>
      <c r="Q3879">
        <f>VLOOKUP(Table5[[#This Row],[CONTROLN]],vlookup_table[],7,FALSE)</f>
        <v>25</v>
      </c>
      <c r="R3879">
        <f t="shared" si="60"/>
        <v>69</v>
      </c>
      <c r="S38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80" spans="1:19" x14ac:dyDescent="0.35">
      <c r="A3880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  <c r="N3880">
        <f>VLOOKUP(Table5[[#This Row],[CONTROLN]],vlookup_table[],2,FALSE)</f>
        <v>0</v>
      </c>
      <c r="O3880">
        <f>VLOOKUP(Table5[[#This Row],[CONTROLN]],vlookup_table[],4,FALSE)</f>
        <v>2401</v>
      </c>
      <c r="P3880" t="str">
        <f>VLOOKUP(Table5[[#This Row],[CONTROLN]],vlookup_table[],5,FALSE)</f>
        <v/>
      </c>
      <c r="Q3880">
        <f>VLOOKUP(Table5[[#This Row],[CONTROLN]],vlookup_table[],7,FALSE)</f>
        <v>5</v>
      </c>
      <c r="R3880">
        <f t="shared" si="60"/>
        <v>73</v>
      </c>
      <c r="S388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881" spans="1:19" x14ac:dyDescent="0.35">
      <c r="A388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  <c r="N3881">
        <f>VLOOKUP(Table5[[#This Row],[CONTROLN]],vlookup_table[],2,FALSE)</f>
        <v>2</v>
      </c>
      <c r="O3881">
        <f>VLOOKUP(Table5[[#This Row],[CONTROLN]],vlookup_table[],4,FALSE)</f>
        <v>1209</v>
      </c>
      <c r="P3881" t="str">
        <f>VLOOKUP(Table5[[#This Row],[CONTROLN]],vlookup_table[],5,FALSE)</f>
        <v>T2</v>
      </c>
      <c r="Q3881">
        <f>VLOOKUP(Table5[[#This Row],[CONTROLN]],vlookup_table[],7,FALSE)</f>
        <v>5</v>
      </c>
      <c r="R3881">
        <f t="shared" si="60"/>
        <v>84</v>
      </c>
      <c r="S38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82" spans="1:19" x14ac:dyDescent="0.35">
      <c r="A3882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  <c r="N3882">
        <f>VLOOKUP(Table5[[#This Row],[CONTROLN]],vlookup_table[],2,FALSE)</f>
        <v>1002</v>
      </c>
      <c r="O3882">
        <f>VLOOKUP(Table5[[#This Row],[CONTROLN]],vlookup_table[],4,FALSE)</f>
        <v>2801</v>
      </c>
      <c r="P3882" t="str">
        <f>VLOOKUP(Table5[[#This Row],[CONTROLN]],vlookup_table[],5,FALSE)</f>
        <v>S1</v>
      </c>
      <c r="Q3882">
        <f>VLOOKUP(Table5[[#This Row],[CONTROLN]],vlookup_table[],7,FALSE)</f>
        <v>10</v>
      </c>
      <c r="R3882">
        <f t="shared" si="60"/>
        <v>69</v>
      </c>
      <c r="S38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83" spans="1:19" x14ac:dyDescent="0.35">
      <c r="A3883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  <c r="N3883">
        <f>VLOOKUP(Table5[[#This Row],[CONTROLN]],vlookup_table[],2,FALSE)</f>
        <v>0</v>
      </c>
      <c r="O3883">
        <f>VLOOKUP(Table5[[#This Row],[CONTROLN]],vlookup_table[],4,FALSE)</f>
        <v>5512</v>
      </c>
      <c r="P3883" t="str">
        <f>VLOOKUP(Table5[[#This Row],[CONTROLN]],vlookup_table[],5,FALSE)</f>
        <v>S2</v>
      </c>
      <c r="Q3883">
        <f>VLOOKUP(Table5[[#This Row],[CONTROLN]],vlookup_table[],7,FALSE)</f>
        <v>15</v>
      </c>
      <c r="R3883">
        <f t="shared" si="60"/>
        <v>41</v>
      </c>
      <c r="S38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84" spans="1:19" x14ac:dyDescent="0.35">
      <c r="A3884">
        <v>187628</v>
      </c>
      <c r="B3884" t="s">
        <v>58</v>
      </c>
      <c r="C3884" t="s">
        <v>109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  <c r="N3884">
        <f>VLOOKUP(Table5[[#This Row],[CONTROLN]],vlookup_table[],2,FALSE)</f>
        <v>0</v>
      </c>
      <c r="O3884">
        <f>VLOOKUP(Table5[[#This Row],[CONTROLN]],vlookup_table[],4,FALSE)</f>
        <v>0</v>
      </c>
      <c r="P3884" t="str">
        <f>VLOOKUP(Table5[[#This Row],[CONTROLN]],vlookup_table[],5,FALSE)</f>
        <v>T1</v>
      </c>
      <c r="Q3884">
        <f>VLOOKUP(Table5[[#This Row],[CONTROLN]],vlookup_table[],7,FALSE)</f>
        <v>19</v>
      </c>
      <c r="R3884" t="str">
        <f t="shared" si="60"/>
        <v/>
      </c>
      <c r="S38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85" spans="1:19" x14ac:dyDescent="0.35">
      <c r="A3885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  <c r="N3885">
        <f>VLOOKUP(Table5[[#This Row],[CONTROLN]],vlookup_table[],2,FALSE)</f>
        <v>0</v>
      </c>
      <c r="O3885">
        <f>VLOOKUP(Table5[[#This Row],[CONTROLN]],vlookup_table[],4,FALSE)</f>
        <v>1512</v>
      </c>
      <c r="P3885" t="str">
        <f>VLOOKUP(Table5[[#This Row],[CONTROLN]],vlookup_table[],5,FALSE)</f>
        <v>U3</v>
      </c>
      <c r="Q3885">
        <f>VLOOKUP(Table5[[#This Row],[CONTROLN]],vlookup_table[],7,FALSE)</f>
        <v>9</v>
      </c>
      <c r="R3885">
        <f t="shared" si="60"/>
        <v>81</v>
      </c>
      <c r="S38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86" spans="1:19" x14ac:dyDescent="0.35">
      <c r="A3886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  <c r="N3886">
        <f>VLOOKUP(Table5[[#This Row],[CONTROLN]],vlookup_table[],2,FALSE)</f>
        <v>0</v>
      </c>
      <c r="O3886">
        <f>VLOOKUP(Table5[[#This Row],[CONTROLN]],vlookup_table[],4,FALSE)</f>
        <v>2509</v>
      </c>
      <c r="P3886" t="str">
        <f>VLOOKUP(Table5[[#This Row],[CONTROLN]],vlookup_table[],5,FALSE)</f>
        <v/>
      </c>
      <c r="Q3886">
        <f>VLOOKUP(Table5[[#This Row],[CONTROLN]],vlookup_table[],7,FALSE)</f>
        <v>12</v>
      </c>
      <c r="R3886">
        <f t="shared" si="60"/>
        <v>71</v>
      </c>
      <c r="S3886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887" spans="1:19" x14ac:dyDescent="0.35">
      <c r="A3887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  <c r="N3887">
        <f>VLOOKUP(Table5[[#This Row],[CONTROLN]],vlookup_table[],2,FALSE)</f>
        <v>0</v>
      </c>
      <c r="O3887">
        <f>VLOOKUP(Table5[[#This Row],[CONTROLN]],vlookup_table[],4,FALSE)</f>
        <v>3001</v>
      </c>
      <c r="P3887" t="str">
        <f>VLOOKUP(Table5[[#This Row],[CONTROLN]],vlookup_table[],5,FALSE)</f>
        <v>T2</v>
      </c>
      <c r="Q3887">
        <f>VLOOKUP(Table5[[#This Row],[CONTROLN]],vlookup_table[],7,FALSE)</f>
        <v>30</v>
      </c>
      <c r="R3887">
        <f t="shared" si="60"/>
        <v>67</v>
      </c>
      <c r="S38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88" spans="1:19" x14ac:dyDescent="0.35">
      <c r="A3888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  <c r="N3888">
        <f>VLOOKUP(Table5[[#This Row],[CONTROLN]],vlookup_table[],2,FALSE)</f>
        <v>28</v>
      </c>
      <c r="O3888">
        <f>VLOOKUP(Table5[[#This Row],[CONTROLN]],vlookup_table[],4,FALSE)</f>
        <v>0</v>
      </c>
      <c r="P3888" t="str">
        <f>VLOOKUP(Table5[[#This Row],[CONTROLN]],vlookup_table[],5,FALSE)</f>
        <v>S2</v>
      </c>
      <c r="Q3888">
        <f>VLOOKUP(Table5[[#This Row],[CONTROLN]],vlookup_table[],7,FALSE)</f>
        <v>21</v>
      </c>
      <c r="R3888" t="str">
        <f t="shared" si="60"/>
        <v/>
      </c>
      <c r="S38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89" spans="1:19" x14ac:dyDescent="0.35">
      <c r="A3889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  <c r="N3889">
        <f>VLOOKUP(Table5[[#This Row],[CONTROLN]],vlookup_table[],2,FALSE)</f>
        <v>28</v>
      </c>
      <c r="O3889">
        <f>VLOOKUP(Table5[[#This Row],[CONTROLN]],vlookup_table[],4,FALSE)</f>
        <v>2305</v>
      </c>
      <c r="P3889" t="str">
        <f>VLOOKUP(Table5[[#This Row],[CONTROLN]],vlookup_table[],5,FALSE)</f>
        <v>S3</v>
      </c>
      <c r="Q3889">
        <f>VLOOKUP(Table5[[#This Row],[CONTROLN]],vlookup_table[],7,FALSE)</f>
        <v>10</v>
      </c>
      <c r="R3889">
        <f t="shared" si="60"/>
        <v>74</v>
      </c>
      <c r="S38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90" spans="1:19" x14ac:dyDescent="0.35">
      <c r="A3890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  <c r="N3890">
        <f>VLOOKUP(Table5[[#This Row],[CONTROLN]],vlookup_table[],2,FALSE)</f>
        <v>72</v>
      </c>
      <c r="O3890">
        <f>VLOOKUP(Table5[[#This Row],[CONTROLN]],vlookup_table[],4,FALSE)</f>
        <v>3504</v>
      </c>
      <c r="P3890" t="str">
        <f>VLOOKUP(Table5[[#This Row],[CONTROLN]],vlookup_table[],5,FALSE)</f>
        <v>T2</v>
      </c>
      <c r="Q3890">
        <f>VLOOKUP(Table5[[#This Row],[CONTROLN]],vlookup_table[],7,FALSE)</f>
        <v>25</v>
      </c>
      <c r="R3890">
        <f t="shared" si="60"/>
        <v>62</v>
      </c>
      <c r="S38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91" spans="1:19" x14ac:dyDescent="0.35">
      <c r="A389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  <c r="N3891">
        <f>VLOOKUP(Table5[[#This Row],[CONTROLN]],vlookup_table[],2,FALSE)</f>
        <v>0</v>
      </c>
      <c r="O3891">
        <f>VLOOKUP(Table5[[#This Row],[CONTROLN]],vlookup_table[],4,FALSE)</f>
        <v>3510</v>
      </c>
      <c r="P3891" t="str">
        <f>VLOOKUP(Table5[[#This Row],[CONTROLN]],vlookup_table[],5,FALSE)</f>
        <v>T2</v>
      </c>
      <c r="Q3891">
        <f>VLOOKUP(Table5[[#This Row],[CONTROLN]],vlookup_table[],7,FALSE)</f>
        <v>25</v>
      </c>
      <c r="R3891">
        <f t="shared" si="60"/>
        <v>61</v>
      </c>
      <c r="S38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92" spans="1:19" x14ac:dyDescent="0.35">
      <c r="A3892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  <c r="N3892">
        <f>VLOOKUP(Table5[[#This Row],[CONTROLN]],vlookup_table[],2,FALSE)</f>
        <v>0</v>
      </c>
      <c r="O3892">
        <f>VLOOKUP(Table5[[#This Row],[CONTROLN]],vlookup_table[],4,FALSE)</f>
        <v>3109</v>
      </c>
      <c r="P3892" t="str">
        <f>VLOOKUP(Table5[[#This Row],[CONTROLN]],vlookup_table[],5,FALSE)</f>
        <v>U2</v>
      </c>
      <c r="Q3892">
        <f>VLOOKUP(Table5[[#This Row],[CONTROLN]],vlookup_table[],7,FALSE)</f>
        <v>5</v>
      </c>
      <c r="R3892">
        <f t="shared" si="60"/>
        <v>65</v>
      </c>
      <c r="S38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893" spans="1:19" x14ac:dyDescent="0.35">
      <c r="A3893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  <c r="N3893">
        <f>VLOOKUP(Table5[[#This Row],[CONTROLN]],vlookup_table[],2,FALSE)</f>
        <v>2</v>
      </c>
      <c r="O3893">
        <f>VLOOKUP(Table5[[#This Row],[CONTROLN]],vlookup_table[],4,FALSE)</f>
        <v>2401</v>
      </c>
      <c r="P3893" t="str">
        <f>VLOOKUP(Table5[[#This Row],[CONTROLN]],vlookup_table[],5,FALSE)</f>
        <v>S1</v>
      </c>
      <c r="Q3893">
        <f>VLOOKUP(Table5[[#This Row],[CONTROLN]],vlookup_table[],7,FALSE)</f>
        <v>25</v>
      </c>
      <c r="R3893">
        <f t="shared" si="60"/>
        <v>73</v>
      </c>
      <c r="S38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94" spans="1:19" x14ac:dyDescent="0.35">
      <c r="A3894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  <c r="N3894">
        <f>VLOOKUP(Table5[[#This Row],[CONTROLN]],vlookup_table[],2,FALSE)</f>
        <v>0</v>
      </c>
      <c r="O3894">
        <f>VLOOKUP(Table5[[#This Row],[CONTROLN]],vlookup_table[],4,FALSE)</f>
        <v>2001</v>
      </c>
      <c r="P3894" t="str">
        <f>VLOOKUP(Table5[[#This Row],[CONTROLN]],vlookup_table[],5,FALSE)</f>
        <v>C3</v>
      </c>
      <c r="Q3894">
        <f>VLOOKUP(Table5[[#This Row],[CONTROLN]],vlookup_table[],7,FALSE)</f>
        <v>3</v>
      </c>
      <c r="R3894">
        <f t="shared" si="60"/>
        <v>77</v>
      </c>
      <c r="S38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95" spans="1:19" x14ac:dyDescent="0.35">
      <c r="A3895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  <c r="N3895">
        <f>VLOOKUP(Table5[[#This Row],[CONTROLN]],vlookup_table[],2,FALSE)</f>
        <v>1</v>
      </c>
      <c r="O3895">
        <f>VLOOKUP(Table5[[#This Row],[CONTROLN]],vlookup_table[],4,FALSE)</f>
        <v>4601</v>
      </c>
      <c r="P3895" t="str">
        <f>VLOOKUP(Table5[[#This Row],[CONTROLN]],vlookup_table[],5,FALSE)</f>
        <v>T2</v>
      </c>
      <c r="Q3895">
        <f>VLOOKUP(Table5[[#This Row],[CONTROLN]],vlookup_table[],7,FALSE)</f>
        <v>20</v>
      </c>
      <c r="R3895">
        <f t="shared" si="60"/>
        <v>51</v>
      </c>
      <c r="S38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896" spans="1:19" x14ac:dyDescent="0.35">
      <c r="A3896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  <c r="N3896">
        <f>VLOOKUP(Table5[[#This Row],[CONTROLN]],vlookup_table[],2,FALSE)</f>
        <v>1</v>
      </c>
      <c r="O3896">
        <f>VLOOKUP(Table5[[#This Row],[CONTROLN]],vlookup_table[],4,FALSE)</f>
        <v>4801</v>
      </c>
      <c r="P3896" t="str">
        <f>VLOOKUP(Table5[[#This Row],[CONTROLN]],vlookup_table[],5,FALSE)</f>
        <v>R2</v>
      </c>
      <c r="Q3896">
        <f>VLOOKUP(Table5[[#This Row],[CONTROLN]],vlookup_table[],7,FALSE)</f>
        <v>20</v>
      </c>
      <c r="R3896">
        <f t="shared" si="60"/>
        <v>49</v>
      </c>
      <c r="S38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897" spans="1:19" x14ac:dyDescent="0.35">
      <c r="A3897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  <c r="N3897">
        <f>VLOOKUP(Table5[[#This Row],[CONTROLN]],vlookup_table[],2,FALSE)</f>
        <v>0</v>
      </c>
      <c r="O3897">
        <f>VLOOKUP(Table5[[#This Row],[CONTROLN]],vlookup_table[],4,FALSE)</f>
        <v>5401</v>
      </c>
      <c r="P3897" t="str">
        <f>VLOOKUP(Table5[[#This Row],[CONTROLN]],vlookup_table[],5,FALSE)</f>
        <v>S3</v>
      </c>
      <c r="Q3897">
        <f>VLOOKUP(Table5[[#This Row],[CONTROLN]],vlookup_table[],7,FALSE)</f>
        <v>20</v>
      </c>
      <c r="R3897">
        <f t="shared" si="60"/>
        <v>43</v>
      </c>
      <c r="S38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898" spans="1:19" x14ac:dyDescent="0.35">
      <c r="A3898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  <c r="N3898">
        <f>VLOOKUP(Table5[[#This Row],[CONTROLN]],vlookup_table[],2,FALSE)</f>
        <v>0</v>
      </c>
      <c r="O3898">
        <f>VLOOKUP(Table5[[#This Row],[CONTROLN]],vlookup_table[],4,FALSE)</f>
        <v>2112</v>
      </c>
      <c r="P3898" t="str">
        <f>VLOOKUP(Table5[[#This Row],[CONTROLN]],vlookup_table[],5,FALSE)</f>
        <v>C1</v>
      </c>
      <c r="Q3898">
        <f>VLOOKUP(Table5[[#This Row],[CONTROLN]],vlookup_table[],7,FALSE)</f>
        <v>32</v>
      </c>
      <c r="R3898">
        <f t="shared" si="60"/>
        <v>75</v>
      </c>
      <c r="S38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899" spans="1:19" x14ac:dyDescent="0.35">
      <c r="A3899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  <c r="N3899">
        <f>VLOOKUP(Table5[[#This Row],[CONTROLN]],vlookup_table[],2,FALSE)</f>
        <v>0</v>
      </c>
      <c r="O3899">
        <f>VLOOKUP(Table5[[#This Row],[CONTROLN]],vlookup_table[],4,FALSE)</f>
        <v>6401</v>
      </c>
      <c r="P3899" t="str">
        <f>VLOOKUP(Table5[[#This Row],[CONTROLN]],vlookup_table[],5,FALSE)</f>
        <v>T2</v>
      </c>
      <c r="Q3899">
        <f>VLOOKUP(Table5[[#This Row],[CONTROLN]],vlookup_table[],7,FALSE)</f>
        <v>20</v>
      </c>
      <c r="R3899">
        <f t="shared" si="60"/>
        <v>33</v>
      </c>
      <c r="S38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00" spans="1:19" x14ac:dyDescent="0.35">
      <c r="A3900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  <c r="N3900">
        <f>VLOOKUP(Table5[[#This Row],[CONTROLN]],vlookup_table[],2,FALSE)</f>
        <v>1002</v>
      </c>
      <c r="O3900">
        <f>VLOOKUP(Table5[[#This Row],[CONTROLN]],vlookup_table[],4,FALSE)</f>
        <v>5901</v>
      </c>
      <c r="P3900" t="str">
        <f>VLOOKUP(Table5[[#This Row],[CONTROLN]],vlookup_table[],5,FALSE)</f>
        <v>C1</v>
      </c>
      <c r="Q3900">
        <f>VLOOKUP(Table5[[#This Row],[CONTROLN]],vlookup_table[],7,FALSE)</f>
        <v>20</v>
      </c>
      <c r="R3900">
        <f t="shared" si="60"/>
        <v>38</v>
      </c>
      <c r="S39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01" spans="1:19" x14ac:dyDescent="0.35">
      <c r="A390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  <c r="N3901">
        <f>VLOOKUP(Table5[[#This Row],[CONTROLN]],vlookup_table[],2,FALSE)</f>
        <v>0</v>
      </c>
      <c r="O3901">
        <f>VLOOKUP(Table5[[#This Row],[CONTROLN]],vlookup_table[],4,FALSE)</f>
        <v>301</v>
      </c>
      <c r="P3901" t="str">
        <f>VLOOKUP(Table5[[#This Row],[CONTROLN]],vlookup_table[],5,FALSE)</f>
        <v>T2</v>
      </c>
      <c r="Q3901">
        <f>VLOOKUP(Table5[[#This Row],[CONTROLN]],vlookup_table[],7,FALSE)</f>
        <v>10</v>
      </c>
      <c r="R3901">
        <f t="shared" si="60"/>
        <v>94</v>
      </c>
      <c r="S39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02" spans="1:19" x14ac:dyDescent="0.35">
      <c r="A3902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  <c r="N3902">
        <f>VLOOKUP(Table5[[#This Row],[CONTROLN]],vlookup_table[],2,FALSE)</f>
        <v>1</v>
      </c>
      <c r="O3902">
        <f>VLOOKUP(Table5[[#This Row],[CONTROLN]],vlookup_table[],4,FALSE)</f>
        <v>5301</v>
      </c>
      <c r="P3902" t="str">
        <f>VLOOKUP(Table5[[#This Row],[CONTROLN]],vlookup_table[],5,FALSE)</f>
        <v>U2</v>
      </c>
      <c r="Q3902">
        <f>VLOOKUP(Table5[[#This Row],[CONTROLN]],vlookup_table[],7,FALSE)</f>
        <v>20</v>
      </c>
      <c r="R3902">
        <f t="shared" si="60"/>
        <v>44</v>
      </c>
      <c r="S39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03" spans="1:19" x14ac:dyDescent="0.35">
      <c r="A3903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  <c r="N3903">
        <f>VLOOKUP(Table5[[#This Row],[CONTROLN]],vlookup_table[],2,FALSE)</f>
        <v>0</v>
      </c>
      <c r="O3903">
        <f>VLOOKUP(Table5[[#This Row],[CONTROLN]],vlookup_table[],4,FALSE)</f>
        <v>5201</v>
      </c>
      <c r="P3903" t="str">
        <f>VLOOKUP(Table5[[#This Row],[CONTROLN]],vlookup_table[],5,FALSE)</f>
        <v>R2</v>
      </c>
      <c r="Q3903">
        <f>VLOOKUP(Table5[[#This Row],[CONTROLN]],vlookup_table[],7,FALSE)</f>
        <v>15</v>
      </c>
      <c r="R3903">
        <f t="shared" si="60"/>
        <v>45</v>
      </c>
      <c r="S39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04" spans="1:19" x14ac:dyDescent="0.35">
      <c r="A3904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  <c r="N3904">
        <f>VLOOKUP(Table5[[#This Row],[CONTROLN]],vlookup_table[],2,FALSE)</f>
        <v>0</v>
      </c>
      <c r="O3904">
        <f>VLOOKUP(Table5[[#This Row],[CONTROLN]],vlookup_table[],4,FALSE)</f>
        <v>3404</v>
      </c>
      <c r="P3904" t="str">
        <f>VLOOKUP(Table5[[#This Row],[CONTROLN]],vlookup_table[],5,FALSE)</f>
        <v>S1</v>
      </c>
      <c r="Q3904">
        <f>VLOOKUP(Table5[[#This Row],[CONTROLN]],vlookup_table[],7,FALSE)</f>
        <v>15</v>
      </c>
      <c r="R3904">
        <f t="shared" si="60"/>
        <v>63</v>
      </c>
      <c r="S39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05" spans="1:19" x14ac:dyDescent="0.35">
      <c r="A3905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  <c r="N3905">
        <f>VLOOKUP(Table5[[#This Row],[CONTROLN]],vlookup_table[],2,FALSE)</f>
        <v>28</v>
      </c>
      <c r="O3905">
        <f>VLOOKUP(Table5[[#This Row],[CONTROLN]],vlookup_table[],4,FALSE)</f>
        <v>6201</v>
      </c>
      <c r="P3905" t="str">
        <f>VLOOKUP(Table5[[#This Row],[CONTROLN]],vlookup_table[],5,FALSE)</f>
        <v>C2</v>
      </c>
      <c r="Q3905">
        <f>VLOOKUP(Table5[[#This Row],[CONTROLN]],vlookup_table[],7,FALSE)</f>
        <v>20</v>
      </c>
      <c r="R3905">
        <f t="shared" si="60"/>
        <v>35</v>
      </c>
      <c r="S39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06" spans="1:19" x14ac:dyDescent="0.35">
      <c r="A3906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  <c r="N3906">
        <f>VLOOKUP(Table5[[#This Row],[CONTROLN]],vlookup_table[],2,FALSE)</f>
        <v>1002</v>
      </c>
      <c r="O3906">
        <f>VLOOKUP(Table5[[#This Row],[CONTROLN]],vlookup_table[],4,FALSE)</f>
        <v>3911</v>
      </c>
      <c r="P3906" t="str">
        <f>VLOOKUP(Table5[[#This Row],[CONTROLN]],vlookup_table[],5,FALSE)</f>
        <v>C1</v>
      </c>
      <c r="Q3906">
        <f>VLOOKUP(Table5[[#This Row],[CONTROLN]],vlookup_table[],7,FALSE)</f>
        <v>5</v>
      </c>
      <c r="R3906">
        <f t="shared" ref="R3906:R3969" si="61">IF(OR(O3906="",O3906=0),"",(1997-(1900+INT(O3906/100)))-IF(MOD(O3906,100)&gt;6,1,0))</f>
        <v>57</v>
      </c>
      <c r="S39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07" spans="1:19" x14ac:dyDescent="0.35">
      <c r="A3907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  <c r="N3907">
        <f>VLOOKUP(Table5[[#This Row],[CONTROLN]],vlookup_table[],2,FALSE)</f>
        <v>0</v>
      </c>
      <c r="O3907">
        <f>VLOOKUP(Table5[[#This Row],[CONTROLN]],vlookup_table[],4,FALSE)</f>
        <v>3201</v>
      </c>
      <c r="P3907" t="str">
        <f>VLOOKUP(Table5[[#This Row],[CONTROLN]],vlookup_table[],5,FALSE)</f>
        <v>S1</v>
      </c>
      <c r="Q3907">
        <f>VLOOKUP(Table5[[#This Row],[CONTROLN]],vlookup_table[],7,FALSE)</f>
        <v>10</v>
      </c>
      <c r="R3907">
        <f t="shared" si="61"/>
        <v>65</v>
      </c>
      <c r="S39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08" spans="1:19" x14ac:dyDescent="0.35">
      <c r="A3908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  <c r="N3908">
        <f>VLOOKUP(Table5[[#This Row],[CONTROLN]],vlookup_table[],2,FALSE)</f>
        <v>4</v>
      </c>
      <c r="O3908">
        <f>VLOOKUP(Table5[[#This Row],[CONTROLN]],vlookup_table[],4,FALSE)</f>
        <v>1801</v>
      </c>
      <c r="P3908" t="str">
        <f>VLOOKUP(Table5[[#This Row],[CONTROLN]],vlookup_table[],5,FALSE)</f>
        <v>C1</v>
      </c>
      <c r="Q3908">
        <f>VLOOKUP(Table5[[#This Row],[CONTROLN]],vlookup_table[],7,FALSE)</f>
        <v>10</v>
      </c>
      <c r="R3908">
        <f t="shared" si="61"/>
        <v>79</v>
      </c>
      <c r="S39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09" spans="1:19" x14ac:dyDescent="0.35">
      <c r="A3909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  <c r="N3909">
        <f>VLOOKUP(Table5[[#This Row],[CONTROLN]],vlookup_table[],2,FALSE)</f>
        <v>2</v>
      </c>
      <c r="O3909">
        <f>VLOOKUP(Table5[[#This Row],[CONTROLN]],vlookup_table[],4,FALSE)</f>
        <v>2601</v>
      </c>
      <c r="P3909" t="str">
        <f>VLOOKUP(Table5[[#This Row],[CONTROLN]],vlookup_table[],5,FALSE)</f>
        <v>T1</v>
      </c>
      <c r="Q3909">
        <f>VLOOKUP(Table5[[#This Row],[CONTROLN]],vlookup_table[],7,FALSE)</f>
        <v>10</v>
      </c>
      <c r="R3909">
        <f t="shared" si="61"/>
        <v>71</v>
      </c>
      <c r="S39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10" spans="1:19" x14ac:dyDescent="0.35">
      <c r="A3910">
        <v>190477</v>
      </c>
      <c r="B3910" t="s">
        <v>41</v>
      </c>
      <c r="C3910" t="s">
        <v>14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  <c r="N3910">
        <f>VLOOKUP(Table5[[#This Row],[CONTROLN]],vlookup_table[],2,FALSE)</f>
        <v>2</v>
      </c>
      <c r="O3910">
        <f>VLOOKUP(Table5[[#This Row],[CONTROLN]],vlookup_table[],4,FALSE)</f>
        <v>0</v>
      </c>
      <c r="P3910" t="str">
        <f>VLOOKUP(Table5[[#This Row],[CONTROLN]],vlookup_table[],5,FALSE)</f>
        <v>R1</v>
      </c>
      <c r="Q3910">
        <f>VLOOKUP(Table5[[#This Row],[CONTROLN]],vlookup_table[],7,FALSE)</f>
        <v>25</v>
      </c>
      <c r="R3910" t="str">
        <f t="shared" si="61"/>
        <v/>
      </c>
      <c r="S39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11" spans="1:19" x14ac:dyDescent="0.35">
      <c r="A391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  <c r="N3911">
        <f>VLOOKUP(Table5[[#This Row],[CONTROLN]],vlookup_table[],2,FALSE)</f>
        <v>1</v>
      </c>
      <c r="O3911">
        <f>VLOOKUP(Table5[[#This Row],[CONTROLN]],vlookup_table[],4,FALSE)</f>
        <v>4401</v>
      </c>
      <c r="P3911" t="str">
        <f>VLOOKUP(Table5[[#This Row],[CONTROLN]],vlookup_table[],5,FALSE)</f>
        <v>R3</v>
      </c>
      <c r="Q3911">
        <f>VLOOKUP(Table5[[#This Row],[CONTROLN]],vlookup_table[],7,FALSE)</f>
        <v>6</v>
      </c>
      <c r="R3911">
        <f t="shared" si="61"/>
        <v>53</v>
      </c>
      <c r="S39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12" spans="1:19" x14ac:dyDescent="0.35">
      <c r="A3912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  <c r="N3912">
        <f>VLOOKUP(Table5[[#This Row],[CONTROLN]],vlookup_table[],2,FALSE)</f>
        <v>2</v>
      </c>
      <c r="O3912">
        <f>VLOOKUP(Table5[[#This Row],[CONTROLN]],vlookup_table[],4,FALSE)</f>
        <v>3601</v>
      </c>
      <c r="P3912" t="str">
        <f>VLOOKUP(Table5[[#This Row],[CONTROLN]],vlookup_table[],5,FALSE)</f>
        <v>R3</v>
      </c>
      <c r="Q3912">
        <f>VLOOKUP(Table5[[#This Row],[CONTROLN]],vlookup_table[],7,FALSE)</f>
        <v>16</v>
      </c>
      <c r="R3912">
        <f t="shared" si="61"/>
        <v>61</v>
      </c>
      <c r="S39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13" spans="1:19" x14ac:dyDescent="0.35">
      <c r="A3913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  <c r="N3913">
        <f>VLOOKUP(Table5[[#This Row],[CONTROLN]],vlookup_table[],2,FALSE)</f>
        <v>0</v>
      </c>
      <c r="O3913">
        <f>VLOOKUP(Table5[[#This Row],[CONTROLN]],vlookup_table[],4,FALSE)</f>
        <v>0</v>
      </c>
      <c r="P3913" t="str">
        <f>VLOOKUP(Table5[[#This Row],[CONTROLN]],vlookup_table[],5,FALSE)</f>
        <v>C2</v>
      </c>
      <c r="Q3913">
        <f>VLOOKUP(Table5[[#This Row],[CONTROLN]],vlookup_table[],7,FALSE)</f>
        <v>21</v>
      </c>
      <c r="R3913" t="str">
        <f t="shared" si="61"/>
        <v/>
      </c>
      <c r="S39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14" spans="1:19" x14ac:dyDescent="0.35">
      <c r="A3914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  <c r="N3914">
        <f>VLOOKUP(Table5[[#This Row],[CONTROLN]],vlookup_table[],2,FALSE)</f>
        <v>0</v>
      </c>
      <c r="O3914">
        <f>VLOOKUP(Table5[[#This Row],[CONTROLN]],vlookup_table[],4,FALSE)</f>
        <v>2905</v>
      </c>
      <c r="P3914" t="str">
        <f>VLOOKUP(Table5[[#This Row],[CONTROLN]],vlookup_table[],5,FALSE)</f>
        <v>S1</v>
      </c>
      <c r="Q3914">
        <f>VLOOKUP(Table5[[#This Row],[CONTROLN]],vlookup_table[],7,FALSE)</f>
        <v>15</v>
      </c>
      <c r="R3914">
        <f t="shared" si="61"/>
        <v>68</v>
      </c>
      <c r="S391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15" spans="1:19" x14ac:dyDescent="0.35">
      <c r="A3915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  <c r="N3915">
        <f>VLOOKUP(Table5[[#This Row],[CONTROLN]],vlookup_table[],2,FALSE)</f>
        <v>0</v>
      </c>
      <c r="O3915">
        <f>VLOOKUP(Table5[[#This Row],[CONTROLN]],vlookup_table[],4,FALSE)</f>
        <v>5111</v>
      </c>
      <c r="P3915" t="str">
        <f>VLOOKUP(Table5[[#This Row],[CONTROLN]],vlookup_table[],5,FALSE)</f>
        <v>T1</v>
      </c>
      <c r="Q3915">
        <f>VLOOKUP(Table5[[#This Row],[CONTROLN]],vlookup_table[],7,FALSE)</f>
        <v>26</v>
      </c>
      <c r="R3915">
        <f t="shared" si="61"/>
        <v>45</v>
      </c>
      <c r="S39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16" spans="1:19" x14ac:dyDescent="0.35">
      <c r="A3916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  <c r="N3916">
        <f>VLOOKUP(Table5[[#This Row],[CONTROLN]],vlookup_table[],2,FALSE)</f>
        <v>0</v>
      </c>
      <c r="O3916">
        <f>VLOOKUP(Table5[[#This Row],[CONTROLN]],vlookup_table[],4,FALSE)</f>
        <v>5801</v>
      </c>
      <c r="P3916" t="str">
        <f>VLOOKUP(Table5[[#This Row],[CONTROLN]],vlookup_table[],5,FALSE)</f>
        <v>S2</v>
      </c>
      <c r="Q3916">
        <f>VLOOKUP(Table5[[#This Row],[CONTROLN]],vlookup_table[],7,FALSE)</f>
        <v>31</v>
      </c>
      <c r="R3916">
        <f t="shared" si="61"/>
        <v>39</v>
      </c>
      <c r="S39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17" spans="1:19" x14ac:dyDescent="0.35">
      <c r="A3917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  <c r="N3917">
        <f>VLOOKUP(Table5[[#This Row],[CONTROLN]],vlookup_table[],2,FALSE)</f>
        <v>0</v>
      </c>
      <c r="O3917">
        <f>VLOOKUP(Table5[[#This Row],[CONTROLN]],vlookup_table[],4,FALSE)</f>
        <v>4301</v>
      </c>
      <c r="P3917" t="str">
        <f>VLOOKUP(Table5[[#This Row],[CONTROLN]],vlookup_table[],5,FALSE)</f>
        <v>R1</v>
      </c>
      <c r="Q3917">
        <f>VLOOKUP(Table5[[#This Row],[CONTROLN]],vlookup_table[],7,FALSE)</f>
        <v>10</v>
      </c>
      <c r="R3917">
        <f t="shared" si="61"/>
        <v>54</v>
      </c>
      <c r="S39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18" spans="1:19" x14ac:dyDescent="0.35">
      <c r="A3918">
        <v>52588</v>
      </c>
      <c r="B3918" t="s">
        <v>54</v>
      </c>
      <c r="C3918" t="s">
        <v>109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  <c r="N3918">
        <f>VLOOKUP(Table5[[#This Row],[CONTROLN]],vlookup_table[],2,FALSE)</f>
        <v>0</v>
      </c>
      <c r="O3918">
        <f>VLOOKUP(Table5[[#This Row],[CONTROLN]],vlookup_table[],4,FALSE)</f>
        <v>0</v>
      </c>
      <c r="P3918" t="str">
        <f>VLOOKUP(Table5[[#This Row],[CONTROLN]],vlookup_table[],5,FALSE)</f>
        <v>R3</v>
      </c>
      <c r="Q3918">
        <f>VLOOKUP(Table5[[#This Row],[CONTROLN]],vlookup_table[],7,FALSE)</f>
        <v>15</v>
      </c>
      <c r="R3918" t="str">
        <f t="shared" si="61"/>
        <v/>
      </c>
      <c r="S39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19" spans="1:19" x14ac:dyDescent="0.35">
      <c r="A3919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  <c r="N3919">
        <f>VLOOKUP(Table5[[#This Row],[CONTROLN]],vlookup_table[],2,FALSE)</f>
        <v>0</v>
      </c>
      <c r="O3919">
        <f>VLOOKUP(Table5[[#This Row],[CONTROLN]],vlookup_table[],4,FALSE)</f>
        <v>3801</v>
      </c>
      <c r="P3919" t="str">
        <f>VLOOKUP(Table5[[#This Row],[CONTROLN]],vlookup_table[],5,FALSE)</f>
        <v>C3</v>
      </c>
      <c r="Q3919">
        <f>VLOOKUP(Table5[[#This Row],[CONTROLN]],vlookup_table[],7,FALSE)</f>
        <v>12</v>
      </c>
      <c r="R3919">
        <f t="shared" si="61"/>
        <v>59</v>
      </c>
      <c r="S39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20" spans="1:19" x14ac:dyDescent="0.35">
      <c r="A3920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  <c r="N3920">
        <f>VLOOKUP(Table5[[#This Row],[CONTROLN]],vlookup_table[],2,FALSE)</f>
        <v>0</v>
      </c>
      <c r="O3920">
        <f>VLOOKUP(Table5[[#This Row],[CONTROLN]],vlookup_table[],4,FALSE)</f>
        <v>5407</v>
      </c>
      <c r="P3920" t="str">
        <f>VLOOKUP(Table5[[#This Row],[CONTROLN]],vlookup_table[],5,FALSE)</f>
        <v>C1</v>
      </c>
      <c r="Q3920">
        <f>VLOOKUP(Table5[[#This Row],[CONTROLN]],vlookup_table[],7,FALSE)</f>
        <v>5</v>
      </c>
      <c r="R3920">
        <f t="shared" si="61"/>
        <v>42</v>
      </c>
      <c r="S392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21" spans="1:19" x14ac:dyDescent="0.35">
      <c r="A392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  <c r="N3921">
        <f>VLOOKUP(Table5[[#This Row],[CONTROLN]],vlookup_table[],2,FALSE)</f>
        <v>1</v>
      </c>
      <c r="O3921">
        <f>VLOOKUP(Table5[[#This Row],[CONTROLN]],vlookup_table[],4,FALSE)</f>
        <v>0</v>
      </c>
      <c r="P3921" t="str">
        <f>VLOOKUP(Table5[[#This Row],[CONTROLN]],vlookup_table[],5,FALSE)</f>
        <v>R2</v>
      </c>
      <c r="Q3921">
        <f>VLOOKUP(Table5[[#This Row],[CONTROLN]],vlookup_table[],7,FALSE)</f>
        <v>21</v>
      </c>
      <c r="R3921" t="str">
        <f t="shared" si="61"/>
        <v/>
      </c>
      <c r="S39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22" spans="1:19" x14ac:dyDescent="0.35">
      <c r="A3922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  <c r="N3922">
        <f>VLOOKUP(Table5[[#This Row],[CONTROLN]],vlookup_table[],2,FALSE)</f>
        <v>0</v>
      </c>
      <c r="O3922">
        <f>VLOOKUP(Table5[[#This Row],[CONTROLN]],vlookup_table[],4,FALSE)</f>
        <v>2301</v>
      </c>
      <c r="P3922" t="str">
        <f>VLOOKUP(Table5[[#This Row],[CONTROLN]],vlookup_table[],5,FALSE)</f>
        <v>U1</v>
      </c>
      <c r="Q3922">
        <f>VLOOKUP(Table5[[#This Row],[CONTROLN]],vlookup_table[],7,FALSE)</f>
        <v>15</v>
      </c>
      <c r="R3922">
        <f t="shared" si="61"/>
        <v>74</v>
      </c>
      <c r="S39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23" spans="1:19" x14ac:dyDescent="0.35">
      <c r="A3923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  <c r="N3923">
        <f>VLOOKUP(Table5[[#This Row],[CONTROLN]],vlookup_table[],2,FALSE)</f>
        <v>28</v>
      </c>
      <c r="O3923">
        <f>VLOOKUP(Table5[[#This Row],[CONTROLN]],vlookup_table[],4,FALSE)</f>
        <v>4201</v>
      </c>
      <c r="P3923" t="str">
        <f>VLOOKUP(Table5[[#This Row],[CONTROLN]],vlookup_table[],5,FALSE)</f>
        <v>S1</v>
      </c>
      <c r="Q3923">
        <f>VLOOKUP(Table5[[#This Row],[CONTROLN]],vlookup_table[],7,FALSE)</f>
        <v>10</v>
      </c>
      <c r="R3923">
        <f t="shared" si="61"/>
        <v>55</v>
      </c>
      <c r="S39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24" spans="1:19" x14ac:dyDescent="0.35">
      <c r="A3924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  <c r="N3924">
        <f>VLOOKUP(Table5[[#This Row],[CONTROLN]],vlookup_table[],2,FALSE)</f>
        <v>0</v>
      </c>
      <c r="O3924">
        <f>VLOOKUP(Table5[[#This Row],[CONTROLN]],vlookup_table[],4,FALSE)</f>
        <v>2801</v>
      </c>
      <c r="P3924" t="str">
        <f>VLOOKUP(Table5[[#This Row],[CONTROLN]],vlookup_table[],5,FALSE)</f>
        <v>C3</v>
      </c>
      <c r="Q3924">
        <f>VLOOKUP(Table5[[#This Row],[CONTROLN]],vlookup_table[],7,FALSE)</f>
        <v>7</v>
      </c>
      <c r="R3924">
        <f t="shared" si="61"/>
        <v>69</v>
      </c>
      <c r="S39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25" spans="1:19" x14ac:dyDescent="0.35">
      <c r="A3925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  <c r="N3925">
        <f>VLOOKUP(Table5[[#This Row],[CONTROLN]],vlookup_table[],2,FALSE)</f>
        <v>72</v>
      </c>
      <c r="O3925">
        <f>VLOOKUP(Table5[[#This Row],[CONTROLN]],vlookup_table[],4,FALSE)</f>
        <v>2101</v>
      </c>
      <c r="P3925" t="str">
        <f>VLOOKUP(Table5[[#This Row],[CONTROLN]],vlookup_table[],5,FALSE)</f>
        <v>T1</v>
      </c>
      <c r="Q3925">
        <f>VLOOKUP(Table5[[#This Row],[CONTROLN]],vlookup_table[],7,FALSE)</f>
        <v>5</v>
      </c>
      <c r="R3925">
        <f t="shared" si="61"/>
        <v>76</v>
      </c>
      <c r="S39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26" spans="1:19" x14ac:dyDescent="0.35">
      <c r="A3926">
        <v>81200</v>
      </c>
      <c r="B3926" t="s">
        <v>36</v>
      </c>
      <c r="C3926" t="s">
        <v>14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  <c r="N3926">
        <f>VLOOKUP(Table5[[#This Row],[CONTROLN]],vlookup_table[],2,FALSE)</f>
        <v>1</v>
      </c>
      <c r="O3926">
        <f>VLOOKUP(Table5[[#This Row],[CONTROLN]],vlookup_table[],4,FALSE)</f>
        <v>2908</v>
      </c>
      <c r="P3926" t="str">
        <f>VLOOKUP(Table5[[#This Row],[CONTROLN]],vlookup_table[],5,FALSE)</f>
        <v>R2</v>
      </c>
      <c r="Q3926">
        <f>VLOOKUP(Table5[[#This Row],[CONTROLN]],vlookup_table[],7,FALSE)</f>
        <v>5</v>
      </c>
      <c r="R3926">
        <f t="shared" si="61"/>
        <v>67</v>
      </c>
      <c r="S39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27" spans="1:19" x14ac:dyDescent="0.35">
      <c r="A3927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  <c r="N3927">
        <f>VLOOKUP(Table5[[#This Row],[CONTROLN]],vlookup_table[],2,FALSE)</f>
        <v>0</v>
      </c>
      <c r="O3927">
        <f>VLOOKUP(Table5[[#This Row],[CONTROLN]],vlookup_table[],4,FALSE)</f>
        <v>5001</v>
      </c>
      <c r="P3927" t="str">
        <f>VLOOKUP(Table5[[#This Row],[CONTROLN]],vlookup_table[],5,FALSE)</f>
        <v>S2</v>
      </c>
      <c r="Q3927">
        <f>VLOOKUP(Table5[[#This Row],[CONTROLN]],vlookup_table[],7,FALSE)</f>
        <v>15</v>
      </c>
      <c r="R3927">
        <f t="shared" si="61"/>
        <v>47</v>
      </c>
      <c r="S39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28" spans="1:19" x14ac:dyDescent="0.35">
      <c r="A3928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  <c r="N3928">
        <f>VLOOKUP(Table5[[#This Row],[CONTROLN]],vlookup_table[],2,FALSE)</f>
        <v>0</v>
      </c>
      <c r="O3928">
        <f>VLOOKUP(Table5[[#This Row],[CONTROLN]],vlookup_table[],4,FALSE)</f>
        <v>4701</v>
      </c>
      <c r="P3928" t="str">
        <f>VLOOKUP(Table5[[#This Row],[CONTROLN]],vlookup_table[],5,FALSE)</f>
        <v>T2</v>
      </c>
      <c r="Q3928">
        <f>VLOOKUP(Table5[[#This Row],[CONTROLN]],vlookup_table[],7,FALSE)</f>
        <v>7</v>
      </c>
      <c r="R3928">
        <f t="shared" si="61"/>
        <v>50</v>
      </c>
      <c r="S39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29" spans="1:19" x14ac:dyDescent="0.35">
      <c r="A3929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  <c r="N3929">
        <f>VLOOKUP(Table5[[#This Row],[CONTROLN]],vlookup_table[],2,FALSE)</f>
        <v>1002</v>
      </c>
      <c r="O3929">
        <f>VLOOKUP(Table5[[#This Row],[CONTROLN]],vlookup_table[],4,FALSE)</f>
        <v>5207</v>
      </c>
      <c r="P3929" t="str">
        <f>VLOOKUP(Table5[[#This Row],[CONTROLN]],vlookup_table[],5,FALSE)</f>
        <v>R2</v>
      </c>
      <c r="Q3929">
        <f>VLOOKUP(Table5[[#This Row],[CONTROLN]],vlookup_table[],7,FALSE)</f>
        <v>9</v>
      </c>
      <c r="R3929">
        <f t="shared" si="61"/>
        <v>44</v>
      </c>
      <c r="S39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30" spans="1:19" x14ac:dyDescent="0.35">
      <c r="A3930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  <c r="N3930">
        <f>VLOOKUP(Table5[[#This Row],[CONTROLN]],vlookup_table[],2,FALSE)</f>
        <v>1</v>
      </c>
      <c r="O3930">
        <f>VLOOKUP(Table5[[#This Row],[CONTROLN]],vlookup_table[],4,FALSE)</f>
        <v>0</v>
      </c>
      <c r="P3930" t="str">
        <f>VLOOKUP(Table5[[#This Row],[CONTROLN]],vlookup_table[],5,FALSE)</f>
        <v>S2</v>
      </c>
      <c r="Q3930">
        <f>VLOOKUP(Table5[[#This Row],[CONTROLN]],vlookup_table[],7,FALSE)</f>
        <v>15</v>
      </c>
      <c r="R3930" t="str">
        <f t="shared" si="61"/>
        <v/>
      </c>
      <c r="S393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31" spans="1:19" x14ac:dyDescent="0.35">
      <c r="A393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  <c r="N3931">
        <f>VLOOKUP(Table5[[#This Row],[CONTROLN]],vlookup_table[],2,FALSE)</f>
        <v>0</v>
      </c>
      <c r="O3931">
        <f>VLOOKUP(Table5[[#This Row],[CONTROLN]],vlookup_table[],4,FALSE)</f>
        <v>4701</v>
      </c>
      <c r="P3931" t="str">
        <f>VLOOKUP(Table5[[#This Row],[CONTROLN]],vlookup_table[],5,FALSE)</f>
        <v>S1</v>
      </c>
      <c r="Q3931">
        <f>VLOOKUP(Table5[[#This Row],[CONTROLN]],vlookup_table[],7,FALSE)</f>
        <v>25</v>
      </c>
      <c r="R3931">
        <f t="shared" si="61"/>
        <v>50</v>
      </c>
      <c r="S393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32" spans="1:19" x14ac:dyDescent="0.35">
      <c r="A3932">
        <v>160570</v>
      </c>
      <c r="B3932" t="s">
        <v>41</v>
      </c>
      <c r="C3932" t="s">
        <v>14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  <c r="N3932">
        <f>VLOOKUP(Table5[[#This Row],[CONTROLN]],vlookup_table[],2,FALSE)</f>
        <v>0</v>
      </c>
      <c r="O3932">
        <f>VLOOKUP(Table5[[#This Row],[CONTROLN]],vlookup_table[],4,FALSE)</f>
        <v>2401</v>
      </c>
      <c r="P3932" t="str">
        <f>VLOOKUP(Table5[[#This Row],[CONTROLN]],vlookup_table[],5,FALSE)</f>
        <v>T1</v>
      </c>
      <c r="Q3932">
        <f>VLOOKUP(Table5[[#This Row],[CONTROLN]],vlookup_table[],7,FALSE)</f>
        <v>15</v>
      </c>
      <c r="R3932">
        <f t="shared" si="61"/>
        <v>73</v>
      </c>
      <c r="S393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33" spans="1:19" x14ac:dyDescent="0.35">
      <c r="A3933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  <c r="N3933">
        <f>VLOOKUP(Table5[[#This Row],[CONTROLN]],vlookup_table[],2,FALSE)</f>
        <v>1</v>
      </c>
      <c r="O3933">
        <f>VLOOKUP(Table5[[#This Row],[CONTROLN]],vlookup_table[],4,FALSE)</f>
        <v>2501</v>
      </c>
      <c r="P3933" t="str">
        <f>VLOOKUP(Table5[[#This Row],[CONTROLN]],vlookup_table[],5,FALSE)</f>
        <v>S2</v>
      </c>
      <c r="Q3933">
        <f>VLOOKUP(Table5[[#This Row],[CONTROLN]],vlookup_table[],7,FALSE)</f>
        <v>4</v>
      </c>
      <c r="R3933">
        <f t="shared" si="61"/>
        <v>72</v>
      </c>
      <c r="S393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34" spans="1:19" x14ac:dyDescent="0.35">
      <c r="A3934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  <c r="N3934">
        <f>VLOOKUP(Table5[[#This Row],[CONTROLN]],vlookup_table[],2,FALSE)</f>
        <v>1</v>
      </c>
      <c r="O3934">
        <f>VLOOKUP(Table5[[#This Row],[CONTROLN]],vlookup_table[],4,FALSE)</f>
        <v>5101</v>
      </c>
      <c r="P3934" t="str">
        <f>VLOOKUP(Table5[[#This Row],[CONTROLN]],vlookup_table[],5,FALSE)</f>
        <v>T2</v>
      </c>
      <c r="Q3934">
        <f>VLOOKUP(Table5[[#This Row],[CONTROLN]],vlookup_table[],7,FALSE)</f>
        <v>20</v>
      </c>
      <c r="R3934">
        <f t="shared" si="61"/>
        <v>46</v>
      </c>
      <c r="S393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35" spans="1:19" x14ac:dyDescent="0.35">
      <c r="A3935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  <c r="N3935">
        <f>VLOOKUP(Table5[[#This Row],[CONTROLN]],vlookup_table[],2,FALSE)</f>
        <v>0</v>
      </c>
      <c r="O3935">
        <f>VLOOKUP(Table5[[#This Row],[CONTROLN]],vlookup_table[],4,FALSE)</f>
        <v>5401</v>
      </c>
      <c r="P3935" t="str">
        <f>VLOOKUP(Table5[[#This Row],[CONTROLN]],vlookup_table[],5,FALSE)</f>
        <v>S1</v>
      </c>
      <c r="Q3935">
        <f>VLOOKUP(Table5[[#This Row],[CONTROLN]],vlookup_table[],7,FALSE)</f>
        <v>13</v>
      </c>
      <c r="R3935">
        <f t="shared" si="61"/>
        <v>43</v>
      </c>
      <c r="S393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36" spans="1:19" x14ac:dyDescent="0.35">
      <c r="A3936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  <c r="N3936">
        <f>VLOOKUP(Table5[[#This Row],[CONTROLN]],vlookup_table[],2,FALSE)</f>
        <v>0</v>
      </c>
      <c r="O3936">
        <f>VLOOKUP(Table5[[#This Row],[CONTROLN]],vlookup_table[],4,FALSE)</f>
        <v>0</v>
      </c>
      <c r="P3936" t="str">
        <f>VLOOKUP(Table5[[#This Row],[CONTROLN]],vlookup_table[],5,FALSE)</f>
        <v>T2</v>
      </c>
      <c r="Q3936">
        <f>VLOOKUP(Table5[[#This Row],[CONTROLN]],vlookup_table[],7,FALSE)</f>
        <v>5</v>
      </c>
      <c r="R3936" t="str">
        <f t="shared" si="61"/>
        <v/>
      </c>
      <c r="S393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37" spans="1:19" x14ac:dyDescent="0.35">
      <c r="A3937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  <c r="N3937">
        <f>VLOOKUP(Table5[[#This Row],[CONTROLN]],vlookup_table[],2,FALSE)</f>
        <v>0</v>
      </c>
      <c r="O3937">
        <f>VLOOKUP(Table5[[#This Row],[CONTROLN]],vlookup_table[],4,FALSE)</f>
        <v>4906</v>
      </c>
      <c r="P3937" t="str">
        <f>VLOOKUP(Table5[[#This Row],[CONTROLN]],vlookup_table[],5,FALSE)</f>
        <v>T1</v>
      </c>
      <c r="Q3937">
        <f>VLOOKUP(Table5[[#This Row],[CONTROLN]],vlookup_table[],7,FALSE)</f>
        <v>16</v>
      </c>
      <c r="R3937">
        <f t="shared" si="61"/>
        <v>48</v>
      </c>
      <c r="S393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38" spans="1:19" x14ac:dyDescent="0.35">
      <c r="A3938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  <c r="N3938">
        <f>VLOOKUP(Table5[[#This Row],[CONTROLN]],vlookup_table[],2,FALSE)</f>
        <v>28028</v>
      </c>
      <c r="O3938">
        <f>VLOOKUP(Table5[[#This Row],[CONTROLN]],vlookup_table[],4,FALSE)</f>
        <v>1309</v>
      </c>
      <c r="P3938" t="str">
        <f>VLOOKUP(Table5[[#This Row],[CONTROLN]],vlookup_table[],5,FALSE)</f>
        <v>T2</v>
      </c>
      <c r="Q3938">
        <f>VLOOKUP(Table5[[#This Row],[CONTROLN]],vlookup_table[],7,FALSE)</f>
        <v>8</v>
      </c>
      <c r="R3938">
        <f t="shared" si="61"/>
        <v>83</v>
      </c>
      <c r="S393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39" spans="1:19" x14ac:dyDescent="0.35">
      <c r="A3939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  <c r="N3939">
        <f>VLOOKUP(Table5[[#This Row],[CONTROLN]],vlookup_table[],2,FALSE)</f>
        <v>0</v>
      </c>
      <c r="O3939">
        <f>VLOOKUP(Table5[[#This Row],[CONTROLN]],vlookup_table[],4,FALSE)</f>
        <v>5502</v>
      </c>
      <c r="P3939" t="str">
        <f>VLOOKUP(Table5[[#This Row],[CONTROLN]],vlookup_table[],5,FALSE)</f>
        <v>C2</v>
      </c>
      <c r="Q3939">
        <f>VLOOKUP(Table5[[#This Row],[CONTROLN]],vlookup_table[],7,FALSE)</f>
        <v>25</v>
      </c>
      <c r="R3939">
        <f t="shared" si="61"/>
        <v>42</v>
      </c>
      <c r="S393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40" spans="1:19" x14ac:dyDescent="0.35">
      <c r="A3940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  <c r="N3940">
        <f>VLOOKUP(Table5[[#This Row],[CONTROLN]],vlookup_table[],2,FALSE)</f>
        <v>0</v>
      </c>
      <c r="O3940">
        <f>VLOOKUP(Table5[[#This Row],[CONTROLN]],vlookup_table[],4,FALSE)</f>
        <v>3001</v>
      </c>
      <c r="P3940" t="str">
        <f>VLOOKUP(Table5[[#This Row],[CONTROLN]],vlookup_table[],5,FALSE)</f>
        <v>T2</v>
      </c>
      <c r="Q3940">
        <f>VLOOKUP(Table5[[#This Row],[CONTROLN]],vlookup_table[],7,FALSE)</f>
        <v>5</v>
      </c>
      <c r="R3940">
        <f t="shared" si="61"/>
        <v>67</v>
      </c>
      <c r="S394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41" spans="1:19" x14ac:dyDescent="0.35">
      <c r="A394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  <c r="N3941">
        <f>VLOOKUP(Table5[[#This Row],[CONTROLN]],vlookup_table[],2,FALSE)</f>
        <v>2</v>
      </c>
      <c r="O3941">
        <f>VLOOKUP(Table5[[#This Row],[CONTROLN]],vlookup_table[],4,FALSE)</f>
        <v>3011</v>
      </c>
      <c r="P3941" t="str">
        <f>VLOOKUP(Table5[[#This Row],[CONTROLN]],vlookup_table[],5,FALSE)</f>
        <v>C1</v>
      </c>
      <c r="Q3941">
        <f>VLOOKUP(Table5[[#This Row],[CONTROLN]],vlookup_table[],7,FALSE)</f>
        <v>12</v>
      </c>
      <c r="R3941">
        <f t="shared" si="61"/>
        <v>66</v>
      </c>
      <c r="S394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42" spans="1:19" x14ac:dyDescent="0.35">
      <c r="A3942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  <c r="N3942">
        <f>VLOOKUP(Table5[[#This Row],[CONTROLN]],vlookup_table[],2,FALSE)</f>
        <v>1</v>
      </c>
      <c r="O3942">
        <f>VLOOKUP(Table5[[#This Row],[CONTROLN]],vlookup_table[],4,FALSE)</f>
        <v>0</v>
      </c>
      <c r="P3942" t="str">
        <f>VLOOKUP(Table5[[#This Row],[CONTROLN]],vlookup_table[],5,FALSE)</f>
        <v>C1</v>
      </c>
      <c r="Q3942">
        <f>VLOOKUP(Table5[[#This Row],[CONTROLN]],vlookup_table[],7,FALSE)</f>
        <v>23</v>
      </c>
      <c r="R3942" t="str">
        <f t="shared" si="61"/>
        <v/>
      </c>
      <c r="S394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43" spans="1:19" x14ac:dyDescent="0.35">
      <c r="A3943">
        <v>181869</v>
      </c>
      <c r="B3943" t="s">
        <v>41</v>
      </c>
      <c r="C3943" t="s">
        <v>14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  <c r="N3943">
        <f>VLOOKUP(Table5[[#This Row],[CONTROLN]],vlookup_table[],2,FALSE)</f>
        <v>1</v>
      </c>
      <c r="O3943">
        <f>VLOOKUP(Table5[[#This Row],[CONTROLN]],vlookup_table[],4,FALSE)</f>
        <v>2201</v>
      </c>
      <c r="P3943" t="str">
        <f>VLOOKUP(Table5[[#This Row],[CONTROLN]],vlookup_table[],5,FALSE)</f>
        <v>T2</v>
      </c>
      <c r="Q3943">
        <f>VLOOKUP(Table5[[#This Row],[CONTROLN]],vlookup_table[],7,FALSE)</f>
        <v>10</v>
      </c>
      <c r="R3943">
        <f t="shared" si="61"/>
        <v>75</v>
      </c>
      <c r="S394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44" spans="1:19" x14ac:dyDescent="0.35">
      <c r="A3944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  <c r="N3944">
        <f>VLOOKUP(Table5[[#This Row],[CONTROLN]],vlookup_table[],2,FALSE)</f>
        <v>0</v>
      </c>
      <c r="O3944">
        <f>VLOOKUP(Table5[[#This Row],[CONTROLN]],vlookup_table[],4,FALSE)</f>
        <v>2402</v>
      </c>
      <c r="P3944" t="str">
        <f>VLOOKUP(Table5[[#This Row],[CONTROLN]],vlookup_table[],5,FALSE)</f>
        <v>S1</v>
      </c>
      <c r="Q3944">
        <f>VLOOKUP(Table5[[#This Row],[CONTROLN]],vlookup_table[],7,FALSE)</f>
        <v>15</v>
      </c>
      <c r="R3944">
        <f t="shared" si="61"/>
        <v>73</v>
      </c>
      <c r="S394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45" spans="1:19" x14ac:dyDescent="0.35">
      <c r="A3945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  <c r="N3945">
        <f>VLOOKUP(Table5[[#This Row],[CONTROLN]],vlookup_table[],2,FALSE)</f>
        <v>1</v>
      </c>
      <c r="O3945">
        <f>VLOOKUP(Table5[[#This Row],[CONTROLN]],vlookup_table[],4,FALSE)</f>
        <v>0</v>
      </c>
      <c r="P3945" t="str">
        <f>VLOOKUP(Table5[[#This Row],[CONTROLN]],vlookup_table[],5,FALSE)</f>
        <v/>
      </c>
      <c r="Q3945">
        <f>VLOOKUP(Table5[[#This Row],[CONTROLN]],vlookup_table[],7,FALSE)</f>
        <v>7</v>
      </c>
      <c r="R3945" t="str">
        <f t="shared" si="61"/>
        <v/>
      </c>
      <c r="S3945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3946" spans="1:19" x14ac:dyDescent="0.35">
      <c r="A3946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  <c r="N3946">
        <f>VLOOKUP(Table5[[#This Row],[CONTROLN]],vlookup_table[],2,FALSE)</f>
        <v>1002</v>
      </c>
      <c r="O3946">
        <f>VLOOKUP(Table5[[#This Row],[CONTROLN]],vlookup_table[],4,FALSE)</f>
        <v>1702</v>
      </c>
      <c r="P3946" t="str">
        <f>VLOOKUP(Table5[[#This Row],[CONTROLN]],vlookup_table[],5,FALSE)</f>
        <v>U1</v>
      </c>
      <c r="Q3946">
        <f>VLOOKUP(Table5[[#This Row],[CONTROLN]],vlookup_table[],7,FALSE)</f>
        <v>10</v>
      </c>
      <c r="R3946">
        <f t="shared" si="61"/>
        <v>80</v>
      </c>
      <c r="S394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47" spans="1:19" x14ac:dyDescent="0.35">
      <c r="A3947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  <c r="N3947">
        <f>VLOOKUP(Table5[[#This Row],[CONTROLN]],vlookup_table[],2,FALSE)</f>
        <v>2</v>
      </c>
      <c r="O3947">
        <f>VLOOKUP(Table5[[#This Row],[CONTROLN]],vlookup_table[],4,FALSE)</f>
        <v>2305</v>
      </c>
      <c r="P3947" t="str">
        <f>VLOOKUP(Table5[[#This Row],[CONTROLN]],vlookup_table[],5,FALSE)</f>
        <v>T2</v>
      </c>
      <c r="Q3947">
        <f>VLOOKUP(Table5[[#This Row],[CONTROLN]],vlookup_table[],7,FALSE)</f>
        <v>5</v>
      </c>
      <c r="R3947">
        <f t="shared" si="61"/>
        <v>74</v>
      </c>
      <c r="S394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48" spans="1:19" x14ac:dyDescent="0.35">
      <c r="A3948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  <c r="N3948">
        <f>VLOOKUP(Table5[[#This Row],[CONTROLN]],vlookup_table[],2,FALSE)</f>
        <v>4</v>
      </c>
      <c r="O3948">
        <f>VLOOKUP(Table5[[#This Row],[CONTROLN]],vlookup_table[],4,FALSE)</f>
        <v>0</v>
      </c>
      <c r="P3948" t="str">
        <f>VLOOKUP(Table5[[#This Row],[CONTROLN]],vlookup_table[],5,FALSE)</f>
        <v>U2</v>
      </c>
      <c r="Q3948">
        <f>VLOOKUP(Table5[[#This Row],[CONTROLN]],vlookup_table[],7,FALSE)</f>
        <v>25</v>
      </c>
      <c r="R3948" t="str">
        <f t="shared" si="61"/>
        <v/>
      </c>
      <c r="S394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49" spans="1:19" x14ac:dyDescent="0.35">
      <c r="A3949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  <c r="N3949">
        <f>VLOOKUP(Table5[[#This Row],[CONTROLN]],vlookup_table[],2,FALSE)</f>
        <v>1</v>
      </c>
      <c r="O3949">
        <f>VLOOKUP(Table5[[#This Row],[CONTROLN]],vlookup_table[],4,FALSE)</f>
        <v>4611</v>
      </c>
      <c r="P3949" t="str">
        <f>VLOOKUP(Table5[[#This Row],[CONTROLN]],vlookup_table[],5,FALSE)</f>
        <v>R1</v>
      </c>
      <c r="Q3949">
        <f>VLOOKUP(Table5[[#This Row],[CONTROLN]],vlookup_table[],7,FALSE)</f>
        <v>5</v>
      </c>
      <c r="R3949">
        <f t="shared" si="61"/>
        <v>50</v>
      </c>
      <c r="S394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50" spans="1:19" x14ac:dyDescent="0.35">
      <c r="A3950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  <c r="N3950">
        <f>VLOOKUP(Table5[[#This Row],[CONTROLN]],vlookup_table[],2,FALSE)</f>
        <v>1</v>
      </c>
      <c r="O3950">
        <f>VLOOKUP(Table5[[#This Row],[CONTROLN]],vlookup_table[],4,FALSE)</f>
        <v>1701</v>
      </c>
      <c r="P3950" t="str">
        <f>VLOOKUP(Table5[[#This Row],[CONTROLN]],vlookup_table[],5,FALSE)</f>
        <v>T1</v>
      </c>
      <c r="Q3950">
        <f>VLOOKUP(Table5[[#This Row],[CONTROLN]],vlookup_table[],7,FALSE)</f>
        <v>15</v>
      </c>
      <c r="R3950">
        <f t="shared" si="61"/>
        <v>80</v>
      </c>
      <c r="S395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51" spans="1:19" x14ac:dyDescent="0.35">
      <c r="A395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  <c r="N3951">
        <f>VLOOKUP(Table5[[#This Row],[CONTROLN]],vlookup_table[],2,FALSE)</f>
        <v>1</v>
      </c>
      <c r="O3951">
        <f>VLOOKUP(Table5[[#This Row],[CONTROLN]],vlookup_table[],4,FALSE)</f>
        <v>4405</v>
      </c>
      <c r="P3951" t="str">
        <f>VLOOKUP(Table5[[#This Row],[CONTROLN]],vlookup_table[],5,FALSE)</f>
        <v>S2</v>
      </c>
      <c r="Q3951">
        <f>VLOOKUP(Table5[[#This Row],[CONTROLN]],vlookup_table[],7,FALSE)</f>
        <v>11</v>
      </c>
      <c r="R3951">
        <f t="shared" si="61"/>
        <v>53</v>
      </c>
      <c r="S395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2" spans="1:19" x14ac:dyDescent="0.35">
      <c r="A3952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  <c r="N3952">
        <f>VLOOKUP(Table5[[#This Row],[CONTROLN]],vlookup_table[],2,FALSE)</f>
        <v>2</v>
      </c>
      <c r="O3952">
        <f>VLOOKUP(Table5[[#This Row],[CONTROLN]],vlookup_table[],4,FALSE)</f>
        <v>4805</v>
      </c>
      <c r="P3952" t="str">
        <f>VLOOKUP(Table5[[#This Row],[CONTROLN]],vlookup_table[],5,FALSE)</f>
        <v>R2</v>
      </c>
      <c r="Q3952">
        <f>VLOOKUP(Table5[[#This Row],[CONTROLN]],vlookup_table[],7,FALSE)</f>
        <v>5</v>
      </c>
      <c r="R3952">
        <f t="shared" si="61"/>
        <v>49</v>
      </c>
      <c r="S395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53" spans="1:19" x14ac:dyDescent="0.35">
      <c r="A3953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  <c r="N3953">
        <f>VLOOKUP(Table5[[#This Row],[CONTROLN]],vlookup_table[],2,FALSE)</f>
        <v>0</v>
      </c>
      <c r="O3953">
        <f>VLOOKUP(Table5[[#This Row],[CONTROLN]],vlookup_table[],4,FALSE)</f>
        <v>3910</v>
      </c>
      <c r="P3953" t="str">
        <f>VLOOKUP(Table5[[#This Row],[CONTROLN]],vlookup_table[],5,FALSE)</f>
        <v>S2</v>
      </c>
      <c r="Q3953">
        <f>VLOOKUP(Table5[[#This Row],[CONTROLN]],vlookup_table[],7,FALSE)</f>
        <v>4</v>
      </c>
      <c r="R3953">
        <f t="shared" si="61"/>
        <v>57</v>
      </c>
      <c r="S395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4" spans="1:19" x14ac:dyDescent="0.35">
      <c r="A3954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  <c r="N3954">
        <f>VLOOKUP(Table5[[#This Row],[CONTROLN]],vlookup_table[],2,FALSE)</f>
        <v>0</v>
      </c>
      <c r="O3954">
        <f>VLOOKUP(Table5[[#This Row],[CONTROLN]],vlookup_table[],4,FALSE)</f>
        <v>0</v>
      </c>
      <c r="P3954" t="str">
        <f>VLOOKUP(Table5[[#This Row],[CONTROLN]],vlookup_table[],5,FALSE)</f>
        <v>R3</v>
      </c>
      <c r="Q3954">
        <f>VLOOKUP(Table5[[#This Row],[CONTROLN]],vlookup_table[],7,FALSE)</f>
        <v>15</v>
      </c>
      <c r="R3954" t="str">
        <f t="shared" si="61"/>
        <v/>
      </c>
      <c r="S395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55" spans="1:19" x14ac:dyDescent="0.35">
      <c r="A3955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  <c r="N3955">
        <f>VLOOKUP(Table5[[#This Row],[CONTROLN]],vlookup_table[],2,FALSE)</f>
        <v>28</v>
      </c>
      <c r="O3955">
        <f>VLOOKUP(Table5[[#This Row],[CONTROLN]],vlookup_table[],4,FALSE)</f>
        <v>5305</v>
      </c>
      <c r="P3955" t="str">
        <f>VLOOKUP(Table5[[#This Row],[CONTROLN]],vlookup_table[],5,FALSE)</f>
        <v>T1</v>
      </c>
      <c r="Q3955">
        <f>VLOOKUP(Table5[[#This Row],[CONTROLN]],vlookup_table[],7,FALSE)</f>
        <v>25</v>
      </c>
      <c r="R3955">
        <f t="shared" si="61"/>
        <v>44</v>
      </c>
      <c r="S395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56" spans="1:19" x14ac:dyDescent="0.35">
      <c r="A3956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  <c r="N3956">
        <f>VLOOKUP(Table5[[#This Row],[CONTROLN]],vlookup_table[],2,FALSE)</f>
        <v>2</v>
      </c>
      <c r="O3956">
        <f>VLOOKUP(Table5[[#This Row],[CONTROLN]],vlookup_table[],4,FALSE)</f>
        <v>1609</v>
      </c>
      <c r="P3956" t="str">
        <f>VLOOKUP(Table5[[#This Row],[CONTROLN]],vlookup_table[],5,FALSE)</f>
        <v>S1</v>
      </c>
      <c r="Q3956">
        <f>VLOOKUP(Table5[[#This Row],[CONTROLN]],vlookup_table[],7,FALSE)</f>
        <v>25</v>
      </c>
      <c r="R3956">
        <f t="shared" si="61"/>
        <v>80</v>
      </c>
      <c r="S395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7" spans="1:19" x14ac:dyDescent="0.35">
      <c r="A3957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  <c r="N3957">
        <f>VLOOKUP(Table5[[#This Row],[CONTROLN]],vlookup_table[],2,FALSE)</f>
        <v>1</v>
      </c>
      <c r="O3957">
        <f>VLOOKUP(Table5[[#This Row],[CONTROLN]],vlookup_table[],4,FALSE)</f>
        <v>4907</v>
      </c>
      <c r="P3957" t="str">
        <f>VLOOKUP(Table5[[#This Row],[CONTROLN]],vlookup_table[],5,FALSE)</f>
        <v>S1</v>
      </c>
      <c r="Q3957">
        <f>VLOOKUP(Table5[[#This Row],[CONTROLN]],vlookup_table[],7,FALSE)</f>
        <v>21</v>
      </c>
      <c r="R3957">
        <f t="shared" si="61"/>
        <v>47</v>
      </c>
      <c r="S395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8" spans="1:19" x14ac:dyDescent="0.35">
      <c r="A3958">
        <v>109848</v>
      </c>
      <c r="B3958" t="s">
        <v>50</v>
      </c>
      <c r="C3958" t="s">
        <v>109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  <c r="N3958">
        <f>VLOOKUP(Table5[[#This Row],[CONTROLN]],vlookup_table[],2,FALSE)</f>
        <v>0</v>
      </c>
      <c r="O3958">
        <f>VLOOKUP(Table5[[#This Row],[CONTROLN]],vlookup_table[],4,FALSE)</f>
        <v>4701</v>
      </c>
      <c r="P3958" t="str">
        <f>VLOOKUP(Table5[[#This Row],[CONTROLN]],vlookup_table[],5,FALSE)</f>
        <v>S2</v>
      </c>
      <c r="Q3958">
        <f>VLOOKUP(Table5[[#This Row],[CONTROLN]],vlookup_table[],7,FALSE)</f>
        <v>21</v>
      </c>
      <c r="R3958">
        <f t="shared" si="61"/>
        <v>50</v>
      </c>
      <c r="S395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59" spans="1:19" x14ac:dyDescent="0.35">
      <c r="A3959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  <c r="N3959">
        <f>VLOOKUP(Table5[[#This Row],[CONTROLN]],vlookup_table[],2,FALSE)</f>
        <v>2</v>
      </c>
      <c r="O3959">
        <f>VLOOKUP(Table5[[#This Row],[CONTROLN]],vlookup_table[],4,FALSE)</f>
        <v>2801</v>
      </c>
      <c r="P3959" t="str">
        <f>VLOOKUP(Table5[[#This Row],[CONTROLN]],vlookup_table[],5,FALSE)</f>
        <v>R2</v>
      </c>
      <c r="Q3959">
        <f>VLOOKUP(Table5[[#This Row],[CONTROLN]],vlookup_table[],7,FALSE)</f>
        <v>10</v>
      </c>
      <c r="R3959">
        <f t="shared" si="61"/>
        <v>69</v>
      </c>
      <c r="S395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60" spans="1:19" x14ac:dyDescent="0.35">
      <c r="A3960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  <c r="N3960">
        <f>VLOOKUP(Table5[[#This Row],[CONTROLN]],vlookup_table[],2,FALSE)</f>
        <v>0</v>
      </c>
      <c r="O3960">
        <f>VLOOKUP(Table5[[#This Row],[CONTROLN]],vlookup_table[],4,FALSE)</f>
        <v>1802</v>
      </c>
      <c r="P3960" t="str">
        <f>VLOOKUP(Table5[[#This Row],[CONTROLN]],vlookup_table[],5,FALSE)</f>
        <v>T1</v>
      </c>
      <c r="Q3960">
        <f>VLOOKUP(Table5[[#This Row],[CONTROLN]],vlookup_table[],7,FALSE)</f>
        <v>30</v>
      </c>
      <c r="R3960">
        <f t="shared" si="61"/>
        <v>79</v>
      </c>
      <c r="S396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61" spans="1:19" x14ac:dyDescent="0.35">
      <c r="A396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  <c r="N3961">
        <f>VLOOKUP(Table5[[#This Row],[CONTROLN]],vlookup_table[],2,FALSE)</f>
        <v>0</v>
      </c>
      <c r="O3961">
        <f>VLOOKUP(Table5[[#This Row],[CONTROLN]],vlookup_table[],4,FALSE)</f>
        <v>2407</v>
      </c>
      <c r="P3961" t="str">
        <f>VLOOKUP(Table5[[#This Row],[CONTROLN]],vlookup_table[],5,FALSE)</f>
        <v>T2</v>
      </c>
      <c r="Q3961">
        <f>VLOOKUP(Table5[[#This Row],[CONTROLN]],vlookup_table[],7,FALSE)</f>
        <v>15</v>
      </c>
      <c r="R3961">
        <f t="shared" si="61"/>
        <v>72</v>
      </c>
      <c r="S396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62" spans="1:19" x14ac:dyDescent="0.35">
      <c r="A3962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  <c r="N3962">
        <f>VLOOKUP(Table5[[#This Row],[CONTROLN]],vlookup_table[],2,FALSE)</f>
        <v>2</v>
      </c>
      <c r="O3962">
        <f>VLOOKUP(Table5[[#This Row],[CONTROLN]],vlookup_table[],4,FALSE)</f>
        <v>6401</v>
      </c>
      <c r="P3962" t="str">
        <f>VLOOKUP(Table5[[#This Row],[CONTROLN]],vlookup_table[],5,FALSE)</f>
        <v>C1</v>
      </c>
      <c r="Q3962">
        <f>VLOOKUP(Table5[[#This Row],[CONTROLN]],vlookup_table[],7,FALSE)</f>
        <v>35</v>
      </c>
      <c r="R3962">
        <f t="shared" si="61"/>
        <v>33</v>
      </c>
      <c r="S396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63" spans="1:19" x14ac:dyDescent="0.35">
      <c r="A3963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  <c r="N3963">
        <f>VLOOKUP(Table5[[#This Row],[CONTROLN]],vlookup_table[],2,FALSE)</f>
        <v>0</v>
      </c>
      <c r="O3963">
        <f>VLOOKUP(Table5[[#This Row],[CONTROLN]],vlookup_table[],4,FALSE)</f>
        <v>0</v>
      </c>
      <c r="P3963" t="str">
        <f>VLOOKUP(Table5[[#This Row],[CONTROLN]],vlookup_table[],5,FALSE)</f>
        <v>S1</v>
      </c>
      <c r="Q3963">
        <f>VLOOKUP(Table5[[#This Row],[CONTROLN]],vlookup_table[],7,FALSE)</f>
        <v>15</v>
      </c>
      <c r="R3963" t="str">
        <f t="shared" si="61"/>
        <v/>
      </c>
      <c r="S396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64" spans="1:19" x14ac:dyDescent="0.35">
      <c r="A3964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  <c r="N3964">
        <f>VLOOKUP(Table5[[#This Row],[CONTROLN]],vlookup_table[],2,FALSE)</f>
        <v>0</v>
      </c>
      <c r="O3964">
        <f>VLOOKUP(Table5[[#This Row],[CONTROLN]],vlookup_table[],4,FALSE)</f>
        <v>0</v>
      </c>
      <c r="P3964" t="str">
        <f>VLOOKUP(Table5[[#This Row],[CONTROLN]],vlookup_table[],5,FALSE)</f>
        <v>S2</v>
      </c>
      <c r="Q3964">
        <f>VLOOKUP(Table5[[#This Row],[CONTROLN]],vlookup_table[],7,FALSE)</f>
        <v>5</v>
      </c>
      <c r="R3964" t="str">
        <f t="shared" si="61"/>
        <v/>
      </c>
      <c r="S396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65" spans="1:19" x14ac:dyDescent="0.35">
      <c r="A3965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  <c r="N3965">
        <f>VLOOKUP(Table5[[#This Row],[CONTROLN]],vlookup_table[],2,FALSE)</f>
        <v>1</v>
      </c>
      <c r="O3965">
        <f>VLOOKUP(Table5[[#This Row],[CONTROLN]],vlookup_table[],4,FALSE)</f>
        <v>4701</v>
      </c>
      <c r="P3965" t="str">
        <f>VLOOKUP(Table5[[#This Row],[CONTROLN]],vlookup_table[],5,FALSE)</f>
        <v>R2</v>
      </c>
      <c r="Q3965">
        <f>VLOOKUP(Table5[[#This Row],[CONTROLN]],vlookup_table[],7,FALSE)</f>
        <v>5</v>
      </c>
      <c r="R3965">
        <f t="shared" si="61"/>
        <v>50</v>
      </c>
      <c r="S396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66" spans="1:19" x14ac:dyDescent="0.35">
      <c r="A3966">
        <v>49565</v>
      </c>
      <c r="B3966" t="s">
        <v>44</v>
      </c>
      <c r="C3966" t="s">
        <v>14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  <c r="N3966">
        <f>VLOOKUP(Table5[[#This Row],[CONTROLN]],vlookup_table[],2,FALSE)</f>
        <v>1</v>
      </c>
      <c r="O3966">
        <f>VLOOKUP(Table5[[#This Row],[CONTROLN]],vlookup_table[],4,FALSE)</f>
        <v>4401</v>
      </c>
      <c r="P3966" t="str">
        <f>VLOOKUP(Table5[[#This Row],[CONTROLN]],vlookup_table[],5,FALSE)</f>
        <v>T1</v>
      </c>
      <c r="Q3966">
        <f>VLOOKUP(Table5[[#This Row],[CONTROLN]],vlookup_table[],7,FALSE)</f>
        <v>5</v>
      </c>
      <c r="R3966">
        <f t="shared" si="61"/>
        <v>53</v>
      </c>
      <c r="S396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67" spans="1:19" x14ac:dyDescent="0.35">
      <c r="A3967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  <c r="N3967">
        <f>VLOOKUP(Table5[[#This Row],[CONTROLN]],vlookup_table[],2,FALSE)</f>
        <v>1</v>
      </c>
      <c r="O3967">
        <f>VLOOKUP(Table5[[#This Row],[CONTROLN]],vlookup_table[],4,FALSE)</f>
        <v>4001</v>
      </c>
      <c r="P3967" t="str">
        <f>VLOOKUP(Table5[[#This Row],[CONTROLN]],vlookup_table[],5,FALSE)</f>
        <v>T2</v>
      </c>
      <c r="Q3967">
        <f>VLOOKUP(Table5[[#This Row],[CONTROLN]],vlookup_table[],7,FALSE)</f>
        <v>19</v>
      </c>
      <c r="R3967">
        <f t="shared" si="61"/>
        <v>57</v>
      </c>
      <c r="S396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68" spans="1:19" x14ac:dyDescent="0.35">
      <c r="A3968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  <c r="N3968">
        <f>VLOOKUP(Table5[[#This Row],[CONTROLN]],vlookup_table[],2,FALSE)</f>
        <v>28</v>
      </c>
      <c r="O3968">
        <f>VLOOKUP(Table5[[#This Row],[CONTROLN]],vlookup_table[],4,FALSE)</f>
        <v>1701</v>
      </c>
      <c r="P3968" t="str">
        <f>VLOOKUP(Table5[[#This Row],[CONTROLN]],vlookup_table[],5,FALSE)</f>
        <v>U1</v>
      </c>
      <c r="Q3968">
        <f>VLOOKUP(Table5[[#This Row],[CONTROLN]],vlookup_table[],7,FALSE)</f>
        <v>10</v>
      </c>
      <c r="R3968">
        <f t="shared" si="61"/>
        <v>80</v>
      </c>
      <c r="S396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69" spans="1:19" x14ac:dyDescent="0.35">
      <c r="A3969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  <c r="N3969">
        <f>VLOOKUP(Table5[[#This Row],[CONTROLN]],vlookup_table[],2,FALSE)</f>
        <v>0</v>
      </c>
      <c r="O3969">
        <f>VLOOKUP(Table5[[#This Row],[CONTROLN]],vlookup_table[],4,FALSE)</f>
        <v>3001</v>
      </c>
      <c r="P3969" t="str">
        <f>VLOOKUP(Table5[[#This Row],[CONTROLN]],vlookup_table[],5,FALSE)</f>
        <v>T2</v>
      </c>
      <c r="Q3969">
        <f>VLOOKUP(Table5[[#This Row],[CONTROLN]],vlookup_table[],7,FALSE)</f>
        <v>19</v>
      </c>
      <c r="R3969">
        <f t="shared" si="61"/>
        <v>67</v>
      </c>
      <c r="S396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70" spans="1:19" x14ac:dyDescent="0.35">
      <c r="A3970">
        <v>65656</v>
      </c>
      <c r="B3970" t="s">
        <v>30</v>
      </c>
      <c r="C3970" t="s">
        <v>109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  <c r="N3970">
        <f>VLOOKUP(Table5[[#This Row],[CONTROLN]],vlookup_table[],2,FALSE)</f>
        <v>0</v>
      </c>
      <c r="O3970">
        <f>VLOOKUP(Table5[[#This Row],[CONTROLN]],vlookup_table[],4,FALSE)</f>
        <v>0</v>
      </c>
      <c r="P3970" t="str">
        <f>VLOOKUP(Table5[[#This Row],[CONTROLN]],vlookup_table[],5,FALSE)</f>
        <v>S3</v>
      </c>
      <c r="Q3970">
        <f>VLOOKUP(Table5[[#This Row],[CONTROLN]],vlookup_table[],7,FALSE)</f>
        <v>25</v>
      </c>
      <c r="R3970" t="str">
        <f t="shared" ref="R3970:R4029" si="62">IF(OR(O3970="",O3970=0),"",(1997-(1900+INT(O3970/100)))-IF(MOD(O3970,100)&gt;6,1,0))</f>
        <v/>
      </c>
      <c r="S397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71" spans="1:19" x14ac:dyDescent="0.35">
      <c r="A397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  <c r="N3971">
        <f>VLOOKUP(Table5[[#This Row],[CONTROLN]],vlookup_table[],2,FALSE)</f>
        <v>0</v>
      </c>
      <c r="O3971">
        <f>VLOOKUP(Table5[[#This Row],[CONTROLN]],vlookup_table[],4,FALSE)</f>
        <v>0</v>
      </c>
      <c r="P3971" t="str">
        <f>VLOOKUP(Table5[[#This Row],[CONTROLN]],vlookup_table[],5,FALSE)</f>
        <v>U3</v>
      </c>
      <c r="Q3971">
        <f>VLOOKUP(Table5[[#This Row],[CONTROLN]],vlookup_table[],7,FALSE)</f>
        <v>3</v>
      </c>
      <c r="R3971" t="str">
        <f t="shared" si="62"/>
        <v/>
      </c>
      <c r="S397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72" spans="1:19" x14ac:dyDescent="0.35">
      <c r="A3972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  <c r="N3972">
        <f>VLOOKUP(Table5[[#This Row],[CONTROLN]],vlookup_table[],2,FALSE)</f>
        <v>0</v>
      </c>
      <c r="O3972">
        <f>VLOOKUP(Table5[[#This Row],[CONTROLN]],vlookup_table[],4,FALSE)</f>
        <v>1601</v>
      </c>
      <c r="P3972" t="str">
        <f>VLOOKUP(Table5[[#This Row],[CONTROLN]],vlookup_table[],5,FALSE)</f>
        <v>C2</v>
      </c>
      <c r="Q3972">
        <f>VLOOKUP(Table5[[#This Row],[CONTROLN]],vlookup_table[],7,FALSE)</f>
        <v>3</v>
      </c>
      <c r="R3972">
        <f t="shared" si="62"/>
        <v>81</v>
      </c>
      <c r="S397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73" spans="1:19" x14ac:dyDescent="0.35">
      <c r="A3973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  <c r="N3973">
        <f>VLOOKUP(Table5[[#This Row],[CONTROLN]],vlookup_table[],2,FALSE)</f>
        <v>2</v>
      </c>
      <c r="O3973">
        <f>VLOOKUP(Table5[[#This Row],[CONTROLN]],vlookup_table[],4,FALSE)</f>
        <v>3001</v>
      </c>
      <c r="P3973" t="str">
        <f>VLOOKUP(Table5[[#This Row],[CONTROLN]],vlookup_table[],5,FALSE)</f>
        <v>C2</v>
      </c>
      <c r="Q3973">
        <f>VLOOKUP(Table5[[#This Row],[CONTROLN]],vlookup_table[],7,FALSE)</f>
        <v>12</v>
      </c>
      <c r="R3973">
        <f t="shared" si="62"/>
        <v>67</v>
      </c>
      <c r="S397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74" spans="1:19" x14ac:dyDescent="0.35">
      <c r="A3974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  <c r="N3974">
        <f>VLOOKUP(Table5[[#This Row],[CONTROLN]],vlookup_table[],2,FALSE)</f>
        <v>28</v>
      </c>
      <c r="O3974">
        <f>VLOOKUP(Table5[[#This Row],[CONTROLN]],vlookup_table[],4,FALSE)</f>
        <v>5801</v>
      </c>
      <c r="P3974" t="str">
        <f>VLOOKUP(Table5[[#This Row],[CONTROLN]],vlookup_table[],5,FALSE)</f>
        <v>T2</v>
      </c>
      <c r="Q3974">
        <f>VLOOKUP(Table5[[#This Row],[CONTROLN]],vlookup_table[],7,FALSE)</f>
        <v>20</v>
      </c>
      <c r="R3974">
        <f t="shared" si="62"/>
        <v>39</v>
      </c>
      <c r="S397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75" spans="1:19" x14ac:dyDescent="0.35">
      <c r="A3975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  <c r="N3975">
        <f>VLOOKUP(Table5[[#This Row],[CONTROLN]],vlookup_table[],2,FALSE)</f>
        <v>1</v>
      </c>
      <c r="O3975">
        <f>VLOOKUP(Table5[[#This Row],[CONTROLN]],vlookup_table[],4,FALSE)</f>
        <v>0</v>
      </c>
      <c r="P3975" t="str">
        <f>VLOOKUP(Table5[[#This Row],[CONTROLN]],vlookup_table[],5,FALSE)</f>
        <v>U3</v>
      </c>
      <c r="Q3975">
        <f>VLOOKUP(Table5[[#This Row],[CONTROLN]],vlookup_table[],7,FALSE)</f>
        <v>20</v>
      </c>
      <c r="R3975" t="str">
        <f t="shared" si="62"/>
        <v/>
      </c>
      <c r="S397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76" spans="1:19" x14ac:dyDescent="0.35">
      <c r="A3976">
        <v>132847</v>
      </c>
      <c r="B3976" t="s">
        <v>67</v>
      </c>
      <c r="C3976" t="s">
        <v>14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f>VLOOKUP(Table5[[#This Row],[CONTROLN]],vlookup_table[],2,FALSE)</f>
        <v>1</v>
      </c>
      <c r="O3976">
        <f>VLOOKUP(Table5[[#This Row],[CONTROLN]],vlookup_table[],4,FALSE)</f>
        <v>6801</v>
      </c>
      <c r="P3976" t="str">
        <f>VLOOKUP(Table5[[#This Row],[CONTROLN]],vlookup_table[],5,FALSE)</f>
        <v>T3</v>
      </c>
      <c r="Q3976">
        <f>VLOOKUP(Table5[[#This Row],[CONTROLN]],vlookup_table[],7,FALSE)</f>
        <v>10</v>
      </c>
      <c r="R3976">
        <f t="shared" si="62"/>
        <v>29</v>
      </c>
      <c r="S397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77" spans="1:19" x14ac:dyDescent="0.35">
      <c r="A3977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  <c r="N3977">
        <f>VLOOKUP(Table5[[#This Row],[CONTROLN]],vlookup_table[],2,FALSE)</f>
        <v>0</v>
      </c>
      <c r="O3977">
        <f>VLOOKUP(Table5[[#This Row],[CONTROLN]],vlookup_table[],4,FALSE)</f>
        <v>2307</v>
      </c>
      <c r="P3977" t="str">
        <f>VLOOKUP(Table5[[#This Row],[CONTROLN]],vlookup_table[],5,FALSE)</f>
        <v>R1</v>
      </c>
      <c r="Q3977">
        <f>VLOOKUP(Table5[[#This Row],[CONTROLN]],vlookup_table[],7,FALSE)</f>
        <v>12</v>
      </c>
      <c r="R3977">
        <f t="shared" si="62"/>
        <v>73</v>
      </c>
      <c r="S397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78" spans="1:19" x14ac:dyDescent="0.35">
      <c r="A3978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  <c r="N3978">
        <f>VLOOKUP(Table5[[#This Row],[CONTROLN]],vlookup_table[],2,FALSE)</f>
        <v>0</v>
      </c>
      <c r="O3978">
        <f>VLOOKUP(Table5[[#This Row],[CONTROLN]],vlookup_table[],4,FALSE)</f>
        <v>6001</v>
      </c>
      <c r="P3978" t="str">
        <f>VLOOKUP(Table5[[#This Row],[CONTROLN]],vlookup_table[],5,FALSE)</f>
        <v>S2</v>
      </c>
      <c r="Q3978">
        <f>VLOOKUP(Table5[[#This Row],[CONTROLN]],vlookup_table[],7,FALSE)</f>
        <v>5</v>
      </c>
      <c r="R3978">
        <f t="shared" si="62"/>
        <v>37</v>
      </c>
      <c r="S397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79" spans="1:19" x14ac:dyDescent="0.35">
      <c r="A3979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  <c r="N3979">
        <f>VLOOKUP(Table5[[#This Row],[CONTROLN]],vlookup_table[],2,FALSE)</f>
        <v>0</v>
      </c>
      <c r="O3979">
        <f>VLOOKUP(Table5[[#This Row],[CONTROLN]],vlookup_table[],4,FALSE)</f>
        <v>3401</v>
      </c>
      <c r="P3979" t="str">
        <f>VLOOKUP(Table5[[#This Row],[CONTROLN]],vlookup_table[],5,FALSE)</f>
        <v>R2</v>
      </c>
      <c r="Q3979">
        <f>VLOOKUP(Table5[[#This Row],[CONTROLN]],vlookup_table[],7,FALSE)</f>
        <v>15</v>
      </c>
      <c r="R3979">
        <f t="shared" si="62"/>
        <v>63</v>
      </c>
      <c r="S397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80" spans="1:19" x14ac:dyDescent="0.35">
      <c r="A3980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  <c r="N3980">
        <f>VLOOKUP(Table5[[#This Row],[CONTROLN]],vlookup_table[],2,FALSE)</f>
        <v>0</v>
      </c>
      <c r="O3980">
        <f>VLOOKUP(Table5[[#This Row],[CONTROLN]],vlookup_table[],4,FALSE)</f>
        <v>5510</v>
      </c>
      <c r="P3980" t="str">
        <f>VLOOKUP(Table5[[#This Row],[CONTROLN]],vlookup_table[],5,FALSE)</f>
        <v>C1</v>
      </c>
      <c r="Q3980">
        <f>VLOOKUP(Table5[[#This Row],[CONTROLN]],vlookup_table[],7,FALSE)</f>
        <v>25</v>
      </c>
      <c r="R3980">
        <f t="shared" si="62"/>
        <v>41</v>
      </c>
      <c r="S398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81" spans="1:19" x14ac:dyDescent="0.35">
      <c r="A398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  <c r="N3981">
        <f>VLOOKUP(Table5[[#This Row],[CONTROLN]],vlookup_table[],2,FALSE)</f>
        <v>2</v>
      </c>
      <c r="O3981">
        <f>VLOOKUP(Table5[[#This Row],[CONTROLN]],vlookup_table[],4,FALSE)</f>
        <v>2201</v>
      </c>
      <c r="P3981" t="str">
        <f>VLOOKUP(Table5[[#This Row],[CONTROLN]],vlookup_table[],5,FALSE)</f>
        <v>C1</v>
      </c>
      <c r="Q3981">
        <f>VLOOKUP(Table5[[#This Row],[CONTROLN]],vlookup_table[],7,FALSE)</f>
        <v>20</v>
      </c>
      <c r="R3981">
        <f t="shared" si="62"/>
        <v>75</v>
      </c>
      <c r="S398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82" spans="1:19" x14ac:dyDescent="0.35">
      <c r="A3982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  <c r="N3982">
        <f>VLOOKUP(Table5[[#This Row],[CONTROLN]],vlookup_table[],2,FALSE)</f>
        <v>2</v>
      </c>
      <c r="O3982">
        <f>VLOOKUP(Table5[[#This Row],[CONTROLN]],vlookup_table[],4,FALSE)</f>
        <v>5001</v>
      </c>
      <c r="P3982" t="str">
        <f>VLOOKUP(Table5[[#This Row],[CONTROLN]],vlookup_table[],5,FALSE)</f>
        <v>R2</v>
      </c>
      <c r="Q3982">
        <f>VLOOKUP(Table5[[#This Row],[CONTROLN]],vlookup_table[],7,FALSE)</f>
        <v>24</v>
      </c>
      <c r="R3982">
        <f t="shared" si="62"/>
        <v>47</v>
      </c>
      <c r="S398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83" spans="1:19" x14ac:dyDescent="0.35">
      <c r="A3983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  <c r="N3983">
        <f>VLOOKUP(Table5[[#This Row],[CONTROLN]],vlookup_table[],2,FALSE)</f>
        <v>0</v>
      </c>
      <c r="O3983">
        <f>VLOOKUP(Table5[[#This Row],[CONTROLN]],vlookup_table[],4,FALSE)</f>
        <v>3811</v>
      </c>
      <c r="P3983" t="str">
        <f>VLOOKUP(Table5[[#This Row],[CONTROLN]],vlookup_table[],5,FALSE)</f>
        <v>T3</v>
      </c>
      <c r="Q3983">
        <f>VLOOKUP(Table5[[#This Row],[CONTROLN]],vlookup_table[],7,FALSE)</f>
        <v>35</v>
      </c>
      <c r="R3983">
        <f t="shared" si="62"/>
        <v>58</v>
      </c>
      <c r="S398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84" spans="1:19" x14ac:dyDescent="0.35">
      <c r="A3984">
        <v>47709</v>
      </c>
      <c r="B3984" t="s">
        <v>44</v>
      </c>
      <c r="C3984" t="s">
        <v>109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  <c r="N3984">
        <f>VLOOKUP(Table5[[#This Row],[CONTROLN]],vlookup_table[],2,FALSE)</f>
        <v>1002</v>
      </c>
      <c r="O3984">
        <f>VLOOKUP(Table5[[#This Row],[CONTROLN]],vlookup_table[],4,FALSE)</f>
        <v>2008</v>
      </c>
      <c r="P3984" t="str">
        <f>VLOOKUP(Table5[[#This Row],[CONTROLN]],vlookup_table[],5,FALSE)</f>
        <v>R3</v>
      </c>
      <c r="Q3984">
        <f>VLOOKUP(Table5[[#This Row],[CONTROLN]],vlookup_table[],7,FALSE)</f>
        <v>20</v>
      </c>
      <c r="R3984">
        <f t="shared" si="62"/>
        <v>76</v>
      </c>
      <c r="S398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85" spans="1:19" x14ac:dyDescent="0.35">
      <c r="A3985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  <c r="N3985">
        <f>VLOOKUP(Table5[[#This Row],[CONTROLN]],vlookup_table[],2,FALSE)</f>
        <v>2</v>
      </c>
      <c r="O3985">
        <f>VLOOKUP(Table5[[#This Row],[CONTROLN]],vlookup_table[],4,FALSE)</f>
        <v>3001</v>
      </c>
      <c r="P3985" t="str">
        <f>VLOOKUP(Table5[[#This Row],[CONTROLN]],vlookup_table[],5,FALSE)</f>
        <v>S1</v>
      </c>
      <c r="Q3985">
        <f>VLOOKUP(Table5[[#This Row],[CONTROLN]],vlookup_table[],7,FALSE)</f>
        <v>26</v>
      </c>
      <c r="R3985">
        <f t="shared" si="62"/>
        <v>67</v>
      </c>
      <c r="S398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86" spans="1:19" x14ac:dyDescent="0.35">
      <c r="A3986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  <c r="N3986">
        <f>VLOOKUP(Table5[[#This Row],[CONTROLN]],vlookup_table[],2,FALSE)</f>
        <v>1</v>
      </c>
      <c r="O3986">
        <f>VLOOKUP(Table5[[#This Row],[CONTROLN]],vlookup_table[],4,FALSE)</f>
        <v>2601</v>
      </c>
      <c r="P3986" t="str">
        <f>VLOOKUP(Table5[[#This Row],[CONTROLN]],vlookup_table[],5,FALSE)</f>
        <v>S3</v>
      </c>
      <c r="Q3986">
        <f>VLOOKUP(Table5[[#This Row],[CONTROLN]],vlookup_table[],7,FALSE)</f>
        <v>20</v>
      </c>
      <c r="R3986">
        <f t="shared" si="62"/>
        <v>71</v>
      </c>
      <c r="S398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87" spans="1:19" x14ac:dyDescent="0.35">
      <c r="A3987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  <c r="N3987">
        <f>VLOOKUP(Table5[[#This Row],[CONTROLN]],vlookup_table[],2,FALSE)</f>
        <v>0</v>
      </c>
      <c r="O3987">
        <f>VLOOKUP(Table5[[#This Row],[CONTROLN]],vlookup_table[],4,FALSE)</f>
        <v>0</v>
      </c>
      <c r="P3987" t="str">
        <f>VLOOKUP(Table5[[#This Row],[CONTROLN]],vlookup_table[],5,FALSE)</f>
        <v>S2</v>
      </c>
      <c r="Q3987">
        <f>VLOOKUP(Table5[[#This Row],[CONTROLN]],vlookup_table[],7,FALSE)</f>
        <v>10</v>
      </c>
      <c r="R3987" t="str">
        <f t="shared" si="62"/>
        <v/>
      </c>
      <c r="S398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88" spans="1:19" x14ac:dyDescent="0.35">
      <c r="A3988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  <c r="N3988">
        <f>VLOOKUP(Table5[[#This Row],[CONTROLN]],vlookup_table[],2,FALSE)</f>
        <v>1</v>
      </c>
      <c r="O3988">
        <f>VLOOKUP(Table5[[#This Row],[CONTROLN]],vlookup_table[],4,FALSE)</f>
        <v>0</v>
      </c>
      <c r="P3988" t="str">
        <f>VLOOKUP(Table5[[#This Row],[CONTROLN]],vlookup_table[],5,FALSE)</f>
        <v>R3</v>
      </c>
      <c r="Q3988">
        <f>VLOOKUP(Table5[[#This Row],[CONTROLN]],vlookup_table[],7,FALSE)</f>
        <v>6</v>
      </c>
      <c r="R3988" t="str">
        <f t="shared" si="62"/>
        <v/>
      </c>
      <c r="S398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89" spans="1:19" x14ac:dyDescent="0.35">
      <c r="A3989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  <c r="N3989">
        <f>VLOOKUP(Table5[[#This Row],[CONTROLN]],vlookup_table[],2,FALSE)</f>
        <v>1</v>
      </c>
      <c r="O3989">
        <f>VLOOKUP(Table5[[#This Row],[CONTROLN]],vlookup_table[],4,FALSE)</f>
        <v>4310</v>
      </c>
      <c r="P3989" t="str">
        <f>VLOOKUP(Table5[[#This Row],[CONTROLN]],vlookup_table[],5,FALSE)</f>
        <v>T1</v>
      </c>
      <c r="Q3989">
        <f>VLOOKUP(Table5[[#This Row],[CONTROLN]],vlookup_table[],7,FALSE)</f>
        <v>5</v>
      </c>
      <c r="R3989">
        <f t="shared" si="62"/>
        <v>53</v>
      </c>
      <c r="S398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90" spans="1:19" x14ac:dyDescent="0.35">
      <c r="A3990">
        <v>44800</v>
      </c>
      <c r="B3990" t="s">
        <v>13</v>
      </c>
      <c r="C3990" t="s">
        <v>109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  <c r="N3990">
        <f>VLOOKUP(Table5[[#This Row],[CONTROLN]],vlookup_table[],2,FALSE)</f>
        <v>28</v>
      </c>
      <c r="O3990">
        <f>VLOOKUP(Table5[[#This Row],[CONTROLN]],vlookup_table[],4,FALSE)</f>
        <v>0</v>
      </c>
      <c r="P3990" t="str">
        <f>VLOOKUP(Table5[[#This Row],[CONTROLN]],vlookup_table[],5,FALSE)</f>
        <v>T2</v>
      </c>
      <c r="Q3990">
        <f>VLOOKUP(Table5[[#This Row],[CONTROLN]],vlookup_table[],7,FALSE)</f>
        <v>5</v>
      </c>
      <c r="R3990" t="str">
        <f t="shared" si="62"/>
        <v/>
      </c>
      <c r="S399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91" spans="1:19" x14ac:dyDescent="0.35">
      <c r="A399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  <c r="N3991">
        <f>VLOOKUP(Table5[[#This Row],[CONTROLN]],vlookup_table[],2,FALSE)</f>
        <v>2</v>
      </c>
      <c r="O3991">
        <f>VLOOKUP(Table5[[#This Row],[CONTROLN]],vlookup_table[],4,FALSE)</f>
        <v>601</v>
      </c>
      <c r="P3991" t="str">
        <f>VLOOKUP(Table5[[#This Row],[CONTROLN]],vlookup_table[],5,FALSE)</f>
        <v>C1</v>
      </c>
      <c r="Q3991">
        <f>VLOOKUP(Table5[[#This Row],[CONTROLN]],vlookup_table[],7,FALSE)</f>
        <v>15</v>
      </c>
      <c r="R3991">
        <f t="shared" si="62"/>
        <v>91</v>
      </c>
      <c r="S399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92" spans="1:19" x14ac:dyDescent="0.35">
      <c r="A3992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  <c r="N3992">
        <f>VLOOKUP(Table5[[#This Row],[CONTROLN]],vlookup_table[],2,FALSE)</f>
        <v>1</v>
      </c>
      <c r="O3992">
        <f>VLOOKUP(Table5[[#This Row],[CONTROLN]],vlookup_table[],4,FALSE)</f>
        <v>0</v>
      </c>
      <c r="P3992" t="str">
        <f>VLOOKUP(Table5[[#This Row],[CONTROLN]],vlookup_table[],5,FALSE)</f>
        <v>R2</v>
      </c>
      <c r="Q3992">
        <f>VLOOKUP(Table5[[#This Row],[CONTROLN]],vlookup_table[],7,FALSE)</f>
        <v>20</v>
      </c>
      <c r="R3992" t="str">
        <f t="shared" si="62"/>
        <v/>
      </c>
      <c r="S399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93" spans="1:19" x14ac:dyDescent="0.35">
      <c r="A3993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  <c r="N3993">
        <f>VLOOKUP(Table5[[#This Row],[CONTROLN]],vlookup_table[],2,FALSE)</f>
        <v>28</v>
      </c>
      <c r="O3993">
        <f>VLOOKUP(Table5[[#This Row],[CONTROLN]],vlookup_table[],4,FALSE)</f>
        <v>4901</v>
      </c>
      <c r="P3993" t="str">
        <f>VLOOKUP(Table5[[#This Row],[CONTROLN]],vlookup_table[],5,FALSE)</f>
        <v>R3</v>
      </c>
      <c r="Q3993">
        <f>VLOOKUP(Table5[[#This Row],[CONTROLN]],vlookup_table[],7,FALSE)</f>
        <v>20</v>
      </c>
      <c r="R3993">
        <f t="shared" si="62"/>
        <v>48</v>
      </c>
      <c r="S399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3994" spans="1:19" x14ac:dyDescent="0.35">
      <c r="A3994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  <c r="N3994">
        <f>VLOOKUP(Table5[[#This Row],[CONTROLN]],vlookup_table[],2,FALSE)</f>
        <v>0</v>
      </c>
      <c r="O3994">
        <f>VLOOKUP(Table5[[#This Row],[CONTROLN]],vlookup_table[],4,FALSE)</f>
        <v>0</v>
      </c>
      <c r="P3994" t="str">
        <f>VLOOKUP(Table5[[#This Row],[CONTROLN]],vlookup_table[],5,FALSE)</f>
        <v>T1</v>
      </c>
      <c r="Q3994">
        <f>VLOOKUP(Table5[[#This Row],[CONTROLN]],vlookup_table[],7,FALSE)</f>
        <v>5</v>
      </c>
      <c r="R3994" t="str">
        <f t="shared" si="62"/>
        <v/>
      </c>
      <c r="S399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3995" spans="1:19" x14ac:dyDescent="0.35">
      <c r="A3995">
        <v>125630</v>
      </c>
      <c r="B3995" t="s">
        <v>21</v>
      </c>
      <c r="C3995" t="s">
        <v>109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  <c r="N3995">
        <f>VLOOKUP(Table5[[#This Row],[CONTROLN]],vlookup_table[],2,FALSE)</f>
        <v>1</v>
      </c>
      <c r="O3995">
        <f>VLOOKUP(Table5[[#This Row],[CONTROLN]],vlookup_table[],4,FALSE)</f>
        <v>0</v>
      </c>
      <c r="P3995" t="str">
        <f>VLOOKUP(Table5[[#This Row],[CONTROLN]],vlookup_table[],5,FALSE)</f>
        <v>S1</v>
      </c>
      <c r="Q3995">
        <f>VLOOKUP(Table5[[#This Row],[CONTROLN]],vlookup_table[],7,FALSE)</f>
        <v>25</v>
      </c>
      <c r="R3995" t="str">
        <f t="shared" si="62"/>
        <v/>
      </c>
      <c r="S399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96" spans="1:19" x14ac:dyDescent="0.35">
      <c r="A3996">
        <v>158454</v>
      </c>
      <c r="B3996" t="s">
        <v>22</v>
      </c>
      <c r="C3996" t="s">
        <v>109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  <c r="N3996">
        <f>VLOOKUP(Table5[[#This Row],[CONTROLN]],vlookup_table[],2,FALSE)</f>
        <v>1002</v>
      </c>
      <c r="O3996">
        <f>VLOOKUP(Table5[[#This Row],[CONTROLN]],vlookup_table[],4,FALSE)</f>
        <v>6601</v>
      </c>
      <c r="P3996" t="str">
        <f>VLOOKUP(Table5[[#This Row],[CONTROLN]],vlookup_table[],5,FALSE)</f>
        <v>U2</v>
      </c>
      <c r="Q3996">
        <f>VLOOKUP(Table5[[#This Row],[CONTROLN]],vlookup_table[],7,FALSE)</f>
        <v>12</v>
      </c>
      <c r="R3996">
        <f t="shared" si="62"/>
        <v>31</v>
      </c>
      <c r="S399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3997" spans="1:19" x14ac:dyDescent="0.35">
      <c r="A3997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  <c r="N3997">
        <f>VLOOKUP(Table5[[#This Row],[CONTROLN]],vlookup_table[],2,FALSE)</f>
        <v>28</v>
      </c>
      <c r="O3997">
        <f>VLOOKUP(Table5[[#This Row],[CONTROLN]],vlookup_table[],4,FALSE)</f>
        <v>7401</v>
      </c>
      <c r="P3997" t="str">
        <f>VLOOKUP(Table5[[#This Row],[CONTROLN]],vlookup_table[],5,FALSE)</f>
        <v>C1</v>
      </c>
      <c r="Q3997">
        <f>VLOOKUP(Table5[[#This Row],[CONTROLN]],vlookup_table[],7,FALSE)</f>
        <v>10</v>
      </c>
      <c r="R3997">
        <f t="shared" si="62"/>
        <v>23</v>
      </c>
      <c r="S399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3998" spans="1:19" x14ac:dyDescent="0.35">
      <c r="A3998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  <c r="N3998">
        <f>VLOOKUP(Table5[[#This Row],[CONTROLN]],vlookup_table[],2,FALSE)</f>
        <v>1</v>
      </c>
      <c r="O3998">
        <f>VLOOKUP(Table5[[#This Row],[CONTROLN]],vlookup_table[],4,FALSE)</f>
        <v>3301</v>
      </c>
      <c r="P3998" t="str">
        <f>VLOOKUP(Table5[[#This Row],[CONTROLN]],vlookup_table[],5,FALSE)</f>
        <v>S2</v>
      </c>
      <c r="Q3998">
        <f>VLOOKUP(Table5[[#This Row],[CONTROLN]],vlookup_table[],7,FALSE)</f>
        <v>5</v>
      </c>
      <c r="R3998">
        <f t="shared" si="62"/>
        <v>64</v>
      </c>
      <c r="S399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3999" spans="1:19" x14ac:dyDescent="0.35">
      <c r="A3999">
        <v>2231</v>
      </c>
      <c r="B3999" t="s">
        <v>36</v>
      </c>
      <c r="C3999" t="s">
        <v>14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  <c r="N3999">
        <f>VLOOKUP(Table5[[#This Row],[CONTROLN]],vlookup_table[],2,FALSE)</f>
        <v>1</v>
      </c>
      <c r="O3999">
        <f>VLOOKUP(Table5[[#This Row],[CONTROLN]],vlookup_table[],4,FALSE)</f>
        <v>7301</v>
      </c>
      <c r="P3999" t="str">
        <f>VLOOKUP(Table5[[#This Row],[CONTROLN]],vlookup_table[],5,FALSE)</f>
        <v>T2</v>
      </c>
      <c r="Q3999">
        <f>VLOOKUP(Table5[[#This Row],[CONTROLN]],vlookup_table[],7,FALSE)</f>
        <v>14</v>
      </c>
      <c r="R3999">
        <f t="shared" si="62"/>
        <v>24</v>
      </c>
      <c r="S399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00" spans="1:19" x14ac:dyDescent="0.35">
      <c r="A4000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  <c r="N4000">
        <f>VLOOKUP(Table5[[#This Row],[CONTROLN]],vlookup_table[],2,FALSE)</f>
        <v>1</v>
      </c>
      <c r="O4000">
        <f>VLOOKUP(Table5[[#This Row],[CONTROLN]],vlookup_table[],4,FALSE)</f>
        <v>1709</v>
      </c>
      <c r="P4000" t="str">
        <f>VLOOKUP(Table5[[#This Row],[CONTROLN]],vlookup_table[],5,FALSE)</f>
        <v>S2</v>
      </c>
      <c r="Q4000">
        <f>VLOOKUP(Table5[[#This Row],[CONTROLN]],vlookup_table[],7,FALSE)</f>
        <v>9</v>
      </c>
      <c r="R4000">
        <f t="shared" si="62"/>
        <v>79</v>
      </c>
      <c r="S400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01" spans="1:19" x14ac:dyDescent="0.35">
      <c r="A400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  <c r="N4001">
        <f>VLOOKUP(Table5[[#This Row],[CONTROLN]],vlookup_table[],2,FALSE)</f>
        <v>2</v>
      </c>
      <c r="O4001">
        <f>VLOOKUP(Table5[[#This Row],[CONTROLN]],vlookup_table[],4,FALSE)</f>
        <v>609</v>
      </c>
      <c r="P4001" t="str">
        <f>VLOOKUP(Table5[[#This Row],[CONTROLN]],vlookup_table[],5,FALSE)</f>
        <v>R2</v>
      </c>
      <c r="Q4001">
        <f>VLOOKUP(Table5[[#This Row],[CONTROLN]],vlookup_table[],7,FALSE)</f>
        <v>25</v>
      </c>
      <c r="R4001">
        <f t="shared" si="62"/>
        <v>90</v>
      </c>
      <c r="S400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002" spans="1:19" x14ac:dyDescent="0.35">
      <c r="A4002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  <c r="N4002">
        <f>VLOOKUP(Table5[[#This Row],[CONTROLN]],vlookup_table[],2,FALSE)</f>
        <v>1</v>
      </c>
      <c r="O4002">
        <f>VLOOKUP(Table5[[#This Row],[CONTROLN]],vlookup_table[],4,FALSE)</f>
        <v>4601</v>
      </c>
      <c r="P4002" t="str">
        <f>VLOOKUP(Table5[[#This Row],[CONTROLN]],vlookup_table[],5,FALSE)</f>
        <v>U1</v>
      </c>
      <c r="Q4002">
        <f>VLOOKUP(Table5[[#This Row],[CONTROLN]],vlookup_table[],7,FALSE)</f>
        <v>12</v>
      </c>
      <c r="R4002">
        <f t="shared" si="62"/>
        <v>51</v>
      </c>
      <c r="S400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03" spans="1:19" x14ac:dyDescent="0.35">
      <c r="A4003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  <c r="N4003">
        <f>VLOOKUP(Table5[[#This Row],[CONTROLN]],vlookup_table[],2,FALSE)</f>
        <v>0</v>
      </c>
      <c r="O4003">
        <f>VLOOKUP(Table5[[#This Row],[CONTROLN]],vlookup_table[],4,FALSE)</f>
        <v>2701</v>
      </c>
      <c r="P4003" t="str">
        <f>VLOOKUP(Table5[[#This Row],[CONTROLN]],vlookup_table[],5,FALSE)</f>
        <v>S1</v>
      </c>
      <c r="Q4003">
        <f>VLOOKUP(Table5[[#This Row],[CONTROLN]],vlookup_table[],7,FALSE)</f>
        <v>20</v>
      </c>
      <c r="R4003">
        <f t="shared" si="62"/>
        <v>70</v>
      </c>
      <c r="S400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04" spans="1:19" x14ac:dyDescent="0.35">
      <c r="A4004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  <c r="N4004">
        <f>VLOOKUP(Table5[[#This Row],[CONTROLN]],vlookup_table[],2,FALSE)</f>
        <v>0</v>
      </c>
      <c r="O4004">
        <f>VLOOKUP(Table5[[#This Row],[CONTROLN]],vlookup_table[],4,FALSE)</f>
        <v>0</v>
      </c>
      <c r="P4004" t="str">
        <f>VLOOKUP(Table5[[#This Row],[CONTROLN]],vlookup_table[],5,FALSE)</f>
        <v>U4</v>
      </c>
      <c r="Q4004">
        <f>VLOOKUP(Table5[[#This Row],[CONTROLN]],vlookup_table[],7,FALSE)</f>
        <v>15</v>
      </c>
      <c r="R4004" t="str">
        <f t="shared" si="62"/>
        <v/>
      </c>
      <c r="S400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05" spans="1:19" x14ac:dyDescent="0.35">
      <c r="A4005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  <c r="N4005">
        <f>VLOOKUP(Table5[[#This Row],[CONTROLN]],vlookup_table[],2,FALSE)</f>
        <v>0</v>
      </c>
      <c r="O4005">
        <f>VLOOKUP(Table5[[#This Row],[CONTROLN]],vlookup_table[],4,FALSE)</f>
        <v>0</v>
      </c>
      <c r="P4005" t="str">
        <f>VLOOKUP(Table5[[#This Row],[CONTROLN]],vlookup_table[],5,FALSE)</f>
        <v>S2</v>
      </c>
      <c r="Q4005">
        <f>VLOOKUP(Table5[[#This Row],[CONTROLN]],vlookup_table[],7,FALSE)</f>
        <v>15</v>
      </c>
      <c r="R4005" t="str">
        <f t="shared" si="62"/>
        <v/>
      </c>
      <c r="S400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06" spans="1:19" x14ac:dyDescent="0.35">
      <c r="A4006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  <c r="N4006">
        <f>VLOOKUP(Table5[[#This Row],[CONTROLN]],vlookup_table[],2,FALSE)</f>
        <v>0</v>
      </c>
      <c r="O4006">
        <f>VLOOKUP(Table5[[#This Row],[CONTROLN]],vlookup_table[],4,FALSE)</f>
        <v>2401</v>
      </c>
      <c r="P4006" t="str">
        <f>VLOOKUP(Table5[[#This Row],[CONTROLN]],vlookup_table[],5,FALSE)</f>
        <v>S1</v>
      </c>
      <c r="Q4006">
        <f>VLOOKUP(Table5[[#This Row],[CONTROLN]],vlookup_table[],7,FALSE)</f>
        <v>25</v>
      </c>
      <c r="R4006">
        <f t="shared" si="62"/>
        <v>73</v>
      </c>
      <c r="S400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07" spans="1:19" x14ac:dyDescent="0.35">
      <c r="A4007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  <c r="N4007">
        <f>VLOOKUP(Table5[[#This Row],[CONTROLN]],vlookup_table[],2,FALSE)</f>
        <v>2</v>
      </c>
      <c r="O4007">
        <f>VLOOKUP(Table5[[#This Row],[CONTROLN]],vlookup_table[],4,FALSE)</f>
        <v>1810</v>
      </c>
      <c r="P4007" t="str">
        <f>VLOOKUP(Table5[[#This Row],[CONTROLN]],vlookup_table[],5,FALSE)</f>
        <v>C3</v>
      </c>
      <c r="Q4007">
        <f>VLOOKUP(Table5[[#This Row],[CONTROLN]],vlookup_table[],7,FALSE)</f>
        <v>5</v>
      </c>
      <c r="R4007">
        <f t="shared" si="62"/>
        <v>78</v>
      </c>
      <c r="S400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08" spans="1:19" x14ac:dyDescent="0.35">
      <c r="A4008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  <c r="N4008">
        <f>VLOOKUP(Table5[[#This Row],[CONTROLN]],vlookup_table[],2,FALSE)</f>
        <v>0</v>
      </c>
      <c r="O4008">
        <f>VLOOKUP(Table5[[#This Row],[CONTROLN]],vlookup_table[],4,FALSE)</f>
        <v>6801</v>
      </c>
      <c r="P4008" t="str">
        <f>VLOOKUP(Table5[[#This Row],[CONTROLN]],vlookup_table[],5,FALSE)</f>
        <v>U1</v>
      </c>
      <c r="Q4008">
        <f>VLOOKUP(Table5[[#This Row],[CONTROLN]],vlookup_table[],7,FALSE)</f>
        <v>11</v>
      </c>
      <c r="R4008">
        <f t="shared" si="62"/>
        <v>29</v>
      </c>
      <c r="S400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09" spans="1:19" x14ac:dyDescent="0.35">
      <c r="A4009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  <c r="N4009">
        <f>VLOOKUP(Table5[[#This Row],[CONTROLN]],vlookup_table[],2,FALSE)</f>
        <v>1</v>
      </c>
      <c r="O4009">
        <f>VLOOKUP(Table5[[#This Row],[CONTROLN]],vlookup_table[],4,FALSE)</f>
        <v>0</v>
      </c>
      <c r="P4009" t="str">
        <f>VLOOKUP(Table5[[#This Row],[CONTROLN]],vlookup_table[],5,FALSE)</f>
        <v>S1</v>
      </c>
      <c r="Q4009">
        <f>VLOOKUP(Table5[[#This Row],[CONTROLN]],vlookup_table[],7,FALSE)</f>
        <v>21</v>
      </c>
      <c r="R4009" t="str">
        <f t="shared" si="62"/>
        <v/>
      </c>
      <c r="S400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10" spans="1:19" x14ac:dyDescent="0.35">
      <c r="A4010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  <c r="N4010">
        <f>VLOOKUP(Table5[[#This Row],[CONTROLN]],vlookup_table[],2,FALSE)</f>
        <v>2</v>
      </c>
      <c r="O4010">
        <f>VLOOKUP(Table5[[#This Row],[CONTROLN]],vlookup_table[],4,FALSE)</f>
        <v>1812</v>
      </c>
      <c r="P4010" t="str">
        <f>VLOOKUP(Table5[[#This Row],[CONTROLN]],vlookup_table[],5,FALSE)</f>
        <v>T2</v>
      </c>
      <c r="Q4010">
        <f>VLOOKUP(Table5[[#This Row],[CONTROLN]],vlookup_table[],7,FALSE)</f>
        <v>20</v>
      </c>
      <c r="R4010">
        <f t="shared" si="62"/>
        <v>78</v>
      </c>
      <c r="S4010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11" spans="1:19" x14ac:dyDescent="0.35">
      <c r="A401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  <c r="N4011">
        <f>VLOOKUP(Table5[[#This Row],[CONTROLN]],vlookup_table[],2,FALSE)</f>
        <v>1</v>
      </c>
      <c r="O4011">
        <f>VLOOKUP(Table5[[#This Row],[CONTROLN]],vlookup_table[],4,FALSE)</f>
        <v>5112</v>
      </c>
      <c r="P4011" t="str">
        <f>VLOOKUP(Table5[[#This Row],[CONTROLN]],vlookup_table[],5,FALSE)</f>
        <v>S2</v>
      </c>
      <c r="Q4011">
        <f>VLOOKUP(Table5[[#This Row],[CONTROLN]],vlookup_table[],7,FALSE)</f>
        <v>16</v>
      </c>
      <c r="R4011">
        <f t="shared" si="62"/>
        <v>45</v>
      </c>
      <c r="S401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12" spans="1:19" x14ac:dyDescent="0.35">
      <c r="A4012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  <c r="N4012">
        <f>VLOOKUP(Table5[[#This Row],[CONTROLN]],vlookup_table[],2,FALSE)</f>
        <v>0</v>
      </c>
      <c r="O4012">
        <f>VLOOKUP(Table5[[#This Row],[CONTROLN]],vlookup_table[],4,FALSE)</f>
        <v>4301</v>
      </c>
      <c r="P4012" t="str">
        <f>VLOOKUP(Table5[[#This Row],[CONTROLN]],vlookup_table[],5,FALSE)</f>
        <v>U4</v>
      </c>
      <c r="Q4012">
        <f>VLOOKUP(Table5[[#This Row],[CONTROLN]],vlookup_table[],7,FALSE)</f>
        <v>25</v>
      </c>
      <c r="R4012">
        <f t="shared" si="62"/>
        <v>54</v>
      </c>
      <c r="S401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13" spans="1:19" x14ac:dyDescent="0.35">
      <c r="A4013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  <c r="N4013">
        <f>VLOOKUP(Table5[[#This Row],[CONTROLN]],vlookup_table[],2,FALSE)</f>
        <v>2</v>
      </c>
      <c r="O4013">
        <f>VLOOKUP(Table5[[#This Row],[CONTROLN]],vlookup_table[],4,FALSE)</f>
        <v>6411</v>
      </c>
      <c r="P4013" t="str">
        <f>VLOOKUP(Table5[[#This Row],[CONTROLN]],vlookup_table[],5,FALSE)</f>
        <v>S2</v>
      </c>
      <c r="Q4013">
        <f>VLOOKUP(Table5[[#This Row],[CONTROLN]],vlookup_table[],7,FALSE)</f>
        <v>15</v>
      </c>
      <c r="R4013">
        <f t="shared" si="62"/>
        <v>32</v>
      </c>
      <c r="S401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14" spans="1:19" x14ac:dyDescent="0.35">
      <c r="A4014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  <c r="N4014">
        <f>VLOOKUP(Table5[[#This Row],[CONTROLN]],vlookup_table[],2,FALSE)</f>
        <v>0</v>
      </c>
      <c r="O4014">
        <f>VLOOKUP(Table5[[#This Row],[CONTROLN]],vlookup_table[],4,FALSE)</f>
        <v>0</v>
      </c>
      <c r="P4014" t="str">
        <f>VLOOKUP(Table5[[#This Row],[CONTROLN]],vlookup_table[],5,FALSE)</f>
        <v/>
      </c>
      <c r="Q4014">
        <f>VLOOKUP(Table5[[#This Row],[CONTROLN]],vlookup_table[],7,FALSE)</f>
        <v>5</v>
      </c>
      <c r="R4014" t="str">
        <f t="shared" si="62"/>
        <v/>
      </c>
      <c r="S4014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015" spans="1:19" x14ac:dyDescent="0.35">
      <c r="A4015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  <c r="N4015">
        <f>VLOOKUP(Table5[[#This Row],[CONTROLN]],vlookup_table[],2,FALSE)</f>
        <v>0</v>
      </c>
      <c r="O4015">
        <f>VLOOKUP(Table5[[#This Row],[CONTROLN]],vlookup_table[],4,FALSE)</f>
        <v>5701</v>
      </c>
      <c r="P4015" t="str">
        <f>VLOOKUP(Table5[[#This Row],[CONTROLN]],vlookup_table[],5,FALSE)</f>
        <v>T2</v>
      </c>
      <c r="Q4015">
        <f>VLOOKUP(Table5[[#This Row],[CONTROLN]],vlookup_table[],7,FALSE)</f>
        <v>7</v>
      </c>
      <c r="R4015">
        <f t="shared" si="62"/>
        <v>40</v>
      </c>
      <c r="S401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16" spans="1:19" x14ac:dyDescent="0.35">
      <c r="A4016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  <c r="N4016">
        <f>VLOOKUP(Table5[[#This Row],[CONTROLN]],vlookup_table[],2,FALSE)</f>
        <v>1</v>
      </c>
      <c r="O4016">
        <f>VLOOKUP(Table5[[#This Row],[CONTROLN]],vlookup_table[],4,FALSE)</f>
        <v>2703</v>
      </c>
      <c r="P4016" t="str">
        <f>VLOOKUP(Table5[[#This Row],[CONTROLN]],vlookup_table[],5,FALSE)</f>
        <v>C2</v>
      </c>
      <c r="Q4016">
        <f>VLOOKUP(Table5[[#This Row],[CONTROLN]],vlookup_table[],7,FALSE)</f>
        <v>10</v>
      </c>
      <c r="R4016">
        <f t="shared" si="62"/>
        <v>70</v>
      </c>
      <c r="S401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17" spans="1:19" x14ac:dyDescent="0.35">
      <c r="A4017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  <c r="N4017">
        <f>VLOOKUP(Table5[[#This Row],[CONTROLN]],vlookup_table[],2,FALSE)</f>
        <v>0</v>
      </c>
      <c r="O4017">
        <f>VLOOKUP(Table5[[#This Row],[CONTROLN]],vlookup_table[],4,FALSE)</f>
        <v>4105</v>
      </c>
      <c r="P4017" t="str">
        <f>VLOOKUP(Table5[[#This Row],[CONTROLN]],vlookup_table[],5,FALSE)</f>
        <v>U1</v>
      </c>
      <c r="Q4017">
        <f>VLOOKUP(Table5[[#This Row],[CONTROLN]],vlookup_table[],7,FALSE)</f>
        <v>10</v>
      </c>
      <c r="R4017">
        <f t="shared" si="62"/>
        <v>56</v>
      </c>
      <c r="S401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18" spans="1:19" x14ac:dyDescent="0.35">
      <c r="A4018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  <c r="N4018">
        <f>VLOOKUP(Table5[[#This Row],[CONTROLN]],vlookup_table[],2,FALSE)</f>
        <v>1</v>
      </c>
      <c r="O4018">
        <f>VLOOKUP(Table5[[#This Row],[CONTROLN]],vlookup_table[],4,FALSE)</f>
        <v>3312</v>
      </c>
      <c r="P4018" t="str">
        <f>VLOOKUP(Table5[[#This Row],[CONTROLN]],vlookup_table[],5,FALSE)</f>
        <v>T1</v>
      </c>
      <c r="Q4018">
        <f>VLOOKUP(Table5[[#This Row],[CONTROLN]],vlookup_table[],7,FALSE)</f>
        <v>40</v>
      </c>
      <c r="R4018">
        <f t="shared" si="62"/>
        <v>63</v>
      </c>
      <c r="S401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19" spans="1:19" x14ac:dyDescent="0.35">
      <c r="A4019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  <c r="N4019">
        <f>VLOOKUP(Table5[[#This Row],[CONTROLN]],vlookup_table[],2,FALSE)</f>
        <v>1</v>
      </c>
      <c r="O4019">
        <f>VLOOKUP(Table5[[#This Row],[CONTROLN]],vlookup_table[],4,FALSE)</f>
        <v>4711</v>
      </c>
      <c r="P4019" t="str">
        <f>VLOOKUP(Table5[[#This Row],[CONTROLN]],vlookup_table[],5,FALSE)</f>
        <v>C3</v>
      </c>
      <c r="Q4019">
        <f>VLOOKUP(Table5[[#This Row],[CONTROLN]],vlookup_table[],7,FALSE)</f>
        <v>10</v>
      </c>
      <c r="R4019">
        <f t="shared" si="62"/>
        <v>49</v>
      </c>
      <c r="S401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20" spans="1:19" x14ac:dyDescent="0.35">
      <c r="A4020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  <c r="N4020">
        <f>VLOOKUP(Table5[[#This Row],[CONTROLN]],vlookup_table[],2,FALSE)</f>
        <v>0</v>
      </c>
      <c r="O4020">
        <f>VLOOKUP(Table5[[#This Row],[CONTROLN]],vlookup_table[],4,FALSE)</f>
        <v>0</v>
      </c>
      <c r="P4020" t="str">
        <f>VLOOKUP(Table5[[#This Row],[CONTROLN]],vlookup_table[],5,FALSE)</f>
        <v/>
      </c>
      <c r="Q4020">
        <f>VLOOKUP(Table5[[#This Row],[CONTROLN]],vlookup_table[],7,FALSE)</f>
        <v>5</v>
      </c>
      <c r="R4020" t="str">
        <f t="shared" si="62"/>
        <v/>
      </c>
      <c r="S4020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0</v>
      </c>
    </row>
    <row r="4021" spans="1:19" x14ac:dyDescent="0.35">
      <c r="A402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  <c r="N4021">
        <f>VLOOKUP(Table5[[#This Row],[CONTROLN]],vlookup_table[],2,FALSE)</f>
        <v>1</v>
      </c>
      <c r="O4021">
        <f>VLOOKUP(Table5[[#This Row],[CONTROLN]],vlookup_table[],4,FALSE)</f>
        <v>2501</v>
      </c>
      <c r="P4021" t="str">
        <f>VLOOKUP(Table5[[#This Row],[CONTROLN]],vlookup_table[],5,FALSE)</f>
        <v>T2</v>
      </c>
      <c r="Q4021">
        <f>VLOOKUP(Table5[[#This Row],[CONTROLN]],vlookup_table[],7,FALSE)</f>
        <v>20</v>
      </c>
      <c r="R4021">
        <f t="shared" si="62"/>
        <v>72</v>
      </c>
      <c r="S4021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22" spans="1:19" x14ac:dyDescent="0.35">
      <c r="A4022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  <c r="N4022">
        <f>VLOOKUP(Table5[[#This Row],[CONTROLN]],vlookup_table[],2,FALSE)</f>
        <v>0</v>
      </c>
      <c r="O4022">
        <f>VLOOKUP(Table5[[#This Row],[CONTROLN]],vlookup_table[],4,FALSE)</f>
        <v>4001</v>
      </c>
      <c r="P4022" t="str">
        <f>VLOOKUP(Table5[[#This Row],[CONTROLN]],vlookup_table[],5,FALSE)</f>
        <v>U1</v>
      </c>
      <c r="Q4022">
        <f>VLOOKUP(Table5[[#This Row],[CONTROLN]],vlookup_table[],7,FALSE)</f>
        <v>22</v>
      </c>
      <c r="R4022">
        <f t="shared" si="62"/>
        <v>57</v>
      </c>
      <c r="S4022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Urbano</v>
      </c>
    </row>
    <row r="4023" spans="1:19" x14ac:dyDescent="0.35">
      <c r="A4023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  <c r="N4023">
        <f>VLOOKUP(Table5[[#This Row],[CONTROLN]],vlookup_table[],2,FALSE)</f>
        <v>1</v>
      </c>
      <c r="O4023">
        <f>VLOOKUP(Table5[[#This Row],[CONTROLN]],vlookup_table[],4,FALSE)</f>
        <v>4401</v>
      </c>
      <c r="P4023" t="str">
        <f>VLOOKUP(Table5[[#This Row],[CONTROLN]],vlookup_table[],5,FALSE)</f>
        <v>S1</v>
      </c>
      <c r="Q4023">
        <f>VLOOKUP(Table5[[#This Row],[CONTROLN]],vlookup_table[],7,FALSE)</f>
        <v>21</v>
      </c>
      <c r="R4023">
        <f t="shared" si="62"/>
        <v>53</v>
      </c>
      <c r="S4023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24" spans="1:19" x14ac:dyDescent="0.35">
      <c r="A4024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  <c r="N4024">
        <f>VLOOKUP(Table5[[#This Row],[CONTROLN]],vlookup_table[],2,FALSE)</f>
        <v>4</v>
      </c>
      <c r="O4024">
        <f>VLOOKUP(Table5[[#This Row],[CONTROLN]],vlookup_table[],4,FALSE)</f>
        <v>405</v>
      </c>
      <c r="P4024" t="str">
        <f>VLOOKUP(Table5[[#This Row],[CONTROLN]],vlookup_table[],5,FALSE)</f>
        <v>R2</v>
      </c>
      <c r="Q4024">
        <f>VLOOKUP(Table5[[#This Row],[CONTROLN]],vlookup_table[],7,FALSE)</f>
        <v>25</v>
      </c>
      <c r="R4024">
        <f t="shared" si="62"/>
        <v>93</v>
      </c>
      <c r="S4024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Rural</v>
      </c>
    </row>
    <row r="4025" spans="1:19" x14ac:dyDescent="0.35">
      <c r="A4025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  <c r="N4025">
        <f>VLOOKUP(Table5[[#This Row],[CONTROLN]],vlookup_table[],2,FALSE)</f>
        <v>2</v>
      </c>
      <c r="O4025">
        <f>VLOOKUP(Table5[[#This Row],[CONTROLN]],vlookup_table[],4,FALSE)</f>
        <v>6101</v>
      </c>
      <c r="P4025" t="str">
        <f>VLOOKUP(Table5[[#This Row],[CONTROLN]],vlookup_table[],5,FALSE)</f>
        <v>S2</v>
      </c>
      <c r="Q4025">
        <f>VLOOKUP(Table5[[#This Row],[CONTROLN]],vlookup_table[],7,FALSE)</f>
        <v>50</v>
      </c>
      <c r="R4025">
        <f t="shared" si="62"/>
        <v>36</v>
      </c>
      <c r="S4025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26" spans="1:19" x14ac:dyDescent="0.35">
      <c r="A4026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  <c r="N4026">
        <f>VLOOKUP(Table5[[#This Row],[CONTROLN]],vlookup_table[],2,FALSE)</f>
        <v>28</v>
      </c>
      <c r="O4026">
        <f>VLOOKUP(Table5[[#This Row],[CONTROLN]],vlookup_table[],4,FALSE)</f>
        <v>7401</v>
      </c>
      <c r="P4026" t="str">
        <f>VLOOKUP(Table5[[#This Row],[CONTROLN]],vlookup_table[],5,FALSE)</f>
        <v>C1</v>
      </c>
      <c r="Q4026">
        <f>VLOOKUP(Table5[[#This Row],[CONTROLN]],vlookup_table[],7,FALSE)</f>
        <v>10</v>
      </c>
      <c r="R4026">
        <f t="shared" si="62"/>
        <v>23</v>
      </c>
      <c r="S4026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Campo</v>
      </c>
    </row>
    <row r="4027" spans="1:19" x14ac:dyDescent="0.35">
      <c r="A4027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  <c r="N4027">
        <f>VLOOKUP(Table5[[#This Row],[CONTROLN]],vlookup_table[],2,FALSE)</f>
        <v>1</v>
      </c>
      <c r="O4027">
        <f>VLOOKUP(Table5[[#This Row],[CONTROLN]],vlookup_table[],4,FALSE)</f>
        <v>3301</v>
      </c>
      <c r="P4027" t="str">
        <f>VLOOKUP(Table5[[#This Row],[CONTROLN]],vlookup_table[],5,FALSE)</f>
        <v>S2</v>
      </c>
      <c r="Q4027">
        <f>VLOOKUP(Table5[[#This Row],[CONTROLN]],vlookup_table[],7,FALSE)</f>
        <v>5</v>
      </c>
      <c r="R4027">
        <f t="shared" si="62"/>
        <v>64</v>
      </c>
      <c r="S4027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  <row r="4028" spans="1:19" x14ac:dyDescent="0.35">
      <c r="A4028">
        <v>2231</v>
      </c>
      <c r="B4028" t="s">
        <v>36</v>
      </c>
      <c r="C4028" t="s">
        <v>14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  <c r="N4028">
        <f>VLOOKUP(Table5[[#This Row],[CONTROLN]],vlookup_table[],2,FALSE)</f>
        <v>1</v>
      </c>
      <c r="O4028">
        <f>VLOOKUP(Table5[[#This Row],[CONTROLN]],vlookup_table[],4,FALSE)</f>
        <v>7301</v>
      </c>
      <c r="P4028" t="str">
        <f>VLOOKUP(Table5[[#This Row],[CONTROLN]],vlookup_table[],5,FALSE)</f>
        <v>T2</v>
      </c>
      <c r="Q4028">
        <f>VLOOKUP(Table5[[#This Row],[CONTROLN]],vlookup_table[],7,FALSE)</f>
        <v>14</v>
      </c>
      <c r="R4028">
        <f t="shared" si="62"/>
        <v>24</v>
      </c>
      <c r="S4028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Pueblo</v>
      </c>
    </row>
    <row r="4029" spans="1:19" x14ac:dyDescent="0.35">
      <c r="A4029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  <c r="N4029">
        <f>VLOOKUP(Table5[[#This Row],[CONTROLN]],vlookup_table[],2,FALSE)</f>
        <v>1</v>
      </c>
      <c r="O4029">
        <f>VLOOKUP(Table5[[#This Row],[CONTROLN]],vlookup_table[],4,FALSE)</f>
        <v>1709</v>
      </c>
      <c r="P4029" t="str">
        <f>VLOOKUP(Table5[[#This Row],[CONTROLN]],vlookup_table[],5,FALSE)</f>
        <v>S2</v>
      </c>
      <c r="Q4029">
        <f>VLOOKUP(Table5[[#This Row],[CONTROLN]],vlookup_table[],7,FALSE)</f>
        <v>9</v>
      </c>
      <c r="R4029">
        <f t="shared" si="62"/>
        <v>79</v>
      </c>
      <c r="S4029" t="str">
        <f>IF(LEFT(Table5[[#This Row],[DOMAIN]],1)="C","Campo",IF(LEFT(Table5[[#This Row],[DOMAIN]],1)="T","Pueblo",IF(LEFT(Table5[[#This Row],[DOMAIN]],1)="R","Rural",IF(LEFT(Table5[[#This Row],[DOMAIN]],1)="S","Suburbano",IF(LEFT(Table5[[#This Row],[DOMAIN]],1)="U","Urbano",0)))))</f>
        <v>Suburbano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1E29-6130-47D8-8FC8-6FA3868E0AC1}">
  <dimension ref="A1:X4038"/>
  <sheetViews>
    <sheetView tabSelected="1" topLeftCell="A4026" workbookViewId="0">
      <selection activeCell="H4039" sqref="H4039"/>
    </sheetView>
  </sheetViews>
  <sheetFormatPr defaultRowHeight="14.5" x14ac:dyDescent="0.35"/>
  <cols>
    <col min="1" max="1" width="12.453125" bestFit="1" customWidth="1"/>
    <col min="2" max="9" width="10.453125" customWidth="1"/>
    <col min="10" max="12" width="11.453125" customWidth="1"/>
    <col min="13" max="13" width="11.81640625" bestFit="1" customWidth="1"/>
    <col min="14" max="19" width="11.453125" customWidth="1"/>
    <col min="22" max="22" width="10.08984375" bestFit="1" customWidth="1"/>
    <col min="23" max="23" width="14.089843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86</v>
      </c>
      <c r="P1" t="s">
        <v>87</v>
      </c>
      <c r="Q1" t="s">
        <v>88</v>
      </c>
      <c r="R1" t="s">
        <v>106</v>
      </c>
      <c r="S1" t="s">
        <v>107</v>
      </c>
      <c r="T1" t="s">
        <v>116</v>
      </c>
      <c r="U1" t="s">
        <v>117</v>
      </c>
      <c r="V1" t="s">
        <v>118</v>
      </c>
      <c r="W1" t="s">
        <v>119</v>
      </c>
      <c r="X1" t="s">
        <v>120</v>
      </c>
    </row>
    <row r="2" spans="1:24" x14ac:dyDescent="0.35">
      <c r="A2">
        <v>44060</v>
      </c>
      <c r="B2" t="s">
        <v>13</v>
      </c>
      <c r="C2" t="s">
        <v>14</v>
      </c>
      <c r="D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  <c r="N2">
        <f>VLOOKUP(Table58[[#This Row],[CONTROLN]],vlookup_table[],2,FALSE)</f>
        <v>1</v>
      </c>
      <c r="O2">
        <f>VLOOKUP(Table58[[#This Row],[CONTROLN]],vlookup_table[],4,FALSE)</f>
        <v>1901</v>
      </c>
      <c r="P2" t="str">
        <f>VLOOKUP(Table58[[#This Row],[CONTROLN]],vlookup_table[],5,FALSE)</f>
        <v>C2</v>
      </c>
      <c r="Q2">
        <f>VLOOKUP(Table58[[#This Row],[CONTROLN]],vlookup_table[],7,FALSE)</f>
        <v>100</v>
      </c>
      <c r="R2">
        <f t="shared" ref="R2:R65" si="0">IF(OR(O2="",O2=0),"",(1997-(1900+INT(O2/100)))-IF(MOD(O2,100)&gt;6,1,0))</f>
        <v>78</v>
      </c>
      <c r="S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" t="str">
        <f>IF(Table58[[#This Row],[GENDER]]="M","Hombre","Mujer")</f>
        <v>Hombre</v>
      </c>
      <c r="U2" t="str">
        <f>_xlfn.CONCAT(Table58[[#This Row],[STATE]]," ", Table58[[#This Row],[DOMAIN]])</f>
        <v>FL C2</v>
      </c>
      <c r="V2" s="2">
        <f t="shared" ref="V2:V65" ca="1" si="1">TODAY()</f>
        <v>45915</v>
      </c>
      <c r="W2" s="3">
        <f t="shared" ref="W2:W65" ca="1" si="2">NOW()</f>
        <v>45915.408431249998</v>
      </c>
      <c r="X2">
        <f>ROUND(Table58[[#This Row],[AVGGIFT]],1)</f>
        <v>28</v>
      </c>
    </row>
    <row r="3" spans="1:24" x14ac:dyDescent="0.35">
      <c r="A3">
        <v>96093</v>
      </c>
      <c r="B3" t="s">
        <v>16</v>
      </c>
      <c r="C3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  <c r="N3">
        <f>VLOOKUP(Table58[[#This Row],[CONTROLN]],vlookup_table[],2,FALSE)</f>
        <v>0</v>
      </c>
      <c r="O3">
        <f>VLOOKUP(Table58[[#This Row],[CONTROLN]],vlookup_table[],4,FALSE)</f>
        <v>0</v>
      </c>
      <c r="P3" t="str">
        <f>VLOOKUP(Table58[[#This Row],[CONTROLN]],vlookup_table[],5,FALSE)</f>
        <v>T2</v>
      </c>
      <c r="Q3">
        <f>VLOOKUP(Table58[[#This Row],[CONTROLN]],vlookup_table[],7,FALSE)</f>
        <v>7</v>
      </c>
      <c r="R3" t="str">
        <f t="shared" si="0"/>
        <v/>
      </c>
      <c r="S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" t="str">
        <f>IF(Table58[[#This Row],[GENDER]]="M","Hombre","Mujer")</f>
        <v>Hombre</v>
      </c>
      <c r="U3" t="str">
        <f>_xlfn.CONCAT(Table58[[#This Row],[STATE]]," ", Table58[[#This Row],[DOMAIN]])</f>
        <v>IL T2</v>
      </c>
      <c r="V3" s="2">
        <f t="shared" ca="1" si="1"/>
        <v>45915</v>
      </c>
      <c r="W3" s="3">
        <f t="shared" ca="1" si="2"/>
        <v>45915.408431249998</v>
      </c>
      <c r="X3">
        <f>ROUND(Table58[[#This Row],[AVGGIFT]],1)</f>
        <v>5.7</v>
      </c>
    </row>
    <row r="4" spans="1:24" x14ac:dyDescent="0.35">
      <c r="A4">
        <v>43333</v>
      </c>
      <c r="B4" t="s">
        <v>13</v>
      </c>
      <c r="C4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  <c r="N4">
        <f>VLOOKUP(Table58[[#This Row],[CONTROLN]],vlookup_table[],2,FALSE)</f>
        <v>0</v>
      </c>
      <c r="O4">
        <f>VLOOKUP(Table58[[#This Row],[CONTROLN]],vlookup_table[],4,FALSE)</f>
        <v>2501</v>
      </c>
      <c r="P4" t="str">
        <f>VLOOKUP(Table58[[#This Row],[CONTROLN]],vlookup_table[],5,FALSE)</f>
        <v>C2</v>
      </c>
      <c r="Q4">
        <f>VLOOKUP(Table58[[#This Row],[CONTROLN]],vlookup_table[],7,FALSE)</f>
        <v>5</v>
      </c>
      <c r="R4">
        <f t="shared" si="0"/>
        <v>72</v>
      </c>
      <c r="S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" t="str">
        <f>IF(Table58[[#This Row],[GENDER]]="M","Hombre","Mujer")</f>
        <v>Mujer</v>
      </c>
      <c r="U4" t="str">
        <f>_xlfn.CONCAT(Table58[[#This Row],[STATE]]," ", Table58[[#This Row],[DOMAIN]])</f>
        <v>FL C2</v>
      </c>
      <c r="V4" s="2">
        <f t="shared" ca="1" si="1"/>
        <v>45915</v>
      </c>
      <c r="W4" s="3">
        <f t="shared" ca="1" si="2"/>
        <v>45915.408431249998</v>
      </c>
      <c r="X4">
        <f>ROUND(Table58[[#This Row],[AVGGIFT]],1)</f>
        <v>4.0999999999999996</v>
      </c>
    </row>
    <row r="5" spans="1:24" x14ac:dyDescent="0.35">
      <c r="A5">
        <v>21885</v>
      </c>
      <c r="B5" t="s">
        <v>18</v>
      </c>
      <c r="C5" t="s">
        <v>14</v>
      </c>
      <c r="D5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  <c r="N5">
        <f>VLOOKUP(Table58[[#This Row],[CONTROLN]],vlookup_table[],2,FALSE)</f>
        <v>0</v>
      </c>
      <c r="O5">
        <f>VLOOKUP(Table58[[#This Row],[CONTROLN]],vlookup_table[],4,FALSE)</f>
        <v>2208</v>
      </c>
      <c r="P5" t="str">
        <f>VLOOKUP(Table58[[#This Row],[CONTROLN]],vlookup_table[],5,FALSE)</f>
        <v>T2</v>
      </c>
      <c r="Q5">
        <f>VLOOKUP(Table58[[#This Row],[CONTROLN]],vlookup_table[],7,FALSE)</f>
        <v>38</v>
      </c>
      <c r="R5">
        <f t="shared" si="0"/>
        <v>74</v>
      </c>
      <c r="S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" t="str">
        <f>IF(Table58[[#This Row],[GENDER]]="M","Hombre","Mujer")</f>
        <v>Hombre</v>
      </c>
      <c r="U5" t="str">
        <f>_xlfn.CONCAT(Table58[[#This Row],[STATE]]," ", Table58[[#This Row],[DOMAIN]])</f>
        <v>NC T2</v>
      </c>
      <c r="V5" s="2">
        <f t="shared" ca="1" si="1"/>
        <v>45915</v>
      </c>
      <c r="W5" s="3">
        <f t="shared" ca="1" si="2"/>
        <v>45915.408431249998</v>
      </c>
      <c r="X5">
        <f>ROUND(Table58[[#This Row],[AVGGIFT]],1)</f>
        <v>27.3</v>
      </c>
    </row>
    <row r="6" spans="1:24" x14ac:dyDescent="0.35">
      <c r="A6">
        <v>190108</v>
      </c>
      <c r="B6" t="s">
        <v>13</v>
      </c>
      <c r="C6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  <c r="N6">
        <f>VLOOKUP(Table58[[#This Row],[CONTROLN]],vlookup_table[],2,FALSE)</f>
        <v>28</v>
      </c>
      <c r="O6">
        <f>VLOOKUP(Table58[[#This Row],[CONTROLN]],vlookup_table[],4,FALSE)</f>
        <v>0</v>
      </c>
      <c r="P6" t="str">
        <f>VLOOKUP(Table58[[#This Row],[CONTROLN]],vlookup_table[],5,FALSE)</f>
        <v>C2</v>
      </c>
      <c r="Q6">
        <f>VLOOKUP(Table58[[#This Row],[CONTROLN]],vlookup_table[],7,FALSE)</f>
        <v>5</v>
      </c>
      <c r="R6" t="str">
        <f t="shared" si="0"/>
        <v/>
      </c>
      <c r="S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" t="str">
        <f>IF(Table58[[#This Row],[GENDER]]="M","Hombre","Mujer")</f>
        <v>Mujer</v>
      </c>
      <c r="U6" t="str">
        <f>_xlfn.CONCAT(Table58[[#This Row],[STATE]]," ", Table58[[#This Row],[DOMAIN]])</f>
        <v>FL C2</v>
      </c>
      <c r="V6" s="2">
        <f t="shared" ca="1" si="1"/>
        <v>45915</v>
      </c>
      <c r="W6" s="3">
        <f t="shared" ca="1" si="2"/>
        <v>45915.408431249998</v>
      </c>
      <c r="X6">
        <f>ROUND(Table58[[#This Row],[AVGGIFT]],1)</f>
        <v>6</v>
      </c>
    </row>
    <row r="7" spans="1:24" x14ac:dyDescent="0.35">
      <c r="A7">
        <v>100640</v>
      </c>
      <c r="B7" t="s">
        <v>16</v>
      </c>
      <c r="C7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  <c r="N7">
        <f>VLOOKUP(Table58[[#This Row],[CONTROLN]],vlookup_table[],2,FALSE)</f>
        <v>1</v>
      </c>
      <c r="O7">
        <f>VLOOKUP(Table58[[#This Row],[CONTROLN]],vlookup_table[],4,FALSE)</f>
        <v>6104</v>
      </c>
      <c r="P7" t="str">
        <f>VLOOKUP(Table58[[#This Row],[CONTROLN]],vlookup_table[],5,FALSE)</f>
        <v>S2</v>
      </c>
      <c r="Q7">
        <f>VLOOKUP(Table58[[#This Row],[CONTROLN]],vlookup_table[],7,FALSE)</f>
        <v>30</v>
      </c>
      <c r="R7">
        <f t="shared" si="0"/>
        <v>36</v>
      </c>
      <c r="S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" t="str">
        <f>IF(Table58[[#This Row],[GENDER]]="M","Hombre","Mujer")</f>
        <v>Hombre</v>
      </c>
      <c r="U7" t="str">
        <f>_xlfn.CONCAT(Table58[[#This Row],[STATE]]," ", Table58[[#This Row],[DOMAIN]])</f>
        <v>IL S2</v>
      </c>
      <c r="V7" s="2">
        <f t="shared" ca="1" si="1"/>
        <v>45915</v>
      </c>
      <c r="W7" s="3">
        <f t="shared" ca="1" si="2"/>
        <v>45915.408431249998</v>
      </c>
      <c r="X7">
        <f>ROUND(Table58[[#This Row],[AVGGIFT]],1)</f>
        <v>25.6</v>
      </c>
    </row>
    <row r="8" spans="1:24" x14ac:dyDescent="0.35">
      <c r="A8">
        <v>18581</v>
      </c>
      <c r="B8" t="s">
        <v>18</v>
      </c>
      <c r="C8" t="s">
        <v>17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  <c r="N8">
        <f>VLOOKUP(Table58[[#This Row],[CONTROLN]],vlookup_table[],2,FALSE)</f>
        <v>0</v>
      </c>
      <c r="O8">
        <f>VLOOKUP(Table58[[#This Row],[CONTROLN]],vlookup_table[],4,FALSE)</f>
        <v>4407</v>
      </c>
      <c r="P8" t="str">
        <f>VLOOKUP(Table58[[#This Row],[CONTROLN]],vlookup_table[],5,FALSE)</f>
        <v>R2</v>
      </c>
      <c r="Q8">
        <f>VLOOKUP(Table58[[#This Row],[CONTROLN]],vlookup_table[],7,FALSE)</f>
        <v>12</v>
      </c>
      <c r="R8">
        <f t="shared" si="0"/>
        <v>52</v>
      </c>
      <c r="S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" t="str">
        <f>IF(Table58[[#This Row],[GENDER]]="M","Hombre","Mujer")</f>
        <v>Mujer</v>
      </c>
      <c r="U8" t="str">
        <f>_xlfn.CONCAT(Table58[[#This Row],[STATE]]," ", Table58[[#This Row],[DOMAIN]])</f>
        <v>NC R2</v>
      </c>
      <c r="V8" s="2">
        <f t="shared" ca="1" si="1"/>
        <v>45915</v>
      </c>
      <c r="W8" s="3">
        <f t="shared" ca="1" si="2"/>
        <v>45915.408431249998</v>
      </c>
      <c r="X8">
        <f>ROUND(Table58[[#This Row],[AVGGIFT]],1)</f>
        <v>4.5999999999999996</v>
      </c>
    </row>
    <row r="9" spans="1:24" x14ac:dyDescent="0.35">
      <c r="A9">
        <v>119038</v>
      </c>
      <c r="B9" t="s">
        <v>21</v>
      </c>
      <c r="C9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  <c r="N9">
        <f>VLOOKUP(Table58[[#This Row],[CONTROLN]],vlookup_table[],2,FALSE)</f>
        <v>1002</v>
      </c>
      <c r="O9">
        <f>VLOOKUP(Table58[[#This Row],[CONTROLN]],vlookup_table[],4,FALSE)</f>
        <v>0</v>
      </c>
      <c r="P9" t="str">
        <f>VLOOKUP(Table58[[#This Row],[CONTROLN]],vlookup_table[],5,FALSE)</f>
        <v>C1</v>
      </c>
      <c r="Q9">
        <f>VLOOKUP(Table58[[#This Row],[CONTROLN]],vlookup_table[],7,FALSE)</f>
        <v>7</v>
      </c>
      <c r="R9" t="str">
        <f t="shared" si="0"/>
        <v/>
      </c>
      <c r="S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" t="str">
        <f>IF(Table58[[#This Row],[GENDER]]="M","Hombre","Mujer")</f>
        <v>Hombre</v>
      </c>
      <c r="U9" t="str">
        <f>_xlfn.CONCAT(Table58[[#This Row],[STATE]]," ", Table58[[#This Row],[DOMAIN]])</f>
        <v>TX C1</v>
      </c>
      <c r="V9" s="2">
        <f t="shared" ca="1" si="1"/>
        <v>45915</v>
      </c>
      <c r="W9" s="3">
        <f t="shared" ca="1" si="2"/>
        <v>45915.408431249998</v>
      </c>
      <c r="X9">
        <f>ROUND(Table58[[#This Row],[AVGGIFT]],1)</f>
        <v>6.2</v>
      </c>
    </row>
    <row r="10" spans="1:24" x14ac:dyDescent="0.35">
      <c r="A10">
        <v>173223</v>
      </c>
      <c r="B10" t="s">
        <v>22</v>
      </c>
      <c r="C10" t="s">
        <v>17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  <c r="N10">
        <f>VLOOKUP(Table58[[#This Row],[CONTROLN]],vlookup_table[],2,FALSE)</f>
        <v>0</v>
      </c>
      <c r="O10">
        <f>VLOOKUP(Table58[[#This Row],[CONTROLN]],vlookup_table[],4,FALSE)</f>
        <v>1801</v>
      </c>
      <c r="P10" t="str">
        <f>VLOOKUP(Table58[[#This Row],[CONTROLN]],vlookup_table[],5,FALSE)</f>
        <v>T2</v>
      </c>
      <c r="Q10">
        <f>VLOOKUP(Table58[[#This Row],[CONTROLN]],vlookup_table[],7,FALSE)</f>
        <v>10</v>
      </c>
      <c r="R10">
        <f t="shared" si="0"/>
        <v>79</v>
      </c>
      <c r="S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" t="str">
        <f>IF(Table58[[#This Row],[GENDER]]="M","Hombre","Mujer")</f>
        <v>Mujer</v>
      </c>
      <c r="U10" t="str">
        <f>_xlfn.CONCAT(Table58[[#This Row],[STATE]]," ", Table58[[#This Row],[DOMAIN]])</f>
        <v>CA T2</v>
      </c>
      <c r="V10" s="2">
        <f t="shared" ca="1" si="1"/>
        <v>45915</v>
      </c>
      <c r="W10" s="3">
        <f t="shared" ca="1" si="2"/>
        <v>45915.408431249998</v>
      </c>
      <c r="X10">
        <f>ROUND(Table58[[#This Row],[AVGGIFT]],1)</f>
        <v>8.8000000000000007</v>
      </c>
    </row>
    <row r="11" spans="1:24" x14ac:dyDescent="0.35">
      <c r="A11">
        <v>157988</v>
      </c>
      <c r="B11" t="s">
        <v>22</v>
      </c>
      <c r="C11" t="s">
        <v>17</v>
      </c>
      <c r="D11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  <c r="N11">
        <f>VLOOKUP(Table58[[#This Row],[CONTROLN]],vlookup_table[],2,FALSE)</f>
        <v>28</v>
      </c>
      <c r="O11">
        <f>VLOOKUP(Table58[[#This Row],[CONTROLN]],vlookup_table[],4,FALSE)</f>
        <v>0</v>
      </c>
      <c r="P11" t="str">
        <f>VLOOKUP(Table58[[#This Row],[CONTROLN]],vlookup_table[],5,FALSE)</f>
        <v>S1</v>
      </c>
      <c r="Q11">
        <f>VLOOKUP(Table58[[#This Row],[CONTROLN]],vlookup_table[],7,FALSE)</f>
        <v>10</v>
      </c>
      <c r="R11" t="str">
        <f t="shared" si="0"/>
        <v/>
      </c>
      <c r="S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" t="str">
        <f>IF(Table58[[#This Row],[GENDER]]="M","Hombre","Mujer")</f>
        <v>Mujer</v>
      </c>
      <c r="U11" t="str">
        <f>_xlfn.CONCAT(Table58[[#This Row],[STATE]]," ", Table58[[#This Row],[DOMAIN]])</f>
        <v>CA S1</v>
      </c>
      <c r="V11" s="2">
        <f t="shared" ca="1" si="1"/>
        <v>45915</v>
      </c>
      <c r="W11" s="3">
        <f t="shared" ca="1" si="2"/>
        <v>45915.408431249998</v>
      </c>
      <c r="X11">
        <f>ROUND(Table58[[#This Row],[AVGGIFT]],1)</f>
        <v>6.7</v>
      </c>
    </row>
    <row r="12" spans="1:24" x14ac:dyDescent="0.35">
      <c r="A12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  <c r="N12">
        <f>VLOOKUP(Table58[[#This Row],[CONTROLN]],vlookup_table[],2,FALSE)</f>
        <v>28</v>
      </c>
      <c r="O12">
        <f>VLOOKUP(Table58[[#This Row],[CONTROLN]],vlookup_table[],4,FALSE)</f>
        <v>5401</v>
      </c>
      <c r="P12" t="str">
        <f>VLOOKUP(Table58[[#This Row],[CONTROLN]],vlookup_table[],5,FALSE)</f>
        <v>T1</v>
      </c>
      <c r="Q12">
        <f>VLOOKUP(Table58[[#This Row],[CONTROLN]],vlookup_table[],7,FALSE)</f>
        <v>5</v>
      </c>
      <c r="R12">
        <f t="shared" si="0"/>
        <v>43</v>
      </c>
      <c r="S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" t="str">
        <f>IF(Table58[[#This Row],[GENDER]]="M","Hombre","Mujer")</f>
        <v>Mujer</v>
      </c>
      <c r="U12" t="str">
        <f>_xlfn.CONCAT(Table58[[#This Row],[STATE]]," ", Table58[[#This Row],[DOMAIN]])</f>
        <v>NV T1</v>
      </c>
      <c r="V12" s="2">
        <f t="shared" ca="1" si="1"/>
        <v>45915</v>
      </c>
      <c r="W12" s="3">
        <f t="shared" ca="1" si="2"/>
        <v>45915.408431249998</v>
      </c>
      <c r="X12">
        <f>ROUND(Table58[[#This Row],[AVGGIFT]],1)</f>
        <v>13</v>
      </c>
    </row>
    <row r="13" spans="1:24" x14ac:dyDescent="0.35">
      <c r="A13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  <c r="N13">
        <f>VLOOKUP(Table58[[#This Row],[CONTROLN]],vlookup_table[],2,FALSE)</f>
        <v>2</v>
      </c>
      <c r="O13">
        <f>VLOOKUP(Table58[[#This Row],[CONTROLN]],vlookup_table[],4,FALSE)</f>
        <v>3401</v>
      </c>
      <c r="P13" t="str">
        <f>VLOOKUP(Table58[[#This Row],[CONTROLN]],vlookup_table[],5,FALSE)</f>
        <v>U1</v>
      </c>
      <c r="Q13">
        <f>VLOOKUP(Table58[[#This Row],[CONTROLN]],vlookup_table[],7,FALSE)</f>
        <v>10</v>
      </c>
      <c r="R13">
        <f t="shared" si="0"/>
        <v>63</v>
      </c>
      <c r="S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" t="str">
        <f>IF(Table58[[#This Row],[GENDER]]="M","Hombre","Mujer")</f>
        <v>Mujer</v>
      </c>
      <c r="U13" t="str">
        <f>_xlfn.CONCAT(Table58[[#This Row],[STATE]]," ", Table58[[#This Row],[DOMAIN]])</f>
        <v>CA U1</v>
      </c>
      <c r="V13" s="2">
        <f t="shared" ca="1" si="1"/>
        <v>45915</v>
      </c>
      <c r="W13" s="3">
        <f t="shared" ca="1" si="2"/>
        <v>45915.408431249998</v>
      </c>
      <c r="X13">
        <f>ROUND(Table58[[#This Row],[AVGGIFT]],1)</f>
        <v>8.6</v>
      </c>
    </row>
    <row r="14" spans="1:24" x14ac:dyDescent="0.35">
      <c r="A14">
        <v>154301</v>
      </c>
      <c r="B14" t="s">
        <v>22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  <c r="N14">
        <f>VLOOKUP(Table58[[#This Row],[CONTROLN]],vlookup_table[],2,FALSE)</f>
        <v>2</v>
      </c>
      <c r="O14">
        <f>VLOOKUP(Table58[[#This Row],[CONTROLN]],vlookup_table[],4,FALSE)</f>
        <v>2801</v>
      </c>
      <c r="P14" t="str">
        <f>VLOOKUP(Table58[[#This Row],[CONTROLN]],vlookup_table[],5,FALSE)</f>
        <v>T2</v>
      </c>
      <c r="Q14">
        <f>VLOOKUP(Table58[[#This Row],[CONTROLN]],vlookup_table[],7,FALSE)</f>
        <v>10</v>
      </c>
      <c r="R14">
        <f t="shared" si="0"/>
        <v>69</v>
      </c>
      <c r="S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" t="str">
        <f>IF(Table58[[#This Row],[GENDER]]="M","Hombre","Mujer")</f>
        <v>Mujer</v>
      </c>
      <c r="U14" t="str">
        <f>_xlfn.CONCAT(Table58[[#This Row],[STATE]]," ", Table58[[#This Row],[DOMAIN]])</f>
        <v>CA T2</v>
      </c>
      <c r="V14" s="2">
        <f t="shared" ca="1" si="1"/>
        <v>45915</v>
      </c>
      <c r="W14" s="3">
        <f t="shared" ca="1" si="2"/>
        <v>45915.408431249998</v>
      </c>
      <c r="X14">
        <f>ROUND(Table58[[#This Row],[AVGGIFT]],1)</f>
        <v>11.3</v>
      </c>
    </row>
    <row r="15" spans="1:24" x14ac:dyDescent="0.35">
      <c r="A15">
        <v>189722</v>
      </c>
      <c r="B15" t="s">
        <v>26</v>
      </c>
      <c r="C15" t="s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  <c r="N15">
        <f>VLOOKUP(Table58[[#This Row],[CONTROLN]],vlookup_table[],2,FALSE)</f>
        <v>1</v>
      </c>
      <c r="O15">
        <f>VLOOKUP(Table58[[#This Row],[CONTROLN]],vlookup_table[],4,FALSE)</f>
        <v>0</v>
      </c>
      <c r="P15" t="str">
        <f>VLOOKUP(Table58[[#This Row],[CONTROLN]],vlookup_table[],5,FALSE)</f>
        <v/>
      </c>
      <c r="Q15">
        <f>VLOOKUP(Table58[[#This Row],[CONTROLN]],vlookup_table[],7,FALSE)</f>
        <v>6</v>
      </c>
      <c r="R15" t="str">
        <f t="shared" si="0"/>
        <v/>
      </c>
      <c r="S1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5" t="str">
        <f>IF(Table58[[#This Row],[GENDER]]="M","Hombre","Mujer")</f>
        <v>Hombre</v>
      </c>
      <c r="U15" t="str">
        <f>_xlfn.CONCAT(Table58[[#This Row],[STATE]]," ", Table58[[#This Row],[DOMAIN]])</f>
        <v xml:space="preserve">AP </v>
      </c>
      <c r="V15" s="2">
        <f t="shared" ca="1" si="1"/>
        <v>45915</v>
      </c>
      <c r="W15" s="3">
        <f t="shared" ca="1" si="2"/>
        <v>45915.408431249998</v>
      </c>
      <c r="X15">
        <f>ROUND(Table58[[#This Row],[AVGGIFT]],1)</f>
        <v>5.7</v>
      </c>
    </row>
    <row r="16" spans="1:24" x14ac:dyDescent="0.35">
      <c r="A16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>
        <v>10755</v>
      </c>
      <c r="I16">
        <v>1</v>
      </c>
      <c r="J16">
        <v>75</v>
      </c>
      <c r="K16">
        <v>303</v>
      </c>
      <c r="L16">
        <v>287</v>
      </c>
      <c r="M16">
        <v>10.55</v>
      </c>
      <c r="N16">
        <f>VLOOKUP(Table58[[#This Row],[CONTROLN]],vlookup_table[],2,FALSE)</f>
        <v>0</v>
      </c>
      <c r="O16">
        <f>VLOOKUP(Table58[[#This Row],[CONTROLN]],vlookup_table[],4,FALSE)</f>
        <v>2405</v>
      </c>
      <c r="P16" t="str">
        <f>VLOOKUP(Table58[[#This Row],[CONTROLN]],vlookup_table[],5,FALSE)</f>
        <v>T2</v>
      </c>
      <c r="Q16">
        <f>VLOOKUP(Table58[[#This Row],[CONTROLN]],vlookup_table[],7,FALSE)</f>
        <v>10</v>
      </c>
      <c r="R16">
        <f t="shared" si="0"/>
        <v>73</v>
      </c>
      <c r="S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" t="str">
        <f>IF(Table58[[#This Row],[GENDER]]="M","Hombre","Mujer")</f>
        <v>Mujer</v>
      </c>
      <c r="U16" t="str">
        <f>_xlfn.CONCAT(Table58[[#This Row],[STATE]]," ", Table58[[#This Row],[DOMAIN]])</f>
        <v>KS T2</v>
      </c>
      <c r="V16" s="2">
        <f t="shared" ca="1" si="1"/>
        <v>45915</v>
      </c>
      <c r="W16" s="3">
        <f t="shared" ca="1" si="2"/>
        <v>45915.408431249998</v>
      </c>
      <c r="X16">
        <f>ROUND(Table58[[#This Row],[AVGGIFT]],1)</f>
        <v>10.6</v>
      </c>
    </row>
    <row r="17" spans="1:24" x14ac:dyDescent="0.35">
      <c r="A17">
        <v>73699</v>
      </c>
      <c r="B17" t="s">
        <v>30</v>
      </c>
      <c r="C17" t="s">
        <v>109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  <c r="N17">
        <f>VLOOKUP(Table58[[#This Row],[CONTROLN]],vlookup_table[],2,FALSE)</f>
        <v>1</v>
      </c>
      <c r="O17">
        <f>VLOOKUP(Table58[[#This Row],[CONTROLN]],vlookup_table[],4,FALSE)</f>
        <v>5102</v>
      </c>
      <c r="P17" t="str">
        <f>VLOOKUP(Table58[[#This Row],[CONTROLN]],vlookup_table[],5,FALSE)</f>
        <v>S1</v>
      </c>
      <c r="Q17">
        <f>VLOOKUP(Table58[[#This Row],[CONTROLN]],vlookup_table[],7,FALSE)</f>
        <v>15</v>
      </c>
      <c r="R17">
        <f t="shared" si="0"/>
        <v>46</v>
      </c>
      <c r="S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" t="str">
        <f>IF(Table58[[#This Row],[GENDER]]="M","Hombre","Mujer")</f>
        <v>Mujer</v>
      </c>
      <c r="U17" t="str">
        <f>_xlfn.CONCAT(Table58[[#This Row],[STATE]]," ", Table58[[#This Row],[DOMAIN]])</f>
        <v>MI S1</v>
      </c>
      <c r="V17" s="2">
        <f t="shared" ca="1" si="1"/>
        <v>45915</v>
      </c>
      <c r="W17" s="3">
        <f t="shared" ca="1" si="2"/>
        <v>45915.408431249998</v>
      </c>
      <c r="X17">
        <f>ROUND(Table58[[#This Row],[AVGGIFT]],1)</f>
        <v>11.3</v>
      </c>
    </row>
    <row r="18" spans="1:24" x14ac:dyDescent="0.35">
      <c r="A18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  <c r="N18">
        <f>VLOOKUP(Table58[[#This Row],[CONTROLN]],vlookup_table[],2,FALSE)</f>
        <v>2</v>
      </c>
      <c r="O18">
        <f>VLOOKUP(Table58[[#This Row],[CONTROLN]],vlookup_table[],4,FALSE)</f>
        <v>2701</v>
      </c>
      <c r="P18" t="str">
        <f>VLOOKUP(Table58[[#This Row],[CONTROLN]],vlookup_table[],5,FALSE)</f>
        <v>T1</v>
      </c>
      <c r="Q18">
        <f>VLOOKUP(Table58[[#This Row],[CONTROLN]],vlookup_table[],7,FALSE)</f>
        <v>28</v>
      </c>
      <c r="R18">
        <f t="shared" si="0"/>
        <v>70</v>
      </c>
      <c r="S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" t="str">
        <f>IF(Table58[[#This Row],[GENDER]]="M","Hombre","Mujer")</f>
        <v>Mujer</v>
      </c>
      <c r="U18" t="str">
        <f>_xlfn.CONCAT(Table58[[#This Row],[STATE]]," ", Table58[[#This Row],[DOMAIN]])</f>
        <v>FL T1</v>
      </c>
      <c r="V18" s="2">
        <f t="shared" ca="1" si="1"/>
        <v>45915</v>
      </c>
      <c r="W18" s="3">
        <f t="shared" ca="1" si="2"/>
        <v>45915.408431249998</v>
      </c>
      <c r="X18">
        <f>ROUND(Table58[[#This Row],[AVGGIFT]],1)</f>
        <v>18.5</v>
      </c>
    </row>
    <row r="19" spans="1:24" x14ac:dyDescent="0.35">
      <c r="A19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  <c r="N19">
        <f>VLOOKUP(Table58[[#This Row],[CONTROLN]],vlookup_table[],2,FALSE)</f>
        <v>0</v>
      </c>
      <c r="O19">
        <f>VLOOKUP(Table58[[#This Row],[CONTROLN]],vlookup_table[],4,FALSE)</f>
        <v>6501</v>
      </c>
      <c r="P19" t="str">
        <f>VLOOKUP(Table58[[#This Row],[CONTROLN]],vlookup_table[],5,FALSE)</f>
        <v>C2</v>
      </c>
      <c r="Q19">
        <f>VLOOKUP(Table58[[#This Row],[CONTROLN]],vlookup_table[],7,FALSE)</f>
        <v>15</v>
      </c>
      <c r="R19">
        <f t="shared" si="0"/>
        <v>32</v>
      </c>
      <c r="S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" t="str">
        <f>IF(Table58[[#This Row],[GENDER]]="M","Hombre","Mujer")</f>
        <v>Mujer</v>
      </c>
      <c r="U19" t="str">
        <f>_xlfn.CONCAT(Table58[[#This Row],[STATE]]," ", Table58[[#This Row],[DOMAIN]])</f>
        <v>FL C2</v>
      </c>
      <c r="V19" s="2">
        <f t="shared" ca="1" si="1"/>
        <v>45915</v>
      </c>
      <c r="W19" s="3">
        <f t="shared" ca="1" si="2"/>
        <v>45915.408431249998</v>
      </c>
      <c r="X19">
        <f>ROUND(Table58[[#This Row],[AVGGIFT]],1)</f>
        <v>15</v>
      </c>
    </row>
    <row r="20" spans="1:24" x14ac:dyDescent="0.35">
      <c r="A20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  <c r="N20">
        <f>VLOOKUP(Table58[[#This Row],[CONTROLN]],vlookup_table[],2,FALSE)</f>
        <v>2</v>
      </c>
      <c r="O20">
        <f>VLOOKUP(Table58[[#This Row],[CONTROLN]],vlookup_table[],4,FALSE)</f>
        <v>2301</v>
      </c>
      <c r="P20" t="str">
        <f>VLOOKUP(Table58[[#This Row],[CONTROLN]],vlookup_table[],5,FALSE)</f>
        <v>C3</v>
      </c>
      <c r="Q20">
        <f>VLOOKUP(Table58[[#This Row],[CONTROLN]],vlookup_table[],7,FALSE)</f>
        <v>6</v>
      </c>
      <c r="R20">
        <f t="shared" si="0"/>
        <v>74</v>
      </c>
      <c r="S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" t="str">
        <f>IF(Table58[[#This Row],[GENDER]]="M","Hombre","Mujer")</f>
        <v>Mujer</v>
      </c>
      <c r="U20" t="str">
        <f>_xlfn.CONCAT(Table58[[#This Row],[STATE]]," ", Table58[[#This Row],[DOMAIN]])</f>
        <v>TX C3</v>
      </c>
      <c r="V20" s="2">
        <f t="shared" ca="1" si="1"/>
        <v>45915</v>
      </c>
      <c r="W20" s="3">
        <f t="shared" ca="1" si="2"/>
        <v>45915.408431249998</v>
      </c>
      <c r="X20">
        <f>ROUND(Table58[[#This Row],[AVGGIFT]],1)</f>
        <v>5.5</v>
      </c>
    </row>
    <row r="21" spans="1:24" x14ac:dyDescent="0.35">
      <c r="A21">
        <v>150739</v>
      </c>
      <c r="B21" t="s">
        <v>22</v>
      </c>
      <c r="C21" t="s">
        <v>109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  <c r="N21">
        <f>VLOOKUP(Table58[[#This Row],[CONTROLN]],vlookup_table[],2,FALSE)</f>
        <v>2</v>
      </c>
      <c r="O21">
        <f>VLOOKUP(Table58[[#This Row],[CONTROLN]],vlookup_table[],4,FALSE)</f>
        <v>5410</v>
      </c>
      <c r="P21" t="str">
        <f>VLOOKUP(Table58[[#This Row],[CONTROLN]],vlookup_table[],5,FALSE)</f>
        <v>S1</v>
      </c>
      <c r="Q21">
        <f>VLOOKUP(Table58[[#This Row],[CONTROLN]],vlookup_table[],7,FALSE)</f>
        <v>12</v>
      </c>
      <c r="R21">
        <f t="shared" si="0"/>
        <v>42</v>
      </c>
      <c r="S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" t="str">
        <f>IF(Table58[[#This Row],[GENDER]]="M","Hombre","Mujer")</f>
        <v>Mujer</v>
      </c>
      <c r="U21" t="str">
        <f>_xlfn.CONCAT(Table58[[#This Row],[STATE]]," ", Table58[[#This Row],[DOMAIN]])</f>
        <v>CA S1</v>
      </c>
      <c r="V21" s="2">
        <f t="shared" ca="1" si="1"/>
        <v>45915</v>
      </c>
      <c r="W21" s="3">
        <f t="shared" ca="1" si="2"/>
        <v>45915.408431249998</v>
      </c>
      <c r="X21">
        <f>ROUND(Table58[[#This Row],[AVGGIFT]],1)</f>
        <v>9.6999999999999993</v>
      </c>
    </row>
    <row r="22" spans="1:24" x14ac:dyDescent="0.35">
      <c r="A22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  <c r="N22">
        <f>VLOOKUP(Table58[[#This Row],[CONTROLN]],vlookup_table[],2,FALSE)</f>
        <v>28</v>
      </c>
      <c r="O22">
        <f>VLOOKUP(Table58[[#This Row],[CONTROLN]],vlookup_table[],4,FALSE)</f>
        <v>5107</v>
      </c>
      <c r="P22" t="str">
        <f>VLOOKUP(Table58[[#This Row],[CONTROLN]],vlookup_table[],5,FALSE)</f>
        <v>S3</v>
      </c>
      <c r="Q22">
        <f>VLOOKUP(Table58[[#This Row],[CONTROLN]],vlookup_table[],7,FALSE)</f>
        <v>12</v>
      </c>
      <c r="R22">
        <f t="shared" si="0"/>
        <v>45</v>
      </c>
      <c r="S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" t="str">
        <f>IF(Table58[[#This Row],[GENDER]]="M","Hombre","Mujer")</f>
        <v>Mujer</v>
      </c>
      <c r="U22" t="str">
        <f>_xlfn.CONCAT(Table58[[#This Row],[STATE]]," ", Table58[[#This Row],[DOMAIN]])</f>
        <v>FL S3</v>
      </c>
      <c r="V22" s="2">
        <f t="shared" ca="1" si="1"/>
        <v>45915</v>
      </c>
      <c r="W22" s="3">
        <f t="shared" ca="1" si="2"/>
        <v>45915.408431249998</v>
      </c>
      <c r="X22">
        <f>ROUND(Table58[[#This Row],[AVGGIFT]],1)</f>
        <v>9.4</v>
      </c>
    </row>
    <row r="23" spans="1:24" x14ac:dyDescent="0.35">
      <c r="A23">
        <v>114721</v>
      </c>
      <c r="B23" t="s">
        <v>32</v>
      </c>
      <c r="C23" t="s">
        <v>109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  <c r="N23">
        <f>VLOOKUP(Table58[[#This Row],[CONTROLN]],vlookup_table[],2,FALSE)</f>
        <v>0</v>
      </c>
      <c r="O23">
        <f>VLOOKUP(Table58[[#This Row],[CONTROLN]],vlookup_table[],4,FALSE)</f>
        <v>0</v>
      </c>
      <c r="P23" t="str">
        <f>VLOOKUP(Table58[[#This Row],[CONTROLN]],vlookup_table[],5,FALSE)</f>
        <v>C2</v>
      </c>
      <c r="Q23">
        <f>VLOOKUP(Table58[[#This Row],[CONTROLN]],vlookup_table[],7,FALSE)</f>
        <v>15</v>
      </c>
      <c r="R23" t="str">
        <f t="shared" si="0"/>
        <v/>
      </c>
      <c r="S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" t="str">
        <f>IF(Table58[[#This Row],[GENDER]]="M","Hombre","Mujer")</f>
        <v>Mujer</v>
      </c>
      <c r="U23" t="str">
        <f>_xlfn.CONCAT(Table58[[#This Row],[STATE]]," ", Table58[[#This Row],[DOMAIN]])</f>
        <v>OK C2</v>
      </c>
      <c r="V23" s="2">
        <f t="shared" ca="1" si="1"/>
        <v>45915</v>
      </c>
      <c r="W23" s="3">
        <f t="shared" ca="1" si="2"/>
        <v>45915.408431249998</v>
      </c>
      <c r="X23">
        <f>ROUND(Table58[[#This Row],[AVGGIFT]],1)</f>
        <v>11.7</v>
      </c>
    </row>
    <row r="24" spans="1:24" x14ac:dyDescent="0.35">
      <c r="A24">
        <v>111795</v>
      </c>
      <c r="B24" t="s">
        <v>33</v>
      </c>
      <c r="C24" t="s">
        <v>109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  <c r="N24">
        <f>VLOOKUP(Table58[[#This Row],[CONTROLN]],vlookup_table[],2,FALSE)</f>
        <v>0</v>
      </c>
      <c r="O24">
        <f>VLOOKUP(Table58[[#This Row],[CONTROLN]],vlookup_table[],4,FALSE)</f>
        <v>0</v>
      </c>
      <c r="P24" t="str">
        <f>VLOOKUP(Table58[[#This Row],[CONTROLN]],vlookup_table[],5,FALSE)</f>
        <v/>
      </c>
      <c r="Q24">
        <f>VLOOKUP(Table58[[#This Row],[CONTROLN]],vlookup_table[],7,FALSE)</f>
        <v>5</v>
      </c>
      <c r="R24" t="str">
        <f t="shared" si="0"/>
        <v/>
      </c>
      <c r="S2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" t="str">
        <f>IF(Table58[[#This Row],[GENDER]]="M","Hombre","Mujer")</f>
        <v>Mujer</v>
      </c>
      <c r="U24" t="str">
        <f>_xlfn.CONCAT(Table58[[#This Row],[STATE]]," ", Table58[[#This Row],[DOMAIN]])</f>
        <v xml:space="preserve">AR </v>
      </c>
      <c r="V24" s="2">
        <f t="shared" ca="1" si="1"/>
        <v>45915</v>
      </c>
      <c r="W24" s="3">
        <f t="shared" ca="1" si="2"/>
        <v>45915.408431249998</v>
      </c>
      <c r="X24">
        <f>ROUND(Table58[[#This Row],[AVGGIFT]],1)</f>
        <v>5</v>
      </c>
    </row>
    <row r="25" spans="1:24" x14ac:dyDescent="0.35">
      <c r="A25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  <c r="N25">
        <f>VLOOKUP(Table58[[#This Row],[CONTROLN]],vlookup_table[],2,FALSE)</f>
        <v>28</v>
      </c>
      <c r="O25">
        <f>VLOOKUP(Table58[[#This Row],[CONTROLN]],vlookup_table[],4,FALSE)</f>
        <v>0</v>
      </c>
      <c r="P25" t="str">
        <f>VLOOKUP(Table58[[#This Row],[CONTROLN]],vlookup_table[],5,FALSE)</f>
        <v>T2</v>
      </c>
      <c r="Q25">
        <f>VLOOKUP(Table58[[#This Row],[CONTROLN]],vlookup_table[],7,FALSE)</f>
        <v>10</v>
      </c>
      <c r="R25" t="str">
        <f t="shared" si="0"/>
        <v/>
      </c>
      <c r="S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" t="str">
        <f>IF(Table58[[#This Row],[GENDER]]="M","Hombre","Mujer")</f>
        <v>Mujer</v>
      </c>
      <c r="U25" t="str">
        <f>_xlfn.CONCAT(Table58[[#This Row],[STATE]]," ", Table58[[#This Row],[DOMAIN]])</f>
        <v>IN T2</v>
      </c>
      <c r="V25" s="2">
        <f t="shared" ca="1" si="1"/>
        <v>45915</v>
      </c>
      <c r="W25" s="3">
        <f t="shared" ca="1" si="2"/>
        <v>45915.408431249998</v>
      </c>
      <c r="X25">
        <f>ROUND(Table58[[#This Row],[AVGGIFT]],1)</f>
        <v>7.1</v>
      </c>
    </row>
    <row r="26" spans="1:24" x14ac:dyDescent="0.35">
      <c r="A26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  <c r="N26">
        <f>VLOOKUP(Table58[[#This Row],[CONTROLN]],vlookup_table[],2,FALSE)</f>
        <v>2</v>
      </c>
      <c r="O26">
        <f>VLOOKUP(Table58[[#This Row],[CONTROLN]],vlookup_table[],4,FALSE)</f>
        <v>4304</v>
      </c>
      <c r="P26" t="str">
        <f>VLOOKUP(Table58[[#This Row],[CONTROLN]],vlookup_table[],5,FALSE)</f>
        <v>C1</v>
      </c>
      <c r="Q26">
        <f>VLOOKUP(Table58[[#This Row],[CONTROLN]],vlookup_table[],7,FALSE)</f>
        <v>25</v>
      </c>
      <c r="R26">
        <f t="shared" si="0"/>
        <v>54</v>
      </c>
      <c r="S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" t="str">
        <f>IF(Table58[[#This Row],[GENDER]]="M","Hombre","Mujer")</f>
        <v>Hombre</v>
      </c>
      <c r="U26" t="str">
        <f>_xlfn.CONCAT(Table58[[#This Row],[STATE]]," ", Table58[[#This Row],[DOMAIN]])</f>
        <v>MT C1</v>
      </c>
      <c r="V26" s="2">
        <f t="shared" ca="1" si="1"/>
        <v>45915</v>
      </c>
      <c r="W26" s="3">
        <f t="shared" ca="1" si="2"/>
        <v>45915.408431249998</v>
      </c>
      <c r="X26">
        <f>ROUND(Table58[[#This Row],[AVGGIFT]],1)</f>
        <v>9.6999999999999993</v>
      </c>
    </row>
    <row r="27" spans="1:24" x14ac:dyDescent="0.35">
      <c r="A27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  <c r="N27">
        <f>VLOOKUP(Table58[[#This Row],[CONTROLN]],vlookup_table[],2,FALSE)</f>
        <v>0</v>
      </c>
      <c r="O27">
        <f>VLOOKUP(Table58[[#This Row],[CONTROLN]],vlookup_table[],4,FALSE)</f>
        <v>0</v>
      </c>
      <c r="P27" t="str">
        <f>VLOOKUP(Table58[[#This Row],[CONTROLN]],vlookup_table[],5,FALSE)</f>
        <v>S1</v>
      </c>
      <c r="Q27">
        <f>VLOOKUP(Table58[[#This Row],[CONTROLN]],vlookup_table[],7,FALSE)</f>
        <v>15</v>
      </c>
      <c r="R27" t="str">
        <f t="shared" si="0"/>
        <v/>
      </c>
      <c r="S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" t="str">
        <f>IF(Table58[[#This Row],[GENDER]]="M","Hombre","Mujer")</f>
        <v>Hombre</v>
      </c>
      <c r="U27" t="str">
        <f>_xlfn.CONCAT(Table58[[#This Row],[STATE]]," ", Table58[[#This Row],[DOMAIN]])</f>
        <v>TX S1</v>
      </c>
      <c r="V27" s="2">
        <f t="shared" ca="1" si="1"/>
        <v>45915</v>
      </c>
      <c r="W27" s="3">
        <f t="shared" ca="1" si="2"/>
        <v>45915.408431249998</v>
      </c>
      <c r="X27">
        <f>ROUND(Table58[[#This Row],[AVGGIFT]],1)</f>
        <v>6.5</v>
      </c>
    </row>
    <row r="28" spans="1:24" x14ac:dyDescent="0.35">
      <c r="A28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  <c r="N28">
        <f>VLOOKUP(Table58[[#This Row],[CONTROLN]],vlookup_table[],2,FALSE)</f>
        <v>1</v>
      </c>
      <c r="O28">
        <f>VLOOKUP(Table58[[#This Row],[CONTROLN]],vlookup_table[],4,FALSE)</f>
        <v>4406</v>
      </c>
      <c r="P28" t="str">
        <f>VLOOKUP(Table58[[#This Row],[CONTROLN]],vlookup_table[],5,FALSE)</f>
        <v>S2</v>
      </c>
      <c r="Q28">
        <f>VLOOKUP(Table58[[#This Row],[CONTROLN]],vlookup_table[],7,FALSE)</f>
        <v>5</v>
      </c>
      <c r="R28">
        <f t="shared" si="0"/>
        <v>53</v>
      </c>
      <c r="S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" t="str">
        <f>IF(Table58[[#This Row],[GENDER]]="M","Hombre","Mujer")</f>
        <v>Hombre</v>
      </c>
      <c r="U28" t="str">
        <f>_xlfn.CONCAT(Table58[[#This Row],[STATE]]," ", Table58[[#This Row],[DOMAIN]])</f>
        <v>IL S2</v>
      </c>
      <c r="V28" s="2">
        <f t="shared" ca="1" si="1"/>
        <v>45915</v>
      </c>
      <c r="W28" s="3">
        <f t="shared" ca="1" si="2"/>
        <v>45915.408431249998</v>
      </c>
      <c r="X28">
        <f>ROUND(Table58[[#This Row],[AVGGIFT]],1)</f>
        <v>8.4</v>
      </c>
    </row>
    <row r="29" spans="1:24" x14ac:dyDescent="0.35">
      <c r="A29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  <c r="N29">
        <f>VLOOKUP(Table58[[#This Row],[CONTROLN]],vlookup_table[],2,FALSE)</f>
        <v>1</v>
      </c>
      <c r="O29">
        <f>VLOOKUP(Table58[[#This Row],[CONTROLN]],vlookup_table[],4,FALSE)</f>
        <v>6105</v>
      </c>
      <c r="P29" t="str">
        <f>VLOOKUP(Table58[[#This Row],[CONTROLN]],vlookup_table[],5,FALSE)</f>
        <v>R3</v>
      </c>
      <c r="Q29">
        <f>VLOOKUP(Table58[[#This Row],[CONTROLN]],vlookup_table[],7,FALSE)</f>
        <v>10</v>
      </c>
      <c r="R29">
        <f t="shared" si="0"/>
        <v>36</v>
      </c>
      <c r="S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" t="str">
        <f>IF(Table58[[#This Row],[GENDER]]="M","Hombre","Mujer")</f>
        <v>Hombre</v>
      </c>
      <c r="U29" t="str">
        <f>_xlfn.CONCAT(Table58[[#This Row],[STATE]]," ", Table58[[#This Row],[DOMAIN]])</f>
        <v>IL R3</v>
      </c>
      <c r="V29" s="2">
        <f t="shared" ca="1" si="1"/>
        <v>45915</v>
      </c>
      <c r="W29" s="3">
        <f t="shared" ca="1" si="2"/>
        <v>45915.408431249998</v>
      </c>
      <c r="X29">
        <f>ROUND(Table58[[#This Row],[AVGGIFT]],1)</f>
        <v>10.6</v>
      </c>
    </row>
    <row r="30" spans="1:24" x14ac:dyDescent="0.35">
      <c r="A30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  <c r="N30">
        <f>VLOOKUP(Table58[[#This Row],[CONTROLN]],vlookup_table[],2,FALSE)</f>
        <v>1</v>
      </c>
      <c r="O30">
        <f>VLOOKUP(Table58[[#This Row],[CONTROLN]],vlookup_table[],4,FALSE)</f>
        <v>2401</v>
      </c>
      <c r="P30" t="str">
        <f>VLOOKUP(Table58[[#This Row],[CONTROLN]],vlookup_table[],5,FALSE)</f>
        <v>S2</v>
      </c>
      <c r="Q30">
        <f>VLOOKUP(Table58[[#This Row],[CONTROLN]],vlookup_table[],7,FALSE)</f>
        <v>5</v>
      </c>
      <c r="R30">
        <f t="shared" si="0"/>
        <v>73</v>
      </c>
      <c r="S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" t="str">
        <f>IF(Table58[[#This Row],[GENDER]]="M","Hombre","Mujer")</f>
        <v>Hombre</v>
      </c>
      <c r="U30" t="str">
        <f>_xlfn.CONCAT(Table58[[#This Row],[STATE]]," ", Table58[[#This Row],[DOMAIN]])</f>
        <v>CA S2</v>
      </c>
      <c r="V30" s="2">
        <f t="shared" ca="1" si="1"/>
        <v>45915</v>
      </c>
      <c r="W30" s="3">
        <f t="shared" ca="1" si="2"/>
        <v>45915.408431249998</v>
      </c>
      <c r="X30">
        <f>ROUND(Table58[[#This Row],[AVGGIFT]],1)</f>
        <v>5.5</v>
      </c>
    </row>
    <row r="31" spans="1:24" x14ac:dyDescent="0.35">
      <c r="A3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  <c r="N31">
        <f>VLOOKUP(Table58[[#This Row],[CONTROLN]],vlookup_table[],2,FALSE)</f>
        <v>2</v>
      </c>
      <c r="O31">
        <f>VLOOKUP(Table58[[#This Row],[CONTROLN]],vlookup_table[],4,FALSE)</f>
        <v>5001</v>
      </c>
      <c r="P31" t="str">
        <f>VLOOKUP(Table58[[#This Row],[CONTROLN]],vlookup_table[],5,FALSE)</f>
        <v>S1</v>
      </c>
      <c r="Q31">
        <f>VLOOKUP(Table58[[#This Row],[CONTROLN]],vlookup_table[],7,FALSE)</f>
        <v>5</v>
      </c>
      <c r="R31">
        <f t="shared" si="0"/>
        <v>47</v>
      </c>
      <c r="S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" t="str">
        <f>IF(Table58[[#This Row],[GENDER]]="M","Hombre","Mujer")</f>
        <v>Mujer</v>
      </c>
      <c r="U31" t="str">
        <f>_xlfn.CONCAT(Table58[[#This Row],[STATE]]," ", Table58[[#This Row],[DOMAIN]])</f>
        <v>WI S1</v>
      </c>
      <c r="V31" s="2">
        <f t="shared" ca="1" si="1"/>
        <v>45915</v>
      </c>
      <c r="W31" s="3">
        <f t="shared" ca="1" si="2"/>
        <v>45915.408431249998</v>
      </c>
      <c r="X31">
        <f>ROUND(Table58[[#This Row],[AVGGIFT]],1)</f>
        <v>12.5</v>
      </c>
    </row>
    <row r="32" spans="1:24" x14ac:dyDescent="0.35">
      <c r="A32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  <c r="N32">
        <f>VLOOKUP(Table58[[#This Row],[CONTROLN]],vlookup_table[],2,FALSE)</f>
        <v>1</v>
      </c>
      <c r="O32">
        <f>VLOOKUP(Table58[[#This Row],[CONTROLN]],vlookup_table[],4,FALSE)</f>
        <v>2401</v>
      </c>
      <c r="P32" t="str">
        <f>VLOOKUP(Table58[[#This Row],[CONTROLN]],vlookup_table[],5,FALSE)</f>
        <v>C2</v>
      </c>
      <c r="Q32">
        <f>VLOOKUP(Table58[[#This Row],[CONTROLN]],vlookup_table[],7,FALSE)</f>
        <v>10</v>
      </c>
      <c r="R32">
        <f t="shared" si="0"/>
        <v>73</v>
      </c>
      <c r="S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" t="str">
        <f>IF(Table58[[#This Row],[GENDER]]="M","Hombre","Mujer")</f>
        <v>Hombre</v>
      </c>
      <c r="U32" t="str">
        <f>_xlfn.CONCAT(Table58[[#This Row],[STATE]]," ", Table58[[#This Row],[DOMAIN]])</f>
        <v>MO C2</v>
      </c>
      <c r="V32" s="2">
        <f t="shared" ca="1" si="1"/>
        <v>45915</v>
      </c>
      <c r="W32" s="3">
        <f t="shared" ca="1" si="2"/>
        <v>45915.408431249998</v>
      </c>
      <c r="X32">
        <f>ROUND(Table58[[#This Row],[AVGGIFT]],1)</f>
        <v>7.9</v>
      </c>
    </row>
    <row r="33" spans="1:24" x14ac:dyDescent="0.35">
      <c r="A33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  <c r="N33">
        <f>VLOOKUP(Table58[[#This Row],[CONTROLN]],vlookup_table[],2,FALSE)</f>
        <v>1</v>
      </c>
      <c r="O33">
        <f>VLOOKUP(Table58[[#This Row],[CONTROLN]],vlookup_table[],4,FALSE)</f>
        <v>0</v>
      </c>
      <c r="P33" t="str">
        <f>VLOOKUP(Table58[[#This Row],[CONTROLN]],vlookup_table[],5,FALSE)</f>
        <v>S3</v>
      </c>
      <c r="Q33">
        <f>VLOOKUP(Table58[[#This Row],[CONTROLN]],vlookup_table[],7,FALSE)</f>
        <v>10</v>
      </c>
      <c r="R33" t="str">
        <f t="shared" si="0"/>
        <v/>
      </c>
      <c r="S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" t="str">
        <f>IF(Table58[[#This Row],[GENDER]]="M","Hombre","Mujer")</f>
        <v>Hombre</v>
      </c>
      <c r="U33" t="str">
        <f>_xlfn.CONCAT(Table58[[#This Row],[STATE]]," ", Table58[[#This Row],[DOMAIN]])</f>
        <v>IN S3</v>
      </c>
      <c r="V33" s="2">
        <f t="shared" ca="1" si="1"/>
        <v>45915</v>
      </c>
      <c r="W33" s="3">
        <f t="shared" ca="1" si="2"/>
        <v>45915.408431249998</v>
      </c>
      <c r="X33">
        <f>ROUND(Table58[[#This Row],[AVGGIFT]],1)</f>
        <v>8</v>
      </c>
    </row>
    <row r="34" spans="1:24" x14ac:dyDescent="0.35">
      <c r="A34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  <c r="N34">
        <f>VLOOKUP(Table58[[#This Row],[CONTROLN]],vlookup_table[],2,FALSE)</f>
        <v>0</v>
      </c>
      <c r="O34">
        <f>VLOOKUP(Table58[[#This Row],[CONTROLN]],vlookup_table[],4,FALSE)</f>
        <v>4806</v>
      </c>
      <c r="P34" t="str">
        <f>VLOOKUP(Table58[[#This Row],[CONTROLN]],vlookup_table[],5,FALSE)</f>
        <v>R2</v>
      </c>
      <c r="Q34">
        <f>VLOOKUP(Table58[[#This Row],[CONTROLN]],vlookup_table[],7,FALSE)</f>
        <v>75</v>
      </c>
      <c r="R34">
        <f t="shared" si="0"/>
        <v>49</v>
      </c>
      <c r="S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" t="str">
        <f>IF(Table58[[#This Row],[GENDER]]="M","Hombre","Mujer")</f>
        <v>Mujer</v>
      </c>
      <c r="U34" t="str">
        <f>_xlfn.CONCAT(Table58[[#This Row],[STATE]]," ", Table58[[#This Row],[DOMAIN]])</f>
        <v>TX R2</v>
      </c>
      <c r="V34" s="2">
        <f t="shared" ca="1" si="1"/>
        <v>45915</v>
      </c>
      <c r="W34" s="3">
        <f t="shared" ca="1" si="2"/>
        <v>45915.408431249998</v>
      </c>
      <c r="X34">
        <f>ROUND(Table58[[#This Row],[AVGGIFT]],1)</f>
        <v>6</v>
      </c>
    </row>
    <row r="35" spans="1:24" x14ac:dyDescent="0.35">
      <c r="A35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  <c r="N35">
        <f>VLOOKUP(Table58[[#This Row],[CONTROLN]],vlookup_table[],2,FALSE)</f>
        <v>28</v>
      </c>
      <c r="O35">
        <f>VLOOKUP(Table58[[#This Row],[CONTROLN]],vlookup_table[],4,FALSE)</f>
        <v>2401</v>
      </c>
      <c r="P35" t="str">
        <f>VLOOKUP(Table58[[#This Row],[CONTROLN]],vlookup_table[],5,FALSE)</f>
        <v>C2</v>
      </c>
      <c r="Q35">
        <f>VLOOKUP(Table58[[#This Row],[CONTROLN]],vlookup_table[],7,FALSE)</f>
        <v>21</v>
      </c>
      <c r="R35">
        <f t="shared" si="0"/>
        <v>73</v>
      </c>
      <c r="S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" t="str">
        <f>IF(Table58[[#This Row],[GENDER]]="M","Hombre","Mujer")</f>
        <v>Mujer</v>
      </c>
      <c r="U35" t="str">
        <f>_xlfn.CONCAT(Table58[[#This Row],[STATE]]," ", Table58[[#This Row],[DOMAIN]])</f>
        <v>HI C2</v>
      </c>
      <c r="V35" s="2">
        <f t="shared" ca="1" si="1"/>
        <v>45915</v>
      </c>
      <c r="W35" s="3">
        <f t="shared" ca="1" si="2"/>
        <v>45915.408431249998</v>
      </c>
      <c r="X35">
        <f>ROUND(Table58[[#This Row],[AVGGIFT]],1)</f>
        <v>15.5</v>
      </c>
    </row>
    <row r="36" spans="1:24" x14ac:dyDescent="0.35">
      <c r="A36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  <c r="N36">
        <f>VLOOKUP(Table58[[#This Row],[CONTROLN]],vlookup_table[],2,FALSE)</f>
        <v>1002</v>
      </c>
      <c r="O36">
        <f>VLOOKUP(Table58[[#This Row],[CONTROLN]],vlookup_table[],4,FALSE)</f>
        <v>2601</v>
      </c>
      <c r="P36" t="str">
        <f>VLOOKUP(Table58[[#This Row],[CONTROLN]],vlookup_table[],5,FALSE)</f>
        <v>S3</v>
      </c>
      <c r="Q36">
        <f>VLOOKUP(Table58[[#This Row],[CONTROLN]],vlookup_table[],7,FALSE)</f>
        <v>20</v>
      </c>
      <c r="R36">
        <f t="shared" si="0"/>
        <v>71</v>
      </c>
      <c r="S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" t="str">
        <f>IF(Table58[[#This Row],[GENDER]]="M","Hombre","Mujer")</f>
        <v>Hombre</v>
      </c>
      <c r="U36" t="str">
        <f>_xlfn.CONCAT(Table58[[#This Row],[STATE]]," ", Table58[[#This Row],[DOMAIN]])</f>
        <v>FL S3</v>
      </c>
      <c r="V36" s="2">
        <f t="shared" ca="1" si="1"/>
        <v>45915</v>
      </c>
      <c r="W36" s="3">
        <f t="shared" ca="1" si="2"/>
        <v>45915.408431249998</v>
      </c>
      <c r="X36">
        <f>ROUND(Table58[[#This Row],[AVGGIFT]],1)</f>
        <v>12.6</v>
      </c>
    </row>
    <row r="37" spans="1:24" x14ac:dyDescent="0.35">
      <c r="A37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  <c r="N37">
        <f>VLOOKUP(Table58[[#This Row],[CONTROLN]],vlookup_table[],2,FALSE)</f>
        <v>1</v>
      </c>
      <c r="O37">
        <f>VLOOKUP(Table58[[#This Row],[CONTROLN]],vlookup_table[],4,FALSE)</f>
        <v>2201</v>
      </c>
      <c r="P37" t="str">
        <f>VLOOKUP(Table58[[#This Row],[CONTROLN]],vlookup_table[],5,FALSE)</f>
        <v>U1</v>
      </c>
      <c r="Q37">
        <f>VLOOKUP(Table58[[#This Row],[CONTROLN]],vlookup_table[],7,FALSE)</f>
        <v>20</v>
      </c>
      <c r="R37">
        <f t="shared" si="0"/>
        <v>75</v>
      </c>
      <c r="S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" t="str">
        <f>IF(Table58[[#This Row],[GENDER]]="M","Hombre","Mujer")</f>
        <v>Hombre</v>
      </c>
      <c r="U37" t="str">
        <f>_xlfn.CONCAT(Table58[[#This Row],[STATE]]," ", Table58[[#This Row],[DOMAIN]])</f>
        <v>TX U1</v>
      </c>
      <c r="V37" s="2">
        <f t="shared" ca="1" si="1"/>
        <v>45915</v>
      </c>
      <c r="W37" s="3">
        <f t="shared" ca="1" si="2"/>
        <v>45915.408431249998</v>
      </c>
      <c r="X37">
        <f>ROUND(Table58[[#This Row],[AVGGIFT]],1)</f>
        <v>12.3</v>
      </c>
    </row>
    <row r="38" spans="1:24" x14ac:dyDescent="0.35">
      <c r="A38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  <c r="N38">
        <f>VLOOKUP(Table58[[#This Row],[CONTROLN]],vlookup_table[],2,FALSE)</f>
        <v>2</v>
      </c>
      <c r="O38">
        <f>VLOOKUP(Table58[[#This Row],[CONTROLN]],vlookup_table[],4,FALSE)</f>
        <v>4304</v>
      </c>
      <c r="P38" t="str">
        <f>VLOOKUP(Table58[[#This Row],[CONTROLN]],vlookup_table[],5,FALSE)</f>
        <v>R1</v>
      </c>
      <c r="Q38">
        <f>VLOOKUP(Table58[[#This Row],[CONTROLN]],vlookup_table[],7,FALSE)</f>
        <v>15</v>
      </c>
      <c r="R38">
        <f t="shared" si="0"/>
        <v>54</v>
      </c>
      <c r="S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" t="str">
        <f>IF(Table58[[#This Row],[GENDER]]="M","Hombre","Mujer")</f>
        <v>Mujer</v>
      </c>
      <c r="U38" t="str">
        <f>_xlfn.CONCAT(Table58[[#This Row],[STATE]]," ", Table58[[#This Row],[DOMAIN]])</f>
        <v>CA R1</v>
      </c>
      <c r="V38" s="2">
        <f t="shared" ca="1" si="1"/>
        <v>45915</v>
      </c>
      <c r="W38" s="3">
        <f t="shared" ca="1" si="2"/>
        <v>45915.408431249998</v>
      </c>
      <c r="X38">
        <f>ROUND(Table58[[#This Row],[AVGGIFT]],1)</f>
        <v>16.5</v>
      </c>
    </row>
    <row r="39" spans="1:24" x14ac:dyDescent="0.35">
      <c r="A39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  <c r="N39">
        <f>VLOOKUP(Table58[[#This Row],[CONTROLN]],vlookup_table[],2,FALSE)</f>
        <v>1</v>
      </c>
      <c r="O39">
        <f>VLOOKUP(Table58[[#This Row],[CONTROLN]],vlookup_table[],4,FALSE)</f>
        <v>3201</v>
      </c>
      <c r="P39" t="str">
        <f>VLOOKUP(Table58[[#This Row],[CONTROLN]],vlookup_table[],5,FALSE)</f>
        <v>C3</v>
      </c>
      <c r="Q39">
        <f>VLOOKUP(Table58[[#This Row],[CONTROLN]],vlookup_table[],7,FALSE)</f>
        <v>25</v>
      </c>
      <c r="R39">
        <f t="shared" si="0"/>
        <v>65</v>
      </c>
      <c r="S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" t="str">
        <f>IF(Table58[[#This Row],[GENDER]]="M","Hombre","Mujer")</f>
        <v>Hombre</v>
      </c>
      <c r="U39" t="str">
        <f>_xlfn.CONCAT(Table58[[#This Row],[STATE]]," ", Table58[[#This Row],[DOMAIN]])</f>
        <v>UT C3</v>
      </c>
      <c r="V39" s="2">
        <f t="shared" ca="1" si="1"/>
        <v>45915</v>
      </c>
      <c r="W39" s="3">
        <f t="shared" ca="1" si="2"/>
        <v>45915.408431249998</v>
      </c>
      <c r="X39">
        <f>ROUND(Table58[[#This Row],[AVGGIFT]],1)</f>
        <v>15</v>
      </c>
    </row>
    <row r="40" spans="1:24" x14ac:dyDescent="0.35">
      <c r="A40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  <c r="N40">
        <f>VLOOKUP(Table58[[#This Row],[CONTROLN]],vlookup_table[],2,FALSE)</f>
        <v>28</v>
      </c>
      <c r="O40">
        <f>VLOOKUP(Table58[[#This Row],[CONTROLN]],vlookup_table[],4,FALSE)</f>
        <v>3701</v>
      </c>
      <c r="P40" t="str">
        <f>VLOOKUP(Table58[[#This Row],[CONTROLN]],vlookup_table[],5,FALSE)</f>
        <v>C2</v>
      </c>
      <c r="Q40">
        <f>VLOOKUP(Table58[[#This Row],[CONTROLN]],vlookup_table[],7,FALSE)</f>
        <v>16</v>
      </c>
      <c r="R40">
        <f t="shared" si="0"/>
        <v>60</v>
      </c>
      <c r="S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" t="str">
        <f>IF(Table58[[#This Row],[GENDER]]="M","Hombre","Mujer")</f>
        <v>Mujer</v>
      </c>
      <c r="U40" t="str">
        <f>_xlfn.CONCAT(Table58[[#This Row],[STATE]]," ", Table58[[#This Row],[DOMAIN]])</f>
        <v>GA C2</v>
      </c>
      <c r="V40" s="2">
        <f t="shared" ca="1" si="1"/>
        <v>45915</v>
      </c>
      <c r="W40" s="3">
        <f t="shared" ca="1" si="2"/>
        <v>45915.408431249998</v>
      </c>
      <c r="X40">
        <f>ROUND(Table58[[#This Row],[AVGGIFT]],1)</f>
        <v>10.1</v>
      </c>
    </row>
    <row r="41" spans="1:24" x14ac:dyDescent="0.35">
      <c r="A4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  <c r="N41">
        <f>VLOOKUP(Table58[[#This Row],[CONTROLN]],vlookup_table[],2,FALSE)</f>
        <v>28</v>
      </c>
      <c r="O41">
        <f>VLOOKUP(Table58[[#This Row],[CONTROLN]],vlookup_table[],4,FALSE)</f>
        <v>2105</v>
      </c>
      <c r="P41" t="str">
        <f>VLOOKUP(Table58[[#This Row],[CONTROLN]],vlookup_table[],5,FALSE)</f>
        <v>C2</v>
      </c>
      <c r="Q41">
        <f>VLOOKUP(Table58[[#This Row],[CONTROLN]],vlookup_table[],7,FALSE)</f>
        <v>10</v>
      </c>
      <c r="R41">
        <f t="shared" si="0"/>
        <v>76</v>
      </c>
      <c r="S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1" t="str">
        <f>IF(Table58[[#This Row],[GENDER]]="M","Hombre","Mujer")</f>
        <v>Mujer</v>
      </c>
      <c r="U41" t="str">
        <f>_xlfn.CONCAT(Table58[[#This Row],[STATE]]," ", Table58[[#This Row],[DOMAIN]])</f>
        <v>WA C2</v>
      </c>
      <c r="V41" s="2">
        <f t="shared" ca="1" si="1"/>
        <v>45915</v>
      </c>
      <c r="W41" s="3">
        <f t="shared" ca="1" si="2"/>
        <v>45915.408431249998</v>
      </c>
      <c r="X41">
        <f>ROUND(Table58[[#This Row],[AVGGIFT]],1)</f>
        <v>6.6</v>
      </c>
    </row>
    <row r="42" spans="1:24" x14ac:dyDescent="0.35">
      <c r="A42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  <c r="N42">
        <f>VLOOKUP(Table58[[#This Row],[CONTROLN]],vlookup_table[],2,FALSE)</f>
        <v>2</v>
      </c>
      <c r="O42">
        <f>VLOOKUP(Table58[[#This Row],[CONTROLN]],vlookup_table[],4,FALSE)</f>
        <v>5401</v>
      </c>
      <c r="P42" t="str">
        <f>VLOOKUP(Table58[[#This Row],[CONTROLN]],vlookup_table[],5,FALSE)</f>
        <v>C1</v>
      </c>
      <c r="Q42">
        <f>VLOOKUP(Table58[[#This Row],[CONTROLN]],vlookup_table[],7,FALSE)</f>
        <v>5</v>
      </c>
      <c r="R42">
        <f t="shared" si="0"/>
        <v>43</v>
      </c>
      <c r="S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2" t="str">
        <f>IF(Table58[[#This Row],[GENDER]]="M","Hombre","Mujer")</f>
        <v>Mujer</v>
      </c>
      <c r="U42" t="str">
        <f>_xlfn.CONCAT(Table58[[#This Row],[STATE]]," ", Table58[[#This Row],[DOMAIN]])</f>
        <v>CA C1</v>
      </c>
      <c r="V42" s="2">
        <f t="shared" ca="1" si="1"/>
        <v>45915</v>
      </c>
      <c r="W42" s="3">
        <f t="shared" ca="1" si="2"/>
        <v>45915.408431249998</v>
      </c>
      <c r="X42">
        <f>ROUND(Table58[[#This Row],[AVGGIFT]],1)</f>
        <v>8.9</v>
      </c>
    </row>
    <row r="43" spans="1:24" x14ac:dyDescent="0.35">
      <c r="A43">
        <v>133806</v>
      </c>
      <c r="B43" t="s">
        <v>42</v>
      </c>
      <c r="C43" t="s">
        <v>109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  <c r="N43">
        <f>VLOOKUP(Table58[[#This Row],[CONTROLN]],vlookup_table[],2,FALSE)</f>
        <v>0</v>
      </c>
      <c r="O43">
        <f>VLOOKUP(Table58[[#This Row],[CONTROLN]],vlookup_table[],4,FALSE)</f>
        <v>0</v>
      </c>
      <c r="P43" t="str">
        <f>VLOOKUP(Table58[[#This Row],[CONTROLN]],vlookup_table[],5,FALSE)</f>
        <v>T2</v>
      </c>
      <c r="Q43">
        <f>VLOOKUP(Table58[[#This Row],[CONTROLN]],vlookup_table[],7,FALSE)</f>
        <v>15</v>
      </c>
      <c r="R43" t="str">
        <f t="shared" si="0"/>
        <v/>
      </c>
      <c r="S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3" t="str">
        <f>IF(Table58[[#This Row],[GENDER]]="M","Hombre","Mujer")</f>
        <v>Mujer</v>
      </c>
      <c r="U43" t="str">
        <f>_xlfn.CONCAT(Table58[[#This Row],[STATE]]," ", Table58[[#This Row],[DOMAIN]])</f>
        <v>ID T2</v>
      </c>
      <c r="V43" s="2">
        <f t="shared" ca="1" si="1"/>
        <v>45915</v>
      </c>
      <c r="W43" s="3">
        <f t="shared" ca="1" si="2"/>
        <v>45915.408431249998</v>
      </c>
      <c r="X43">
        <f>ROUND(Table58[[#This Row],[AVGGIFT]],1)</f>
        <v>20</v>
      </c>
    </row>
    <row r="44" spans="1:24" x14ac:dyDescent="0.35">
      <c r="A44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  <c r="N44">
        <f>VLOOKUP(Table58[[#This Row],[CONTROLN]],vlookup_table[],2,FALSE)</f>
        <v>2</v>
      </c>
      <c r="O44">
        <f>VLOOKUP(Table58[[#This Row],[CONTROLN]],vlookup_table[],4,FALSE)</f>
        <v>5001</v>
      </c>
      <c r="P44" t="str">
        <f>VLOOKUP(Table58[[#This Row],[CONTROLN]],vlookup_table[],5,FALSE)</f>
        <v/>
      </c>
      <c r="Q44">
        <f>VLOOKUP(Table58[[#This Row],[CONTROLN]],vlookup_table[],7,FALSE)</f>
        <v>11</v>
      </c>
      <c r="R44">
        <f t="shared" si="0"/>
        <v>47</v>
      </c>
      <c r="S4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4" t="str">
        <f>IF(Table58[[#This Row],[GENDER]]="M","Hombre","Mujer")</f>
        <v>Hombre</v>
      </c>
      <c r="U44" t="str">
        <f>_xlfn.CONCAT(Table58[[#This Row],[STATE]]," ", Table58[[#This Row],[DOMAIN]])</f>
        <v xml:space="preserve">CT </v>
      </c>
      <c r="V44" s="2">
        <f t="shared" ca="1" si="1"/>
        <v>45915</v>
      </c>
      <c r="W44" s="3">
        <f t="shared" ca="1" si="2"/>
        <v>45915.408431249998</v>
      </c>
      <c r="X44">
        <f>ROUND(Table58[[#This Row],[AVGGIFT]],1)</f>
        <v>8.3000000000000007</v>
      </c>
    </row>
    <row r="45" spans="1:24" x14ac:dyDescent="0.35">
      <c r="A45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  <c r="N45">
        <f>VLOOKUP(Table58[[#This Row],[CONTROLN]],vlookup_table[],2,FALSE)</f>
        <v>0</v>
      </c>
      <c r="O45">
        <f>VLOOKUP(Table58[[#This Row],[CONTROLN]],vlookup_table[],4,FALSE)</f>
        <v>2101</v>
      </c>
      <c r="P45" t="str">
        <f>VLOOKUP(Table58[[#This Row],[CONTROLN]],vlookup_table[],5,FALSE)</f>
        <v>U3</v>
      </c>
      <c r="Q45">
        <f>VLOOKUP(Table58[[#This Row],[CONTROLN]],vlookup_table[],7,FALSE)</f>
        <v>5</v>
      </c>
      <c r="R45">
        <f t="shared" si="0"/>
        <v>76</v>
      </c>
      <c r="S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5" t="str">
        <f>IF(Table58[[#This Row],[GENDER]]="M","Hombre","Mujer")</f>
        <v>Mujer</v>
      </c>
      <c r="U45" t="str">
        <f>_xlfn.CONCAT(Table58[[#This Row],[STATE]]," ", Table58[[#This Row],[DOMAIN]])</f>
        <v>CA U3</v>
      </c>
      <c r="V45" s="2">
        <f t="shared" ca="1" si="1"/>
        <v>45915</v>
      </c>
      <c r="W45" s="3">
        <f t="shared" ca="1" si="2"/>
        <v>45915.408431249998</v>
      </c>
      <c r="X45">
        <f>ROUND(Table58[[#This Row],[AVGGIFT]],1)</f>
        <v>7.1</v>
      </c>
    </row>
    <row r="46" spans="1:24" x14ac:dyDescent="0.35">
      <c r="A46">
        <v>403</v>
      </c>
      <c r="B46" t="s">
        <v>44</v>
      </c>
      <c r="C46" t="s">
        <v>109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  <c r="N46">
        <f>VLOOKUP(Table58[[#This Row],[CONTROLN]],vlookup_table[],2,FALSE)</f>
        <v>0</v>
      </c>
      <c r="O46">
        <f>VLOOKUP(Table58[[#This Row],[CONTROLN]],vlookup_table[],4,FALSE)</f>
        <v>3901</v>
      </c>
      <c r="P46" t="str">
        <f>VLOOKUP(Table58[[#This Row],[CONTROLN]],vlookup_table[],5,FALSE)</f>
        <v/>
      </c>
      <c r="Q46">
        <f>VLOOKUP(Table58[[#This Row],[CONTROLN]],vlookup_table[],7,FALSE)</f>
        <v>35</v>
      </c>
      <c r="R46">
        <f t="shared" si="0"/>
        <v>58</v>
      </c>
      <c r="S4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6" t="str">
        <f>IF(Table58[[#This Row],[GENDER]]="M","Hombre","Mujer")</f>
        <v>Mujer</v>
      </c>
      <c r="U46" t="str">
        <f>_xlfn.CONCAT(Table58[[#This Row],[STATE]]," ", Table58[[#This Row],[DOMAIN]])</f>
        <v xml:space="preserve">AL </v>
      </c>
      <c r="V46" s="2">
        <f t="shared" ca="1" si="1"/>
        <v>45915</v>
      </c>
      <c r="W46" s="3">
        <f t="shared" ca="1" si="2"/>
        <v>45915.408431249998</v>
      </c>
      <c r="X46">
        <f>ROUND(Table58[[#This Row],[AVGGIFT]],1)</f>
        <v>33.5</v>
      </c>
    </row>
    <row r="47" spans="1:24" x14ac:dyDescent="0.35">
      <c r="A47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  <c r="N47">
        <f>VLOOKUP(Table58[[#This Row],[CONTROLN]],vlookup_table[],2,FALSE)</f>
        <v>0</v>
      </c>
      <c r="O47">
        <f>VLOOKUP(Table58[[#This Row],[CONTROLN]],vlookup_table[],4,FALSE)</f>
        <v>4201</v>
      </c>
      <c r="P47" t="str">
        <f>VLOOKUP(Table58[[#This Row],[CONTROLN]],vlookup_table[],5,FALSE)</f>
        <v>C2</v>
      </c>
      <c r="Q47">
        <f>VLOOKUP(Table58[[#This Row],[CONTROLN]],vlookup_table[],7,FALSE)</f>
        <v>10</v>
      </c>
      <c r="R47">
        <f t="shared" si="0"/>
        <v>55</v>
      </c>
      <c r="S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7" t="str">
        <f>IF(Table58[[#This Row],[GENDER]]="M","Hombre","Mujer")</f>
        <v>Mujer</v>
      </c>
      <c r="U47" t="str">
        <f>_xlfn.CONCAT(Table58[[#This Row],[STATE]]," ", Table58[[#This Row],[DOMAIN]])</f>
        <v>ND C2</v>
      </c>
      <c r="V47" s="2">
        <f t="shared" ca="1" si="1"/>
        <v>45915</v>
      </c>
      <c r="W47" s="3">
        <f t="shared" ca="1" si="2"/>
        <v>45915.408431249998</v>
      </c>
      <c r="X47">
        <f>ROUND(Table58[[#This Row],[AVGGIFT]],1)</f>
        <v>10</v>
      </c>
    </row>
    <row r="48" spans="1:24" x14ac:dyDescent="0.35">
      <c r="A48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  <c r="N48">
        <f>VLOOKUP(Table58[[#This Row],[CONTROLN]],vlookup_table[],2,FALSE)</f>
        <v>1</v>
      </c>
      <c r="O48">
        <f>VLOOKUP(Table58[[#This Row],[CONTROLN]],vlookup_table[],4,FALSE)</f>
        <v>5201</v>
      </c>
      <c r="P48" t="str">
        <f>VLOOKUP(Table58[[#This Row],[CONTROLN]],vlookup_table[],5,FALSE)</f>
        <v>S1</v>
      </c>
      <c r="Q48">
        <f>VLOOKUP(Table58[[#This Row],[CONTROLN]],vlookup_table[],7,FALSE)</f>
        <v>10</v>
      </c>
      <c r="R48">
        <f t="shared" si="0"/>
        <v>45</v>
      </c>
      <c r="S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8" t="str">
        <f>IF(Table58[[#This Row],[GENDER]]="M","Hombre","Mujer")</f>
        <v>Hombre</v>
      </c>
      <c r="U48" t="str">
        <f>_xlfn.CONCAT(Table58[[#This Row],[STATE]]," ", Table58[[#This Row],[DOMAIN]])</f>
        <v>TX S1</v>
      </c>
      <c r="V48" s="2">
        <f t="shared" ca="1" si="1"/>
        <v>45915</v>
      </c>
      <c r="W48" s="3">
        <f t="shared" ca="1" si="2"/>
        <v>45915.408431249998</v>
      </c>
      <c r="X48">
        <f>ROUND(Table58[[#This Row],[AVGGIFT]],1)</f>
        <v>6.2</v>
      </c>
    </row>
    <row r="49" spans="1:24" x14ac:dyDescent="0.35">
      <c r="A49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  <c r="N49">
        <f>VLOOKUP(Table58[[#This Row],[CONTROLN]],vlookup_table[],2,FALSE)</f>
        <v>0</v>
      </c>
      <c r="O49">
        <f>VLOOKUP(Table58[[#This Row],[CONTROLN]],vlookup_table[],4,FALSE)</f>
        <v>4903</v>
      </c>
      <c r="P49" t="str">
        <f>VLOOKUP(Table58[[#This Row],[CONTROLN]],vlookup_table[],5,FALSE)</f>
        <v>U4</v>
      </c>
      <c r="Q49">
        <f>VLOOKUP(Table58[[#This Row],[CONTROLN]],vlookup_table[],7,FALSE)</f>
        <v>15</v>
      </c>
      <c r="R49">
        <f t="shared" si="0"/>
        <v>48</v>
      </c>
      <c r="S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9" t="str">
        <f>IF(Table58[[#This Row],[GENDER]]="M","Hombre","Mujer")</f>
        <v>Mujer</v>
      </c>
      <c r="U49" t="str">
        <f>_xlfn.CONCAT(Table58[[#This Row],[STATE]]," ", Table58[[#This Row],[DOMAIN]])</f>
        <v>CA U4</v>
      </c>
      <c r="V49" s="2">
        <f t="shared" ca="1" si="1"/>
        <v>45915</v>
      </c>
      <c r="W49" s="3">
        <f t="shared" ca="1" si="2"/>
        <v>45915.408431249998</v>
      </c>
      <c r="X49">
        <f>ROUND(Table58[[#This Row],[AVGGIFT]],1)</f>
        <v>13.5</v>
      </c>
    </row>
    <row r="50" spans="1:24" x14ac:dyDescent="0.35">
      <c r="A50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  <c r="N50">
        <f>VLOOKUP(Table58[[#This Row],[CONTROLN]],vlookup_table[],2,FALSE)</f>
        <v>0</v>
      </c>
      <c r="O50">
        <f>VLOOKUP(Table58[[#This Row],[CONTROLN]],vlookup_table[],4,FALSE)</f>
        <v>3705</v>
      </c>
      <c r="P50" t="str">
        <f>VLOOKUP(Table58[[#This Row],[CONTROLN]],vlookup_table[],5,FALSE)</f>
        <v>U2</v>
      </c>
      <c r="Q50">
        <f>VLOOKUP(Table58[[#This Row],[CONTROLN]],vlookup_table[],7,FALSE)</f>
        <v>25</v>
      </c>
      <c r="R50">
        <f t="shared" si="0"/>
        <v>60</v>
      </c>
      <c r="S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0" t="str">
        <f>IF(Table58[[#This Row],[GENDER]]="M","Hombre","Mujer")</f>
        <v>Mujer</v>
      </c>
      <c r="U50" t="str">
        <f>_xlfn.CONCAT(Table58[[#This Row],[STATE]]," ", Table58[[#This Row],[DOMAIN]])</f>
        <v>IL U2</v>
      </c>
      <c r="V50" s="2">
        <f t="shared" ca="1" si="1"/>
        <v>45915</v>
      </c>
      <c r="W50" s="3">
        <f t="shared" ca="1" si="2"/>
        <v>45915.408431249998</v>
      </c>
      <c r="X50">
        <f>ROUND(Table58[[#This Row],[AVGGIFT]],1)</f>
        <v>11.8</v>
      </c>
    </row>
    <row r="51" spans="1:24" x14ac:dyDescent="0.35">
      <c r="A5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  <c r="N51">
        <f>VLOOKUP(Table58[[#This Row],[CONTROLN]],vlookup_table[],2,FALSE)</f>
        <v>0</v>
      </c>
      <c r="O51">
        <f>VLOOKUP(Table58[[#This Row],[CONTROLN]],vlookup_table[],4,FALSE)</f>
        <v>0</v>
      </c>
      <c r="P51" t="str">
        <f>VLOOKUP(Table58[[#This Row],[CONTROLN]],vlookup_table[],5,FALSE)</f>
        <v>T2</v>
      </c>
      <c r="Q51">
        <f>VLOOKUP(Table58[[#This Row],[CONTROLN]],vlookup_table[],7,FALSE)</f>
        <v>10</v>
      </c>
      <c r="R51" t="str">
        <f t="shared" si="0"/>
        <v/>
      </c>
      <c r="S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1" t="str">
        <f>IF(Table58[[#This Row],[GENDER]]="M","Hombre","Mujer")</f>
        <v>Mujer</v>
      </c>
      <c r="U51" t="str">
        <f>_xlfn.CONCAT(Table58[[#This Row],[STATE]]," ", Table58[[#This Row],[DOMAIN]])</f>
        <v>SC T2</v>
      </c>
      <c r="V51" s="2">
        <f t="shared" ca="1" si="1"/>
        <v>45915</v>
      </c>
      <c r="W51" s="3">
        <f t="shared" ca="1" si="2"/>
        <v>45915.408431249998</v>
      </c>
      <c r="X51">
        <f>ROUND(Table58[[#This Row],[AVGGIFT]],1)</f>
        <v>5.9</v>
      </c>
    </row>
    <row r="52" spans="1:24" x14ac:dyDescent="0.35">
      <c r="A52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  <c r="N52">
        <f>VLOOKUP(Table58[[#This Row],[CONTROLN]],vlookup_table[],2,FALSE)</f>
        <v>0</v>
      </c>
      <c r="O52">
        <f>VLOOKUP(Table58[[#This Row],[CONTROLN]],vlookup_table[],4,FALSE)</f>
        <v>1501</v>
      </c>
      <c r="P52" t="str">
        <f>VLOOKUP(Table58[[#This Row],[CONTROLN]],vlookup_table[],5,FALSE)</f>
        <v>T2</v>
      </c>
      <c r="Q52">
        <f>VLOOKUP(Table58[[#This Row],[CONTROLN]],vlookup_table[],7,FALSE)</f>
        <v>6</v>
      </c>
      <c r="R52">
        <f t="shared" si="0"/>
        <v>82</v>
      </c>
      <c r="S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2" t="str">
        <f>IF(Table58[[#This Row],[GENDER]]="M","Hombre","Mujer")</f>
        <v>Mujer</v>
      </c>
      <c r="U52" t="str">
        <f>_xlfn.CONCAT(Table58[[#This Row],[STATE]]," ", Table58[[#This Row],[DOMAIN]])</f>
        <v>IA T2</v>
      </c>
      <c r="V52" s="2">
        <f t="shared" ca="1" si="1"/>
        <v>45915</v>
      </c>
      <c r="W52" s="3">
        <f t="shared" ca="1" si="2"/>
        <v>45915.408431249998</v>
      </c>
      <c r="X52">
        <f>ROUND(Table58[[#This Row],[AVGGIFT]],1)</f>
        <v>4.9000000000000004</v>
      </c>
    </row>
    <row r="53" spans="1:24" x14ac:dyDescent="0.35">
      <c r="A53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  <c r="N53">
        <f>VLOOKUP(Table58[[#This Row],[CONTROLN]],vlookup_table[],2,FALSE)</f>
        <v>1</v>
      </c>
      <c r="O53">
        <f>VLOOKUP(Table58[[#This Row],[CONTROLN]],vlookup_table[],4,FALSE)</f>
        <v>2801</v>
      </c>
      <c r="P53" t="str">
        <f>VLOOKUP(Table58[[#This Row],[CONTROLN]],vlookup_table[],5,FALSE)</f>
        <v>R3</v>
      </c>
      <c r="Q53">
        <f>VLOOKUP(Table58[[#This Row],[CONTROLN]],vlookup_table[],7,FALSE)</f>
        <v>15</v>
      </c>
      <c r="R53">
        <f t="shared" si="0"/>
        <v>69</v>
      </c>
      <c r="S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3" t="str">
        <f>IF(Table58[[#This Row],[GENDER]]="M","Hombre","Mujer")</f>
        <v>Hombre</v>
      </c>
      <c r="U53" t="str">
        <f>_xlfn.CONCAT(Table58[[#This Row],[STATE]]," ", Table58[[#This Row],[DOMAIN]])</f>
        <v>CO R3</v>
      </c>
      <c r="V53" s="2">
        <f t="shared" ca="1" si="1"/>
        <v>45915</v>
      </c>
      <c r="W53" s="3">
        <f t="shared" ca="1" si="2"/>
        <v>45915.408431249998</v>
      </c>
      <c r="X53">
        <f>ROUND(Table58[[#This Row],[AVGGIFT]],1)</f>
        <v>13.8</v>
      </c>
    </row>
    <row r="54" spans="1:24" x14ac:dyDescent="0.35">
      <c r="A54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  <c r="N54">
        <f>VLOOKUP(Table58[[#This Row],[CONTROLN]],vlookup_table[],2,FALSE)</f>
        <v>1002</v>
      </c>
      <c r="O54">
        <f>VLOOKUP(Table58[[#This Row],[CONTROLN]],vlookup_table[],4,FALSE)</f>
        <v>5811</v>
      </c>
      <c r="P54" t="str">
        <f>VLOOKUP(Table58[[#This Row],[CONTROLN]],vlookup_table[],5,FALSE)</f>
        <v>T1</v>
      </c>
      <c r="Q54">
        <f>VLOOKUP(Table58[[#This Row],[CONTROLN]],vlookup_table[],7,FALSE)</f>
        <v>18</v>
      </c>
      <c r="R54">
        <f t="shared" si="0"/>
        <v>38</v>
      </c>
      <c r="S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4" t="str">
        <f>IF(Table58[[#This Row],[GENDER]]="M","Hombre","Mujer")</f>
        <v>Hombre</v>
      </c>
      <c r="U54" t="str">
        <f>_xlfn.CONCAT(Table58[[#This Row],[STATE]]," ", Table58[[#This Row],[DOMAIN]])</f>
        <v>TX T1</v>
      </c>
      <c r="V54" s="2">
        <f t="shared" ca="1" si="1"/>
        <v>45915</v>
      </c>
      <c r="W54" s="3">
        <f t="shared" ca="1" si="2"/>
        <v>45915.408431249998</v>
      </c>
      <c r="X54">
        <f>ROUND(Table58[[#This Row],[AVGGIFT]],1)</f>
        <v>11.1</v>
      </c>
    </row>
    <row r="55" spans="1:24" x14ac:dyDescent="0.35">
      <c r="A55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  <c r="N55">
        <f>VLOOKUP(Table58[[#This Row],[CONTROLN]],vlookup_table[],2,FALSE)</f>
        <v>1</v>
      </c>
      <c r="O55">
        <f>VLOOKUP(Table58[[#This Row],[CONTROLN]],vlookup_table[],4,FALSE)</f>
        <v>0</v>
      </c>
      <c r="P55" t="str">
        <f>VLOOKUP(Table58[[#This Row],[CONTROLN]],vlookup_table[],5,FALSE)</f>
        <v>U1</v>
      </c>
      <c r="Q55">
        <f>VLOOKUP(Table58[[#This Row],[CONTROLN]],vlookup_table[],7,FALSE)</f>
        <v>24</v>
      </c>
      <c r="R55" t="str">
        <f t="shared" si="0"/>
        <v/>
      </c>
      <c r="S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5" t="str">
        <f>IF(Table58[[#This Row],[GENDER]]="M","Hombre","Mujer")</f>
        <v>Hombre</v>
      </c>
      <c r="U55" t="str">
        <f>_xlfn.CONCAT(Table58[[#This Row],[STATE]]," ", Table58[[#This Row],[DOMAIN]])</f>
        <v>CA U1</v>
      </c>
      <c r="V55" s="2">
        <f t="shared" ca="1" si="1"/>
        <v>45915</v>
      </c>
      <c r="W55" s="3">
        <f t="shared" ca="1" si="2"/>
        <v>45915.408431249998</v>
      </c>
      <c r="X55">
        <f>ROUND(Table58[[#This Row],[AVGGIFT]],1)</f>
        <v>15.7</v>
      </c>
    </row>
    <row r="56" spans="1:24" x14ac:dyDescent="0.35">
      <c r="A56">
        <v>190671</v>
      </c>
      <c r="B56" t="s">
        <v>22</v>
      </c>
      <c r="C56" t="s">
        <v>109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  <c r="N56">
        <f>VLOOKUP(Table58[[#This Row],[CONTROLN]],vlookup_table[],2,FALSE)</f>
        <v>0</v>
      </c>
      <c r="O56">
        <f>VLOOKUP(Table58[[#This Row],[CONTROLN]],vlookup_table[],4,FALSE)</f>
        <v>1901</v>
      </c>
      <c r="P56" t="str">
        <f>VLOOKUP(Table58[[#This Row],[CONTROLN]],vlookup_table[],5,FALSE)</f>
        <v/>
      </c>
      <c r="Q56">
        <f>VLOOKUP(Table58[[#This Row],[CONTROLN]],vlookup_table[],7,FALSE)</f>
        <v>14</v>
      </c>
      <c r="R56">
        <f t="shared" si="0"/>
        <v>78</v>
      </c>
      <c r="S5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56" t="str">
        <f>IF(Table58[[#This Row],[GENDER]]="M","Hombre","Mujer")</f>
        <v>Mujer</v>
      </c>
      <c r="U56" t="str">
        <f>_xlfn.CONCAT(Table58[[#This Row],[STATE]]," ", Table58[[#This Row],[DOMAIN]])</f>
        <v xml:space="preserve">CA </v>
      </c>
      <c r="V56" s="2">
        <f t="shared" ca="1" si="1"/>
        <v>45915</v>
      </c>
      <c r="W56" s="3">
        <f t="shared" ca="1" si="2"/>
        <v>45915.408431249998</v>
      </c>
      <c r="X56">
        <f>ROUND(Table58[[#This Row],[AVGGIFT]],1)</f>
        <v>9.3000000000000007</v>
      </c>
    </row>
    <row r="57" spans="1:24" x14ac:dyDescent="0.35">
      <c r="A57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  <c r="N57">
        <f>VLOOKUP(Table58[[#This Row],[CONTROLN]],vlookup_table[],2,FALSE)</f>
        <v>0</v>
      </c>
      <c r="O57">
        <f>VLOOKUP(Table58[[#This Row],[CONTROLN]],vlookup_table[],4,FALSE)</f>
        <v>1401</v>
      </c>
      <c r="P57" t="str">
        <f>VLOOKUP(Table58[[#This Row],[CONTROLN]],vlookup_table[],5,FALSE)</f>
        <v>S1</v>
      </c>
      <c r="Q57">
        <f>VLOOKUP(Table58[[#This Row],[CONTROLN]],vlookup_table[],7,FALSE)</f>
        <v>20</v>
      </c>
      <c r="R57">
        <f t="shared" si="0"/>
        <v>83</v>
      </c>
      <c r="S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7" t="str">
        <f>IF(Table58[[#This Row],[GENDER]]="M","Hombre","Mujer")</f>
        <v>Mujer</v>
      </c>
      <c r="U57" t="str">
        <f>_xlfn.CONCAT(Table58[[#This Row],[STATE]]," ", Table58[[#This Row],[DOMAIN]])</f>
        <v>FL S1</v>
      </c>
      <c r="V57" s="2">
        <f t="shared" ca="1" si="1"/>
        <v>45915</v>
      </c>
      <c r="W57" s="3">
        <f t="shared" ca="1" si="2"/>
        <v>45915.408431249998</v>
      </c>
      <c r="X57">
        <f>ROUND(Table58[[#This Row],[AVGGIFT]],1)</f>
        <v>14.1</v>
      </c>
    </row>
    <row r="58" spans="1:24" x14ac:dyDescent="0.35">
      <c r="A58">
        <v>151600</v>
      </c>
      <c r="B58" t="s">
        <v>22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  <c r="N58">
        <f>VLOOKUP(Table58[[#This Row],[CONTROLN]],vlookup_table[],2,FALSE)</f>
        <v>1</v>
      </c>
      <c r="O58">
        <f>VLOOKUP(Table58[[#This Row],[CONTROLN]],vlookup_table[],4,FALSE)</f>
        <v>6601</v>
      </c>
      <c r="P58" t="str">
        <f>VLOOKUP(Table58[[#This Row],[CONTROLN]],vlookup_table[],5,FALSE)</f>
        <v>S2</v>
      </c>
      <c r="Q58">
        <f>VLOOKUP(Table58[[#This Row],[CONTROLN]],vlookup_table[],7,FALSE)</f>
        <v>21</v>
      </c>
      <c r="R58">
        <f t="shared" si="0"/>
        <v>31</v>
      </c>
      <c r="S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8" t="str">
        <f>IF(Table58[[#This Row],[GENDER]]="M","Hombre","Mujer")</f>
        <v>Hombre</v>
      </c>
      <c r="U58" t="str">
        <f>_xlfn.CONCAT(Table58[[#This Row],[STATE]]," ", Table58[[#This Row],[DOMAIN]])</f>
        <v>CA S2</v>
      </c>
      <c r="V58" s="2">
        <f t="shared" ca="1" si="1"/>
        <v>45915</v>
      </c>
      <c r="W58" s="3">
        <f t="shared" ca="1" si="2"/>
        <v>45915.408431249998</v>
      </c>
      <c r="X58">
        <f>ROUND(Table58[[#This Row],[AVGGIFT]],1)</f>
        <v>15</v>
      </c>
    </row>
    <row r="59" spans="1:24" x14ac:dyDescent="0.35">
      <c r="A59">
        <v>21259</v>
      </c>
      <c r="B59" t="s">
        <v>18</v>
      </c>
      <c r="C59" t="s">
        <v>17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  <c r="N59">
        <f>VLOOKUP(Table58[[#This Row],[CONTROLN]],vlookup_table[],2,FALSE)</f>
        <v>0</v>
      </c>
      <c r="O59">
        <f>VLOOKUP(Table58[[#This Row],[CONTROLN]],vlookup_table[],4,FALSE)</f>
        <v>4001</v>
      </c>
      <c r="P59" t="str">
        <f>VLOOKUP(Table58[[#This Row],[CONTROLN]],vlookup_table[],5,FALSE)</f>
        <v>C2</v>
      </c>
      <c r="Q59">
        <f>VLOOKUP(Table58[[#This Row],[CONTROLN]],vlookup_table[],7,FALSE)</f>
        <v>15</v>
      </c>
      <c r="R59">
        <f t="shared" si="0"/>
        <v>57</v>
      </c>
      <c r="S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9" t="str">
        <f>IF(Table58[[#This Row],[GENDER]]="M","Hombre","Mujer")</f>
        <v>Mujer</v>
      </c>
      <c r="U59" t="str">
        <f>_xlfn.CONCAT(Table58[[#This Row],[STATE]]," ", Table58[[#This Row],[DOMAIN]])</f>
        <v>NC C2</v>
      </c>
      <c r="V59" s="2">
        <f t="shared" ca="1" si="1"/>
        <v>45915</v>
      </c>
      <c r="W59" s="3">
        <f t="shared" ca="1" si="2"/>
        <v>45915.408431249998</v>
      </c>
      <c r="X59">
        <f>ROUND(Table58[[#This Row],[AVGGIFT]],1)</f>
        <v>12.5</v>
      </c>
    </row>
    <row r="60" spans="1:24" x14ac:dyDescent="0.35">
      <c r="A60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  <c r="N60">
        <f>VLOOKUP(Table58[[#This Row],[CONTROLN]],vlookup_table[],2,FALSE)</f>
        <v>28</v>
      </c>
      <c r="O60">
        <f>VLOOKUP(Table58[[#This Row],[CONTROLN]],vlookup_table[],4,FALSE)</f>
        <v>3912</v>
      </c>
      <c r="P60" t="str">
        <f>VLOOKUP(Table58[[#This Row],[CONTROLN]],vlookup_table[],5,FALSE)</f>
        <v>U1</v>
      </c>
      <c r="Q60">
        <f>VLOOKUP(Table58[[#This Row],[CONTROLN]],vlookup_table[],7,FALSE)</f>
        <v>41</v>
      </c>
      <c r="R60">
        <f t="shared" si="0"/>
        <v>57</v>
      </c>
      <c r="S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0" t="str">
        <f>IF(Table58[[#This Row],[GENDER]]="M","Hombre","Mujer")</f>
        <v>Mujer</v>
      </c>
      <c r="U60" t="str">
        <f>_xlfn.CONCAT(Table58[[#This Row],[STATE]]," ", Table58[[#This Row],[DOMAIN]])</f>
        <v>TX U1</v>
      </c>
      <c r="V60" s="2">
        <f t="shared" ca="1" si="1"/>
        <v>45915</v>
      </c>
      <c r="W60" s="3">
        <f t="shared" ca="1" si="2"/>
        <v>45915.408431249998</v>
      </c>
      <c r="X60">
        <f>ROUND(Table58[[#This Row],[AVGGIFT]],1)</f>
        <v>26.3</v>
      </c>
    </row>
    <row r="61" spans="1:24" x14ac:dyDescent="0.35">
      <c r="A6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  <c r="N61">
        <f>VLOOKUP(Table58[[#This Row],[CONTROLN]],vlookup_table[],2,FALSE)</f>
        <v>1</v>
      </c>
      <c r="O61">
        <f>VLOOKUP(Table58[[#This Row],[CONTROLN]],vlookup_table[],4,FALSE)</f>
        <v>2601</v>
      </c>
      <c r="P61" t="str">
        <f>VLOOKUP(Table58[[#This Row],[CONTROLN]],vlookup_table[],5,FALSE)</f>
        <v>T2</v>
      </c>
      <c r="Q61">
        <f>VLOOKUP(Table58[[#This Row],[CONTROLN]],vlookup_table[],7,FALSE)</f>
        <v>20</v>
      </c>
      <c r="R61">
        <f t="shared" si="0"/>
        <v>71</v>
      </c>
      <c r="S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1" t="str">
        <f>IF(Table58[[#This Row],[GENDER]]="M","Hombre","Mujer")</f>
        <v>Hombre</v>
      </c>
      <c r="U61" t="str">
        <f>_xlfn.CONCAT(Table58[[#This Row],[STATE]]," ", Table58[[#This Row],[DOMAIN]])</f>
        <v>LA T2</v>
      </c>
      <c r="V61" s="2">
        <f t="shared" ca="1" si="1"/>
        <v>45915</v>
      </c>
      <c r="W61" s="3">
        <f t="shared" ca="1" si="2"/>
        <v>45915.408431249998</v>
      </c>
      <c r="X61">
        <f>ROUND(Table58[[#This Row],[AVGGIFT]],1)</f>
        <v>15</v>
      </c>
    </row>
    <row r="62" spans="1:24" x14ac:dyDescent="0.35">
      <c r="A62">
        <v>154709</v>
      </c>
      <c r="B62" t="s">
        <v>22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  <c r="N62">
        <f>VLOOKUP(Table58[[#This Row],[CONTROLN]],vlookup_table[],2,FALSE)</f>
        <v>0</v>
      </c>
      <c r="O62">
        <f>VLOOKUP(Table58[[#This Row],[CONTROLN]],vlookup_table[],4,FALSE)</f>
        <v>0</v>
      </c>
      <c r="P62" t="str">
        <f>VLOOKUP(Table58[[#This Row],[CONTROLN]],vlookup_table[],5,FALSE)</f>
        <v>S2</v>
      </c>
      <c r="Q62">
        <f>VLOOKUP(Table58[[#This Row],[CONTROLN]],vlookup_table[],7,FALSE)</f>
        <v>5</v>
      </c>
      <c r="R62" t="str">
        <f t="shared" si="0"/>
        <v/>
      </c>
      <c r="S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2" t="str">
        <f>IF(Table58[[#This Row],[GENDER]]="M","Hombre","Mujer")</f>
        <v>Mujer</v>
      </c>
      <c r="U62" t="str">
        <f>_xlfn.CONCAT(Table58[[#This Row],[STATE]]," ", Table58[[#This Row],[DOMAIN]])</f>
        <v>CA S2</v>
      </c>
      <c r="V62" s="2">
        <f t="shared" ca="1" si="1"/>
        <v>45915</v>
      </c>
      <c r="W62" s="3">
        <f t="shared" ca="1" si="2"/>
        <v>45915.408431249998</v>
      </c>
      <c r="X62">
        <f>ROUND(Table58[[#This Row],[AVGGIFT]],1)</f>
        <v>13</v>
      </c>
    </row>
    <row r="63" spans="1:24" x14ac:dyDescent="0.35">
      <c r="A63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  <c r="N63">
        <f>VLOOKUP(Table58[[#This Row],[CONTROLN]],vlookup_table[],2,FALSE)</f>
        <v>0</v>
      </c>
      <c r="O63">
        <f>VLOOKUP(Table58[[#This Row],[CONTROLN]],vlookup_table[],4,FALSE)</f>
        <v>1401</v>
      </c>
      <c r="P63" t="str">
        <f>VLOOKUP(Table58[[#This Row],[CONTROLN]],vlookup_table[],5,FALSE)</f>
        <v>T1</v>
      </c>
      <c r="Q63">
        <f>VLOOKUP(Table58[[#This Row],[CONTROLN]],vlookup_table[],7,FALSE)</f>
        <v>16</v>
      </c>
      <c r="R63">
        <f t="shared" si="0"/>
        <v>83</v>
      </c>
      <c r="S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3" t="str">
        <f>IF(Table58[[#This Row],[GENDER]]="M","Hombre","Mujer")</f>
        <v>Mujer</v>
      </c>
      <c r="U63" t="str">
        <f>_xlfn.CONCAT(Table58[[#This Row],[STATE]]," ", Table58[[#This Row],[DOMAIN]])</f>
        <v>LA T1</v>
      </c>
      <c r="V63" s="2">
        <f t="shared" ca="1" si="1"/>
        <v>45915</v>
      </c>
      <c r="W63" s="3">
        <f t="shared" ca="1" si="2"/>
        <v>45915.408431249998</v>
      </c>
      <c r="X63">
        <f>ROUND(Table58[[#This Row],[AVGGIFT]],1)</f>
        <v>5.2</v>
      </c>
    </row>
    <row r="64" spans="1:24" x14ac:dyDescent="0.35">
      <c r="A64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  <c r="N64">
        <f>VLOOKUP(Table58[[#This Row],[CONTROLN]],vlookup_table[],2,FALSE)</f>
        <v>0</v>
      </c>
      <c r="O64">
        <f>VLOOKUP(Table58[[#This Row],[CONTROLN]],vlookup_table[],4,FALSE)</f>
        <v>0</v>
      </c>
      <c r="P64" t="str">
        <f>VLOOKUP(Table58[[#This Row],[CONTROLN]],vlookup_table[],5,FALSE)</f>
        <v>R2</v>
      </c>
      <c r="Q64">
        <f>VLOOKUP(Table58[[#This Row],[CONTROLN]],vlookup_table[],7,FALSE)</f>
        <v>15</v>
      </c>
      <c r="R64" t="str">
        <f t="shared" si="0"/>
        <v/>
      </c>
      <c r="S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4" t="str">
        <f>IF(Table58[[#This Row],[GENDER]]="M","Hombre","Mujer")</f>
        <v>Mujer</v>
      </c>
      <c r="U64" t="str">
        <f>_xlfn.CONCAT(Table58[[#This Row],[STATE]]," ", Table58[[#This Row],[DOMAIN]])</f>
        <v>IA R2</v>
      </c>
      <c r="V64" s="2">
        <f t="shared" ca="1" si="1"/>
        <v>45915</v>
      </c>
      <c r="W64" s="3">
        <f t="shared" ca="1" si="2"/>
        <v>45915.408431249998</v>
      </c>
      <c r="X64">
        <f>ROUND(Table58[[#This Row],[AVGGIFT]],1)</f>
        <v>15</v>
      </c>
    </row>
    <row r="65" spans="1:24" x14ac:dyDescent="0.35">
      <c r="A65">
        <v>171655</v>
      </c>
      <c r="B65" t="s">
        <v>22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  <c r="N65">
        <f>VLOOKUP(Table58[[#This Row],[CONTROLN]],vlookup_table[],2,FALSE)</f>
        <v>0</v>
      </c>
      <c r="O65">
        <f>VLOOKUP(Table58[[#This Row],[CONTROLN]],vlookup_table[],4,FALSE)</f>
        <v>0</v>
      </c>
      <c r="P65" t="str">
        <f>VLOOKUP(Table58[[#This Row],[CONTROLN]],vlookup_table[],5,FALSE)</f>
        <v>S3</v>
      </c>
      <c r="Q65">
        <f>VLOOKUP(Table58[[#This Row],[CONTROLN]],vlookup_table[],7,FALSE)</f>
        <v>12</v>
      </c>
      <c r="R65" t="str">
        <f t="shared" si="0"/>
        <v/>
      </c>
      <c r="S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5" t="str">
        <f>IF(Table58[[#This Row],[GENDER]]="M","Hombre","Mujer")</f>
        <v>Mujer</v>
      </c>
      <c r="U65" t="str">
        <f>_xlfn.CONCAT(Table58[[#This Row],[STATE]]," ", Table58[[#This Row],[DOMAIN]])</f>
        <v>CA S3</v>
      </c>
      <c r="V65" s="2">
        <f t="shared" ca="1" si="1"/>
        <v>45915</v>
      </c>
      <c r="W65" s="3">
        <f t="shared" ca="1" si="2"/>
        <v>45915.408431249998</v>
      </c>
      <c r="X65">
        <f>ROUND(Table58[[#This Row],[AVGGIFT]],1)</f>
        <v>12.7</v>
      </c>
    </row>
    <row r="66" spans="1:24" x14ac:dyDescent="0.35">
      <c r="A66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  <c r="N66">
        <f>VLOOKUP(Table58[[#This Row],[CONTROLN]],vlookup_table[],2,FALSE)</f>
        <v>0</v>
      </c>
      <c r="O66">
        <f>VLOOKUP(Table58[[#This Row],[CONTROLN]],vlookup_table[],4,FALSE)</f>
        <v>0</v>
      </c>
      <c r="P66" t="str">
        <f>VLOOKUP(Table58[[#This Row],[CONTROLN]],vlookup_table[],5,FALSE)</f>
        <v>C2</v>
      </c>
      <c r="Q66">
        <f>VLOOKUP(Table58[[#This Row],[CONTROLN]],vlookup_table[],7,FALSE)</f>
        <v>10</v>
      </c>
      <c r="R66" t="str">
        <f t="shared" ref="R66:R129" si="3">IF(OR(O66="",O66=0),"",(1997-(1900+INT(O66/100)))-IF(MOD(O66,100)&gt;6,1,0))</f>
        <v/>
      </c>
      <c r="S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6" t="str">
        <f>IF(Table58[[#This Row],[GENDER]]="M","Hombre","Mujer")</f>
        <v>Hombre</v>
      </c>
      <c r="U66" t="str">
        <f>_xlfn.CONCAT(Table58[[#This Row],[STATE]]," ", Table58[[#This Row],[DOMAIN]])</f>
        <v>OR C2</v>
      </c>
      <c r="V66" s="2">
        <f t="shared" ref="V66:V129" ca="1" si="4">TODAY()</f>
        <v>45915</v>
      </c>
      <c r="W66" s="3">
        <f t="shared" ref="W66:W129" ca="1" si="5">NOW()</f>
        <v>45915.408431249998</v>
      </c>
      <c r="X66">
        <f>ROUND(Table58[[#This Row],[AVGGIFT]],1)</f>
        <v>9.5</v>
      </c>
    </row>
    <row r="67" spans="1:24" x14ac:dyDescent="0.35">
      <c r="A67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  <c r="N67">
        <f>VLOOKUP(Table58[[#This Row],[CONTROLN]],vlookup_table[],2,FALSE)</f>
        <v>1</v>
      </c>
      <c r="O67">
        <f>VLOOKUP(Table58[[#This Row],[CONTROLN]],vlookup_table[],4,FALSE)</f>
        <v>5601</v>
      </c>
      <c r="P67" t="str">
        <f>VLOOKUP(Table58[[#This Row],[CONTROLN]],vlookup_table[],5,FALSE)</f>
        <v>R2</v>
      </c>
      <c r="Q67">
        <f>VLOOKUP(Table58[[#This Row],[CONTROLN]],vlookup_table[],7,FALSE)</f>
        <v>10</v>
      </c>
      <c r="R67">
        <f t="shared" si="3"/>
        <v>41</v>
      </c>
      <c r="S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7" t="str">
        <f>IF(Table58[[#This Row],[GENDER]]="M","Hombre","Mujer")</f>
        <v>Hombre</v>
      </c>
      <c r="U67" t="str">
        <f>_xlfn.CONCAT(Table58[[#This Row],[STATE]]," ", Table58[[#This Row],[DOMAIN]])</f>
        <v>NC R2</v>
      </c>
      <c r="V67" s="2">
        <f t="shared" ca="1" si="4"/>
        <v>45915</v>
      </c>
      <c r="W67" s="3">
        <f t="shared" ca="1" si="5"/>
        <v>45915.408431249998</v>
      </c>
      <c r="X67">
        <f>ROUND(Table58[[#This Row],[AVGGIFT]],1)</f>
        <v>8.3000000000000007</v>
      </c>
    </row>
    <row r="68" spans="1:24" x14ac:dyDescent="0.35">
      <c r="A68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  <c r="N68">
        <f>VLOOKUP(Table58[[#This Row],[CONTROLN]],vlookup_table[],2,FALSE)</f>
        <v>2</v>
      </c>
      <c r="O68">
        <f>VLOOKUP(Table58[[#This Row],[CONTROLN]],vlookup_table[],4,FALSE)</f>
        <v>1108</v>
      </c>
      <c r="P68" t="str">
        <f>VLOOKUP(Table58[[#This Row],[CONTROLN]],vlookup_table[],5,FALSE)</f>
        <v>T2</v>
      </c>
      <c r="Q68">
        <f>VLOOKUP(Table58[[#This Row],[CONTROLN]],vlookup_table[],7,FALSE)</f>
        <v>14</v>
      </c>
      <c r="R68">
        <f t="shared" si="3"/>
        <v>85</v>
      </c>
      <c r="S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8" t="str">
        <f>IF(Table58[[#This Row],[GENDER]]="M","Hombre","Mujer")</f>
        <v>Mujer</v>
      </c>
      <c r="U68" t="str">
        <f>_xlfn.CONCAT(Table58[[#This Row],[STATE]]," ", Table58[[#This Row],[DOMAIN]])</f>
        <v>IL T2</v>
      </c>
      <c r="V68" s="2">
        <f t="shared" ca="1" si="4"/>
        <v>45915</v>
      </c>
      <c r="W68" s="3">
        <f t="shared" ca="1" si="5"/>
        <v>45915.408431249998</v>
      </c>
      <c r="X68">
        <f>ROUND(Table58[[#This Row],[AVGGIFT]],1)</f>
        <v>8.8000000000000007</v>
      </c>
    </row>
    <row r="69" spans="1:24" x14ac:dyDescent="0.35">
      <c r="A69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  <c r="N69">
        <f>VLOOKUP(Table58[[#This Row],[CONTROLN]],vlookup_table[],2,FALSE)</f>
        <v>1</v>
      </c>
      <c r="O69">
        <f>VLOOKUP(Table58[[#This Row],[CONTROLN]],vlookup_table[],4,FALSE)</f>
        <v>0</v>
      </c>
      <c r="P69" t="str">
        <f>VLOOKUP(Table58[[#This Row],[CONTROLN]],vlookup_table[],5,FALSE)</f>
        <v>T1</v>
      </c>
      <c r="Q69">
        <f>VLOOKUP(Table58[[#This Row],[CONTROLN]],vlookup_table[],7,FALSE)</f>
        <v>20</v>
      </c>
      <c r="R69" t="str">
        <f t="shared" si="3"/>
        <v/>
      </c>
      <c r="S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9" t="str">
        <f>IF(Table58[[#This Row],[GENDER]]="M","Hombre","Mujer")</f>
        <v>Hombre</v>
      </c>
      <c r="U69" t="str">
        <f>_xlfn.CONCAT(Table58[[#This Row],[STATE]]," ", Table58[[#This Row],[DOMAIN]])</f>
        <v>TX T1</v>
      </c>
      <c r="V69" s="2">
        <f t="shared" ca="1" si="4"/>
        <v>45915</v>
      </c>
      <c r="W69" s="3">
        <f t="shared" ca="1" si="5"/>
        <v>45915.408431249998</v>
      </c>
      <c r="X69">
        <f>ROUND(Table58[[#This Row],[AVGGIFT]],1)</f>
        <v>13.3</v>
      </c>
    </row>
    <row r="70" spans="1:24" x14ac:dyDescent="0.35">
      <c r="A70">
        <v>158101</v>
      </c>
      <c r="B70" t="s">
        <v>22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  <c r="N70">
        <f>VLOOKUP(Table58[[#This Row],[CONTROLN]],vlookup_table[],2,FALSE)</f>
        <v>1</v>
      </c>
      <c r="O70">
        <f>VLOOKUP(Table58[[#This Row],[CONTROLN]],vlookup_table[],4,FALSE)</f>
        <v>1701</v>
      </c>
      <c r="P70" t="str">
        <f>VLOOKUP(Table58[[#This Row],[CONTROLN]],vlookup_table[],5,FALSE)</f>
        <v>S1</v>
      </c>
      <c r="Q70">
        <f>VLOOKUP(Table58[[#This Row],[CONTROLN]],vlookup_table[],7,FALSE)</f>
        <v>15</v>
      </c>
      <c r="R70">
        <f t="shared" si="3"/>
        <v>80</v>
      </c>
      <c r="S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" t="str">
        <f>IF(Table58[[#This Row],[GENDER]]="M","Hombre","Mujer")</f>
        <v>Hombre</v>
      </c>
      <c r="U70" t="str">
        <f>_xlfn.CONCAT(Table58[[#This Row],[STATE]]," ", Table58[[#This Row],[DOMAIN]])</f>
        <v>CA S1</v>
      </c>
      <c r="V70" s="2">
        <f t="shared" ca="1" si="4"/>
        <v>45915</v>
      </c>
      <c r="W70" s="3">
        <f t="shared" ca="1" si="5"/>
        <v>45915.408431249998</v>
      </c>
      <c r="X70">
        <f>ROUND(Table58[[#This Row],[AVGGIFT]],1)</f>
        <v>15</v>
      </c>
    </row>
    <row r="71" spans="1:24" x14ac:dyDescent="0.35">
      <c r="A71">
        <v>150043</v>
      </c>
      <c r="B71" t="s">
        <v>22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  <c r="N71">
        <f>VLOOKUP(Table58[[#This Row],[CONTROLN]],vlookup_table[],2,FALSE)</f>
        <v>1002</v>
      </c>
      <c r="O71">
        <f>VLOOKUP(Table58[[#This Row],[CONTROLN]],vlookup_table[],4,FALSE)</f>
        <v>3201</v>
      </c>
      <c r="P71" t="str">
        <f>VLOOKUP(Table58[[#This Row],[CONTROLN]],vlookup_table[],5,FALSE)</f>
        <v>S1</v>
      </c>
      <c r="Q71">
        <f>VLOOKUP(Table58[[#This Row],[CONTROLN]],vlookup_table[],7,FALSE)</f>
        <v>20</v>
      </c>
      <c r="R71">
        <f t="shared" si="3"/>
        <v>65</v>
      </c>
      <c r="S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1" t="str">
        <f>IF(Table58[[#This Row],[GENDER]]="M","Hombre","Mujer")</f>
        <v>Hombre</v>
      </c>
      <c r="U71" t="str">
        <f>_xlfn.CONCAT(Table58[[#This Row],[STATE]]," ", Table58[[#This Row],[DOMAIN]])</f>
        <v>CA S1</v>
      </c>
      <c r="V71" s="2">
        <f t="shared" ca="1" si="4"/>
        <v>45915</v>
      </c>
      <c r="W71" s="3">
        <f t="shared" ca="1" si="5"/>
        <v>45915.408431249998</v>
      </c>
      <c r="X71">
        <f>ROUND(Table58[[#This Row],[AVGGIFT]],1)</f>
        <v>20</v>
      </c>
    </row>
    <row r="72" spans="1:24" x14ac:dyDescent="0.35">
      <c r="A72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  <c r="N72">
        <f>VLOOKUP(Table58[[#This Row],[CONTROLN]],vlookup_table[],2,FALSE)</f>
        <v>0</v>
      </c>
      <c r="O72">
        <f>VLOOKUP(Table58[[#This Row],[CONTROLN]],vlookup_table[],4,FALSE)</f>
        <v>4401</v>
      </c>
      <c r="P72" t="str">
        <f>VLOOKUP(Table58[[#This Row],[CONTROLN]],vlookup_table[],5,FALSE)</f>
        <v>T3</v>
      </c>
      <c r="Q72">
        <f>VLOOKUP(Table58[[#This Row],[CONTROLN]],vlookup_table[],7,FALSE)</f>
        <v>10</v>
      </c>
      <c r="R72">
        <f t="shared" si="3"/>
        <v>53</v>
      </c>
      <c r="S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2" t="str">
        <f>IF(Table58[[#This Row],[GENDER]]="M","Hombre","Mujer")</f>
        <v>Mujer</v>
      </c>
      <c r="U72" t="str">
        <f>_xlfn.CONCAT(Table58[[#This Row],[STATE]]," ", Table58[[#This Row],[DOMAIN]])</f>
        <v>IL T3</v>
      </c>
      <c r="V72" s="2">
        <f t="shared" ca="1" si="4"/>
        <v>45915</v>
      </c>
      <c r="W72" s="3">
        <f t="shared" ca="1" si="5"/>
        <v>45915.408431249998</v>
      </c>
      <c r="X72">
        <f>ROUND(Table58[[#This Row],[AVGGIFT]],1)</f>
        <v>5.9</v>
      </c>
    </row>
    <row r="73" spans="1:24" x14ac:dyDescent="0.35">
      <c r="A73">
        <v>188547</v>
      </c>
      <c r="B73" t="s">
        <v>22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  <c r="N73">
        <f>VLOOKUP(Table58[[#This Row],[CONTROLN]],vlookup_table[],2,FALSE)</f>
        <v>1</v>
      </c>
      <c r="O73">
        <f>VLOOKUP(Table58[[#This Row],[CONTROLN]],vlookup_table[],4,FALSE)</f>
        <v>0</v>
      </c>
      <c r="P73" t="str">
        <f>VLOOKUP(Table58[[#This Row],[CONTROLN]],vlookup_table[],5,FALSE)</f>
        <v>U4</v>
      </c>
      <c r="Q73">
        <f>VLOOKUP(Table58[[#This Row],[CONTROLN]],vlookup_table[],7,FALSE)</f>
        <v>25</v>
      </c>
      <c r="R73" t="str">
        <f t="shared" si="3"/>
        <v/>
      </c>
      <c r="S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3" t="str">
        <f>IF(Table58[[#This Row],[GENDER]]="M","Hombre","Mujer")</f>
        <v>Hombre</v>
      </c>
      <c r="U73" t="str">
        <f>_xlfn.CONCAT(Table58[[#This Row],[STATE]]," ", Table58[[#This Row],[DOMAIN]])</f>
        <v>CA U4</v>
      </c>
      <c r="V73" s="2">
        <f t="shared" ca="1" si="4"/>
        <v>45915</v>
      </c>
      <c r="W73" s="3">
        <f t="shared" ca="1" si="5"/>
        <v>45915.408431249998</v>
      </c>
      <c r="X73">
        <f>ROUND(Table58[[#This Row],[AVGGIFT]],1)</f>
        <v>20.3</v>
      </c>
    </row>
    <row r="74" spans="1:24" x14ac:dyDescent="0.35">
      <c r="A74">
        <v>180617</v>
      </c>
      <c r="B74" t="s">
        <v>41</v>
      </c>
      <c r="C74" t="s">
        <v>14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  <c r="N74">
        <f>VLOOKUP(Table58[[#This Row],[CONTROLN]],vlookup_table[],2,FALSE)</f>
        <v>1002</v>
      </c>
      <c r="O74">
        <f>VLOOKUP(Table58[[#This Row],[CONTROLN]],vlookup_table[],4,FALSE)</f>
        <v>2101</v>
      </c>
      <c r="P74" t="str">
        <f>VLOOKUP(Table58[[#This Row],[CONTROLN]],vlookup_table[],5,FALSE)</f>
        <v>C2</v>
      </c>
      <c r="Q74">
        <f>VLOOKUP(Table58[[#This Row],[CONTROLN]],vlookup_table[],7,FALSE)</f>
        <v>11</v>
      </c>
      <c r="R74">
        <f t="shared" si="3"/>
        <v>76</v>
      </c>
      <c r="S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4" t="str">
        <f>IF(Table58[[#This Row],[GENDER]]="M","Hombre","Mujer")</f>
        <v>Hombre</v>
      </c>
      <c r="U74" t="str">
        <f>_xlfn.CONCAT(Table58[[#This Row],[STATE]]," ", Table58[[#This Row],[DOMAIN]])</f>
        <v>WA C2</v>
      </c>
      <c r="V74" s="2">
        <f t="shared" ca="1" si="4"/>
        <v>45915</v>
      </c>
      <c r="W74" s="3">
        <f t="shared" ca="1" si="5"/>
        <v>45915.408431249998</v>
      </c>
      <c r="X74">
        <f>ROUND(Table58[[#This Row],[AVGGIFT]],1)</f>
        <v>7.5</v>
      </c>
    </row>
    <row r="75" spans="1:24" x14ac:dyDescent="0.35">
      <c r="A75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  <c r="N75">
        <f>VLOOKUP(Table58[[#This Row],[CONTROLN]],vlookup_table[],2,FALSE)</f>
        <v>0</v>
      </c>
      <c r="O75">
        <f>VLOOKUP(Table58[[#This Row],[CONTROLN]],vlookup_table[],4,FALSE)</f>
        <v>1201</v>
      </c>
      <c r="P75" t="str">
        <f>VLOOKUP(Table58[[#This Row],[CONTROLN]],vlookup_table[],5,FALSE)</f>
        <v>C2</v>
      </c>
      <c r="Q75">
        <f>VLOOKUP(Table58[[#This Row],[CONTROLN]],vlookup_table[],7,FALSE)</f>
        <v>10</v>
      </c>
      <c r="R75">
        <f t="shared" si="3"/>
        <v>85</v>
      </c>
      <c r="S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5" t="str">
        <f>IF(Table58[[#This Row],[GENDER]]="M","Hombre","Mujer")</f>
        <v>Mujer</v>
      </c>
      <c r="U75" t="str">
        <f>_xlfn.CONCAT(Table58[[#This Row],[STATE]]," ", Table58[[#This Row],[DOMAIN]])</f>
        <v>SD C2</v>
      </c>
      <c r="V75" s="2">
        <f t="shared" ca="1" si="4"/>
        <v>45915</v>
      </c>
      <c r="W75" s="3">
        <f t="shared" ca="1" si="5"/>
        <v>45915.408431249998</v>
      </c>
      <c r="X75">
        <f>ROUND(Table58[[#This Row],[AVGGIFT]],1)</f>
        <v>11.3</v>
      </c>
    </row>
    <row r="76" spans="1:24" x14ac:dyDescent="0.35">
      <c r="A76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  <c r="N76">
        <f>VLOOKUP(Table58[[#This Row],[CONTROLN]],vlookup_table[],2,FALSE)</f>
        <v>28</v>
      </c>
      <c r="O76">
        <f>VLOOKUP(Table58[[#This Row],[CONTROLN]],vlookup_table[],4,FALSE)</f>
        <v>1901</v>
      </c>
      <c r="P76" t="str">
        <f>VLOOKUP(Table58[[#This Row],[CONTROLN]],vlookup_table[],5,FALSE)</f>
        <v>C3</v>
      </c>
      <c r="Q76">
        <f>VLOOKUP(Table58[[#This Row],[CONTROLN]],vlookup_table[],7,FALSE)</f>
        <v>11</v>
      </c>
      <c r="R76">
        <f t="shared" si="3"/>
        <v>78</v>
      </c>
      <c r="S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6" t="str">
        <f>IF(Table58[[#This Row],[GENDER]]="M","Hombre","Mujer")</f>
        <v>Mujer</v>
      </c>
      <c r="U76" t="str">
        <f>_xlfn.CONCAT(Table58[[#This Row],[STATE]]," ", Table58[[#This Row],[DOMAIN]])</f>
        <v>AL C3</v>
      </c>
      <c r="V76" s="2">
        <f t="shared" ca="1" si="4"/>
        <v>45915</v>
      </c>
      <c r="W76" s="3">
        <f t="shared" ca="1" si="5"/>
        <v>45915.408431249998</v>
      </c>
      <c r="X76">
        <f>ROUND(Table58[[#This Row],[AVGGIFT]],1)</f>
        <v>7.8</v>
      </c>
    </row>
    <row r="77" spans="1:24" x14ac:dyDescent="0.35">
      <c r="A77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  <c r="N77">
        <f>VLOOKUP(Table58[[#This Row],[CONTROLN]],vlookup_table[],2,FALSE)</f>
        <v>0</v>
      </c>
      <c r="O77">
        <f>VLOOKUP(Table58[[#This Row],[CONTROLN]],vlookup_table[],4,FALSE)</f>
        <v>3401</v>
      </c>
      <c r="P77" t="str">
        <f>VLOOKUP(Table58[[#This Row],[CONTROLN]],vlookup_table[],5,FALSE)</f>
        <v>R2</v>
      </c>
      <c r="Q77">
        <f>VLOOKUP(Table58[[#This Row],[CONTROLN]],vlookup_table[],7,FALSE)</f>
        <v>16</v>
      </c>
      <c r="R77">
        <f t="shared" si="3"/>
        <v>63</v>
      </c>
      <c r="S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7" t="str">
        <f>IF(Table58[[#This Row],[GENDER]]="M","Hombre","Mujer")</f>
        <v>Mujer</v>
      </c>
      <c r="U77" t="str">
        <f>_xlfn.CONCAT(Table58[[#This Row],[STATE]]," ", Table58[[#This Row],[DOMAIN]])</f>
        <v>TN R2</v>
      </c>
      <c r="V77" s="2">
        <f t="shared" ca="1" si="4"/>
        <v>45915</v>
      </c>
      <c r="W77" s="3">
        <f t="shared" ca="1" si="5"/>
        <v>45915.408431249998</v>
      </c>
      <c r="X77">
        <f>ROUND(Table58[[#This Row],[AVGGIFT]],1)</f>
        <v>6.8</v>
      </c>
    </row>
    <row r="78" spans="1:24" x14ac:dyDescent="0.35">
      <c r="A78">
        <v>148969</v>
      </c>
      <c r="B78" t="s">
        <v>22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  <c r="N78">
        <f>VLOOKUP(Table58[[#This Row],[CONTROLN]],vlookup_table[],2,FALSE)</f>
        <v>0</v>
      </c>
      <c r="O78">
        <f>VLOOKUP(Table58[[#This Row],[CONTROLN]],vlookup_table[],4,FALSE)</f>
        <v>0</v>
      </c>
      <c r="P78" t="str">
        <f>VLOOKUP(Table58[[#This Row],[CONTROLN]],vlookup_table[],5,FALSE)</f>
        <v>C1</v>
      </c>
      <c r="Q78">
        <f>VLOOKUP(Table58[[#This Row],[CONTROLN]],vlookup_table[],7,FALSE)</f>
        <v>10</v>
      </c>
      <c r="R78" t="str">
        <f t="shared" si="3"/>
        <v/>
      </c>
      <c r="S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8" t="str">
        <f>IF(Table58[[#This Row],[GENDER]]="M","Hombre","Mujer")</f>
        <v>Mujer</v>
      </c>
      <c r="U78" t="str">
        <f>_xlfn.CONCAT(Table58[[#This Row],[STATE]]," ", Table58[[#This Row],[DOMAIN]])</f>
        <v>CA C1</v>
      </c>
      <c r="V78" s="2">
        <f t="shared" ca="1" si="4"/>
        <v>45915</v>
      </c>
      <c r="W78" s="3">
        <f t="shared" ca="1" si="5"/>
        <v>45915.408431249998</v>
      </c>
      <c r="X78">
        <f>ROUND(Table58[[#This Row],[AVGGIFT]],1)</f>
        <v>9.1</v>
      </c>
    </row>
    <row r="79" spans="1:24" x14ac:dyDescent="0.35">
      <c r="A79">
        <v>156324</v>
      </c>
      <c r="B79" t="s">
        <v>22</v>
      </c>
      <c r="C79" t="s">
        <v>109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  <c r="N79">
        <f>VLOOKUP(Table58[[#This Row],[CONTROLN]],vlookup_table[],2,FALSE)</f>
        <v>0</v>
      </c>
      <c r="O79">
        <f>VLOOKUP(Table58[[#This Row],[CONTROLN]],vlookup_table[],4,FALSE)</f>
        <v>0</v>
      </c>
      <c r="P79" t="str">
        <f>VLOOKUP(Table58[[#This Row],[CONTROLN]],vlookup_table[],5,FALSE)</f>
        <v>S1</v>
      </c>
      <c r="Q79">
        <f>VLOOKUP(Table58[[#This Row],[CONTROLN]],vlookup_table[],7,FALSE)</f>
        <v>15</v>
      </c>
      <c r="R79" t="str">
        <f t="shared" si="3"/>
        <v/>
      </c>
      <c r="S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9" t="str">
        <f>IF(Table58[[#This Row],[GENDER]]="M","Hombre","Mujer")</f>
        <v>Mujer</v>
      </c>
      <c r="U79" t="str">
        <f>_xlfn.CONCAT(Table58[[#This Row],[STATE]]," ", Table58[[#This Row],[DOMAIN]])</f>
        <v>CA S1</v>
      </c>
      <c r="V79" s="2">
        <f t="shared" ca="1" si="4"/>
        <v>45915</v>
      </c>
      <c r="W79" s="3">
        <f t="shared" ca="1" si="5"/>
        <v>45915.408431249998</v>
      </c>
      <c r="X79">
        <f>ROUND(Table58[[#This Row],[AVGGIFT]],1)</f>
        <v>8.8000000000000007</v>
      </c>
    </row>
    <row r="80" spans="1:24" x14ac:dyDescent="0.35">
      <c r="A80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  <c r="N80">
        <f>VLOOKUP(Table58[[#This Row],[CONTROLN]],vlookup_table[],2,FALSE)</f>
        <v>2</v>
      </c>
      <c r="O80">
        <f>VLOOKUP(Table58[[#This Row],[CONTROLN]],vlookup_table[],4,FALSE)</f>
        <v>1412</v>
      </c>
      <c r="P80" t="str">
        <f>VLOOKUP(Table58[[#This Row],[CONTROLN]],vlookup_table[],5,FALSE)</f>
        <v>C2</v>
      </c>
      <c r="Q80">
        <f>VLOOKUP(Table58[[#This Row],[CONTROLN]],vlookup_table[],7,FALSE)</f>
        <v>7</v>
      </c>
      <c r="R80">
        <f t="shared" si="3"/>
        <v>82</v>
      </c>
      <c r="S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0" t="str">
        <f>IF(Table58[[#This Row],[GENDER]]="M","Hombre","Mujer")</f>
        <v>Mujer</v>
      </c>
      <c r="U80" t="str">
        <f>_xlfn.CONCAT(Table58[[#This Row],[STATE]]," ", Table58[[#This Row],[DOMAIN]])</f>
        <v>CO C2</v>
      </c>
      <c r="V80" s="2">
        <f t="shared" ca="1" si="4"/>
        <v>45915</v>
      </c>
      <c r="W80" s="3">
        <f t="shared" ca="1" si="5"/>
        <v>45915.408431249998</v>
      </c>
      <c r="X80">
        <f>ROUND(Table58[[#This Row],[AVGGIFT]],1)</f>
        <v>8.1</v>
      </c>
    </row>
    <row r="81" spans="1:24" x14ac:dyDescent="0.35">
      <c r="A8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  <c r="N81">
        <f>VLOOKUP(Table58[[#This Row],[CONTROLN]],vlookup_table[],2,FALSE)</f>
        <v>0</v>
      </c>
      <c r="O81">
        <f>VLOOKUP(Table58[[#This Row],[CONTROLN]],vlookup_table[],4,FALSE)</f>
        <v>4401</v>
      </c>
      <c r="P81" t="str">
        <f>VLOOKUP(Table58[[#This Row],[CONTROLN]],vlookup_table[],5,FALSE)</f>
        <v>R2</v>
      </c>
      <c r="Q81">
        <f>VLOOKUP(Table58[[#This Row],[CONTROLN]],vlookup_table[],7,FALSE)</f>
        <v>14</v>
      </c>
      <c r="R81">
        <f t="shared" si="3"/>
        <v>53</v>
      </c>
      <c r="S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1" t="str">
        <f>IF(Table58[[#This Row],[GENDER]]="M","Hombre","Mujer")</f>
        <v>Mujer</v>
      </c>
      <c r="U81" t="str">
        <f>_xlfn.CONCAT(Table58[[#This Row],[STATE]]," ", Table58[[#This Row],[DOMAIN]])</f>
        <v>NM R2</v>
      </c>
      <c r="V81" s="2">
        <f t="shared" ca="1" si="4"/>
        <v>45915</v>
      </c>
      <c r="W81" s="3">
        <f t="shared" ca="1" si="5"/>
        <v>45915.408431249998</v>
      </c>
      <c r="X81">
        <f>ROUND(Table58[[#This Row],[AVGGIFT]],1)</f>
        <v>12.8</v>
      </c>
    </row>
    <row r="82" spans="1:24" x14ac:dyDescent="0.35">
      <c r="A82">
        <v>85416</v>
      </c>
      <c r="B82" t="s">
        <v>22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  <c r="N82">
        <f>VLOOKUP(Table58[[#This Row],[CONTROLN]],vlookup_table[],2,FALSE)</f>
        <v>0</v>
      </c>
      <c r="O82">
        <f>VLOOKUP(Table58[[#This Row],[CONTROLN]],vlookup_table[],4,FALSE)</f>
        <v>0</v>
      </c>
      <c r="P82" t="str">
        <f>VLOOKUP(Table58[[#This Row],[CONTROLN]],vlookup_table[],5,FALSE)</f>
        <v>C2</v>
      </c>
      <c r="Q82">
        <f>VLOOKUP(Table58[[#This Row],[CONTROLN]],vlookup_table[],7,FALSE)</f>
        <v>25</v>
      </c>
      <c r="R82" t="str">
        <f t="shared" si="3"/>
        <v/>
      </c>
      <c r="S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2" t="str">
        <f>IF(Table58[[#This Row],[GENDER]]="M","Hombre","Mujer")</f>
        <v>Mujer</v>
      </c>
      <c r="U82" t="str">
        <f>_xlfn.CONCAT(Table58[[#This Row],[STATE]]," ", Table58[[#This Row],[DOMAIN]])</f>
        <v>CA C2</v>
      </c>
      <c r="V82" s="2">
        <f t="shared" ca="1" si="4"/>
        <v>45915</v>
      </c>
      <c r="W82" s="3">
        <f t="shared" ca="1" si="5"/>
        <v>45915.408431249998</v>
      </c>
      <c r="X82">
        <f>ROUND(Table58[[#This Row],[AVGGIFT]],1)</f>
        <v>14</v>
      </c>
    </row>
    <row r="83" spans="1:24" x14ac:dyDescent="0.35">
      <c r="A83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  <c r="N83">
        <f>VLOOKUP(Table58[[#This Row],[CONTROLN]],vlookup_table[],2,FALSE)</f>
        <v>2</v>
      </c>
      <c r="O83">
        <f>VLOOKUP(Table58[[#This Row],[CONTROLN]],vlookup_table[],4,FALSE)</f>
        <v>6312</v>
      </c>
      <c r="P83" t="str">
        <f>VLOOKUP(Table58[[#This Row],[CONTROLN]],vlookup_table[],5,FALSE)</f>
        <v>S1</v>
      </c>
      <c r="Q83">
        <f>VLOOKUP(Table58[[#This Row],[CONTROLN]],vlookup_table[],7,FALSE)</f>
        <v>20</v>
      </c>
      <c r="R83">
        <f t="shared" si="3"/>
        <v>33</v>
      </c>
      <c r="S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3" t="str">
        <f>IF(Table58[[#This Row],[GENDER]]="M","Hombre","Mujer")</f>
        <v>Mujer</v>
      </c>
      <c r="U83" t="str">
        <f>_xlfn.CONCAT(Table58[[#This Row],[STATE]]," ", Table58[[#This Row],[DOMAIN]])</f>
        <v>LA S1</v>
      </c>
      <c r="V83" s="2">
        <f t="shared" ca="1" si="4"/>
        <v>45915</v>
      </c>
      <c r="W83" s="3">
        <f t="shared" ca="1" si="5"/>
        <v>45915.408431249998</v>
      </c>
      <c r="X83">
        <f>ROUND(Table58[[#This Row],[AVGGIFT]],1)</f>
        <v>15.2</v>
      </c>
    </row>
    <row r="84" spans="1:24" x14ac:dyDescent="0.35">
      <c r="A84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  <c r="N84">
        <f>VLOOKUP(Table58[[#This Row],[CONTROLN]],vlookup_table[],2,FALSE)</f>
        <v>1002</v>
      </c>
      <c r="O84">
        <f>VLOOKUP(Table58[[#This Row],[CONTROLN]],vlookup_table[],4,FALSE)</f>
        <v>5601</v>
      </c>
      <c r="P84" t="str">
        <f>VLOOKUP(Table58[[#This Row],[CONTROLN]],vlookup_table[],5,FALSE)</f>
        <v>S1</v>
      </c>
      <c r="Q84">
        <f>VLOOKUP(Table58[[#This Row],[CONTROLN]],vlookup_table[],7,FALSE)</f>
        <v>10</v>
      </c>
      <c r="R84">
        <f t="shared" si="3"/>
        <v>41</v>
      </c>
      <c r="S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4" t="str">
        <f>IF(Table58[[#This Row],[GENDER]]="M","Hombre","Mujer")</f>
        <v>Hombre</v>
      </c>
      <c r="U84" t="str">
        <f>_xlfn.CONCAT(Table58[[#This Row],[STATE]]," ", Table58[[#This Row],[DOMAIN]])</f>
        <v>CO S1</v>
      </c>
      <c r="V84" s="2">
        <f t="shared" ca="1" si="4"/>
        <v>45915</v>
      </c>
      <c r="W84" s="3">
        <f t="shared" ca="1" si="5"/>
        <v>45915.408431249998</v>
      </c>
      <c r="X84">
        <f>ROUND(Table58[[#This Row],[AVGGIFT]],1)</f>
        <v>6.1</v>
      </c>
    </row>
    <row r="85" spans="1:24" x14ac:dyDescent="0.35">
      <c r="A85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  <c r="N85">
        <f>VLOOKUP(Table58[[#This Row],[CONTROLN]],vlookup_table[],2,FALSE)</f>
        <v>1</v>
      </c>
      <c r="O85">
        <f>VLOOKUP(Table58[[#This Row],[CONTROLN]],vlookup_table[],4,FALSE)</f>
        <v>4201</v>
      </c>
      <c r="P85" t="str">
        <f>VLOOKUP(Table58[[#This Row],[CONTROLN]],vlookup_table[],5,FALSE)</f>
        <v>R2</v>
      </c>
      <c r="Q85">
        <f>VLOOKUP(Table58[[#This Row],[CONTROLN]],vlookup_table[],7,FALSE)</f>
        <v>6</v>
      </c>
      <c r="R85">
        <f t="shared" si="3"/>
        <v>55</v>
      </c>
      <c r="S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5" t="str">
        <f>IF(Table58[[#This Row],[GENDER]]="M","Hombre","Mujer")</f>
        <v>Hombre</v>
      </c>
      <c r="U85" t="str">
        <f>_xlfn.CONCAT(Table58[[#This Row],[STATE]]," ", Table58[[#This Row],[DOMAIN]])</f>
        <v>AZ R2</v>
      </c>
      <c r="V85" s="2">
        <f t="shared" ca="1" si="4"/>
        <v>45915</v>
      </c>
      <c r="W85" s="3">
        <f t="shared" ca="1" si="5"/>
        <v>45915.408431249998</v>
      </c>
      <c r="X85">
        <f>ROUND(Table58[[#This Row],[AVGGIFT]],1)</f>
        <v>5.5</v>
      </c>
    </row>
    <row r="86" spans="1:24" x14ac:dyDescent="0.35">
      <c r="A86">
        <v>60512</v>
      </c>
      <c r="B86" t="s">
        <v>16</v>
      </c>
      <c r="C86" t="s">
        <v>109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  <c r="N86">
        <f>VLOOKUP(Table58[[#This Row],[CONTROLN]],vlookup_table[],2,FALSE)</f>
        <v>2</v>
      </c>
      <c r="O86">
        <f>VLOOKUP(Table58[[#This Row],[CONTROLN]],vlookup_table[],4,FALSE)</f>
        <v>2801</v>
      </c>
      <c r="P86" t="str">
        <f>VLOOKUP(Table58[[#This Row],[CONTROLN]],vlookup_table[],5,FALSE)</f>
        <v>S2</v>
      </c>
      <c r="Q86">
        <f>VLOOKUP(Table58[[#This Row],[CONTROLN]],vlookup_table[],7,FALSE)</f>
        <v>25</v>
      </c>
      <c r="R86">
        <f t="shared" si="3"/>
        <v>69</v>
      </c>
      <c r="S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6" t="str">
        <f>IF(Table58[[#This Row],[GENDER]]="M","Hombre","Mujer")</f>
        <v>Mujer</v>
      </c>
      <c r="U86" t="str">
        <f>_xlfn.CONCAT(Table58[[#This Row],[STATE]]," ", Table58[[#This Row],[DOMAIN]])</f>
        <v>IL S2</v>
      </c>
      <c r="V86" s="2">
        <f t="shared" ca="1" si="4"/>
        <v>45915</v>
      </c>
      <c r="W86" s="3">
        <f t="shared" ca="1" si="5"/>
        <v>45915.408431249998</v>
      </c>
      <c r="X86">
        <f>ROUND(Table58[[#This Row],[AVGGIFT]],1)</f>
        <v>20.8</v>
      </c>
    </row>
    <row r="87" spans="1:24" x14ac:dyDescent="0.35">
      <c r="A87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  <c r="N87">
        <f>VLOOKUP(Table58[[#This Row],[CONTROLN]],vlookup_table[],2,FALSE)</f>
        <v>0</v>
      </c>
      <c r="O87">
        <f>VLOOKUP(Table58[[#This Row],[CONTROLN]],vlookup_table[],4,FALSE)</f>
        <v>4201</v>
      </c>
      <c r="P87" t="str">
        <f>VLOOKUP(Table58[[#This Row],[CONTROLN]],vlookup_table[],5,FALSE)</f>
        <v>C1</v>
      </c>
      <c r="Q87">
        <f>VLOOKUP(Table58[[#This Row],[CONTROLN]],vlookup_table[],7,FALSE)</f>
        <v>11</v>
      </c>
      <c r="R87">
        <f t="shared" si="3"/>
        <v>55</v>
      </c>
      <c r="S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7" t="str">
        <f>IF(Table58[[#This Row],[GENDER]]="M","Hombre","Mujer")</f>
        <v>Mujer</v>
      </c>
      <c r="U87" t="str">
        <f>_xlfn.CONCAT(Table58[[#This Row],[STATE]]," ", Table58[[#This Row],[DOMAIN]])</f>
        <v>IL C1</v>
      </c>
      <c r="V87" s="2">
        <f t="shared" ca="1" si="4"/>
        <v>45915</v>
      </c>
      <c r="W87" s="3">
        <f t="shared" ca="1" si="5"/>
        <v>45915.408431249998</v>
      </c>
      <c r="X87">
        <f>ROUND(Table58[[#This Row],[AVGGIFT]],1)</f>
        <v>9</v>
      </c>
    </row>
    <row r="88" spans="1:24" x14ac:dyDescent="0.35">
      <c r="A88">
        <v>148911</v>
      </c>
      <c r="B88" t="s">
        <v>22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  <c r="N88">
        <f>VLOOKUP(Table58[[#This Row],[CONTROLN]],vlookup_table[],2,FALSE)</f>
        <v>28</v>
      </c>
      <c r="O88">
        <f>VLOOKUP(Table58[[#This Row],[CONTROLN]],vlookup_table[],4,FALSE)</f>
        <v>7201</v>
      </c>
      <c r="P88" t="str">
        <f>VLOOKUP(Table58[[#This Row],[CONTROLN]],vlookup_table[],5,FALSE)</f>
        <v>C2</v>
      </c>
      <c r="Q88">
        <f>VLOOKUP(Table58[[#This Row],[CONTROLN]],vlookup_table[],7,FALSE)</f>
        <v>10</v>
      </c>
      <c r="R88">
        <f t="shared" si="3"/>
        <v>25</v>
      </c>
      <c r="S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8" t="str">
        <f>IF(Table58[[#This Row],[GENDER]]="M","Hombre","Mujer")</f>
        <v>Mujer</v>
      </c>
      <c r="U88" t="str">
        <f>_xlfn.CONCAT(Table58[[#This Row],[STATE]]," ", Table58[[#This Row],[DOMAIN]])</f>
        <v>CA C2</v>
      </c>
      <c r="V88" s="2">
        <f t="shared" ca="1" si="4"/>
        <v>45915</v>
      </c>
      <c r="W88" s="3">
        <f t="shared" ca="1" si="5"/>
        <v>45915.408431249998</v>
      </c>
      <c r="X88">
        <f>ROUND(Table58[[#This Row],[AVGGIFT]],1)</f>
        <v>15.5</v>
      </c>
    </row>
    <row r="89" spans="1:24" x14ac:dyDescent="0.35">
      <c r="A89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  <c r="N89">
        <f>VLOOKUP(Table58[[#This Row],[CONTROLN]],vlookup_table[],2,FALSE)</f>
        <v>1002</v>
      </c>
      <c r="O89">
        <f>VLOOKUP(Table58[[#This Row],[CONTROLN]],vlookup_table[],4,FALSE)</f>
        <v>3801</v>
      </c>
      <c r="P89" t="str">
        <f>VLOOKUP(Table58[[#This Row],[CONTROLN]],vlookup_table[],5,FALSE)</f>
        <v>T2</v>
      </c>
      <c r="Q89">
        <f>VLOOKUP(Table58[[#This Row],[CONTROLN]],vlookup_table[],7,FALSE)</f>
        <v>26</v>
      </c>
      <c r="R89">
        <f t="shared" si="3"/>
        <v>59</v>
      </c>
      <c r="S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9" t="str">
        <f>IF(Table58[[#This Row],[GENDER]]="M","Hombre","Mujer")</f>
        <v>Hombre</v>
      </c>
      <c r="U89" t="str">
        <f>_xlfn.CONCAT(Table58[[#This Row],[STATE]]," ", Table58[[#This Row],[DOMAIN]])</f>
        <v>TN T2</v>
      </c>
      <c r="V89" s="2">
        <f t="shared" ca="1" si="4"/>
        <v>45915</v>
      </c>
      <c r="W89" s="3">
        <f t="shared" ca="1" si="5"/>
        <v>45915.408431249998</v>
      </c>
      <c r="X89">
        <f>ROUND(Table58[[#This Row],[AVGGIFT]],1)</f>
        <v>5</v>
      </c>
    </row>
    <row r="90" spans="1:24" x14ac:dyDescent="0.35">
      <c r="A90">
        <v>148022</v>
      </c>
      <c r="B90" t="s">
        <v>22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  <c r="N90">
        <f>VLOOKUP(Table58[[#This Row],[CONTROLN]],vlookup_table[],2,FALSE)</f>
        <v>0</v>
      </c>
      <c r="O90">
        <f>VLOOKUP(Table58[[#This Row],[CONTROLN]],vlookup_table[],4,FALSE)</f>
        <v>4608</v>
      </c>
      <c r="P90" t="str">
        <f>VLOOKUP(Table58[[#This Row],[CONTROLN]],vlookup_table[],5,FALSE)</f>
        <v>U2</v>
      </c>
      <c r="Q90">
        <f>VLOOKUP(Table58[[#This Row],[CONTROLN]],vlookup_table[],7,FALSE)</f>
        <v>10</v>
      </c>
      <c r="R90">
        <f t="shared" si="3"/>
        <v>50</v>
      </c>
      <c r="S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0" t="str">
        <f>IF(Table58[[#This Row],[GENDER]]="M","Hombre","Mujer")</f>
        <v>Mujer</v>
      </c>
      <c r="U90" t="str">
        <f>_xlfn.CONCAT(Table58[[#This Row],[STATE]]," ", Table58[[#This Row],[DOMAIN]])</f>
        <v>CA U2</v>
      </c>
      <c r="V90" s="2">
        <f t="shared" ca="1" si="4"/>
        <v>45915</v>
      </c>
      <c r="W90" s="3">
        <f t="shared" ca="1" si="5"/>
        <v>45915.408431249998</v>
      </c>
      <c r="X90">
        <f>ROUND(Table58[[#This Row],[AVGGIFT]],1)</f>
        <v>6.1</v>
      </c>
    </row>
    <row r="91" spans="1:24" x14ac:dyDescent="0.35">
      <c r="A91">
        <v>147406</v>
      </c>
      <c r="B91" t="s">
        <v>22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  <c r="N91">
        <f>VLOOKUP(Table58[[#This Row],[CONTROLN]],vlookup_table[],2,FALSE)</f>
        <v>1002</v>
      </c>
      <c r="O91">
        <f>VLOOKUP(Table58[[#This Row],[CONTROLN]],vlookup_table[],4,FALSE)</f>
        <v>2801</v>
      </c>
      <c r="P91" t="str">
        <f>VLOOKUP(Table58[[#This Row],[CONTROLN]],vlookup_table[],5,FALSE)</f>
        <v>U1</v>
      </c>
      <c r="Q91">
        <f>VLOOKUP(Table58[[#This Row],[CONTROLN]],vlookup_table[],7,FALSE)</f>
        <v>38</v>
      </c>
      <c r="R91">
        <f t="shared" si="3"/>
        <v>69</v>
      </c>
      <c r="S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1" t="str">
        <f>IF(Table58[[#This Row],[GENDER]]="M","Hombre","Mujer")</f>
        <v>Hombre</v>
      </c>
      <c r="U91" t="str">
        <f>_xlfn.CONCAT(Table58[[#This Row],[STATE]]," ", Table58[[#This Row],[DOMAIN]])</f>
        <v>CA U1</v>
      </c>
      <c r="V91" s="2">
        <f t="shared" ca="1" si="4"/>
        <v>45915</v>
      </c>
      <c r="W91" s="3">
        <f t="shared" ca="1" si="5"/>
        <v>45915.408431249998</v>
      </c>
      <c r="X91">
        <f>ROUND(Table58[[#This Row],[AVGGIFT]],1)</f>
        <v>30.9</v>
      </c>
    </row>
    <row r="92" spans="1:24" x14ac:dyDescent="0.35">
      <c r="A92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  <c r="N92">
        <f>VLOOKUP(Table58[[#This Row],[CONTROLN]],vlookup_table[],2,FALSE)</f>
        <v>0</v>
      </c>
      <c r="O92">
        <f>VLOOKUP(Table58[[#This Row],[CONTROLN]],vlookup_table[],4,FALSE)</f>
        <v>4103</v>
      </c>
      <c r="P92" t="str">
        <f>VLOOKUP(Table58[[#This Row],[CONTROLN]],vlookup_table[],5,FALSE)</f>
        <v>T2</v>
      </c>
      <c r="Q92">
        <f>VLOOKUP(Table58[[#This Row],[CONTROLN]],vlookup_table[],7,FALSE)</f>
        <v>15</v>
      </c>
      <c r="R92">
        <f t="shared" si="3"/>
        <v>56</v>
      </c>
      <c r="S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2" t="str">
        <f>IF(Table58[[#This Row],[GENDER]]="M","Hombre","Mujer")</f>
        <v>Mujer</v>
      </c>
      <c r="U92" t="str">
        <f>_xlfn.CONCAT(Table58[[#This Row],[STATE]]," ", Table58[[#This Row],[DOMAIN]])</f>
        <v>MO T2</v>
      </c>
      <c r="V92" s="2">
        <f t="shared" ca="1" si="4"/>
        <v>45915</v>
      </c>
      <c r="W92" s="3">
        <f t="shared" ca="1" si="5"/>
        <v>45915.408431249998</v>
      </c>
      <c r="X92">
        <f>ROUND(Table58[[#This Row],[AVGGIFT]],1)</f>
        <v>7.1</v>
      </c>
    </row>
    <row r="93" spans="1:24" x14ac:dyDescent="0.35">
      <c r="A93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  <c r="N93">
        <f>VLOOKUP(Table58[[#This Row],[CONTROLN]],vlookup_table[],2,FALSE)</f>
        <v>72</v>
      </c>
      <c r="O93">
        <f>VLOOKUP(Table58[[#This Row],[CONTROLN]],vlookup_table[],4,FALSE)</f>
        <v>3201</v>
      </c>
      <c r="P93" t="str">
        <f>VLOOKUP(Table58[[#This Row],[CONTROLN]],vlookup_table[],5,FALSE)</f>
        <v>S1</v>
      </c>
      <c r="Q93">
        <f>VLOOKUP(Table58[[#This Row],[CONTROLN]],vlookup_table[],7,FALSE)</f>
        <v>14</v>
      </c>
      <c r="R93">
        <f t="shared" si="3"/>
        <v>65</v>
      </c>
      <c r="S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3" t="str">
        <f>IF(Table58[[#This Row],[GENDER]]="M","Hombre","Mujer")</f>
        <v>Hombre</v>
      </c>
      <c r="U93" t="str">
        <f>_xlfn.CONCAT(Table58[[#This Row],[STATE]]," ", Table58[[#This Row],[DOMAIN]])</f>
        <v>MN S1</v>
      </c>
      <c r="V93" s="2">
        <f t="shared" ca="1" si="4"/>
        <v>45915</v>
      </c>
      <c r="W93" s="3">
        <f t="shared" ca="1" si="5"/>
        <v>45915.408431249998</v>
      </c>
      <c r="X93">
        <f>ROUND(Table58[[#This Row],[AVGGIFT]],1)</f>
        <v>14</v>
      </c>
    </row>
    <row r="94" spans="1:24" x14ac:dyDescent="0.35">
      <c r="A94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  <c r="N94">
        <f>VLOOKUP(Table58[[#This Row],[CONTROLN]],vlookup_table[],2,FALSE)</f>
        <v>0</v>
      </c>
      <c r="O94">
        <f>VLOOKUP(Table58[[#This Row],[CONTROLN]],vlookup_table[],4,FALSE)</f>
        <v>2009</v>
      </c>
      <c r="P94" t="str">
        <f>VLOOKUP(Table58[[#This Row],[CONTROLN]],vlookup_table[],5,FALSE)</f>
        <v>C1</v>
      </c>
      <c r="Q94">
        <f>VLOOKUP(Table58[[#This Row],[CONTROLN]],vlookup_table[],7,FALSE)</f>
        <v>9</v>
      </c>
      <c r="R94">
        <f t="shared" si="3"/>
        <v>76</v>
      </c>
      <c r="S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4" t="str">
        <f>IF(Table58[[#This Row],[GENDER]]="M","Hombre","Mujer")</f>
        <v>Hombre</v>
      </c>
      <c r="U94" t="str">
        <f>_xlfn.CONCAT(Table58[[#This Row],[STATE]]," ", Table58[[#This Row],[DOMAIN]])</f>
        <v>AZ C1</v>
      </c>
      <c r="V94" s="2">
        <f t="shared" ca="1" si="4"/>
        <v>45915</v>
      </c>
      <c r="W94" s="3">
        <f t="shared" ca="1" si="5"/>
        <v>45915.408431249998</v>
      </c>
      <c r="X94">
        <f>ROUND(Table58[[#This Row],[AVGGIFT]],1)</f>
        <v>7.9</v>
      </c>
    </row>
    <row r="95" spans="1:24" x14ac:dyDescent="0.35">
      <c r="A95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  <c r="N95">
        <f>VLOOKUP(Table58[[#This Row],[CONTROLN]],vlookup_table[],2,FALSE)</f>
        <v>1</v>
      </c>
      <c r="O95">
        <f>VLOOKUP(Table58[[#This Row],[CONTROLN]],vlookup_table[],4,FALSE)</f>
        <v>1708</v>
      </c>
      <c r="P95" t="str">
        <f>VLOOKUP(Table58[[#This Row],[CONTROLN]],vlookup_table[],5,FALSE)</f>
        <v>S1</v>
      </c>
      <c r="Q95">
        <f>VLOOKUP(Table58[[#This Row],[CONTROLN]],vlookup_table[],7,FALSE)</f>
        <v>10</v>
      </c>
      <c r="R95">
        <f t="shared" si="3"/>
        <v>79</v>
      </c>
      <c r="S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5" t="str">
        <f>IF(Table58[[#This Row],[GENDER]]="M","Hombre","Mujer")</f>
        <v>Hombre</v>
      </c>
      <c r="U95" t="str">
        <f>_xlfn.CONCAT(Table58[[#This Row],[STATE]]," ", Table58[[#This Row],[DOMAIN]])</f>
        <v>MO S1</v>
      </c>
      <c r="V95" s="2">
        <f t="shared" ca="1" si="4"/>
        <v>45915</v>
      </c>
      <c r="W95" s="3">
        <f t="shared" ca="1" si="5"/>
        <v>45915.408431249998</v>
      </c>
      <c r="X95">
        <f>ROUND(Table58[[#This Row],[AVGGIFT]],1)</f>
        <v>7.3</v>
      </c>
    </row>
    <row r="96" spans="1:24" x14ac:dyDescent="0.35">
      <c r="A96">
        <v>37118</v>
      </c>
      <c r="B96" t="s">
        <v>13</v>
      </c>
      <c r="C96" t="s">
        <v>109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  <c r="N96">
        <f>VLOOKUP(Table58[[#This Row],[CONTROLN]],vlookup_table[],2,FALSE)</f>
        <v>0</v>
      </c>
      <c r="O96">
        <f>VLOOKUP(Table58[[#This Row],[CONTROLN]],vlookup_table[],4,FALSE)</f>
        <v>2607</v>
      </c>
      <c r="P96" t="str">
        <f>VLOOKUP(Table58[[#This Row],[CONTROLN]],vlookup_table[],5,FALSE)</f>
        <v>S2</v>
      </c>
      <c r="Q96">
        <f>VLOOKUP(Table58[[#This Row],[CONTROLN]],vlookup_table[],7,FALSE)</f>
        <v>15</v>
      </c>
      <c r="R96">
        <f t="shared" si="3"/>
        <v>70</v>
      </c>
      <c r="S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6" t="str">
        <f>IF(Table58[[#This Row],[GENDER]]="M","Hombre","Mujer")</f>
        <v>Mujer</v>
      </c>
      <c r="U96" t="str">
        <f>_xlfn.CONCAT(Table58[[#This Row],[STATE]]," ", Table58[[#This Row],[DOMAIN]])</f>
        <v>FL S2</v>
      </c>
      <c r="V96" s="2">
        <f t="shared" ca="1" si="4"/>
        <v>45915</v>
      </c>
      <c r="W96" s="3">
        <f t="shared" ca="1" si="5"/>
        <v>45915.408431249998</v>
      </c>
      <c r="X96">
        <f>ROUND(Table58[[#This Row],[AVGGIFT]],1)</f>
        <v>9.9</v>
      </c>
    </row>
    <row r="97" spans="1:24" x14ac:dyDescent="0.35">
      <c r="A97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  <c r="N97">
        <f>VLOOKUP(Table58[[#This Row],[CONTROLN]],vlookup_table[],2,FALSE)</f>
        <v>0</v>
      </c>
      <c r="O97">
        <f>VLOOKUP(Table58[[#This Row],[CONTROLN]],vlookup_table[],4,FALSE)</f>
        <v>4201</v>
      </c>
      <c r="P97" t="str">
        <f>VLOOKUP(Table58[[#This Row],[CONTROLN]],vlookup_table[],5,FALSE)</f>
        <v>R2</v>
      </c>
      <c r="Q97">
        <f>VLOOKUP(Table58[[#This Row],[CONTROLN]],vlookup_table[],7,FALSE)</f>
        <v>14</v>
      </c>
      <c r="R97">
        <f t="shared" si="3"/>
        <v>55</v>
      </c>
      <c r="S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7" t="str">
        <f>IF(Table58[[#This Row],[GENDER]]="M","Hombre","Mujer")</f>
        <v>Hombre</v>
      </c>
      <c r="U97" t="str">
        <f>_xlfn.CONCAT(Table58[[#This Row],[STATE]]," ", Table58[[#This Row],[DOMAIN]])</f>
        <v>LA R2</v>
      </c>
      <c r="V97" s="2">
        <f t="shared" ca="1" si="4"/>
        <v>45915</v>
      </c>
      <c r="W97" s="3">
        <f t="shared" ca="1" si="5"/>
        <v>45915.408431249998</v>
      </c>
      <c r="X97">
        <f>ROUND(Table58[[#This Row],[AVGGIFT]],1)</f>
        <v>10.199999999999999</v>
      </c>
    </row>
    <row r="98" spans="1:24" x14ac:dyDescent="0.35">
      <c r="A98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  <c r="N98">
        <f>VLOOKUP(Table58[[#This Row],[CONTROLN]],vlookup_table[],2,FALSE)</f>
        <v>2</v>
      </c>
      <c r="O98">
        <f>VLOOKUP(Table58[[#This Row],[CONTROLN]],vlookup_table[],4,FALSE)</f>
        <v>2710</v>
      </c>
      <c r="P98" t="str">
        <f>VLOOKUP(Table58[[#This Row],[CONTROLN]],vlookup_table[],5,FALSE)</f>
        <v>T2</v>
      </c>
      <c r="Q98">
        <f>VLOOKUP(Table58[[#This Row],[CONTROLN]],vlookup_table[],7,FALSE)</f>
        <v>5</v>
      </c>
      <c r="R98">
        <f t="shared" si="3"/>
        <v>69</v>
      </c>
      <c r="S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8" t="str">
        <f>IF(Table58[[#This Row],[GENDER]]="M","Hombre","Mujer")</f>
        <v>Mujer</v>
      </c>
      <c r="U98" t="str">
        <f>_xlfn.CONCAT(Table58[[#This Row],[STATE]]," ", Table58[[#This Row],[DOMAIN]])</f>
        <v>NM T2</v>
      </c>
      <c r="V98" s="2">
        <f t="shared" ca="1" si="4"/>
        <v>45915</v>
      </c>
      <c r="W98" s="3">
        <f t="shared" ca="1" si="5"/>
        <v>45915.408431249998</v>
      </c>
      <c r="X98">
        <f>ROUND(Table58[[#This Row],[AVGGIFT]],1)</f>
        <v>5</v>
      </c>
    </row>
    <row r="99" spans="1:24" x14ac:dyDescent="0.35">
      <c r="A99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  <c r="N99">
        <f>VLOOKUP(Table58[[#This Row],[CONTROLN]],vlookup_table[],2,FALSE)</f>
        <v>0</v>
      </c>
      <c r="O99">
        <f>VLOOKUP(Table58[[#This Row],[CONTROLN]],vlookup_table[],4,FALSE)</f>
        <v>3601</v>
      </c>
      <c r="P99" t="str">
        <f>VLOOKUP(Table58[[#This Row],[CONTROLN]],vlookup_table[],5,FALSE)</f>
        <v>S2</v>
      </c>
      <c r="Q99">
        <f>VLOOKUP(Table58[[#This Row],[CONTROLN]],vlookup_table[],7,FALSE)</f>
        <v>15</v>
      </c>
      <c r="R99">
        <f t="shared" si="3"/>
        <v>61</v>
      </c>
      <c r="S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9" t="str">
        <f>IF(Table58[[#This Row],[GENDER]]="M","Hombre","Mujer")</f>
        <v>Mujer</v>
      </c>
      <c r="U99" t="str">
        <f>_xlfn.CONCAT(Table58[[#This Row],[STATE]]," ", Table58[[#This Row],[DOMAIN]])</f>
        <v>IA S2</v>
      </c>
      <c r="V99" s="2">
        <f t="shared" ca="1" si="4"/>
        <v>45915</v>
      </c>
      <c r="W99" s="3">
        <f t="shared" ca="1" si="5"/>
        <v>45915.408431249998</v>
      </c>
      <c r="X99">
        <f>ROUND(Table58[[#This Row],[AVGGIFT]],1)</f>
        <v>12.3</v>
      </c>
    </row>
    <row r="100" spans="1:24" x14ac:dyDescent="0.35">
      <c r="A100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  <c r="N100">
        <f>VLOOKUP(Table58[[#This Row],[CONTROLN]],vlookup_table[],2,FALSE)</f>
        <v>1</v>
      </c>
      <c r="O100">
        <f>VLOOKUP(Table58[[#This Row],[CONTROLN]],vlookup_table[],4,FALSE)</f>
        <v>0</v>
      </c>
      <c r="P100" t="str">
        <f>VLOOKUP(Table58[[#This Row],[CONTROLN]],vlookup_table[],5,FALSE)</f>
        <v>R2</v>
      </c>
      <c r="Q100">
        <f>VLOOKUP(Table58[[#This Row],[CONTROLN]],vlookup_table[],7,FALSE)</f>
        <v>20</v>
      </c>
      <c r="R100" t="str">
        <f t="shared" si="3"/>
        <v/>
      </c>
      <c r="S1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0" t="str">
        <f>IF(Table58[[#This Row],[GENDER]]="M","Hombre","Mujer")</f>
        <v>Hombre</v>
      </c>
      <c r="U100" t="str">
        <f>_xlfn.CONCAT(Table58[[#This Row],[STATE]]," ", Table58[[#This Row],[DOMAIN]])</f>
        <v>MN R2</v>
      </c>
      <c r="V100" s="2">
        <f t="shared" ca="1" si="4"/>
        <v>45915</v>
      </c>
      <c r="W100" s="3">
        <f t="shared" ca="1" si="5"/>
        <v>45915.408431249998</v>
      </c>
      <c r="X100">
        <f>ROUND(Table58[[#This Row],[AVGGIFT]],1)</f>
        <v>10</v>
      </c>
    </row>
    <row r="101" spans="1:24" x14ac:dyDescent="0.35">
      <c r="A101">
        <v>168078</v>
      </c>
      <c r="B101" t="s">
        <v>22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  <c r="N101">
        <f>VLOOKUP(Table58[[#This Row],[CONTROLN]],vlookup_table[],2,FALSE)</f>
        <v>1</v>
      </c>
      <c r="O101">
        <f>VLOOKUP(Table58[[#This Row],[CONTROLN]],vlookup_table[],4,FALSE)</f>
        <v>3501</v>
      </c>
      <c r="P101" t="str">
        <f>VLOOKUP(Table58[[#This Row],[CONTROLN]],vlookup_table[],5,FALSE)</f>
        <v>S1</v>
      </c>
      <c r="Q101">
        <f>VLOOKUP(Table58[[#This Row],[CONTROLN]],vlookup_table[],7,FALSE)</f>
        <v>19</v>
      </c>
      <c r="R101">
        <f t="shared" si="3"/>
        <v>62</v>
      </c>
      <c r="S1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1" t="str">
        <f>IF(Table58[[#This Row],[GENDER]]="M","Hombre","Mujer")</f>
        <v>Hombre</v>
      </c>
      <c r="U101" t="str">
        <f>_xlfn.CONCAT(Table58[[#This Row],[STATE]]," ", Table58[[#This Row],[DOMAIN]])</f>
        <v>CA S1</v>
      </c>
      <c r="V101" s="2">
        <f t="shared" ca="1" si="4"/>
        <v>45915</v>
      </c>
      <c r="W101" s="3">
        <f t="shared" ca="1" si="5"/>
        <v>45915.408431249998</v>
      </c>
      <c r="X101">
        <f>ROUND(Table58[[#This Row],[AVGGIFT]],1)</f>
        <v>13.7</v>
      </c>
    </row>
    <row r="102" spans="1:24" x14ac:dyDescent="0.35">
      <c r="A102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  <c r="N102">
        <f>VLOOKUP(Table58[[#This Row],[CONTROLN]],vlookup_table[],2,FALSE)</f>
        <v>1</v>
      </c>
      <c r="O102">
        <f>VLOOKUP(Table58[[#This Row],[CONTROLN]],vlookup_table[],4,FALSE)</f>
        <v>5908</v>
      </c>
      <c r="P102" t="str">
        <f>VLOOKUP(Table58[[#This Row],[CONTROLN]],vlookup_table[],5,FALSE)</f>
        <v>S2</v>
      </c>
      <c r="Q102">
        <f>VLOOKUP(Table58[[#This Row],[CONTROLN]],vlookup_table[],7,FALSE)</f>
        <v>25</v>
      </c>
      <c r="R102">
        <f t="shared" si="3"/>
        <v>37</v>
      </c>
      <c r="S1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2" t="str">
        <f>IF(Table58[[#This Row],[GENDER]]="M","Hombre","Mujer")</f>
        <v>Hombre</v>
      </c>
      <c r="U102" t="str">
        <f>_xlfn.CONCAT(Table58[[#This Row],[STATE]]," ", Table58[[#This Row],[DOMAIN]])</f>
        <v>SC S2</v>
      </c>
      <c r="V102" s="2">
        <f t="shared" ca="1" si="4"/>
        <v>45915</v>
      </c>
      <c r="W102" s="3">
        <f t="shared" ca="1" si="5"/>
        <v>45915.408431249998</v>
      </c>
      <c r="X102">
        <f>ROUND(Table58[[#This Row],[AVGGIFT]],1)</f>
        <v>10.9</v>
      </c>
    </row>
    <row r="103" spans="1:24" x14ac:dyDescent="0.35">
      <c r="A103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  <c r="N103">
        <f>VLOOKUP(Table58[[#This Row],[CONTROLN]],vlookup_table[],2,FALSE)</f>
        <v>1</v>
      </c>
      <c r="O103">
        <f>VLOOKUP(Table58[[#This Row],[CONTROLN]],vlookup_table[],4,FALSE)</f>
        <v>0</v>
      </c>
      <c r="P103" t="str">
        <f>VLOOKUP(Table58[[#This Row],[CONTROLN]],vlookup_table[],5,FALSE)</f>
        <v>C3</v>
      </c>
      <c r="Q103">
        <f>VLOOKUP(Table58[[#This Row],[CONTROLN]],vlookup_table[],7,FALSE)</f>
        <v>20</v>
      </c>
      <c r="R103" t="str">
        <f t="shared" si="3"/>
        <v/>
      </c>
      <c r="S1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" t="str">
        <f>IF(Table58[[#This Row],[GENDER]]="M","Hombre","Mujer")</f>
        <v>Hombre</v>
      </c>
      <c r="U103" t="str">
        <f>_xlfn.CONCAT(Table58[[#This Row],[STATE]]," ", Table58[[#This Row],[DOMAIN]])</f>
        <v>FL C3</v>
      </c>
      <c r="V103" s="2">
        <f t="shared" ca="1" si="4"/>
        <v>45915</v>
      </c>
      <c r="W103" s="3">
        <f t="shared" ca="1" si="5"/>
        <v>45915.408431249998</v>
      </c>
      <c r="X103">
        <f>ROUND(Table58[[#This Row],[AVGGIFT]],1)</f>
        <v>20</v>
      </c>
    </row>
    <row r="104" spans="1:24" x14ac:dyDescent="0.35">
      <c r="A104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  <c r="N104">
        <f>VLOOKUP(Table58[[#This Row],[CONTROLN]],vlookup_table[],2,FALSE)</f>
        <v>0</v>
      </c>
      <c r="O104">
        <f>VLOOKUP(Table58[[#This Row],[CONTROLN]],vlookup_table[],4,FALSE)</f>
        <v>2805</v>
      </c>
      <c r="P104" t="str">
        <f>VLOOKUP(Table58[[#This Row],[CONTROLN]],vlookup_table[],5,FALSE)</f>
        <v>T2</v>
      </c>
      <c r="Q104">
        <f>VLOOKUP(Table58[[#This Row],[CONTROLN]],vlookup_table[],7,FALSE)</f>
        <v>5</v>
      </c>
      <c r="R104">
        <f t="shared" si="3"/>
        <v>69</v>
      </c>
      <c r="S1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4" t="str">
        <f>IF(Table58[[#This Row],[GENDER]]="M","Hombre","Mujer")</f>
        <v>Hombre</v>
      </c>
      <c r="U104" t="str">
        <f>_xlfn.CONCAT(Table58[[#This Row],[STATE]]," ", Table58[[#This Row],[DOMAIN]])</f>
        <v>IN T2</v>
      </c>
      <c r="V104" s="2">
        <f t="shared" ca="1" si="4"/>
        <v>45915</v>
      </c>
      <c r="W104" s="3">
        <f t="shared" ca="1" si="5"/>
        <v>45915.408431249998</v>
      </c>
      <c r="X104">
        <f>ROUND(Table58[[#This Row],[AVGGIFT]],1)</f>
        <v>5.4</v>
      </c>
    </row>
    <row r="105" spans="1:24" x14ac:dyDescent="0.35">
      <c r="A105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  <c r="N105">
        <f>VLOOKUP(Table58[[#This Row],[CONTROLN]],vlookup_table[],2,FALSE)</f>
        <v>0</v>
      </c>
      <c r="O105">
        <f>VLOOKUP(Table58[[#This Row],[CONTROLN]],vlookup_table[],4,FALSE)</f>
        <v>2911</v>
      </c>
      <c r="P105" t="str">
        <f>VLOOKUP(Table58[[#This Row],[CONTROLN]],vlookup_table[],5,FALSE)</f>
        <v>R3</v>
      </c>
      <c r="Q105">
        <f>VLOOKUP(Table58[[#This Row],[CONTROLN]],vlookup_table[],7,FALSE)</f>
        <v>5</v>
      </c>
      <c r="R105">
        <f t="shared" si="3"/>
        <v>67</v>
      </c>
      <c r="S1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5" t="str">
        <f>IF(Table58[[#This Row],[GENDER]]="M","Hombre","Mujer")</f>
        <v>Mujer</v>
      </c>
      <c r="U105" t="str">
        <f>_xlfn.CONCAT(Table58[[#This Row],[STATE]]," ", Table58[[#This Row],[DOMAIN]])</f>
        <v>KY R3</v>
      </c>
      <c r="V105" s="2">
        <f t="shared" ca="1" si="4"/>
        <v>45915</v>
      </c>
      <c r="W105" s="3">
        <f t="shared" ca="1" si="5"/>
        <v>45915.408431249998</v>
      </c>
      <c r="X105">
        <f>ROUND(Table58[[#This Row],[AVGGIFT]],1)</f>
        <v>4.3</v>
      </c>
    </row>
    <row r="106" spans="1:24" x14ac:dyDescent="0.35">
      <c r="A106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  <c r="N106">
        <f>VLOOKUP(Table58[[#This Row],[CONTROLN]],vlookup_table[],2,FALSE)</f>
        <v>0</v>
      </c>
      <c r="O106">
        <f>VLOOKUP(Table58[[#This Row],[CONTROLN]],vlookup_table[],4,FALSE)</f>
        <v>2701</v>
      </c>
      <c r="P106" t="str">
        <f>VLOOKUP(Table58[[#This Row],[CONTROLN]],vlookup_table[],5,FALSE)</f>
        <v>R2</v>
      </c>
      <c r="Q106">
        <f>VLOOKUP(Table58[[#This Row],[CONTROLN]],vlookup_table[],7,FALSE)</f>
        <v>20</v>
      </c>
      <c r="R106">
        <f t="shared" si="3"/>
        <v>70</v>
      </c>
      <c r="S1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6" t="str">
        <f>IF(Table58[[#This Row],[GENDER]]="M","Hombre","Mujer")</f>
        <v>Mujer</v>
      </c>
      <c r="U106" t="str">
        <f>_xlfn.CONCAT(Table58[[#This Row],[STATE]]," ", Table58[[#This Row],[DOMAIN]])</f>
        <v>KY R2</v>
      </c>
      <c r="V106" s="2">
        <f t="shared" ca="1" si="4"/>
        <v>45915</v>
      </c>
      <c r="W106" s="3">
        <f t="shared" ca="1" si="5"/>
        <v>45915.408431249998</v>
      </c>
      <c r="X106">
        <f>ROUND(Table58[[#This Row],[AVGGIFT]],1)</f>
        <v>6.1</v>
      </c>
    </row>
    <row r="107" spans="1:24" x14ac:dyDescent="0.35">
      <c r="A107">
        <v>164306</v>
      </c>
      <c r="B107" t="s">
        <v>22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  <c r="N107">
        <f>VLOOKUP(Table58[[#This Row],[CONTROLN]],vlookup_table[],2,FALSE)</f>
        <v>0</v>
      </c>
      <c r="O107">
        <f>VLOOKUP(Table58[[#This Row],[CONTROLN]],vlookup_table[],4,FALSE)</f>
        <v>0</v>
      </c>
      <c r="P107" t="str">
        <f>VLOOKUP(Table58[[#This Row],[CONTROLN]],vlookup_table[],5,FALSE)</f>
        <v>S2</v>
      </c>
      <c r="Q107">
        <f>VLOOKUP(Table58[[#This Row],[CONTROLN]],vlookup_table[],7,FALSE)</f>
        <v>30</v>
      </c>
      <c r="R107" t="str">
        <f t="shared" si="3"/>
        <v/>
      </c>
      <c r="S1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" t="str">
        <f>IF(Table58[[#This Row],[GENDER]]="M","Hombre","Mujer")</f>
        <v>Mujer</v>
      </c>
      <c r="U107" t="str">
        <f>_xlfn.CONCAT(Table58[[#This Row],[STATE]]," ", Table58[[#This Row],[DOMAIN]])</f>
        <v>CA S2</v>
      </c>
      <c r="V107" s="2">
        <f t="shared" ca="1" si="4"/>
        <v>45915</v>
      </c>
      <c r="W107" s="3">
        <f t="shared" ca="1" si="5"/>
        <v>45915.408431249998</v>
      </c>
      <c r="X107">
        <f>ROUND(Table58[[#This Row],[AVGGIFT]],1)</f>
        <v>15</v>
      </c>
    </row>
    <row r="108" spans="1:24" x14ac:dyDescent="0.35">
      <c r="A108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  <c r="N108">
        <f>VLOOKUP(Table58[[#This Row],[CONTROLN]],vlookup_table[],2,FALSE)</f>
        <v>0</v>
      </c>
      <c r="O108">
        <f>VLOOKUP(Table58[[#This Row],[CONTROLN]],vlookup_table[],4,FALSE)</f>
        <v>1501</v>
      </c>
      <c r="P108" t="str">
        <f>VLOOKUP(Table58[[#This Row],[CONTROLN]],vlookup_table[],5,FALSE)</f>
        <v>S1</v>
      </c>
      <c r="Q108">
        <f>VLOOKUP(Table58[[#This Row],[CONTROLN]],vlookup_table[],7,FALSE)</f>
        <v>20</v>
      </c>
      <c r="R108">
        <f t="shared" si="3"/>
        <v>82</v>
      </c>
      <c r="S1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8" t="str">
        <f>IF(Table58[[#This Row],[GENDER]]="M","Hombre","Mujer")</f>
        <v>Mujer</v>
      </c>
      <c r="U108" t="str">
        <f>_xlfn.CONCAT(Table58[[#This Row],[STATE]]," ", Table58[[#This Row],[DOMAIN]])</f>
        <v>OK S1</v>
      </c>
      <c r="V108" s="2">
        <f t="shared" ca="1" si="4"/>
        <v>45915</v>
      </c>
      <c r="W108" s="3">
        <f t="shared" ca="1" si="5"/>
        <v>45915.408431249998</v>
      </c>
      <c r="X108">
        <f>ROUND(Table58[[#This Row],[AVGGIFT]],1)</f>
        <v>20</v>
      </c>
    </row>
    <row r="109" spans="1:24" x14ac:dyDescent="0.35">
      <c r="A109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  <c r="N109">
        <f>VLOOKUP(Table58[[#This Row],[CONTROLN]],vlookup_table[],2,FALSE)</f>
        <v>28</v>
      </c>
      <c r="O109">
        <f>VLOOKUP(Table58[[#This Row],[CONTROLN]],vlookup_table[],4,FALSE)</f>
        <v>0</v>
      </c>
      <c r="P109" t="str">
        <f>VLOOKUP(Table58[[#This Row],[CONTROLN]],vlookup_table[],5,FALSE)</f>
        <v>T1</v>
      </c>
      <c r="Q109">
        <f>VLOOKUP(Table58[[#This Row],[CONTROLN]],vlookup_table[],7,FALSE)</f>
        <v>40</v>
      </c>
      <c r="R109" t="str">
        <f t="shared" si="3"/>
        <v/>
      </c>
      <c r="S1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9" t="str">
        <f>IF(Table58[[#This Row],[GENDER]]="M","Hombre","Mujer")</f>
        <v>Mujer</v>
      </c>
      <c r="U109" t="str">
        <f>_xlfn.CONCAT(Table58[[#This Row],[STATE]]," ", Table58[[#This Row],[DOMAIN]])</f>
        <v>CT T1</v>
      </c>
      <c r="V109" s="2">
        <f t="shared" ca="1" si="4"/>
        <v>45915</v>
      </c>
      <c r="W109" s="3">
        <f t="shared" ca="1" si="5"/>
        <v>45915.408431249998</v>
      </c>
      <c r="X109">
        <f>ROUND(Table58[[#This Row],[AVGGIFT]],1)</f>
        <v>28.3</v>
      </c>
    </row>
    <row r="110" spans="1:24" x14ac:dyDescent="0.35">
      <c r="A110">
        <v>102224</v>
      </c>
      <c r="B110" t="s">
        <v>59</v>
      </c>
      <c r="C110" t="s">
        <v>109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  <c r="N110">
        <f>VLOOKUP(Table58[[#This Row],[CONTROLN]],vlookup_table[],2,FALSE)</f>
        <v>1002</v>
      </c>
      <c r="O110">
        <f>VLOOKUP(Table58[[#This Row],[CONTROLN]],vlookup_table[],4,FALSE)</f>
        <v>0</v>
      </c>
      <c r="P110" t="str">
        <f>VLOOKUP(Table58[[#This Row],[CONTROLN]],vlookup_table[],5,FALSE)</f>
        <v>S1</v>
      </c>
      <c r="Q110">
        <f>VLOOKUP(Table58[[#This Row],[CONTROLN]],vlookup_table[],7,FALSE)</f>
        <v>6</v>
      </c>
      <c r="R110" t="str">
        <f t="shared" si="3"/>
        <v/>
      </c>
      <c r="S1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0" t="str">
        <f>IF(Table58[[#This Row],[GENDER]]="M","Hombre","Mujer")</f>
        <v>Mujer</v>
      </c>
      <c r="U110" t="str">
        <f>_xlfn.CONCAT(Table58[[#This Row],[STATE]]," ", Table58[[#This Row],[DOMAIN]])</f>
        <v>NJ S1</v>
      </c>
      <c r="V110" s="2">
        <f t="shared" ca="1" si="4"/>
        <v>45915</v>
      </c>
      <c r="W110" s="3">
        <f t="shared" ca="1" si="5"/>
        <v>45915.408431249998</v>
      </c>
      <c r="X110">
        <f>ROUND(Table58[[#This Row],[AVGGIFT]],1)</f>
        <v>6.1</v>
      </c>
    </row>
    <row r="111" spans="1:24" x14ac:dyDescent="0.35">
      <c r="A111">
        <v>155375</v>
      </c>
      <c r="B111" t="s">
        <v>22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  <c r="N111">
        <f>VLOOKUP(Table58[[#This Row],[CONTROLN]],vlookup_table[],2,FALSE)</f>
        <v>2</v>
      </c>
      <c r="O111">
        <f>VLOOKUP(Table58[[#This Row],[CONTROLN]],vlookup_table[],4,FALSE)</f>
        <v>2201</v>
      </c>
      <c r="P111" t="str">
        <f>VLOOKUP(Table58[[#This Row],[CONTROLN]],vlookup_table[],5,FALSE)</f>
        <v>S2</v>
      </c>
      <c r="Q111">
        <f>VLOOKUP(Table58[[#This Row],[CONTROLN]],vlookup_table[],7,FALSE)</f>
        <v>6</v>
      </c>
      <c r="R111">
        <f t="shared" si="3"/>
        <v>75</v>
      </c>
      <c r="S1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1" t="str">
        <f>IF(Table58[[#This Row],[GENDER]]="M","Hombre","Mujer")</f>
        <v>Mujer</v>
      </c>
      <c r="U111" t="str">
        <f>_xlfn.CONCAT(Table58[[#This Row],[STATE]]," ", Table58[[#This Row],[DOMAIN]])</f>
        <v>CA S2</v>
      </c>
      <c r="V111" s="2">
        <f t="shared" ca="1" si="4"/>
        <v>45915</v>
      </c>
      <c r="W111" s="3">
        <f t="shared" ca="1" si="5"/>
        <v>45915.408431249998</v>
      </c>
      <c r="X111">
        <f>ROUND(Table58[[#This Row],[AVGGIFT]],1)</f>
        <v>5.8</v>
      </c>
    </row>
    <row r="112" spans="1:24" x14ac:dyDescent="0.35">
      <c r="A112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  <c r="N112">
        <f>VLOOKUP(Table58[[#This Row],[CONTROLN]],vlookup_table[],2,FALSE)</f>
        <v>0</v>
      </c>
      <c r="O112">
        <f>VLOOKUP(Table58[[#This Row],[CONTROLN]],vlookup_table[],4,FALSE)</f>
        <v>1704</v>
      </c>
      <c r="P112" t="str">
        <f>VLOOKUP(Table58[[#This Row],[CONTROLN]],vlookup_table[],5,FALSE)</f>
        <v>U1</v>
      </c>
      <c r="Q112">
        <f>VLOOKUP(Table58[[#This Row],[CONTROLN]],vlookup_table[],7,FALSE)</f>
        <v>10</v>
      </c>
      <c r="R112">
        <f t="shared" si="3"/>
        <v>80</v>
      </c>
      <c r="S1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2" t="str">
        <f>IF(Table58[[#This Row],[GENDER]]="M","Hombre","Mujer")</f>
        <v>Hombre</v>
      </c>
      <c r="U112" t="str">
        <f>_xlfn.CONCAT(Table58[[#This Row],[STATE]]," ", Table58[[#This Row],[DOMAIN]])</f>
        <v>FL U1</v>
      </c>
      <c r="V112" s="2">
        <f t="shared" ca="1" si="4"/>
        <v>45915</v>
      </c>
      <c r="W112" s="3">
        <f t="shared" ca="1" si="5"/>
        <v>45915.408431249998</v>
      </c>
      <c r="X112">
        <f>ROUND(Table58[[#This Row],[AVGGIFT]],1)</f>
        <v>10.199999999999999</v>
      </c>
    </row>
    <row r="113" spans="1:24" x14ac:dyDescent="0.35">
      <c r="A113">
        <v>149887</v>
      </c>
      <c r="B113" t="s">
        <v>22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  <c r="N113">
        <f>VLOOKUP(Table58[[#This Row],[CONTROLN]],vlookup_table[],2,FALSE)</f>
        <v>1</v>
      </c>
      <c r="O113">
        <f>VLOOKUP(Table58[[#This Row],[CONTROLN]],vlookup_table[],4,FALSE)</f>
        <v>0</v>
      </c>
      <c r="P113" t="str">
        <f>VLOOKUP(Table58[[#This Row],[CONTROLN]],vlookup_table[],5,FALSE)</f>
        <v>C3</v>
      </c>
      <c r="Q113">
        <f>VLOOKUP(Table58[[#This Row],[CONTROLN]],vlookup_table[],7,FALSE)</f>
        <v>15</v>
      </c>
      <c r="R113" t="str">
        <f t="shared" si="3"/>
        <v/>
      </c>
      <c r="S1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3" t="str">
        <f>IF(Table58[[#This Row],[GENDER]]="M","Hombre","Mujer")</f>
        <v>Hombre</v>
      </c>
      <c r="U113" t="str">
        <f>_xlfn.CONCAT(Table58[[#This Row],[STATE]]," ", Table58[[#This Row],[DOMAIN]])</f>
        <v>CA C3</v>
      </c>
      <c r="V113" s="2">
        <f t="shared" ca="1" si="4"/>
        <v>45915</v>
      </c>
      <c r="W113" s="3">
        <f t="shared" ca="1" si="5"/>
        <v>45915.408431249998</v>
      </c>
      <c r="X113">
        <f>ROUND(Table58[[#This Row],[AVGGIFT]],1)</f>
        <v>10.8</v>
      </c>
    </row>
    <row r="114" spans="1:24" x14ac:dyDescent="0.35">
      <c r="A114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  <c r="N114">
        <f>VLOOKUP(Table58[[#This Row],[CONTROLN]],vlookup_table[],2,FALSE)</f>
        <v>2</v>
      </c>
      <c r="O114">
        <f>VLOOKUP(Table58[[#This Row],[CONTROLN]],vlookup_table[],4,FALSE)</f>
        <v>6201</v>
      </c>
      <c r="P114" t="str">
        <f>VLOOKUP(Table58[[#This Row],[CONTROLN]],vlookup_table[],5,FALSE)</f>
        <v>S2</v>
      </c>
      <c r="Q114">
        <f>VLOOKUP(Table58[[#This Row],[CONTROLN]],vlookup_table[],7,FALSE)</f>
        <v>30</v>
      </c>
      <c r="R114">
        <f t="shared" si="3"/>
        <v>35</v>
      </c>
      <c r="S1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4" t="str">
        <f>IF(Table58[[#This Row],[GENDER]]="M","Hombre","Mujer")</f>
        <v>Mujer</v>
      </c>
      <c r="U114" t="str">
        <f>_xlfn.CONCAT(Table58[[#This Row],[STATE]]," ", Table58[[#This Row],[DOMAIN]])</f>
        <v>TX S2</v>
      </c>
      <c r="V114" s="2">
        <f t="shared" ca="1" si="4"/>
        <v>45915</v>
      </c>
      <c r="W114" s="3">
        <f t="shared" ca="1" si="5"/>
        <v>45915.408431249998</v>
      </c>
      <c r="X114">
        <f>ROUND(Table58[[#This Row],[AVGGIFT]],1)</f>
        <v>10.3</v>
      </c>
    </row>
    <row r="115" spans="1:24" x14ac:dyDescent="0.35">
      <c r="A115">
        <v>167892</v>
      </c>
      <c r="B115" t="s">
        <v>22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  <c r="N115">
        <f>VLOOKUP(Table58[[#This Row],[CONTROLN]],vlookup_table[],2,FALSE)</f>
        <v>0</v>
      </c>
      <c r="O115">
        <f>VLOOKUP(Table58[[#This Row],[CONTROLN]],vlookup_table[],4,FALSE)</f>
        <v>0</v>
      </c>
      <c r="P115" t="str">
        <f>VLOOKUP(Table58[[#This Row],[CONTROLN]],vlookup_table[],5,FALSE)</f>
        <v>U1</v>
      </c>
      <c r="Q115">
        <f>VLOOKUP(Table58[[#This Row],[CONTROLN]],vlookup_table[],7,FALSE)</f>
        <v>10</v>
      </c>
      <c r="R115" t="str">
        <f t="shared" si="3"/>
        <v/>
      </c>
      <c r="S1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5" t="str">
        <f>IF(Table58[[#This Row],[GENDER]]="M","Hombre","Mujer")</f>
        <v>Mujer</v>
      </c>
      <c r="U115" t="str">
        <f>_xlfn.CONCAT(Table58[[#This Row],[STATE]]," ", Table58[[#This Row],[DOMAIN]])</f>
        <v>CA U1</v>
      </c>
      <c r="V115" s="2">
        <f t="shared" ca="1" si="4"/>
        <v>45915</v>
      </c>
      <c r="W115" s="3">
        <f t="shared" ca="1" si="5"/>
        <v>45915.408431249998</v>
      </c>
      <c r="X115">
        <f>ROUND(Table58[[#This Row],[AVGGIFT]],1)</f>
        <v>7.7</v>
      </c>
    </row>
    <row r="116" spans="1:24" x14ac:dyDescent="0.35">
      <c r="A116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  <c r="N116">
        <f>VLOOKUP(Table58[[#This Row],[CONTROLN]],vlookup_table[],2,FALSE)</f>
        <v>0</v>
      </c>
      <c r="O116">
        <f>VLOOKUP(Table58[[#This Row],[CONTROLN]],vlookup_table[],4,FALSE)</f>
        <v>1801</v>
      </c>
      <c r="P116" t="str">
        <f>VLOOKUP(Table58[[#This Row],[CONTROLN]],vlookup_table[],5,FALSE)</f>
        <v>R3</v>
      </c>
      <c r="Q116">
        <f>VLOOKUP(Table58[[#This Row],[CONTROLN]],vlookup_table[],7,FALSE)</f>
        <v>2</v>
      </c>
      <c r="R116">
        <f t="shared" si="3"/>
        <v>79</v>
      </c>
      <c r="S1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6" t="str">
        <f>IF(Table58[[#This Row],[GENDER]]="M","Hombre","Mujer")</f>
        <v>Mujer</v>
      </c>
      <c r="U116" t="str">
        <f>_xlfn.CONCAT(Table58[[#This Row],[STATE]]," ", Table58[[#This Row],[DOMAIN]])</f>
        <v>NE R3</v>
      </c>
      <c r="V116" s="2">
        <f t="shared" ca="1" si="4"/>
        <v>45915</v>
      </c>
      <c r="W116" s="3">
        <f t="shared" ca="1" si="5"/>
        <v>45915.408431249998</v>
      </c>
      <c r="X116">
        <f>ROUND(Table58[[#This Row],[AVGGIFT]],1)</f>
        <v>2.4</v>
      </c>
    </row>
    <row r="117" spans="1:24" x14ac:dyDescent="0.35">
      <c r="A117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  <c r="N117">
        <f>VLOOKUP(Table58[[#This Row],[CONTROLN]],vlookup_table[],2,FALSE)</f>
        <v>0</v>
      </c>
      <c r="O117">
        <f>VLOOKUP(Table58[[#This Row],[CONTROLN]],vlookup_table[],4,FALSE)</f>
        <v>0</v>
      </c>
      <c r="P117" t="str">
        <f>VLOOKUP(Table58[[#This Row],[CONTROLN]],vlookup_table[],5,FALSE)</f>
        <v>T2</v>
      </c>
      <c r="Q117">
        <f>VLOOKUP(Table58[[#This Row],[CONTROLN]],vlookup_table[],7,FALSE)</f>
        <v>20</v>
      </c>
      <c r="R117" t="str">
        <f t="shared" si="3"/>
        <v/>
      </c>
      <c r="S1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7" t="str">
        <f>IF(Table58[[#This Row],[GENDER]]="M","Hombre","Mujer")</f>
        <v>Hombre</v>
      </c>
      <c r="U117" t="str">
        <f>_xlfn.CONCAT(Table58[[#This Row],[STATE]]," ", Table58[[#This Row],[DOMAIN]])</f>
        <v>MI T2</v>
      </c>
      <c r="V117" s="2">
        <f t="shared" ca="1" si="4"/>
        <v>45915</v>
      </c>
      <c r="W117" s="3">
        <f t="shared" ca="1" si="5"/>
        <v>45915.408431249998</v>
      </c>
      <c r="X117">
        <f>ROUND(Table58[[#This Row],[AVGGIFT]],1)</f>
        <v>14.6</v>
      </c>
    </row>
    <row r="118" spans="1:24" x14ac:dyDescent="0.35">
      <c r="A118">
        <v>112319</v>
      </c>
      <c r="B118" t="s">
        <v>33</v>
      </c>
      <c r="C118" t="s">
        <v>17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  <c r="N118">
        <f>VLOOKUP(Table58[[#This Row],[CONTROLN]],vlookup_table[],2,FALSE)</f>
        <v>2</v>
      </c>
      <c r="O118">
        <f>VLOOKUP(Table58[[#This Row],[CONTROLN]],vlookup_table[],4,FALSE)</f>
        <v>3201</v>
      </c>
      <c r="P118" t="str">
        <f>VLOOKUP(Table58[[#This Row],[CONTROLN]],vlookup_table[],5,FALSE)</f>
        <v>C1</v>
      </c>
      <c r="Q118">
        <f>VLOOKUP(Table58[[#This Row],[CONTROLN]],vlookup_table[],7,FALSE)</f>
        <v>30</v>
      </c>
      <c r="R118">
        <f t="shared" si="3"/>
        <v>65</v>
      </c>
      <c r="S1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8" t="str">
        <f>IF(Table58[[#This Row],[GENDER]]="M","Hombre","Mujer")</f>
        <v>Mujer</v>
      </c>
      <c r="U118" t="str">
        <f>_xlfn.CONCAT(Table58[[#This Row],[STATE]]," ", Table58[[#This Row],[DOMAIN]])</f>
        <v>AR C1</v>
      </c>
      <c r="V118" s="2">
        <f t="shared" ca="1" si="4"/>
        <v>45915</v>
      </c>
      <c r="W118" s="3">
        <f t="shared" ca="1" si="5"/>
        <v>45915.408431249998</v>
      </c>
      <c r="X118">
        <f>ROUND(Table58[[#This Row],[AVGGIFT]],1)</f>
        <v>17</v>
      </c>
    </row>
    <row r="119" spans="1:24" x14ac:dyDescent="0.35">
      <c r="A119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  <c r="N119">
        <f>VLOOKUP(Table58[[#This Row],[CONTROLN]],vlookup_table[],2,FALSE)</f>
        <v>0</v>
      </c>
      <c r="O119">
        <f>VLOOKUP(Table58[[#This Row],[CONTROLN]],vlookup_table[],4,FALSE)</f>
        <v>5902</v>
      </c>
      <c r="P119" t="str">
        <f>VLOOKUP(Table58[[#This Row],[CONTROLN]],vlookup_table[],5,FALSE)</f>
        <v>T2</v>
      </c>
      <c r="Q119">
        <f>VLOOKUP(Table58[[#This Row],[CONTROLN]],vlookup_table[],7,FALSE)</f>
        <v>5</v>
      </c>
      <c r="R119">
        <f t="shared" si="3"/>
        <v>38</v>
      </c>
      <c r="S1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9" t="str">
        <f>IF(Table58[[#This Row],[GENDER]]="M","Hombre","Mujer")</f>
        <v>Mujer</v>
      </c>
      <c r="U119" t="str">
        <f>_xlfn.CONCAT(Table58[[#This Row],[STATE]]," ", Table58[[#This Row],[DOMAIN]])</f>
        <v>GA T2</v>
      </c>
      <c r="V119" s="2">
        <f t="shared" ca="1" si="4"/>
        <v>45915</v>
      </c>
      <c r="W119" s="3">
        <f t="shared" ca="1" si="5"/>
        <v>45915.408431249998</v>
      </c>
      <c r="X119">
        <f>ROUND(Table58[[#This Row],[AVGGIFT]],1)</f>
        <v>5.5</v>
      </c>
    </row>
    <row r="120" spans="1:24" x14ac:dyDescent="0.35">
      <c r="A120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  <c r="N120">
        <f>VLOOKUP(Table58[[#This Row],[CONTROLN]],vlookup_table[],2,FALSE)</f>
        <v>28</v>
      </c>
      <c r="O120">
        <f>VLOOKUP(Table58[[#This Row],[CONTROLN]],vlookup_table[],4,FALSE)</f>
        <v>1401</v>
      </c>
      <c r="P120" t="str">
        <f>VLOOKUP(Table58[[#This Row],[CONTROLN]],vlookup_table[],5,FALSE)</f>
        <v>U2</v>
      </c>
      <c r="Q120">
        <f>VLOOKUP(Table58[[#This Row],[CONTROLN]],vlookup_table[],7,FALSE)</f>
        <v>20</v>
      </c>
      <c r="R120">
        <f t="shared" si="3"/>
        <v>83</v>
      </c>
      <c r="S1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0" t="str">
        <f>IF(Table58[[#This Row],[GENDER]]="M","Hombre","Mujer")</f>
        <v>Mujer</v>
      </c>
      <c r="U120" t="str">
        <f>_xlfn.CONCAT(Table58[[#This Row],[STATE]]," ", Table58[[#This Row],[DOMAIN]])</f>
        <v>LA U2</v>
      </c>
      <c r="V120" s="2">
        <f t="shared" ca="1" si="4"/>
        <v>45915</v>
      </c>
      <c r="W120" s="3">
        <f t="shared" ca="1" si="5"/>
        <v>45915.408431249998</v>
      </c>
      <c r="X120">
        <f>ROUND(Table58[[#This Row],[AVGGIFT]],1)</f>
        <v>24.2</v>
      </c>
    </row>
    <row r="121" spans="1:24" x14ac:dyDescent="0.35">
      <c r="A12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  <c r="N121">
        <f>VLOOKUP(Table58[[#This Row],[CONTROLN]],vlookup_table[],2,FALSE)</f>
        <v>1</v>
      </c>
      <c r="O121">
        <f>VLOOKUP(Table58[[#This Row],[CONTROLN]],vlookup_table[],4,FALSE)</f>
        <v>8305</v>
      </c>
      <c r="P121" t="str">
        <f>VLOOKUP(Table58[[#This Row],[CONTROLN]],vlookup_table[],5,FALSE)</f>
        <v>R2</v>
      </c>
      <c r="Q121">
        <f>VLOOKUP(Table58[[#This Row],[CONTROLN]],vlookup_table[],7,FALSE)</f>
        <v>22</v>
      </c>
      <c r="R121">
        <f t="shared" si="3"/>
        <v>14</v>
      </c>
      <c r="S1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1" t="str">
        <f>IF(Table58[[#This Row],[GENDER]]="M","Hombre","Mujer")</f>
        <v>Hombre</v>
      </c>
      <c r="U121" t="str">
        <f>_xlfn.CONCAT(Table58[[#This Row],[STATE]]," ", Table58[[#This Row],[DOMAIN]])</f>
        <v>MI R2</v>
      </c>
      <c r="V121" s="2">
        <f t="shared" ca="1" si="4"/>
        <v>45915</v>
      </c>
      <c r="W121" s="3">
        <f t="shared" ca="1" si="5"/>
        <v>45915.408431249998</v>
      </c>
      <c r="X121">
        <f>ROUND(Table58[[#This Row],[AVGGIFT]],1)</f>
        <v>12.1</v>
      </c>
    </row>
    <row r="122" spans="1:24" x14ac:dyDescent="0.35">
      <c r="A122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  <c r="N122">
        <f>VLOOKUP(Table58[[#This Row],[CONTROLN]],vlookup_table[],2,FALSE)</f>
        <v>0</v>
      </c>
      <c r="O122">
        <f>VLOOKUP(Table58[[#This Row],[CONTROLN]],vlookup_table[],4,FALSE)</f>
        <v>609</v>
      </c>
      <c r="P122" t="str">
        <f>VLOOKUP(Table58[[#This Row],[CONTROLN]],vlookup_table[],5,FALSE)</f>
        <v>C3</v>
      </c>
      <c r="Q122">
        <f>VLOOKUP(Table58[[#This Row],[CONTROLN]],vlookup_table[],7,FALSE)</f>
        <v>11</v>
      </c>
      <c r="R122">
        <f t="shared" si="3"/>
        <v>90</v>
      </c>
      <c r="S1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2" t="str">
        <f>IF(Table58[[#This Row],[GENDER]]="M","Hombre","Mujer")</f>
        <v>Mujer</v>
      </c>
      <c r="U122" t="str">
        <f>_xlfn.CONCAT(Table58[[#This Row],[STATE]]," ", Table58[[#This Row],[DOMAIN]])</f>
        <v>WA C3</v>
      </c>
      <c r="V122" s="2">
        <f t="shared" ca="1" si="4"/>
        <v>45915</v>
      </c>
      <c r="W122" s="3">
        <f t="shared" ca="1" si="5"/>
        <v>45915.408431249998</v>
      </c>
      <c r="X122">
        <f>ROUND(Table58[[#This Row],[AVGGIFT]],1)</f>
        <v>8.1999999999999993</v>
      </c>
    </row>
    <row r="123" spans="1:24" x14ac:dyDescent="0.35">
      <c r="A123">
        <v>183013</v>
      </c>
      <c r="B123" t="s">
        <v>41</v>
      </c>
      <c r="C123" t="s">
        <v>14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  <c r="N123">
        <f>VLOOKUP(Table58[[#This Row],[CONTROLN]],vlookup_table[],2,FALSE)</f>
        <v>1</v>
      </c>
      <c r="O123">
        <f>VLOOKUP(Table58[[#This Row],[CONTROLN]],vlookup_table[],4,FALSE)</f>
        <v>3001</v>
      </c>
      <c r="P123" t="str">
        <f>VLOOKUP(Table58[[#This Row],[CONTROLN]],vlookup_table[],5,FALSE)</f>
        <v>S2</v>
      </c>
      <c r="Q123">
        <f>VLOOKUP(Table58[[#This Row],[CONTROLN]],vlookup_table[],7,FALSE)</f>
        <v>11</v>
      </c>
      <c r="R123">
        <f t="shared" si="3"/>
        <v>67</v>
      </c>
      <c r="S1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3" t="str">
        <f>IF(Table58[[#This Row],[GENDER]]="M","Hombre","Mujer")</f>
        <v>Hombre</v>
      </c>
      <c r="U123" t="str">
        <f>_xlfn.CONCAT(Table58[[#This Row],[STATE]]," ", Table58[[#This Row],[DOMAIN]])</f>
        <v>WA S2</v>
      </c>
      <c r="V123" s="2">
        <f t="shared" ca="1" si="4"/>
        <v>45915</v>
      </c>
      <c r="W123" s="3">
        <f t="shared" ca="1" si="5"/>
        <v>45915.408431249998</v>
      </c>
      <c r="X123">
        <f>ROUND(Table58[[#This Row],[AVGGIFT]],1)</f>
        <v>10</v>
      </c>
    </row>
    <row r="124" spans="1:24" x14ac:dyDescent="0.35">
      <c r="A124">
        <v>187769</v>
      </c>
      <c r="B124" t="s">
        <v>22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  <c r="N124">
        <f>VLOOKUP(Table58[[#This Row],[CONTROLN]],vlookup_table[],2,FALSE)</f>
        <v>1</v>
      </c>
      <c r="O124">
        <f>VLOOKUP(Table58[[#This Row],[CONTROLN]],vlookup_table[],4,FALSE)</f>
        <v>5403</v>
      </c>
      <c r="P124" t="str">
        <f>VLOOKUP(Table58[[#This Row],[CONTROLN]],vlookup_table[],5,FALSE)</f>
        <v>S1</v>
      </c>
      <c r="Q124">
        <f>VLOOKUP(Table58[[#This Row],[CONTROLN]],vlookup_table[],7,FALSE)</f>
        <v>25</v>
      </c>
      <c r="R124">
        <f t="shared" si="3"/>
        <v>43</v>
      </c>
      <c r="S1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4" t="str">
        <f>IF(Table58[[#This Row],[GENDER]]="M","Hombre","Mujer")</f>
        <v>Hombre</v>
      </c>
      <c r="U124" t="str">
        <f>_xlfn.CONCAT(Table58[[#This Row],[STATE]]," ", Table58[[#This Row],[DOMAIN]])</f>
        <v>CA S1</v>
      </c>
      <c r="V124" s="2">
        <f t="shared" ca="1" si="4"/>
        <v>45915</v>
      </c>
      <c r="W124" s="3">
        <f t="shared" ca="1" si="5"/>
        <v>45915.408431249998</v>
      </c>
      <c r="X124">
        <f>ROUND(Table58[[#This Row],[AVGGIFT]],1)</f>
        <v>10.6</v>
      </c>
    </row>
    <row r="125" spans="1:24" x14ac:dyDescent="0.35">
      <c r="A125">
        <v>191056</v>
      </c>
      <c r="B125" t="s">
        <v>22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  <c r="N125">
        <f>VLOOKUP(Table58[[#This Row],[CONTROLN]],vlookup_table[],2,FALSE)</f>
        <v>1</v>
      </c>
      <c r="O125">
        <f>VLOOKUP(Table58[[#This Row],[CONTROLN]],vlookup_table[],4,FALSE)</f>
        <v>801</v>
      </c>
      <c r="P125" t="str">
        <f>VLOOKUP(Table58[[#This Row],[CONTROLN]],vlookup_table[],5,FALSE)</f>
        <v>U1</v>
      </c>
      <c r="Q125">
        <f>VLOOKUP(Table58[[#This Row],[CONTROLN]],vlookup_table[],7,FALSE)</f>
        <v>47</v>
      </c>
      <c r="R125">
        <f t="shared" si="3"/>
        <v>89</v>
      </c>
      <c r="S1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5" t="str">
        <f>IF(Table58[[#This Row],[GENDER]]="M","Hombre","Mujer")</f>
        <v>Hombre</v>
      </c>
      <c r="U125" t="str">
        <f>_xlfn.CONCAT(Table58[[#This Row],[STATE]]," ", Table58[[#This Row],[DOMAIN]])</f>
        <v>CA U1</v>
      </c>
      <c r="V125" s="2">
        <f t="shared" ca="1" si="4"/>
        <v>45915</v>
      </c>
      <c r="W125" s="3">
        <f t="shared" ca="1" si="5"/>
        <v>45915.408431249998</v>
      </c>
      <c r="X125">
        <f>ROUND(Table58[[#This Row],[AVGGIFT]],1)</f>
        <v>28.8</v>
      </c>
    </row>
    <row r="126" spans="1:24" x14ac:dyDescent="0.35">
      <c r="A126">
        <v>151891</v>
      </c>
      <c r="B126" t="s">
        <v>22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  <c r="N126">
        <f>VLOOKUP(Table58[[#This Row],[CONTROLN]],vlookup_table[],2,FALSE)</f>
        <v>0</v>
      </c>
      <c r="O126">
        <f>VLOOKUP(Table58[[#This Row],[CONTROLN]],vlookup_table[],4,FALSE)</f>
        <v>0</v>
      </c>
      <c r="P126" t="str">
        <f>VLOOKUP(Table58[[#This Row],[CONTROLN]],vlookup_table[],5,FALSE)</f>
        <v>S2</v>
      </c>
      <c r="Q126">
        <f>VLOOKUP(Table58[[#This Row],[CONTROLN]],vlookup_table[],7,FALSE)</f>
        <v>15</v>
      </c>
      <c r="R126" t="str">
        <f t="shared" si="3"/>
        <v/>
      </c>
      <c r="S1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6" t="str">
        <f>IF(Table58[[#This Row],[GENDER]]="M","Hombre","Mujer")</f>
        <v>Mujer</v>
      </c>
      <c r="U126" t="str">
        <f>_xlfn.CONCAT(Table58[[#This Row],[STATE]]," ", Table58[[#This Row],[DOMAIN]])</f>
        <v>CA S2</v>
      </c>
      <c r="V126" s="2">
        <f t="shared" ca="1" si="4"/>
        <v>45915</v>
      </c>
      <c r="W126" s="3">
        <f t="shared" ca="1" si="5"/>
        <v>45915.408431249998</v>
      </c>
      <c r="X126">
        <f>ROUND(Table58[[#This Row],[AVGGIFT]],1)</f>
        <v>11.4</v>
      </c>
    </row>
    <row r="127" spans="1:24" x14ac:dyDescent="0.35">
      <c r="A127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  <c r="N127">
        <f>VLOOKUP(Table58[[#This Row],[CONTROLN]],vlookup_table[],2,FALSE)</f>
        <v>2</v>
      </c>
      <c r="O127">
        <f>VLOOKUP(Table58[[#This Row],[CONTROLN]],vlookup_table[],4,FALSE)</f>
        <v>2901</v>
      </c>
      <c r="P127" t="str">
        <f>VLOOKUP(Table58[[#This Row],[CONTROLN]],vlookup_table[],5,FALSE)</f>
        <v>S2</v>
      </c>
      <c r="Q127">
        <f>VLOOKUP(Table58[[#This Row],[CONTROLN]],vlookup_table[],7,FALSE)</f>
        <v>11</v>
      </c>
      <c r="R127">
        <f t="shared" si="3"/>
        <v>68</v>
      </c>
      <c r="S1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" t="str">
        <f>IF(Table58[[#This Row],[GENDER]]="M","Hombre","Mujer")</f>
        <v>Mujer</v>
      </c>
      <c r="U127" t="str">
        <f>_xlfn.CONCAT(Table58[[#This Row],[STATE]]," ", Table58[[#This Row],[DOMAIN]])</f>
        <v>KS S2</v>
      </c>
      <c r="V127" s="2">
        <f t="shared" ca="1" si="4"/>
        <v>45915</v>
      </c>
      <c r="W127" s="3">
        <f t="shared" ca="1" si="5"/>
        <v>45915.408431249998</v>
      </c>
      <c r="X127">
        <f>ROUND(Table58[[#This Row],[AVGGIFT]],1)</f>
        <v>6.1</v>
      </c>
    </row>
    <row r="128" spans="1:24" x14ac:dyDescent="0.35">
      <c r="A128">
        <v>164969</v>
      </c>
      <c r="B128" t="s">
        <v>22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  <c r="N128">
        <f>VLOOKUP(Table58[[#This Row],[CONTROLN]],vlookup_table[],2,FALSE)</f>
        <v>0</v>
      </c>
      <c r="O128">
        <f>VLOOKUP(Table58[[#This Row],[CONTROLN]],vlookup_table[],4,FALSE)</f>
        <v>6001</v>
      </c>
      <c r="P128" t="str">
        <f>VLOOKUP(Table58[[#This Row],[CONTROLN]],vlookup_table[],5,FALSE)</f>
        <v>S1</v>
      </c>
      <c r="Q128">
        <f>VLOOKUP(Table58[[#This Row],[CONTROLN]],vlookup_table[],7,FALSE)</f>
        <v>7</v>
      </c>
      <c r="R128">
        <f t="shared" si="3"/>
        <v>37</v>
      </c>
      <c r="S1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8" t="str">
        <f>IF(Table58[[#This Row],[GENDER]]="M","Hombre","Mujer")</f>
        <v>Mujer</v>
      </c>
      <c r="U128" t="str">
        <f>_xlfn.CONCAT(Table58[[#This Row],[STATE]]," ", Table58[[#This Row],[DOMAIN]])</f>
        <v>CA S1</v>
      </c>
      <c r="V128" s="2">
        <f t="shared" ca="1" si="4"/>
        <v>45915</v>
      </c>
      <c r="W128" s="3">
        <f t="shared" ca="1" si="5"/>
        <v>45915.408431249998</v>
      </c>
      <c r="X128">
        <f>ROUND(Table58[[#This Row],[AVGGIFT]],1)</f>
        <v>5.7</v>
      </c>
    </row>
    <row r="129" spans="1:24" x14ac:dyDescent="0.35">
      <c r="A129">
        <v>172846</v>
      </c>
      <c r="B129" t="s">
        <v>22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  <c r="N129">
        <f>VLOOKUP(Table58[[#This Row],[CONTROLN]],vlookup_table[],2,FALSE)</f>
        <v>0</v>
      </c>
      <c r="O129">
        <f>VLOOKUP(Table58[[#This Row],[CONTROLN]],vlookup_table[],4,FALSE)</f>
        <v>4201</v>
      </c>
      <c r="P129" t="str">
        <f>VLOOKUP(Table58[[#This Row],[CONTROLN]],vlookup_table[],5,FALSE)</f>
        <v>C2</v>
      </c>
      <c r="Q129">
        <f>VLOOKUP(Table58[[#This Row],[CONTROLN]],vlookup_table[],7,FALSE)</f>
        <v>10</v>
      </c>
      <c r="R129">
        <f t="shared" si="3"/>
        <v>55</v>
      </c>
      <c r="S1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9" t="str">
        <f>IF(Table58[[#This Row],[GENDER]]="M","Hombre","Mujer")</f>
        <v>Hombre</v>
      </c>
      <c r="U129" t="str">
        <f>_xlfn.CONCAT(Table58[[#This Row],[STATE]]," ", Table58[[#This Row],[DOMAIN]])</f>
        <v>CA C2</v>
      </c>
      <c r="V129" s="2">
        <f t="shared" ca="1" si="4"/>
        <v>45915</v>
      </c>
      <c r="W129" s="3">
        <f t="shared" ca="1" si="5"/>
        <v>45915.408431249998</v>
      </c>
      <c r="X129">
        <f>ROUND(Table58[[#This Row],[AVGGIFT]],1)</f>
        <v>14.1</v>
      </c>
    </row>
    <row r="130" spans="1:24" x14ac:dyDescent="0.35">
      <c r="A130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  <c r="N130">
        <f>VLOOKUP(Table58[[#This Row],[CONTROLN]],vlookup_table[],2,FALSE)</f>
        <v>0</v>
      </c>
      <c r="O130">
        <f>VLOOKUP(Table58[[#This Row],[CONTROLN]],vlookup_table[],4,FALSE)</f>
        <v>4804</v>
      </c>
      <c r="P130" t="str">
        <f>VLOOKUP(Table58[[#This Row],[CONTROLN]],vlookup_table[],5,FALSE)</f>
        <v>C3</v>
      </c>
      <c r="Q130">
        <f>VLOOKUP(Table58[[#This Row],[CONTROLN]],vlookup_table[],7,FALSE)</f>
        <v>20</v>
      </c>
      <c r="R130">
        <f t="shared" ref="R130:R193" si="6">IF(OR(O130="",O130=0),"",(1997-(1900+INT(O130/100)))-IF(MOD(O130,100)&gt;6,1,0))</f>
        <v>49</v>
      </c>
      <c r="S1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0" t="str">
        <f>IF(Table58[[#This Row],[GENDER]]="M","Hombre","Mujer")</f>
        <v>Mujer</v>
      </c>
      <c r="U130" t="str">
        <f>_xlfn.CONCAT(Table58[[#This Row],[STATE]]," ", Table58[[#This Row],[DOMAIN]])</f>
        <v>IL C3</v>
      </c>
      <c r="V130" s="2">
        <f t="shared" ref="V130:V193" ca="1" si="7">TODAY()</f>
        <v>45915</v>
      </c>
      <c r="W130" s="3">
        <f t="shared" ref="W130:W193" ca="1" si="8">NOW()</f>
        <v>45915.408431249998</v>
      </c>
      <c r="X130">
        <f>ROUND(Table58[[#This Row],[AVGGIFT]],1)</f>
        <v>8.1</v>
      </c>
    </row>
    <row r="131" spans="1:24" x14ac:dyDescent="0.35">
      <c r="A13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  <c r="N131">
        <f>VLOOKUP(Table58[[#This Row],[CONTROLN]],vlookup_table[],2,FALSE)</f>
        <v>2</v>
      </c>
      <c r="O131">
        <f>VLOOKUP(Table58[[#This Row],[CONTROLN]],vlookup_table[],4,FALSE)</f>
        <v>5001</v>
      </c>
      <c r="P131" t="str">
        <f>VLOOKUP(Table58[[#This Row],[CONTROLN]],vlookup_table[],5,FALSE)</f>
        <v>C1</v>
      </c>
      <c r="Q131">
        <f>VLOOKUP(Table58[[#This Row],[CONTROLN]],vlookup_table[],7,FALSE)</f>
        <v>25</v>
      </c>
      <c r="R131">
        <f t="shared" si="6"/>
        <v>47</v>
      </c>
      <c r="S1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1" t="str">
        <f>IF(Table58[[#This Row],[GENDER]]="M","Hombre","Mujer")</f>
        <v>Hombre</v>
      </c>
      <c r="U131" t="str">
        <f>_xlfn.CONCAT(Table58[[#This Row],[STATE]]," ", Table58[[#This Row],[DOMAIN]])</f>
        <v>NC C1</v>
      </c>
      <c r="V131" s="2">
        <f t="shared" ca="1" si="7"/>
        <v>45915</v>
      </c>
      <c r="W131" s="3">
        <f t="shared" ca="1" si="8"/>
        <v>45915.408431249998</v>
      </c>
      <c r="X131">
        <f>ROUND(Table58[[#This Row],[AVGGIFT]],1)</f>
        <v>13.8</v>
      </c>
    </row>
    <row r="132" spans="1:24" x14ac:dyDescent="0.35">
      <c r="A132">
        <v>35276</v>
      </c>
      <c r="B132" t="s">
        <v>13</v>
      </c>
      <c r="C132" t="s">
        <v>109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  <c r="N132">
        <f>VLOOKUP(Table58[[#This Row],[CONTROLN]],vlookup_table[],2,FALSE)</f>
        <v>2</v>
      </c>
      <c r="O132">
        <f>VLOOKUP(Table58[[#This Row],[CONTROLN]],vlookup_table[],4,FALSE)</f>
        <v>1701</v>
      </c>
      <c r="P132" t="str">
        <f>VLOOKUP(Table58[[#This Row],[CONTROLN]],vlookup_table[],5,FALSE)</f>
        <v>C1</v>
      </c>
      <c r="Q132">
        <f>VLOOKUP(Table58[[#This Row],[CONTROLN]],vlookup_table[],7,FALSE)</f>
        <v>10</v>
      </c>
      <c r="R132">
        <f t="shared" si="6"/>
        <v>80</v>
      </c>
      <c r="S1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2" t="str">
        <f>IF(Table58[[#This Row],[GENDER]]="M","Hombre","Mujer")</f>
        <v>Mujer</v>
      </c>
      <c r="U132" t="str">
        <f>_xlfn.CONCAT(Table58[[#This Row],[STATE]]," ", Table58[[#This Row],[DOMAIN]])</f>
        <v>FL C1</v>
      </c>
      <c r="V132" s="2">
        <f t="shared" ca="1" si="7"/>
        <v>45915</v>
      </c>
      <c r="W132" s="3">
        <f t="shared" ca="1" si="8"/>
        <v>45915.408431249998</v>
      </c>
      <c r="X132">
        <f>ROUND(Table58[[#This Row],[AVGGIFT]],1)</f>
        <v>6.6</v>
      </c>
    </row>
    <row r="133" spans="1:24" x14ac:dyDescent="0.35">
      <c r="A133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  <c r="N133">
        <f>VLOOKUP(Table58[[#This Row],[CONTROLN]],vlookup_table[],2,FALSE)</f>
        <v>1</v>
      </c>
      <c r="O133">
        <f>VLOOKUP(Table58[[#This Row],[CONTROLN]],vlookup_table[],4,FALSE)</f>
        <v>6001</v>
      </c>
      <c r="P133" t="str">
        <f>VLOOKUP(Table58[[#This Row],[CONTROLN]],vlookup_table[],5,FALSE)</f>
        <v>T2</v>
      </c>
      <c r="Q133">
        <f>VLOOKUP(Table58[[#This Row],[CONTROLN]],vlookup_table[],7,FALSE)</f>
        <v>23</v>
      </c>
      <c r="R133">
        <f t="shared" si="6"/>
        <v>37</v>
      </c>
      <c r="S1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3" t="str">
        <f>IF(Table58[[#This Row],[GENDER]]="M","Hombre","Mujer")</f>
        <v>Hombre</v>
      </c>
      <c r="U133" t="str">
        <f>_xlfn.CONCAT(Table58[[#This Row],[STATE]]," ", Table58[[#This Row],[DOMAIN]])</f>
        <v>NC T2</v>
      </c>
      <c r="V133" s="2">
        <f t="shared" ca="1" si="7"/>
        <v>45915</v>
      </c>
      <c r="W133" s="3">
        <f t="shared" ca="1" si="8"/>
        <v>45915.408431249998</v>
      </c>
      <c r="X133">
        <f>ROUND(Table58[[#This Row],[AVGGIFT]],1)</f>
        <v>7.8</v>
      </c>
    </row>
    <row r="134" spans="1:24" x14ac:dyDescent="0.35">
      <c r="A134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  <c r="N134">
        <f>VLOOKUP(Table58[[#This Row],[CONTROLN]],vlookup_table[],2,FALSE)</f>
        <v>1</v>
      </c>
      <c r="O134">
        <f>VLOOKUP(Table58[[#This Row],[CONTROLN]],vlookup_table[],4,FALSE)</f>
        <v>4801</v>
      </c>
      <c r="P134" t="str">
        <f>VLOOKUP(Table58[[#This Row],[CONTROLN]],vlookup_table[],5,FALSE)</f>
        <v>T2</v>
      </c>
      <c r="Q134">
        <f>VLOOKUP(Table58[[#This Row],[CONTROLN]],vlookup_table[],7,FALSE)</f>
        <v>12</v>
      </c>
      <c r="R134">
        <f t="shared" si="6"/>
        <v>49</v>
      </c>
      <c r="S1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4" t="str">
        <f>IF(Table58[[#This Row],[GENDER]]="M","Hombre","Mujer")</f>
        <v>Hombre</v>
      </c>
      <c r="U134" t="str">
        <f>_xlfn.CONCAT(Table58[[#This Row],[STATE]]," ", Table58[[#This Row],[DOMAIN]])</f>
        <v>IN T2</v>
      </c>
      <c r="V134" s="2">
        <f t="shared" ca="1" si="7"/>
        <v>45915</v>
      </c>
      <c r="W134" s="3">
        <f t="shared" ca="1" si="8"/>
        <v>45915.408431249998</v>
      </c>
      <c r="X134">
        <f>ROUND(Table58[[#This Row],[AVGGIFT]],1)</f>
        <v>7.6</v>
      </c>
    </row>
    <row r="135" spans="1:24" x14ac:dyDescent="0.35">
      <c r="A135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  <c r="N135">
        <f>VLOOKUP(Table58[[#This Row],[CONTROLN]],vlookup_table[],2,FALSE)</f>
        <v>28</v>
      </c>
      <c r="O135">
        <f>VLOOKUP(Table58[[#This Row],[CONTROLN]],vlookup_table[],4,FALSE)</f>
        <v>2805</v>
      </c>
      <c r="P135" t="str">
        <f>VLOOKUP(Table58[[#This Row],[CONTROLN]],vlookup_table[],5,FALSE)</f>
        <v>C1</v>
      </c>
      <c r="Q135">
        <f>VLOOKUP(Table58[[#This Row],[CONTROLN]],vlookup_table[],7,FALSE)</f>
        <v>10</v>
      </c>
      <c r="R135">
        <f t="shared" si="6"/>
        <v>69</v>
      </c>
      <c r="S1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5" t="str">
        <f>IF(Table58[[#This Row],[GENDER]]="M","Hombre","Mujer")</f>
        <v>Mujer</v>
      </c>
      <c r="U135" t="str">
        <f>_xlfn.CONCAT(Table58[[#This Row],[STATE]]," ", Table58[[#This Row],[DOMAIN]])</f>
        <v>FL C1</v>
      </c>
      <c r="V135" s="2">
        <f t="shared" ca="1" si="7"/>
        <v>45915</v>
      </c>
      <c r="W135" s="3">
        <f t="shared" ca="1" si="8"/>
        <v>45915.408431249998</v>
      </c>
      <c r="X135">
        <f>ROUND(Table58[[#This Row],[AVGGIFT]],1)</f>
        <v>15</v>
      </c>
    </row>
    <row r="136" spans="1:24" x14ac:dyDescent="0.35">
      <c r="A136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  <c r="N136">
        <f>VLOOKUP(Table58[[#This Row],[CONTROLN]],vlookup_table[],2,FALSE)</f>
        <v>0</v>
      </c>
      <c r="O136">
        <f>VLOOKUP(Table58[[#This Row],[CONTROLN]],vlookup_table[],4,FALSE)</f>
        <v>2401</v>
      </c>
      <c r="P136" t="str">
        <f>VLOOKUP(Table58[[#This Row],[CONTROLN]],vlookup_table[],5,FALSE)</f>
        <v>R3</v>
      </c>
      <c r="Q136">
        <f>VLOOKUP(Table58[[#This Row],[CONTROLN]],vlookup_table[],7,FALSE)</f>
        <v>25</v>
      </c>
      <c r="R136">
        <f t="shared" si="6"/>
        <v>73</v>
      </c>
      <c r="S1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6" t="str">
        <f>IF(Table58[[#This Row],[GENDER]]="M","Hombre","Mujer")</f>
        <v>Mujer</v>
      </c>
      <c r="U136" t="str">
        <f>_xlfn.CONCAT(Table58[[#This Row],[STATE]]," ", Table58[[#This Row],[DOMAIN]])</f>
        <v>MN R3</v>
      </c>
      <c r="V136" s="2">
        <f t="shared" ca="1" si="7"/>
        <v>45915</v>
      </c>
      <c r="W136" s="3">
        <f t="shared" ca="1" si="8"/>
        <v>45915.408431249998</v>
      </c>
      <c r="X136">
        <f>ROUND(Table58[[#This Row],[AVGGIFT]],1)</f>
        <v>25</v>
      </c>
    </row>
    <row r="137" spans="1:24" x14ac:dyDescent="0.35">
      <c r="A137">
        <v>154195</v>
      </c>
      <c r="B137" t="s">
        <v>22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  <c r="N137">
        <f>VLOOKUP(Table58[[#This Row],[CONTROLN]],vlookup_table[],2,FALSE)</f>
        <v>0</v>
      </c>
      <c r="O137">
        <f>VLOOKUP(Table58[[#This Row],[CONTROLN]],vlookup_table[],4,FALSE)</f>
        <v>0</v>
      </c>
      <c r="P137" t="str">
        <f>VLOOKUP(Table58[[#This Row],[CONTROLN]],vlookup_table[],5,FALSE)</f>
        <v>T2</v>
      </c>
      <c r="Q137">
        <f>VLOOKUP(Table58[[#This Row],[CONTROLN]],vlookup_table[],7,FALSE)</f>
        <v>20</v>
      </c>
      <c r="R137" t="str">
        <f t="shared" si="6"/>
        <v/>
      </c>
      <c r="S1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7" t="str">
        <f>IF(Table58[[#This Row],[GENDER]]="M","Hombre","Mujer")</f>
        <v>Mujer</v>
      </c>
      <c r="U137" t="str">
        <f>_xlfn.CONCAT(Table58[[#This Row],[STATE]]," ", Table58[[#This Row],[DOMAIN]])</f>
        <v>CA T2</v>
      </c>
      <c r="V137" s="2">
        <f t="shared" ca="1" si="7"/>
        <v>45915</v>
      </c>
      <c r="W137" s="3">
        <f t="shared" ca="1" si="8"/>
        <v>45915.408431249998</v>
      </c>
      <c r="X137">
        <f>ROUND(Table58[[#This Row],[AVGGIFT]],1)</f>
        <v>20</v>
      </c>
    </row>
    <row r="138" spans="1:24" x14ac:dyDescent="0.35">
      <c r="A138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  <c r="N138">
        <f>VLOOKUP(Table58[[#This Row],[CONTROLN]],vlookup_table[],2,FALSE)</f>
        <v>0</v>
      </c>
      <c r="O138">
        <f>VLOOKUP(Table58[[#This Row],[CONTROLN]],vlookup_table[],4,FALSE)</f>
        <v>0</v>
      </c>
      <c r="P138" t="str">
        <f>VLOOKUP(Table58[[#This Row],[CONTROLN]],vlookup_table[],5,FALSE)</f>
        <v>R2</v>
      </c>
      <c r="Q138">
        <f>VLOOKUP(Table58[[#This Row],[CONTROLN]],vlookup_table[],7,FALSE)</f>
        <v>5</v>
      </c>
      <c r="R138" t="str">
        <f t="shared" si="6"/>
        <v/>
      </c>
      <c r="S1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8" t="str">
        <f>IF(Table58[[#This Row],[GENDER]]="M","Hombre","Mujer")</f>
        <v>Mujer</v>
      </c>
      <c r="U138" t="str">
        <f>_xlfn.CONCAT(Table58[[#This Row],[STATE]]," ", Table58[[#This Row],[DOMAIN]])</f>
        <v>AL R2</v>
      </c>
      <c r="V138" s="2">
        <f t="shared" ca="1" si="7"/>
        <v>45915</v>
      </c>
      <c r="W138" s="3">
        <f t="shared" ca="1" si="8"/>
        <v>45915.408431249998</v>
      </c>
      <c r="X138">
        <f>ROUND(Table58[[#This Row],[AVGGIFT]],1)</f>
        <v>4.8</v>
      </c>
    </row>
    <row r="139" spans="1:24" x14ac:dyDescent="0.35">
      <c r="A139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  <c r="N139">
        <f>VLOOKUP(Table58[[#This Row],[CONTROLN]],vlookup_table[],2,FALSE)</f>
        <v>1</v>
      </c>
      <c r="O139">
        <f>VLOOKUP(Table58[[#This Row],[CONTROLN]],vlookup_table[],4,FALSE)</f>
        <v>2901</v>
      </c>
      <c r="P139" t="str">
        <f>VLOOKUP(Table58[[#This Row],[CONTROLN]],vlookup_table[],5,FALSE)</f>
        <v>C1</v>
      </c>
      <c r="Q139">
        <f>VLOOKUP(Table58[[#This Row],[CONTROLN]],vlookup_table[],7,FALSE)</f>
        <v>3</v>
      </c>
      <c r="R139">
        <f t="shared" si="6"/>
        <v>68</v>
      </c>
      <c r="S1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9" t="str">
        <f>IF(Table58[[#This Row],[GENDER]]="M","Hombre","Mujer")</f>
        <v>Hombre</v>
      </c>
      <c r="U139" t="str">
        <f>_xlfn.CONCAT(Table58[[#This Row],[STATE]]," ", Table58[[#This Row],[DOMAIN]])</f>
        <v>FL C1</v>
      </c>
      <c r="V139" s="2">
        <f t="shared" ca="1" si="7"/>
        <v>45915</v>
      </c>
      <c r="W139" s="3">
        <f t="shared" ca="1" si="8"/>
        <v>45915.408431249998</v>
      </c>
      <c r="X139">
        <f>ROUND(Table58[[#This Row],[AVGGIFT]],1)</f>
        <v>2.9</v>
      </c>
    </row>
    <row r="140" spans="1:24" x14ac:dyDescent="0.35">
      <c r="A140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  <c r="N140">
        <f>VLOOKUP(Table58[[#This Row],[CONTROLN]],vlookup_table[],2,FALSE)</f>
        <v>0</v>
      </c>
      <c r="O140">
        <f>VLOOKUP(Table58[[#This Row],[CONTROLN]],vlookup_table[],4,FALSE)</f>
        <v>0</v>
      </c>
      <c r="P140" t="str">
        <f>VLOOKUP(Table58[[#This Row],[CONTROLN]],vlookup_table[],5,FALSE)</f>
        <v>R2</v>
      </c>
      <c r="Q140">
        <f>VLOOKUP(Table58[[#This Row],[CONTROLN]],vlookup_table[],7,FALSE)</f>
        <v>5</v>
      </c>
      <c r="R140" t="str">
        <f t="shared" si="6"/>
        <v/>
      </c>
      <c r="S1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0" t="str">
        <f>IF(Table58[[#This Row],[GENDER]]="M","Hombre","Mujer")</f>
        <v>Mujer</v>
      </c>
      <c r="U140" t="str">
        <f>_xlfn.CONCAT(Table58[[#This Row],[STATE]]," ", Table58[[#This Row],[DOMAIN]])</f>
        <v>SD R2</v>
      </c>
      <c r="V140" s="2">
        <f t="shared" ca="1" si="7"/>
        <v>45915</v>
      </c>
      <c r="W140" s="3">
        <f t="shared" ca="1" si="8"/>
        <v>45915.408431249998</v>
      </c>
      <c r="X140">
        <f>ROUND(Table58[[#This Row],[AVGGIFT]],1)</f>
        <v>9.4</v>
      </c>
    </row>
    <row r="141" spans="1:24" x14ac:dyDescent="0.35">
      <c r="A14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  <c r="N141">
        <f>VLOOKUP(Table58[[#This Row],[CONTROLN]],vlookup_table[],2,FALSE)</f>
        <v>1</v>
      </c>
      <c r="O141">
        <f>VLOOKUP(Table58[[#This Row],[CONTROLN]],vlookup_table[],4,FALSE)</f>
        <v>4801</v>
      </c>
      <c r="P141" t="str">
        <f>VLOOKUP(Table58[[#This Row],[CONTROLN]],vlookup_table[],5,FALSE)</f>
        <v>U4</v>
      </c>
      <c r="Q141">
        <f>VLOOKUP(Table58[[#This Row],[CONTROLN]],vlookup_table[],7,FALSE)</f>
        <v>20</v>
      </c>
      <c r="R141">
        <f t="shared" si="6"/>
        <v>49</v>
      </c>
      <c r="S1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1" t="str">
        <f>IF(Table58[[#This Row],[GENDER]]="M","Hombre","Mujer")</f>
        <v>Hombre</v>
      </c>
      <c r="U141" t="str">
        <f>_xlfn.CONCAT(Table58[[#This Row],[STATE]]," ", Table58[[#This Row],[DOMAIN]])</f>
        <v>MI U4</v>
      </c>
      <c r="V141" s="2">
        <f t="shared" ca="1" si="7"/>
        <v>45915</v>
      </c>
      <c r="W141" s="3">
        <f t="shared" ca="1" si="8"/>
        <v>45915.408431249998</v>
      </c>
      <c r="X141">
        <f>ROUND(Table58[[#This Row],[AVGGIFT]],1)</f>
        <v>17.5</v>
      </c>
    </row>
    <row r="142" spans="1:24" x14ac:dyDescent="0.35">
      <c r="A142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  <c r="N142">
        <f>VLOOKUP(Table58[[#This Row],[CONTROLN]],vlookup_table[],2,FALSE)</f>
        <v>28</v>
      </c>
      <c r="O142">
        <f>VLOOKUP(Table58[[#This Row],[CONTROLN]],vlookup_table[],4,FALSE)</f>
        <v>2301</v>
      </c>
      <c r="P142" t="str">
        <f>VLOOKUP(Table58[[#This Row],[CONTROLN]],vlookup_table[],5,FALSE)</f>
        <v>T1</v>
      </c>
      <c r="Q142">
        <f>VLOOKUP(Table58[[#This Row],[CONTROLN]],vlookup_table[],7,FALSE)</f>
        <v>15</v>
      </c>
      <c r="R142">
        <f t="shared" si="6"/>
        <v>74</v>
      </c>
      <c r="S1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" t="str">
        <f>IF(Table58[[#This Row],[GENDER]]="M","Hombre","Mujer")</f>
        <v>Mujer</v>
      </c>
      <c r="U142" t="str">
        <f>_xlfn.CONCAT(Table58[[#This Row],[STATE]]," ", Table58[[#This Row],[DOMAIN]])</f>
        <v>IN T1</v>
      </c>
      <c r="V142" s="2">
        <f t="shared" ca="1" si="7"/>
        <v>45915</v>
      </c>
      <c r="W142" s="3">
        <f t="shared" ca="1" si="8"/>
        <v>45915.408431249998</v>
      </c>
      <c r="X142">
        <f>ROUND(Table58[[#This Row],[AVGGIFT]],1)</f>
        <v>10</v>
      </c>
    </row>
    <row r="143" spans="1:24" x14ac:dyDescent="0.35">
      <c r="A143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  <c r="N143">
        <f>VLOOKUP(Table58[[#This Row],[CONTROLN]],vlookup_table[],2,FALSE)</f>
        <v>0</v>
      </c>
      <c r="O143">
        <f>VLOOKUP(Table58[[#This Row],[CONTROLN]],vlookup_table[],4,FALSE)</f>
        <v>2401</v>
      </c>
      <c r="P143" t="str">
        <f>VLOOKUP(Table58[[#This Row],[CONTROLN]],vlookup_table[],5,FALSE)</f>
        <v>T2</v>
      </c>
      <c r="Q143">
        <f>VLOOKUP(Table58[[#This Row],[CONTROLN]],vlookup_table[],7,FALSE)</f>
        <v>7</v>
      </c>
      <c r="R143">
        <f t="shared" si="6"/>
        <v>73</v>
      </c>
      <c r="S1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3" t="str">
        <f>IF(Table58[[#This Row],[GENDER]]="M","Hombre","Mujer")</f>
        <v>Mujer</v>
      </c>
      <c r="U143" t="str">
        <f>_xlfn.CONCAT(Table58[[#This Row],[STATE]]," ", Table58[[#This Row],[DOMAIN]])</f>
        <v>CA T2</v>
      </c>
      <c r="V143" s="2">
        <f t="shared" ca="1" si="7"/>
        <v>45915</v>
      </c>
      <c r="W143" s="3">
        <f t="shared" ca="1" si="8"/>
        <v>45915.408431249998</v>
      </c>
      <c r="X143">
        <f>ROUND(Table58[[#This Row],[AVGGIFT]],1)</f>
        <v>5.7</v>
      </c>
    </row>
    <row r="144" spans="1:24" x14ac:dyDescent="0.35">
      <c r="A144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  <c r="N144">
        <f>VLOOKUP(Table58[[#This Row],[CONTROLN]],vlookup_table[],2,FALSE)</f>
        <v>2</v>
      </c>
      <c r="O144">
        <f>VLOOKUP(Table58[[#This Row],[CONTROLN]],vlookup_table[],4,FALSE)</f>
        <v>2001</v>
      </c>
      <c r="P144" t="str">
        <f>VLOOKUP(Table58[[#This Row],[CONTROLN]],vlookup_table[],5,FALSE)</f>
        <v>C2</v>
      </c>
      <c r="Q144">
        <f>VLOOKUP(Table58[[#This Row],[CONTROLN]],vlookup_table[],7,FALSE)</f>
        <v>13</v>
      </c>
      <c r="R144">
        <f t="shared" si="6"/>
        <v>77</v>
      </c>
      <c r="S1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4" t="str">
        <f>IF(Table58[[#This Row],[GENDER]]="M","Hombre","Mujer")</f>
        <v>Hombre</v>
      </c>
      <c r="U144" t="str">
        <f>_xlfn.CONCAT(Table58[[#This Row],[STATE]]," ", Table58[[#This Row],[DOMAIN]])</f>
        <v>NC C2</v>
      </c>
      <c r="V144" s="2">
        <f t="shared" ca="1" si="7"/>
        <v>45915</v>
      </c>
      <c r="W144" s="3">
        <f t="shared" ca="1" si="8"/>
        <v>45915.408431249998</v>
      </c>
      <c r="X144">
        <f>ROUND(Table58[[#This Row],[AVGGIFT]],1)</f>
        <v>8.5</v>
      </c>
    </row>
    <row r="145" spans="1:24" x14ac:dyDescent="0.35">
      <c r="A145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  <c r="N145">
        <f>VLOOKUP(Table58[[#This Row],[CONTROLN]],vlookup_table[],2,FALSE)</f>
        <v>0</v>
      </c>
      <c r="O145">
        <f>VLOOKUP(Table58[[#This Row],[CONTROLN]],vlookup_table[],4,FALSE)</f>
        <v>905</v>
      </c>
      <c r="P145" t="str">
        <f>VLOOKUP(Table58[[#This Row],[CONTROLN]],vlookup_table[],5,FALSE)</f>
        <v>R2</v>
      </c>
      <c r="Q145">
        <f>VLOOKUP(Table58[[#This Row],[CONTROLN]],vlookup_table[],7,FALSE)</f>
        <v>15</v>
      </c>
      <c r="R145">
        <f t="shared" si="6"/>
        <v>88</v>
      </c>
      <c r="S1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" t="str">
        <f>IF(Table58[[#This Row],[GENDER]]="M","Hombre","Mujer")</f>
        <v>Hombre</v>
      </c>
      <c r="U145" t="str">
        <f>_xlfn.CONCAT(Table58[[#This Row],[STATE]]," ", Table58[[#This Row],[DOMAIN]])</f>
        <v>GA R2</v>
      </c>
      <c r="V145" s="2">
        <f t="shared" ca="1" si="7"/>
        <v>45915</v>
      </c>
      <c r="W145" s="3">
        <f t="shared" ca="1" si="8"/>
        <v>45915.408431249998</v>
      </c>
      <c r="X145">
        <f>ROUND(Table58[[#This Row],[AVGGIFT]],1)</f>
        <v>12.5</v>
      </c>
    </row>
    <row r="146" spans="1:24" x14ac:dyDescent="0.35">
      <c r="A146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  <c r="N146">
        <f>VLOOKUP(Table58[[#This Row],[CONTROLN]],vlookup_table[],2,FALSE)</f>
        <v>0</v>
      </c>
      <c r="O146">
        <f>VLOOKUP(Table58[[#This Row],[CONTROLN]],vlookup_table[],4,FALSE)</f>
        <v>4301</v>
      </c>
      <c r="P146" t="str">
        <f>VLOOKUP(Table58[[#This Row],[CONTROLN]],vlookup_table[],5,FALSE)</f>
        <v>C1</v>
      </c>
      <c r="Q146">
        <f>VLOOKUP(Table58[[#This Row],[CONTROLN]],vlookup_table[],7,FALSE)</f>
        <v>30</v>
      </c>
      <c r="R146">
        <f t="shared" si="6"/>
        <v>54</v>
      </c>
      <c r="S1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6" t="str">
        <f>IF(Table58[[#This Row],[GENDER]]="M","Hombre","Mujer")</f>
        <v>Mujer</v>
      </c>
      <c r="U146" t="str">
        <f>_xlfn.CONCAT(Table58[[#This Row],[STATE]]," ", Table58[[#This Row],[DOMAIN]])</f>
        <v>MO C1</v>
      </c>
      <c r="V146" s="2">
        <f t="shared" ca="1" si="7"/>
        <v>45915</v>
      </c>
      <c r="W146" s="3">
        <f t="shared" ca="1" si="8"/>
        <v>45915.408431249998</v>
      </c>
      <c r="X146">
        <f>ROUND(Table58[[#This Row],[AVGGIFT]],1)</f>
        <v>25</v>
      </c>
    </row>
    <row r="147" spans="1:24" x14ac:dyDescent="0.35">
      <c r="A147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  <c r="N147">
        <f>VLOOKUP(Table58[[#This Row],[CONTROLN]],vlookup_table[],2,FALSE)</f>
        <v>0</v>
      </c>
      <c r="O147">
        <f>VLOOKUP(Table58[[#This Row],[CONTROLN]],vlookup_table[],4,FALSE)</f>
        <v>7001</v>
      </c>
      <c r="P147" t="str">
        <f>VLOOKUP(Table58[[#This Row],[CONTROLN]],vlookup_table[],5,FALSE)</f>
        <v>S2</v>
      </c>
      <c r="Q147">
        <f>VLOOKUP(Table58[[#This Row],[CONTROLN]],vlookup_table[],7,FALSE)</f>
        <v>10</v>
      </c>
      <c r="R147">
        <f t="shared" si="6"/>
        <v>27</v>
      </c>
      <c r="S1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7" t="str">
        <f>IF(Table58[[#This Row],[GENDER]]="M","Hombre","Mujer")</f>
        <v>Mujer</v>
      </c>
      <c r="U147" t="str">
        <f>_xlfn.CONCAT(Table58[[#This Row],[STATE]]," ", Table58[[#This Row],[DOMAIN]])</f>
        <v>TX S2</v>
      </c>
      <c r="V147" s="2">
        <f t="shared" ca="1" si="7"/>
        <v>45915</v>
      </c>
      <c r="W147" s="3">
        <f t="shared" ca="1" si="8"/>
        <v>45915.408431249998</v>
      </c>
      <c r="X147">
        <f>ROUND(Table58[[#This Row],[AVGGIFT]],1)</f>
        <v>6.1</v>
      </c>
    </row>
    <row r="148" spans="1:24" x14ac:dyDescent="0.35">
      <c r="A148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  <c r="N148">
        <f>VLOOKUP(Table58[[#This Row],[CONTROLN]],vlookup_table[],2,FALSE)</f>
        <v>1</v>
      </c>
      <c r="O148">
        <f>VLOOKUP(Table58[[#This Row],[CONTROLN]],vlookup_table[],4,FALSE)</f>
        <v>3602</v>
      </c>
      <c r="P148" t="str">
        <f>VLOOKUP(Table58[[#This Row],[CONTROLN]],vlookup_table[],5,FALSE)</f>
        <v>C1</v>
      </c>
      <c r="Q148">
        <f>VLOOKUP(Table58[[#This Row],[CONTROLN]],vlookup_table[],7,FALSE)</f>
        <v>10</v>
      </c>
      <c r="R148">
        <f t="shared" si="6"/>
        <v>61</v>
      </c>
      <c r="S1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8" t="str">
        <f>IF(Table58[[#This Row],[GENDER]]="M","Hombre","Mujer")</f>
        <v>Hombre</v>
      </c>
      <c r="U148" t="str">
        <f>_xlfn.CONCAT(Table58[[#This Row],[STATE]]," ", Table58[[#This Row],[DOMAIN]])</f>
        <v>IN C1</v>
      </c>
      <c r="V148" s="2">
        <f t="shared" ca="1" si="7"/>
        <v>45915</v>
      </c>
      <c r="W148" s="3">
        <f t="shared" ca="1" si="8"/>
        <v>45915.408431249998</v>
      </c>
      <c r="X148">
        <f>ROUND(Table58[[#This Row],[AVGGIFT]],1)</f>
        <v>7.7</v>
      </c>
    </row>
    <row r="149" spans="1:24" x14ac:dyDescent="0.35">
      <c r="A149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  <c r="N149">
        <f>VLOOKUP(Table58[[#This Row],[CONTROLN]],vlookup_table[],2,FALSE)</f>
        <v>28</v>
      </c>
      <c r="O149">
        <f>VLOOKUP(Table58[[#This Row],[CONTROLN]],vlookup_table[],4,FALSE)</f>
        <v>0</v>
      </c>
      <c r="P149" t="str">
        <f>VLOOKUP(Table58[[#This Row],[CONTROLN]],vlookup_table[],5,FALSE)</f>
        <v>C2</v>
      </c>
      <c r="Q149">
        <f>VLOOKUP(Table58[[#This Row],[CONTROLN]],vlookup_table[],7,FALSE)</f>
        <v>10</v>
      </c>
      <c r="R149" t="str">
        <f t="shared" si="6"/>
        <v/>
      </c>
      <c r="S1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9" t="str">
        <f>IF(Table58[[#This Row],[GENDER]]="M","Hombre","Mujer")</f>
        <v>Mujer</v>
      </c>
      <c r="U149" t="str">
        <f>_xlfn.CONCAT(Table58[[#This Row],[STATE]]," ", Table58[[#This Row],[DOMAIN]])</f>
        <v>CA C2</v>
      </c>
      <c r="V149" s="2">
        <f t="shared" ca="1" si="7"/>
        <v>45915</v>
      </c>
      <c r="W149" s="3">
        <f t="shared" ca="1" si="8"/>
        <v>45915.408431249998</v>
      </c>
      <c r="X149">
        <f>ROUND(Table58[[#This Row],[AVGGIFT]],1)</f>
        <v>8</v>
      </c>
    </row>
    <row r="150" spans="1:24" x14ac:dyDescent="0.35">
      <c r="A150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  <c r="N150">
        <f>VLOOKUP(Table58[[#This Row],[CONTROLN]],vlookup_table[],2,FALSE)</f>
        <v>2</v>
      </c>
      <c r="O150">
        <f>VLOOKUP(Table58[[#This Row],[CONTROLN]],vlookup_table[],4,FALSE)</f>
        <v>901</v>
      </c>
      <c r="P150" t="str">
        <f>VLOOKUP(Table58[[#This Row],[CONTROLN]],vlookup_table[],5,FALSE)</f>
        <v>S1</v>
      </c>
      <c r="Q150">
        <f>VLOOKUP(Table58[[#This Row],[CONTROLN]],vlookup_table[],7,FALSE)</f>
        <v>30</v>
      </c>
      <c r="R150">
        <f t="shared" si="6"/>
        <v>88</v>
      </c>
      <c r="S1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0" t="str">
        <f>IF(Table58[[#This Row],[GENDER]]="M","Hombre","Mujer")</f>
        <v>Hombre</v>
      </c>
      <c r="U150" t="str">
        <f>_xlfn.CONCAT(Table58[[#This Row],[STATE]]," ", Table58[[#This Row],[DOMAIN]])</f>
        <v>IL S1</v>
      </c>
      <c r="V150" s="2">
        <f t="shared" ca="1" si="7"/>
        <v>45915</v>
      </c>
      <c r="W150" s="3">
        <f t="shared" ca="1" si="8"/>
        <v>45915.408431249998</v>
      </c>
      <c r="X150">
        <f>ROUND(Table58[[#This Row],[AVGGIFT]],1)</f>
        <v>13</v>
      </c>
    </row>
    <row r="151" spans="1:24" x14ac:dyDescent="0.35">
      <c r="A15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  <c r="N151">
        <f>VLOOKUP(Table58[[#This Row],[CONTROLN]],vlookup_table[],2,FALSE)</f>
        <v>0</v>
      </c>
      <c r="O151">
        <f>VLOOKUP(Table58[[#This Row],[CONTROLN]],vlookup_table[],4,FALSE)</f>
        <v>4601</v>
      </c>
      <c r="P151" t="str">
        <f>VLOOKUP(Table58[[#This Row],[CONTROLN]],vlookup_table[],5,FALSE)</f>
        <v>S1</v>
      </c>
      <c r="Q151">
        <f>VLOOKUP(Table58[[#This Row],[CONTROLN]],vlookup_table[],7,FALSE)</f>
        <v>6</v>
      </c>
      <c r="R151">
        <f t="shared" si="6"/>
        <v>51</v>
      </c>
      <c r="S1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1" t="str">
        <f>IF(Table58[[#This Row],[GENDER]]="M","Hombre","Mujer")</f>
        <v>Mujer</v>
      </c>
      <c r="U151" t="str">
        <f>_xlfn.CONCAT(Table58[[#This Row],[STATE]]," ", Table58[[#This Row],[DOMAIN]])</f>
        <v>NV S1</v>
      </c>
      <c r="V151" s="2">
        <f t="shared" ca="1" si="7"/>
        <v>45915</v>
      </c>
      <c r="W151" s="3">
        <f t="shared" ca="1" si="8"/>
        <v>45915.408431249998</v>
      </c>
      <c r="X151">
        <f>ROUND(Table58[[#This Row],[AVGGIFT]],1)</f>
        <v>5.8</v>
      </c>
    </row>
    <row r="152" spans="1:24" x14ac:dyDescent="0.35">
      <c r="A152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  <c r="N152">
        <f>VLOOKUP(Table58[[#This Row],[CONTROLN]],vlookup_table[],2,FALSE)</f>
        <v>2</v>
      </c>
      <c r="O152">
        <f>VLOOKUP(Table58[[#This Row],[CONTROLN]],vlookup_table[],4,FALSE)</f>
        <v>0</v>
      </c>
      <c r="P152" t="str">
        <f>VLOOKUP(Table58[[#This Row],[CONTROLN]],vlookup_table[],5,FALSE)</f>
        <v>R3</v>
      </c>
      <c r="Q152">
        <f>VLOOKUP(Table58[[#This Row],[CONTROLN]],vlookup_table[],7,FALSE)</f>
        <v>8</v>
      </c>
      <c r="R152" t="str">
        <f t="shared" si="6"/>
        <v/>
      </c>
      <c r="S1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2" t="str">
        <f>IF(Table58[[#This Row],[GENDER]]="M","Hombre","Mujer")</f>
        <v>Mujer</v>
      </c>
      <c r="U152" t="str">
        <f>_xlfn.CONCAT(Table58[[#This Row],[STATE]]," ", Table58[[#This Row],[DOMAIN]])</f>
        <v>OK R3</v>
      </c>
      <c r="V152" s="2">
        <f t="shared" ca="1" si="7"/>
        <v>45915</v>
      </c>
      <c r="W152" s="3">
        <f t="shared" ca="1" si="8"/>
        <v>45915.408431249998</v>
      </c>
      <c r="X152">
        <f>ROUND(Table58[[#This Row],[AVGGIFT]],1)</f>
        <v>6.3</v>
      </c>
    </row>
    <row r="153" spans="1:24" x14ac:dyDescent="0.35">
      <c r="A153">
        <v>156568</v>
      </c>
      <c r="B153" t="s">
        <v>22</v>
      </c>
      <c r="C153" t="s">
        <v>109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  <c r="N153">
        <f>VLOOKUP(Table58[[#This Row],[CONTROLN]],vlookup_table[],2,FALSE)</f>
        <v>0</v>
      </c>
      <c r="O153">
        <f>VLOOKUP(Table58[[#This Row],[CONTROLN]],vlookup_table[],4,FALSE)</f>
        <v>4812</v>
      </c>
      <c r="P153" t="str">
        <f>VLOOKUP(Table58[[#This Row],[CONTROLN]],vlookup_table[],5,FALSE)</f>
        <v>S1</v>
      </c>
      <c r="Q153">
        <f>VLOOKUP(Table58[[#This Row],[CONTROLN]],vlookup_table[],7,FALSE)</f>
        <v>75</v>
      </c>
      <c r="R153">
        <f t="shared" si="6"/>
        <v>48</v>
      </c>
      <c r="S1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3" t="str">
        <f>IF(Table58[[#This Row],[GENDER]]="M","Hombre","Mujer")</f>
        <v>Mujer</v>
      </c>
      <c r="U153" t="str">
        <f>_xlfn.CONCAT(Table58[[#This Row],[STATE]]," ", Table58[[#This Row],[DOMAIN]])</f>
        <v>CA S1</v>
      </c>
      <c r="V153" s="2">
        <f t="shared" ca="1" si="7"/>
        <v>45915</v>
      </c>
      <c r="W153" s="3">
        <f t="shared" ca="1" si="8"/>
        <v>45915.408431249998</v>
      </c>
      <c r="X153">
        <f>ROUND(Table58[[#This Row],[AVGGIFT]],1)</f>
        <v>40.1</v>
      </c>
    </row>
    <row r="154" spans="1:24" x14ac:dyDescent="0.35">
      <c r="A154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  <c r="N154">
        <f>VLOOKUP(Table58[[#This Row],[CONTROLN]],vlookup_table[],2,FALSE)</f>
        <v>0</v>
      </c>
      <c r="O154">
        <f>VLOOKUP(Table58[[#This Row],[CONTROLN]],vlookup_table[],4,FALSE)</f>
        <v>3001</v>
      </c>
      <c r="P154" t="str">
        <f>VLOOKUP(Table58[[#This Row],[CONTROLN]],vlookup_table[],5,FALSE)</f>
        <v>U2</v>
      </c>
      <c r="Q154">
        <f>VLOOKUP(Table58[[#This Row],[CONTROLN]],vlookup_table[],7,FALSE)</f>
        <v>16</v>
      </c>
      <c r="R154">
        <f t="shared" si="6"/>
        <v>67</v>
      </c>
      <c r="S1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4" t="str">
        <f>IF(Table58[[#This Row],[GENDER]]="M","Hombre","Mujer")</f>
        <v>Mujer</v>
      </c>
      <c r="U154" t="str">
        <f>_xlfn.CONCAT(Table58[[#This Row],[STATE]]," ", Table58[[#This Row],[DOMAIN]])</f>
        <v>CO U2</v>
      </c>
      <c r="V154" s="2">
        <f t="shared" ca="1" si="7"/>
        <v>45915</v>
      </c>
      <c r="W154" s="3">
        <f t="shared" ca="1" si="8"/>
        <v>45915.408431249998</v>
      </c>
      <c r="X154">
        <f>ROUND(Table58[[#This Row],[AVGGIFT]],1)</f>
        <v>8.6</v>
      </c>
    </row>
    <row r="155" spans="1:24" x14ac:dyDescent="0.35">
      <c r="A155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  <c r="N155">
        <f>VLOOKUP(Table58[[#This Row],[CONTROLN]],vlookup_table[],2,FALSE)</f>
        <v>0</v>
      </c>
      <c r="O155">
        <f>VLOOKUP(Table58[[#This Row],[CONTROLN]],vlookup_table[],4,FALSE)</f>
        <v>4701</v>
      </c>
      <c r="P155" t="str">
        <f>VLOOKUP(Table58[[#This Row],[CONTROLN]],vlookup_table[],5,FALSE)</f>
        <v>C3</v>
      </c>
      <c r="Q155">
        <f>VLOOKUP(Table58[[#This Row],[CONTROLN]],vlookup_table[],7,FALSE)</f>
        <v>25</v>
      </c>
      <c r="R155">
        <f t="shared" si="6"/>
        <v>50</v>
      </c>
      <c r="S1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5" t="str">
        <f>IF(Table58[[#This Row],[GENDER]]="M","Hombre","Mujer")</f>
        <v>Mujer</v>
      </c>
      <c r="U155" t="str">
        <f>_xlfn.CONCAT(Table58[[#This Row],[STATE]]," ", Table58[[#This Row],[DOMAIN]])</f>
        <v>MO C3</v>
      </c>
      <c r="V155" s="2">
        <f t="shared" ca="1" si="7"/>
        <v>45915</v>
      </c>
      <c r="W155" s="3">
        <f t="shared" ca="1" si="8"/>
        <v>45915.408431249998</v>
      </c>
      <c r="X155">
        <f>ROUND(Table58[[#This Row],[AVGGIFT]],1)</f>
        <v>11</v>
      </c>
    </row>
    <row r="156" spans="1:24" x14ac:dyDescent="0.35">
      <c r="A156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  <c r="N156">
        <f>VLOOKUP(Table58[[#This Row],[CONTROLN]],vlookup_table[],2,FALSE)</f>
        <v>1002</v>
      </c>
      <c r="O156">
        <f>VLOOKUP(Table58[[#This Row],[CONTROLN]],vlookup_table[],4,FALSE)</f>
        <v>0</v>
      </c>
      <c r="P156" t="str">
        <f>VLOOKUP(Table58[[#This Row],[CONTROLN]],vlookup_table[],5,FALSE)</f>
        <v>U3</v>
      </c>
      <c r="Q156">
        <f>VLOOKUP(Table58[[#This Row],[CONTROLN]],vlookup_table[],7,FALSE)</f>
        <v>10</v>
      </c>
      <c r="R156" t="str">
        <f t="shared" si="6"/>
        <v/>
      </c>
      <c r="S1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6" t="str">
        <f>IF(Table58[[#This Row],[GENDER]]="M","Hombre","Mujer")</f>
        <v>Hombre</v>
      </c>
      <c r="U156" t="str">
        <f>_xlfn.CONCAT(Table58[[#This Row],[STATE]]," ", Table58[[#This Row],[DOMAIN]])</f>
        <v>FL U3</v>
      </c>
      <c r="V156" s="2">
        <f t="shared" ca="1" si="7"/>
        <v>45915</v>
      </c>
      <c r="W156" s="3">
        <f t="shared" ca="1" si="8"/>
        <v>45915.408431249998</v>
      </c>
      <c r="X156">
        <f>ROUND(Table58[[#This Row],[AVGGIFT]],1)</f>
        <v>7.8</v>
      </c>
    </row>
    <row r="157" spans="1:24" x14ac:dyDescent="0.35">
      <c r="A157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  <c r="N157">
        <f>VLOOKUP(Table58[[#This Row],[CONTROLN]],vlookup_table[],2,FALSE)</f>
        <v>2</v>
      </c>
      <c r="O157">
        <f>VLOOKUP(Table58[[#This Row],[CONTROLN]],vlookup_table[],4,FALSE)</f>
        <v>0</v>
      </c>
      <c r="P157" t="str">
        <f>VLOOKUP(Table58[[#This Row],[CONTROLN]],vlookup_table[],5,FALSE)</f>
        <v>T3</v>
      </c>
      <c r="Q157">
        <f>VLOOKUP(Table58[[#This Row],[CONTROLN]],vlookup_table[],7,FALSE)</f>
        <v>10</v>
      </c>
      <c r="R157" t="str">
        <f t="shared" si="6"/>
        <v/>
      </c>
      <c r="S1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7" t="str">
        <f>IF(Table58[[#This Row],[GENDER]]="M","Hombre","Mujer")</f>
        <v>Hombre</v>
      </c>
      <c r="U157" t="str">
        <f>_xlfn.CONCAT(Table58[[#This Row],[STATE]]," ", Table58[[#This Row],[DOMAIN]])</f>
        <v>GA T3</v>
      </c>
      <c r="V157" s="2">
        <f t="shared" ca="1" si="7"/>
        <v>45915</v>
      </c>
      <c r="W157" s="3">
        <f t="shared" ca="1" si="8"/>
        <v>45915.408431249998</v>
      </c>
      <c r="X157">
        <f>ROUND(Table58[[#This Row],[AVGGIFT]],1)</f>
        <v>5.4</v>
      </c>
    </row>
    <row r="158" spans="1:24" x14ac:dyDescent="0.35">
      <c r="A158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  <c r="N158">
        <f>VLOOKUP(Table58[[#This Row],[CONTROLN]],vlookup_table[],2,FALSE)</f>
        <v>2</v>
      </c>
      <c r="O158">
        <f>VLOOKUP(Table58[[#This Row],[CONTROLN]],vlookup_table[],4,FALSE)</f>
        <v>2002</v>
      </c>
      <c r="P158" t="str">
        <f>VLOOKUP(Table58[[#This Row],[CONTROLN]],vlookup_table[],5,FALSE)</f>
        <v>C1</v>
      </c>
      <c r="Q158">
        <f>VLOOKUP(Table58[[#This Row],[CONTROLN]],vlookup_table[],7,FALSE)</f>
        <v>10</v>
      </c>
      <c r="R158">
        <f t="shared" si="6"/>
        <v>77</v>
      </c>
      <c r="S1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8" t="str">
        <f>IF(Table58[[#This Row],[GENDER]]="M","Hombre","Mujer")</f>
        <v>Hombre</v>
      </c>
      <c r="U158" t="str">
        <f>_xlfn.CONCAT(Table58[[#This Row],[STATE]]," ", Table58[[#This Row],[DOMAIN]])</f>
        <v>ID C1</v>
      </c>
      <c r="V158" s="2">
        <f t="shared" ca="1" si="7"/>
        <v>45915</v>
      </c>
      <c r="W158" s="3">
        <f t="shared" ca="1" si="8"/>
        <v>45915.408431249998</v>
      </c>
      <c r="X158">
        <f>ROUND(Table58[[#This Row],[AVGGIFT]],1)</f>
        <v>13</v>
      </c>
    </row>
    <row r="159" spans="1:24" x14ac:dyDescent="0.35">
      <c r="A159">
        <v>151203</v>
      </c>
      <c r="B159" t="s">
        <v>22</v>
      </c>
      <c r="C159" t="s">
        <v>109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  <c r="N159">
        <f>VLOOKUP(Table58[[#This Row],[CONTROLN]],vlookup_table[],2,FALSE)</f>
        <v>0</v>
      </c>
      <c r="O159">
        <f>VLOOKUP(Table58[[#This Row],[CONTROLN]],vlookup_table[],4,FALSE)</f>
        <v>0</v>
      </c>
      <c r="P159" t="str">
        <f>VLOOKUP(Table58[[#This Row],[CONTROLN]],vlookup_table[],5,FALSE)</f>
        <v/>
      </c>
      <c r="Q159">
        <f>VLOOKUP(Table58[[#This Row],[CONTROLN]],vlookup_table[],7,FALSE)</f>
        <v>5</v>
      </c>
      <c r="R159" t="str">
        <f t="shared" si="6"/>
        <v/>
      </c>
      <c r="S15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59" t="str">
        <f>IF(Table58[[#This Row],[GENDER]]="M","Hombre","Mujer")</f>
        <v>Mujer</v>
      </c>
      <c r="U159" t="str">
        <f>_xlfn.CONCAT(Table58[[#This Row],[STATE]]," ", Table58[[#This Row],[DOMAIN]])</f>
        <v xml:space="preserve">CA </v>
      </c>
      <c r="V159" s="2">
        <f t="shared" ca="1" si="7"/>
        <v>45915</v>
      </c>
      <c r="W159" s="3">
        <f t="shared" ca="1" si="8"/>
        <v>45915.408431249998</v>
      </c>
      <c r="X159">
        <f>ROUND(Table58[[#This Row],[AVGGIFT]],1)</f>
        <v>8.1999999999999993</v>
      </c>
    </row>
    <row r="160" spans="1:24" x14ac:dyDescent="0.35">
      <c r="A160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  <c r="N160">
        <f>VLOOKUP(Table58[[#This Row],[CONTROLN]],vlookup_table[],2,FALSE)</f>
        <v>0</v>
      </c>
      <c r="O160">
        <f>VLOOKUP(Table58[[#This Row],[CONTROLN]],vlookup_table[],4,FALSE)</f>
        <v>3901</v>
      </c>
      <c r="P160" t="str">
        <f>VLOOKUP(Table58[[#This Row],[CONTROLN]],vlookup_table[],5,FALSE)</f>
        <v>T3</v>
      </c>
      <c r="Q160">
        <f>VLOOKUP(Table58[[#This Row],[CONTROLN]],vlookup_table[],7,FALSE)</f>
        <v>16</v>
      </c>
      <c r="R160">
        <f t="shared" si="6"/>
        <v>58</v>
      </c>
      <c r="S1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0" t="str">
        <f>IF(Table58[[#This Row],[GENDER]]="M","Hombre","Mujer")</f>
        <v>Hombre</v>
      </c>
      <c r="U160" t="str">
        <f>_xlfn.CONCAT(Table58[[#This Row],[STATE]]," ", Table58[[#This Row],[DOMAIN]])</f>
        <v>GA T3</v>
      </c>
      <c r="V160" s="2">
        <f t="shared" ca="1" si="7"/>
        <v>45915</v>
      </c>
      <c r="W160" s="3">
        <f t="shared" ca="1" si="8"/>
        <v>45915.408431249998</v>
      </c>
      <c r="X160">
        <f>ROUND(Table58[[#This Row],[AVGGIFT]],1)</f>
        <v>4.9000000000000004</v>
      </c>
    </row>
    <row r="161" spans="1:24" x14ac:dyDescent="0.35">
      <c r="A16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  <c r="N161">
        <f>VLOOKUP(Table58[[#This Row],[CONTROLN]],vlookup_table[],2,FALSE)</f>
        <v>0</v>
      </c>
      <c r="O161">
        <f>VLOOKUP(Table58[[#This Row],[CONTROLN]],vlookup_table[],4,FALSE)</f>
        <v>3204</v>
      </c>
      <c r="P161" t="str">
        <f>VLOOKUP(Table58[[#This Row],[CONTROLN]],vlookup_table[],5,FALSE)</f>
        <v>R2</v>
      </c>
      <c r="Q161">
        <f>VLOOKUP(Table58[[#This Row],[CONTROLN]],vlookup_table[],7,FALSE)</f>
        <v>23</v>
      </c>
      <c r="R161">
        <f t="shared" si="6"/>
        <v>65</v>
      </c>
      <c r="S1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1" t="str">
        <f>IF(Table58[[#This Row],[GENDER]]="M","Hombre","Mujer")</f>
        <v>Mujer</v>
      </c>
      <c r="U161" t="str">
        <f>_xlfn.CONCAT(Table58[[#This Row],[STATE]]," ", Table58[[#This Row],[DOMAIN]])</f>
        <v>MI R2</v>
      </c>
      <c r="V161" s="2">
        <f t="shared" ca="1" si="7"/>
        <v>45915</v>
      </c>
      <c r="W161" s="3">
        <f t="shared" ca="1" si="8"/>
        <v>45915.408431249998</v>
      </c>
      <c r="X161">
        <f>ROUND(Table58[[#This Row],[AVGGIFT]],1)</f>
        <v>10.8</v>
      </c>
    </row>
    <row r="162" spans="1:24" x14ac:dyDescent="0.35">
      <c r="A162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  <c r="N162">
        <f>VLOOKUP(Table58[[#This Row],[CONTROLN]],vlookup_table[],2,FALSE)</f>
        <v>0</v>
      </c>
      <c r="O162">
        <f>VLOOKUP(Table58[[#This Row],[CONTROLN]],vlookup_table[],4,FALSE)</f>
        <v>4201</v>
      </c>
      <c r="P162" t="str">
        <f>VLOOKUP(Table58[[#This Row],[CONTROLN]],vlookup_table[],5,FALSE)</f>
        <v>R2</v>
      </c>
      <c r="Q162">
        <f>VLOOKUP(Table58[[#This Row],[CONTROLN]],vlookup_table[],7,FALSE)</f>
        <v>21</v>
      </c>
      <c r="R162">
        <f t="shared" si="6"/>
        <v>55</v>
      </c>
      <c r="S1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2" t="str">
        <f>IF(Table58[[#This Row],[GENDER]]="M","Hombre","Mujer")</f>
        <v>Mujer</v>
      </c>
      <c r="U162" t="str">
        <f>_xlfn.CONCAT(Table58[[#This Row],[STATE]]," ", Table58[[#This Row],[DOMAIN]])</f>
        <v>CA R2</v>
      </c>
      <c r="V162" s="2">
        <f t="shared" ca="1" si="7"/>
        <v>45915</v>
      </c>
      <c r="W162" s="3">
        <f t="shared" ca="1" si="8"/>
        <v>45915.408431249998</v>
      </c>
      <c r="X162">
        <f>ROUND(Table58[[#This Row],[AVGGIFT]],1)</f>
        <v>8.6999999999999993</v>
      </c>
    </row>
    <row r="163" spans="1:24" x14ac:dyDescent="0.35">
      <c r="A163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  <c r="N163">
        <f>VLOOKUP(Table58[[#This Row],[CONTROLN]],vlookup_table[],2,FALSE)</f>
        <v>0</v>
      </c>
      <c r="O163">
        <f>VLOOKUP(Table58[[#This Row],[CONTROLN]],vlookup_table[],4,FALSE)</f>
        <v>0</v>
      </c>
      <c r="P163" t="str">
        <f>VLOOKUP(Table58[[#This Row],[CONTROLN]],vlookup_table[],5,FALSE)</f>
        <v>R2</v>
      </c>
      <c r="Q163">
        <f>VLOOKUP(Table58[[#This Row],[CONTROLN]],vlookup_table[],7,FALSE)</f>
        <v>15</v>
      </c>
      <c r="R163" t="str">
        <f t="shared" si="6"/>
        <v/>
      </c>
      <c r="S1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3" t="str">
        <f>IF(Table58[[#This Row],[GENDER]]="M","Hombre","Mujer")</f>
        <v>Mujer</v>
      </c>
      <c r="U163" t="str">
        <f>_xlfn.CONCAT(Table58[[#This Row],[STATE]]," ", Table58[[#This Row],[DOMAIN]])</f>
        <v>MN R2</v>
      </c>
      <c r="V163" s="2">
        <f t="shared" ca="1" si="7"/>
        <v>45915</v>
      </c>
      <c r="W163" s="3">
        <f t="shared" ca="1" si="8"/>
        <v>45915.408431249998</v>
      </c>
      <c r="X163">
        <f>ROUND(Table58[[#This Row],[AVGGIFT]],1)</f>
        <v>12.7</v>
      </c>
    </row>
    <row r="164" spans="1:24" x14ac:dyDescent="0.35">
      <c r="A164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  <c r="N164">
        <f>VLOOKUP(Table58[[#This Row],[CONTROLN]],vlookup_table[],2,FALSE)</f>
        <v>0</v>
      </c>
      <c r="O164">
        <f>VLOOKUP(Table58[[#This Row],[CONTROLN]],vlookup_table[],4,FALSE)</f>
        <v>4905</v>
      </c>
      <c r="P164" t="str">
        <f>VLOOKUP(Table58[[#This Row],[CONTROLN]],vlookup_table[],5,FALSE)</f>
        <v>U1</v>
      </c>
      <c r="Q164">
        <f>VLOOKUP(Table58[[#This Row],[CONTROLN]],vlookup_table[],7,FALSE)</f>
        <v>10</v>
      </c>
      <c r="R164">
        <f t="shared" si="6"/>
        <v>48</v>
      </c>
      <c r="S1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4" t="str">
        <f>IF(Table58[[#This Row],[GENDER]]="M","Hombre","Mujer")</f>
        <v>Mujer</v>
      </c>
      <c r="U164" t="str">
        <f>_xlfn.CONCAT(Table58[[#This Row],[STATE]]," ", Table58[[#This Row],[DOMAIN]])</f>
        <v>CA U1</v>
      </c>
      <c r="V164" s="2">
        <f t="shared" ca="1" si="7"/>
        <v>45915</v>
      </c>
      <c r="W164" s="3">
        <f t="shared" ca="1" si="8"/>
        <v>45915.408431249998</v>
      </c>
      <c r="X164">
        <f>ROUND(Table58[[#This Row],[AVGGIFT]],1)</f>
        <v>7.5</v>
      </c>
    </row>
    <row r="165" spans="1:24" x14ac:dyDescent="0.35">
      <c r="A165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  <c r="N165">
        <f>VLOOKUP(Table58[[#This Row],[CONTROLN]],vlookup_table[],2,FALSE)</f>
        <v>1</v>
      </c>
      <c r="O165">
        <f>VLOOKUP(Table58[[#This Row],[CONTROLN]],vlookup_table[],4,FALSE)</f>
        <v>0</v>
      </c>
      <c r="P165" t="str">
        <f>VLOOKUP(Table58[[#This Row],[CONTROLN]],vlookup_table[],5,FALSE)</f>
        <v>T2</v>
      </c>
      <c r="Q165">
        <f>VLOOKUP(Table58[[#This Row],[CONTROLN]],vlookup_table[],7,FALSE)</f>
        <v>3</v>
      </c>
      <c r="R165" t="str">
        <f t="shared" si="6"/>
        <v/>
      </c>
      <c r="S1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5" t="str">
        <f>IF(Table58[[#This Row],[GENDER]]="M","Hombre","Mujer")</f>
        <v>Hombre</v>
      </c>
      <c r="U165" t="str">
        <f>_xlfn.CONCAT(Table58[[#This Row],[STATE]]," ", Table58[[#This Row],[DOMAIN]])</f>
        <v>FL T2</v>
      </c>
      <c r="V165" s="2">
        <f t="shared" ca="1" si="7"/>
        <v>45915</v>
      </c>
      <c r="W165" s="3">
        <f t="shared" ca="1" si="8"/>
        <v>45915.408431249998</v>
      </c>
      <c r="X165">
        <f>ROUND(Table58[[#This Row],[AVGGIFT]],1)</f>
        <v>4.4000000000000004</v>
      </c>
    </row>
    <row r="166" spans="1:24" x14ac:dyDescent="0.35">
      <c r="A166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  <c r="N166">
        <f>VLOOKUP(Table58[[#This Row],[CONTROLN]],vlookup_table[],2,FALSE)</f>
        <v>28</v>
      </c>
      <c r="O166">
        <f>VLOOKUP(Table58[[#This Row],[CONTROLN]],vlookup_table[],4,FALSE)</f>
        <v>5609</v>
      </c>
      <c r="P166" t="str">
        <f>VLOOKUP(Table58[[#This Row],[CONTROLN]],vlookup_table[],5,FALSE)</f>
        <v>S1</v>
      </c>
      <c r="Q166">
        <f>VLOOKUP(Table58[[#This Row],[CONTROLN]],vlookup_table[],7,FALSE)</f>
        <v>10</v>
      </c>
      <c r="R166">
        <f t="shared" si="6"/>
        <v>40</v>
      </c>
      <c r="S1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6" t="str">
        <f>IF(Table58[[#This Row],[GENDER]]="M","Hombre","Mujer")</f>
        <v>Mujer</v>
      </c>
      <c r="U166" t="str">
        <f>_xlfn.CONCAT(Table58[[#This Row],[STATE]]," ", Table58[[#This Row],[DOMAIN]])</f>
        <v>MN S1</v>
      </c>
      <c r="V166" s="2">
        <f t="shared" ca="1" si="7"/>
        <v>45915</v>
      </c>
      <c r="W166" s="3">
        <f t="shared" ca="1" si="8"/>
        <v>45915.408431249998</v>
      </c>
      <c r="X166">
        <f>ROUND(Table58[[#This Row],[AVGGIFT]],1)</f>
        <v>8.4</v>
      </c>
    </row>
    <row r="167" spans="1:24" x14ac:dyDescent="0.35">
      <c r="A167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  <c r="N167">
        <f>VLOOKUP(Table58[[#This Row],[CONTROLN]],vlookup_table[],2,FALSE)</f>
        <v>2</v>
      </c>
      <c r="O167">
        <f>VLOOKUP(Table58[[#This Row],[CONTROLN]],vlookup_table[],4,FALSE)</f>
        <v>5701</v>
      </c>
      <c r="P167" t="str">
        <f>VLOOKUP(Table58[[#This Row],[CONTROLN]],vlookup_table[],5,FALSE)</f>
        <v>C2</v>
      </c>
      <c r="Q167">
        <f>VLOOKUP(Table58[[#This Row],[CONTROLN]],vlookup_table[],7,FALSE)</f>
        <v>2</v>
      </c>
      <c r="R167">
        <f t="shared" si="6"/>
        <v>40</v>
      </c>
      <c r="S1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7" t="str">
        <f>IF(Table58[[#This Row],[GENDER]]="M","Hombre","Mujer")</f>
        <v>Mujer</v>
      </c>
      <c r="U167" t="str">
        <f>_xlfn.CONCAT(Table58[[#This Row],[STATE]]," ", Table58[[#This Row],[DOMAIN]])</f>
        <v>MO C2</v>
      </c>
      <c r="V167" s="2">
        <f t="shared" ca="1" si="7"/>
        <v>45915</v>
      </c>
      <c r="W167" s="3">
        <f t="shared" ca="1" si="8"/>
        <v>45915.408431249998</v>
      </c>
      <c r="X167">
        <f>ROUND(Table58[[#This Row],[AVGGIFT]],1)</f>
        <v>2.6</v>
      </c>
    </row>
    <row r="168" spans="1:24" x14ac:dyDescent="0.35">
      <c r="A168">
        <v>77898</v>
      </c>
      <c r="B168" t="s">
        <v>36</v>
      </c>
      <c r="C168" t="s">
        <v>14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  <c r="N168">
        <f>VLOOKUP(Table58[[#This Row],[CONTROLN]],vlookup_table[],2,FALSE)</f>
        <v>1</v>
      </c>
      <c r="O168">
        <f>VLOOKUP(Table58[[#This Row],[CONTROLN]],vlookup_table[],4,FALSE)</f>
        <v>2808</v>
      </c>
      <c r="P168" t="str">
        <f>VLOOKUP(Table58[[#This Row],[CONTROLN]],vlookup_table[],5,FALSE)</f>
        <v>S2</v>
      </c>
      <c r="Q168">
        <f>VLOOKUP(Table58[[#This Row],[CONTROLN]],vlookup_table[],7,FALSE)</f>
        <v>10</v>
      </c>
      <c r="R168">
        <f t="shared" si="6"/>
        <v>68</v>
      </c>
      <c r="S1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8" t="str">
        <f>IF(Table58[[#This Row],[GENDER]]="M","Hombre","Mujer")</f>
        <v>Hombre</v>
      </c>
      <c r="U168" t="str">
        <f>_xlfn.CONCAT(Table58[[#This Row],[STATE]]," ", Table58[[#This Row],[DOMAIN]])</f>
        <v>WI S2</v>
      </c>
      <c r="V168" s="2">
        <f t="shared" ca="1" si="7"/>
        <v>45915</v>
      </c>
      <c r="W168" s="3">
        <f t="shared" ca="1" si="8"/>
        <v>45915.408431249998</v>
      </c>
      <c r="X168">
        <f>ROUND(Table58[[#This Row],[AVGGIFT]],1)</f>
        <v>7.5</v>
      </c>
    </row>
    <row r="169" spans="1:24" x14ac:dyDescent="0.35">
      <c r="A169">
        <v>77345</v>
      </c>
      <c r="B169" t="s">
        <v>36</v>
      </c>
      <c r="C169" t="s">
        <v>14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  <c r="N169">
        <f>VLOOKUP(Table58[[#This Row],[CONTROLN]],vlookup_table[],2,FALSE)</f>
        <v>1</v>
      </c>
      <c r="O169">
        <f>VLOOKUP(Table58[[#This Row],[CONTROLN]],vlookup_table[],4,FALSE)</f>
        <v>0</v>
      </c>
      <c r="P169" t="str">
        <f>VLOOKUP(Table58[[#This Row],[CONTROLN]],vlookup_table[],5,FALSE)</f>
        <v>S1</v>
      </c>
      <c r="Q169">
        <f>VLOOKUP(Table58[[#This Row],[CONTROLN]],vlookup_table[],7,FALSE)</f>
        <v>16</v>
      </c>
      <c r="R169" t="str">
        <f t="shared" si="6"/>
        <v/>
      </c>
      <c r="S1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9" t="str">
        <f>IF(Table58[[#This Row],[GENDER]]="M","Hombre","Mujer")</f>
        <v>Hombre</v>
      </c>
      <c r="U169" t="str">
        <f>_xlfn.CONCAT(Table58[[#This Row],[STATE]]," ", Table58[[#This Row],[DOMAIN]])</f>
        <v>WI S1</v>
      </c>
      <c r="V169" s="2">
        <f t="shared" ca="1" si="7"/>
        <v>45915</v>
      </c>
      <c r="W169" s="3">
        <f t="shared" ca="1" si="8"/>
        <v>45915.408431249998</v>
      </c>
      <c r="X169">
        <f>ROUND(Table58[[#This Row],[AVGGIFT]],1)</f>
        <v>13.2</v>
      </c>
    </row>
    <row r="170" spans="1:24" x14ac:dyDescent="0.35">
      <c r="A170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  <c r="N170">
        <f>VLOOKUP(Table58[[#This Row],[CONTROLN]],vlookup_table[],2,FALSE)</f>
        <v>0</v>
      </c>
      <c r="O170">
        <f>VLOOKUP(Table58[[#This Row],[CONTROLN]],vlookup_table[],4,FALSE)</f>
        <v>201</v>
      </c>
      <c r="P170" t="str">
        <f>VLOOKUP(Table58[[#This Row],[CONTROLN]],vlookup_table[],5,FALSE)</f>
        <v>U1</v>
      </c>
      <c r="Q170">
        <f>VLOOKUP(Table58[[#This Row],[CONTROLN]],vlookup_table[],7,FALSE)</f>
        <v>20</v>
      </c>
      <c r="R170">
        <f t="shared" si="6"/>
        <v>95</v>
      </c>
      <c r="S1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0" t="str">
        <f>IF(Table58[[#This Row],[GENDER]]="M","Hombre","Mujer")</f>
        <v>Mujer</v>
      </c>
      <c r="U170" t="str">
        <f>_xlfn.CONCAT(Table58[[#This Row],[STATE]]," ", Table58[[#This Row],[DOMAIN]])</f>
        <v>CA U1</v>
      </c>
      <c r="V170" s="2">
        <f t="shared" ca="1" si="7"/>
        <v>45915</v>
      </c>
      <c r="W170" s="3">
        <f t="shared" ca="1" si="8"/>
        <v>45915.408431249998</v>
      </c>
      <c r="X170">
        <f>ROUND(Table58[[#This Row],[AVGGIFT]],1)</f>
        <v>10.7</v>
      </c>
    </row>
    <row r="171" spans="1:24" x14ac:dyDescent="0.35">
      <c r="A17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  <c r="N171">
        <f>VLOOKUP(Table58[[#This Row],[CONTROLN]],vlookup_table[],2,FALSE)</f>
        <v>0</v>
      </c>
      <c r="O171">
        <f>VLOOKUP(Table58[[#This Row],[CONTROLN]],vlookup_table[],4,FALSE)</f>
        <v>2005</v>
      </c>
      <c r="P171" t="str">
        <f>VLOOKUP(Table58[[#This Row],[CONTROLN]],vlookup_table[],5,FALSE)</f>
        <v>S1</v>
      </c>
      <c r="Q171">
        <f>VLOOKUP(Table58[[#This Row],[CONTROLN]],vlookup_table[],7,FALSE)</f>
        <v>10</v>
      </c>
      <c r="R171">
        <f t="shared" si="6"/>
        <v>77</v>
      </c>
      <c r="S1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1" t="str">
        <f>IF(Table58[[#This Row],[GENDER]]="M","Hombre","Mujer")</f>
        <v>Mujer</v>
      </c>
      <c r="U171" t="str">
        <f>_xlfn.CONCAT(Table58[[#This Row],[STATE]]," ", Table58[[#This Row],[DOMAIN]])</f>
        <v>CA S1</v>
      </c>
      <c r="V171" s="2">
        <f t="shared" ca="1" si="7"/>
        <v>45915</v>
      </c>
      <c r="W171" s="3">
        <f t="shared" ca="1" si="8"/>
        <v>45915.408431249998</v>
      </c>
      <c r="X171">
        <f>ROUND(Table58[[#This Row],[AVGGIFT]],1)</f>
        <v>9.1999999999999993</v>
      </c>
    </row>
    <row r="172" spans="1:24" x14ac:dyDescent="0.35">
      <c r="A172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  <c r="N172">
        <f>VLOOKUP(Table58[[#This Row],[CONTROLN]],vlookup_table[],2,FALSE)</f>
        <v>0</v>
      </c>
      <c r="O172">
        <f>VLOOKUP(Table58[[#This Row],[CONTROLN]],vlookup_table[],4,FALSE)</f>
        <v>0</v>
      </c>
      <c r="P172" t="str">
        <f>VLOOKUP(Table58[[#This Row],[CONTROLN]],vlookup_table[],5,FALSE)</f>
        <v>C2</v>
      </c>
      <c r="Q172">
        <f>VLOOKUP(Table58[[#This Row],[CONTROLN]],vlookup_table[],7,FALSE)</f>
        <v>6</v>
      </c>
      <c r="R172" t="str">
        <f t="shared" si="6"/>
        <v/>
      </c>
      <c r="S1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2" t="str">
        <f>IF(Table58[[#This Row],[GENDER]]="M","Hombre","Mujer")</f>
        <v>Hombre</v>
      </c>
      <c r="U172" t="str">
        <f>_xlfn.CONCAT(Table58[[#This Row],[STATE]]," ", Table58[[#This Row],[DOMAIN]])</f>
        <v>CA C2</v>
      </c>
      <c r="V172" s="2">
        <f t="shared" ca="1" si="7"/>
        <v>45915</v>
      </c>
      <c r="W172" s="3">
        <f t="shared" ca="1" si="8"/>
        <v>45915.408431249998</v>
      </c>
      <c r="X172">
        <f>ROUND(Table58[[#This Row],[AVGGIFT]],1)</f>
        <v>5</v>
      </c>
    </row>
    <row r="173" spans="1:24" x14ac:dyDescent="0.35">
      <c r="A173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  <c r="N173">
        <f>VLOOKUP(Table58[[#This Row],[CONTROLN]],vlookup_table[],2,FALSE)</f>
        <v>1</v>
      </c>
      <c r="O173">
        <f>VLOOKUP(Table58[[#This Row],[CONTROLN]],vlookup_table[],4,FALSE)</f>
        <v>5401</v>
      </c>
      <c r="P173" t="str">
        <f>VLOOKUP(Table58[[#This Row],[CONTROLN]],vlookup_table[],5,FALSE)</f>
        <v>S2</v>
      </c>
      <c r="Q173">
        <f>VLOOKUP(Table58[[#This Row],[CONTROLN]],vlookup_table[],7,FALSE)</f>
        <v>10</v>
      </c>
      <c r="R173">
        <f t="shared" si="6"/>
        <v>43</v>
      </c>
      <c r="S1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3" t="str">
        <f>IF(Table58[[#This Row],[GENDER]]="M","Hombre","Mujer")</f>
        <v>Hombre</v>
      </c>
      <c r="U173" t="str">
        <f>_xlfn.CONCAT(Table58[[#This Row],[STATE]]," ", Table58[[#This Row],[DOMAIN]])</f>
        <v>CO S2</v>
      </c>
      <c r="V173" s="2">
        <f t="shared" ca="1" si="7"/>
        <v>45915</v>
      </c>
      <c r="W173" s="3">
        <f t="shared" ca="1" si="8"/>
        <v>45915.408431249998</v>
      </c>
      <c r="X173">
        <f>ROUND(Table58[[#This Row],[AVGGIFT]],1)</f>
        <v>12.5</v>
      </c>
    </row>
    <row r="174" spans="1:24" x14ac:dyDescent="0.35">
      <c r="A174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  <c r="N174">
        <f>VLOOKUP(Table58[[#This Row],[CONTROLN]],vlookup_table[],2,FALSE)</f>
        <v>0</v>
      </c>
      <c r="O174">
        <f>VLOOKUP(Table58[[#This Row],[CONTROLN]],vlookup_table[],4,FALSE)</f>
        <v>0</v>
      </c>
      <c r="P174" t="str">
        <f>VLOOKUP(Table58[[#This Row],[CONTROLN]],vlookup_table[],5,FALSE)</f>
        <v>R1</v>
      </c>
      <c r="Q174">
        <f>VLOOKUP(Table58[[#This Row],[CONTROLN]],vlookup_table[],7,FALSE)</f>
        <v>20</v>
      </c>
      <c r="R174" t="str">
        <f t="shared" si="6"/>
        <v/>
      </c>
      <c r="S1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4" t="str">
        <f>IF(Table58[[#This Row],[GENDER]]="M","Hombre","Mujer")</f>
        <v>Mujer</v>
      </c>
      <c r="U174" t="str">
        <f>_xlfn.CONCAT(Table58[[#This Row],[STATE]]," ", Table58[[#This Row],[DOMAIN]])</f>
        <v>FL R1</v>
      </c>
      <c r="V174" s="2">
        <f t="shared" ca="1" si="7"/>
        <v>45915</v>
      </c>
      <c r="W174" s="3">
        <f t="shared" ca="1" si="8"/>
        <v>45915.408431249998</v>
      </c>
      <c r="X174">
        <f>ROUND(Table58[[#This Row],[AVGGIFT]],1)</f>
        <v>13</v>
      </c>
    </row>
    <row r="175" spans="1:24" x14ac:dyDescent="0.35">
      <c r="A175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  <c r="N175">
        <f>VLOOKUP(Table58[[#This Row],[CONTROLN]],vlookup_table[],2,FALSE)</f>
        <v>0</v>
      </c>
      <c r="O175">
        <f>VLOOKUP(Table58[[#This Row],[CONTROLN]],vlookup_table[],4,FALSE)</f>
        <v>3001</v>
      </c>
      <c r="P175" t="str">
        <f>VLOOKUP(Table58[[#This Row],[CONTROLN]],vlookup_table[],5,FALSE)</f>
        <v>T2</v>
      </c>
      <c r="Q175">
        <f>VLOOKUP(Table58[[#This Row],[CONTROLN]],vlookup_table[],7,FALSE)</f>
        <v>10</v>
      </c>
      <c r="R175">
        <f t="shared" si="6"/>
        <v>67</v>
      </c>
      <c r="S1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5" t="str">
        <f>IF(Table58[[#This Row],[GENDER]]="M","Hombre","Mujer")</f>
        <v>Mujer</v>
      </c>
      <c r="U175" t="str">
        <f>_xlfn.CONCAT(Table58[[#This Row],[STATE]]," ", Table58[[#This Row],[DOMAIN]])</f>
        <v>NE T2</v>
      </c>
      <c r="V175" s="2">
        <f t="shared" ca="1" si="7"/>
        <v>45915</v>
      </c>
      <c r="W175" s="3">
        <f t="shared" ca="1" si="8"/>
        <v>45915.408431249998</v>
      </c>
      <c r="X175">
        <f>ROUND(Table58[[#This Row],[AVGGIFT]],1)</f>
        <v>7.3</v>
      </c>
    </row>
    <row r="176" spans="1:24" x14ac:dyDescent="0.35">
      <c r="A176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  <c r="N176">
        <f>VLOOKUP(Table58[[#This Row],[CONTROLN]],vlookup_table[],2,FALSE)</f>
        <v>0</v>
      </c>
      <c r="O176">
        <f>VLOOKUP(Table58[[#This Row],[CONTROLN]],vlookup_table[],4,FALSE)</f>
        <v>4601</v>
      </c>
      <c r="P176" t="str">
        <f>VLOOKUP(Table58[[#This Row],[CONTROLN]],vlookup_table[],5,FALSE)</f>
        <v>R2</v>
      </c>
      <c r="Q176">
        <f>VLOOKUP(Table58[[#This Row],[CONTROLN]],vlookup_table[],7,FALSE)</f>
        <v>7</v>
      </c>
      <c r="R176">
        <f t="shared" si="6"/>
        <v>51</v>
      </c>
      <c r="S1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6" t="str">
        <f>IF(Table58[[#This Row],[GENDER]]="M","Hombre","Mujer")</f>
        <v>Hombre</v>
      </c>
      <c r="U176" t="str">
        <f>_xlfn.CONCAT(Table58[[#This Row],[STATE]]," ", Table58[[#This Row],[DOMAIN]])</f>
        <v>IN R2</v>
      </c>
      <c r="V176" s="2">
        <f t="shared" ca="1" si="7"/>
        <v>45915</v>
      </c>
      <c r="W176" s="3">
        <f t="shared" ca="1" si="8"/>
        <v>45915.408431249998</v>
      </c>
      <c r="X176">
        <f>ROUND(Table58[[#This Row],[AVGGIFT]],1)</f>
        <v>4.5999999999999996</v>
      </c>
    </row>
    <row r="177" spans="1:24" x14ac:dyDescent="0.35">
      <c r="A177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  <c r="N177">
        <f>VLOOKUP(Table58[[#This Row],[CONTROLN]],vlookup_table[],2,FALSE)</f>
        <v>2</v>
      </c>
      <c r="O177">
        <f>VLOOKUP(Table58[[#This Row],[CONTROLN]],vlookup_table[],4,FALSE)</f>
        <v>6501</v>
      </c>
      <c r="P177" t="str">
        <f>VLOOKUP(Table58[[#This Row],[CONTROLN]],vlookup_table[],5,FALSE)</f>
        <v>T1</v>
      </c>
      <c r="Q177">
        <f>VLOOKUP(Table58[[#This Row],[CONTROLN]],vlookup_table[],7,FALSE)</f>
        <v>5</v>
      </c>
      <c r="R177">
        <f t="shared" si="6"/>
        <v>32</v>
      </c>
      <c r="S1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7" t="str">
        <f>IF(Table58[[#This Row],[GENDER]]="M","Hombre","Mujer")</f>
        <v>Hombre</v>
      </c>
      <c r="U177" t="str">
        <f>_xlfn.CONCAT(Table58[[#This Row],[STATE]]," ", Table58[[#This Row],[DOMAIN]])</f>
        <v>FL T1</v>
      </c>
      <c r="V177" s="2">
        <f t="shared" ca="1" si="7"/>
        <v>45915</v>
      </c>
      <c r="W177" s="3">
        <f t="shared" ca="1" si="8"/>
        <v>45915.408431249998</v>
      </c>
      <c r="X177">
        <f>ROUND(Table58[[#This Row],[AVGGIFT]],1)</f>
        <v>8.4</v>
      </c>
    </row>
    <row r="178" spans="1:24" x14ac:dyDescent="0.35">
      <c r="A178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  <c r="N178">
        <f>VLOOKUP(Table58[[#This Row],[CONTROLN]],vlookup_table[],2,FALSE)</f>
        <v>0</v>
      </c>
      <c r="O178">
        <f>VLOOKUP(Table58[[#This Row],[CONTROLN]],vlookup_table[],4,FALSE)</f>
        <v>5201</v>
      </c>
      <c r="P178" t="str">
        <f>VLOOKUP(Table58[[#This Row],[CONTROLN]],vlookup_table[],5,FALSE)</f>
        <v>T2</v>
      </c>
      <c r="Q178">
        <f>VLOOKUP(Table58[[#This Row],[CONTROLN]],vlookup_table[],7,FALSE)</f>
        <v>10</v>
      </c>
      <c r="R178">
        <f t="shared" si="6"/>
        <v>45</v>
      </c>
      <c r="S1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8" t="str">
        <f>IF(Table58[[#This Row],[GENDER]]="M","Hombre","Mujer")</f>
        <v>Hombre</v>
      </c>
      <c r="U178" t="str">
        <f>_xlfn.CONCAT(Table58[[#This Row],[STATE]]," ", Table58[[#This Row],[DOMAIN]])</f>
        <v>FL T2</v>
      </c>
      <c r="V178" s="2">
        <f t="shared" ca="1" si="7"/>
        <v>45915</v>
      </c>
      <c r="W178" s="3">
        <f t="shared" ca="1" si="8"/>
        <v>45915.408431249998</v>
      </c>
      <c r="X178">
        <f>ROUND(Table58[[#This Row],[AVGGIFT]],1)</f>
        <v>9.8000000000000007</v>
      </c>
    </row>
    <row r="179" spans="1:24" x14ac:dyDescent="0.35">
      <c r="A179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  <c r="N179">
        <f>VLOOKUP(Table58[[#This Row],[CONTROLN]],vlookup_table[],2,FALSE)</f>
        <v>2</v>
      </c>
      <c r="O179">
        <f>VLOOKUP(Table58[[#This Row],[CONTROLN]],vlookup_table[],4,FALSE)</f>
        <v>1601</v>
      </c>
      <c r="P179" t="str">
        <f>VLOOKUP(Table58[[#This Row],[CONTROLN]],vlookup_table[],5,FALSE)</f>
        <v>U1</v>
      </c>
      <c r="Q179">
        <f>VLOOKUP(Table58[[#This Row],[CONTROLN]],vlookup_table[],7,FALSE)</f>
        <v>10</v>
      </c>
      <c r="R179">
        <f t="shared" si="6"/>
        <v>81</v>
      </c>
      <c r="S1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9" t="str">
        <f>IF(Table58[[#This Row],[GENDER]]="M","Hombre","Mujer")</f>
        <v>Mujer</v>
      </c>
      <c r="U179" t="str">
        <f>_xlfn.CONCAT(Table58[[#This Row],[STATE]]," ", Table58[[#This Row],[DOMAIN]])</f>
        <v>IL U1</v>
      </c>
      <c r="V179" s="2">
        <f t="shared" ca="1" si="7"/>
        <v>45915</v>
      </c>
      <c r="W179" s="3">
        <f t="shared" ca="1" si="8"/>
        <v>45915.408431249998</v>
      </c>
      <c r="X179">
        <f>ROUND(Table58[[#This Row],[AVGGIFT]],1)</f>
        <v>7.3</v>
      </c>
    </row>
    <row r="180" spans="1:24" x14ac:dyDescent="0.35">
      <c r="A180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  <c r="N180">
        <f>VLOOKUP(Table58[[#This Row],[CONTROLN]],vlookup_table[],2,FALSE)</f>
        <v>0</v>
      </c>
      <c r="O180">
        <f>VLOOKUP(Table58[[#This Row],[CONTROLN]],vlookup_table[],4,FALSE)</f>
        <v>4101</v>
      </c>
      <c r="P180" t="str">
        <f>VLOOKUP(Table58[[#This Row],[CONTROLN]],vlookup_table[],5,FALSE)</f>
        <v>R2</v>
      </c>
      <c r="Q180">
        <f>VLOOKUP(Table58[[#This Row],[CONTROLN]],vlookup_table[],7,FALSE)</f>
        <v>45</v>
      </c>
      <c r="R180">
        <f t="shared" si="6"/>
        <v>56</v>
      </c>
      <c r="S1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0" t="str">
        <f>IF(Table58[[#This Row],[GENDER]]="M","Hombre","Mujer")</f>
        <v>Hombre</v>
      </c>
      <c r="U180" t="str">
        <f>_xlfn.CONCAT(Table58[[#This Row],[STATE]]," ", Table58[[#This Row],[DOMAIN]])</f>
        <v>NC R2</v>
      </c>
      <c r="V180" s="2">
        <f t="shared" ca="1" si="7"/>
        <v>45915</v>
      </c>
      <c r="W180" s="3">
        <f t="shared" ca="1" si="8"/>
        <v>45915.408431249998</v>
      </c>
      <c r="X180">
        <f>ROUND(Table58[[#This Row],[AVGGIFT]],1)</f>
        <v>9.3000000000000007</v>
      </c>
    </row>
    <row r="181" spans="1:24" x14ac:dyDescent="0.35">
      <c r="A18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  <c r="N181">
        <f>VLOOKUP(Table58[[#This Row],[CONTROLN]],vlookup_table[],2,FALSE)</f>
        <v>0</v>
      </c>
      <c r="O181">
        <f>VLOOKUP(Table58[[#This Row],[CONTROLN]],vlookup_table[],4,FALSE)</f>
        <v>4806</v>
      </c>
      <c r="P181" t="str">
        <f>VLOOKUP(Table58[[#This Row],[CONTROLN]],vlookup_table[],5,FALSE)</f>
        <v>U4</v>
      </c>
      <c r="Q181">
        <f>VLOOKUP(Table58[[#This Row],[CONTROLN]],vlookup_table[],7,FALSE)</f>
        <v>20</v>
      </c>
      <c r="R181">
        <f t="shared" si="6"/>
        <v>49</v>
      </c>
      <c r="S1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1" t="str">
        <f>IF(Table58[[#This Row],[GENDER]]="M","Hombre","Mujer")</f>
        <v>Mujer</v>
      </c>
      <c r="U181" t="str">
        <f>_xlfn.CONCAT(Table58[[#This Row],[STATE]]," ", Table58[[#This Row],[DOMAIN]])</f>
        <v>OR U4</v>
      </c>
      <c r="V181" s="2">
        <f t="shared" ca="1" si="7"/>
        <v>45915</v>
      </c>
      <c r="W181" s="3">
        <f t="shared" ca="1" si="8"/>
        <v>45915.408431249998</v>
      </c>
      <c r="X181">
        <f>ROUND(Table58[[#This Row],[AVGGIFT]],1)</f>
        <v>16.7</v>
      </c>
    </row>
    <row r="182" spans="1:24" x14ac:dyDescent="0.35">
      <c r="A182">
        <v>150534</v>
      </c>
      <c r="B182" t="s">
        <v>22</v>
      </c>
      <c r="C182" t="s">
        <v>109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  <c r="N182">
        <f>VLOOKUP(Table58[[#This Row],[CONTROLN]],vlookup_table[],2,FALSE)</f>
        <v>980</v>
      </c>
      <c r="O182">
        <f>VLOOKUP(Table58[[#This Row],[CONTROLN]],vlookup_table[],4,FALSE)</f>
        <v>0</v>
      </c>
      <c r="P182" t="str">
        <f>VLOOKUP(Table58[[#This Row],[CONTROLN]],vlookup_table[],5,FALSE)</f>
        <v>U3</v>
      </c>
      <c r="Q182">
        <f>VLOOKUP(Table58[[#This Row],[CONTROLN]],vlookup_table[],7,FALSE)</f>
        <v>4</v>
      </c>
      <c r="R182" t="str">
        <f t="shared" si="6"/>
        <v/>
      </c>
      <c r="S1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2" t="str">
        <f>IF(Table58[[#This Row],[GENDER]]="M","Hombre","Mujer")</f>
        <v>Mujer</v>
      </c>
      <c r="U182" t="str">
        <f>_xlfn.CONCAT(Table58[[#This Row],[STATE]]," ", Table58[[#This Row],[DOMAIN]])</f>
        <v>CA U3</v>
      </c>
      <c r="V182" s="2">
        <f t="shared" ca="1" si="7"/>
        <v>45915</v>
      </c>
      <c r="W182" s="3">
        <f t="shared" ca="1" si="8"/>
        <v>45915.408431249998</v>
      </c>
      <c r="X182">
        <f>ROUND(Table58[[#This Row],[AVGGIFT]],1)</f>
        <v>5</v>
      </c>
    </row>
    <row r="183" spans="1:24" x14ac:dyDescent="0.35">
      <c r="A183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  <c r="N183">
        <f>VLOOKUP(Table58[[#This Row],[CONTROLN]],vlookup_table[],2,FALSE)</f>
        <v>0</v>
      </c>
      <c r="O183">
        <f>VLOOKUP(Table58[[#This Row],[CONTROLN]],vlookup_table[],4,FALSE)</f>
        <v>4201</v>
      </c>
      <c r="P183" t="str">
        <f>VLOOKUP(Table58[[#This Row],[CONTROLN]],vlookup_table[],5,FALSE)</f>
        <v>U4</v>
      </c>
      <c r="Q183">
        <f>VLOOKUP(Table58[[#This Row],[CONTROLN]],vlookup_table[],7,FALSE)</f>
        <v>30</v>
      </c>
      <c r="R183">
        <f t="shared" si="6"/>
        <v>55</v>
      </c>
      <c r="S1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3" t="str">
        <f>IF(Table58[[#This Row],[GENDER]]="M","Hombre","Mujer")</f>
        <v>Mujer</v>
      </c>
      <c r="U183" t="str">
        <f>_xlfn.CONCAT(Table58[[#This Row],[STATE]]," ", Table58[[#This Row],[DOMAIN]])</f>
        <v>MI U4</v>
      </c>
      <c r="V183" s="2">
        <f t="shared" ca="1" si="7"/>
        <v>45915</v>
      </c>
      <c r="W183" s="3">
        <f t="shared" ca="1" si="8"/>
        <v>45915.408431249998</v>
      </c>
      <c r="X183">
        <f>ROUND(Table58[[#This Row],[AVGGIFT]],1)</f>
        <v>27.5</v>
      </c>
    </row>
    <row r="184" spans="1:24" x14ac:dyDescent="0.35">
      <c r="A184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  <c r="N184">
        <f>VLOOKUP(Table58[[#This Row],[CONTROLN]],vlookup_table[],2,FALSE)</f>
        <v>0</v>
      </c>
      <c r="O184">
        <f>VLOOKUP(Table58[[#This Row],[CONTROLN]],vlookup_table[],4,FALSE)</f>
        <v>0</v>
      </c>
      <c r="P184" t="str">
        <f>VLOOKUP(Table58[[#This Row],[CONTROLN]],vlookup_table[],5,FALSE)</f>
        <v>C1</v>
      </c>
      <c r="Q184">
        <f>VLOOKUP(Table58[[#This Row],[CONTROLN]],vlookup_table[],7,FALSE)</f>
        <v>5</v>
      </c>
      <c r="R184" t="str">
        <f t="shared" si="6"/>
        <v/>
      </c>
      <c r="S1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4" t="str">
        <f>IF(Table58[[#This Row],[GENDER]]="M","Hombre","Mujer")</f>
        <v>Mujer</v>
      </c>
      <c r="U184" t="str">
        <f>_xlfn.CONCAT(Table58[[#This Row],[STATE]]," ", Table58[[#This Row],[DOMAIN]])</f>
        <v>CA C1</v>
      </c>
      <c r="V184" s="2">
        <f t="shared" ca="1" si="7"/>
        <v>45915</v>
      </c>
      <c r="W184" s="3">
        <f t="shared" ca="1" si="8"/>
        <v>45915.408431249998</v>
      </c>
      <c r="X184">
        <f>ROUND(Table58[[#This Row],[AVGGIFT]],1)</f>
        <v>6.8</v>
      </c>
    </row>
    <row r="185" spans="1:24" x14ac:dyDescent="0.35">
      <c r="A185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  <c r="N185">
        <f>VLOOKUP(Table58[[#This Row],[CONTROLN]],vlookup_table[],2,FALSE)</f>
        <v>0</v>
      </c>
      <c r="O185">
        <f>VLOOKUP(Table58[[#This Row],[CONTROLN]],vlookup_table[],4,FALSE)</f>
        <v>5309</v>
      </c>
      <c r="P185" t="str">
        <f>VLOOKUP(Table58[[#This Row],[CONTROLN]],vlookup_table[],5,FALSE)</f>
        <v>S2</v>
      </c>
      <c r="Q185">
        <f>VLOOKUP(Table58[[#This Row],[CONTROLN]],vlookup_table[],7,FALSE)</f>
        <v>20</v>
      </c>
      <c r="R185">
        <f t="shared" si="6"/>
        <v>43</v>
      </c>
      <c r="S1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5" t="str">
        <f>IF(Table58[[#This Row],[GENDER]]="M","Hombre","Mujer")</f>
        <v>Mujer</v>
      </c>
      <c r="U185" t="str">
        <f>_xlfn.CONCAT(Table58[[#This Row],[STATE]]," ", Table58[[#This Row],[DOMAIN]])</f>
        <v>IL S2</v>
      </c>
      <c r="V185" s="2">
        <f t="shared" ca="1" si="7"/>
        <v>45915</v>
      </c>
      <c r="W185" s="3">
        <f t="shared" ca="1" si="8"/>
        <v>45915.408431249998</v>
      </c>
      <c r="X185">
        <f>ROUND(Table58[[#This Row],[AVGGIFT]],1)</f>
        <v>17.8</v>
      </c>
    </row>
    <row r="186" spans="1:24" x14ac:dyDescent="0.35">
      <c r="A186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  <c r="N186">
        <f>VLOOKUP(Table58[[#This Row],[CONTROLN]],vlookup_table[],2,FALSE)</f>
        <v>0</v>
      </c>
      <c r="O186">
        <f>VLOOKUP(Table58[[#This Row],[CONTROLN]],vlookup_table[],4,FALSE)</f>
        <v>4309</v>
      </c>
      <c r="P186" t="str">
        <f>VLOOKUP(Table58[[#This Row],[CONTROLN]],vlookup_table[],5,FALSE)</f>
        <v>U1</v>
      </c>
      <c r="Q186">
        <f>VLOOKUP(Table58[[#This Row],[CONTROLN]],vlookup_table[],7,FALSE)</f>
        <v>15</v>
      </c>
      <c r="R186">
        <f t="shared" si="6"/>
        <v>53</v>
      </c>
      <c r="S1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6" t="str">
        <f>IF(Table58[[#This Row],[GENDER]]="M","Hombre","Mujer")</f>
        <v>Mujer</v>
      </c>
      <c r="U186" t="str">
        <f>_xlfn.CONCAT(Table58[[#This Row],[STATE]]," ", Table58[[#This Row],[DOMAIN]])</f>
        <v>IL U1</v>
      </c>
      <c r="V186" s="2">
        <f t="shared" ca="1" si="7"/>
        <v>45915</v>
      </c>
      <c r="W186" s="3">
        <f t="shared" ca="1" si="8"/>
        <v>45915.408431249998</v>
      </c>
      <c r="X186">
        <f>ROUND(Table58[[#This Row],[AVGGIFT]],1)</f>
        <v>12.2</v>
      </c>
    </row>
    <row r="187" spans="1:24" x14ac:dyDescent="0.35">
      <c r="A187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  <c r="N187">
        <f>VLOOKUP(Table58[[#This Row],[CONTROLN]],vlookup_table[],2,FALSE)</f>
        <v>2</v>
      </c>
      <c r="O187">
        <f>VLOOKUP(Table58[[#This Row],[CONTROLN]],vlookup_table[],4,FALSE)</f>
        <v>1701</v>
      </c>
      <c r="P187" t="str">
        <f>VLOOKUP(Table58[[#This Row],[CONTROLN]],vlookup_table[],5,FALSE)</f>
        <v>R3</v>
      </c>
      <c r="Q187">
        <f>VLOOKUP(Table58[[#This Row],[CONTROLN]],vlookup_table[],7,FALSE)</f>
        <v>12</v>
      </c>
      <c r="R187">
        <f t="shared" si="6"/>
        <v>80</v>
      </c>
      <c r="S1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7" t="str">
        <f>IF(Table58[[#This Row],[GENDER]]="M","Hombre","Mujer")</f>
        <v>Hombre</v>
      </c>
      <c r="U187" t="str">
        <f>_xlfn.CONCAT(Table58[[#This Row],[STATE]]," ", Table58[[#This Row],[DOMAIN]])</f>
        <v>TX R3</v>
      </c>
      <c r="V187" s="2">
        <f t="shared" ca="1" si="7"/>
        <v>45915</v>
      </c>
      <c r="W187" s="3">
        <f t="shared" ca="1" si="8"/>
        <v>45915.408431249998</v>
      </c>
      <c r="X187">
        <f>ROUND(Table58[[#This Row],[AVGGIFT]],1)</f>
        <v>5.3</v>
      </c>
    </row>
    <row r="188" spans="1:24" x14ac:dyDescent="0.35">
      <c r="A188">
        <v>187571</v>
      </c>
      <c r="B188" t="s">
        <v>34</v>
      </c>
      <c r="C188" t="s">
        <v>109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  <c r="N188">
        <f>VLOOKUP(Table58[[#This Row],[CONTROLN]],vlookup_table[],2,FALSE)</f>
        <v>0</v>
      </c>
      <c r="O188">
        <f>VLOOKUP(Table58[[#This Row],[CONTROLN]],vlookup_table[],4,FALSE)</f>
        <v>0</v>
      </c>
      <c r="P188" t="str">
        <f>VLOOKUP(Table58[[#This Row],[CONTROLN]],vlookup_table[],5,FALSE)</f>
        <v>R2</v>
      </c>
      <c r="Q188">
        <f>VLOOKUP(Table58[[#This Row],[CONTROLN]],vlookup_table[],7,FALSE)</f>
        <v>26</v>
      </c>
      <c r="R188" t="str">
        <f t="shared" si="6"/>
        <v/>
      </c>
      <c r="S1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8" t="str">
        <f>IF(Table58[[#This Row],[GENDER]]="M","Hombre","Mujer")</f>
        <v>Mujer</v>
      </c>
      <c r="U188" t="str">
        <f>_xlfn.CONCAT(Table58[[#This Row],[STATE]]," ", Table58[[#This Row],[DOMAIN]])</f>
        <v>IN R2</v>
      </c>
      <c r="V188" s="2">
        <f t="shared" ca="1" si="7"/>
        <v>45915</v>
      </c>
      <c r="W188" s="3">
        <f t="shared" ca="1" si="8"/>
        <v>45915.408431249998</v>
      </c>
      <c r="X188">
        <f>ROUND(Table58[[#This Row],[AVGGIFT]],1)</f>
        <v>19.7</v>
      </c>
    </row>
    <row r="189" spans="1:24" x14ac:dyDescent="0.35">
      <c r="A189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  <c r="N189">
        <f>VLOOKUP(Table58[[#This Row],[CONTROLN]],vlookup_table[],2,FALSE)</f>
        <v>1002</v>
      </c>
      <c r="O189">
        <f>VLOOKUP(Table58[[#This Row],[CONTROLN]],vlookup_table[],4,FALSE)</f>
        <v>5401</v>
      </c>
      <c r="P189" t="str">
        <f>VLOOKUP(Table58[[#This Row],[CONTROLN]],vlookup_table[],5,FALSE)</f>
        <v>R2</v>
      </c>
      <c r="Q189">
        <f>VLOOKUP(Table58[[#This Row],[CONTROLN]],vlookup_table[],7,FALSE)</f>
        <v>10</v>
      </c>
      <c r="R189">
        <f t="shared" si="6"/>
        <v>43</v>
      </c>
      <c r="S1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9" t="str">
        <f>IF(Table58[[#This Row],[GENDER]]="M","Hombre","Mujer")</f>
        <v>Hombre</v>
      </c>
      <c r="U189" t="str">
        <f>_xlfn.CONCAT(Table58[[#This Row],[STATE]]," ", Table58[[#This Row],[DOMAIN]])</f>
        <v>NC R2</v>
      </c>
      <c r="V189" s="2">
        <f t="shared" ca="1" si="7"/>
        <v>45915</v>
      </c>
      <c r="W189" s="3">
        <f t="shared" ca="1" si="8"/>
        <v>45915.408431249998</v>
      </c>
      <c r="X189">
        <f>ROUND(Table58[[#This Row],[AVGGIFT]],1)</f>
        <v>7.9</v>
      </c>
    </row>
    <row r="190" spans="1:24" x14ac:dyDescent="0.35">
      <c r="A190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  <c r="N190">
        <f>VLOOKUP(Table58[[#This Row],[CONTROLN]],vlookup_table[],2,FALSE)</f>
        <v>2</v>
      </c>
      <c r="O190">
        <f>VLOOKUP(Table58[[#This Row],[CONTROLN]],vlookup_table[],4,FALSE)</f>
        <v>3101</v>
      </c>
      <c r="P190" t="str">
        <f>VLOOKUP(Table58[[#This Row],[CONTROLN]],vlookup_table[],5,FALSE)</f>
        <v>C1</v>
      </c>
      <c r="Q190">
        <f>VLOOKUP(Table58[[#This Row],[CONTROLN]],vlookup_table[],7,FALSE)</f>
        <v>10</v>
      </c>
      <c r="R190">
        <f t="shared" si="6"/>
        <v>66</v>
      </c>
      <c r="S1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0" t="str">
        <f>IF(Table58[[#This Row],[GENDER]]="M","Hombre","Mujer")</f>
        <v>Hombre</v>
      </c>
      <c r="U190" t="str">
        <f>_xlfn.CONCAT(Table58[[#This Row],[STATE]]," ", Table58[[#This Row],[DOMAIN]])</f>
        <v>CA C1</v>
      </c>
      <c r="V190" s="2">
        <f t="shared" ca="1" si="7"/>
        <v>45915</v>
      </c>
      <c r="W190" s="3">
        <f t="shared" ca="1" si="8"/>
        <v>45915.408431249998</v>
      </c>
      <c r="X190">
        <f>ROUND(Table58[[#This Row],[AVGGIFT]],1)</f>
        <v>12.7</v>
      </c>
    </row>
    <row r="191" spans="1:24" x14ac:dyDescent="0.35">
      <c r="A19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  <c r="N191">
        <f>VLOOKUP(Table58[[#This Row],[CONTROLN]],vlookup_table[],2,FALSE)</f>
        <v>1</v>
      </c>
      <c r="O191">
        <f>VLOOKUP(Table58[[#This Row],[CONTROLN]],vlookup_table[],4,FALSE)</f>
        <v>1701</v>
      </c>
      <c r="P191" t="str">
        <f>VLOOKUP(Table58[[#This Row],[CONTROLN]],vlookup_table[],5,FALSE)</f>
        <v>T2</v>
      </c>
      <c r="Q191">
        <f>VLOOKUP(Table58[[#This Row],[CONTROLN]],vlookup_table[],7,FALSE)</f>
        <v>23</v>
      </c>
      <c r="R191">
        <f t="shared" si="6"/>
        <v>80</v>
      </c>
      <c r="S1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1" t="str">
        <f>IF(Table58[[#This Row],[GENDER]]="M","Hombre","Mujer")</f>
        <v>Hombre</v>
      </c>
      <c r="U191" t="str">
        <f>_xlfn.CONCAT(Table58[[#This Row],[STATE]]," ", Table58[[#This Row],[DOMAIN]])</f>
        <v>IN T2</v>
      </c>
      <c r="V191" s="2">
        <f t="shared" ca="1" si="7"/>
        <v>45915</v>
      </c>
      <c r="W191" s="3">
        <f t="shared" ca="1" si="8"/>
        <v>45915.408431249998</v>
      </c>
      <c r="X191">
        <f>ROUND(Table58[[#This Row],[AVGGIFT]],1)</f>
        <v>16.600000000000001</v>
      </c>
    </row>
    <row r="192" spans="1:24" x14ac:dyDescent="0.35">
      <c r="A192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  <c r="N192">
        <f>VLOOKUP(Table58[[#This Row],[CONTROLN]],vlookup_table[],2,FALSE)</f>
        <v>1</v>
      </c>
      <c r="O192">
        <f>VLOOKUP(Table58[[#This Row],[CONTROLN]],vlookup_table[],4,FALSE)</f>
        <v>2505</v>
      </c>
      <c r="P192" t="str">
        <f>VLOOKUP(Table58[[#This Row],[CONTROLN]],vlookup_table[],5,FALSE)</f>
        <v>T1</v>
      </c>
      <c r="Q192">
        <f>VLOOKUP(Table58[[#This Row],[CONTROLN]],vlookup_table[],7,FALSE)</f>
        <v>21</v>
      </c>
      <c r="R192">
        <f t="shared" si="6"/>
        <v>72</v>
      </c>
      <c r="S1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2" t="str">
        <f>IF(Table58[[#This Row],[GENDER]]="M","Hombre","Mujer")</f>
        <v>Hombre</v>
      </c>
      <c r="U192" t="str">
        <f>_xlfn.CONCAT(Table58[[#This Row],[STATE]]," ", Table58[[#This Row],[DOMAIN]])</f>
        <v>CO T1</v>
      </c>
      <c r="V192" s="2">
        <f t="shared" ca="1" si="7"/>
        <v>45915</v>
      </c>
      <c r="W192" s="3">
        <f t="shared" ca="1" si="8"/>
        <v>45915.408431249998</v>
      </c>
      <c r="X192">
        <f>ROUND(Table58[[#This Row],[AVGGIFT]],1)</f>
        <v>15.2</v>
      </c>
    </row>
    <row r="193" spans="1:24" x14ac:dyDescent="0.35">
      <c r="A193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  <c r="N193">
        <f>VLOOKUP(Table58[[#This Row],[CONTROLN]],vlookup_table[],2,FALSE)</f>
        <v>28</v>
      </c>
      <c r="O193">
        <f>VLOOKUP(Table58[[#This Row],[CONTROLN]],vlookup_table[],4,FALSE)</f>
        <v>2709</v>
      </c>
      <c r="P193" t="str">
        <f>VLOOKUP(Table58[[#This Row],[CONTROLN]],vlookup_table[],5,FALSE)</f>
        <v>C2</v>
      </c>
      <c r="Q193">
        <f>VLOOKUP(Table58[[#This Row],[CONTROLN]],vlookup_table[],7,FALSE)</f>
        <v>10</v>
      </c>
      <c r="R193">
        <f t="shared" si="6"/>
        <v>69</v>
      </c>
      <c r="S1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3" t="str">
        <f>IF(Table58[[#This Row],[GENDER]]="M","Hombre","Mujer")</f>
        <v>Mujer</v>
      </c>
      <c r="U193" t="str">
        <f>_xlfn.CONCAT(Table58[[#This Row],[STATE]]," ", Table58[[#This Row],[DOMAIN]])</f>
        <v>KY C2</v>
      </c>
      <c r="V193" s="2">
        <f t="shared" ca="1" si="7"/>
        <v>45915</v>
      </c>
      <c r="W193" s="3">
        <f t="shared" ca="1" si="8"/>
        <v>45915.408431249998</v>
      </c>
      <c r="X193">
        <f>ROUND(Table58[[#This Row],[AVGGIFT]],1)</f>
        <v>8.4</v>
      </c>
    </row>
    <row r="194" spans="1:24" x14ac:dyDescent="0.35">
      <c r="A194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  <c r="N194">
        <f>VLOOKUP(Table58[[#This Row],[CONTROLN]],vlookup_table[],2,FALSE)</f>
        <v>0</v>
      </c>
      <c r="O194">
        <f>VLOOKUP(Table58[[#This Row],[CONTROLN]],vlookup_table[],4,FALSE)</f>
        <v>0</v>
      </c>
      <c r="P194" t="str">
        <f>VLOOKUP(Table58[[#This Row],[CONTROLN]],vlookup_table[],5,FALSE)</f>
        <v>R2</v>
      </c>
      <c r="Q194">
        <f>VLOOKUP(Table58[[#This Row],[CONTROLN]],vlookup_table[],7,FALSE)</f>
        <v>10</v>
      </c>
      <c r="R194" t="str">
        <f t="shared" ref="R194:R257" si="9">IF(OR(O194="",O194=0),"",(1997-(1900+INT(O194/100)))-IF(MOD(O194,100)&gt;6,1,0))</f>
        <v/>
      </c>
      <c r="S1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4" t="str">
        <f>IF(Table58[[#This Row],[GENDER]]="M","Hombre","Mujer")</f>
        <v>Mujer</v>
      </c>
      <c r="U194" t="str">
        <f>_xlfn.CONCAT(Table58[[#This Row],[STATE]]," ", Table58[[#This Row],[DOMAIN]])</f>
        <v>IL R2</v>
      </c>
      <c r="V194" s="2">
        <f t="shared" ref="V194:V257" ca="1" si="10">TODAY()</f>
        <v>45915</v>
      </c>
      <c r="W194" s="3">
        <f t="shared" ref="W194:W257" ca="1" si="11">NOW()</f>
        <v>45915.408431249998</v>
      </c>
      <c r="X194">
        <f>ROUND(Table58[[#This Row],[AVGGIFT]],1)</f>
        <v>6.7</v>
      </c>
    </row>
    <row r="195" spans="1:24" x14ac:dyDescent="0.35">
      <c r="A195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  <c r="N195">
        <f>VLOOKUP(Table58[[#This Row],[CONTROLN]],vlookup_table[],2,FALSE)</f>
        <v>0</v>
      </c>
      <c r="O195">
        <f>VLOOKUP(Table58[[#This Row],[CONTROLN]],vlookup_table[],4,FALSE)</f>
        <v>3001</v>
      </c>
      <c r="P195" t="str">
        <f>VLOOKUP(Table58[[#This Row],[CONTROLN]],vlookup_table[],5,FALSE)</f>
        <v>S1</v>
      </c>
      <c r="Q195">
        <f>VLOOKUP(Table58[[#This Row],[CONTROLN]],vlookup_table[],7,FALSE)</f>
        <v>20</v>
      </c>
      <c r="R195">
        <f t="shared" si="9"/>
        <v>67</v>
      </c>
      <c r="S1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5" t="str">
        <f>IF(Table58[[#This Row],[GENDER]]="M","Hombre","Mujer")</f>
        <v>Mujer</v>
      </c>
      <c r="U195" t="str">
        <f>_xlfn.CONCAT(Table58[[#This Row],[STATE]]," ", Table58[[#This Row],[DOMAIN]])</f>
        <v>CA S1</v>
      </c>
      <c r="V195" s="2">
        <f t="shared" ca="1" si="10"/>
        <v>45915</v>
      </c>
      <c r="W195" s="3">
        <f t="shared" ca="1" si="11"/>
        <v>45915.408431249998</v>
      </c>
      <c r="X195">
        <f>ROUND(Table58[[#This Row],[AVGGIFT]],1)</f>
        <v>9.5</v>
      </c>
    </row>
    <row r="196" spans="1:24" x14ac:dyDescent="0.35">
      <c r="A196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  <c r="N196">
        <f>VLOOKUP(Table58[[#This Row],[CONTROLN]],vlookup_table[],2,FALSE)</f>
        <v>1</v>
      </c>
      <c r="O196">
        <f>VLOOKUP(Table58[[#This Row],[CONTROLN]],vlookup_table[],4,FALSE)</f>
        <v>2401</v>
      </c>
      <c r="P196" t="str">
        <f>VLOOKUP(Table58[[#This Row],[CONTROLN]],vlookup_table[],5,FALSE)</f>
        <v>S1</v>
      </c>
      <c r="Q196">
        <f>VLOOKUP(Table58[[#This Row],[CONTROLN]],vlookup_table[],7,FALSE)</f>
        <v>16</v>
      </c>
      <c r="R196">
        <f t="shared" si="9"/>
        <v>73</v>
      </c>
      <c r="S1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6" t="str">
        <f>IF(Table58[[#This Row],[GENDER]]="M","Hombre","Mujer")</f>
        <v>Hombre</v>
      </c>
      <c r="U196" t="str">
        <f>_xlfn.CONCAT(Table58[[#This Row],[STATE]]," ", Table58[[#This Row],[DOMAIN]])</f>
        <v>CA S1</v>
      </c>
      <c r="V196" s="2">
        <f t="shared" ca="1" si="10"/>
        <v>45915</v>
      </c>
      <c r="W196" s="3">
        <f t="shared" ca="1" si="11"/>
        <v>45915.408431249998</v>
      </c>
      <c r="X196">
        <f>ROUND(Table58[[#This Row],[AVGGIFT]],1)</f>
        <v>10.3</v>
      </c>
    </row>
    <row r="197" spans="1:24" x14ac:dyDescent="0.35">
      <c r="A197">
        <v>41715</v>
      </c>
      <c r="B197" t="s">
        <v>13</v>
      </c>
      <c r="C197" t="s">
        <v>109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  <c r="N197">
        <f>VLOOKUP(Table58[[#This Row],[CONTROLN]],vlookup_table[],2,FALSE)</f>
        <v>0</v>
      </c>
      <c r="O197">
        <f>VLOOKUP(Table58[[#This Row],[CONTROLN]],vlookup_table[],4,FALSE)</f>
        <v>0</v>
      </c>
      <c r="P197" t="str">
        <f>VLOOKUP(Table58[[#This Row],[CONTROLN]],vlookup_table[],5,FALSE)</f>
        <v>U3</v>
      </c>
      <c r="Q197">
        <f>VLOOKUP(Table58[[#This Row],[CONTROLN]],vlookup_table[],7,FALSE)</f>
        <v>3</v>
      </c>
      <c r="R197" t="str">
        <f t="shared" si="9"/>
        <v/>
      </c>
      <c r="S1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7" t="str">
        <f>IF(Table58[[#This Row],[GENDER]]="M","Hombre","Mujer")</f>
        <v>Mujer</v>
      </c>
      <c r="U197" t="str">
        <f>_xlfn.CONCAT(Table58[[#This Row],[STATE]]," ", Table58[[#This Row],[DOMAIN]])</f>
        <v>FL U3</v>
      </c>
      <c r="V197" s="2">
        <f t="shared" ca="1" si="10"/>
        <v>45915</v>
      </c>
      <c r="W197" s="3">
        <f t="shared" ca="1" si="11"/>
        <v>45915.408431249998</v>
      </c>
      <c r="X197">
        <f>ROUND(Table58[[#This Row],[AVGGIFT]],1)</f>
        <v>3.3</v>
      </c>
    </row>
    <row r="198" spans="1:24" x14ac:dyDescent="0.35">
      <c r="A198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  <c r="N198">
        <f>VLOOKUP(Table58[[#This Row],[CONTROLN]],vlookup_table[],2,FALSE)</f>
        <v>1</v>
      </c>
      <c r="O198">
        <f>VLOOKUP(Table58[[#This Row],[CONTROLN]],vlookup_table[],4,FALSE)</f>
        <v>2006</v>
      </c>
      <c r="P198" t="str">
        <f>VLOOKUP(Table58[[#This Row],[CONTROLN]],vlookup_table[],5,FALSE)</f>
        <v>U2</v>
      </c>
      <c r="Q198">
        <f>VLOOKUP(Table58[[#This Row],[CONTROLN]],vlookup_table[],7,FALSE)</f>
        <v>8</v>
      </c>
      <c r="R198">
        <f t="shared" si="9"/>
        <v>77</v>
      </c>
      <c r="S1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8" t="str">
        <f>IF(Table58[[#This Row],[GENDER]]="M","Hombre","Mujer")</f>
        <v>Hombre</v>
      </c>
      <c r="U198" t="str">
        <f>_xlfn.CONCAT(Table58[[#This Row],[STATE]]," ", Table58[[#This Row],[DOMAIN]])</f>
        <v>FL U2</v>
      </c>
      <c r="V198" s="2">
        <f t="shared" ca="1" si="10"/>
        <v>45915</v>
      </c>
      <c r="W198" s="3">
        <f t="shared" ca="1" si="11"/>
        <v>45915.408431249998</v>
      </c>
      <c r="X198">
        <f>ROUND(Table58[[#This Row],[AVGGIFT]],1)</f>
        <v>6.6</v>
      </c>
    </row>
    <row r="199" spans="1:24" x14ac:dyDescent="0.35">
      <c r="A199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  <c r="N199">
        <f>VLOOKUP(Table58[[#This Row],[CONTROLN]],vlookup_table[],2,FALSE)</f>
        <v>0</v>
      </c>
      <c r="O199">
        <f>VLOOKUP(Table58[[#This Row],[CONTROLN]],vlookup_table[],4,FALSE)</f>
        <v>0</v>
      </c>
      <c r="P199" t="str">
        <f>VLOOKUP(Table58[[#This Row],[CONTROLN]],vlookup_table[],5,FALSE)</f>
        <v>U1</v>
      </c>
      <c r="Q199">
        <f>VLOOKUP(Table58[[#This Row],[CONTROLN]],vlookup_table[],7,FALSE)</f>
        <v>15</v>
      </c>
      <c r="R199" t="str">
        <f t="shared" si="9"/>
        <v/>
      </c>
      <c r="S1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9" t="str">
        <f>IF(Table58[[#This Row],[GENDER]]="M","Hombre","Mujer")</f>
        <v>Mujer</v>
      </c>
      <c r="U199" t="str">
        <f>_xlfn.CONCAT(Table58[[#This Row],[STATE]]," ", Table58[[#This Row],[DOMAIN]])</f>
        <v>CA U1</v>
      </c>
      <c r="V199" s="2">
        <f t="shared" ca="1" si="10"/>
        <v>45915</v>
      </c>
      <c r="W199" s="3">
        <f t="shared" ca="1" si="11"/>
        <v>45915.408431249998</v>
      </c>
      <c r="X199">
        <f>ROUND(Table58[[#This Row],[AVGGIFT]],1)</f>
        <v>15.9</v>
      </c>
    </row>
    <row r="200" spans="1:24" x14ac:dyDescent="0.35">
      <c r="A200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  <c r="N200">
        <f>VLOOKUP(Table58[[#This Row],[CONTROLN]],vlookup_table[],2,FALSE)</f>
        <v>0</v>
      </c>
      <c r="O200">
        <f>VLOOKUP(Table58[[#This Row],[CONTROLN]],vlookup_table[],4,FALSE)</f>
        <v>4007</v>
      </c>
      <c r="P200" t="str">
        <f>VLOOKUP(Table58[[#This Row],[CONTROLN]],vlookup_table[],5,FALSE)</f>
        <v>T2</v>
      </c>
      <c r="Q200">
        <f>VLOOKUP(Table58[[#This Row],[CONTROLN]],vlookup_table[],7,FALSE)</f>
        <v>7</v>
      </c>
      <c r="R200">
        <f t="shared" si="9"/>
        <v>56</v>
      </c>
      <c r="S2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0" t="str">
        <f>IF(Table58[[#This Row],[GENDER]]="M","Hombre","Mujer")</f>
        <v>Mujer</v>
      </c>
      <c r="U200" t="str">
        <f>_xlfn.CONCAT(Table58[[#This Row],[STATE]]," ", Table58[[#This Row],[DOMAIN]])</f>
        <v>NE T2</v>
      </c>
      <c r="V200" s="2">
        <f t="shared" ca="1" si="10"/>
        <v>45915</v>
      </c>
      <c r="W200" s="3">
        <f t="shared" ca="1" si="11"/>
        <v>45915.408431249998</v>
      </c>
      <c r="X200">
        <f>ROUND(Table58[[#This Row],[AVGGIFT]],1)</f>
        <v>5.3</v>
      </c>
    </row>
    <row r="201" spans="1:24" x14ac:dyDescent="0.35">
      <c r="A20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  <c r="N201">
        <f>VLOOKUP(Table58[[#This Row],[CONTROLN]],vlookup_table[],2,FALSE)</f>
        <v>0</v>
      </c>
      <c r="O201">
        <f>VLOOKUP(Table58[[#This Row],[CONTROLN]],vlookup_table[],4,FALSE)</f>
        <v>2601</v>
      </c>
      <c r="P201" t="str">
        <f>VLOOKUP(Table58[[#This Row],[CONTROLN]],vlookup_table[],5,FALSE)</f>
        <v>C2</v>
      </c>
      <c r="Q201">
        <f>VLOOKUP(Table58[[#This Row],[CONTROLN]],vlookup_table[],7,FALSE)</f>
        <v>20</v>
      </c>
      <c r="R201">
        <f t="shared" si="9"/>
        <v>71</v>
      </c>
      <c r="S2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1" t="str">
        <f>IF(Table58[[#This Row],[GENDER]]="M","Hombre","Mujer")</f>
        <v>Mujer</v>
      </c>
      <c r="U201" t="str">
        <f>_xlfn.CONCAT(Table58[[#This Row],[STATE]]," ", Table58[[#This Row],[DOMAIN]])</f>
        <v>IN C2</v>
      </c>
      <c r="V201" s="2">
        <f t="shared" ca="1" si="10"/>
        <v>45915</v>
      </c>
      <c r="W201" s="3">
        <f t="shared" ca="1" si="11"/>
        <v>45915.408431249998</v>
      </c>
      <c r="X201">
        <f>ROUND(Table58[[#This Row],[AVGGIFT]],1)</f>
        <v>15.7</v>
      </c>
    </row>
    <row r="202" spans="1:24" x14ac:dyDescent="0.35">
      <c r="A202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  <c r="N202">
        <f>VLOOKUP(Table58[[#This Row],[CONTROLN]],vlookup_table[],2,FALSE)</f>
        <v>1</v>
      </c>
      <c r="O202">
        <f>VLOOKUP(Table58[[#This Row],[CONTROLN]],vlookup_table[],4,FALSE)</f>
        <v>0</v>
      </c>
      <c r="P202" t="str">
        <f>VLOOKUP(Table58[[#This Row],[CONTROLN]],vlookup_table[],5,FALSE)</f>
        <v>S2</v>
      </c>
      <c r="Q202">
        <f>VLOOKUP(Table58[[#This Row],[CONTROLN]],vlookup_table[],7,FALSE)</f>
        <v>15</v>
      </c>
      <c r="R202" t="str">
        <f t="shared" si="9"/>
        <v/>
      </c>
      <c r="S2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2" t="str">
        <f>IF(Table58[[#This Row],[GENDER]]="M","Hombre","Mujer")</f>
        <v>Hombre</v>
      </c>
      <c r="U202" t="str">
        <f>_xlfn.CONCAT(Table58[[#This Row],[STATE]]," ", Table58[[#This Row],[DOMAIN]])</f>
        <v>IN S2</v>
      </c>
      <c r="V202" s="2">
        <f t="shared" ca="1" si="10"/>
        <v>45915</v>
      </c>
      <c r="W202" s="3">
        <f t="shared" ca="1" si="11"/>
        <v>45915.408431249998</v>
      </c>
      <c r="X202">
        <f>ROUND(Table58[[#This Row],[AVGGIFT]],1)</f>
        <v>13.5</v>
      </c>
    </row>
    <row r="203" spans="1:24" x14ac:dyDescent="0.35">
      <c r="A203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  <c r="N203">
        <f>VLOOKUP(Table58[[#This Row],[CONTROLN]],vlookup_table[],2,FALSE)</f>
        <v>2</v>
      </c>
      <c r="O203">
        <f>VLOOKUP(Table58[[#This Row],[CONTROLN]],vlookup_table[],4,FALSE)</f>
        <v>0</v>
      </c>
      <c r="P203" t="str">
        <f>VLOOKUP(Table58[[#This Row],[CONTROLN]],vlookup_table[],5,FALSE)</f>
        <v>C1</v>
      </c>
      <c r="Q203">
        <f>VLOOKUP(Table58[[#This Row],[CONTROLN]],vlookup_table[],7,FALSE)</f>
        <v>3</v>
      </c>
      <c r="R203" t="str">
        <f t="shared" si="9"/>
        <v/>
      </c>
      <c r="S2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3" t="str">
        <f>IF(Table58[[#This Row],[GENDER]]="M","Hombre","Mujer")</f>
        <v>Mujer</v>
      </c>
      <c r="U203" t="str">
        <f>_xlfn.CONCAT(Table58[[#This Row],[STATE]]," ", Table58[[#This Row],[DOMAIN]])</f>
        <v>FL C1</v>
      </c>
      <c r="V203" s="2">
        <f t="shared" ca="1" si="10"/>
        <v>45915</v>
      </c>
      <c r="W203" s="3">
        <f t="shared" ca="1" si="11"/>
        <v>45915.408431249998</v>
      </c>
      <c r="X203">
        <f>ROUND(Table58[[#This Row],[AVGGIFT]],1)</f>
        <v>4.0999999999999996</v>
      </c>
    </row>
    <row r="204" spans="1:24" x14ac:dyDescent="0.35">
      <c r="A204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  <c r="N204">
        <f>VLOOKUP(Table58[[#This Row],[CONTROLN]],vlookup_table[],2,FALSE)</f>
        <v>0</v>
      </c>
      <c r="O204">
        <f>VLOOKUP(Table58[[#This Row],[CONTROLN]],vlookup_table[],4,FALSE)</f>
        <v>2303</v>
      </c>
      <c r="P204" t="str">
        <f>VLOOKUP(Table58[[#This Row],[CONTROLN]],vlookup_table[],5,FALSE)</f>
        <v>S2</v>
      </c>
      <c r="Q204">
        <f>VLOOKUP(Table58[[#This Row],[CONTROLN]],vlookup_table[],7,FALSE)</f>
        <v>25</v>
      </c>
      <c r="R204">
        <f t="shared" si="9"/>
        <v>74</v>
      </c>
      <c r="S2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4" t="str">
        <f>IF(Table58[[#This Row],[GENDER]]="M","Hombre","Mujer")</f>
        <v>Mujer</v>
      </c>
      <c r="U204" t="str">
        <f>_xlfn.CONCAT(Table58[[#This Row],[STATE]]," ", Table58[[#This Row],[DOMAIN]])</f>
        <v>FL S2</v>
      </c>
      <c r="V204" s="2">
        <f t="shared" ca="1" si="10"/>
        <v>45915</v>
      </c>
      <c r="W204" s="3">
        <f t="shared" ca="1" si="11"/>
        <v>45915.408431249998</v>
      </c>
      <c r="X204">
        <f>ROUND(Table58[[#This Row],[AVGGIFT]],1)</f>
        <v>25</v>
      </c>
    </row>
    <row r="205" spans="1:24" x14ac:dyDescent="0.35">
      <c r="A205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  <c r="N205">
        <f>VLOOKUP(Table58[[#This Row],[CONTROLN]],vlookup_table[],2,FALSE)</f>
        <v>2</v>
      </c>
      <c r="O205">
        <f>VLOOKUP(Table58[[#This Row],[CONTROLN]],vlookup_table[],4,FALSE)</f>
        <v>1306</v>
      </c>
      <c r="P205" t="str">
        <f>VLOOKUP(Table58[[#This Row],[CONTROLN]],vlookup_table[],5,FALSE)</f>
        <v>C1</v>
      </c>
      <c r="Q205">
        <f>VLOOKUP(Table58[[#This Row],[CONTROLN]],vlookup_table[],7,FALSE)</f>
        <v>20</v>
      </c>
      <c r="R205">
        <f t="shared" si="9"/>
        <v>84</v>
      </c>
      <c r="S2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5" t="str">
        <f>IF(Table58[[#This Row],[GENDER]]="M","Hombre","Mujer")</f>
        <v>Hombre</v>
      </c>
      <c r="U205" t="str">
        <f>_xlfn.CONCAT(Table58[[#This Row],[STATE]]," ", Table58[[#This Row],[DOMAIN]])</f>
        <v>FL C1</v>
      </c>
      <c r="V205" s="2">
        <f t="shared" ca="1" si="10"/>
        <v>45915</v>
      </c>
      <c r="W205" s="3">
        <f t="shared" ca="1" si="11"/>
        <v>45915.408431249998</v>
      </c>
      <c r="X205">
        <f>ROUND(Table58[[#This Row],[AVGGIFT]],1)</f>
        <v>9.6</v>
      </c>
    </row>
    <row r="206" spans="1:24" x14ac:dyDescent="0.35">
      <c r="A206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  <c r="N206">
        <f>VLOOKUP(Table58[[#This Row],[CONTROLN]],vlookup_table[],2,FALSE)</f>
        <v>0</v>
      </c>
      <c r="O206">
        <f>VLOOKUP(Table58[[#This Row],[CONTROLN]],vlookup_table[],4,FALSE)</f>
        <v>0</v>
      </c>
      <c r="P206" t="str">
        <f>VLOOKUP(Table58[[#This Row],[CONTROLN]],vlookup_table[],5,FALSE)</f>
        <v>R2</v>
      </c>
      <c r="Q206">
        <f>VLOOKUP(Table58[[#This Row],[CONTROLN]],vlookup_table[],7,FALSE)</f>
        <v>10</v>
      </c>
      <c r="R206" t="str">
        <f t="shared" si="9"/>
        <v/>
      </c>
      <c r="S2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6" t="str">
        <f>IF(Table58[[#This Row],[GENDER]]="M","Hombre","Mujer")</f>
        <v>Mujer</v>
      </c>
      <c r="U206" t="str">
        <f>_xlfn.CONCAT(Table58[[#This Row],[STATE]]," ", Table58[[#This Row],[DOMAIN]])</f>
        <v>ID R2</v>
      </c>
      <c r="V206" s="2">
        <f t="shared" ca="1" si="10"/>
        <v>45915</v>
      </c>
      <c r="W206" s="3">
        <f t="shared" ca="1" si="11"/>
        <v>45915.408431249998</v>
      </c>
      <c r="X206">
        <f>ROUND(Table58[[#This Row],[AVGGIFT]],1)</f>
        <v>15</v>
      </c>
    </row>
    <row r="207" spans="1:24" x14ac:dyDescent="0.35">
      <c r="A207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  <c r="N207">
        <f>VLOOKUP(Table58[[#This Row],[CONTROLN]],vlookup_table[],2,FALSE)</f>
        <v>0</v>
      </c>
      <c r="O207">
        <f>VLOOKUP(Table58[[#This Row],[CONTROLN]],vlookup_table[],4,FALSE)</f>
        <v>1301</v>
      </c>
      <c r="P207" t="str">
        <f>VLOOKUP(Table58[[#This Row],[CONTROLN]],vlookup_table[],5,FALSE)</f>
        <v>C2</v>
      </c>
      <c r="Q207">
        <f>VLOOKUP(Table58[[#This Row],[CONTROLN]],vlookup_table[],7,FALSE)</f>
        <v>8</v>
      </c>
      <c r="R207">
        <f t="shared" si="9"/>
        <v>84</v>
      </c>
      <c r="S2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7" t="str">
        <f>IF(Table58[[#This Row],[GENDER]]="M","Hombre","Mujer")</f>
        <v>Mujer</v>
      </c>
      <c r="U207" t="str">
        <f>_xlfn.CONCAT(Table58[[#This Row],[STATE]]," ", Table58[[#This Row],[DOMAIN]])</f>
        <v>CO C2</v>
      </c>
      <c r="V207" s="2">
        <f t="shared" ca="1" si="10"/>
        <v>45915</v>
      </c>
      <c r="W207" s="3">
        <f t="shared" ca="1" si="11"/>
        <v>45915.408431249998</v>
      </c>
      <c r="X207">
        <f>ROUND(Table58[[#This Row],[AVGGIFT]],1)</f>
        <v>5.4</v>
      </c>
    </row>
    <row r="208" spans="1:24" x14ac:dyDescent="0.35">
      <c r="A208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  <c r="N208">
        <f>VLOOKUP(Table58[[#This Row],[CONTROLN]],vlookup_table[],2,FALSE)</f>
        <v>2</v>
      </c>
      <c r="O208">
        <f>VLOOKUP(Table58[[#This Row],[CONTROLN]],vlookup_table[],4,FALSE)</f>
        <v>0</v>
      </c>
      <c r="P208" t="str">
        <f>VLOOKUP(Table58[[#This Row],[CONTROLN]],vlookup_table[],5,FALSE)</f>
        <v>T2</v>
      </c>
      <c r="Q208">
        <f>VLOOKUP(Table58[[#This Row],[CONTROLN]],vlookup_table[],7,FALSE)</f>
        <v>11</v>
      </c>
      <c r="R208" t="str">
        <f t="shared" si="9"/>
        <v/>
      </c>
      <c r="S2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" t="str">
        <f>IF(Table58[[#This Row],[GENDER]]="M","Hombre","Mujer")</f>
        <v>Mujer</v>
      </c>
      <c r="U208" t="str">
        <f>_xlfn.CONCAT(Table58[[#This Row],[STATE]]," ", Table58[[#This Row],[DOMAIN]])</f>
        <v>OK T2</v>
      </c>
      <c r="V208" s="2">
        <f t="shared" ca="1" si="10"/>
        <v>45915</v>
      </c>
      <c r="W208" s="3">
        <f t="shared" ca="1" si="11"/>
        <v>45915.408431249998</v>
      </c>
      <c r="X208">
        <f>ROUND(Table58[[#This Row],[AVGGIFT]],1)</f>
        <v>13</v>
      </c>
    </row>
    <row r="209" spans="1:24" x14ac:dyDescent="0.35">
      <c r="A209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  <c r="N209">
        <f>VLOOKUP(Table58[[#This Row],[CONTROLN]],vlookup_table[],2,FALSE)</f>
        <v>28</v>
      </c>
      <c r="O209">
        <f>VLOOKUP(Table58[[#This Row],[CONTROLN]],vlookup_table[],4,FALSE)</f>
        <v>4008</v>
      </c>
      <c r="P209" t="str">
        <f>VLOOKUP(Table58[[#This Row],[CONTROLN]],vlookup_table[],5,FALSE)</f>
        <v>C1</v>
      </c>
      <c r="Q209">
        <f>VLOOKUP(Table58[[#This Row],[CONTROLN]],vlookup_table[],7,FALSE)</f>
        <v>25</v>
      </c>
      <c r="R209">
        <f t="shared" si="9"/>
        <v>56</v>
      </c>
      <c r="S2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9" t="str">
        <f>IF(Table58[[#This Row],[GENDER]]="M","Hombre","Mujer")</f>
        <v>Mujer</v>
      </c>
      <c r="U209" t="str">
        <f>_xlfn.CONCAT(Table58[[#This Row],[STATE]]," ", Table58[[#This Row],[DOMAIN]])</f>
        <v>TX C1</v>
      </c>
      <c r="V209" s="2">
        <f t="shared" ca="1" si="10"/>
        <v>45915</v>
      </c>
      <c r="W209" s="3">
        <f t="shared" ca="1" si="11"/>
        <v>45915.408431249998</v>
      </c>
      <c r="X209">
        <f>ROUND(Table58[[#This Row],[AVGGIFT]],1)</f>
        <v>11.5</v>
      </c>
    </row>
    <row r="210" spans="1:24" x14ac:dyDescent="0.35">
      <c r="A210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  <c r="N210">
        <f>VLOOKUP(Table58[[#This Row],[CONTROLN]],vlookup_table[],2,FALSE)</f>
        <v>1</v>
      </c>
      <c r="O210">
        <f>VLOOKUP(Table58[[#This Row],[CONTROLN]],vlookup_table[],4,FALSE)</f>
        <v>2601</v>
      </c>
      <c r="P210" t="str">
        <f>VLOOKUP(Table58[[#This Row],[CONTROLN]],vlookup_table[],5,FALSE)</f>
        <v>S3</v>
      </c>
      <c r="Q210">
        <f>VLOOKUP(Table58[[#This Row],[CONTROLN]],vlookup_table[],7,FALSE)</f>
        <v>19</v>
      </c>
      <c r="R210">
        <f t="shared" si="9"/>
        <v>71</v>
      </c>
      <c r="S2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0" t="str">
        <f>IF(Table58[[#This Row],[GENDER]]="M","Hombre","Mujer")</f>
        <v>Hombre</v>
      </c>
      <c r="U210" t="str">
        <f>_xlfn.CONCAT(Table58[[#This Row],[STATE]]," ", Table58[[#This Row],[DOMAIN]])</f>
        <v>FL S3</v>
      </c>
      <c r="V210" s="2">
        <f t="shared" ca="1" si="10"/>
        <v>45915</v>
      </c>
      <c r="W210" s="3">
        <f t="shared" ca="1" si="11"/>
        <v>45915.408431249998</v>
      </c>
      <c r="X210">
        <f>ROUND(Table58[[#This Row],[AVGGIFT]],1)</f>
        <v>10.7</v>
      </c>
    </row>
    <row r="211" spans="1:24" x14ac:dyDescent="0.35">
      <c r="A21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  <c r="N211">
        <f>VLOOKUP(Table58[[#This Row],[CONTROLN]],vlookup_table[],2,FALSE)</f>
        <v>1</v>
      </c>
      <c r="O211">
        <f>VLOOKUP(Table58[[#This Row],[CONTROLN]],vlookup_table[],4,FALSE)</f>
        <v>2109</v>
      </c>
      <c r="P211" t="str">
        <f>VLOOKUP(Table58[[#This Row],[CONTROLN]],vlookup_table[],5,FALSE)</f>
        <v>R2</v>
      </c>
      <c r="Q211">
        <f>VLOOKUP(Table58[[#This Row],[CONTROLN]],vlookup_table[],7,FALSE)</f>
        <v>15</v>
      </c>
      <c r="R211">
        <f t="shared" si="9"/>
        <v>75</v>
      </c>
      <c r="S2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1" t="str">
        <f>IF(Table58[[#This Row],[GENDER]]="M","Hombre","Mujer")</f>
        <v>Hombre</v>
      </c>
      <c r="U211" t="str">
        <f>_xlfn.CONCAT(Table58[[#This Row],[STATE]]," ", Table58[[#This Row],[DOMAIN]])</f>
        <v>TX R2</v>
      </c>
      <c r="V211" s="2">
        <f t="shared" ca="1" si="10"/>
        <v>45915</v>
      </c>
      <c r="W211" s="3">
        <f t="shared" ca="1" si="11"/>
        <v>45915.408431249998</v>
      </c>
      <c r="X211">
        <f>ROUND(Table58[[#This Row],[AVGGIFT]],1)</f>
        <v>9</v>
      </c>
    </row>
    <row r="212" spans="1:24" x14ac:dyDescent="0.35">
      <c r="A212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  <c r="N212">
        <f>VLOOKUP(Table58[[#This Row],[CONTROLN]],vlookup_table[],2,FALSE)</f>
        <v>0</v>
      </c>
      <c r="O212">
        <f>VLOOKUP(Table58[[#This Row],[CONTROLN]],vlookup_table[],4,FALSE)</f>
        <v>0</v>
      </c>
      <c r="P212" t="str">
        <f>VLOOKUP(Table58[[#This Row],[CONTROLN]],vlookup_table[],5,FALSE)</f>
        <v>U3</v>
      </c>
      <c r="Q212">
        <f>VLOOKUP(Table58[[#This Row],[CONTROLN]],vlookup_table[],7,FALSE)</f>
        <v>8</v>
      </c>
      <c r="R212" t="str">
        <f t="shared" si="9"/>
        <v/>
      </c>
      <c r="S2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2" t="str">
        <f>IF(Table58[[#This Row],[GENDER]]="M","Hombre","Mujer")</f>
        <v>Mujer</v>
      </c>
      <c r="U212" t="str">
        <f>_xlfn.CONCAT(Table58[[#This Row],[STATE]]," ", Table58[[#This Row],[DOMAIN]])</f>
        <v>CA U3</v>
      </c>
      <c r="V212" s="2">
        <f t="shared" ca="1" si="10"/>
        <v>45915</v>
      </c>
      <c r="W212" s="3">
        <f t="shared" ca="1" si="11"/>
        <v>45915.408431249998</v>
      </c>
      <c r="X212">
        <f>ROUND(Table58[[#This Row],[AVGGIFT]],1)</f>
        <v>4.2</v>
      </c>
    </row>
    <row r="213" spans="1:24" x14ac:dyDescent="0.35">
      <c r="A213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  <c r="N213">
        <f>VLOOKUP(Table58[[#This Row],[CONTROLN]],vlookup_table[],2,FALSE)</f>
        <v>1</v>
      </c>
      <c r="O213">
        <f>VLOOKUP(Table58[[#This Row],[CONTROLN]],vlookup_table[],4,FALSE)</f>
        <v>701</v>
      </c>
      <c r="P213" t="str">
        <f>VLOOKUP(Table58[[#This Row],[CONTROLN]],vlookup_table[],5,FALSE)</f>
        <v>R3</v>
      </c>
      <c r="Q213">
        <f>VLOOKUP(Table58[[#This Row],[CONTROLN]],vlookup_table[],7,FALSE)</f>
        <v>200</v>
      </c>
      <c r="R213">
        <f t="shared" si="9"/>
        <v>90</v>
      </c>
      <c r="S2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3" t="str">
        <f>IF(Table58[[#This Row],[GENDER]]="M","Hombre","Mujer")</f>
        <v>Hombre</v>
      </c>
      <c r="U213" t="str">
        <f>_xlfn.CONCAT(Table58[[#This Row],[STATE]]," ", Table58[[#This Row],[DOMAIN]])</f>
        <v>TX R3</v>
      </c>
      <c r="V213" s="2">
        <f t="shared" ca="1" si="10"/>
        <v>45915</v>
      </c>
      <c r="W213" s="3">
        <f t="shared" ca="1" si="11"/>
        <v>45915.408431249998</v>
      </c>
      <c r="X213">
        <f>ROUND(Table58[[#This Row],[AVGGIFT]],1)</f>
        <v>40.9</v>
      </c>
    </row>
    <row r="214" spans="1:24" x14ac:dyDescent="0.35">
      <c r="A214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  <c r="N214">
        <f>VLOOKUP(Table58[[#This Row],[CONTROLN]],vlookup_table[],2,FALSE)</f>
        <v>0</v>
      </c>
      <c r="O214">
        <f>VLOOKUP(Table58[[#This Row],[CONTROLN]],vlookup_table[],4,FALSE)</f>
        <v>2512</v>
      </c>
      <c r="P214" t="str">
        <f>VLOOKUP(Table58[[#This Row],[CONTROLN]],vlookup_table[],5,FALSE)</f>
        <v>S2</v>
      </c>
      <c r="Q214">
        <f>VLOOKUP(Table58[[#This Row],[CONTROLN]],vlookup_table[],7,FALSE)</f>
        <v>10</v>
      </c>
      <c r="R214">
        <f t="shared" si="9"/>
        <v>71</v>
      </c>
      <c r="S2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4" t="str">
        <f>IF(Table58[[#This Row],[GENDER]]="M","Hombre","Mujer")</f>
        <v>Mujer</v>
      </c>
      <c r="U214" t="str">
        <f>_xlfn.CONCAT(Table58[[#This Row],[STATE]]," ", Table58[[#This Row],[DOMAIN]])</f>
        <v>KY S2</v>
      </c>
      <c r="V214" s="2">
        <f t="shared" ca="1" si="10"/>
        <v>45915</v>
      </c>
      <c r="W214" s="3">
        <f t="shared" ca="1" si="11"/>
        <v>45915.408431249998</v>
      </c>
      <c r="X214">
        <f>ROUND(Table58[[#This Row],[AVGGIFT]],1)</f>
        <v>11.1</v>
      </c>
    </row>
    <row r="215" spans="1:24" x14ac:dyDescent="0.35">
      <c r="A215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  <c r="N215">
        <f>VLOOKUP(Table58[[#This Row],[CONTROLN]],vlookup_table[],2,FALSE)</f>
        <v>2</v>
      </c>
      <c r="O215">
        <f>VLOOKUP(Table58[[#This Row],[CONTROLN]],vlookup_table[],4,FALSE)</f>
        <v>3308</v>
      </c>
      <c r="P215" t="str">
        <f>VLOOKUP(Table58[[#This Row],[CONTROLN]],vlookup_table[],5,FALSE)</f>
        <v>U3</v>
      </c>
      <c r="Q215">
        <f>VLOOKUP(Table58[[#This Row],[CONTROLN]],vlookup_table[],7,FALSE)</f>
        <v>10</v>
      </c>
      <c r="R215">
        <f t="shared" si="9"/>
        <v>63</v>
      </c>
      <c r="S2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5" t="str">
        <f>IF(Table58[[#This Row],[GENDER]]="M","Hombre","Mujer")</f>
        <v>Mujer</v>
      </c>
      <c r="U215" t="str">
        <f>_xlfn.CONCAT(Table58[[#This Row],[STATE]]," ", Table58[[#This Row],[DOMAIN]])</f>
        <v>IL U3</v>
      </c>
      <c r="V215" s="2">
        <f t="shared" ca="1" si="10"/>
        <v>45915</v>
      </c>
      <c r="W215" s="3">
        <f t="shared" ca="1" si="11"/>
        <v>45915.408431249998</v>
      </c>
      <c r="X215">
        <f>ROUND(Table58[[#This Row],[AVGGIFT]],1)</f>
        <v>8.9</v>
      </c>
    </row>
    <row r="216" spans="1:24" x14ac:dyDescent="0.35">
      <c r="A216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  <c r="N216">
        <f>VLOOKUP(Table58[[#This Row],[CONTROLN]],vlookup_table[],2,FALSE)</f>
        <v>1</v>
      </c>
      <c r="O216">
        <f>VLOOKUP(Table58[[#This Row],[CONTROLN]],vlookup_table[],4,FALSE)</f>
        <v>3001</v>
      </c>
      <c r="P216" t="str">
        <f>VLOOKUP(Table58[[#This Row],[CONTROLN]],vlookup_table[],5,FALSE)</f>
        <v>S3</v>
      </c>
      <c r="Q216">
        <f>VLOOKUP(Table58[[#This Row],[CONTROLN]],vlookup_table[],7,FALSE)</f>
        <v>7</v>
      </c>
      <c r="R216">
        <f t="shared" si="9"/>
        <v>67</v>
      </c>
      <c r="S2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6" t="str">
        <f>IF(Table58[[#This Row],[GENDER]]="M","Hombre","Mujer")</f>
        <v>Hombre</v>
      </c>
      <c r="U216" t="str">
        <f>_xlfn.CONCAT(Table58[[#This Row],[STATE]]," ", Table58[[#This Row],[DOMAIN]])</f>
        <v>CA S3</v>
      </c>
      <c r="V216" s="2">
        <f t="shared" ca="1" si="10"/>
        <v>45915</v>
      </c>
      <c r="W216" s="3">
        <f t="shared" ca="1" si="11"/>
        <v>45915.408431249998</v>
      </c>
      <c r="X216">
        <f>ROUND(Table58[[#This Row],[AVGGIFT]],1)</f>
        <v>6.8</v>
      </c>
    </row>
    <row r="217" spans="1:24" x14ac:dyDescent="0.35">
      <c r="A217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  <c r="N217">
        <f>VLOOKUP(Table58[[#This Row],[CONTROLN]],vlookup_table[],2,FALSE)</f>
        <v>1</v>
      </c>
      <c r="O217">
        <f>VLOOKUP(Table58[[#This Row],[CONTROLN]],vlookup_table[],4,FALSE)</f>
        <v>6008</v>
      </c>
      <c r="P217" t="str">
        <f>VLOOKUP(Table58[[#This Row],[CONTROLN]],vlookup_table[],5,FALSE)</f>
        <v>S2</v>
      </c>
      <c r="Q217">
        <f>VLOOKUP(Table58[[#This Row],[CONTROLN]],vlookup_table[],7,FALSE)</f>
        <v>17</v>
      </c>
      <c r="R217">
        <f t="shared" si="9"/>
        <v>36</v>
      </c>
      <c r="S2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7" t="str">
        <f>IF(Table58[[#This Row],[GENDER]]="M","Hombre","Mujer")</f>
        <v>Hombre</v>
      </c>
      <c r="U217" t="str">
        <f>_xlfn.CONCAT(Table58[[#This Row],[STATE]]," ", Table58[[#This Row],[DOMAIN]])</f>
        <v>CA S2</v>
      </c>
      <c r="V217" s="2">
        <f t="shared" ca="1" si="10"/>
        <v>45915</v>
      </c>
      <c r="W217" s="3">
        <f t="shared" ca="1" si="11"/>
        <v>45915.408431249998</v>
      </c>
      <c r="X217">
        <f>ROUND(Table58[[#This Row],[AVGGIFT]],1)</f>
        <v>12.5</v>
      </c>
    </row>
    <row r="218" spans="1:24" x14ac:dyDescent="0.35">
      <c r="A218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  <c r="N218">
        <f>VLOOKUP(Table58[[#This Row],[CONTROLN]],vlookup_table[],2,FALSE)</f>
        <v>0</v>
      </c>
      <c r="O218">
        <f>VLOOKUP(Table58[[#This Row],[CONTROLN]],vlookup_table[],4,FALSE)</f>
        <v>3401</v>
      </c>
      <c r="P218" t="str">
        <f>VLOOKUP(Table58[[#This Row],[CONTROLN]],vlookup_table[],5,FALSE)</f>
        <v>U1</v>
      </c>
      <c r="Q218">
        <f>VLOOKUP(Table58[[#This Row],[CONTROLN]],vlookup_table[],7,FALSE)</f>
        <v>50</v>
      </c>
      <c r="R218">
        <f t="shared" si="9"/>
        <v>63</v>
      </c>
      <c r="S2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8" t="str">
        <f>IF(Table58[[#This Row],[GENDER]]="M","Hombre","Mujer")</f>
        <v>Mujer</v>
      </c>
      <c r="U218" t="str">
        <f>_xlfn.CONCAT(Table58[[#This Row],[STATE]]," ", Table58[[#This Row],[DOMAIN]])</f>
        <v>CA U1</v>
      </c>
      <c r="V218" s="2">
        <f t="shared" ca="1" si="10"/>
        <v>45915</v>
      </c>
      <c r="W218" s="3">
        <f t="shared" ca="1" si="11"/>
        <v>45915.408431249998</v>
      </c>
      <c r="X218">
        <f>ROUND(Table58[[#This Row],[AVGGIFT]],1)</f>
        <v>39.4</v>
      </c>
    </row>
    <row r="219" spans="1:24" x14ac:dyDescent="0.35">
      <c r="A219">
        <v>8240</v>
      </c>
      <c r="B219" t="s">
        <v>22</v>
      </c>
      <c r="C219" t="s">
        <v>109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  <c r="N219">
        <f>VLOOKUP(Table58[[#This Row],[CONTROLN]],vlookup_table[],2,FALSE)</f>
        <v>1</v>
      </c>
      <c r="O219">
        <f>VLOOKUP(Table58[[#This Row],[CONTROLN]],vlookup_table[],4,FALSE)</f>
        <v>0</v>
      </c>
      <c r="P219" t="str">
        <f>VLOOKUP(Table58[[#This Row],[CONTROLN]],vlookup_table[],5,FALSE)</f>
        <v/>
      </c>
      <c r="Q219">
        <f>VLOOKUP(Table58[[#This Row],[CONTROLN]],vlookup_table[],7,FALSE)</f>
        <v>10</v>
      </c>
      <c r="R219" t="str">
        <f t="shared" si="9"/>
        <v/>
      </c>
      <c r="S21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19" t="str">
        <f>IF(Table58[[#This Row],[GENDER]]="M","Hombre","Mujer")</f>
        <v>Mujer</v>
      </c>
      <c r="U219" t="str">
        <f>_xlfn.CONCAT(Table58[[#This Row],[STATE]]," ", Table58[[#This Row],[DOMAIN]])</f>
        <v xml:space="preserve">CA </v>
      </c>
      <c r="V219" s="2">
        <f t="shared" ca="1" si="10"/>
        <v>45915</v>
      </c>
      <c r="W219" s="3">
        <f t="shared" ca="1" si="11"/>
        <v>45915.408431249998</v>
      </c>
      <c r="X219">
        <f>ROUND(Table58[[#This Row],[AVGGIFT]],1)</f>
        <v>10.8</v>
      </c>
    </row>
    <row r="220" spans="1:24" x14ac:dyDescent="0.35">
      <c r="A220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  <c r="N220">
        <f>VLOOKUP(Table58[[#This Row],[CONTROLN]],vlookup_table[],2,FALSE)</f>
        <v>0</v>
      </c>
      <c r="O220">
        <f>VLOOKUP(Table58[[#This Row],[CONTROLN]],vlookup_table[],4,FALSE)</f>
        <v>5801</v>
      </c>
      <c r="P220" t="str">
        <f>VLOOKUP(Table58[[#This Row],[CONTROLN]],vlookup_table[],5,FALSE)</f>
        <v>S1</v>
      </c>
      <c r="Q220">
        <f>VLOOKUP(Table58[[#This Row],[CONTROLN]],vlookup_table[],7,FALSE)</f>
        <v>13</v>
      </c>
      <c r="R220">
        <f t="shared" si="9"/>
        <v>39</v>
      </c>
      <c r="S2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0" t="str">
        <f>IF(Table58[[#This Row],[GENDER]]="M","Hombre","Mujer")</f>
        <v>Mujer</v>
      </c>
      <c r="U220" t="str">
        <f>_xlfn.CONCAT(Table58[[#This Row],[STATE]]," ", Table58[[#This Row],[DOMAIN]])</f>
        <v>TX S1</v>
      </c>
      <c r="V220" s="2">
        <f t="shared" ca="1" si="10"/>
        <v>45915</v>
      </c>
      <c r="W220" s="3">
        <f t="shared" ca="1" si="11"/>
        <v>45915.408431249998</v>
      </c>
      <c r="X220">
        <f>ROUND(Table58[[#This Row],[AVGGIFT]],1)</f>
        <v>7.1</v>
      </c>
    </row>
    <row r="221" spans="1:24" x14ac:dyDescent="0.35">
      <c r="A221">
        <v>49351</v>
      </c>
      <c r="B221" t="s">
        <v>44</v>
      </c>
      <c r="C221" t="s">
        <v>14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  <c r="N221">
        <f>VLOOKUP(Table58[[#This Row],[CONTROLN]],vlookup_table[],2,FALSE)</f>
        <v>1</v>
      </c>
      <c r="O221">
        <f>VLOOKUP(Table58[[#This Row],[CONTROLN]],vlookup_table[],4,FALSE)</f>
        <v>3401</v>
      </c>
      <c r="P221" t="str">
        <f>VLOOKUP(Table58[[#This Row],[CONTROLN]],vlookup_table[],5,FALSE)</f>
        <v>T2</v>
      </c>
      <c r="Q221">
        <f>VLOOKUP(Table58[[#This Row],[CONTROLN]],vlookup_table[],7,FALSE)</f>
        <v>15</v>
      </c>
      <c r="R221">
        <f t="shared" si="9"/>
        <v>63</v>
      </c>
      <c r="S2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1" t="str">
        <f>IF(Table58[[#This Row],[GENDER]]="M","Hombre","Mujer")</f>
        <v>Hombre</v>
      </c>
      <c r="U221" t="str">
        <f>_xlfn.CONCAT(Table58[[#This Row],[STATE]]," ", Table58[[#This Row],[DOMAIN]])</f>
        <v>AL T2</v>
      </c>
      <c r="V221" s="2">
        <f t="shared" ca="1" si="10"/>
        <v>45915</v>
      </c>
      <c r="W221" s="3">
        <f t="shared" ca="1" si="11"/>
        <v>45915.408431249998</v>
      </c>
      <c r="X221">
        <f>ROUND(Table58[[#This Row],[AVGGIFT]],1)</f>
        <v>14.2</v>
      </c>
    </row>
    <row r="222" spans="1:24" x14ac:dyDescent="0.35">
      <c r="A222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  <c r="N222">
        <f>VLOOKUP(Table58[[#This Row],[CONTROLN]],vlookup_table[],2,FALSE)</f>
        <v>1</v>
      </c>
      <c r="O222">
        <f>VLOOKUP(Table58[[#This Row],[CONTROLN]],vlookup_table[],4,FALSE)</f>
        <v>2701</v>
      </c>
      <c r="P222" t="str">
        <f>VLOOKUP(Table58[[#This Row],[CONTROLN]],vlookup_table[],5,FALSE)</f>
        <v/>
      </c>
      <c r="Q222">
        <f>VLOOKUP(Table58[[#This Row],[CONTROLN]],vlookup_table[],7,FALSE)</f>
        <v>150</v>
      </c>
      <c r="R222">
        <f t="shared" si="9"/>
        <v>70</v>
      </c>
      <c r="S22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22" t="str">
        <f>IF(Table58[[#This Row],[GENDER]]="M","Hombre","Mujer")</f>
        <v>Hombre</v>
      </c>
      <c r="U222" t="str">
        <f>_xlfn.CONCAT(Table58[[#This Row],[STATE]]," ", Table58[[#This Row],[DOMAIN]])</f>
        <v xml:space="preserve">FL </v>
      </c>
      <c r="V222" s="2">
        <f t="shared" ca="1" si="10"/>
        <v>45915</v>
      </c>
      <c r="W222" s="3">
        <f t="shared" ca="1" si="11"/>
        <v>45915.408431249998</v>
      </c>
      <c r="X222">
        <f>ROUND(Table58[[#This Row],[AVGGIFT]],1)</f>
        <v>25</v>
      </c>
    </row>
    <row r="223" spans="1:24" x14ac:dyDescent="0.35">
      <c r="A223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  <c r="N223">
        <f>VLOOKUP(Table58[[#This Row],[CONTROLN]],vlookup_table[],2,FALSE)</f>
        <v>0</v>
      </c>
      <c r="O223">
        <f>VLOOKUP(Table58[[#This Row],[CONTROLN]],vlookup_table[],4,FALSE)</f>
        <v>0</v>
      </c>
      <c r="P223" t="str">
        <f>VLOOKUP(Table58[[#This Row],[CONTROLN]],vlookup_table[],5,FALSE)</f>
        <v>C1</v>
      </c>
      <c r="Q223">
        <f>VLOOKUP(Table58[[#This Row],[CONTROLN]],vlookup_table[],7,FALSE)</f>
        <v>15</v>
      </c>
      <c r="R223" t="str">
        <f t="shared" si="9"/>
        <v/>
      </c>
      <c r="S2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3" t="str">
        <f>IF(Table58[[#This Row],[GENDER]]="M","Hombre","Mujer")</f>
        <v>Mujer</v>
      </c>
      <c r="U223" t="str">
        <f>_xlfn.CONCAT(Table58[[#This Row],[STATE]]," ", Table58[[#This Row],[DOMAIN]])</f>
        <v>CA C1</v>
      </c>
      <c r="V223" s="2">
        <f t="shared" ca="1" si="10"/>
        <v>45915</v>
      </c>
      <c r="W223" s="3">
        <f t="shared" ca="1" si="11"/>
        <v>45915.408431249998</v>
      </c>
      <c r="X223">
        <f>ROUND(Table58[[#This Row],[AVGGIFT]],1)</f>
        <v>8.1999999999999993</v>
      </c>
    </row>
    <row r="224" spans="1:24" x14ac:dyDescent="0.35">
      <c r="A224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  <c r="N224">
        <f>VLOOKUP(Table58[[#This Row],[CONTROLN]],vlookup_table[],2,FALSE)</f>
        <v>3</v>
      </c>
      <c r="O224">
        <f>VLOOKUP(Table58[[#This Row],[CONTROLN]],vlookup_table[],4,FALSE)</f>
        <v>0</v>
      </c>
      <c r="P224" t="str">
        <f>VLOOKUP(Table58[[#This Row],[CONTROLN]],vlookup_table[],5,FALSE)</f>
        <v>U2</v>
      </c>
      <c r="Q224">
        <f>VLOOKUP(Table58[[#This Row],[CONTROLN]],vlookup_table[],7,FALSE)</f>
        <v>20</v>
      </c>
      <c r="R224" t="str">
        <f t="shared" si="9"/>
        <v/>
      </c>
      <c r="S2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4" t="str">
        <f>IF(Table58[[#This Row],[GENDER]]="M","Hombre","Mujer")</f>
        <v>Mujer</v>
      </c>
      <c r="U224" t="str">
        <f>_xlfn.CONCAT(Table58[[#This Row],[STATE]]," ", Table58[[#This Row],[DOMAIN]])</f>
        <v>CA U2</v>
      </c>
      <c r="V224" s="2">
        <f t="shared" ca="1" si="10"/>
        <v>45915</v>
      </c>
      <c r="W224" s="3">
        <f t="shared" ca="1" si="11"/>
        <v>45915.408431249998</v>
      </c>
      <c r="X224">
        <f>ROUND(Table58[[#This Row],[AVGGIFT]],1)</f>
        <v>6.5</v>
      </c>
    </row>
    <row r="225" spans="1:24" x14ac:dyDescent="0.35">
      <c r="A225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  <c r="N225">
        <f>VLOOKUP(Table58[[#This Row],[CONTROLN]],vlookup_table[],2,FALSE)</f>
        <v>2</v>
      </c>
      <c r="O225">
        <f>VLOOKUP(Table58[[#This Row],[CONTROLN]],vlookup_table[],4,FALSE)</f>
        <v>2212</v>
      </c>
      <c r="P225" t="str">
        <f>VLOOKUP(Table58[[#This Row],[CONTROLN]],vlookup_table[],5,FALSE)</f>
        <v>C2</v>
      </c>
      <c r="Q225">
        <f>VLOOKUP(Table58[[#This Row],[CONTROLN]],vlookup_table[],7,FALSE)</f>
        <v>15</v>
      </c>
      <c r="R225">
        <f t="shared" si="9"/>
        <v>74</v>
      </c>
      <c r="S2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5" t="str">
        <f>IF(Table58[[#This Row],[GENDER]]="M","Hombre","Mujer")</f>
        <v>Mujer</v>
      </c>
      <c r="U225" t="str">
        <f>_xlfn.CONCAT(Table58[[#This Row],[STATE]]," ", Table58[[#This Row],[DOMAIN]])</f>
        <v>TX C2</v>
      </c>
      <c r="V225" s="2">
        <f t="shared" ca="1" si="10"/>
        <v>45915</v>
      </c>
      <c r="W225" s="3">
        <f t="shared" ca="1" si="11"/>
        <v>45915.408431249998</v>
      </c>
      <c r="X225">
        <f>ROUND(Table58[[#This Row],[AVGGIFT]],1)</f>
        <v>9.8000000000000007</v>
      </c>
    </row>
    <row r="226" spans="1:24" x14ac:dyDescent="0.35">
      <c r="A226">
        <v>14161</v>
      </c>
      <c r="B226" t="s">
        <v>41</v>
      </c>
      <c r="C226" t="s">
        <v>14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  <c r="N226">
        <f>VLOOKUP(Table58[[#This Row],[CONTROLN]],vlookup_table[],2,FALSE)</f>
        <v>0</v>
      </c>
      <c r="O226">
        <f>VLOOKUP(Table58[[#This Row],[CONTROLN]],vlookup_table[],4,FALSE)</f>
        <v>2805</v>
      </c>
      <c r="P226" t="str">
        <f>VLOOKUP(Table58[[#This Row],[CONTROLN]],vlookup_table[],5,FALSE)</f>
        <v>T3</v>
      </c>
      <c r="Q226">
        <f>VLOOKUP(Table58[[#This Row],[CONTROLN]],vlookup_table[],7,FALSE)</f>
        <v>10</v>
      </c>
      <c r="R226">
        <f t="shared" si="9"/>
        <v>69</v>
      </c>
      <c r="S2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6" t="str">
        <f>IF(Table58[[#This Row],[GENDER]]="M","Hombre","Mujer")</f>
        <v>Hombre</v>
      </c>
      <c r="U226" t="str">
        <f>_xlfn.CONCAT(Table58[[#This Row],[STATE]]," ", Table58[[#This Row],[DOMAIN]])</f>
        <v>WA T3</v>
      </c>
      <c r="V226" s="2">
        <f t="shared" ca="1" si="10"/>
        <v>45915</v>
      </c>
      <c r="W226" s="3">
        <f t="shared" ca="1" si="11"/>
        <v>45915.408431249998</v>
      </c>
      <c r="X226">
        <f>ROUND(Table58[[#This Row],[AVGGIFT]],1)</f>
        <v>7.8</v>
      </c>
    </row>
    <row r="227" spans="1:24" x14ac:dyDescent="0.35">
      <c r="A227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  <c r="N227">
        <f>VLOOKUP(Table58[[#This Row],[CONTROLN]],vlookup_table[],2,FALSE)</f>
        <v>1</v>
      </c>
      <c r="O227">
        <f>VLOOKUP(Table58[[#This Row],[CONTROLN]],vlookup_table[],4,FALSE)</f>
        <v>5601</v>
      </c>
      <c r="P227" t="str">
        <f>VLOOKUP(Table58[[#This Row],[CONTROLN]],vlookup_table[],5,FALSE)</f>
        <v>U3</v>
      </c>
      <c r="Q227">
        <f>VLOOKUP(Table58[[#This Row],[CONTROLN]],vlookup_table[],7,FALSE)</f>
        <v>15</v>
      </c>
      <c r="R227">
        <f t="shared" si="9"/>
        <v>41</v>
      </c>
      <c r="S2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7" t="str">
        <f>IF(Table58[[#This Row],[GENDER]]="M","Hombre","Mujer")</f>
        <v>Hombre</v>
      </c>
      <c r="U227" t="str">
        <f>_xlfn.CONCAT(Table58[[#This Row],[STATE]]," ", Table58[[#This Row],[DOMAIN]])</f>
        <v>IL U3</v>
      </c>
      <c r="V227" s="2">
        <f t="shared" ca="1" si="10"/>
        <v>45915</v>
      </c>
      <c r="W227" s="3">
        <f t="shared" ca="1" si="11"/>
        <v>45915.408431249998</v>
      </c>
      <c r="X227">
        <f>ROUND(Table58[[#This Row],[AVGGIFT]],1)</f>
        <v>12.5</v>
      </c>
    </row>
    <row r="228" spans="1:24" x14ac:dyDescent="0.35">
      <c r="A228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  <c r="N228">
        <f>VLOOKUP(Table58[[#This Row],[CONTROLN]],vlookup_table[],2,FALSE)</f>
        <v>2</v>
      </c>
      <c r="O228">
        <f>VLOOKUP(Table58[[#This Row],[CONTROLN]],vlookup_table[],4,FALSE)</f>
        <v>4601</v>
      </c>
      <c r="P228" t="str">
        <f>VLOOKUP(Table58[[#This Row],[CONTROLN]],vlookup_table[],5,FALSE)</f>
        <v>U1</v>
      </c>
      <c r="Q228">
        <f>VLOOKUP(Table58[[#This Row],[CONTROLN]],vlookup_table[],7,FALSE)</f>
        <v>10</v>
      </c>
      <c r="R228">
        <f t="shared" si="9"/>
        <v>51</v>
      </c>
      <c r="S2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8" t="str">
        <f>IF(Table58[[#This Row],[GENDER]]="M","Hombre","Mujer")</f>
        <v>Mujer</v>
      </c>
      <c r="U228" t="str">
        <f>_xlfn.CONCAT(Table58[[#This Row],[STATE]]," ", Table58[[#This Row],[DOMAIN]])</f>
        <v>CA U1</v>
      </c>
      <c r="V228" s="2">
        <f t="shared" ca="1" si="10"/>
        <v>45915</v>
      </c>
      <c r="W228" s="3">
        <f t="shared" ca="1" si="11"/>
        <v>45915.408431249998</v>
      </c>
      <c r="X228">
        <f>ROUND(Table58[[#This Row],[AVGGIFT]],1)</f>
        <v>7.3</v>
      </c>
    </row>
    <row r="229" spans="1:24" x14ac:dyDescent="0.35">
      <c r="A229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  <c r="N229">
        <f>VLOOKUP(Table58[[#This Row],[CONTROLN]],vlookup_table[],2,FALSE)</f>
        <v>2</v>
      </c>
      <c r="O229">
        <f>VLOOKUP(Table58[[#This Row],[CONTROLN]],vlookup_table[],4,FALSE)</f>
        <v>2601</v>
      </c>
      <c r="P229" t="str">
        <f>VLOOKUP(Table58[[#This Row],[CONTROLN]],vlookup_table[],5,FALSE)</f>
        <v>T1</v>
      </c>
      <c r="Q229">
        <f>VLOOKUP(Table58[[#This Row],[CONTROLN]],vlookup_table[],7,FALSE)</f>
        <v>10</v>
      </c>
      <c r="R229">
        <f t="shared" si="9"/>
        <v>71</v>
      </c>
      <c r="S2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" t="str">
        <f>IF(Table58[[#This Row],[GENDER]]="M","Hombre","Mujer")</f>
        <v>Mujer</v>
      </c>
      <c r="U229" t="str">
        <f>_xlfn.CONCAT(Table58[[#This Row],[STATE]]," ", Table58[[#This Row],[DOMAIN]])</f>
        <v>CA T1</v>
      </c>
      <c r="V229" s="2">
        <f t="shared" ca="1" si="10"/>
        <v>45915</v>
      </c>
      <c r="W229" s="3">
        <f t="shared" ca="1" si="11"/>
        <v>45915.408431249998</v>
      </c>
      <c r="X229">
        <f>ROUND(Table58[[#This Row],[AVGGIFT]],1)</f>
        <v>9.8000000000000007</v>
      </c>
    </row>
    <row r="230" spans="1:24" x14ac:dyDescent="0.35">
      <c r="A230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  <c r="N230">
        <f>VLOOKUP(Table58[[#This Row],[CONTROLN]],vlookup_table[],2,FALSE)</f>
        <v>0</v>
      </c>
      <c r="O230">
        <f>VLOOKUP(Table58[[#This Row],[CONTROLN]],vlookup_table[],4,FALSE)</f>
        <v>505</v>
      </c>
      <c r="P230" t="str">
        <f>VLOOKUP(Table58[[#This Row],[CONTROLN]],vlookup_table[],5,FALSE)</f>
        <v>S1</v>
      </c>
      <c r="Q230">
        <f>VLOOKUP(Table58[[#This Row],[CONTROLN]],vlookup_table[],7,FALSE)</f>
        <v>10</v>
      </c>
      <c r="R230">
        <f t="shared" si="9"/>
        <v>92</v>
      </c>
      <c r="S2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0" t="str">
        <f>IF(Table58[[#This Row],[GENDER]]="M","Hombre","Mujer")</f>
        <v>Mujer</v>
      </c>
      <c r="U230" t="str">
        <f>_xlfn.CONCAT(Table58[[#This Row],[STATE]]," ", Table58[[#This Row],[DOMAIN]])</f>
        <v>TX S1</v>
      </c>
      <c r="V230" s="2">
        <f t="shared" ca="1" si="10"/>
        <v>45915</v>
      </c>
      <c r="W230" s="3">
        <f t="shared" ca="1" si="11"/>
        <v>45915.408431249998</v>
      </c>
      <c r="X230">
        <f>ROUND(Table58[[#This Row],[AVGGIFT]],1)</f>
        <v>6.4</v>
      </c>
    </row>
    <row r="231" spans="1:24" x14ac:dyDescent="0.35">
      <c r="A231">
        <v>81945</v>
      </c>
      <c r="B231" t="s">
        <v>36</v>
      </c>
      <c r="C231" t="s">
        <v>14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  <c r="N231">
        <f>VLOOKUP(Table58[[#This Row],[CONTROLN]],vlookup_table[],2,FALSE)</f>
        <v>1</v>
      </c>
      <c r="O231">
        <f>VLOOKUP(Table58[[#This Row],[CONTROLN]],vlookup_table[],4,FALSE)</f>
        <v>6401</v>
      </c>
      <c r="P231" t="str">
        <f>VLOOKUP(Table58[[#This Row],[CONTROLN]],vlookup_table[],5,FALSE)</f>
        <v>S1</v>
      </c>
      <c r="Q231">
        <f>VLOOKUP(Table58[[#This Row],[CONTROLN]],vlookup_table[],7,FALSE)</f>
        <v>20</v>
      </c>
      <c r="R231">
        <f t="shared" si="9"/>
        <v>33</v>
      </c>
      <c r="S2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1" t="str">
        <f>IF(Table58[[#This Row],[GENDER]]="M","Hombre","Mujer")</f>
        <v>Hombre</v>
      </c>
      <c r="U231" t="str">
        <f>_xlfn.CONCAT(Table58[[#This Row],[STATE]]," ", Table58[[#This Row],[DOMAIN]])</f>
        <v>WI S1</v>
      </c>
      <c r="V231" s="2">
        <f t="shared" ca="1" si="10"/>
        <v>45915</v>
      </c>
      <c r="W231" s="3">
        <f t="shared" ca="1" si="11"/>
        <v>45915.408431249998</v>
      </c>
      <c r="X231">
        <f>ROUND(Table58[[#This Row],[AVGGIFT]],1)</f>
        <v>15</v>
      </c>
    </row>
    <row r="232" spans="1:24" x14ac:dyDescent="0.35">
      <c r="A232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  <c r="N232">
        <f>VLOOKUP(Table58[[#This Row],[CONTROLN]],vlookup_table[],2,FALSE)</f>
        <v>2</v>
      </c>
      <c r="O232">
        <f>VLOOKUP(Table58[[#This Row],[CONTROLN]],vlookup_table[],4,FALSE)</f>
        <v>1401</v>
      </c>
      <c r="P232" t="str">
        <f>VLOOKUP(Table58[[#This Row],[CONTROLN]],vlookup_table[],5,FALSE)</f>
        <v>T2</v>
      </c>
      <c r="Q232">
        <f>VLOOKUP(Table58[[#This Row],[CONTROLN]],vlookup_table[],7,FALSE)</f>
        <v>32</v>
      </c>
      <c r="R232">
        <f t="shared" si="9"/>
        <v>83</v>
      </c>
      <c r="S2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2" t="str">
        <f>IF(Table58[[#This Row],[GENDER]]="M","Hombre","Mujer")</f>
        <v>Mujer</v>
      </c>
      <c r="U232" t="str">
        <f>_xlfn.CONCAT(Table58[[#This Row],[STATE]]," ", Table58[[#This Row],[DOMAIN]])</f>
        <v>WA T2</v>
      </c>
      <c r="V232" s="2">
        <f t="shared" ca="1" si="10"/>
        <v>45915</v>
      </c>
      <c r="W232" s="3">
        <f t="shared" ca="1" si="11"/>
        <v>45915.408431249998</v>
      </c>
      <c r="X232">
        <f>ROUND(Table58[[#This Row],[AVGGIFT]],1)</f>
        <v>10.5</v>
      </c>
    </row>
    <row r="233" spans="1:24" x14ac:dyDescent="0.35">
      <c r="A233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  <c r="N233">
        <f>VLOOKUP(Table58[[#This Row],[CONTROLN]],vlookup_table[],2,FALSE)</f>
        <v>0</v>
      </c>
      <c r="O233">
        <f>VLOOKUP(Table58[[#This Row],[CONTROLN]],vlookup_table[],4,FALSE)</f>
        <v>5701</v>
      </c>
      <c r="P233" t="str">
        <f>VLOOKUP(Table58[[#This Row],[CONTROLN]],vlookup_table[],5,FALSE)</f>
        <v>S2</v>
      </c>
      <c r="Q233">
        <f>VLOOKUP(Table58[[#This Row],[CONTROLN]],vlookup_table[],7,FALSE)</f>
        <v>15</v>
      </c>
      <c r="R233">
        <f t="shared" si="9"/>
        <v>40</v>
      </c>
      <c r="S2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3" t="str">
        <f>IF(Table58[[#This Row],[GENDER]]="M","Hombre","Mujer")</f>
        <v>Mujer</v>
      </c>
      <c r="U233" t="str">
        <f>_xlfn.CONCAT(Table58[[#This Row],[STATE]]," ", Table58[[#This Row],[DOMAIN]])</f>
        <v>AL S2</v>
      </c>
      <c r="V233" s="2">
        <f t="shared" ca="1" si="10"/>
        <v>45915</v>
      </c>
      <c r="W233" s="3">
        <f t="shared" ca="1" si="11"/>
        <v>45915.408431249998</v>
      </c>
      <c r="X233">
        <f>ROUND(Table58[[#This Row],[AVGGIFT]],1)</f>
        <v>7.5</v>
      </c>
    </row>
    <row r="234" spans="1:24" x14ac:dyDescent="0.35">
      <c r="A234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  <c r="N234">
        <f>VLOOKUP(Table58[[#This Row],[CONTROLN]],vlookup_table[],2,FALSE)</f>
        <v>0</v>
      </c>
      <c r="O234">
        <f>VLOOKUP(Table58[[#This Row],[CONTROLN]],vlookup_table[],4,FALSE)</f>
        <v>0</v>
      </c>
      <c r="P234" t="str">
        <f>VLOOKUP(Table58[[#This Row],[CONTROLN]],vlookup_table[],5,FALSE)</f>
        <v>R1</v>
      </c>
      <c r="Q234">
        <f>VLOOKUP(Table58[[#This Row],[CONTROLN]],vlookup_table[],7,FALSE)</f>
        <v>2</v>
      </c>
      <c r="R234" t="str">
        <f t="shared" si="9"/>
        <v/>
      </c>
      <c r="S2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4" t="str">
        <f>IF(Table58[[#This Row],[GENDER]]="M","Hombre","Mujer")</f>
        <v>Hombre</v>
      </c>
      <c r="U234" t="str">
        <f>_xlfn.CONCAT(Table58[[#This Row],[STATE]]," ", Table58[[#This Row],[DOMAIN]])</f>
        <v>MT R1</v>
      </c>
      <c r="V234" s="2">
        <f t="shared" ca="1" si="10"/>
        <v>45915</v>
      </c>
      <c r="W234" s="3">
        <f t="shared" ca="1" si="11"/>
        <v>45915.408431249998</v>
      </c>
      <c r="X234">
        <f>ROUND(Table58[[#This Row],[AVGGIFT]],1)</f>
        <v>4.9000000000000004</v>
      </c>
    </row>
    <row r="235" spans="1:24" x14ac:dyDescent="0.35">
      <c r="A235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  <c r="N235">
        <f>VLOOKUP(Table58[[#This Row],[CONTROLN]],vlookup_table[],2,FALSE)</f>
        <v>0</v>
      </c>
      <c r="O235">
        <f>VLOOKUP(Table58[[#This Row],[CONTROLN]],vlookup_table[],4,FALSE)</f>
        <v>6401</v>
      </c>
      <c r="P235" t="str">
        <f>VLOOKUP(Table58[[#This Row],[CONTROLN]],vlookup_table[],5,FALSE)</f>
        <v>U1</v>
      </c>
      <c r="Q235">
        <f>VLOOKUP(Table58[[#This Row],[CONTROLN]],vlookup_table[],7,FALSE)</f>
        <v>20</v>
      </c>
      <c r="R235">
        <f t="shared" si="9"/>
        <v>33</v>
      </c>
      <c r="S2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5" t="str">
        <f>IF(Table58[[#This Row],[GENDER]]="M","Hombre","Mujer")</f>
        <v>Mujer</v>
      </c>
      <c r="U235" t="str">
        <f>_xlfn.CONCAT(Table58[[#This Row],[STATE]]," ", Table58[[#This Row],[DOMAIN]])</f>
        <v>IL U1</v>
      </c>
      <c r="V235" s="2">
        <f t="shared" ca="1" si="10"/>
        <v>45915</v>
      </c>
      <c r="W235" s="3">
        <f t="shared" ca="1" si="11"/>
        <v>45915.408431249998</v>
      </c>
      <c r="X235">
        <f>ROUND(Table58[[#This Row],[AVGGIFT]],1)</f>
        <v>13.3</v>
      </c>
    </row>
    <row r="236" spans="1:24" x14ac:dyDescent="0.35">
      <c r="A236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  <c r="N236">
        <f>VLOOKUP(Table58[[#This Row],[CONTROLN]],vlookup_table[],2,FALSE)</f>
        <v>28</v>
      </c>
      <c r="O236">
        <f>VLOOKUP(Table58[[#This Row],[CONTROLN]],vlookup_table[],4,FALSE)</f>
        <v>3201</v>
      </c>
      <c r="P236" t="str">
        <f>VLOOKUP(Table58[[#This Row],[CONTROLN]],vlookup_table[],5,FALSE)</f>
        <v>S2</v>
      </c>
      <c r="Q236">
        <f>VLOOKUP(Table58[[#This Row],[CONTROLN]],vlookup_table[],7,FALSE)</f>
        <v>21</v>
      </c>
      <c r="R236">
        <f t="shared" si="9"/>
        <v>65</v>
      </c>
      <c r="S2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6" t="str">
        <f>IF(Table58[[#This Row],[GENDER]]="M","Hombre","Mujer")</f>
        <v>Mujer</v>
      </c>
      <c r="U236" t="str">
        <f>_xlfn.CONCAT(Table58[[#This Row],[STATE]]," ", Table58[[#This Row],[DOMAIN]])</f>
        <v>WA S2</v>
      </c>
      <c r="V236" s="2">
        <f t="shared" ca="1" si="10"/>
        <v>45915</v>
      </c>
      <c r="W236" s="3">
        <f t="shared" ca="1" si="11"/>
        <v>45915.408431249998</v>
      </c>
      <c r="X236">
        <f>ROUND(Table58[[#This Row],[AVGGIFT]],1)</f>
        <v>10.7</v>
      </c>
    </row>
    <row r="237" spans="1:24" x14ac:dyDescent="0.35">
      <c r="A237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  <c r="N237">
        <f>VLOOKUP(Table58[[#This Row],[CONTROLN]],vlookup_table[],2,FALSE)</f>
        <v>28</v>
      </c>
      <c r="O237">
        <f>VLOOKUP(Table58[[#This Row],[CONTROLN]],vlookup_table[],4,FALSE)</f>
        <v>4801</v>
      </c>
      <c r="P237" t="str">
        <f>VLOOKUP(Table58[[#This Row],[CONTROLN]],vlookup_table[],5,FALSE)</f>
        <v>C1</v>
      </c>
      <c r="Q237">
        <f>VLOOKUP(Table58[[#This Row],[CONTROLN]],vlookup_table[],7,FALSE)</f>
        <v>14</v>
      </c>
      <c r="R237">
        <f t="shared" si="9"/>
        <v>49</v>
      </c>
      <c r="S2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7" t="str">
        <f>IF(Table58[[#This Row],[GENDER]]="M","Hombre","Mujer")</f>
        <v>Mujer</v>
      </c>
      <c r="U237" t="str">
        <f>_xlfn.CONCAT(Table58[[#This Row],[STATE]]," ", Table58[[#This Row],[DOMAIN]])</f>
        <v>GA C1</v>
      </c>
      <c r="V237" s="2">
        <f t="shared" ca="1" si="10"/>
        <v>45915</v>
      </c>
      <c r="W237" s="3">
        <f t="shared" ca="1" si="11"/>
        <v>45915.408431249998</v>
      </c>
      <c r="X237">
        <f>ROUND(Table58[[#This Row],[AVGGIFT]],1)</f>
        <v>9.6999999999999993</v>
      </c>
    </row>
    <row r="238" spans="1:24" x14ac:dyDescent="0.35">
      <c r="A238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  <c r="N238">
        <f>VLOOKUP(Table58[[#This Row],[CONTROLN]],vlookup_table[],2,FALSE)</f>
        <v>0</v>
      </c>
      <c r="O238">
        <f>VLOOKUP(Table58[[#This Row],[CONTROLN]],vlookup_table[],4,FALSE)</f>
        <v>6509</v>
      </c>
      <c r="P238" t="str">
        <f>VLOOKUP(Table58[[#This Row],[CONTROLN]],vlookup_table[],5,FALSE)</f>
        <v>U2</v>
      </c>
      <c r="Q238">
        <f>VLOOKUP(Table58[[#This Row],[CONTROLN]],vlookup_table[],7,FALSE)</f>
        <v>20</v>
      </c>
      <c r="R238">
        <f t="shared" si="9"/>
        <v>31</v>
      </c>
      <c r="S2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8" t="str">
        <f>IF(Table58[[#This Row],[GENDER]]="M","Hombre","Mujer")</f>
        <v>Hombre</v>
      </c>
      <c r="U238" t="str">
        <f>_xlfn.CONCAT(Table58[[#This Row],[STATE]]," ", Table58[[#This Row],[DOMAIN]])</f>
        <v>CA U2</v>
      </c>
      <c r="V238" s="2">
        <f t="shared" ca="1" si="10"/>
        <v>45915</v>
      </c>
      <c r="W238" s="3">
        <f t="shared" ca="1" si="11"/>
        <v>45915.408431249998</v>
      </c>
      <c r="X238">
        <f>ROUND(Table58[[#This Row],[AVGGIFT]],1)</f>
        <v>19.5</v>
      </c>
    </row>
    <row r="239" spans="1:24" x14ac:dyDescent="0.35">
      <c r="A239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  <c r="N239">
        <f>VLOOKUP(Table58[[#This Row],[CONTROLN]],vlookup_table[],2,FALSE)</f>
        <v>0</v>
      </c>
      <c r="O239">
        <f>VLOOKUP(Table58[[#This Row],[CONTROLN]],vlookup_table[],4,FALSE)</f>
        <v>0</v>
      </c>
      <c r="P239" t="str">
        <f>VLOOKUP(Table58[[#This Row],[CONTROLN]],vlookup_table[],5,FALSE)</f>
        <v>C2</v>
      </c>
      <c r="Q239">
        <f>VLOOKUP(Table58[[#This Row],[CONTROLN]],vlookup_table[],7,FALSE)</f>
        <v>10</v>
      </c>
      <c r="R239" t="str">
        <f t="shared" si="9"/>
        <v/>
      </c>
      <c r="S2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9" t="str">
        <f>IF(Table58[[#This Row],[GENDER]]="M","Hombre","Mujer")</f>
        <v>Mujer</v>
      </c>
      <c r="U239" t="str">
        <f>_xlfn.CONCAT(Table58[[#This Row],[STATE]]," ", Table58[[#This Row],[DOMAIN]])</f>
        <v>AL C2</v>
      </c>
      <c r="V239" s="2">
        <f t="shared" ca="1" si="10"/>
        <v>45915</v>
      </c>
      <c r="W239" s="3">
        <f t="shared" ca="1" si="11"/>
        <v>45915.408431249998</v>
      </c>
      <c r="X239">
        <f>ROUND(Table58[[#This Row],[AVGGIFT]],1)</f>
        <v>9.1999999999999993</v>
      </c>
    </row>
    <row r="240" spans="1:24" x14ac:dyDescent="0.35">
      <c r="A240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  <c r="N240">
        <f>VLOOKUP(Table58[[#This Row],[CONTROLN]],vlookup_table[],2,FALSE)</f>
        <v>1</v>
      </c>
      <c r="O240">
        <f>VLOOKUP(Table58[[#This Row],[CONTROLN]],vlookup_table[],4,FALSE)</f>
        <v>201</v>
      </c>
      <c r="P240" t="str">
        <f>VLOOKUP(Table58[[#This Row],[CONTROLN]],vlookup_table[],5,FALSE)</f>
        <v>C3</v>
      </c>
      <c r="Q240">
        <f>VLOOKUP(Table58[[#This Row],[CONTROLN]],vlookup_table[],7,FALSE)</f>
        <v>7</v>
      </c>
      <c r="R240">
        <f t="shared" si="9"/>
        <v>95</v>
      </c>
      <c r="S2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0" t="str">
        <f>IF(Table58[[#This Row],[GENDER]]="M","Hombre","Mujer")</f>
        <v>Hombre</v>
      </c>
      <c r="U240" t="str">
        <f>_xlfn.CONCAT(Table58[[#This Row],[STATE]]," ", Table58[[#This Row],[DOMAIN]])</f>
        <v>OR C3</v>
      </c>
      <c r="V240" s="2">
        <f t="shared" ca="1" si="10"/>
        <v>45915</v>
      </c>
      <c r="W240" s="3">
        <f t="shared" ca="1" si="11"/>
        <v>45915.408431249998</v>
      </c>
      <c r="X240">
        <f>ROUND(Table58[[#This Row],[AVGGIFT]],1)</f>
        <v>4.9000000000000004</v>
      </c>
    </row>
    <row r="241" spans="1:24" x14ac:dyDescent="0.35">
      <c r="A241">
        <v>188164</v>
      </c>
      <c r="B241" t="s">
        <v>21</v>
      </c>
      <c r="C241" t="s">
        <v>109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  <c r="N241">
        <f>VLOOKUP(Table58[[#This Row],[CONTROLN]],vlookup_table[],2,FALSE)</f>
        <v>0</v>
      </c>
      <c r="O241">
        <f>VLOOKUP(Table58[[#This Row],[CONTROLN]],vlookup_table[],4,FALSE)</f>
        <v>0</v>
      </c>
      <c r="P241" t="str">
        <f>VLOOKUP(Table58[[#This Row],[CONTROLN]],vlookup_table[],5,FALSE)</f>
        <v>S1</v>
      </c>
      <c r="Q241">
        <f>VLOOKUP(Table58[[#This Row],[CONTROLN]],vlookup_table[],7,FALSE)</f>
        <v>10</v>
      </c>
      <c r="R241" t="str">
        <f t="shared" si="9"/>
        <v/>
      </c>
      <c r="S2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1" t="str">
        <f>IF(Table58[[#This Row],[GENDER]]="M","Hombre","Mujer")</f>
        <v>Mujer</v>
      </c>
      <c r="U241" t="str">
        <f>_xlfn.CONCAT(Table58[[#This Row],[STATE]]," ", Table58[[#This Row],[DOMAIN]])</f>
        <v>TX S1</v>
      </c>
      <c r="V241" s="2">
        <f t="shared" ca="1" si="10"/>
        <v>45915</v>
      </c>
      <c r="W241" s="3">
        <f t="shared" ca="1" si="11"/>
        <v>45915.408431249998</v>
      </c>
      <c r="X241">
        <f>ROUND(Table58[[#This Row],[AVGGIFT]],1)</f>
        <v>8.5</v>
      </c>
    </row>
    <row r="242" spans="1:24" x14ac:dyDescent="0.35">
      <c r="A242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  <c r="N242">
        <f>VLOOKUP(Table58[[#This Row],[CONTROLN]],vlookup_table[],2,FALSE)</f>
        <v>0</v>
      </c>
      <c r="O242">
        <f>VLOOKUP(Table58[[#This Row],[CONTROLN]],vlookup_table[],4,FALSE)</f>
        <v>0</v>
      </c>
      <c r="P242" t="str">
        <f>VLOOKUP(Table58[[#This Row],[CONTROLN]],vlookup_table[],5,FALSE)</f>
        <v>U2</v>
      </c>
      <c r="Q242">
        <f>VLOOKUP(Table58[[#This Row],[CONTROLN]],vlookup_table[],7,FALSE)</f>
        <v>20</v>
      </c>
      <c r="R242" t="str">
        <f t="shared" si="9"/>
        <v/>
      </c>
      <c r="S2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2" t="str">
        <f>IF(Table58[[#This Row],[GENDER]]="M","Hombre","Mujer")</f>
        <v>Mujer</v>
      </c>
      <c r="U242" t="str">
        <f>_xlfn.CONCAT(Table58[[#This Row],[STATE]]," ", Table58[[#This Row],[DOMAIN]])</f>
        <v>UT U2</v>
      </c>
      <c r="V242" s="2">
        <f t="shared" ca="1" si="10"/>
        <v>45915</v>
      </c>
      <c r="W242" s="3">
        <f t="shared" ca="1" si="11"/>
        <v>45915.408431249998</v>
      </c>
      <c r="X242">
        <f>ROUND(Table58[[#This Row],[AVGGIFT]],1)</f>
        <v>20</v>
      </c>
    </row>
    <row r="243" spans="1:24" x14ac:dyDescent="0.35">
      <c r="A243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  <c r="N243">
        <f>VLOOKUP(Table58[[#This Row],[CONTROLN]],vlookup_table[],2,FALSE)</f>
        <v>2</v>
      </c>
      <c r="O243">
        <f>VLOOKUP(Table58[[#This Row],[CONTROLN]],vlookup_table[],4,FALSE)</f>
        <v>3504</v>
      </c>
      <c r="P243" t="str">
        <f>VLOOKUP(Table58[[#This Row],[CONTROLN]],vlookup_table[],5,FALSE)</f>
        <v>U3</v>
      </c>
      <c r="Q243">
        <f>VLOOKUP(Table58[[#This Row],[CONTROLN]],vlookup_table[],7,FALSE)</f>
        <v>30</v>
      </c>
      <c r="R243">
        <f t="shared" si="9"/>
        <v>62</v>
      </c>
      <c r="S2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3" t="str">
        <f>IF(Table58[[#This Row],[GENDER]]="M","Hombre","Mujer")</f>
        <v>Mujer</v>
      </c>
      <c r="U243" t="str">
        <f>_xlfn.CONCAT(Table58[[#This Row],[STATE]]," ", Table58[[#This Row],[DOMAIN]])</f>
        <v>IL U3</v>
      </c>
      <c r="V243" s="2">
        <f t="shared" ca="1" si="10"/>
        <v>45915</v>
      </c>
      <c r="W243" s="3">
        <f t="shared" ca="1" si="11"/>
        <v>45915.408431249998</v>
      </c>
      <c r="X243">
        <f>ROUND(Table58[[#This Row],[AVGGIFT]],1)</f>
        <v>20</v>
      </c>
    </row>
    <row r="244" spans="1:24" x14ac:dyDescent="0.35">
      <c r="A244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  <c r="N244">
        <f>VLOOKUP(Table58[[#This Row],[CONTROLN]],vlookup_table[],2,FALSE)</f>
        <v>2</v>
      </c>
      <c r="O244">
        <f>VLOOKUP(Table58[[#This Row],[CONTROLN]],vlookup_table[],4,FALSE)</f>
        <v>3306</v>
      </c>
      <c r="P244" t="str">
        <f>VLOOKUP(Table58[[#This Row],[CONTROLN]],vlookup_table[],5,FALSE)</f>
        <v>C2</v>
      </c>
      <c r="Q244">
        <f>VLOOKUP(Table58[[#This Row],[CONTROLN]],vlookup_table[],7,FALSE)</f>
        <v>4</v>
      </c>
      <c r="R244">
        <f t="shared" si="9"/>
        <v>64</v>
      </c>
      <c r="S2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4" t="str">
        <f>IF(Table58[[#This Row],[GENDER]]="M","Hombre","Mujer")</f>
        <v>Hombre</v>
      </c>
      <c r="U244" t="str">
        <f>_xlfn.CONCAT(Table58[[#This Row],[STATE]]," ", Table58[[#This Row],[DOMAIN]])</f>
        <v>FL C2</v>
      </c>
      <c r="V244" s="2">
        <f t="shared" ca="1" si="10"/>
        <v>45915</v>
      </c>
      <c r="W244" s="3">
        <f t="shared" ca="1" si="11"/>
        <v>45915.408431249998</v>
      </c>
      <c r="X244">
        <f>ROUND(Table58[[#This Row],[AVGGIFT]],1)</f>
        <v>4.0999999999999996</v>
      </c>
    </row>
    <row r="245" spans="1:24" x14ac:dyDescent="0.35">
      <c r="A245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  <c r="N245">
        <f>VLOOKUP(Table58[[#This Row],[CONTROLN]],vlookup_table[],2,FALSE)</f>
        <v>2</v>
      </c>
      <c r="O245">
        <f>VLOOKUP(Table58[[#This Row],[CONTROLN]],vlookup_table[],4,FALSE)</f>
        <v>4601</v>
      </c>
      <c r="P245" t="str">
        <f>VLOOKUP(Table58[[#This Row],[CONTROLN]],vlookup_table[],5,FALSE)</f>
        <v>R2</v>
      </c>
      <c r="Q245">
        <f>VLOOKUP(Table58[[#This Row],[CONTROLN]],vlookup_table[],7,FALSE)</f>
        <v>21</v>
      </c>
      <c r="R245">
        <f t="shared" si="9"/>
        <v>51</v>
      </c>
      <c r="S2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5" t="str">
        <f>IF(Table58[[#This Row],[GENDER]]="M","Hombre","Mujer")</f>
        <v>Mujer</v>
      </c>
      <c r="U245" t="str">
        <f>_xlfn.CONCAT(Table58[[#This Row],[STATE]]," ", Table58[[#This Row],[DOMAIN]])</f>
        <v>TN R2</v>
      </c>
      <c r="V245" s="2">
        <f t="shared" ca="1" si="10"/>
        <v>45915</v>
      </c>
      <c r="W245" s="3">
        <f t="shared" ca="1" si="11"/>
        <v>45915.408431249998</v>
      </c>
      <c r="X245">
        <f>ROUND(Table58[[#This Row],[AVGGIFT]],1)</f>
        <v>13</v>
      </c>
    </row>
    <row r="246" spans="1:24" x14ac:dyDescent="0.35">
      <c r="A246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  <c r="N246">
        <f>VLOOKUP(Table58[[#This Row],[CONTROLN]],vlookup_table[],2,FALSE)</f>
        <v>0</v>
      </c>
      <c r="O246">
        <f>VLOOKUP(Table58[[#This Row],[CONTROLN]],vlookup_table[],4,FALSE)</f>
        <v>4703</v>
      </c>
      <c r="P246" t="str">
        <f>VLOOKUP(Table58[[#This Row],[CONTROLN]],vlookup_table[],5,FALSE)</f>
        <v>S1</v>
      </c>
      <c r="Q246">
        <f>VLOOKUP(Table58[[#This Row],[CONTROLN]],vlookup_table[],7,FALSE)</f>
        <v>36</v>
      </c>
      <c r="R246">
        <f t="shared" si="9"/>
        <v>50</v>
      </c>
      <c r="S2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6" t="str">
        <f>IF(Table58[[#This Row],[GENDER]]="M","Hombre","Mujer")</f>
        <v>Hombre</v>
      </c>
      <c r="U246" t="str">
        <f>_xlfn.CONCAT(Table58[[#This Row],[STATE]]," ", Table58[[#This Row],[DOMAIN]])</f>
        <v>CA S1</v>
      </c>
      <c r="V246" s="2">
        <f t="shared" ca="1" si="10"/>
        <v>45915</v>
      </c>
      <c r="W246" s="3">
        <f t="shared" ca="1" si="11"/>
        <v>45915.408431249998</v>
      </c>
      <c r="X246">
        <f>ROUND(Table58[[#This Row],[AVGGIFT]],1)</f>
        <v>20</v>
      </c>
    </row>
    <row r="247" spans="1:24" x14ac:dyDescent="0.35">
      <c r="A247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  <c r="N247">
        <f>VLOOKUP(Table58[[#This Row],[CONTROLN]],vlookup_table[],2,FALSE)</f>
        <v>0</v>
      </c>
      <c r="O247">
        <f>VLOOKUP(Table58[[#This Row],[CONTROLN]],vlookup_table[],4,FALSE)</f>
        <v>2601</v>
      </c>
      <c r="P247" t="str">
        <f>VLOOKUP(Table58[[#This Row],[CONTROLN]],vlookup_table[],5,FALSE)</f>
        <v>C1</v>
      </c>
      <c r="Q247">
        <f>VLOOKUP(Table58[[#This Row],[CONTROLN]],vlookup_table[],7,FALSE)</f>
        <v>5</v>
      </c>
      <c r="R247">
        <f t="shared" si="9"/>
        <v>71</v>
      </c>
      <c r="S2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7" t="str">
        <f>IF(Table58[[#This Row],[GENDER]]="M","Hombre","Mujer")</f>
        <v>Mujer</v>
      </c>
      <c r="U247" t="str">
        <f>_xlfn.CONCAT(Table58[[#This Row],[STATE]]," ", Table58[[#This Row],[DOMAIN]])</f>
        <v>AL C1</v>
      </c>
      <c r="V247" s="2">
        <f t="shared" ca="1" si="10"/>
        <v>45915</v>
      </c>
      <c r="W247" s="3">
        <f t="shared" ca="1" si="11"/>
        <v>45915.408431249998</v>
      </c>
      <c r="X247">
        <f>ROUND(Table58[[#This Row],[AVGGIFT]],1)</f>
        <v>7</v>
      </c>
    </row>
    <row r="248" spans="1:24" x14ac:dyDescent="0.35">
      <c r="A248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  <c r="N248">
        <f>VLOOKUP(Table58[[#This Row],[CONTROLN]],vlookup_table[],2,FALSE)</f>
        <v>0</v>
      </c>
      <c r="O248">
        <f>VLOOKUP(Table58[[#This Row],[CONTROLN]],vlookup_table[],4,FALSE)</f>
        <v>6201</v>
      </c>
      <c r="P248" t="str">
        <f>VLOOKUP(Table58[[#This Row],[CONTROLN]],vlookup_table[],5,FALSE)</f>
        <v>S2</v>
      </c>
      <c r="Q248">
        <f>VLOOKUP(Table58[[#This Row],[CONTROLN]],vlookup_table[],7,FALSE)</f>
        <v>20</v>
      </c>
      <c r="R248">
        <f t="shared" si="9"/>
        <v>35</v>
      </c>
      <c r="S2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8" t="str">
        <f>IF(Table58[[#This Row],[GENDER]]="M","Hombre","Mujer")</f>
        <v>Hombre</v>
      </c>
      <c r="U248" t="str">
        <f>_xlfn.CONCAT(Table58[[#This Row],[STATE]]," ", Table58[[#This Row],[DOMAIN]])</f>
        <v>CA S2</v>
      </c>
      <c r="V248" s="2">
        <f t="shared" ca="1" si="10"/>
        <v>45915</v>
      </c>
      <c r="W248" s="3">
        <f t="shared" ca="1" si="11"/>
        <v>45915.408431249998</v>
      </c>
      <c r="X248">
        <f>ROUND(Table58[[#This Row],[AVGGIFT]],1)</f>
        <v>17.899999999999999</v>
      </c>
    </row>
    <row r="249" spans="1:24" x14ac:dyDescent="0.35">
      <c r="A249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  <c r="N249">
        <f>VLOOKUP(Table58[[#This Row],[CONTROLN]],vlookup_table[],2,FALSE)</f>
        <v>0</v>
      </c>
      <c r="O249">
        <f>VLOOKUP(Table58[[#This Row],[CONTROLN]],vlookup_table[],4,FALSE)</f>
        <v>3801</v>
      </c>
      <c r="P249" t="str">
        <f>VLOOKUP(Table58[[#This Row],[CONTROLN]],vlookup_table[],5,FALSE)</f>
        <v>S1</v>
      </c>
      <c r="Q249">
        <f>VLOOKUP(Table58[[#This Row],[CONTROLN]],vlookup_table[],7,FALSE)</f>
        <v>10</v>
      </c>
      <c r="R249">
        <f t="shared" si="9"/>
        <v>59</v>
      </c>
      <c r="S2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9" t="str">
        <f>IF(Table58[[#This Row],[GENDER]]="M","Hombre","Mujer")</f>
        <v>Mujer</v>
      </c>
      <c r="U249" t="str">
        <f>_xlfn.CONCAT(Table58[[#This Row],[STATE]]," ", Table58[[#This Row],[DOMAIN]])</f>
        <v>CA S1</v>
      </c>
      <c r="V249" s="2">
        <f t="shared" ca="1" si="10"/>
        <v>45915</v>
      </c>
      <c r="W249" s="3">
        <f t="shared" ca="1" si="11"/>
        <v>45915.408431249998</v>
      </c>
      <c r="X249">
        <f>ROUND(Table58[[#This Row],[AVGGIFT]],1)</f>
        <v>19</v>
      </c>
    </row>
    <row r="250" spans="1:24" x14ac:dyDescent="0.35">
      <c r="A250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  <c r="N250">
        <f>VLOOKUP(Table58[[#This Row],[CONTROLN]],vlookup_table[],2,FALSE)</f>
        <v>1002</v>
      </c>
      <c r="O250">
        <f>VLOOKUP(Table58[[#This Row],[CONTROLN]],vlookup_table[],4,FALSE)</f>
        <v>2001</v>
      </c>
      <c r="P250" t="str">
        <f>VLOOKUP(Table58[[#This Row],[CONTROLN]],vlookup_table[],5,FALSE)</f>
        <v>S1</v>
      </c>
      <c r="Q250">
        <f>VLOOKUP(Table58[[#This Row],[CONTROLN]],vlookup_table[],7,FALSE)</f>
        <v>20</v>
      </c>
      <c r="R250">
        <f t="shared" si="9"/>
        <v>77</v>
      </c>
      <c r="S2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0" t="str">
        <f>IF(Table58[[#This Row],[GENDER]]="M","Hombre","Mujer")</f>
        <v>Hombre</v>
      </c>
      <c r="U250" t="str">
        <f>_xlfn.CONCAT(Table58[[#This Row],[STATE]]," ", Table58[[#This Row],[DOMAIN]])</f>
        <v>CA S1</v>
      </c>
      <c r="V250" s="2">
        <f t="shared" ca="1" si="10"/>
        <v>45915</v>
      </c>
      <c r="W250" s="3">
        <f t="shared" ca="1" si="11"/>
        <v>45915.408431249998</v>
      </c>
      <c r="X250">
        <f>ROUND(Table58[[#This Row],[AVGGIFT]],1)</f>
        <v>9.9</v>
      </c>
    </row>
    <row r="251" spans="1:24" x14ac:dyDescent="0.35">
      <c r="A25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  <c r="N251">
        <f>VLOOKUP(Table58[[#This Row],[CONTROLN]],vlookup_table[],2,FALSE)</f>
        <v>1</v>
      </c>
      <c r="O251">
        <f>VLOOKUP(Table58[[#This Row],[CONTROLN]],vlookup_table[],4,FALSE)</f>
        <v>0</v>
      </c>
      <c r="P251" t="str">
        <f>VLOOKUP(Table58[[#This Row],[CONTROLN]],vlookup_table[],5,FALSE)</f>
        <v>U1</v>
      </c>
      <c r="Q251">
        <f>VLOOKUP(Table58[[#This Row],[CONTROLN]],vlookup_table[],7,FALSE)</f>
        <v>7</v>
      </c>
      <c r="R251" t="str">
        <f t="shared" si="9"/>
        <v/>
      </c>
      <c r="S2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1" t="str">
        <f>IF(Table58[[#This Row],[GENDER]]="M","Hombre","Mujer")</f>
        <v>Hombre</v>
      </c>
      <c r="U251" t="str">
        <f>_xlfn.CONCAT(Table58[[#This Row],[STATE]]," ", Table58[[#This Row],[DOMAIN]])</f>
        <v>CA U1</v>
      </c>
      <c r="V251" s="2">
        <f t="shared" ca="1" si="10"/>
        <v>45915</v>
      </c>
      <c r="W251" s="3">
        <f t="shared" ca="1" si="11"/>
        <v>45915.408431249998</v>
      </c>
      <c r="X251">
        <f>ROUND(Table58[[#This Row],[AVGGIFT]],1)</f>
        <v>6</v>
      </c>
    </row>
    <row r="252" spans="1:24" x14ac:dyDescent="0.35">
      <c r="A252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  <c r="N252">
        <f>VLOOKUP(Table58[[#This Row],[CONTROLN]],vlookup_table[],2,FALSE)</f>
        <v>0</v>
      </c>
      <c r="O252">
        <f>VLOOKUP(Table58[[#This Row],[CONTROLN]],vlookup_table[],4,FALSE)</f>
        <v>2101</v>
      </c>
      <c r="P252" t="str">
        <f>VLOOKUP(Table58[[#This Row],[CONTROLN]],vlookup_table[],5,FALSE)</f>
        <v>S1</v>
      </c>
      <c r="Q252">
        <f>VLOOKUP(Table58[[#This Row],[CONTROLN]],vlookup_table[],7,FALSE)</f>
        <v>12</v>
      </c>
      <c r="R252">
        <f t="shared" si="9"/>
        <v>76</v>
      </c>
      <c r="S2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2" t="str">
        <f>IF(Table58[[#This Row],[GENDER]]="M","Hombre","Mujer")</f>
        <v>Mujer</v>
      </c>
      <c r="U252" t="str">
        <f>_xlfn.CONCAT(Table58[[#This Row],[STATE]]," ", Table58[[#This Row],[DOMAIN]])</f>
        <v>OK S1</v>
      </c>
      <c r="V252" s="2">
        <f t="shared" ca="1" si="10"/>
        <v>45915</v>
      </c>
      <c r="W252" s="3">
        <f t="shared" ca="1" si="11"/>
        <v>45915.408431249998</v>
      </c>
      <c r="X252">
        <f>ROUND(Table58[[#This Row],[AVGGIFT]],1)</f>
        <v>11.1</v>
      </c>
    </row>
    <row r="253" spans="1:24" x14ac:dyDescent="0.35">
      <c r="A253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  <c r="N253">
        <f>VLOOKUP(Table58[[#This Row],[CONTROLN]],vlookup_table[],2,FALSE)</f>
        <v>0</v>
      </c>
      <c r="O253">
        <f>VLOOKUP(Table58[[#This Row],[CONTROLN]],vlookup_table[],4,FALSE)</f>
        <v>3601</v>
      </c>
      <c r="P253" t="str">
        <f>VLOOKUP(Table58[[#This Row],[CONTROLN]],vlookup_table[],5,FALSE)</f>
        <v>S2</v>
      </c>
      <c r="Q253">
        <f>VLOOKUP(Table58[[#This Row],[CONTROLN]],vlookup_table[],7,FALSE)</f>
        <v>11</v>
      </c>
      <c r="R253">
        <f t="shared" si="9"/>
        <v>61</v>
      </c>
      <c r="S2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3" t="str">
        <f>IF(Table58[[#This Row],[GENDER]]="M","Hombre","Mujer")</f>
        <v>Mujer</v>
      </c>
      <c r="U253" t="str">
        <f>_xlfn.CONCAT(Table58[[#This Row],[STATE]]," ", Table58[[#This Row],[DOMAIN]])</f>
        <v>WA S2</v>
      </c>
      <c r="V253" s="2">
        <f t="shared" ca="1" si="10"/>
        <v>45915</v>
      </c>
      <c r="W253" s="3">
        <f t="shared" ca="1" si="11"/>
        <v>45915.408431249998</v>
      </c>
      <c r="X253">
        <f>ROUND(Table58[[#This Row],[AVGGIFT]],1)</f>
        <v>10.9</v>
      </c>
    </row>
    <row r="254" spans="1:24" x14ac:dyDescent="0.35">
      <c r="A254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  <c r="N254">
        <f>VLOOKUP(Table58[[#This Row],[CONTROLN]],vlookup_table[],2,FALSE)</f>
        <v>0</v>
      </c>
      <c r="O254">
        <f>VLOOKUP(Table58[[#This Row],[CONTROLN]],vlookup_table[],4,FALSE)</f>
        <v>0</v>
      </c>
      <c r="P254" t="str">
        <f>VLOOKUP(Table58[[#This Row],[CONTROLN]],vlookup_table[],5,FALSE)</f>
        <v>T1</v>
      </c>
      <c r="Q254">
        <f>VLOOKUP(Table58[[#This Row],[CONTROLN]],vlookup_table[],7,FALSE)</f>
        <v>15</v>
      </c>
      <c r="R254" t="str">
        <f t="shared" si="9"/>
        <v/>
      </c>
      <c r="S2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4" t="str">
        <f>IF(Table58[[#This Row],[GENDER]]="M","Hombre","Mujer")</f>
        <v>Hombre</v>
      </c>
      <c r="U254" t="str">
        <f>_xlfn.CONCAT(Table58[[#This Row],[STATE]]," ", Table58[[#This Row],[DOMAIN]])</f>
        <v>AZ T1</v>
      </c>
      <c r="V254" s="2">
        <f t="shared" ca="1" si="10"/>
        <v>45915</v>
      </c>
      <c r="W254" s="3">
        <f t="shared" ca="1" si="11"/>
        <v>45915.408431249998</v>
      </c>
      <c r="X254">
        <f>ROUND(Table58[[#This Row],[AVGGIFT]],1)</f>
        <v>8.8000000000000007</v>
      </c>
    </row>
    <row r="255" spans="1:24" x14ac:dyDescent="0.35">
      <c r="A255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  <c r="N255">
        <f>VLOOKUP(Table58[[#This Row],[CONTROLN]],vlookup_table[],2,FALSE)</f>
        <v>1</v>
      </c>
      <c r="O255">
        <f>VLOOKUP(Table58[[#This Row],[CONTROLN]],vlookup_table[],4,FALSE)</f>
        <v>2809</v>
      </c>
      <c r="P255" t="str">
        <f>VLOOKUP(Table58[[#This Row],[CONTROLN]],vlookup_table[],5,FALSE)</f>
        <v>C3</v>
      </c>
      <c r="Q255">
        <f>VLOOKUP(Table58[[#This Row],[CONTROLN]],vlookup_table[],7,FALSE)</f>
        <v>4</v>
      </c>
      <c r="R255">
        <f t="shared" si="9"/>
        <v>68</v>
      </c>
      <c r="S2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5" t="str">
        <f>IF(Table58[[#This Row],[GENDER]]="M","Hombre","Mujer")</f>
        <v>Hombre</v>
      </c>
      <c r="U255" t="str">
        <f>_xlfn.CONCAT(Table58[[#This Row],[STATE]]," ", Table58[[#This Row],[DOMAIN]])</f>
        <v>TX C3</v>
      </c>
      <c r="V255" s="2">
        <f t="shared" ca="1" si="10"/>
        <v>45915</v>
      </c>
      <c r="W255" s="3">
        <f t="shared" ca="1" si="11"/>
        <v>45915.408431249998</v>
      </c>
      <c r="X255">
        <f>ROUND(Table58[[#This Row],[AVGGIFT]],1)</f>
        <v>6.6</v>
      </c>
    </row>
    <row r="256" spans="1:24" x14ac:dyDescent="0.35">
      <c r="A256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  <c r="N256">
        <f>VLOOKUP(Table58[[#This Row],[CONTROLN]],vlookup_table[],2,FALSE)</f>
        <v>0</v>
      </c>
      <c r="O256">
        <f>VLOOKUP(Table58[[#This Row],[CONTROLN]],vlookup_table[],4,FALSE)</f>
        <v>0</v>
      </c>
      <c r="P256" t="str">
        <f>VLOOKUP(Table58[[#This Row],[CONTROLN]],vlookup_table[],5,FALSE)</f>
        <v>S1</v>
      </c>
      <c r="Q256">
        <f>VLOOKUP(Table58[[#This Row],[CONTROLN]],vlookup_table[],7,FALSE)</f>
        <v>20</v>
      </c>
      <c r="R256" t="str">
        <f t="shared" si="9"/>
        <v/>
      </c>
      <c r="S2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" t="str">
        <f>IF(Table58[[#This Row],[GENDER]]="M","Hombre","Mujer")</f>
        <v>Hombre</v>
      </c>
      <c r="U256" t="str">
        <f>_xlfn.CONCAT(Table58[[#This Row],[STATE]]," ", Table58[[#This Row],[DOMAIN]])</f>
        <v>TX S1</v>
      </c>
      <c r="V256" s="2">
        <f t="shared" ca="1" si="10"/>
        <v>45915</v>
      </c>
      <c r="W256" s="3">
        <f t="shared" ca="1" si="11"/>
        <v>45915.408431249998</v>
      </c>
      <c r="X256">
        <f>ROUND(Table58[[#This Row],[AVGGIFT]],1)</f>
        <v>9.3000000000000007</v>
      </c>
    </row>
    <row r="257" spans="1:24" x14ac:dyDescent="0.35">
      <c r="A257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  <c r="N257">
        <f>VLOOKUP(Table58[[#This Row],[CONTROLN]],vlookup_table[],2,FALSE)</f>
        <v>1</v>
      </c>
      <c r="O257">
        <f>VLOOKUP(Table58[[#This Row],[CONTROLN]],vlookup_table[],4,FALSE)</f>
        <v>1911</v>
      </c>
      <c r="P257" t="str">
        <f>VLOOKUP(Table58[[#This Row],[CONTROLN]],vlookup_table[],5,FALSE)</f>
        <v>S1</v>
      </c>
      <c r="Q257">
        <f>VLOOKUP(Table58[[#This Row],[CONTROLN]],vlookup_table[],7,FALSE)</f>
        <v>20</v>
      </c>
      <c r="R257">
        <f t="shared" si="9"/>
        <v>77</v>
      </c>
      <c r="S2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7" t="str">
        <f>IF(Table58[[#This Row],[GENDER]]="M","Hombre","Mujer")</f>
        <v>Hombre</v>
      </c>
      <c r="U257" t="str">
        <f>_xlfn.CONCAT(Table58[[#This Row],[STATE]]," ", Table58[[#This Row],[DOMAIN]])</f>
        <v>FL S1</v>
      </c>
      <c r="V257" s="2">
        <f t="shared" ca="1" si="10"/>
        <v>45915</v>
      </c>
      <c r="W257" s="3">
        <f t="shared" ca="1" si="11"/>
        <v>45915.408431249998</v>
      </c>
      <c r="X257">
        <f>ROUND(Table58[[#This Row],[AVGGIFT]],1)</f>
        <v>18</v>
      </c>
    </row>
    <row r="258" spans="1:24" x14ac:dyDescent="0.35">
      <c r="A258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  <c r="N258">
        <f>VLOOKUP(Table58[[#This Row],[CONTROLN]],vlookup_table[],2,FALSE)</f>
        <v>0</v>
      </c>
      <c r="O258">
        <f>VLOOKUP(Table58[[#This Row],[CONTROLN]],vlookup_table[],4,FALSE)</f>
        <v>0</v>
      </c>
      <c r="P258" t="str">
        <f>VLOOKUP(Table58[[#This Row],[CONTROLN]],vlookup_table[],5,FALSE)</f>
        <v>R3</v>
      </c>
      <c r="Q258">
        <f>VLOOKUP(Table58[[#This Row],[CONTROLN]],vlookup_table[],7,FALSE)</f>
        <v>15</v>
      </c>
      <c r="R258" t="str">
        <f t="shared" ref="R258:R321" si="12">IF(OR(O258="",O258=0),"",(1997-(1900+INT(O258/100)))-IF(MOD(O258,100)&gt;6,1,0))</f>
        <v/>
      </c>
      <c r="S2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8" t="str">
        <f>IF(Table58[[#This Row],[GENDER]]="M","Hombre","Mujer")</f>
        <v>Hombre</v>
      </c>
      <c r="U258" t="str">
        <f>_xlfn.CONCAT(Table58[[#This Row],[STATE]]," ", Table58[[#This Row],[DOMAIN]])</f>
        <v>IA R3</v>
      </c>
      <c r="V258" s="2">
        <f t="shared" ref="V258:V321" ca="1" si="13">TODAY()</f>
        <v>45915</v>
      </c>
      <c r="W258" s="3">
        <f t="shared" ref="W258:W321" ca="1" si="14">NOW()</f>
        <v>45915.408431249998</v>
      </c>
      <c r="X258">
        <f>ROUND(Table58[[#This Row],[AVGGIFT]],1)</f>
        <v>11.7</v>
      </c>
    </row>
    <row r="259" spans="1:24" x14ac:dyDescent="0.35">
      <c r="A259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  <c r="N259">
        <f>VLOOKUP(Table58[[#This Row],[CONTROLN]],vlookup_table[],2,FALSE)</f>
        <v>0</v>
      </c>
      <c r="O259">
        <f>VLOOKUP(Table58[[#This Row],[CONTROLN]],vlookup_table[],4,FALSE)</f>
        <v>4507</v>
      </c>
      <c r="P259" t="str">
        <f>VLOOKUP(Table58[[#This Row],[CONTROLN]],vlookup_table[],5,FALSE)</f>
        <v>C1</v>
      </c>
      <c r="Q259">
        <f>VLOOKUP(Table58[[#This Row],[CONTROLN]],vlookup_table[],7,FALSE)</f>
        <v>18</v>
      </c>
      <c r="R259">
        <f t="shared" si="12"/>
        <v>51</v>
      </c>
      <c r="S2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9" t="str">
        <f>IF(Table58[[#This Row],[GENDER]]="M","Hombre","Mujer")</f>
        <v>Hombre</v>
      </c>
      <c r="U259" t="str">
        <f>_xlfn.CONCAT(Table58[[#This Row],[STATE]]," ", Table58[[#This Row],[DOMAIN]])</f>
        <v>MI C1</v>
      </c>
      <c r="V259" s="2">
        <f t="shared" ca="1" si="13"/>
        <v>45915</v>
      </c>
      <c r="W259" s="3">
        <f t="shared" ca="1" si="14"/>
        <v>45915.408431249998</v>
      </c>
      <c r="X259">
        <f>ROUND(Table58[[#This Row],[AVGGIFT]],1)</f>
        <v>17.5</v>
      </c>
    </row>
    <row r="260" spans="1:24" x14ac:dyDescent="0.35">
      <c r="A260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  <c r="N260">
        <f>VLOOKUP(Table58[[#This Row],[CONTROLN]],vlookup_table[],2,FALSE)</f>
        <v>2</v>
      </c>
      <c r="O260">
        <f>VLOOKUP(Table58[[#This Row],[CONTROLN]],vlookup_table[],4,FALSE)</f>
        <v>3701</v>
      </c>
      <c r="P260" t="str">
        <f>VLOOKUP(Table58[[#This Row],[CONTROLN]],vlookup_table[],5,FALSE)</f>
        <v>T1</v>
      </c>
      <c r="Q260">
        <f>VLOOKUP(Table58[[#This Row],[CONTROLN]],vlookup_table[],7,FALSE)</f>
        <v>8</v>
      </c>
      <c r="R260">
        <f t="shared" si="12"/>
        <v>60</v>
      </c>
      <c r="S2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0" t="str">
        <f>IF(Table58[[#This Row],[GENDER]]="M","Hombre","Mujer")</f>
        <v>Mujer</v>
      </c>
      <c r="U260" t="str">
        <f>_xlfn.CONCAT(Table58[[#This Row],[STATE]]," ", Table58[[#This Row],[DOMAIN]])</f>
        <v>GA T1</v>
      </c>
      <c r="V260" s="2">
        <f t="shared" ca="1" si="13"/>
        <v>45915</v>
      </c>
      <c r="W260" s="3">
        <f t="shared" ca="1" si="14"/>
        <v>45915.408431249998</v>
      </c>
      <c r="X260">
        <f>ROUND(Table58[[#This Row],[AVGGIFT]],1)</f>
        <v>7.8</v>
      </c>
    </row>
    <row r="261" spans="1:24" x14ac:dyDescent="0.35">
      <c r="A26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  <c r="N261">
        <f>VLOOKUP(Table58[[#This Row],[CONTROLN]],vlookup_table[],2,FALSE)</f>
        <v>0</v>
      </c>
      <c r="O261">
        <f>VLOOKUP(Table58[[#This Row],[CONTROLN]],vlookup_table[],4,FALSE)</f>
        <v>1801</v>
      </c>
      <c r="P261" t="str">
        <f>VLOOKUP(Table58[[#This Row],[CONTROLN]],vlookup_table[],5,FALSE)</f>
        <v>S1</v>
      </c>
      <c r="Q261">
        <f>VLOOKUP(Table58[[#This Row],[CONTROLN]],vlookup_table[],7,FALSE)</f>
        <v>25</v>
      </c>
      <c r="R261">
        <f t="shared" si="12"/>
        <v>79</v>
      </c>
      <c r="S2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1" t="str">
        <f>IF(Table58[[#This Row],[GENDER]]="M","Hombre","Mujer")</f>
        <v>Mujer</v>
      </c>
      <c r="U261" t="str">
        <f>_xlfn.CONCAT(Table58[[#This Row],[STATE]]," ", Table58[[#This Row],[DOMAIN]])</f>
        <v>MI S1</v>
      </c>
      <c r="V261" s="2">
        <f t="shared" ca="1" si="13"/>
        <v>45915</v>
      </c>
      <c r="W261" s="3">
        <f t="shared" ca="1" si="14"/>
        <v>45915.408431249998</v>
      </c>
      <c r="X261">
        <f>ROUND(Table58[[#This Row],[AVGGIFT]],1)</f>
        <v>13.3</v>
      </c>
    </row>
    <row r="262" spans="1:24" x14ac:dyDescent="0.35">
      <c r="A262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  <c r="N262">
        <f>VLOOKUP(Table58[[#This Row],[CONTROLN]],vlookup_table[],2,FALSE)</f>
        <v>0</v>
      </c>
      <c r="O262">
        <f>VLOOKUP(Table58[[#This Row],[CONTROLN]],vlookup_table[],4,FALSE)</f>
        <v>0</v>
      </c>
      <c r="P262" t="str">
        <f>VLOOKUP(Table58[[#This Row],[CONTROLN]],vlookup_table[],5,FALSE)</f>
        <v>S2</v>
      </c>
      <c r="Q262">
        <f>VLOOKUP(Table58[[#This Row],[CONTROLN]],vlookup_table[],7,FALSE)</f>
        <v>25</v>
      </c>
      <c r="R262" t="str">
        <f t="shared" si="12"/>
        <v/>
      </c>
      <c r="S2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2" t="str">
        <f>IF(Table58[[#This Row],[GENDER]]="M","Hombre","Mujer")</f>
        <v>Mujer</v>
      </c>
      <c r="U262" t="str">
        <f>_xlfn.CONCAT(Table58[[#This Row],[STATE]]," ", Table58[[#This Row],[DOMAIN]])</f>
        <v>NV S2</v>
      </c>
      <c r="V262" s="2">
        <f t="shared" ca="1" si="13"/>
        <v>45915</v>
      </c>
      <c r="W262" s="3">
        <f t="shared" ca="1" si="14"/>
        <v>45915.408431249998</v>
      </c>
      <c r="X262">
        <f>ROUND(Table58[[#This Row],[AVGGIFT]],1)</f>
        <v>53</v>
      </c>
    </row>
    <row r="263" spans="1:24" x14ac:dyDescent="0.35">
      <c r="A263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  <c r="N263">
        <f>VLOOKUP(Table58[[#This Row],[CONTROLN]],vlookup_table[],2,FALSE)</f>
        <v>28</v>
      </c>
      <c r="O263">
        <f>VLOOKUP(Table58[[#This Row],[CONTROLN]],vlookup_table[],4,FALSE)</f>
        <v>5201</v>
      </c>
      <c r="P263" t="str">
        <f>VLOOKUP(Table58[[#This Row],[CONTROLN]],vlookup_table[],5,FALSE)</f>
        <v>S1</v>
      </c>
      <c r="Q263">
        <f>VLOOKUP(Table58[[#This Row],[CONTROLN]],vlookup_table[],7,FALSE)</f>
        <v>10</v>
      </c>
      <c r="R263">
        <f t="shared" si="12"/>
        <v>45</v>
      </c>
      <c r="S2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3" t="str">
        <f>IF(Table58[[#This Row],[GENDER]]="M","Hombre","Mujer")</f>
        <v>Mujer</v>
      </c>
      <c r="U263" t="str">
        <f>_xlfn.CONCAT(Table58[[#This Row],[STATE]]," ", Table58[[#This Row],[DOMAIN]])</f>
        <v>HI S1</v>
      </c>
      <c r="V263" s="2">
        <f t="shared" ca="1" si="13"/>
        <v>45915</v>
      </c>
      <c r="W263" s="3">
        <f t="shared" ca="1" si="14"/>
        <v>45915.408431249998</v>
      </c>
      <c r="X263">
        <f>ROUND(Table58[[#This Row],[AVGGIFT]],1)</f>
        <v>13</v>
      </c>
    </row>
    <row r="264" spans="1:24" x14ac:dyDescent="0.35">
      <c r="A264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  <c r="N264">
        <f>VLOOKUP(Table58[[#This Row],[CONTROLN]],vlookup_table[],2,FALSE)</f>
        <v>0</v>
      </c>
      <c r="O264">
        <f>VLOOKUP(Table58[[#This Row],[CONTROLN]],vlookup_table[],4,FALSE)</f>
        <v>1801</v>
      </c>
      <c r="P264" t="str">
        <f>VLOOKUP(Table58[[#This Row],[CONTROLN]],vlookup_table[],5,FALSE)</f>
        <v>T2</v>
      </c>
      <c r="Q264">
        <f>VLOOKUP(Table58[[#This Row],[CONTROLN]],vlookup_table[],7,FALSE)</f>
        <v>14</v>
      </c>
      <c r="R264">
        <f t="shared" si="12"/>
        <v>79</v>
      </c>
      <c r="S2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4" t="str">
        <f>IF(Table58[[#This Row],[GENDER]]="M","Hombre","Mujer")</f>
        <v>Hombre</v>
      </c>
      <c r="U264" t="str">
        <f>_xlfn.CONCAT(Table58[[#This Row],[STATE]]," ", Table58[[#This Row],[DOMAIN]])</f>
        <v>TX T2</v>
      </c>
      <c r="V264" s="2">
        <f t="shared" ca="1" si="13"/>
        <v>45915</v>
      </c>
      <c r="W264" s="3">
        <f t="shared" ca="1" si="14"/>
        <v>45915.408431249998</v>
      </c>
      <c r="X264">
        <f>ROUND(Table58[[#This Row],[AVGGIFT]],1)</f>
        <v>12</v>
      </c>
    </row>
    <row r="265" spans="1:24" x14ac:dyDescent="0.35">
      <c r="A265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  <c r="N265">
        <f>VLOOKUP(Table58[[#This Row],[CONTROLN]],vlookup_table[],2,FALSE)</f>
        <v>2</v>
      </c>
      <c r="O265">
        <f>VLOOKUP(Table58[[#This Row],[CONTROLN]],vlookup_table[],4,FALSE)</f>
        <v>0</v>
      </c>
      <c r="P265" t="str">
        <f>VLOOKUP(Table58[[#This Row],[CONTROLN]],vlookup_table[],5,FALSE)</f>
        <v>R3</v>
      </c>
      <c r="Q265">
        <f>VLOOKUP(Table58[[#This Row],[CONTROLN]],vlookup_table[],7,FALSE)</f>
        <v>20</v>
      </c>
      <c r="R265" t="str">
        <f t="shared" si="12"/>
        <v/>
      </c>
      <c r="S2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5" t="str">
        <f>IF(Table58[[#This Row],[GENDER]]="M","Hombre","Mujer")</f>
        <v>Mujer</v>
      </c>
      <c r="U265" t="str">
        <f>_xlfn.CONCAT(Table58[[#This Row],[STATE]]," ", Table58[[#This Row],[DOMAIN]])</f>
        <v>SD R3</v>
      </c>
      <c r="V265" s="2">
        <f t="shared" ca="1" si="13"/>
        <v>45915</v>
      </c>
      <c r="W265" s="3">
        <f t="shared" ca="1" si="14"/>
        <v>45915.408431249998</v>
      </c>
      <c r="X265">
        <f>ROUND(Table58[[#This Row],[AVGGIFT]],1)</f>
        <v>14.4</v>
      </c>
    </row>
    <row r="266" spans="1:24" x14ac:dyDescent="0.35">
      <c r="A266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  <c r="N266">
        <f>VLOOKUP(Table58[[#This Row],[CONTROLN]],vlookup_table[],2,FALSE)</f>
        <v>0</v>
      </c>
      <c r="O266">
        <f>VLOOKUP(Table58[[#This Row],[CONTROLN]],vlookup_table[],4,FALSE)</f>
        <v>0</v>
      </c>
      <c r="P266" t="str">
        <f>VLOOKUP(Table58[[#This Row],[CONTROLN]],vlookup_table[],5,FALSE)</f>
        <v>T2</v>
      </c>
      <c r="Q266">
        <f>VLOOKUP(Table58[[#This Row],[CONTROLN]],vlookup_table[],7,FALSE)</f>
        <v>11</v>
      </c>
      <c r="R266" t="str">
        <f t="shared" si="12"/>
        <v/>
      </c>
      <c r="S2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6" t="str">
        <f>IF(Table58[[#This Row],[GENDER]]="M","Hombre","Mujer")</f>
        <v>Mujer</v>
      </c>
      <c r="U266" t="str">
        <f>_xlfn.CONCAT(Table58[[#This Row],[STATE]]," ", Table58[[#This Row],[DOMAIN]])</f>
        <v>FL T2</v>
      </c>
      <c r="V266" s="2">
        <f t="shared" ca="1" si="13"/>
        <v>45915</v>
      </c>
      <c r="W266" s="3">
        <f t="shared" ca="1" si="14"/>
        <v>45915.408431249998</v>
      </c>
      <c r="X266">
        <f>ROUND(Table58[[#This Row],[AVGGIFT]],1)</f>
        <v>7.9</v>
      </c>
    </row>
    <row r="267" spans="1:24" x14ac:dyDescent="0.35">
      <c r="A267">
        <v>166324</v>
      </c>
      <c r="B267" t="s">
        <v>22</v>
      </c>
      <c r="C267" t="s">
        <v>109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  <c r="N267">
        <f>VLOOKUP(Table58[[#This Row],[CONTROLN]],vlookup_table[],2,FALSE)</f>
        <v>0</v>
      </c>
      <c r="O267">
        <f>VLOOKUP(Table58[[#This Row],[CONTROLN]],vlookup_table[],4,FALSE)</f>
        <v>0</v>
      </c>
      <c r="P267" t="str">
        <f>VLOOKUP(Table58[[#This Row],[CONTROLN]],vlookup_table[],5,FALSE)</f>
        <v>U1</v>
      </c>
      <c r="Q267">
        <f>VLOOKUP(Table58[[#This Row],[CONTROLN]],vlookup_table[],7,FALSE)</f>
        <v>19</v>
      </c>
      <c r="R267" t="str">
        <f t="shared" si="12"/>
        <v/>
      </c>
      <c r="S2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7" t="str">
        <f>IF(Table58[[#This Row],[GENDER]]="M","Hombre","Mujer")</f>
        <v>Mujer</v>
      </c>
      <c r="U267" t="str">
        <f>_xlfn.CONCAT(Table58[[#This Row],[STATE]]," ", Table58[[#This Row],[DOMAIN]])</f>
        <v>CA U1</v>
      </c>
      <c r="V267" s="2">
        <f t="shared" ca="1" si="13"/>
        <v>45915</v>
      </c>
      <c r="W267" s="3">
        <f t="shared" ca="1" si="14"/>
        <v>45915.408431249998</v>
      </c>
      <c r="X267">
        <f>ROUND(Table58[[#This Row],[AVGGIFT]],1)</f>
        <v>11.9</v>
      </c>
    </row>
    <row r="268" spans="1:24" x14ac:dyDescent="0.35">
      <c r="A268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  <c r="N268">
        <f>VLOOKUP(Table58[[#This Row],[CONTROLN]],vlookup_table[],2,FALSE)</f>
        <v>28</v>
      </c>
      <c r="O268">
        <f>VLOOKUP(Table58[[#This Row],[CONTROLN]],vlookup_table[],4,FALSE)</f>
        <v>3001</v>
      </c>
      <c r="P268" t="str">
        <f>VLOOKUP(Table58[[#This Row],[CONTROLN]],vlookup_table[],5,FALSE)</f>
        <v>U4</v>
      </c>
      <c r="Q268">
        <f>VLOOKUP(Table58[[#This Row],[CONTROLN]],vlookup_table[],7,FALSE)</f>
        <v>5</v>
      </c>
      <c r="R268">
        <f t="shared" si="12"/>
        <v>67</v>
      </c>
      <c r="S2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8" t="str">
        <f>IF(Table58[[#This Row],[GENDER]]="M","Hombre","Mujer")</f>
        <v>Mujer</v>
      </c>
      <c r="U268" t="str">
        <f>_xlfn.CONCAT(Table58[[#This Row],[STATE]]," ", Table58[[#This Row],[DOMAIN]])</f>
        <v>CA U4</v>
      </c>
      <c r="V268" s="2">
        <f t="shared" ca="1" si="13"/>
        <v>45915</v>
      </c>
      <c r="W268" s="3">
        <f t="shared" ca="1" si="14"/>
        <v>45915.408431249998</v>
      </c>
      <c r="X268">
        <f>ROUND(Table58[[#This Row],[AVGGIFT]],1)</f>
        <v>5.0999999999999996</v>
      </c>
    </row>
    <row r="269" spans="1:24" x14ac:dyDescent="0.35">
      <c r="A269">
        <v>180428</v>
      </c>
      <c r="B269" t="s">
        <v>41</v>
      </c>
      <c r="C269" t="s">
        <v>14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  <c r="N269">
        <f>VLOOKUP(Table58[[#This Row],[CONTROLN]],vlookup_table[],2,FALSE)</f>
        <v>1</v>
      </c>
      <c r="O269">
        <f>VLOOKUP(Table58[[#This Row],[CONTROLN]],vlookup_table[],4,FALSE)</f>
        <v>4811</v>
      </c>
      <c r="P269" t="str">
        <f>VLOOKUP(Table58[[#This Row],[CONTROLN]],vlookup_table[],5,FALSE)</f>
        <v>T2</v>
      </c>
      <c r="Q269">
        <f>VLOOKUP(Table58[[#This Row],[CONTROLN]],vlookup_table[],7,FALSE)</f>
        <v>20</v>
      </c>
      <c r="R269">
        <f t="shared" si="12"/>
        <v>48</v>
      </c>
      <c r="S2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9" t="str">
        <f>IF(Table58[[#This Row],[GENDER]]="M","Hombre","Mujer")</f>
        <v>Hombre</v>
      </c>
      <c r="U269" t="str">
        <f>_xlfn.CONCAT(Table58[[#This Row],[STATE]]," ", Table58[[#This Row],[DOMAIN]])</f>
        <v>WA T2</v>
      </c>
      <c r="V269" s="2">
        <f t="shared" ca="1" si="13"/>
        <v>45915</v>
      </c>
      <c r="W269" s="3">
        <f t="shared" ca="1" si="14"/>
        <v>45915.408431249998</v>
      </c>
      <c r="X269">
        <f>ROUND(Table58[[#This Row],[AVGGIFT]],1)</f>
        <v>18</v>
      </c>
    </row>
    <row r="270" spans="1:24" x14ac:dyDescent="0.35">
      <c r="A270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  <c r="N270">
        <f>VLOOKUP(Table58[[#This Row],[CONTROLN]],vlookup_table[],2,FALSE)</f>
        <v>1</v>
      </c>
      <c r="O270">
        <f>VLOOKUP(Table58[[#This Row],[CONTROLN]],vlookup_table[],4,FALSE)</f>
        <v>3201</v>
      </c>
      <c r="P270" t="str">
        <f>VLOOKUP(Table58[[#This Row],[CONTROLN]],vlookup_table[],5,FALSE)</f>
        <v>S1</v>
      </c>
      <c r="Q270">
        <f>VLOOKUP(Table58[[#This Row],[CONTROLN]],vlookup_table[],7,FALSE)</f>
        <v>1</v>
      </c>
      <c r="R270">
        <f t="shared" si="12"/>
        <v>65</v>
      </c>
      <c r="S2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0" t="str">
        <f>IF(Table58[[#This Row],[GENDER]]="M","Hombre","Mujer")</f>
        <v>Hombre</v>
      </c>
      <c r="U270" t="str">
        <f>_xlfn.CONCAT(Table58[[#This Row],[STATE]]," ", Table58[[#This Row],[DOMAIN]])</f>
        <v>MO S1</v>
      </c>
      <c r="V270" s="2">
        <f t="shared" ca="1" si="13"/>
        <v>45915</v>
      </c>
      <c r="W270" s="3">
        <f t="shared" ca="1" si="14"/>
        <v>45915.408431249998</v>
      </c>
      <c r="X270">
        <f>ROUND(Table58[[#This Row],[AVGGIFT]],1)</f>
        <v>2.8</v>
      </c>
    </row>
    <row r="271" spans="1:24" x14ac:dyDescent="0.35">
      <c r="A27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  <c r="N271">
        <f>VLOOKUP(Table58[[#This Row],[CONTROLN]],vlookup_table[],2,FALSE)</f>
        <v>0</v>
      </c>
      <c r="O271">
        <f>VLOOKUP(Table58[[#This Row],[CONTROLN]],vlookup_table[],4,FALSE)</f>
        <v>2201</v>
      </c>
      <c r="P271" t="str">
        <f>VLOOKUP(Table58[[#This Row],[CONTROLN]],vlookup_table[],5,FALSE)</f>
        <v>R3</v>
      </c>
      <c r="Q271">
        <f>VLOOKUP(Table58[[#This Row],[CONTROLN]],vlookup_table[],7,FALSE)</f>
        <v>20</v>
      </c>
      <c r="R271">
        <f t="shared" si="12"/>
        <v>75</v>
      </c>
      <c r="S2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1" t="str">
        <f>IF(Table58[[#This Row],[GENDER]]="M","Hombre","Mujer")</f>
        <v>Mujer</v>
      </c>
      <c r="U271" t="str">
        <f>_xlfn.CONCAT(Table58[[#This Row],[STATE]]," ", Table58[[#This Row],[DOMAIN]])</f>
        <v>IL R3</v>
      </c>
      <c r="V271" s="2">
        <f t="shared" ca="1" si="13"/>
        <v>45915</v>
      </c>
      <c r="W271" s="3">
        <f t="shared" ca="1" si="14"/>
        <v>45915.408431249998</v>
      </c>
      <c r="X271">
        <f>ROUND(Table58[[#This Row],[AVGGIFT]],1)</f>
        <v>10.3</v>
      </c>
    </row>
    <row r="272" spans="1:24" x14ac:dyDescent="0.35">
      <c r="A272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  <c r="N272">
        <f>VLOOKUP(Table58[[#This Row],[CONTROLN]],vlookup_table[],2,FALSE)</f>
        <v>2</v>
      </c>
      <c r="O272">
        <f>VLOOKUP(Table58[[#This Row],[CONTROLN]],vlookup_table[],4,FALSE)</f>
        <v>2501</v>
      </c>
      <c r="P272" t="str">
        <f>VLOOKUP(Table58[[#This Row],[CONTROLN]],vlookup_table[],5,FALSE)</f>
        <v>T2</v>
      </c>
      <c r="Q272">
        <f>VLOOKUP(Table58[[#This Row],[CONTROLN]],vlookup_table[],7,FALSE)</f>
        <v>5</v>
      </c>
      <c r="R272">
        <f t="shared" si="12"/>
        <v>72</v>
      </c>
      <c r="S2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2" t="str">
        <f>IF(Table58[[#This Row],[GENDER]]="M","Hombre","Mujer")</f>
        <v>Mujer</v>
      </c>
      <c r="U272" t="str">
        <f>_xlfn.CONCAT(Table58[[#This Row],[STATE]]," ", Table58[[#This Row],[DOMAIN]])</f>
        <v>OR T2</v>
      </c>
      <c r="V272" s="2">
        <f t="shared" ca="1" si="13"/>
        <v>45915</v>
      </c>
      <c r="W272" s="3">
        <f t="shared" ca="1" si="14"/>
        <v>45915.408431249998</v>
      </c>
      <c r="X272">
        <f>ROUND(Table58[[#This Row],[AVGGIFT]],1)</f>
        <v>4.5999999999999996</v>
      </c>
    </row>
    <row r="273" spans="1:24" x14ac:dyDescent="0.35">
      <c r="A273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  <c r="N273">
        <f>VLOOKUP(Table58[[#This Row],[CONTROLN]],vlookup_table[],2,FALSE)</f>
        <v>1</v>
      </c>
      <c r="O273">
        <f>VLOOKUP(Table58[[#This Row],[CONTROLN]],vlookup_table[],4,FALSE)</f>
        <v>4401</v>
      </c>
      <c r="P273" t="str">
        <f>VLOOKUP(Table58[[#This Row],[CONTROLN]],vlookup_table[],5,FALSE)</f>
        <v/>
      </c>
      <c r="Q273">
        <f>VLOOKUP(Table58[[#This Row],[CONTROLN]],vlookup_table[],7,FALSE)</f>
        <v>5</v>
      </c>
      <c r="R273">
        <f t="shared" si="12"/>
        <v>53</v>
      </c>
      <c r="S27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73" t="str">
        <f>IF(Table58[[#This Row],[GENDER]]="M","Hombre","Mujer")</f>
        <v>Hombre</v>
      </c>
      <c r="U273" t="str">
        <f>_xlfn.CONCAT(Table58[[#This Row],[STATE]]," ", Table58[[#This Row],[DOMAIN]])</f>
        <v xml:space="preserve">TX </v>
      </c>
      <c r="V273" s="2">
        <f t="shared" ca="1" si="13"/>
        <v>45915</v>
      </c>
      <c r="W273" s="3">
        <f t="shared" ca="1" si="14"/>
        <v>45915.408431249998</v>
      </c>
      <c r="X273">
        <f>ROUND(Table58[[#This Row],[AVGGIFT]],1)</f>
        <v>4.5</v>
      </c>
    </row>
    <row r="274" spans="1:24" x14ac:dyDescent="0.35">
      <c r="A274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  <c r="N274">
        <f>VLOOKUP(Table58[[#This Row],[CONTROLN]],vlookup_table[],2,FALSE)</f>
        <v>2</v>
      </c>
      <c r="O274">
        <f>VLOOKUP(Table58[[#This Row],[CONTROLN]],vlookup_table[],4,FALSE)</f>
        <v>0</v>
      </c>
      <c r="P274" t="str">
        <f>VLOOKUP(Table58[[#This Row],[CONTROLN]],vlookup_table[],5,FALSE)</f>
        <v>T2</v>
      </c>
      <c r="Q274">
        <f>VLOOKUP(Table58[[#This Row],[CONTROLN]],vlookup_table[],7,FALSE)</f>
        <v>20</v>
      </c>
      <c r="R274" t="str">
        <f t="shared" si="12"/>
        <v/>
      </c>
      <c r="S2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4" t="str">
        <f>IF(Table58[[#This Row],[GENDER]]="M","Hombre","Mujer")</f>
        <v>Mujer</v>
      </c>
      <c r="U274" t="str">
        <f>_xlfn.CONCAT(Table58[[#This Row],[STATE]]," ", Table58[[#This Row],[DOMAIN]])</f>
        <v>OR T2</v>
      </c>
      <c r="V274" s="2">
        <f t="shared" ca="1" si="13"/>
        <v>45915</v>
      </c>
      <c r="W274" s="3">
        <f t="shared" ca="1" si="14"/>
        <v>45915.408431249998</v>
      </c>
      <c r="X274">
        <f>ROUND(Table58[[#This Row],[AVGGIFT]],1)</f>
        <v>10</v>
      </c>
    </row>
    <row r="275" spans="1:24" x14ac:dyDescent="0.35">
      <c r="A275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  <c r="N275">
        <f>VLOOKUP(Table58[[#This Row],[CONTROLN]],vlookup_table[],2,FALSE)</f>
        <v>1</v>
      </c>
      <c r="O275">
        <f>VLOOKUP(Table58[[#This Row],[CONTROLN]],vlookup_table[],4,FALSE)</f>
        <v>2101</v>
      </c>
      <c r="P275" t="str">
        <f>VLOOKUP(Table58[[#This Row],[CONTROLN]],vlookup_table[],5,FALSE)</f>
        <v>C2</v>
      </c>
      <c r="Q275">
        <f>VLOOKUP(Table58[[#This Row],[CONTROLN]],vlookup_table[],7,FALSE)</f>
        <v>9</v>
      </c>
      <c r="R275">
        <f t="shared" si="12"/>
        <v>76</v>
      </c>
      <c r="S2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5" t="str">
        <f>IF(Table58[[#This Row],[GENDER]]="M","Hombre","Mujer")</f>
        <v>Hombre</v>
      </c>
      <c r="U275" t="str">
        <f>_xlfn.CONCAT(Table58[[#This Row],[STATE]]," ", Table58[[#This Row],[DOMAIN]])</f>
        <v>AZ C2</v>
      </c>
      <c r="V275" s="2">
        <f t="shared" ca="1" si="13"/>
        <v>45915</v>
      </c>
      <c r="W275" s="3">
        <f t="shared" ca="1" si="14"/>
        <v>45915.408431249998</v>
      </c>
      <c r="X275">
        <f>ROUND(Table58[[#This Row],[AVGGIFT]],1)</f>
        <v>9.6999999999999993</v>
      </c>
    </row>
    <row r="276" spans="1:24" x14ac:dyDescent="0.35">
      <c r="A276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  <c r="N276">
        <f>VLOOKUP(Table58[[#This Row],[CONTROLN]],vlookup_table[],2,FALSE)</f>
        <v>0</v>
      </c>
      <c r="O276">
        <f>VLOOKUP(Table58[[#This Row],[CONTROLN]],vlookup_table[],4,FALSE)</f>
        <v>6201</v>
      </c>
      <c r="P276" t="str">
        <f>VLOOKUP(Table58[[#This Row],[CONTROLN]],vlookup_table[],5,FALSE)</f>
        <v>C2</v>
      </c>
      <c r="Q276">
        <f>VLOOKUP(Table58[[#This Row],[CONTROLN]],vlookup_table[],7,FALSE)</f>
        <v>6</v>
      </c>
      <c r="R276">
        <f t="shared" si="12"/>
        <v>35</v>
      </c>
      <c r="S2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6" t="str">
        <f>IF(Table58[[#This Row],[GENDER]]="M","Hombre","Mujer")</f>
        <v>Mujer</v>
      </c>
      <c r="U276" t="str">
        <f>_xlfn.CONCAT(Table58[[#This Row],[STATE]]," ", Table58[[#This Row],[DOMAIN]])</f>
        <v>CA C2</v>
      </c>
      <c r="V276" s="2">
        <f t="shared" ca="1" si="13"/>
        <v>45915</v>
      </c>
      <c r="W276" s="3">
        <f t="shared" ca="1" si="14"/>
        <v>45915.408431249998</v>
      </c>
      <c r="X276">
        <f>ROUND(Table58[[#This Row],[AVGGIFT]],1)</f>
        <v>4.0999999999999996</v>
      </c>
    </row>
    <row r="277" spans="1:24" x14ac:dyDescent="0.35">
      <c r="A277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  <c r="N277">
        <f>VLOOKUP(Table58[[#This Row],[CONTROLN]],vlookup_table[],2,FALSE)</f>
        <v>1</v>
      </c>
      <c r="O277">
        <f>VLOOKUP(Table58[[#This Row],[CONTROLN]],vlookup_table[],4,FALSE)</f>
        <v>5201</v>
      </c>
      <c r="P277" t="str">
        <f>VLOOKUP(Table58[[#This Row],[CONTROLN]],vlookup_table[],5,FALSE)</f>
        <v>T3</v>
      </c>
      <c r="Q277">
        <f>VLOOKUP(Table58[[#This Row],[CONTROLN]],vlookup_table[],7,FALSE)</f>
        <v>10</v>
      </c>
      <c r="R277">
        <f t="shared" si="12"/>
        <v>45</v>
      </c>
      <c r="S2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7" t="str">
        <f>IF(Table58[[#This Row],[GENDER]]="M","Hombre","Mujer")</f>
        <v>Hombre</v>
      </c>
      <c r="U277" t="str">
        <f>_xlfn.CONCAT(Table58[[#This Row],[STATE]]," ", Table58[[#This Row],[DOMAIN]])</f>
        <v>LA T3</v>
      </c>
      <c r="V277" s="2">
        <f t="shared" ca="1" si="13"/>
        <v>45915</v>
      </c>
      <c r="W277" s="3">
        <f t="shared" ca="1" si="14"/>
        <v>45915.408431249998</v>
      </c>
      <c r="X277">
        <f>ROUND(Table58[[#This Row],[AVGGIFT]],1)</f>
        <v>9.5</v>
      </c>
    </row>
    <row r="278" spans="1:24" x14ac:dyDescent="0.35">
      <c r="A278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  <c r="N278">
        <f>VLOOKUP(Table58[[#This Row],[CONTROLN]],vlookup_table[],2,FALSE)</f>
        <v>0</v>
      </c>
      <c r="O278">
        <f>VLOOKUP(Table58[[#This Row],[CONTROLN]],vlookup_table[],4,FALSE)</f>
        <v>5601</v>
      </c>
      <c r="P278" t="str">
        <f>VLOOKUP(Table58[[#This Row],[CONTROLN]],vlookup_table[],5,FALSE)</f>
        <v>C2</v>
      </c>
      <c r="Q278">
        <f>VLOOKUP(Table58[[#This Row],[CONTROLN]],vlookup_table[],7,FALSE)</f>
        <v>20</v>
      </c>
      <c r="R278">
        <f t="shared" si="12"/>
        <v>41</v>
      </c>
      <c r="S2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8" t="str">
        <f>IF(Table58[[#This Row],[GENDER]]="M","Hombre","Mujer")</f>
        <v>Mujer</v>
      </c>
      <c r="U278" t="str">
        <f>_xlfn.CONCAT(Table58[[#This Row],[STATE]]," ", Table58[[#This Row],[DOMAIN]])</f>
        <v>IN C2</v>
      </c>
      <c r="V278" s="2">
        <f t="shared" ca="1" si="13"/>
        <v>45915</v>
      </c>
      <c r="W278" s="3">
        <f t="shared" ca="1" si="14"/>
        <v>45915.408431249998</v>
      </c>
      <c r="X278">
        <f>ROUND(Table58[[#This Row],[AVGGIFT]],1)</f>
        <v>25.5</v>
      </c>
    </row>
    <row r="279" spans="1:24" x14ac:dyDescent="0.35">
      <c r="A279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  <c r="N279">
        <f>VLOOKUP(Table58[[#This Row],[CONTROLN]],vlookup_table[],2,FALSE)</f>
        <v>1</v>
      </c>
      <c r="O279">
        <f>VLOOKUP(Table58[[#This Row],[CONTROLN]],vlookup_table[],4,FALSE)</f>
        <v>0</v>
      </c>
      <c r="P279" t="str">
        <f>VLOOKUP(Table58[[#This Row],[CONTROLN]],vlookup_table[],5,FALSE)</f>
        <v>S1</v>
      </c>
      <c r="Q279">
        <f>VLOOKUP(Table58[[#This Row],[CONTROLN]],vlookup_table[],7,FALSE)</f>
        <v>5</v>
      </c>
      <c r="R279" t="str">
        <f t="shared" si="12"/>
        <v/>
      </c>
      <c r="S2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9" t="str">
        <f>IF(Table58[[#This Row],[GENDER]]="M","Hombre","Mujer")</f>
        <v>Hombre</v>
      </c>
      <c r="U279" t="str">
        <f>_xlfn.CONCAT(Table58[[#This Row],[STATE]]," ", Table58[[#This Row],[DOMAIN]])</f>
        <v>CA S1</v>
      </c>
      <c r="V279" s="2">
        <f t="shared" ca="1" si="13"/>
        <v>45915</v>
      </c>
      <c r="W279" s="3">
        <f t="shared" ca="1" si="14"/>
        <v>45915.408431249998</v>
      </c>
      <c r="X279">
        <f>ROUND(Table58[[#This Row],[AVGGIFT]],1)</f>
        <v>8.3000000000000007</v>
      </c>
    </row>
    <row r="280" spans="1:24" x14ac:dyDescent="0.35">
      <c r="A280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  <c r="N280">
        <f>VLOOKUP(Table58[[#This Row],[CONTROLN]],vlookup_table[],2,FALSE)</f>
        <v>1</v>
      </c>
      <c r="O280">
        <f>VLOOKUP(Table58[[#This Row],[CONTROLN]],vlookup_table[],4,FALSE)</f>
        <v>3101</v>
      </c>
      <c r="P280" t="str">
        <f>VLOOKUP(Table58[[#This Row],[CONTROLN]],vlookup_table[],5,FALSE)</f>
        <v>S3</v>
      </c>
      <c r="Q280">
        <f>VLOOKUP(Table58[[#This Row],[CONTROLN]],vlookup_table[],7,FALSE)</f>
        <v>21</v>
      </c>
      <c r="R280">
        <f t="shared" si="12"/>
        <v>66</v>
      </c>
      <c r="S2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0" t="str">
        <f>IF(Table58[[#This Row],[GENDER]]="M","Hombre","Mujer")</f>
        <v>Hombre</v>
      </c>
      <c r="U280" t="str">
        <f>_xlfn.CONCAT(Table58[[#This Row],[STATE]]," ", Table58[[#This Row],[DOMAIN]])</f>
        <v>MO S3</v>
      </c>
      <c r="V280" s="2">
        <f t="shared" ca="1" si="13"/>
        <v>45915</v>
      </c>
      <c r="W280" s="3">
        <f t="shared" ca="1" si="14"/>
        <v>45915.408431249998</v>
      </c>
      <c r="X280">
        <f>ROUND(Table58[[#This Row],[AVGGIFT]],1)</f>
        <v>15</v>
      </c>
    </row>
    <row r="281" spans="1:24" x14ac:dyDescent="0.35">
      <c r="A28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  <c r="N281">
        <f>VLOOKUP(Table58[[#This Row],[CONTROLN]],vlookup_table[],2,FALSE)</f>
        <v>1</v>
      </c>
      <c r="O281">
        <f>VLOOKUP(Table58[[#This Row],[CONTROLN]],vlookup_table[],4,FALSE)</f>
        <v>5304</v>
      </c>
      <c r="P281" t="str">
        <f>VLOOKUP(Table58[[#This Row],[CONTROLN]],vlookup_table[],5,FALSE)</f>
        <v>T2</v>
      </c>
      <c r="Q281">
        <f>VLOOKUP(Table58[[#This Row],[CONTROLN]],vlookup_table[],7,FALSE)</f>
        <v>6</v>
      </c>
      <c r="R281">
        <f t="shared" si="12"/>
        <v>44</v>
      </c>
      <c r="S2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1" t="str">
        <f>IF(Table58[[#This Row],[GENDER]]="M","Hombre","Mujer")</f>
        <v>Hombre</v>
      </c>
      <c r="U281" t="str">
        <f>_xlfn.CONCAT(Table58[[#This Row],[STATE]]," ", Table58[[#This Row],[DOMAIN]])</f>
        <v>FL T2</v>
      </c>
      <c r="V281" s="2">
        <f t="shared" ca="1" si="13"/>
        <v>45915</v>
      </c>
      <c r="W281" s="3">
        <f t="shared" ca="1" si="14"/>
        <v>45915.408431249998</v>
      </c>
      <c r="X281">
        <f>ROUND(Table58[[#This Row],[AVGGIFT]],1)</f>
        <v>7.1</v>
      </c>
    </row>
    <row r="282" spans="1:24" x14ac:dyDescent="0.35">
      <c r="A282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  <c r="N282">
        <f>VLOOKUP(Table58[[#This Row],[CONTROLN]],vlookup_table[],2,FALSE)</f>
        <v>28</v>
      </c>
      <c r="O282">
        <f>VLOOKUP(Table58[[#This Row],[CONTROLN]],vlookup_table[],4,FALSE)</f>
        <v>0</v>
      </c>
      <c r="P282" t="str">
        <f>VLOOKUP(Table58[[#This Row],[CONTROLN]],vlookup_table[],5,FALSE)</f>
        <v>U3</v>
      </c>
      <c r="Q282">
        <f>VLOOKUP(Table58[[#This Row],[CONTROLN]],vlookup_table[],7,FALSE)</f>
        <v>11</v>
      </c>
      <c r="R282" t="str">
        <f t="shared" si="12"/>
        <v/>
      </c>
      <c r="S2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2" t="str">
        <f>IF(Table58[[#This Row],[GENDER]]="M","Hombre","Mujer")</f>
        <v>Mujer</v>
      </c>
      <c r="U282" t="str">
        <f>_xlfn.CONCAT(Table58[[#This Row],[STATE]]," ", Table58[[#This Row],[DOMAIN]])</f>
        <v>IL U3</v>
      </c>
      <c r="V282" s="2">
        <f t="shared" ca="1" si="13"/>
        <v>45915</v>
      </c>
      <c r="W282" s="3">
        <f t="shared" ca="1" si="14"/>
        <v>45915.408431249998</v>
      </c>
      <c r="X282">
        <f>ROUND(Table58[[#This Row],[AVGGIFT]],1)</f>
        <v>6</v>
      </c>
    </row>
    <row r="283" spans="1:24" x14ac:dyDescent="0.35">
      <c r="A283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  <c r="N283">
        <f>VLOOKUP(Table58[[#This Row],[CONTROLN]],vlookup_table[],2,FALSE)</f>
        <v>2</v>
      </c>
      <c r="O283">
        <f>VLOOKUP(Table58[[#This Row],[CONTROLN]],vlookup_table[],4,FALSE)</f>
        <v>3501</v>
      </c>
      <c r="P283" t="str">
        <f>VLOOKUP(Table58[[#This Row],[CONTROLN]],vlookup_table[],5,FALSE)</f>
        <v>R2</v>
      </c>
      <c r="Q283">
        <f>VLOOKUP(Table58[[#This Row],[CONTROLN]],vlookup_table[],7,FALSE)</f>
        <v>11</v>
      </c>
      <c r="R283">
        <f t="shared" si="12"/>
        <v>62</v>
      </c>
      <c r="S2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3" t="str">
        <f>IF(Table58[[#This Row],[GENDER]]="M","Hombre","Mujer")</f>
        <v>Mujer</v>
      </c>
      <c r="U283" t="str">
        <f>_xlfn.CONCAT(Table58[[#This Row],[STATE]]," ", Table58[[#This Row],[DOMAIN]])</f>
        <v>IN R2</v>
      </c>
      <c r="V283" s="2">
        <f t="shared" ca="1" si="13"/>
        <v>45915</v>
      </c>
      <c r="W283" s="3">
        <f t="shared" ca="1" si="14"/>
        <v>45915.408431249998</v>
      </c>
      <c r="X283">
        <f>ROUND(Table58[[#This Row],[AVGGIFT]],1)</f>
        <v>8.1999999999999993</v>
      </c>
    </row>
    <row r="284" spans="1:24" x14ac:dyDescent="0.35">
      <c r="A284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  <c r="N284">
        <f>VLOOKUP(Table58[[#This Row],[CONTROLN]],vlookup_table[],2,FALSE)</f>
        <v>1</v>
      </c>
      <c r="O284">
        <f>VLOOKUP(Table58[[#This Row],[CONTROLN]],vlookup_table[],4,FALSE)</f>
        <v>3701</v>
      </c>
      <c r="P284" t="str">
        <f>VLOOKUP(Table58[[#This Row],[CONTROLN]],vlookup_table[],5,FALSE)</f>
        <v>C2</v>
      </c>
      <c r="Q284">
        <f>VLOOKUP(Table58[[#This Row],[CONTROLN]],vlookup_table[],7,FALSE)</f>
        <v>10</v>
      </c>
      <c r="R284">
        <f t="shared" si="12"/>
        <v>60</v>
      </c>
      <c r="S2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4" t="str">
        <f>IF(Table58[[#This Row],[GENDER]]="M","Hombre","Mujer")</f>
        <v>Hombre</v>
      </c>
      <c r="U284" t="str">
        <f>_xlfn.CONCAT(Table58[[#This Row],[STATE]]," ", Table58[[#This Row],[DOMAIN]])</f>
        <v>FL C2</v>
      </c>
      <c r="V284" s="2">
        <f t="shared" ca="1" si="13"/>
        <v>45915</v>
      </c>
      <c r="W284" s="3">
        <f t="shared" ca="1" si="14"/>
        <v>45915.408431249998</v>
      </c>
      <c r="X284">
        <f>ROUND(Table58[[#This Row],[AVGGIFT]],1)</f>
        <v>7.3</v>
      </c>
    </row>
    <row r="285" spans="1:24" x14ac:dyDescent="0.35">
      <c r="A285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  <c r="N285">
        <f>VLOOKUP(Table58[[#This Row],[CONTROLN]],vlookup_table[],2,FALSE)</f>
        <v>0</v>
      </c>
      <c r="O285">
        <f>VLOOKUP(Table58[[#This Row],[CONTROLN]],vlookup_table[],4,FALSE)</f>
        <v>5401</v>
      </c>
      <c r="P285" t="str">
        <f>VLOOKUP(Table58[[#This Row],[CONTROLN]],vlookup_table[],5,FALSE)</f>
        <v>U1</v>
      </c>
      <c r="Q285">
        <f>VLOOKUP(Table58[[#This Row],[CONTROLN]],vlookup_table[],7,FALSE)</f>
        <v>10</v>
      </c>
      <c r="R285">
        <f t="shared" si="12"/>
        <v>43</v>
      </c>
      <c r="S2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5" t="str">
        <f>IF(Table58[[#This Row],[GENDER]]="M","Hombre","Mujer")</f>
        <v>Mujer</v>
      </c>
      <c r="U285" t="str">
        <f>_xlfn.CONCAT(Table58[[#This Row],[STATE]]," ", Table58[[#This Row],[DOMAIN]])</f>
        <v>CA U1</v>
      </c>
      <c r="V285" s="2">
        <f t="shared" ca="1" si="13"/>
        <v>45915</v>
      </c>
      <c r="W285" s="3">
        <f t="shared" ca="1" si="14"/>
        <v>45915.408431249998</v>
      </c>
      <c r="X285">
        <f>ROUND(Table58[[#This Row],[AVGGIFT]],1)</f>
        <v>6.5</v>
      </c>
    </row>
    <row r="286" spans="1:24" x14ac:dyDescent="0.35">
      <c r="A286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  <c r="N286">
        <f>VLOOKUP(Table58[[#This Row],[CONTROLN]],vlookup_table[],2,FALSE)</f>
        <v>2</v>
      </c>
      <c r="O286">
        <f>VLOOKUP(Table58[[#This Row],[CONTROLN]],vlookup_table[],4,FALSE)</f>
        <v>4701</v>
      </c>
      <c r="P286" t="str">
        <f>VLOOKUP(Table58[[#This Row],[CONTROLN]],vlookup_table[],5,FALSE)</f>
        <v>C3</v>
      </c>
      <c r="Q286">
        <f>VLOOKUP(Table58[[#This Row],[CONTROLN]],vlookup_table[],7,FALSE)</f>
        <v>15</v>
      </c>
      <c r="R286">
        <f t="shared" si="12"/>
        <v>50</v>
      </c>
      <c r="S2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6" t="str">
        <f>IF(Table58[[#This Row],[GENDER]]="M","Hombre","Mujer")</f>
        <v>Mujer</v>
      </c>
      <c r="U286" t="str">
        <f>_xlfn.CONCAT(Table58[[#This Row],[STATE]]," ", Table58[[#This Row],[DOMAIN]])</f>
        <v>MI C3</v>
      </c>
      <c r="V286" s="2">
        <f t="shared" ca="1" si="13"/>
        <v>45915</v>
      </c>
      <c r="W286" s="3">
        <f t="shared" ca="1" si="14"/>
        <v>45915.408431249998</v>
      </c>
      <c r="X286">
        <f>ROUND(Table58[[#This Row],[AVGGIFT]],1)</f>
        <v>15</v>
      </c>
    </row>
    <row r="287" spans="1:24" x14ac:dyDescent="0.35">
      <c r="A287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  <c r="N287">
        <f>VLOOKUP(Table58[[#This Row],[CONTROLN]],vlookup_table[],2,FALSE)</f>
        <v>2</v>
      </c>
      <c r="O287">
        <f>VLOOKUP(Table58[[#This Row],[CONTROLN]],vlookup_table[],4,FALSE)</f>
        <v>4401</v>
      </c>
      <c r="P287" t="str">
        <f>VLOOKUP(Table58[[#This Row],[CONTROLN]],vlookup_table[],5,FALSE)</f>
        <v>T2</v>
      </c>
      <c r="Q287">
        <f>VLOOKUP(Table58[[#This Row],[CONTROLN]],vlookup_table[],7,FALSE)</f>
        <v>16</v>
      </c>
      <c r="R287">
        <f t="shared" si="12"/>
        <v>53</v>
      </c>
      <c r="S2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7" t="str">
        <f>IF(Table58[[#This Row],[GENDER]]="M","Hombre","Mujer")</f>
        <v>Mujer</v>
      </c>
      <c r="U287" t="str">
        <f>_xlfn.CONCAT(Table58[[#This Row],[STATE]]," ", Table58[[#This Row],[DOMAIN]])</f>
        <v>SC T2</v>
      </c>
      <c r="V287" s="2">
        <f t="shared" ca="1" si="13"/>
        <v>45915</v>
      </c>
      <c r="W287" s="3">
        <f t="shared" ca="1" si="14"/>
        <v>45915.408431249998</v>
      </c>
      <c r="X287">
        <f>ROUND(Table58[[#This Row],[AVGGIFT]],1)</f>
        <v>9.6999999999999993</v>
      </c>
    </row>
    <row r="288" spans="1:24" x14ac:dyDescent="0.35">
      <c r="A288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  <c r="N288">
        <f>VLOOKUP(Table58[[#This Row],[CONTROLN]],vlookup_table[],2,FALSE)</f>
        <v>0</v>
      </c>
      <c r="O288">
        <f>VLOOKUP(Table58[[#This Row],[CONTROLN]],vlookup_table[],4,FALSE)</f>
        <v>4601</v>
      </c>
      <c r="P288" t="str">
        <f>VLOOKUP(Table58[[#This Row],[CONTROLN]],vlookup_table[],5,FALSE)</f>
        <v>U1</v>
      </c>
      <c r="Q288">
        <f>VLOOKUP(Table58[[#This Row],[CONTROLN]],vlookup_table[],7,FALSE)</f>
        <v>12</v>
      </c>
      <c r="R288">
        <f t="shared" si="12"/>
        <v>51</v>
      </c>
      <c r="S2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8" t="str">
        <f>IF(Table58[[#This Row],[GENDER]]="M","Hombre","Mujer")</f>
        <v>Mujer</v>
      </c>
      <c r="U288" t="str">
        <f>_xlfn.CONCAT(Table58[[#This Row],[STATE]]," ", Table58[[#This Row],[DOMAIN]])</f>
        <v>UT U1</v>
      </c>
      <c r="V288" s="2">
        <f t="shared" ca="1" si="13"/>
        <v>45915</v>
      </c>
      <c r="W288" s="3">
        <f t="shared" ca="1" si="14"/>
        <v>45915.408431249998</v>
      </c>
      <c r="X288">
        <f>ROUND(Table58[[#This Row],[AVGGIFT]],1)</f>
        <v>10.199999999999999</v>
      </c>
    </row>
    <row r="289" spans="1:24" x14ac:dyDescent="0.35">
      <c r="A289">
        <v>169700</v>
      </c>
      <c r="B289" t="s">
        <v>22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  <c r="N289">
        <f>VLOOKUP(Table58[[#This Row],[CONTROLN]],vlookup_table[],2,FALSE)</f>
        <v>1</v>
      </c>
      <c r="O289">
        <f>VLOOKUP(Table58[[#This Row],[CONTROLN]],vlookup_table[],4,FALSE)</f>
        <v>0</v>
      </c>
      <c r="P289" t="str">
        <f>VLOOKUP(Table58[[#This Row],[CONTROLN]],vlookup_table[],5,FALSE)</f>
        <v>C2</v>
      </c>
      <c r="Q289">
        <f>VLOOKUP(Table58[[#This Row],[CONTROLN]],vlookup_table[],7,FALSE)</f>
        <v>25</v>
      </c>
      <c r="R289" t="str">
        <f t="shared" si="12"/>
        <v/>
      </c>
      <c r="S2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9" t="str">
        <f>IF(Table58[[#This Row],[GENDER]]="M","Hombre","Mujer")</f>
        <v>Hombre</v>
      </c>
      <c r="U289" t="str">
        <f>_xlfn.CONCAT(Table58[[#This Row],[STATE]]," ", Table58[[#This Row],[DOMAIN]])</f>
        <v>CA C2</v>
      </c>
      <c r="V289" s="2">
        <f t="shared" ca="1" si="13"/>
        <v>45915</v>
      </c>
      <c r="W289" s="3">
        <f t="shared" ca="1" si="14"/>
        <v>45915.408431249998</v>
      </c>
      <c r="X289">
        <f>ROUND(Table58[[#This Row],[AVGGIFT]],1)</f>
        <v>5.6</v>
      </c>
    </row>
    <row r="290" spans="1:24" x14ac:dyDescent="0.35">
      <c r="A290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  <c r="N290">
        <f>VLOOKUP(Table58[[#This Row],[CONTROLN]],vlookup_table[],2,FALSE)</f>
        <v>0</v>
      </c>
      <c r="O290">
        <f>VLOOKUP(Table58[[#This Row],[CONTROLN]],vlookup_table[],4,FALSE)</f>
        <v>4801</v>
      </c>
      <c r="P290" t="str">
        <f>VLOOKUP(Table58[[#This Row],[CONTROLN]],vlookup_table[],5,FALSE)</f>
        <v>T2</v>
      </c>
      <c r="Q290">
        <f>VLOOKUP(Table58[[#This Row],[CONTROLN]],vlookup_table[],7,FALSE)</f>
        <v>26</v>
      </c>
      <c r="R290">
        <f t="shared" si="12"/>
        <v>49</v>
      </c>
      <c r="S2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0" t="str">
        <f>IF(Table58[[#This Row],[GENDER]]="M","Hombre","Mujer")</f>
        <v>Mujer</v>
      </c>
      <c r="U290" t="str">
        <f>_xlfn.CONCAT(Table58[[#This Row],[STATE]]," ", Table58[[#This Row],[DOMAIN]])</f>
        <v>IN T2</v>
      </c>
      <c r="V290" s="2">
        <f t="shared" ca="1" si="13"/>
        <v>45915</v>
      </c>
      <c r="W290" s="3">
        <f t="shared" ca="1" si="14"/>
        <v>45915.408431249998</v>
      </c>
      <c r="X290">
        <f>ROUND(Table58[[#This Row],[AVGGIFT]],1)</f>
        <v>14.6</v>
      </c>
    </row>
    <row r="291" spans="1:24" x14ac:dyDescent="0.35">
      <c r="A29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  <c r="N291">
        <f>VLOOKUP(Table58[[#This Row],[CONTROLN]],vlookup_table[],2,FALSE)</f>
        <v>2</v>
      </c>
      <c r="O291">
        <f>VLOOKUP(Table58[[#This Row],[CONTROLN]],vlookup_table[],4,FALSE)</f>
        <v>1601</v>
      </c>
      <c r="P291" t="str">
        <f>VLOOKUP(Table58[[#This Row],[CONTROLN]],vlookup_table[],5,FALSE)</f>
        <v>S2</v>
      </c>
      <c r="Q291">
        <f>VLOOKUP(Table58[[#This Row],[CONTROLN]],vlookup_table[],7,FALSE)</f>
        <v>50</v>
      </c>
      <c r="R291">
        <f t="shared" si="12"/>
        <v>81</v>
      </c>
      <c r="S2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" t="str">
        <f>IF(Table58[[#This Row],[GENDER]]="M","Hombre","Mujer")</f>
        <v>Mujer</v>
      </c>
      <c r="U291" t="str">
        <f>_xlfn.CONCAT(Table58[[#This Row],[STATE]]," ", Table58[[#This Row],[DOMAIN]])</f>
        <v>TX S2</v>
      </c>
      <c r="V291" s="2">
        <f t="shared" ca="1" si="13"/>
        <v>45915</v>
      </c>
      <c r="W291" s="3">
        <f t="shared" ca="1" si="14"/>
        <v>45915.408431249998</v>
      </c>
      <c r="X291">
        <f>ROUND(Table58[[#This Row],[AVGGIFT]],1)</f>
        <v>22.6</v>
      </c>
    </row>
    <row r="292" spans="1:24" x14ac:dyDescent="0.35">
      <c r="A292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  <c r="N292">
        <f>VLOOKUP(Table58[[#This Row],[CONTROLN]],vlookup_table[],2,FALSE)</f>
        <v>0</v>
      </c>
      <c r="O292">
        <f>VLOOKUP(Table58[[#This Row],[CONTROLN]],vlookup_table[],4,FALSE)</f>
        <v>801</v>
      </c>
      <c r="P292" t="str">
        <f>VLOOKUP(Table58[[#This Row],[CONTROLN]],vlookup_table[],5,FALSE)</f>
        <v>C3</v>
      </c>
      <c r="Q292">
        <f>VLOOKUP(Table58[[#This Row],[CONTROLN]],vlookup_table[],7,FALSE)</f>
        <v>12</v>
      </c>
      <c r="R292">
        <f t="shared" si="12"/>
        <v>89</v>
      </c>
      <c r="S2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2" t="str">
        <f>IF(Table58[[#This Row],[GENDER]]="M","Hombre","Mujer")</f>
        <v>Mujer</v>
      </c>
      <c r="U292" t="str">
        <f>_xlfn.CONCAT(Table58[[#This Row],[STATE]]," ", Table58[[#This Row],[DOMAIN]])</f>
        <v>MI C3</v>
      </c>
      <c r="V292" s="2">
        <f t="shared" ca="1" si="13"/>
        <v>45915</v>
      </c>
      <c r="W292" s="3">
        <f t="shared" ca="1" si="14"/>
        <v>45915.408431249998</v>
      </c>
      <c r="X292">
        <f>ROUND(Table58[[#This Row],[AVGGIFT]],1)</f>
        <v>10.199999999999999</v>
      </c>
    </row>
    <row r="293" spans="1:24" x14ac:dyDescent="0.35">
      <c r="A293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  <c r="N293">
        <f>VLOOKUP(Table58[[#This Row],[CONTROLN]],vlookup_table[],2,FALSE)</f>
        <v>2</v>
      </c>
      <c r="O293">
        <f>VLOOKUP(Table58[[#This Row],[CONTROLN]],vlookup_table[],4,FALSE)</f>
        <v>5101</v>
      </c>
      <c r="P293" t="str">
        <f>VLOOKUP(Table58[[#This Row],[CONTROLN]],vlookup_table[],5,FALSE)</f>
        <v>T3</v>
      </c>
      <c r="Q293">
        <f>VLOOKUP(Table58[[#This Row],[CONTROLN]],vlookup_table[],7,FALSE)</f>
        <v>10</v>
      </c>
      <c r="R293">
        <f t="shared" si="12"/>
        <v>46</v>
      </c>
      <c r="S2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3" t="str">
        <f>IF(Table58[[#This Row],[GENDER]]="M","Hombre","Mujer")</f>
        <v>Mujer</v>
      </c>
      <c r="U293" t="str">
        <f>_xlfn.CONCAT(Table58[[#This Row],[STATE]]," ", Table58[[#This Row],[DOMAIN]])</f>
        <v>IN T3</v>
      </c>
      <c r="V293" s="2">
        <f t="shared" ca="1" si="13"/>
        <v>45915</v>
      </c>
      <c r="W293" s="3">
        <f t="shared" ca="1" si="14"/>
        <v>45915.408431249998</v>
      </c>
      <c r="X293">
        <f>ROUND(Table58[[#This Row],[AVGGIFT]],1)</f>
        <v>12</v>
      </c>
    </row>
    <row r="294" spans="1:24" x14ac:dyDescent="0.35">
      <c r="A294">
        <v>78802</v>
      </c>
      <c r="B294" t="s">
        <v>36</v>
      </c>
      <c r="C294" t="s">
        <v>109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  <c r="N294">
        <f>VLOOKUP(Table58[[#This Row],[CONTROLN]],vlookup_table[],2,FALSE)</f>
        <v>1002</v>
      </c>
      <c r="O294">
        <f>VLOOKUP(Table58[[#This Row],[CONTROLN]],vlookup_table[],4,FALSE)</f>
        <v>1301</v>
      </c>
      <c r="P294" t="str">
        <f>VLOOKUP(Table58[[#This Row],[CONTROLN]],vlookup_table[],5,FALSE)</f>
        <v>S2</v>
      </c>
      <c r="Q294">
        <f>VLOOKUP(Table58[[#This Row],[CONTROLN]],vlookup_table[],7,FALSE)</f>
        <v>15</v>
      </c>
      <c r="R294">
        <f t="shared" si="12"/>
        <v>84</v>
      </c>
      <c r="S2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4" t="str">
        <f>IF(Table58[[#This Row],[GENDER]]="M","Hombre","Mujer")</f>
        <v>Mujer</v>
      </c>
      <c r="U294" t="str">
        <f>_xlfn.CONCAT(Table58[[#This Row],[STATE]]," ", Table58[[#This Row],[DOMAIN]])</f>
        <v>WI S2</v>
      </c>
      <c r="V294" s="2">
        <f t="shared" ca="1" si="13"/>
        <v>45915</v>
      </c>
      <c r="W294" s="3">
        <f t="shared" ca="1" si="14"/>
        <v>45915.408431249998</v>
      </c>
      <c r="X294">
        <f>ROUND(Table58[[#This Row],[AVGGIFT]],1)</f>
        <v>15</v>
      </c>
    </row>
    <row r="295" spans="1:24" x14ac:dyDescent="0.35">
      <c r="A295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  <c r="N295">
        <f>VLOOKUP(Table58[[#This Row],[CONTROLN]],vlookup_table[],2,FALSE)</f>
        <v>2</v>
      </c>
      <c r="O295">
        <f>VLOOKUP(Table58[[#This Row],[CONTROLN]],vlookup_table[],4,FALSE)</f>
        <v>0</v>
      </c>
      <c r="P295" t="str">
        <f>VLOOKUP(Table58[[#This Row],[CONTROLN]],vlookup_table[],5,FALSE)</f>
        <v>R3</v>
      </c>
      <c r="Q295">
        <f>VLOOKUP(Table58[[#This Row],[CONTROLN]],vlookup_table[],7,FALSE)</f>
        <v>20</v>
      </c>
      <c r="R295" t="str">
        <f t="shared" si="12"/>
        <v/>
      </c>
      <c r="S2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5" t="str">
        <f>IF(Table58[[#This Row],[GENDER]]="M","Hombre","Mujer")</f>
        <v>Mujer</v>
      </c>
      <c r="U295" t="str">
        <f>_xlfn.CONCAT(Table58[[#This Row],[STATE]]," ", Table58[[#This Row],[DOMAIN]])</f>
        <v>WI R3</v>
      </c>
      <c r="V295" s="2">
        <f t="shared" ca="1" si="13"/>
        <v>45915</v>
      </c>
      <c r="W295" s="3">
        <f t="shared" ca="1" si="14"/>
        <v>45915.408431249998</v>
      </c>
      <c r="X295">
        <f>ROUND(Table58[[#This Row],[AVGGIFT]],1)</f>
        <v>10.4</v>
      </c>
    </row>
    <row r="296" spans="1:24" x14ac:dyDescent="0.35">
      <c r="A296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  <c r="N296">
        <f>VLOOKUP(Table58[[#This Row],[CONTROLN]],vlookup_table[],2,FALSE)</f>
        <v>1</v>
      </c>
      <c r="O296">
        <f>VLOOKUP(Table58[[#This Row],[CONTROLN]],vlookup_table[],4,FALSE)</f>
        <v>2112</v>
      </c>
      <c r="P296" t="str">
        <f>VLOOKUP(Table58[[#This Row],[CONTROLN]],vlookup_table[],5,FALSE)</f>
        <v>C1</v>
      </c>
      <c r="Q296">
        <f>VLOOKUP(Table58[[#This Row],[CONTROLN]],vlookup_table[],7,FALSE)</f>
        <v>10</v>
      </c>
      <c r="R296">
        <f t="shared" si="12"/>
        <v>75</v>
      </c>
      <c r="S2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6" t="str">
        <f>IF(Table58[[#This Row],[GENDER]]="M","Hombre","Mujer")</f>
        <v>Hombre</v>
      </c>
      <c r="U296" t="str">
        <f>_xlfn.CONCAT(Table58[[#This Row],[STATE]]," ", Table58[[#This Row],[DOMAIN]])</f>
        <v>OK C1</v>
      </c>
      <c r="V296" s="2">
        <f t="shared" ca="1" si="13"/>
        <v>45915</v>
      </c>
      <c r="W296" s="3">
        <f t="shared" ca="1" si="14"/>
        <v>45915.408431249998</v>
      </c>
      <c r="X296">
        <f>ROUND(Table58[[#This Row],[AVGGIFT]],1)</f>
        <v>13.2</v>
      </c>
    </row>
    <row r="297" spans="1:24" x14ac:dyDescent="0.35">
      <c r="A297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  <c r="N297">
        <f>VLOOKUP(Table58[[#This Row],[CONTROLN]],vlookup_table[],2,FALSE)</f>
        <v>0</v>
      </c>
      <c r="O297">
        <f>VLOOKUP(Table58[[#This Row],[CONTROLN]],vlookup_table[],4,FALSE)</f>
        <v>0</v>
      </c>
      <c r="P297" t="str">
        <f>VLOOKUP(Table58[[#This Row],[CONTROLN]],vlookup_table[],5,FALSE)</f>
        <v>C3</v>
      </c>
      <c r="Q297">
        <f>VLOOKUP(Table58[[#This Row],[CONTROLN]],vlookup_table[],7,FALSE)</f>
        <v>10</v>
      </c>
      <c r="R297" t="str">
        <f t="shared" si="12"/>
        <v/>
      </c>
      <c r="S2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7" t="str">
        <f>IF(Table58[[#This Row],[GENDER]]="M","Hombre","Mujer")</f>
        <v>Mujer</v>
      </c>
      <c r="U297" t="str">
        <f>_xlfn.CONCAT(Table58[[#This Row],[STATE]]," ", Table58[[#This Row],[DOMAIN]])</f>
        <v>SC C3</v>
      </c>
      <c r="V297" s="2">
        <f t="shared" ca="1" si="13"/>
        <v>45915</v>
      </c>
      <c r="W297" s="3">
        <f t="shared" ca="1" si="14"/>
        <v>45915.408431249998</v>
      </c>
      <c r="X297">
        <f>ROUND(Table58[[#This Row],[AVGGIFT]],1)</f>
        <v>14</v>
      </c>
    </row>
    <row r="298" spans="1:24" x14ac:dyDescent="0.35">
      <c r="A298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  <c r="N298">
        <f>VLOOKUP(Table58[[#This Row],[CONTROLN]],vlookup_table[],2,FALSE)</f>
        <v>0</v>
      </c>
      <c r="O298">
        <f>VLOOKUP(Table58[[#This Row],[CONTROLN]],vlookup_table[],4,FALSE)</f>
        <v>1802</v>
      </c>
      <c r="P298" t="str">
        <f>VLOOKUP(Table58[[#This Row],[CONTROLN]],vlookup_table[],5,FALSE)</f>
        <v>S2</v>
      </c>
      <c r="Q298">
        <f>VLOOKUP(Table58[[#This Row],[CONTROLN]],vlookup_table[],7,FALSE)</f>
        <v>7</v>
      </c>
      <c r="R298">
        <f t="shared" si="12"/>
        <v>79</v>
      </c>
      <c r="S2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8" t="str">
        <f>IF(Table58[[#This Row],[GENDER]]="M","Hombre","Mujer")</f>
        <v>Mujer</v>
      </c>
      <c r="U298" t="str">
        <f>_xlfn.CONCAT(Table58[[#This Row],[STATE]]," ", Table58[[#This Row],[DOMAIN]])</f>
        <v>TX S2</v>
      </c>
      <c r="V298" s="2">
        <f t="shared" ca="1" si="13"/>
        <v>45915</v>
      </c>
      <c r="W298" s="3">
        <f t="shared" ca="1" si="14"/>
        <v>45915.408431249998</v>
      </c>
      <c r="X298">
        <f>ROUND(Table58[[#This Row],[AVGGIFT]],1)</f>
        <v>5.3</v>
      </c>
    </row>
    <row r="299" spans="1:24" x14ac:dyDescent="0.35">
      <c r="A299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  <c r="N299">
        <f>VLOOKUP(Table58[[#This Row],[CONTROLN]],vlookup_table[],2,FALSE)</f>
        <v>0</v>
      </c>
      <c r="O299">
        <f>VLOOKUP(Table58[[#This Row],[CONTROLN]],vlookup_table[],4,FALSE)</f>
        <v>0</v>
      </c>
      <c r="P299" t="str">
        <f>VLOOKUP(Table58[[#This Row],[CONTROLN]],vlookup_table[],5,FALSE)</f>
        <v>T2</v>
      </c>
      <c r="Q299">
        <f>VLOOKUP(Table58[[#This Row],[CONTROLN]],vlookup_table[],7,FALSE)</f>
        <v>15</v>
      </c>
      <c r="R299" t="str">
        <f t="shared" si="12"/>
        <v/>
      </c>
      <c r="S2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9" t="str">
        <f>IF(Table58[[#This Row],[GENDER]]="M","Hombre","Mujer")</f>
        <v>Hombre</v>
      </c>
      <c r="U299" t="str">
        <f>_xlfn.CONCAT(Table58[[#This Row],[STATE]]," ", Table58[[#This Row],[DOMAIN]])</f>
        <v>MI T2</v>
      </c>
      <c r="V299" s="2">
        <f t="shared" ca="1" si="13"/>
        <v>45915</v>
      </c>
      <c r="W299" s="3">
        <f t="shared" ca="1" si="14"/>
        <v>45915.408431249998</v>
      </c>
      <c r="X299">
        <f>ROUND(Table58[[#This Row],[AVGGIFT]],1)</f>
        <v>13.5</v>
      </c>
    </row>
    <row r="300" spans="1:24" x14ac:dyDescent="0.35">
      <c r="A300">
        <v>46844</v>
      </c>
      <c r="B300" t="s">
        <v>44</v>
      </c>
      <c r="C300" t="s">
        <v>14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  <c r="N300">
        <f>VLOOKUP(Table58[[#This Row],[CONTROLN]],vlookup_table[],2,FALSE)</f>
        <v>0</v>
      </c>
      <c r="O300">
        <f>VLOOKUP(Table58[[#This Row],[CONTROLN]],vlookup_table[],4,FALSE)</f>
        <v>0</v>
      </c>
      <c r="P300" t="str">
        <f>VLOOKUP(Table58[[#This Row],[CONTROLN]],vlookup_table[],5,FALSE)</f>
        <v>R3</v>
      </c>
      <c r="Q300">
        <f>VLOOKUP(Table58[[#This Row],[CONTROLN]],vlookup_table[],7,FALSE)</f>
        <v>10</v>
      </c>
      <c r="R300" t="str">
        <f t="shared" si="12"/>
        <v/>
      </c>
      <c r="S3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0" t="str">
        <f>IF(Table58[[#This Row],[GENDER]]="M","Hombre","Mujer")</f>
        <v>Hombre</v>
      </c>
      <c r="U300" t="str">
        <f>_xlfn.CONCAT(Table58[[#This Row],[STATE]]," ", Table58[[#This Row],[DOMAIN]])</f>
        <v>AL R3</v>
      </c>
      <c r="V300" s="2">
        <f t="shared" ca="1" si="13"/>
        <v>45915</v>
      </c>
      <c r="W300" s="3">
        <f t="shared" ca="1" si="14"/>
        <v>45915.408431249998</v>
      </c>
      <c r="X300">
        <f>ROUND(Table58[[#This Row],[AVGGIFT]],1)</f>
        <v>7</v>
      </c>
    </row>
    <row r="301" spans="1:24" x14ac:dyDescent="0.35">
      <c r="A30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  <c r="N301">
        <f>VLOOKUP(Table58[[#This Row],[CONTROLN]],vlookup_table[],2,FALSE)</f>
        <v>1</v>
      </c>
      <c r="O301">
        <f>VLOOKUP(Table58[[#This Row],[CONTROLN]],vlookup_table[],4,FALSE)</f>
        <v>3701</v>
      </c>
      <c r="P301" t="str">
        <f>VLOOKUP(Table58[[#This Row],[CONTROLN]],vlookup_table[],5,FALSE)</f>
        <v>U1</v>
      </c>
      <c r="Q301">
        <f>VLOOKUP(Table58[[#This Row],[CONTROLN]],vlookup_table[],7,FALSE)</f>
        <v>10</v>
      </c>
      <c r="R301">
        <f t="shared" si="12"/>
        <v>60</v>
      </c>
      <c r="S3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1" t="str">
        <f>IF(Table58[[#This Row],[GENDER]]="M","Hombre","Mujer")</f>
        <v>Hombre</v>
      </c>
      <c r="U301" t="str">
        <f>_xlfn.CONCAT(Table58[[#This Row],[STATE]]," ", Table58[[#This Row],[DOMAIN]])</f>
        <v>CA U1</v>
      </c>
      <c r="V301" s="2">
        <f t="shared" ca="1" si="13"/>
        <v>45915</v>
      </c>
      <c r="W301" s="3">
        <f t="shared" ca="1" si="14"/>
        <v>45915.408431249998</v>
      </c>
      <c r="X301">
        <f>ROUND(Table58[[#This Row],[AVGGIFT]],1)</f>
        <v>6.2</v>
      </c>
    </row>
    <row r="302" spans="1:24" x14ac:dyDescent="0.35">
      <c r="A302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  <c r="N302">
        <f>VLOOKUP(Table58[[#This Row],[CONTROLN]],vlookup_table[],2,FALSE)</f>
        <v>0</v>
      </c>
      <c r="O302">
        <f>VLOOKUP(Table58[[#This Row],[CONTROLN]],vlookup_table[],4,FALSE)</f>
        <v>1708</v>
      </c>
      <c r="P302" t="str">
        <f>VLOOKUP(Table58[[#This Row],[CONTROLN]],vlookup_table[],5,FALSE)</f>
        <v>C2</v>
      </c>
      <c r="Q302">
        <f>VLOOKUP(Table58[[#This Row],[CONTROLN]],vlookup_table[],7,FALSE)</f>
        <v>3</v>
      </c>
      <c r="R302">
        <f t="shared" si="12"/>
        <v>79</v>
      </c>
      <c r="S3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2" t="str">
        <f>IF(Table58[[#This Row],[GENDER]]="M","Hombre","Mujer")</f>
        <v>Hombre</v>
      </c>
      <c r="U302" t="str">
        <f>_xlfn.CONCAT(Table58[[#This Row],[STATE]]," ", Table58[[#This Row],[DOMAIN]])</f>
        <v>IL C2</v>
      </c>
      <c r="V302" s="2">
        <f t="shared" ca="1" si="13"/>
        <v>45915</v>
      </c>
      <c r="W302" s="3">
        <f t="shared" ca="1" si="14"/>
        <v>45915.408431249998</v>
      </c>
      <c r="X302">
        <f>ROUND(Table58[[#This Row],[AVGGIFT]],1)</f>
        <v>4.8</v>
      </c>
    </row>
    <row r="303" spans="1:24" x14ac:dyDescent="0.35">
      <c r="A303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  <c r="N303">
        <f>VLOOKUP(Table58[[#This Row],[CONTROLN]],vlookup_table[],2,FALSE)</f>
        <v>2</v>
      </c>
      <c r="O303">
        <f>VLOOKUP(Table58[[#This Row],[CONTROLN]],vlookup_table[],4,FALSE)</f>
        <v>6209</v>
      </c>
      <c r="P303" t="str">
        <f>VLOOKUP(Table58[[#This Row],[CONTROLN]],vlookup_table[],5,FALSE)</f>
        <v>S1</v>
      </c>
      <c r="Q303">
        <f>VLOOKUP(Table58[[#This Row],[CONTROLN]],vlookup_table[],7,FALSE)</f>
        <v>10</v>
      </c>
      <c r="R303">
        <f t="shared" si="12"/>
        <v>34</v>
      </c>
      <c r="S3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3" t="str">
        <f>IF(Table58[[#This Row],[GENDER]]="M","Hombre","Mujer")</f>
        <v>Mujer</v>
      </c>
      <c r="U303" t="str">
        <f>_xlfn.CONCAT(Table58[[#This Row],[STATE]]," ", Table58[[#This Row],[DOMAIN]])</f>
        <v>CA S1</v>
      </c>
      <c r="V303" s="2">
        <f t="shared" ca="1" si="13"/>
        <v>45915</v>
      </c>
      <c r="W303" s="3">
        <f t="shared" ca="1" si="14"/>
        <v>45915.408431249998</v>
      </c>
      <c r="X303">
        <f>ROUND(Table58[[#This Row],[AVGGIFT]],1)</f>
        <v>6</v>
      </c>
    </row>
    <row r="304" spans="1:24" x14ac:dyDescent="0.35">
      <c r="A304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  <c r="N304">
        <f>VLOOKUP(Table58[[#This Row],[CONTROLN]],vlookup_table[],2,FALSE)</f>
        <v>1</v>
      </c>
      <c r="O304">
        <f>VLOOKUP(Table58[[#This Row],[CONTROLN]],vlookup_table[],4,FALSE)</f>
        <v>2101</v>
      </c>
      <c r="P304" t="str">
        <f>VLOOKUP(Table58[[#This Row],[CONTROLN]],vlookup_table[],5,FALSE)</f>
        <v>T2</v>
      </c>
      <c r="Q304">
        <f>VLOOKUP(Table58[[#This Row],[CONTROLN]],vlookup_table[],7,FALSE)</f>
        <v>24</v>
      </c>
      <c r="R304">
        <f t="shared" si="12"/>
        <v>76</v>
      </c>
      <c r="S3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4" t="str">
        <f>IF(Table58[[#This Row],[GENDER]]="M","Hombre","Mujer")</f>
        <v>Hombre</v>
      </c>
      <c r="U304" t="str">
        <f>_xlfn.CONCAT(Table58[[#This Row],[STATE]]," ", Table58[[#This Row],[DOMAIN]])</f>
        <v>SC T2</v>
      </c>
      <c r="V304" s="2">
        <f t="shared" ca="1" si="13"/>
        <v>45915</v>
      </c>
      <c r="W304" s="3">
        <f t="shared" ca="1" si="14"/>
        <v>45915.408431249998</v>
      </c>
      <c r="X304">
        <f>ROUND(Table58[[#This Row],[AVGGIFT]],1)</f>
        <v>13.9</v>
      </c>
    </row>
    <row r="305" spans="1:24" x14ac:dyDescent="0.35">
      <c r="A305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  <c r="N305">
        <f>VLOOKUP(Table58[[#This Row],[CONTROLN]],vlookup_table[],2,FALSE)</f>
        <v>0</v>
      </c>
      <c r="O305">
        <f>VLOOKUP(Table58[[#This Row],[CONTROLN]],vlookup_table[],4,FALSE)</f>
        <v>2801</v>
      </c>
      <c r="P305" t="str">
        <f>VLOOKUP(Table58[[#This Row],[CONTROLN]],vlookup_table[],5,FALSE)</f>
        <v>U2</v>
      </c>
      <c r="Q305">
        <f>VLOOKUP(Table58[[#This Row],[CONTROLN]],vlookup_table[],7,FALSE)</f>
        <v>15</v>
      </c>
      <c r="R305">
        <f t="shared" si="12"/>
        <v>69</v>
      </c>
      <c r="S3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5" t="str">
        <f>IF(Table58[[#This Row],[GENDER]]="M","Hombre","Mujer")</f>
        <v>Mujer</v>
      </c>
      <c r="U305" t="str">
        <f>_xlfn.CONCAT(Table58[[#This Row],[STATE]]," ", Table58[[#This Row],[DOMAIN]])</f>
        <v>CA U2</v>
      </c>
      <c r="V305" s="2">
        <f t="shared" ca="1" si="13"/>
        <v>45915</v>
      </c>
      <c r="W305" s="3">
        <f t="shared" ca="1" si="14"/>
        <v>45915.408431249998</v>
      </c>
      <c r="X305">
        <f>ROUND(Table58[[#This Row],[AVGGIFT]],1)</f>
        <v>13.2</v>
      </c>
    </row>
    <row r="306" spans="1:24" x14ac:dyDescent="0.35">
      <c r="A306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  <c r="N306">
        <f>VLOOKUP(Table58[[#This Row],[CONTROLN]],vlookup_table[],2,FALSE)</f>
        <v>28</v>
      </c>
      <c r="O306">
        <f>VLOOKUP(Table58[[#This Row],[CONTROLN]],vlookup_table[],4,FALSE)</f>
        <v>2608</v>
      </c>
      <c r="P306" t="str">
        <f>VLOOKUP(Table58[[#This Row],[CONTROLN]],vlookup_table[],5,FALSE)</f>
        <v>R3</v>
      </c>
      <c r="Q306">
        <f>VLOOKUP(Table58[[#This Row],[CONTROLN]],vlookup_table[],7,FALSE)</f>
        <v>12</v>
      </c>
      <c r="R306">
        <f t="shared" si="12"/>
        <v>70</v>
      </c>
      <c r="S3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6" t="str">
        <f>IF(Table58[[#This Row],[GENDER]]="M","Hombre","Mujer")</f>
        <v>Mujer</v>
      </c>
      <c r="U306" t="str">
        <f>_xlfn.CONCAT(Table58[[#This Row],[STATE]]," ", Table58[[#This Row],[DOMAIN]])</f>
        <v>TX R3</v>
      </c>
      <c r="V306" s="2">
        <f t="shared" ca="1" si="13"/>
        <v>45915</v>
      </c>
      <c r="W306" s="3">
        <f t="shared" ca="1" si="14"/>
        <v>45915.408431249998</v>
      </c>
      <c r="X306">
        <f>ROUND(Table58[[#This Row],[AVGGIFT]],1)</f>
        <v>9.1999999999999993</v>
      </c>
    </row>
    <row r="307" spans="1:24" x14ac:dyDescent="0.35">
      <c r="A307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  <c r="N307">
        <f>VLOOKUP(Table58[[#This Row],[CONTROLN]],vlookup_table[],2,FALSE)</f>
        <v>0</v>
      </c>
      <c r="O307">
        <f>VLOOKUP(Table58[[#This Row],[CONTROLN]],vlookup_table[],4,FALSE)</f>
        <v>0</v>
      </c>
      <c r="P307" t="str">
        <f>VLOOKUP(Table58[[#This Row],[CONTROLN]],vlookup_table[],5,FALSE)</f>
        <v>U2</v>
      </c>
      <c r="Q307">
        <f>VLOOKUP(Table58[[#This Row],[CONTROLN]],vlookup_table[],7,FALSE)</f>
        <v>20</v>
      </c>
      <c r="R307" t="str">
        <f t="shared" si="12"/>
        <v/>
      </c>
      <c r="S3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7" t="str">
        <f>IF(Table58[[#This Row],[GENDER]]="M","Hombre","Mujer")</f>
        <v>Mujer</v>
      </c>
      <c r="U307" t="str">
        <f>_xlfn.CONCAT(Table58[[#This Row],[STATE]]," ", Table58[[#This Row],[DOMAIN]])</f>
        <v>CA U2</v>
      </c>
      <c r="V307" s="2">
        <f t="shared" ca="1" si="13"/>
        <v>45915</v>
      </c>
      <c r="W307" s="3">
        <f t="shared" ca="1" si="14"/>
        <v>45915.408431249998</v>
      </c>
      <c r="X307">
        <f>ROUND(Table58[[#This Row],[AVGGIFT]],1)</f>
        <v>20</v>
      </c>
    </row>
    <row r="308" spans="1:24" x14ac:dyDescent="0.35">
      <c r="A308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  <c r="N308">
        <f>VLOOKUP(Table58[[#This Row],[CONTROLN]],vlookup_table[],2,FALSE)</f>
        <v>1</v>
      </c>
      <c r="O308">
        <f>VLOOKUP(Table58[[#This Row],[CONTROLN]],vlookup_table[],4,FALSE)</f>
        <v>3609</v>
      </c>
      <c r="P308" t="str">
        <f>VLOOKUP(Table58[[#This Row],[CONTROLN]],vlookup_table[],5,FALSE)</f>
        <v>C3</v>
      </c>
      <c r="Q308">
        <f>VLOOKUP(Table58[[#This Row],[CONTROLN]],vlookup_table[],7,FALSE)</f>
        <v>25</v>
      </c>
      <c r="R308">
        <f t="shared" si="12"/>
        <v>60</v>
      </c>
      <c r="S3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8" t="str">
        <f>IF(Table58[[#This Row],[GENDER]]="M","Hombre","Mujer")</f>
        <v>Hombre</v>
      </c>
      <c r="U308" t="str">
        <f>_xlfn.CONCAT(Table58[[#This Row],[STATE]]," ", Table58[[#This Row],[DOMAIN]])</f>
        <v>FL C3</v>
      </c>
      <c r="V308" s="2">
        <f t="shared" ca="1" si="13"/>
        <v>45915</v>
      </c>
      <c r="W308" s="3">
        <f t="shared" ca="1" si="14"/>
        <v>45915.408431249998</v>
      </c>
      <c r="X308">
        <f>ROUND(Table58[[#This Row],[AVGGIFT]],1)</f>
        <v>17.100000000000001</v>
      </c>
    </row>
    <row r="309" spans="1:24" x14ac:dyDescent="0.35">
      <c r="A309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  <c r="N309">
        <f>VLOOKUP(Table58[[#This Row],[CONTROLN]],vlookup_table[],2,FALSE)</f>
        <v>0</v>
      </c>
      <c r="O309">
        <f>VLOOKUP(Table58[[#This Row],[CONTROLN]],vlookup_table[],4,FALSE)</f>
        <v>3301</v>
      </c>
      <c r="P309" t="str">
        <f>VLOOKUP(Table58[[#This Row],[CONTROLN]],vlookup_table[],5,FALSE)</f>
        <v>U2</v>
      </c>
      <c r="Q309">
        <f>VLOOKUP(Table58[[#This Row],[CONTROLN]],vlookup_table[],7,FALSE)</f>
        <v>30</v>
      </c>
      <c r="R309">
        <f t="shared" si="12"/>
        <v>64</v>
      </c>
      <c r="S3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9" t="str">
        <f>IF(Table58[[#This Row],[GENDER]]="M","Hombre","Mujer")</f>
        <v>Mujer</v>
      </c>
      <c r="U309" t="str">
        <f>_xlfn.CONCAT(Table58[[#This Row],[STATE]]," ", Table58[[#This Row],[DOMAIN]])</f>
        <v>CA U2</v>
      </c>
      <c r="V309" s="2">
        <f t="shared" ca="1" si="13"/>
        <v>45915</v>
      </c>
      <c r="W309" s="3">
        <f t="shared" ca="1" si="14"/>
        <v>45915.408431249998</v>
      </c>
      <c r="X309">
        <f>ROUND(Table58[[#This Row],[AVGGIFT]],1)</f>
        <v>15.9</v>
      </c>
    </row>
    <row r="310" spans="1:24" x14ac:dyDescent="0.35">
      <c r="A310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  <c r="N310">
        <f>VLOOKUP(Table58[[#This Row],[CONTROLN]],vlookup_table[],2,FALSE)</f>
        <v>0</v>
      </c>
      <c r="O310">
        <f>VLOOKUP(Table58[[#This Row],[CONTROLN]],vlookup_table[],4,FALSE)</f>
        <v>0</v>
      </c>
      <c r="P310" t="str">
        <f>VLOOKUP(Table58[[#This Row],[CONTROLN]],vlookup_table[],5,FALSE)</f>
        <v>R3</v>
      </c>
      <c r="Q310">
        <f>VLOOKUP(Table58[[#This Row],[CONTROLN]],vlookup_table[],7,FALSE)</f>
        <v>3</v>
      </c>
      <c r="R310" t="str">
        <f t="shared" si="12"/>
        <v/>
      </c>
      <c r="S3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0" t="str">
        <f>IF(Table58[[#This Row],[GENDER]]="M","Hombre","Mujer")</f>
        <v>Hombre</v>
      </c>
      <c r="U310" t="str">
        <f>_xlfn.CONCAT(Table58[[#This Row],[STATE]]," ", Table58[[#This Row],[DOMAIN]])</f>
        <v>MO R3</v>
      </c>
      <c r="V310" s="2">
        <f t="shared" ca="1" si="13"/>
        <v>45915</v>
      </c>
      <c r="W310" s="3">
        <f t="shared" ca="1" si="14"/>
        <v>45915.408431249998</v>
      </c>
      <c r="X310">
        <f>ROUND(Table58[[#This Row],[AVGGIFT]],1)</f>
        <v>3.2</v>
      </c>
    </row>
    <row r="311" spans="1:24" x14ac:dyDescent="0.35">
      <c r="A31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  <c r="N311">
        <f>VLOOKUP(Table58[[#This Row],[CONTROLN]],vlookup_table[],2,FALSE)</f>
        <v>1</v>
      </c>
      <c r="O311">
        <f>VLOOKUP(Table58[[#This Row],[CONTROLN]],vlookup_table[],4,FALSE)</f>
        <v>2401</v>
      </c>
      <c r="P311" t="str">
        <f>VLOOKUP(Table58[[#This Row],[CONTROLN]],vlookup_table[],5,FALSE)</f>
        <v>R3</v>
      </c>
      <c r="Q311">
        <f>VLOOKUP(Table58[[#This Row],[CONTROLN]],vlookup_table[],7,FALSE)</f>
        <v>10</v>
      </c>
      <c r="R311">
        <f t="shared" si="12"/>
        <v>73</v>
      </c>
      <c r="S3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1" t="str">
        <f>IF(Table58[[#This Row],[GENDER]]="M","Hombre","Mujer")</f>
        <v>Hombre</v>
      </c>
      <c r="U311" t="str">
        <f>_xlfn.CONCAT(Table58[[#This Row],[STATE]]," ", Table58[[#This Row],[DOMAIN]])</f>
        <v>AR R3</v>
      </c>
      <c r="V311" s="2">
        <f t="shared" ca="1" si="13"/>
        <v>45915</v>
      </c>
      <c r="W311" s="3">
        <f t="shared" ca="1" si="14"/>
        <v>45915.408431249998</v>
      </c>
      <c r="X311">
        <f>ROUND(Table58[[#This Row],[AVGGIFT]],1)</f>
        <v>9.4</v>
      </c>
    </row>
    <row r="312" spans="1:24" x14ac:dyDescent="0.35">
      <c r="A312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  <c r="N312">
        <f>VLOOKUP(Table58[[#This Row],[CONTROLN]],vlookup_table[],2,FALSE)</f>
        <v>2</v>
      </c>
      <c r="O312">
        <f>VLOOKUP(Table58[[#This Row],[CONTROLN]],vlookup_table[],4,FALSE)</f>
        <v>201</v>
      </c>
      <c r="P312" t="str">
        <f>VLOOKUP(Table58[[#This Row],[CONTROLN]],vlookup_table[],5,FALSE)</f>
        <v>U1</v>
      </c>
      <c r="Q312">
        <f>VLOOKUP(Table58[[#This Row],[CONTROLN]],vlookup_table[],7,FALSE)</f>
        <v>21</v>
      </c>
      <c r="R312">
        <f t="shared" si="12"/>
        <v>95</v>
      </c>
      <c r="S3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2" t="str">
        <f>IF(Table58[[#This Row],[GENDER]]="M","Hombre","Mujer")</f>
        <v>Mujer</v>
      </c>
      <c r="U312" t="str">
        <f>_xlfn.CONCAT(Table58[[#This Row],[STATE]]," ", Table58[[#This Row],[DOMAIN]])</f>
        <v>WI U1</v>
      </c>
      <c r="V312" s="2">
        <f t="shared" ca="1" si="13"/>
        <v>45915</v>
      </c>
      <c r="W312" s="3">
        <f t="shared" ca="1" si="14"/>
        <v>45915.408431249998</v>
      </c>
      <c r="X312">
        <f>ROUND(Table58[[#This Row],[AVGGIFT]],1)</f>
        <v>15</v>
      </c>
    </row>
    <row r="313" spans="1:24" x14ac:dyDescent="0.35">
      <c r="A313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  <c r="N313">
        <f>VLOOKUP(Table58[[#This Row],[CONTROLN]],vlookup_table[],2,FALSE)</f>
        <v>2</v>
      </c>
      <c r="O313">
        <f>VLOOKUP(Table58[[#This Row],[CONTROLN]],vlookup_table[],4,FALSE)</f>
        <v>0</v>
      </c>
      <c r="P313" t="str">
        <f>VLOOKUP(Table58[[#This Row],[CONTROLN]],vlookup_table[],5,FALSE)</f>
        <v>T2</v>
      </c>
      <c r="Q313">
        <f>VLOOKUP(Table58[[#This Row],[CONTROLN]],vlookup_table[],7,FALSE)</f>
        <v>3</v>
      </c>
      <c r="R313" t="str">
        <f t="shared" si="12"/>
        <v/>
      </c>
      <c r="S3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3" t="str">
        <f>IF(Table58[[#This Row],[GENDER]]="M","Hombre","Mujer")</f>
        <v>Mujer</v>
      </c>
      <c r="U313" t="str">
        <f>_xlfn.CONCAT(Table58[[#This Row],[STATE]]," ", Table58[[#This Row],[DOMAIN]])</f>
        <v>ND T2</v>
      </c>
      <c r="V313" s="2">
        <f t="shared" ca="1" si="13"/>
        <v>45915</v>
      </c>
      <c r="W313" s="3">
        <f t="shared" ca="1" si="14"/>
        <v>45915.408431249998</v>
      </c>
      <c r="X313">
        <f>ROUND(Table58[[#This Row],[AVGGIFT]],1)</f>
        <v>3.1</v>
      </c>
    </row>
    <row r="314" spans="1:24" x14ac:dyDescent="0.35">
      <c r="A314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  <c r="N314">
        <f>VLOOKUP(Table58[[#This Row],[CONTROLN]],vlookup_table[],2,FALSE)</f>
        <v>28</v>
      </c>
      <c r="O314">
        <f>VLOOKUP(Table58[[#This Row],[CONTROLN]],vlookup_table[],4,FALSE)</f>
        <v>0</v>
      </c>
      <c r="P314" t="str">
        <f>VLOOKUP(Table58[[#This Row],[CONTROLN]],vlookup_table[],5,FALSE)</f>
        <v>R2</v>
      </c>
      <c r="Q314">
        <f>VLOOKUP(Table58[[#This Row],[CONTROLN]],vlookup_table[],7,FALSE)</f>
        <v>10</v>
      </c>
      <c r="R314" t="str">
        <f t="shared" si="12"/>
        <v/>
      </c>
      <c r="S3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4" t="str">
        <f>IF(Table58[[#This Row],[GENDER]]="M","Hombre","Mujer")</f>
        <v>Mujer</v>
      </c>
      <c r="U314" t="str">
        <f>_xlfn.CONCAT(Table58[[#This Row],[STATE]]," ", Table58[[#This Row],[DOMAIN]])</f>
        <v>NE R2</v>
      </c>
      <c r="V314" s="2">
        <f t="shared" ca="1" si="13"/>
        <v>45915</v>
      </c>
      <c r="W314" s="3">
        <f t="shared" ca="1" si="14"/>
        <v>45915.408431249998</v>
      </c>
      <c r="X314">
        <f>ROUND(Table58[[#This Row],[AVGGIFT]],1)</f>
        <v>6.9</v>
      </c>
    </row>
    <row r="315" spans="1:24" x14ac:dyDescent="0.35">
      <c r="A315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  <c r="N315">
        <f>VLOOKUP(Table58[[#This Row],[CONTROLN]],vlookup_table[],2,FALSE)</f>
        <v>0</v>
      </c>
      <c r="O315">
        <f>VLOOKUP(Table58[[#This Row],[CONTROLN]],vlookup_table[],4,FALSE)</f>
        <v>2801</v>
      </c>
      <c r="P315" t="str">
        <f>VLOOKUP(Table58[[#This Row],[CONTROLN]],vlookup_table[],5,FALSE)</f>
        <v>R2</v>
      </c>
      <c r="Q315">
        <f>VLOOKUP(Table58[[#This Row],[CONTROLN]],vlookup_table[],7,FALSE)</f>
        <v>15</v>
      </c>
      <c r="R315">
        <f t="shared" si="12"/>
        <v>69</v>
      </c>
      <c r="S3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5" t="str">
        <f>IF(Table58[[#This Row],[GENDER]]="M","Hombre","Mujer")</f>
        <v>Mujer</v>
      </c>
      <c r="U315" t="str">
        <f>_xlfn.CONCAT(Table58[[#This Row],[STATE]]," ", Table58[[#This Row],[DOMAIN]])</f>
        <v>MI R2</v>
      </c>
      <c r="V315" s="2">
        <f t="shared" ca="1" si="13"/>
        <v>45915</v>
      </c>
      <c r="W315" s="3">
        <f t="shared" ca="1" si="14"/>
        <v>45915.408431249998</v>
      </c>
      <c r="X315">
        <f>ROUND(Table58[[#This Row],[AVGGIFT]],1)</f>
        <v>8.6</v>
      </c>
    </row>
    <row r="316" spans="1:24" x14ac:dyDescent="0.35">
      <c r="A316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  <c r="N316">
        <f>VLOOKUP(Table58[[#This Row],[CONTROLN]],vlookup_table[],2,FALSE)</f>
        <v>2</v>
      </c>
      <c r="O316">
        <f>VLOOKUP(Table58[[#This Row],[CONTROLN]],vlookup_table[],4,FALSE)</f>
        <v>4308</v>
      </c>
      <c r="P316" t="str">
        <f>VLOOKUP(Table58[[#This Row],[CONTROLN]],vlookup_table[],5,FALSE)</f>
        <v>C2</v>
      </c>
      <c r="Q316">
        <f>VLOOKUP(Table58[[#This Row],[CONTROLN]],vlookup_table[],7,FALSE)</f>
        <v>25</v>
      </c>
      <c r="R316">
        <f t="shared" si="12"/>
        <v>53</v>
      </c>
      <c r="S3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6" t="str">
        <f>IF(Table58[[#This Row],[GENDER]]="M","Hombre","Mujer")</f>
        <v>Mujer</v>
      </c>
      <c r="U316" t="str">
        <f>_xlfn.CONCAT(Table58[[#This Row],[STATE]]," ", Table58[[#This Row],[DOMAIN]])</f>
        <v>WI C2</v>
      </c>
      <c r="V316" s="2">
        <f t="shared" ca="1" si="13"/>
        <v>45915</v>
      </c>
      <c r="W316" s="3">
        <f t="shared" ca="1" si="14"/>
        <v>45915.408431249998</v>
      </c>
      <c r="X316">
        <f>ROUND(Table58[[#This Row],[AVGGIFT]],1)</f>
        <v>13.4</v>
      </c>
    </row>
    <row r="317" spans="1:24" x14ac:dyDescent="0.35">
      <c r="A317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  <c r="N317">
        <f>VLOOKUP(Table58[[#This Row],[CONTROLN]],vlookup_table[],2,FALSE)</f>
        <v>1</v>
      </c>
      <c r="O317">
        <f>VLOOKUP(Table58[[#This Row],[CONTROLN]],vlookup_table[],4,FALSE)</f>
        <v>0</v>
      </c>
      <c r="P317" t="str">
        <f>VLOOKUP(Table58[[#This Row],[CONTROLN]],vlookup_table[],5,FALSE)</f>
        <v>T2</v>
      </c>
      <c r="Q317">
        <f>VLOOKUP(Table58[[#This Row],[CONTROLN]],vlookup_table[],7,FALSE)</f>
        <v>20</v>
      </c>
      <c r="R317" t="str">
        <f t="shared" si="12"/>
        <v/>
      </c>
      <c r="S3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7" t="str">
        <f>IF(Table58[[#This Row],[GENDER]]="M","Hombre","Mujer")</f>
        <v>Hombre</v>
      </c>
      <c r="U317" t="str">
        <f>_xlfn.CONCAT(Table58[[#This Row],[STATE]]," ", Table58[[#This Row],[DOMAIN]])</f>
        <v>FL T2</v>
      </c>
      <c r="V317" s="2">
        <f t="shared" ca="1" si="13"/>
        <v>45915</v>
      </c>
      <c r="W317" s="3">
        <f t="shared" ca="1" si="14"/>
        <v>45915.408431249998</v>
      </c>
      <c r="X317">
        <f>ROUND(Table58[[#This Row],[AVGGIFT]],1)</f>
        <v>16.399999999999999</v>
      </c>
    </row>
    <row r="318" spans="1:24" x14ac:dyDescent="0.35">
      <c r="A318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  <c r="N318">
        <f>VLOOKUP(Table58[[#This Row],[CONTROLN]],vlookup_table[],2,FALSE)</f>
        <v>2</v>
      </c>
      <c r="O318">
        <f>VLOOKUP(Table58[[#This Row],[CONTROLN]],vlookup_table[],4,FALSE)</f>
        <v>3801</v>
      </c>
      <c r="P318" t="str">
        <f>VLOOKUP(Table58[[#This Row],[CONTROLN]],vlookup_table[],5,FALSE)</f>
        <v>R2</v>
      </c>
      <c r="Q318">
        <f>VLOOKUP(Table58[[#This Row],[CONTROLN]],vlookup_table[],7,FALSE)</f>
        <v>25</v>
      </c>
      <c r="R318">
        <f t="shared" si="12"/>
        <v>59</v>
      </c>
      <c r="S3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8" t="str">
        <f>IF(Table58[[#This Row],[GENDER]]="M","Hombre","Mujer")</f>
        <v>Mujer</v>
      </c>
      <c r="U318" t="str">
        <f>_xlfn.CONCAT(Table58[[#This Row],[STATE]]," ", Table58[[#This Row],[DOMAIN]])</f>
        <v>KS R2</v>
      </c>
      <c r="V318" s="2">
        <f t="shared" ca="1" si="13"/>
        <v>45915</v>
      </c>
      <c r="W318" s="3">
        <f t="shared" ca="1" si="14"/>
        <v>45915.408431249998</v>
      </c>
      <c r="X318">
        <f>ROUND(Table58[[#This Row],[AVGGIFT]],1)</f>
        <v>10</v>
      </c>
    </row>
    <row r="319" spans="1:24" x14ac:dyDescent="0.35">
      <c r="A319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  <c r="N319">
        <f>VLOOKUP(Table58[[#This Row],[CONTROLN]],vlookup_table[],2,FALSE)</f>
        <v>0</v>
      </c>
      <c r="O319">
        <f>VLOOKUP(Table58[[#This Row],[CONTROLN]],vlookup_table[],4,FALSE)</f>
        <v>0</v>
      </c>
      <c r="P319" t="str">
        <f>VLOOKUP(Table58[[#This Row],[CONTROLN]],vlookup_table[],5,FALSE)</f>
        <v>R3</v>
      </c>
      <c r="Q319">
        <f>VLOOKUP(Table58[[#This Row],[CONTROLN]],vlookup_table[],7,FALSE)</f>
        <v>17</v>
      </c>
      <c r="R319" t="str">
        <f t="shared" si="12"/>
        <v/>
      </c>
      <c r="S3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9" t="str">
        <f>IF(Table58[[#This Row],[GENDER]]="M","Hombre","Mujer")</f>
        <v>Mujer</v>
      </c>
      <c r="U319" t="str">
        <f>_xlfn.CONCAT(Table58[[#This Row],[STATE]]," ", Table58[[#This Row],[DOMAIN]])</f>
        <v>WI R3</v>
      </c>
      <c r="V319" s="2">
        <f t="shared" ca="1" si="13"/>
        <v>45915</v>
      </c>
      <c r="W319" s="3">
        <f t="shared" ca="1" si="14"/>
        <v>45915.408431249998</v>
      </c>
      <c r="X319">
        <f>ROUND(Table58[[#This Row],[AVGGIFT]],1)</f>
        <v>6.3</v>
      </c>
    </row>
    <row r="320" spans="1:24" x14ac:dyDescent="0.35">
      <c r="A320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  <c r="N320">
        <f>VLOOKUP(Table58[[#This Row],[CONTROLN]],vlookup_table[],2,FALSE)</f>
        <v>1</v>
      </c>
      <c r="O320">
        <f>VLOOKUP(Table58[[#This Row],[CONTROLN]],vlookup_table[],4,FALSE)</f>
        <v>810</v>
      </c>
      <c r="P320" t="str">
        <f>VLOOKUP(Table58[[#This Row],[CONTROLN]],vlookup_table[],5,FALSE)</f>
        <v>T1</v>
      </c>
      <c r="Q320">
        <f>VLOOKUP(Table58[[#This Row],[CONTROLN]],vlookup_table[],7,FALSE)</f>
        <v>8</v>
      </c>
      <c r="R320">
        <f t="shared" si="12"/>
        <v>88</v>
      </c>
      <c r="S3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0" t="str">
        <f>IF(Table58[[#This Row],[GENDER]]="M","Hombre","Mujer")</f>
        <v>Hombre</v>
      </c>
      <c r="U320" t="str">
        <f>_xlfn.CONCAT(Table58[[#This Row],[STATE]]," ", Table58[[#This Row],[DOMAIN]])</f>
        <v>OR T1</v>
      </c>
      <c r="V320" s="2">
        <f t="shared" ca="1" si="13"/>
        <v>45915</v>
      </c>
      <c r="W320" s="3">
        <f t="shared" ca="1" si="14"/>
        <v>45915.408431249998</v>
      </c>
      <c r="X320">
        <f>ROUND(Table58[[#This Row],[AVGGIFT]],1)</f>
        <v>9.1999999999999993</v>
      </c>
    </row>
    <row r="321" spans="1:24" x14ac:dyDescent="0.35">
      <c r="A32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  <c r="N321">
        <f>VLOOKUP(Table58[[#This Row],[CONTROLN]],vlookup_table[],2,FALSE)</f>
        <v>1</v>
      </c>
      <c r="O321">
        <f>VLOOKUP(Table58[[#This Row],[CONTROLN]],vlookup_table[],4,FALSE)</f>
        <v>2801</v>
      </c>
      <c r="P321" t="str">
        <f>VLOOKUP(Table58[[#This Row],[CONTROLN]],vlookup_table[],5,FALSE)</f>
        <v>S2</v>
      </c>
      <c r="Q321">
        <f>VLOOKUP(Table58[[#This Row],[CONTROLN]],vlookup_table[],7,FALSE)</f>
        <v>20</v>
      </c>
      <c r="R321">
        <f t="shared" si="12"/>
        <v>69</v>
      </c>
      <c r="S3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1" t="str">
        <f>IF(Table58[[#This Row],[GENDER]]="M","Hombre","Mujer")</f>
        <v>Hombre</v>
      </c>
      <c r="U321" t="str">
        <f>_xlfn.CONCAT(Table58[[#This Row],[STATE]]," ", Table58[[#This Row],[DOMAIN]])</f>
        <v>GA S2</v>
      </c>
      <c r="V321" s="2">
        <f t="shared" ca="1" si="13"/>
        <v>45915</v>
      </c>
      <c r="W321" s="3">
        <f t="shared" ca="1" si="14"/>
        <v>45915.408431249998</v>
      </c>
      <c r="X321">
        <f>ROUND(Table58[[#This Row],[AVGGIFT]],1)</f>
        <v>11.3</v>
      </c>
    </row>
    <row r="322" spans="1:24" x14ac:dyDescent="0.35">
      <c r="A322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  <c r="N322">
        <f>VLOOKUP(Table58[[#This Row],[CONTROLN]],vlookup_table[],2,FALSE)</f>
        <v>0</v>
      </c>
      <c r="O322">
        <f>VLOOKUP(Table58[[#This Row],[CONTROLN]],vlookup_table[],4,FALSE)</f>
        <v>2207</v>
      </c>
      <c r="P322" t="str">
        <f>VLOOKUP(Table58[[#This Row],[CONTROLN]],vlookup_table[],5,FALSE)</f>
        <v>U4</v>
      </c>
      <c r="Q322">
        <f>VLOOKUP(Table58[[#This Row],[CONTROLN]],vlookup_table[],7,FALSE)</f>
        <v>10</v>
      </c>
      <c r="R322">
        <f t="shared" ref="R322:R385" si="15">IF(OR(O322="",O322=0),"",(1997-(1900+INT(O322/100)))-IF(MOD(O322,100)&gt;6,1,0))</f>
        <v>74</v>
      </c>
      <c r="S3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2" t="str">
        <f>IF(Table58[[#This Row],[GENDER]]="M","Hombre","Mujer")</f>
        <v>Mujer</v>
      </c>
      <c r="U322" t="str">
        <f>_xlfn.CONCAT(Table58[[#This Row],[STATE]]," ", Table58[[#This Row],[DOMAIN]])</f>
        <v>MI U4</v>
      </c>
      <c r="V322" s="2">
        <f t="shared" ref="V322:V385" ca="1" si="16">TODAY()</f>
        <v>45915</v>
      </c>
      <c r="W322" s="3">
        <f t="shared" ref="W322:W385" ca="1" si="17">NOW()</f>
        <v>45915.408431249998</v>
      </c>
      <c r="X322">
        <f>ROUND(Table58[[#This Row],[AVGGIFT]],1)</f>
        <v>8.8000000000000007</v>
      </c>
    </row>
    <row r="323" spans="1:24" x14ac:dyDescent="0.35">
      <c r="A323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  <c r="N323">
        <f>VLOOKUP(Table58[[#This Row],[CONTROLN]],vlookup_table[],2,FALSE)</f>
        <v>2</v>
      </c>
      <c r="O323">
        <f>VLOOKUP(Table58[[#This Row],[CONTROLN]],vlookup_table[],4,FALSE)</f>
        <v>2101</v>
      </c>
      <c r="P323" t="str">
        <f>VLOOKUP(Table58[[#This Row],[CONTROLN]],vlookup_table[],5,FALSE)</f>
        <v>T2</v>
      </c>
      <c r="Q323">
        <f>VLOOKUP(Table58[[#This Row],[CONTROLN]],vlookup_table[],7,FALSE)</f>
        <v>10</v>
      </c>
      <c r="R323">
        <f t="shared" si="15"/>
        <v>76</v>
      </c>
      <c r="S3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3" t="str">
        <f>IF(Table58[[#This Row],[GENDER]]="M","Hombre","Mujer")</f>
        <v>Hombre</v>
      </c>
      <c r="U323" t="str">
        <f>_xlfn.CONCAT(Table58[[#This Row],[STATE]]," ", Table58[[#This Row],[DOMAIN]])</f>
        <v>FL T2</v>
      </c>
      <c r="V323" s="2">
        <f t="shared" ca="1" si="16"/>
        <v>45915</v>
      </c>
      <c r="W323" s="3">
        <f t="shared" ca="1" si="17"/>
        <v>45915.408431249998</v>
      </c>
      <c r="X323">
        <f>ROUND(Table58[[#This Row],[AVGGIFT]],1)</f>
        <v>12.9</v>
      </c>
    </row>
    <row r="324" spans="1:24" x14ac:dyDescent="0.35">
      <c r="A324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  <c r="N324">
        <f>VLOOKUP(Table58[[#This Row],[CONTROLN]],vlookup_table[],2,FALSE)</f>
        <v>1</v>
      </c>
      <c r="O324">
        <f>VLOOKUP(Table58[[#This Row],[CONTROLN]],vlookup_table[],4,FALSE)</f>
        <v>2305</v>
      </c>
      <c r="P324" t="str">
        <f>VLOOKUP(Table58[[#This Row],[CONTROLN]],vlookup_table[],5,FALSE)</f>
        <v>T1</v>
      </c>
      <c r="Q324">
        <f>VLOOKUP(Table58[[#This Row],[CONTROLN]],vlookup_table[],7,FALSE)</f>
        <v>12</v>
      </c>
      <c r="R324">
        <f t="shared" si="15"/>
        <v>74</v>
      </c>
      <c r="S3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4" t="str">
        <f>IF(Table58[[#This Row],[GENDER]]="M","Hombre","Mujer")</f>
        <v>Hombre</v>
      </c>
      <c r="U324" t="str">
        <f>_xlfn.CONCAT(Table58[[#This Row],[STATE]]," ", Table58[[#This Row],[DOMAIN]])</f>
        <v>CA T1</v>
      </c>
      <c r="V324" s="2">
        <f t="shared" ca="1" si="16"/>
        <v>45915</v>
      </c>
      <c r="W324" s="3">
        <f t="shared" ca="1" si="17"/>
        <v>45915.408431249998</v>
      </c>
      <c r="X324">
        <f>ROUND(Table58[[#This Row],[AVGGIFT]],1)</f>
        <v>10.9</v>
      </c>
    </row>
    <row r="325" spans="1:24" x14ac:dyDescent="0.35">
      <c r="A325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  <c r="N325">
        <f>VLOOKUP(Table58[[#This Row],[CONTROLN]],vlookup_table[],2,FALSE)</f>
        <v>1</v>
      </c>
      <c r="O325">
        <f>VLOOKUP(Table58[[#This Row],[CONTROLN]],vlookup_table[],4,FALSE)</f>
        <v>0</v>
      </c>
      <c r="P325" t="str">
        <f>VLOOKUP(Table58[[#This Row],[CONTROLN]],vlookup_table[],5,FALSE)</f>
        <v>S3</v>
      </c>
      <c r="Q325">
        <f>VLOOKUP(Table58[[#This Row],[CONTROLN]],vlookup_table[],7,FALSE)</f>
        <v>50</v>
      </c>
      <c r="R325" t="str">
        <f t="shared" si="15"/>
        <v/>
      </c>
      <c r="S3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5" t="str">
        <f>IF(Table58[[#This Row],[GENDER]]="M","Hombre","Mujer")</f>
        <v>Hombre</v>
      </c>
      <c r="U325" t="str">
        <f>_xlfn.CONCAT(Table58[[#This Row],[STATE]]," ", Table58[[#This Row],[DOMAIN]])</f>
        <v>MI S3</v>
      </c>
      <c r="V325" s="2">
        <f t="shared" ca="1" si="16"/>
        <v>45915</v>
      </c>
      <c r="W325" s="3">
        <f t="shared" ca="1" si="17"/>
        <v>45915.408431249998</v>
      </c>
      <c r="X325">
        <f>ROUND(Table58[[#This Row],[AVGGIFT]],1)</f>
        <v>33.299999999999997</v>
      </c>
    </row>
    <row r="326" spans="1:24" x14ac:dyDescent="0.35">
      <c r="A326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  <c r="N326">
        <f>VLOOKUP(Table58[[#This Row],[CONTROLN]],vlookup_table[],2,FALSE)</f>
        <v>2</v>
      </c>
      <c r="O326">
        <f>VLOOKUP(Table58[[#This Row],[CONTROLN]],vlookup_table[],4,FALSE)</f>
        <v>4903</v>
      </c>
      <c r="P326" t="str">
        <f>VLOOKUP(Table58[[#This Row],[CONTROLN]],vlookup_table[],5,FALSE)</f>
        <v>U4</v>
      </c>
      <c r="Q326">
        <f>VLOOKUP(Table58[[#This Row],[CONTROLN]],vlookup_table[],7,FALSE)</f>
        <v>5</v>
      </c>
      <c r="R326">
        <f t="shared" si="15"/>
        <v>48</v>
      </c>
      <c r="S3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6" t="str">
        <f>IF(Table58[[#This Row],[GENDER]]="M","Hombre","Mujer")</f>
        <v>Mujer</v>
      </c>
      <c r="U326" t="str">
        <f>_xlfn.CONCAT(Table58[[#This Row],[STATE]]," ", Table58[[#This Row],[DOMAIN]])</f>
        <v>TX U4</v>
      </c>
      <c r="V326" s="2">
        <f t="shared" ca="1" si="16"/>
        <v>45915</v>
      </c>
      <c r="W326" s="3">
        <f t="shared" ca="1" si="17"/>
        <v>45915.408431249998</v>
      </c>
      <c r="X326">
        <f>ROUND(Table58[[#This Row],[AVGGIFT]],1)</f>
        <v>5.0999999999999996</v>
      </c>
    </row>
    <row r="327" spans="1:24" x14ac:dyDescent="0.35">
      <c r="A327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  <c r="N327">
        <f>VLOOKUP(Table58[[#This Row],[CONTROLN]],vlookup_table[],2,FALSE)</f>
        <v>1</v>
      </c>
      <c r="O327">
        <f>VLOOKUP(Table58[[#This Row],[CONTROLN]],vlookup_table[],4,FALSE)</f>
        <v>5101</v>
      </c>
      <c r="P327" t="str">
        <f>VLOOKUP(Table58[[#This Row],[CONTROLN]],vlookup_table[],5,FALSE)</f>
        <v>T2</v>
      </c>
      <c r="Q327">
        <f>VLOOKUP(Table58[[#This Row],[CONTROLN]],vlookup_table[],7,FALSE)</f>
        <v>20</v>
      </c>
      <c r="R327">
        <f t="shared" si="15"/>
        <v>46</v>
      </c>
      <c r="S3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7" t="str">
        <f>IF(Table58[[#This Row],[GENDER]]="M","Hombre","Mujer")</f>
        <v>Hombre</v>
      </c>
      <c r="U327" t="str">
        <f>_xlfn.CONCAT(Table58[[#This Row],[STATE]]," ", Table58[[#This Row],[DOMAIN]])</f>
        <v>NC T2</v>
      </c>
      <c r="V327" s="2">
        <f t="shared" ca="1" si="16"/>
        <v>45915</v>
      </c>
      <c r="W327" s="3">
        <f t="shared" ca="1" si="17"/>
        <v>45915.408431249998</v>
      </c>
      <c r="X327">
        <f>ROUND(Table58[[#This Row],[AVGGIFT]],1)</f>
        <v>14.5</v>
      </c>
    </row>
    <row r="328" spans="1:24" x14ac:dyDescent="0.35">
      <c r="A328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  <c r="N328">
        <f>VLOOKUP(Table58[[#This Row],[CONTROLN]],vlookup_table[],2,FALSE)</f>
        <v>2</v>
      </c>
      <c r="O328">
        <f>VLOOKUP(Table58[[#This Row],[CONTROLN]],vlookup_table[],4,FALSE)</f>
        <v>3905</v>
      </c>
      <c r="P328" t="str">
        <f>VLOOKUP(Table58[[#This Row],[CONTROLN]],vlookup_table[],5,FALSE)</f>
        <v>S2</v>
      </c>
      <c r="Q328">
        <f>VLOOKUP(Table58[[#This Row],[CONTROLN]],vlookup_table[],7,FALSE)</f>
        <v>10</v>
      </c>
      <c r="R328">
        <f t="shared" si="15"/>
        <v>58</v>
      </c>
      <c r="S3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8" t="str">
        <f>IF(Table58[[#This Row],[GENDER]]="M","Hombre","Mujer")</f>
        <v>Mujer</v>
      </c>
      <c r="U328" t="str">
        <f>_xlfn.CONCAT(Table58[[#This Row],[STATE]]," ", Table58[[#This Row],[DOMAIN]])</f>
        <v>IL S2</v>
      </c>
      <c r="V328" s="2">
        <f t="shared" ca="1" si="16"/>
        <v>45915</v>
      </c>
      <c r="W328" s="3">
        <f t="shared" ca="1" si="17"/>
        <v>45915.408431249998</v>
      </c>
      <c r="X328">
        <f>ROUND(Table58[[#This Row],[AVGGIFT]],1)</f>
        <v>18.5</v>
      </c>
    </row>
    <row r="329" spans="1:24" x14ac:dyDescent="0.35">
      <c r="A329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  <c r="N329">
        <f>VLOOKUP(Table58[[#This Row],[CONTROLN]],vlookup_table[],2,FALSE)</f>
        <v>0</v>
      </c>
      <c r="O329">
        <f>VLOOKUP(Table58[[#This Row],[CONTROLN]],vlookup_table[],4,FALSE)</f>
        <v>2601</v>
      </c>
      <c r="P329" t="str">
        <f>VLOOKUP(Table58[[#This Row],[CONTROLN]],vlookup_table[],5,FALSE)</f>
        <v>T2</v>
      </c>
      <c r="Q329">
        <f>VLOOKUP(Table58[[#This Row],[CONTROLN]],vlookup_table[],7,FALSE)</f>
        <v>10</v>
      </c>
      <c r="R329">
        <f t="shared" si="15"/>
        <v>71</v>
      </c>
      <c r="S3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9" t="str">
        <f>IF(Table58[[#This Row],[GENDER]]="M","Hombre","Mujer")</f>
        <v>Mujer</v>
      </c>
      <c r="U329" t="str">
        <f>_xlfn.CONCAT(Table58[[#This Row],[STATE]]," ", Table58[[#This Row],[DOMAIN]])</f>
        <v>IL T2</v>
      </c>
      <c r="V329" s="2">
        <f t="shared" ca="1" si="16"/>
        <v>45915</v>
      </c>
      <c r="W329" s="3">
        <f t="shared" ca="1" si="17"/>
        <v>45915.408431249998</v>
      </c>
      <c r="X329">
        <f>ROUND(Table58[[#This Row],[AVGGIFT]],1)</f>
        <v>9</v>
      </c>
    </row>
    <row r="330" spans="1:24" x14ac:dyDescent="0.35">
      <c r="A330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  <c r="N330">
        <f>VLOOKUP(Table58[[#This Row],[CONTROLN]],vlookup_table[],2,FALSE)</f>
        <v>1</v>
      </c>
      <c r="O330">
        <f>VLOOKUP(Table58[[#This Row],[CONTROLN]],vlookup_table[],4,FALSE)</f>
        <v>4212</v>
      </c>
      <c r="P330" t="str">
        <f>VLOOKUP(Table58[[#This Row],[CONTROLN]],vlookup_table[],5,FALSE)</f>
        <v>R2</v>
      </c>
      <c r="Q330">
        <f>VLOOKUP(Table58[[#This Row],[CONTROLN]],vlookup_table[],7,FALSE)</f>
        <v>10</v>
      </c>
      <c r="R330">
        <f t="shared" si="15"/>
        <v>54</v>
      </c>
      <c r="S3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0" t="str">
        <f>IF(Table58[[#This Row],[GENDER]]="M","Hombre","Mujer")</f>
        <v>Hombre</v>
      </c>
      <c r="U330" t="str">
        <f>_xlfn.CONCAT(Table58[[#This Row],[STATE]]," ", Table58[[#This Row],[DOMAIN]])</f>
        <v>TX R2</v>
      </c>
      <c r="V330" s="2">
        <f t="shared" ca="1" si="16"/>
        <v>45915</v>
      </c>
      <c r="W330" s="3">
        <f t="shared" ca="1" si="17"/>
        <v>45915.408431249998</v>
      </c>
      <c r="X330">
        <f>ROUND(Table58[[#This Row],[AVGGIFT]],1)</f>
        <v>12</v>
      </c>
    </row>
    <row r="331" spans="1:24" x14ac:dyDescent="0.35">
      <c r="A331">
        <v>18359</v>
      </c>
      <c r="B331" t="s">
        <v>18</v>
      </c>
      <c r="C331" t="s">
        <v>17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  <c r="N331">
        <f>VLOOKUP(Table58[[#This Row],[CONTROLN]],vlookup_table[],2,FALSE)</f>
        <v>28</v>
      </c>
      <c r="O331">
        <f>VLOOKUP(Table58[[#This Row],[CONTROLN]],vlookup_table[],4,FALSE)</f>
        <v>0</v>
      </c>
      <c r="P331" t="str">
        <f>VLOOKUP(Table58[[#This Row],[CONTROLN]],vlookup_table[],5,FALSE)</f>
        <v>R3</v>
      </c>
      <c r="Q331">
        <f>VLOOKUP(Table58[[#This Row],[CONTROLN]],vlookup_table[],7,FALSE)</f>
        <v>10</v>
      </c>
      <c r="R331" t="str">
        <f t="shared" si="15"/>
        <v/>
      </c>
      <c r="S3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1" t="str">
        <f>IF(Table58[[#This Row],[GENDER]]="M","Hombre","Mujer")</f>
        <v>Mujer</v>
      </c>
      <c r="U331" t="str">
        <f>_xlfn.CONCAT(Table58[[#This Row],[STATE]]," ", Table58[[#This Row],[DOMAIN]])</f>
        <v>NC R3</v>
      </c>
      <c r="V331" s="2">
        <f t="shared" ca="1" si="16"/>
        <v>45915</v>
      </c>
      <c r="W331" s="3">
        <f t="shared" ca="1" si="17"/>
        <v>45915.408431249998</v>
      </c>
      <c r="X331">
        <f>ROUND(Table58[[#This Row],[AVGGIFT]],1)</f>
        <v>6.4</v>
      </c>
    </row>
    <row r="332" spans="1:24" x14ac:dyDescent="0.35">
      <c r="A332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  <c r="N332">
        <f>VLOOKUP(Table58[[#This Row],[CONTROLN]],vlookup_table[],2,FALSE)</f>
        <v>28</v>
      </c>
      <c r="O332">
        <f>VLOOKUP(Table58[[#This Row],[CONTROLN]],vlookup_table[],4,FALSE)</f>
        <v>0</v>
      </c>
      <c r="P332" t="str">
        <f>VLOOKUP(Table58[[#This Row],[CONTROLN]],vlookup_table[],5,FALSE)</f>
        <v>S1</v>
      </c>
      <c r="Q332">
        <f>VLOOKUP(Table58[[#This Row],[CONTROLN]],vlookup_table[],7,FALSE)</f>
        <v>14</v>
      </c>
      <c r="R332" t="str">
        <f t="shared" si="15"/>
        <v/>
      </c>
      <c r="S3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2" t="str">
        <f>IF(Table58[[#This Row],[GENDER]]="M","Hombre","Mujer")</f>
        <v>Mujer</v>
      </c>
      <c r="U332" t="str">
        <f>_xlfn.CONCAT(Table58[[#This Row],[STATE]]," ", Table58[[#This Row],[DOMAIN]])</f>
        <v>TX S1</v>
      </c>
      <c r="V332" s="2">
        <f t="shared" ca="1" si="16"/>
        <v>45915</v>
      </c>
      <c r="W332" s="3">
        <f t="shared" ca="1" si="17"/>
        <v>45915.408431249998</v>
      </c>
      <c r="X332">
        <f>ROUND(Table58[[#This Row],[AVGGIFT]],1)</f>
        <v>9.3000000000000007</v>
      </c>
    </row>
    <row r="333" spans="1:24" x14ac:dyDescent="0.35">
      <c r="A333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  <c r="N333">
        <f>VLOOKUP(Table58[[#This Row],[CONTROLN]],vlookup_table[],2,FALSE)</f>
        <v>0</v>
      </c>
      <c r="O333">
        <f>VLOOKUP(Table58[[#This Row],[CONTROLN]],vlookup_table[],4,FALSE)</f>
        <v>0</v>
      </c>
      <c r="P333" t="str">
        <f>VLOOKUP(Table58[[#This Row],[CONTROLN]],vlookup_table[],5,FALSE)</f>
        <v>T3</v>
      </c>
      <c r="Q333">
        <f>VLOOKUP(Table58[[#This Row],[CONTROLN]],vlookup_table[],7,FALSE)</f>
        <v>16</v>
      </c>
      <c r="R333" t="str">
        <f t="shared" si="15"/>
        <v/>
      </c>
      <c r="S3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3" t="str">
        <f>IF(Table58[[#This Row],[GENDER]]="M","Hombre","Mujer")</f>
        <v>Hombre</v>
      </c>
      <c r="U333" t="str">
        <f>_xlfn.CONCAT(Table58[[#This Row],[STATE]]," ", Table58[[#This Row],[DOMAIN]])</f>
        <v>CA T3</v>
      </c>
      <c r="V333" s="2">
        <f t="shared" ca="1" si="16"/>
        <v>45915</v>
      </c>
      <c r="W333" s="3">
        <f t="shared" ca="1" si="17"/>
        <v>45915.408431249998</v>
      </c>
      <c r="X333">
        <f>ROUND(Table58[[#This Row],[AVGGIFT]],1)</f>
        <v>11.4</v>
      </c>
    </row>
    <row r="334" spans="1:24" x14ac:dyDescent="0.35">
      <c r="A334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  <c r="N334">
        <f>VLOOKUP(Table58[[#This Row],[CONTROLN]],vlookup_table[],2,FALSE)</f>
        <v>2</v>
      </c>
      <c r="O334">
        <f>VLOOKUP(Table58[[#This Row],[CONTROLN]],vlookup_table[],4,FALSE)</f>
        <v>1401</v>
      </c>
      <c r="P334" t="str">
        <f>VLOOKUP(Table58[[#This Row],[CONTROLN]],vlookup_table[],5,FALSE)</f>
        <v>T1</v>
      </c>
      <c r="Q334">
        <f>VLOOKUP(Table58[[#This Row],[CONTROLN]],vlookup_table[],7,FALSE)</f>
        <v>20</v>
      </c>
      <c r="R334">
        <f t="shared" si="15"/>
        <v>83</v>
      </c>
      <c r="S3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4" t="str">
        <f>IF(Table58[[#This Row],[GENDER]]="M","Hombre","Mujer")</f>
        <v>Mujer</v>
      </c>
      <c r="U334" t="str">
        <f>_xlfn.CONCAT(Table58[[#This Row],[STATE]]," ", Table58[[#This Row],[DOMAIN]])</f>
        <v>KS T1</v>
      </c>
      <c r="V334" s="2">
        <f t="shared" ca="1" si="16"/>
        <v>45915</v>
      </c>
      <c r="W334" s="3">
        <f t="shared" ca="1" si="17"/>
        <v>45915.408431249998</v>
      </c>
      <c r="X334">
        <f>ROUND(Table58[[#This Row],[AVGGIFT]],1)</f>
        <v>12</v>
      </c>
    </row>
    <row r="335" spans="1:24" x14ac:dyDescent="0.35">
      <c r="A335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  <c r="N335">
        <f>VLOOKUP(Table58[[#This Row],[CONTROLN]],vlookup_table[],2,FALSE)</f>
        <v>0</v>
      </c>
      <c r="O335">
        <f>VLOOKUP(Table58[[#This Row],[CONTROLN]],vlookup_table[],4,FALSE)</f>
        <v>0</v>
      </c>
      <c r="P335" t="str">
        <f>VLOOKUP(Table58[[#This Row],[CONTROLN]],vlookup_table[],5,FALSE)</f>
        <v>C3</v>
      </c>
      <c r="Q335">
        <f>VLOOKUP(Table58[[#This Row],[CONTROLN]],vlookup_table[],7,FALSE)</f>
        <v>15</v>
      </c>
      <c r="R335" t="str">
        <f t="shared" si="15"/>
        <v/>
      </c>
      <c r="S3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5" t="str">
        <f>IF(Table58[[#This Row],[GENDER]]="M","Hombre","Mujer")</f>
        <v>Mujer</v>
      </c>
      <c r="U335" t="str">
        <f>_xlfn.CONCAT(Table58[[#This Row],[STATE]]," ", Table58[[#This Row],[DOMAIN]])</f>
        <v>WI C3</v>
      </c>
      <c r="V335" s="2">
        <f t="shared" ca="1" si="16"/>
        <v>45915</v>
      </c>
      <c r="W335" s="3">
        <f t="shared" ca="1" si="17"/>
        <v>45915.408431249998</v>
      </c>
      <c r="X335">
        <f>ROUND(Table58[[#This Row],[AVGGIFT]],1)</f>
        <v>15</v>
      </c>
    </row>
    <row r="336" spans="1:24" x14ac:dyDescent="0.35">
      <c r="A336">
        <v>169106</v>
      </c>
      <c r="B336" t="s">
        <v>22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  <c r="N336">
        <f>VLOOKUP(Table58[[#This Row],[CONTROLN]],vlookup_table[],2,FALSE)</f>
        <v>2</v>
      </c>
      <c r="O336">
        <f>VLOOKUP(Table58[[#This Row],[CONTROLN]],vlookup_table[],4,FALSE)</f>
        <v>4501</v>
      </c>
      <c r="P336" t="str">
        <f>VLOOKUP(Table58[[#This Row],[CONTROLN]],vlookup_table[],5,FALSE)</f>
        <v>T2</v>
      </c>
      <c r="Q336">
        <f>VLOOKUP(Table58[[#This Row],[CONTROLN]],vlookup_table[],7,FALSE)</f>
        <v>5</v>
      </c>
      <c r="R336">
        <f t="shared" si="15"/>
        <v>52</v>
      </c>
      <c r="S3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6" t="str">
        <f>IF(Table58[[#This Row],[GENDER]]="M","Hombre","Mujer")</f>
        <v>Mujer</v>
      </c>
      <c r="U336" t="str">
        <f>_xlfn.CONCAT(Table58[[#This Row],[STATE]]," ", Table58[[#This Row],[DOMAIN]])</f>
        <v>CA T2</v>
      </c>
      <c r="V336" s="2">
        <f t="shared" ca="1" si="16"/>
        <v>45915</v>
      </c>
      <c r="W336" s="3">
        <f t="shared" ca="1" si="17"/>
        <v>45915.408431249998</v>
      </c>
      <c r="X336">
        <f>ROUND(Table58[[#This Row],[AVGGIFT]],1)</f>
        <v>8</v>
      </c>
    </row>
    <row r="337" spans="1:24" x14ac:dyDescent="0.35">
      <c r="A337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  <c r="N337">
        <f>VLOOKUP(Table58[[#This Row],[CONTROLN]],vlookup_table[],2,FALSE)</f>
        <v>0</v>
      </c>
      <c r="O337">
        <f>VLOOKUP(Table58[[#This Row],[CONTROLN]],vlookup_table[],4,FALSE)</f>
        <v>3801</v>
      </c>
      <c r="P337" t="str">
        <f>VLOOKUP(Table58[[#This Row],[CONTROLN]],vlookup_table[],5,FALSE)</f>
        <v>S2</v>
      </c>
      <c r="Q337">
        <f>VLOOKUP(Table58[[#This Row],[CONTROLN]],vlookup_table[],7,FALSE)</f>
        <v>5</v>
      </c>
      <c r="R337">
        <f t="shared" si="15"/>
        <v>59</v>
      </c>
      <c r="S3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7" t="str">
        <f>IF(Table58[[#This Row],[GENDER]]="M","Hombre","Mujer")</f>
        <v>Mujer</v>
      </c>
      <c r="U337" t="str">
        <f>_xlfn.CONCAT(Table58[[#This Row],[STATE]]," ", Table58[[#This Row],[DOMAIN]])</f>
        <v>NE S2</v>
      </c>
      <c r="V337" s="2">
        <f t="shared" ca="1" si="16"/>
        <v>45915</v>
      </c>
      <c r="W337" s="3">
        <f t="shared" ca="1" si="17"/>
        <v>45915.408431249998</v>
      </c>
      <c r="X337">
        <f>ROUND(Table58[[#This Row],[AVGGIFT]],1)</f>
        <v>6.6</v>
      </c>
    </row>
    <row r="338" spans="1:24" x14ac:dyDescent="0.35">
      <c r="A338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  <c r="N338">
        <f>VLOOKUP(Table58[[#This Row],[CONTROLN]],vlookup_table[],2,FALSE)</f>
        <v>0</v>
      </c>
      <c r="O338">
        <f>VLOOKUP(Table58[[#This Row],[CONTROLN]],vlookup_table[],4,FALSE)</f>
        <v>4405</v>
      </c>
      <c r="P338" t="str">
        <f>VLOOKUP(Table58[[#This Row],[CONTROLN]],vlookup_table[],5,FALSE)</f>
        <v>S1</v>
      </c>
      <c r="Q338">
        <f>VLOOKUP(Table58[[#This Row],[CONTROLN]],vlookup_table[],7,FALSE)</f>
        <v>15</v>
      </c>
      <c r="R338">
        <f t="shared" si="15"/>
        <v>53</v>
      </c>
      <c r="S3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8" t="str">
        <f>IF(Table58[[#This Row],[GENDER]]="M","Hombre","Mujer")</f>
        <v>Mujer</v>
      </c>
      <c r="U338" t="str">
        <f>_xlfn.CONCAT(Table58[[#This Row],[STATE]]," ", Table58[[#This Row],[DOMAIN]])</f>
        <v>SC S1</v>
      </c>
      <c r="V338" s="2">
        <f t="shared" ca="1" si="16"/>
        <v>45915</v>
      </c>
      <c r="W338" s="3">
        <f t="shared" ca="1" si="17"/>
        <v>45915.408431249998</v>
      </c>
      <c r="X338">
        <f>ROUND(Table58[[#This Row],[AVGGIFT]],1)</f>
        <v>9</v>
      </c>
    </row>
    <row r="339" spans="1:24" x14ac:dyDescent="0.35">
      <c r="A339">
        <v>144906</v>
      </c>
      <c r="B339" t="s">
        <v>22</v>
      </c>
      <c r="C339" t="s">
        <v>109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  <c r="N339">
        <f>VLOOKUP(Table58[[#This Row],[CONTROLN]],vlookup_table[],2,FALSE)</f>
        <v>1</v>
      </c>
      <c r="O339">
        <f>VLOOKUP(Table58[[#This Row],[CONTROLN]],vlookup_table[],4,FALSE)</f>
        <v>2501</v>
      </c>
      <c r="P339" t="str">
        <f>VLOOKUP(Table58[[#This Row],[CONTROLN]],vlookup_table[],5,FALSE)</f>
        <v>U1</v>
      </c>
      <c r="Q339">
        <f>VLOOKUP(Table58[[#This Row],[CONTROLN]],vlookup_table[],7,FALSE)</f>
        <v>20</v>
      </c>
      <c r="R339">
        <f t="shared" si="15"/>
        <v>72</v>
      </c>
      <c r="S3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9" t="str">
        <f>IF(Table58[[#This Row],[GENDER]]="M","Hombre","Mujer")</f>
        <v>Mujer</v>
      </c>
      <c r="U339" t="str">
        <f>_xlfn.CONCAT(Table58[[#This Row],[STATE]]," ", Table58[[#This Row],[DOMAIN]])</f>
        <v>CA U1</v>
      </c>
      <c r="V339" s="2">
        <f t="shared" ca="1" si="16"/>
        <v>45915</v>
      </c>
      <c r="W339" s="3">
        <f t="shared" ca="1" si="17"/>
        <v>45915.408431249998</v>
      </c>
      <c r="X339">
        <f>ROUND(Table58[[#This Row],[AVGGIFT]],1)</f>
        <v>20</v>
      </c>
    </row>
    <row r="340" spans="1:24" x14ac:dyDescent="0.35">
      <c r="A340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  <c r="N340">
        <f>VLOOKUP(Table58[[#This Row],[CONTROLN]],vlookup_table[],2,FALSE)</f>
        <v>0</v>
      </c>
      <c r="O340">
        <f>VLOOKUP(Table58[[#This Row],[CONTROLN]],vlookup_table[],4,FALSE)</f>
        <v>1509</v>
      </c>
      <c r="P340" t="str">
        <f>VLOOKUP(Table58[[#This Row],[CONTROLN]],vlookup_table[],5,FALSE)</f>
        <v>C1</v>
      </c>
      <c r="Q340">
        <f>VLOOKUP(Table58[[#This Row],[CONTROLN]],vlookup_table[],7,FALSE)</f>
        <v>21</v>
      </c>
      <c r="R340">
        <f t="shared" si="15"/>
        <v>81</v>
      </c>
      <c r="S3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0" t="str">
        <f>IF(Table58[[#This Row],[GENDER]]="M","Hombre","Mujer")</f>
        <v>Mujer</v>
      </c>
      <c r="U340" t="str">
        <f>_xlfn.CONCAT(Table58[[#This Row],[STATE]]," ", Table58[[#This Row],[DOMAIN]])</f>
        <v>FL C1</v>
      </c>
      <c r="V340" s="2">
        <f t="shared" ca="1" si="16"/>
        <v>45915</v>
      </c>
      <c r="W340" s="3">
        <f t="shared" ca="1" si="17"/>
        <v>45915.408431249998</v>
      </c>
      <c r="X340">
        <f>ROUND(Table58[[#This Row],[AVGGIFT]],1)</f>
        <v>12.3</v>
      </c>
    </row>
    <row r="341" spans="1:24" x14ac:dyDescent="0.35">
      <c r="A341">
        <v>172530</v>
      </c>
      <c r="B341" t="s">
        <v>22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  <c r="N341">
        <f>VLOOKUP(Table58[[#This Row],[CONTROLN]],vlookup_table[],2,FALSE)</f>
        <v>0</v>
      </c>
      <c r="O341">
        <f>VLOOKUP(Table58[[#This Row],[CONTROLN]],vlookup_table[],4,FALSE)</f>
        <v>3601</v>
      </c>
      <c r="P341" t="str">
        <f>VLOOKUP(Table58[[#This Row],[CONTROLN]],vlookup_table[],5,FALSE)</f>
        <v>T1</v>
      </c>
      <c r="Q341">
        <f>VLOOKUP(Table58[[#This Row],[CONTROLN]],vlookup_table[],7,FALSE)</f>
        <v>7</v>
      </c>
      <c r="R341">
        <f t="shared" si="15"/>
        <v>61</v>
      </c>
      <c r="S3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1" t="str">
        <f>IF(Table58[[#This Row],[GENDER]]="M","Hombre","Mujer")</f>
        <v>Mujer</v>
      </c>
      <c r="U341" t="str">
        <f>_xlfn.CONCAT(Table58[[#This Row],[STATE]]," ", Table58[[#This Row],[DOMAIN]])</f>
        <v>CA T1</v>
      </c>
      <c r="V341" s="2">
        <f t="shared" ca="1" si="16"/>
        <v>45915</v>
      </c>
      <c r="W341" s="3">
        <f t="shared" ca="1" si="17"/>
        <v>45915.408431249998</v>
      </c>
      <c r="X341">
        <f>ROUND(Table58[[#This Row],[AVGGIFT]],1)</f>
        <v>5.7</v>
      </c>
    </row>
    <row r="342" spans="1:24" x14ac:dyDescent="0.35">
      <c r="A342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  <c r="N342">
        <f>VLOOKUP(Table58[[#This Row],[CONTROLN]],vlookup_table[],2,FALSE)</f>
        <v>1</v>
      </c>
      <c r="O342">
        <f>VLOOKUP(Table58[[#This Row],[CONTROLN]],vlookup_table[],4,FALSE)</f>
        <v>1701</v>
      </c>
      <c r="P342" t="str">
        <f>VLOOKUP(Table58[[#This Row],[CONTROLN]],vlookup_table[],5,FALSE)</f>
        <v>T2</v>
      </c>
      <c r="Q342">
        <f>VLOOKUP(Table58[[#This Row],[CONTROLN]],vlookup_table[],7,FALSE)</f>
        <v>10</v>
      </c>
      <c r="R342">
        <f t="shared" si="15"/>
        <v>80</v>
      </c>
      <c r="S3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2" t="str">
        <f>IF(Table58[[#This Row],[GENDER]]="M","Hombre","Mujer")</f>
        <v>Hombre</v>
      </c>
      <c r="U342" t="str">
        <f>_xlfn.CONCAT(Table58[[#This Row],[STATE]]," ", Table58[[#This Row],[DOMAIN]])</f>
        <v>MI T2</v>
      </c>
      <c r="V342" s="2">
        <f t="shared" ca="1" si="16"/>
        <v>45915</v>
      </c>
      <c r="W342" s="3">
        <f t="shared" ca="1" si="17"/>
        <v>45915.408431249998</v>
      </c>
      <c r="X342">
        <f>ROUND(Table58[[#This Row],[AVGGIFT]],1)</f>
        <v>8.8000000000000007</v>
      </c>
    </row>
    <row r="343" spans="1:24" x14ac:dyDescent="0.35">
      <c r="A343">
        <v>144076</v>
      </c>
      <c r="B343" t="s">
        <v>22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  <c r="N343">
        <f>VLOOKUP(Table58[[#This Row],[CONTROLN]],vlookup_table[],2,FALSE)</f>
        <v>1</v>
      </c>
      <c r="O343">
        <f>VLOOKUP(Table58[[#This Row],[CONTROLN]],vlookup_table[],4,FALSE)</f>
        <v>1201</v>
      </c>
      <c r="P343" t="str">
        <f>VLOOKUP(Table58[[#This Row],[CONTROLN]],vlookup_table[],5,FALSE)</f>
        <v>S1</v>
      </c>
      <c r="Q343">
        <f>VLOOKUP(Table58[[#This Row],[CONTROLN]],vlookup_table[],7,FALSE)</f>
        <v>50</v>
      </c>
      <c r="R343">
        <f t="shared" si="15"/>
        <v>85</v>
      </c>
      <c r="S3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3" t="str">
        <f>IF(Table58[[#This Row],[GENDER]]="M","Hombre","Mujer")</f>
        <v>Hombre</v>
      </c>
      <c r="U343" t="str">
        <f>_xlfn.CONCAT(Table58[[#This Row],[STATE]]," ", Table58[[#This Row],[DOMAIN]])</f>
        <v>CA S1</v>
      </c>
      <c r="V343" s="2">
        <f t="shared" ca="1" si="16"/>
        <v>45915</v>
      </c>
      <c r="W343" s="3">
        <f t="shared" ca="1" si="17"/>
        <v>45915.408431249998</v>
      </c>
      <c r="X343">
        <f>ROUND(Table58[[#This Row],[AVGGIFT]],1)</f>
        <v>38.799999999999997</v>
      </c>
    </row>
    <row r="344" spans="1:24" x14ac:dyDescent="0.35">
      <c r="A344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  <c r="N344">
        <f>VLOOKUP(Table58[[#This Row],[CONTROLN]],vlookup_table[],2,FALSE)</f>
        <v>1</v>
      </c>
      <c r="O344">
        <f>VLOOKUP(Table58[[#This Row],[CONTROLN]],vlookup_table[],4,FALSE)</f>
        <v>1404</v>
      </c>
      <c r="P344" t="str">
        <f>VLOOKUP(Table58[[#This Row],[CONTROLN]],vlookup_table[],5,FALSE)</f>
        <v>S1</v>
      </c>
      <c r="Q344">
        <f>VLOOKUP(Table58[[#This Row],[CONTROLN]],vlookup_table[],7,FALSE)</f>
        <v>16</v>
      </c>
      <c r="R344">
        <f t="shared" si="15"/>
        <v>83</v>
      </c>
      <c r="S3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4" t="str">
        <f>IF(Table58[[#This Row],[GENDER]]="M","Hombre","Mujer")</f>
        <v>Hombre</v>
      </c>
      <c r="U344" t="str">
        <f>_xlfn.CONCAT(Table58[[#This Row],[STATE]]," ", Table58[[#This Row],[DOMAIN]])</f>
        <v>CO S1</v>
      </c>
      <c r="V344" s="2">
        <f t="shared" ca="1" si="16"/>
        <v>45915</v>
      </c>
      <c r="W344" s="3">
        <f t="shared" ca="1" si="17"/>
        <v>45915.408431249998</v>
      </c>
      <c r="X344">
        <f>ROUND(Table58[[#This Row],[AVGGIFT]],1)</f>
        <v>12</v>
      </c>
    </row>
    <row r="345" spans="1:24" x14ac:dyDescent="0.35">
      <c r="A345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  <c r="N345">
        <f>VLOOKUP(Table58[[#This Row],[CONTROLN]],vlookup_table[],2,FALSE)</f>
        <v>2</v>
      </c>
      <c r="O345">
        <f>VLOOKUP(Table58[[#This Row],[CONTROLN]],vlookup_table[],4,FALSE)</f>
        <v>4601</v>
      </c>
      <c r="P345" t="str">
        <f>VLOOKUP(Table58[[#This Row],[CONTROLN]],vlookup_table[],5,FALSE)</f>
        <v>S2</v>
      </c>
      <c r="Q345">
        <f>VLOOKUP(Table58[[#This Row],[CONTROLN]],vlookup_table[],7,FALSE)</f>
        <v>5</v>
      </c>
      <c r="R345">
        <f t="shared" si="15"/>
        <v>51</v>
      </c>
      <c r="S3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" t="str">
        <f>IF(Table58[[#This Row],[GENDER]]="M","Hombre","Mujer")</f>
        <v>Hombre</v>
      </c>
      <c r="U345" t="str">
        <f>_xlfn.CONCAT(Table58[[#This Row],[STATE]]," ", Table58[[#This Row],[DOMAIN]])</f>
        <v>FL S2</v>
      </c>
      <c r="V345" s="2">
        <f t="shared" ca="1" si="16"/>
        <v>45915</v>
      </c>
      <c r="W345" s="3">
        <f t="shared" ca="1" si="17"/>
        <v>45915.408431249998</v>
      </c>
      <c r="X345">
        <f>ROUND(Table58[[#This Row],[AVGGIFT]],1)</f>
        <v>3.8</v>
      </c>
    </row>
    <row r="346" spans="1:24" x14ac:dyDescent="0.35">
      <c r="A346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  <c r="N346">
        <f>VLOOKUP(Table58[[#This Row],[CONTROLN]],vlookup_table[],2,FALSE)</f>
        <v>0</v>
      </c>
      <c r="O346">
        <f>VLOOKUP(Table58[[#This Row],[CONTROLN]],vlookup_table[],4,FALSE)</f>
        <v>5601</v>
      </c>
      <c r="P346" t="str">
        <f>VLOOKUP(Table58[[#This Row],[CONTROLN]],vlookup_table[],5,FALSE)</f>
        <v>C2</v>
      </c>
      <c r="Q346">
        <f>VLOOKUP(Table58[[#This Row],[CONTROLN]],vlookup_table[],7,FALSE)</f>
        <v>15</v>
      </c>
      <c r="R346">
        <f t="shared" si="15"/>
        <v>41</v>
      </c>
      <c r="S3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6" t="str">
        <f>IF(Table58[[#This Row],[GENDER]]="M","Hombre","Mujer")</f>
        <v>Mujer</v>
      </c>
      <c r="U346" t="str">
        <f>_xlfn.CONCAT(Table58[[#This Row],[STATE]]," ", Table58[[#This Row],[DOMAIN]])</f>
        <v>FL C2</v>
      </c>
      <c r="V346" s="2">
        <f t="shared" ca="1" si="16"/>
        <v>45915</v>
      </c>
      <c r="W346" s="3">
        <f t="shared" ca="1" si="17"/>
        <v>45915.408431249998</v>
      </c>
      <c r="X346">
        <f>ROUND(Table58[[#This Row],[AVGGIFT]],1)</f>
        <v>13.3</v>
      </c>
    </row>
    <row r="347" spans="1:24" x14ac:dyDescent="0.35">
      <c r="A347">
        <v>187298</v>
      </c>
      <c r="B347" t="s">
        <v>47</v>
      </c>
      <c r="C347" t="s">
        <v>109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  <c r="N347">
        <f>VLOOKUP(Table58[[#This Row],[CONTROLN]],vlookup_table[],2,FALSE)</f>
        <v>0</v>
      </c>
      <c r="O347">
        <f>VLOOKUP(Table58[[#This Row],[CONTROLN]],vlookup_table[],4,FALSE)</f>
        <v>0</v>
      </c>
      <c r="P347" t="str">
        <f>VLOOKUP(Table58[[#This Row],[CONTROLN]],vlookup_table[],5,FALSE)</f>
        <v>S1</v>
      </c>
      <c r="Q347">
        <f>VLOOKUP(Table58[[#This Row],[CONTROLN]],vlookup_table[],7,FALSE)</f>
        <v>10</v>
      </c>
      <c r="R347" t="str">
        <f t="shared" si="15"/>
        <v/>
      </c>
      <c r="S3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7" t="str">
        <f>IF(Table58[[#This Row],[GENDER]]="M","Hombre","Mujer")</f>
        <v>Mujer</v>
      </c>
      <c r="U347" t="str">
        <f>_xlfn.CONCAT(Table58[[#This Row],[STATE]]," ", Table58[[#This Row],[DOMAIN]])</f>
        <v>SC S1</v>
      </c>
      <c r="V347" s="2">
        <f t="shared" ca="1" si="16"/>
        <v>45915</v>
      </c>
      <c r="W347" s="3">
        <f t="shared" ca="1" si="17"/>
        <v>45915.408431249998</v>
      </c>
      <c r="X347">
        <f>ROUND(Table58[[#This Row],[AVGGIFT]],1)</f>
        <v>7</v>
      </c>
    </row>
    <row r="348" spans="1:24" x14ac:dyDescent="0.35">
      <c r="A348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  <c r="N348">
        <f>VLOOKUP(Table58[[#This Row],[CONTROLN]],vlookup_table[],2,FALSE)</f>
        <v>28</v>
      </c>
      <c r="O348">
        <f>VLOOKUP(Table58[[#This Row],[CONTROLN]],vlookup_table[],4,FALSE)</f>
        <v>2301</v>
      </c>
      <c r="P348" t="str">
        <f>VLOOKUP(Table58[[#This Row],[CONTROLN]],vlookup_table[],5,FALSE)</f>
        <v>S2</v>
      </c>
      <c r="Q348">
        <f>VLOOKUP(Table58[[#This Row],[CONTROLN]],vlookup_table[],7,FALSE)</f>
        <v>16</v>
      </c>
      <c r="R348">
        <f t="shared" si="15"/>
        <v>74</v>
      </c>
      <c r="S3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8" t="str">
        <f>IF(Table58[[#This Row],[GENDER]]="M","Hombre","Mujer")</f>
        <v>Mujer</v>
      </c>
      <c r="U348" t="str">
        <f>_xlfn.CONCAT(Table58[[#This Row],[STATE]]," ", Table58[[#This Row],[DOMAIN]])</f>
        <v>TN S2</v>
      </c>
      <c r="V348" s="2">
        <f t="shared" ca="1" si="16"/>
        <v>45915</v>
      </c>
      <c r="W348" s="3">
        <f t="shared" ca="1" si="17"/>
        <v>45915.408431249998</v>
      </c>
      <c r="X348">
        <f>ROUND(Table58[[#This Row],[AVGGIFT]],1)</f>
        <v>8.6999999999999993</v>
      </c>
    </row>
    <row r="349" spans="1:24" x14ac:dyDescent="0.35">
      <c r="A349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  <c r="N349">
        <f>VLOOKUP(Table58[[#This Row],[CONTROLN]],vlookup_table[],2,FALSE)</f>
        <v>2</v>
      </c>
      <c r="O349">
        <f>VLOOKUP(Table58[[#This Row],[CONTROLN]],vlookup_table[],4,FALSE)</f>
        <v>3203</v>
      </c>
      <c r="P349" t="str">
        <f>VLOOKUP(Table58[[#This Row],[CONTROLN]],vlookup_table[],5,FALSE)</f>
        <v>R3</v>
      </c>
      <c r="Q349">
        <f>VLOOKUP(Table58[[#This Row],[CONTROLN]],vlookup_table[],7,FALSE)</f>
        <v>20</v>
      </c>
      <c r="R349">
        <f t="shared" si="15"/>
        <v>65</v>
      </c>
      <c r="S3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9" t="str">
        <f>IF(Table58[[#This Row],[GENDER]]="M","Hombre","Mujer")</f>
        <v>Hombre</v>
      </c>
      <c r="U349" t="str">
        <f>_xlfn.CONCAT(Table58[[#This Row],[STATE]]," ", Table58[[#This Row],[DOMAIN]])</f>
        <v>MS R3</v>
      </c>
      <c r="V349" s="2">
        <f t="shared" ca="1" si="16"/>
        <v>45915</v>
      </c>
      <c r="W349" s="3">
        <f t="shared" ca="1" si="17"/>
        <v>45915.408431249998</v>
      </c>
      <c r="X349">
        <f>ROUND(Table58[[#This Row],[AVGGIFT]],1)</f>
        <v>8.4</v>
      </c>
    </row>
    <row r="350" spans="1:24" x14ac:dyDescent="0.35">
      <c r="A350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  <c r="N350">
        <f>VLOOKUP(Table58[[#This Row],[CONTROLN]],vlookup_table[],2,FALSE)</f>
        <v>28</v>
      </c>
      <c r="O350">
        <f>VLOOKUP(Table58[[#This Row],[CONTROLN]],vlookup_table[],4,FALSE)</f>
        <v>5204</v>
      </c>
      <c r="P350" t="str">
        <f>VLOOKUP(Table58[[#This Row],[CONTROLN]],vlookup_table[],5,FALSE)</f>
        <v>S2</v>
      </c>
      <c r="Q350">
        <f>VLOOKUP(Table58[[#This Row],[CONTROLN]],vlookup_table[],7,FALSE)</f>
        <v>15</v>
      </c>
      <c r="R350">
        <f t="shared" si="15"/>
        <v>45</v>
      </c>
      <c r="S3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0" t="str">
        <f>IF(Table58[[#This Row],[GENDER]]="M","Hombre","Mujer")</f>
        <v>Mujer</v>
      </c>
      <c r="U350" t="str">
        <f>_xlfn.CONCAT(Table58[[#This Row],[STATE]]," ", Table58[[#This Row],[DOMAIN]])</f>
        <v>GA S2</v>
      </c>
      <c r="V350" s="2">
        <f t="shared" ca="1" si="16"/>
        <v>45915</v>
      </c>
      <c r="W350" s="3">
        <f t="shared" ca="1" si="17"/>
        <v>45915.408431249998</v>
      </c>
      <c r="X350">
        <f>ROUND(Table58[[#This Row],[AVGGIFT]],1)</f>
        <v>11.7</v>
      </c>
    </row>
    <row r="351" spans="1:24" x14ac:dyDescent="0.35">
      <c r="A351">
        <v>158460</v>
      </c>
      <c r="B351" t="s">
        <v>22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  <c r="N351">
        <f>VLOOKUP(Table58[[#This Row],[CONTROLN]],vlookup_table[],2,FALSE)</f>
        <v>0</v>
      </c>
      <c r="O351">
        <f>VLOOKUP(Table58[[#This Row],[CONTROLN]],vlookup_table[],4,FALSE)</f>
        <v>2910</v>
      </c>
      <c r="P351" t="str">
        <f>VLOOKUP(Table58[[#This Row],[CONTROLN]],vlookup_table[],5,FALSE)</f>
        <v>U3</v>
      </c>
      <c r="Q351">
        <f>VLOOKUP(Table58[[#This Row],[CONTROLN]],vlookup_table[],7,FALSE)</f>
        <v>15</v>
      </c>
      <c r="R351">
        <f t="shared" si="15"/>
        <v>67</v>
      </c>
      <c r="S3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1" t="str">
        <f>IF(Table58[[#This Row],[GENDER]]="M","Hombre","Mujer")</f>
        <v>Mujer</v>
      </c>
      <c r="U351" t="str">
        <f>_xlfn.CONCAT(Table58[[#This Row],[STATE]]," ", Table58[[#This Row],[DOMAIN]])</f>
        <v>CA U3</v>
      </c>
      <c r="V351" s="2">
        <f t="shared" ca="1" si="16"/>
        <v>45915</v>
      </c>
      <c r="W351" s="3">
        <f t="shared" ca="1" si="17"/>
        <v>45915.408431249998</v>
      </c>
      <c r="X351">
        <f>ROUND(Table58[[#This Row],[AVGGIFT]],1)</f>
        <v>13.7</v>
      </c>
    </row>
    <row r="352" spans="1:24" x14ac:dyDescent="0.35">
      <c r="A352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  <c r="N352">
        <f>VLOOKUP(Table58[[#This Row],[CONTROLN]],vlookup_table[],2,FALSE)</f>
        <v>0</v>
      </c>
      <c r="O352">
        <f>VLOOKUP(Table58[[#This Row],[CONTROLN]],vlookup_table[],4,FALSE)</f>
        <v>0</v>
      </c>
      <c r="P352" t="str">
        <f>VLOOKUP(Table58[[#This Row],[CONTROLN]],vlookup_table[],5,FALSE)</f>
        <v>R2</v>
      </c>
      <c r="Q352">
        <f>VLOOKUP(Table58[[#This Row],[CONTROLN]],vlookup_table[],7,FALSE)</f>
        <v>5</v>
      </c>
      <c r="R352" t="str">
        <f t="shared" si="15"/>
        <v/>
      </c>
      <c r="S3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2" t="str">
        <f>IF(Table58[[#This Row],[GENDER]]="M","Hombre","Mujer")</f>
        <v>Mujer</v>
      </c>
      <c r="U352" t="str">
        <f>_xlfn.CONCAT(Table58[[#This Row],[STATE]]," ", Table58[[#This Row],[DOMAIN]])</f>
        <v>KY R2</v>
      </c>
      <c r="V352" s="2">
        <f t="shared" ca="1" si="16"/>
        <v>45915</v>
      </c>
      <c r="W352" s="3">
        <f t="shared" ca="1" si="17"/>
        <v>45915.408431249998</v>
      </c>
      <c r="X352">
        <f>ROUND(Table58[[#This Row],[AVGGIFT]],1)</f>
        <v>6.9</v>
      </c>
    </row>
    <row r="353" spans="1:24" x14ac:dyDescent="0.35">
      <c r="A353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  <c r="N353">
        <f>VLOOKUP(Table58[[#This Row],[CONTROLN]],vlookup_table[],2,FALSE)</f>
        <v>0</v>
      </c>
      <c r="O353">
        <f>VLOOKUP(Table58[[#This Row],[CONTROLN]],vlookup_table[],4,FALSE)</f>
        <v>3603</v>
      </c>
      <c r="P353" t="str">
        <f>VLOOKUP(Table58[[#This Row],[CONTROLN]],vlookup_table[],5,FALSE)</f>
        <v>T2</v>
      </c>
      <c r="Q353">
        <f>VLOOKUP(Table58[[#This Row],[CONTROLN]],vlookup_table[],7,FALSE)</f>
        <v>10</v>
      </c>
      <c r="R353">
        <f t="shared" si="15"/>
        <v>61</v>
      </c>
      <c r="S3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3" t="str">
        <f>IF(Table58[[#This Row],[GENDER]]="M","Hombre","Mujer")</f>
        <v>Mujer</v>
      </c>
      <c r="U353" t="str">
        <f>_xlfn.CONCAT(Table58[[#This Row],[STATE]]," ", Table58[[#This Row],[DOMAIN]])</f>
        <v>WA T2</v>
      </c>
      <c r="V353" s="2">
        <f t="shared" ca="1" si="16"/>
        <v>45915</v>
      </c>
      <c r="W353" s="3">
        <f t="shared" ca="1" si="17"/>
        <v>45915.408431249998</v>
      </c>
      <c r="X353">
        <f>ROUND(Table58[[#This Row],[AVGGIFT]],1)</f>
        <v>8.5</v>
      </c>
    </row>
    <row r="354" spans="1:24" x14ac:dyDescent="0.35">
      <c r="A354">
        <v>164251</v>
      </c>
      <c r="B354" t="s">
        <v>22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  <c r="N354">
        <f>VLOOKUP(Table58[[#This Row],[CONTROLN]],vlookup_table[],2,FALSE)</f>
        <v>0</v>
      </c>
      <c r="O354">
        <f>VLOOKUP(Table58[[#This Row],[CONTROLN]],vlookup_table[],4,FALSE)</f>
        <v>4001</v>
      </c>
      <c r="P354" t="str">
        <f>VLOOKUP(Table58[[#This Row],[CONTROLN]],vlookup_table[],5,FALSE)</f>
        <v>S2</v>
      </c>
      <c r="Q354">
        <f>VLOOKUP(Table58[[#This Row],[CONTROLN]],vlookup_table[],7,FALSE)</f>
        <v>5</v>
      </c>
      <c r="R354">
        <f t="shared" si="15"/>
        <v>57</v>
      </c>
      <c r="S3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" t="str">
        <f>IF(Table58[[#This Row],[GENDER]]="M","Hombre","Mujer")</f>
        <v>Mujer</v>
      </c>
      <c r="U354" t="str">
        <f>_xlfn.CONCAT(Table58[[#This Row],[STATE]]," ", Table58[[#This Row],[DOMAIN]])</f>
        <v>CA S2</v>
      </c>
      <c r="V354" s="2">
        <f t="shared" ca="1" si="16"/>
        <v>45915</v>
      </c>
      <c r="W354" s="3">
        <f t="shared" ca="1" si="17"/>
        <v>45915.408431249998</v>
      </c>
      <c r="X354">
        <f>ROUND(Table58[[#This Row],[AVGGIFT]],1)</f>
        <v>15</v>
      </c>
    </row>
    <row r="355" spans="1:24" x14ac:dyDescent="0.35">
      <c r="A355">
        <v>149626</v>
      </c>
      <c r="B355" t="s">
        <v>24</v>
      </c>
      <c r="C355" t="s">
        <v>109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  <c r="N355">
        <f>VLOOKUP(Table58[[#This Row],[CONTROLN]],vlookup_table[],2,FALSE)</f>
        <v>0</v>
      </c>
      <c r="O355">
        <f>VLOOKUP(Table58[[#This Row],[CONTROLN]],vlookup_table[],4,FALSE)</f>
        <v>0</v>
      </c>
      <c r="P355" t="str">
        <f>VLOOKUP(Table58[[#This Row],[CONTROLN]],vlookup_table[],5,FALSE)</f>
        <v>S1</v>
      </c>
      <c r="Q355">
        <f>VLOOKUP(Table58[[#This Row],[CONTROLN]],vlookup_table[],7,FALSE)</f>
        <v>10</v>
      </c>
      <c r="R355" t="str">
        <f t="shared" si="15"/>
        <v/>
      </c>
      <c r="S3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5" t="str">
        <f>IF(Table58[[#This Row],[GENDER]]="M","Hombre","Mujer")</f>
        <v>Mujer</v>
      </c>
      <c r="U355" t="str">
        <f>_xlfn.CONCAT(Table58[[#This Row],[STATE]]," ", Table58[[#This Row],[DOMAIN]])</f>
        <v>NV S1</v>
      </c>
      <c r="V355" s="2">
        <f t="shared" ca="1" si="16"/>
        <v>45915</v>
      </c>
      <c r="W355" s="3">
        <f t="shared" ca="1" si="17"/>
        <v>45915.408431249998</v>
      </c>
      <c r="X355">
        <f>ROUND(Table58[[#This Row],[AVGGIFT]],1)</f>
        <v>10.5</v>
      </c>
    </row>
    <row r="356" spans="1:24" x14ac:dyDescent="0.35">
      <c r="A356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  <c r="N356">
        <f>VLOOKUP(Table58[[#This Row],[CONTROLN]],vlookup_table[],2,FALSE)</f>
        <v>2</v>
      </c>
      <c r="O356">
        <f>VLOOKUP(Table58[[#This Row],[CONTROLN]],vlookup_table[],4,FALSE)</f>
        <v>2801</v>
      </c>
      <c r="P356" t="str">
        <f>VLOOKUP(Table58[[#This Row],[CONTROLN]],vlookup_table[],5,FALSE)</f>
        <v>R2</v>
      </c>
      <c r="Q356">
        <f>VLOOKUP(Table58[[#This Row],[CONTROLN]],vlookup_table[],7,FALSE)</f>
        <v>7</v>
      </c>
      <c r="R356">
        <f t="shared" si="15"/>
        <v>69</v>
      </c>
      <c r="S3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6" t="str">
        <f>IF(Table58[[#This Row],[GENDER]]="M","Hombre","Mujer")</f>
        <v>Mujer</v>
      </c>
      <c r="U356" t="str">
        <f>_xlfn.CONCAT(Table58[[#This Row],[STATE]]," ", Table58[[#This Row],[DOMAIN]])</f>
        <v>TX R2</v>
      </c>
      <c r="V356" s="2">
        <f t="shared" ca="1" si="16"/>
        <v>45915</v>
      </c>
      <c r="W356" s="3">
        <f t="shared" ca="1" si="17"/>
        <v>45915.408431249998</v>
      </c>
      <c r="X356">
        <f>ROUND(Table58[[#This Row],[AVGGIFT]],1)</f>
        <v>4.5999999999999996</v>
      </c>
    </row>
    <row r="357" spans="1:24" x14ac:dyDescent="0.35">
      <c r="A357">
        <v>156077</v>
      </c>
      <c r="B357" t="s">
        <v>22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  <c r="N357">
        <f>VLOOKUP(Table58[[#This Row],[CONTROLN]],vlookup_table[],2,FALSE)</f>
        <v>0</v>
      </c>
      <c r="O357">
        <f>VLOOKUP(Table58[[#This Row],[CONTROLN]],vlookup_table[],4,FALSE)</f>
        <v>5601</v>
      </c>
      <c r="P357" t="str">
        <f>VLOOKUP(Table58[[#This Row],[CONTROLN]],vlookup_table[],5,FALSE)</f>
        <v>T2</v>
      </c>
      <c r="Q357">
        <f>VLOOKUP(Table58[[#This Row],[CONTROLN]],vlookup_table[],7,FALSE)</f>
        <v>15</v>
      </c>
      <c r="R357">
        <f t="shared" si="15"/>
        <v>41</v>
      </c>
      <c r="S3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7" t="str">
        <f>IF(Table58[[#This Row],[GENDER]]="M","Hombre","Mujer")</f>
        <v>Mujer</v>
      </c>
      <c r="U357" t="str">
        <f>_xlfn.CONCAT(Table58[[#This Row],[STATE]]," ", Table58[[#This Row],[DOMAIN]])</f>
        <v>CA T2</v>
      </c>
      <c r="V357" s="2">
        <f t="shared" ca="1" si="16"/>
        <v>45915</v>
      </c>
      <c r="W357" s="3">
        <f t="shared" ca="1" si="17"/>
        <v>45915.408431249998</v>
      </c>
      <c r="X357">
        <f>ROUND(Table58[[#This Row],[AVGGIFT]],1)</f>
        <v>9.6999999999999993</v>
      </c>
    </row>
    <row r="358" spans="1:24" x14ac:dyDescent="0.35">
      <c r="A358">
        <v>183858</v>
      </c>
      <c r="B358" t="s">
        <v>41</v>
      </c>
      <c r="C358" t="s">
        <v>14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  <c r="N358">
        <f>VLOOKUP(Table58[[#This Row],[CONTROLN]],vlookup_table[],2,FALSE)</f>
        <v>1</v>
      </c>
      <c r="O358">
        <f>VLOOKUP(Table58[[#This Row],[CONTROLN]],vlookup_table[],4,FALSE)</f>
        <v>4801</v>
      </c>
      <c r="P358" t="str">
        <f>VLOOKUP(Table58[[#This Row],[CONTROLN]],vlookup_table[],5,FALSE)</f>
        <v>R2</v>
      </c>
      <c r="Q358">
        <f>VLOOKUP(Table58[[#This Row],[CONTROLN]],vlookup_table[],7,FALSE)</f>
        <v>25</v>
      </c>
      <c r="R358">
        <f t="shared" si="15"/>
        <v>49</v>
      </c>
      <c r="S3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8" t="str">
        <f>IF(Table58[[#This Row],[GENDER]]="M","Hombre","Mujer")</f>
        <v>Hombre</v>
      </c>
      <c r="U358" t="str">
        <f>_xlfn.CONCAT(Table58[[#This Row],[STATE]]," ", Table58[[#This Row],[DOMAIN]])</f>
        <v>WA R2</v>
      </c>
      <c r="V358" s="2">
        <f t="shared" ca="1" si="16"/>
        <v>45915</v>
      </c>
      <c r="W358" s="3">
        <f t="shared" ca="1" si="17"/>
        <v>45915.408431249998</v>
      </c>
      <c r="X358">
        <f>ROUND(Table58[[#This Row],[AVGGIFT]],1)</f>
        <v>16</v>
      </c>
    </row>
    <row r="359" spans="1:24" x14ac:dyDescent="0.35">
      <c r="A359">
        <v>164217</v>
      </c>
      <c r="B359" t="s">
        <v>22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  <c r="N359">
        <f>VLOOKUP(Table58[[#This Row],[CONTROLN]],vlookup_table[],2,FALSE)</f>
        <v>0</v>
      </c>
      <c r="O359">
        <f>VLOOKUP(Table58[[#This Row],[CONTROLN]],vlookup_table[],4,FALSE)</f>
        <v>4011</v>
      </c>
      <c r="P359" t="str">
        <f>VLOOKUP(Table58[[#This Row],[CONTROLN]],vlookup_table[],5,FALSE)</f>
        <v>T1</v>
      </c>
      <c r="Q359">
        <f>VLOOKUP(Table58[[#This Row],[CONTROLN]],vlookup_table[],7,FALSE)</f>
        <v>25</v>
      </c>
      <c r="R359">
        <f t="shared" si="15"/>
        <v>56</v>
      </c>
      <c r="S3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9" t="str">
        <f>IF(Table58[[#This Row],[GENDER]]="M","Hombre","Mujer")</f>
        <v>Hombre</v>
      </c>
      <c r="U359" t="str">
        <f>_xlfn.CONCAT(Table58[[#This Row],[STATE]]," ", Table58[[#This Row],[DOMAIN]])</f>
        <v>CA T1</v>
      </c>
      <c r="V359" s="2">
        <f t="shared" ca="1" si="16"/>
        <v>45915</v>
      </c>
      <c r="W359" s="3">
        <f t="shared" ca="1" si="17"/>
        <v>45915.408431249998</v>
      </c>
      <c r="X359">
        <f>ROUND(Table58[[#This Row],[AVGGIFT]],1)</f>
        <v>14.2</v>
      </c>
    </row>
    <row r="360" spans="1:24" x14ac:dyDescent="0.35">
      <c r="A360">
        <v>169973</v>
      </c>
      <c r="B360" t="s">
        <v>22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  <c r="N360">
        <f>VLOOKUP(Table58[[#This Row],[CONTROLN]],vlookup_table[],2,FALSE)</f>
        <v>2</v>
      </c>
      <c r="O360">
        <f>VLOOKUP(Table58[[#This Row],[CONTROLN]],vlookup_table[],4,FALSE)</f>
        <v>4001</v>
      </c>
      <c r="P360" t="str">
        <f>VLOOKUP(Table58[[#This Row],[CONTROLN]],vlookup_table[],5,FALSE)</f>
        <v>R1</v>
      </c>
      <c r="Q360">
        <f>VLOOKUP(Table58[[#This Row],[CONTROLN]],vlookup_table[],7,FALSE)</f>
        <v>15</v>
      </c>
      <c r="R360">
        <f t="shared" si="15"/>
        <v>57</v>
      </c>
      <c r="S3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0" t="str">
        <f>IF(Table58[[#This Row],[GENDER]]="M","Hombre","Mujer")</f>
        <v>Mujer</v>
      </c>
      <c r="U360" t="str">
        <f>_xlfn.CONCAT(Table58[[#This Row],[STATE]]," ", Table58[[#This Row],[DOMAIN]])</f>
        <v>CA R1</v>
      </c>
      <c r="V360" s="2">
        <f t="shared" ca="1" si="16"/>
        <v>45915</v>
      </c>
      <c r="W360" s="3">
        <f t="shared" ca="1" si="17"/>
        <v>45915.408431249998</v>
      </c>
      <c r="X360">
        <f>ROUND(Table58[[#This Row],[AVGGIFT]],1)</f>
        <v>11.4</v>
      </c>
    </row>
    <row r="361" spans="1:24" x14ac:dyDescent="0.35">
      <c r="A361">
        <v>15066</v>
      </c>
      <c r="B361" t="s">
        <v>18</v>
      </c>
      <c r="C361" t="s">
        <v>17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  <c r="N361">
        <f>VLOOKUP(Table58[[#This Row],[CONTROLN]],vlookup_table[],2,FALSE)</f>
        <v>2</v>
      </c>
      <c r="O361">
        <f>VLOOKUP(Table58[[#This Row],[CONTROLN]],vlookup_table[],4,FALSE)</f>
        <v>4601</v>
      </c>
      <c r="P361" t="str">
        <f>VLOOKUP(Table58[[#This Row],[CONTROLN]],vlookup_table[],5,FALSE)</f>
        <v>R3</v>
      </c>
      <c r="Q361">
        <f>VLOOKUP(Table58[[#This Row],[CONTROLN]],vlookup_table[],7,FALSE)</f>
        <v>10</v>
      </c>
      <c r="R361">
        <f t="shared" si="15"/>
        <v>51</v>
      </c>
      <c r="S3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1" t="str">
        <f>IF(Table58[[#This Row],[GENDER]]="M","Hombre","Mujer")</f>
        <v>Mujer</v>
      </c>
      <c r="U361" t="str">
        <f>_xlfn.CONCAT(Table58[[#This Row],[STATE]]," ", Table58[[#This Row],[DOMAIN]])</f>
        <v>NC R3</v>
      </c>
      <c r="V361" s="2">
        <f t="shared" ca="1" si="16"/>
        <v>45915</v>
      </c>
      <c r="W361" s="3">
        <f t="shared" ca="1" si="17"/>
        <v>45915.408431249998</v>
      </c>
      <c r="X361">
        <f>ROUND(Table58[[#This Row],[AVGGIFT]],1)</f>
        <v>9</v>
      </c>
    </row>
    <row r="362" spans="1:24" x14ac:dyDescent="0.35">
      <c r="A362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  <c r="N362">
        <f>VLOOKUP(Table58[[#This Row],[CONTROLN]],vlookup_table[],2,FALSE)</f>
        <v>0</v>
      </c>
      <c r="O362">
        <f>VLOOKUP(Table58[[#This Row],[CONTROLN]],vlookup_table[],4,FALSE)</f>
        <v>4801</v>
      </c>
      <c r="P362" t="str">
        <f>VLOOKUP(Table58[[#This Row],[CONTROLN]],vlookup_table[],5,FALSE)</f>
        <v>R2</v>
      </c>
      <c r="Q362">
        <f>VLOOKUP(Table58[[#This Row],[CONTROLN]],vlookup_table[],7,FALSE)</f>
        <v>12</v>
      </c>
      <c r="R362">
        <f t="shared" si="15"/>
        <v>49</v>
      </c>
      <c r="S3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2" t="str">
        <f>IF(Table58[[#This Row],[GENDER]]="M","Hombre","Mujer")</f>
        <v>Mujer</v>
      </c>
      <c r="U362" t="str">
        <f>_xlfn.CONCAT(Table58[[#This Row],[STATE]]," ", Table58[[#This Row],[DOMAIN]])</f>
        <v>IN R2</v>
      </c>
      <c r="V362" s="2">
        <f t="shared" ca="1" si="16"/>
        <v>45915</v>
      </c>
      <c r="W362" s="3">
        <f t="shared" ca="1" si="17"/>
        <v>45915.408431249998</v>
      </c>
      <c r="X362">
        <f>ROUND(Table58[[#This Row],[AVGGIFT]],1)</f>
        <v>12.7</v>
      </c>
    </row>
    <row r="363" spans="1:24" x14ac:dyDescent="0.35">
      <c r="A363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  <c r="N363">
        <f>VLOOKUP(Table58[[#This Row],[CONTROLN]],vlookup_table[],2,FALSE)</f>
        <v>2</v>
      </c>
      <c r="O363">
        <f>VLOOKUP(Table58[[#This Row],[CONTROLN]],vlookup_table[],4,FALSE)</f>
        <v>2412</v>
      </c>
      <c r="P363" t="str">
        <f>VLOOKUP(Table58[[#This Row],[CONTROLN]],vlookup_table[],5,FALSE)</f>
        <v>T2</v>
      </c>
      <c r="Q363">
        <f>VLOOKUP(Table58[[#This Row],[CONTROLN]],vlookup_table[],7,FALSE)</f>
        <v>25</v>
      </c>
      <c r="R363">
        <f t="shared" si="15"/>
        <v>72</v>
      </c>
      <c r="S3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3" t="str">
        <f>IF(Table58[[#This Row],[GENDER]]="M","Hombre","Mujer")</f>
        <v>Hombre</v>
      </c>
      <c r="U363" t="str">
        <f>_xlfn.CONCAT(Table58[[#This Row],[STATE]]," ", Table58[[#This Row],[DOMAIN]])</f>
        <v>ID T2</v>
      </c>
      <c r="V363" s="2">
        <f t="shared" ca="1" si="16"/>
        <v>45915</v>
      </c>
      <c r="W363" s="3">
        <f t="shared" ca="1" si="17"/>
        <v>45915.408431249998</v>
      </c>
      <c r="X363">
        <f>ROUND(Table58[[#This Row],[AVGGIFT]],1)</f>
        <v>18.7</v>
      </c>
    </row>
    <row r="364" spans="1:24" x14ac:dyDescent="0.35">
      <c r="A364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  <c r="N364">
        <f>VLOOKUP(Table58[[#This Row],[CONTROLN]],vlookup_table[],2,FALSE)</f>
        <v>0</v>
      </c>
      <c r="O364">
        <f>VLOOKUP(Table58[[#This Row],[CONTROLN]],vlookup_table[],4,FALSE)</f>
        <v>4802</v>
      </c>
      <c r="P364" t="str">
        <f>VLOOKUP(Table58[[#This Row],[CONTROLN]],vlookup_table[],5,FALSE)</f>
        <v>S1</v>
      </c>
      <c r="Q364">
        <f>VLOOKUP(Table58[[#This Row],[CONTROLN]],vlookup_table[],7,FALSE)</f>
        <v>26</v>
      </c>
      <c r="R364">
        <f t="shared" si="15"/>
        <v>49</v>
      </c>
      <c r="S3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4" t="str">
        <f>IF(Table58[[#This Row],[GENDER]]="M","Hombre","Mujer")</f>
        <v>Mujer</v>
      </c>
      <c r="U364" t="str">
        <f>_xlfn.CONCAT(Table58[[#This Row],[STATE]]," ", Table58[[#This Row],[DOMAIN]])</f>
        <v>FL S1</v>
      </c>
      <c r="V364" s="2">
        <f t="shared" ca="1" si="16"/>
        <v>45915</v>
      </c>
      <c r="W364" s="3">
        <f t="shared" ca="1" si="17"/>
        <v>45915.408431249998</v>
      </c>
      <c r="X364">
        <f>ROUND(Table58[[#This Row],[AVGGIFT]],1)</f>
        <v>15.2</v>
      </c>
    </row>
    <row r="365" spans="1:24" x14ac:dyDescent="0.35">
      <c r="A365">
        <v>82610</v>
      </c>
      <c r="B365" t="s">
        <v>57</v>
      </c>
      <c r="C365" t="s">
        <v>109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  <c r="N365">
        <f>VLOOKUP(Table58[[#This Row],[CONTROLN]],vlookup_table[],2,FALSE)</f>
        <v>0</v>
      </c>
      <c r="O365">
        <f>VLOOKUP(Table58[[#This Row],[CONTROLN]],vlookup_table[],4,FALSE)</f>
        <v>2308</v>
      </c>
      <c r="P365" t="str">
        <f>VLOOKUP(Table58[[#This Row],[CONTROLN]],vlookup_table[],5,FALSE)</f>
        <v>S2</v>
      </c>
      <c r="Q365">
        <f>VLOOKUP(Table58[[#This Row],[CONTROLN]],vlookup_table[],7,FALSE)</f>
        <v>5</v>
      </c>
      <c r="R365">
        <f t="shared" si="15"/>
        <v>73</v>
      </c>
      <c r="S3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5" t="str">
        <f>IF(Table58[[#This Row],[GENDER]]="M","Hombre","Mujer")</f>
        <v>Mujer</v>
      </c>
      <c r="U365" t="str">
        <f>_xlfn.CONCAT(Table58[[#This Row],[STATE]]," ", Table58[[#This Row],[DOMAIN]])</f>
        <v>MN S2</v>
      </c>
      <c r="V365" s="2">
        <f t="shared" ca="1" si="16"/>
        <v>45915</v>
      </c>
      <c r="W365" s="3">
        <f t="shared" ca="1" si="17"/>
        <v>45915.408431249998</v>
      </c>
      <c r="X365">
        <f>ROUND(Table58[[#This Row],[AVGGIFT]],1)</f>
        <v>3.6</v>
      </c>
    </row>
    <row r="366" spans="1:24" x14ac:dyDescent="0.35">
      <c r="A366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  <c r="N366">
        <f>VLOOKUP(Table58[[#This Row],[CONTROLN]],vlookup_table[],2,FALSE)</f>
        <v>0</v>
      </c>
      <c r="O366">
        <f>VLOOKUP(Table58[[#This Row],[CONTROLN]],vlookup_table[],4,FALSE)</f>
        <v>3001</v>
      </c>
      <c r="P366" t="str">
        <f>VLOOKUP(Table58[[#This Row],[CONTROLN]],vlookup_table[],5,FALSE)</f>
        <v>C1</v>
      </c>
      <c r="Q366">
        <f>VLOOKUP(Table58[[#This Row],[CONTROLN]],vlookup_table[],7,FALSE)</f>
        <v>25</v>
      </c>
      <c r="R366">
        <f t="shared" si="15"/>
        <v>67</v>
      </c>
      <c r="S3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6" t="str">
        <f>IF(Table58[[#This Row],[GENDER]]="M","Hombre","Mujer")</f>
        <v>Hombre</v>
      </c>
      <c r="U366" t="str">
        <f>_xlfn.CONCAT(Table58[[#This Row],[STATE]]," ", Table58[[#This Row],[DOMAIN]])</f>
        <v>FL C1</v>
      </c>
      <c r="V366" s="2">
        <f t="shared" ca="1" si="16"/>
        <v>45915</v>
      </c>
      <c r="W366" s="3">
        <f t="shared" ca="1" si="17"/>
        <v>45915.408431249998</v>
      </c>
      <c r="X366">
        <f>ROUND(Table58[[#This Row],[AVGGIFT]],1)</f>
        <v>50</v>
      </c>
    </row>
    <row r="367" spans="1:24" x14ac:dyDescent="0.35">
      <c r="A367">
        <v>152527</v>
      </c>
      <c r="B367" t="s">
        <v>22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  <c r="N367">
        <f>VLOOKUP(Table58[[#This Row],[CONTROLN]],vlookup_table[],2,FALSE)</f>
        <v>28</v>
      </c>
      <c r="O367">
        <f>VLOOKUP(Table58[[#This Row],[CONTROLN]],vlookup_table[],4,FALSE)</f>
        <v>4501</v>
      </c>
      <c r="P367" t="str">
        <f>VLOOKUP(Table58[[#This Row],[CONTROLN]],vlookup_table[],5,FALSE)</f>
        <v>C2</v>
      </c>
      <c r="Q367">
        <f>VLOOKUP(Table58[[#This Row],[CONTROLN]],vlookup_table[],7,FALSE)</f>
        <v>23</v>
      </c>
      <c r="R367">
        <f t="shared" si="15"/>
        <v>52</v>
      </c>
      <c r="S3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7" t="str">
        <f>IF(Table58[[#This Row],[GENDER]]="M","Hombre","Mujer")</f>
        <v>Mujer</v>
      </c>
      <c r="U367" t="str">
        <f>_xlfn.CONCAT(Table58[[#This Row],[STATE]]," ", Table58[[#This Row],[DOMAIN]])</f>
        <v>CA C2</v>
      </c>
      <c r="V367" s="2">
        <f t="shared" ca="1" si="16"/>
        <v>45915</v>
      </c>
      <c r="W367" s="3">
        <f t="shared" ca="1" si="17"/>
        <v>45915.408431249998</v>
      </c>
      <c r="X367">
        <f>ROUND(Table58[[#This Row],[AVGGIFT]],1)</f>
        <v>23</v>
      </c>
    </row>
    <row r="368" spans="1:24" x14ac:dyDescent="0.35">
      <c r="A368">
        <v>178290</v>
      </c>
      <c r="B368" t="s">
        <v>41</v>
      </c>
      <c r="C368" t="s">
        <v>14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  <c r="N368">
        <f>VLOOKUP(Table58[[#This Row],[CONTROLN]],vlookup_table[],2,FALSE)</f>
        <v>1</v>
      </c>
      <c r="O368">
        <f>VLOOKUP(Table58[[#This Row],[CONTROLN]],vlookup_table[],4,FALSE)</f>
        <v>0</v>
      </c>
      <c r="P368" t="str">
        <f>VLOOKUP(Table58[[#This Row],[CONTROLN]],vlookup_table[],5,FALSE)</f>
        <v>S1</v>
      </c>
      <c r="Q368">
        <f>VLOOKUP(Table58[[#This Row],[CONTROLN]],vlookup_table[],7,FALSE)</f>
        <v>6</v>
      </c>
      <c r="R368" t="str">
        <f t="shared" si="15"/>
        <v/>
      </c>
      <c r="S3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8" t="str">
        <f>IF(Table58[[#This Row],[GENDER]]="M","Hombre","Mujer")</f>
        <v>Hombre</v>
      </c>
      <c r="U368" t="str">
        <f>_xlfn.CONCAT(Table58[[#This Row],[STATE]]," ", Table58[[#This Row],[DOMAIN]])</f>
        <v>WA S1</v>
      </c>
      <c r="V368" s="2">
        <f t="shared" ca="1" si="16"/>
        <v>45915</v>
      </c>
      <c r="W368" s="3">
        <f t="shared" ca="1" si="17"/>
        <v>45915.408431249998</v>
      </c>
      <c r="X368">
        <f>ROUND(Table58[[#This Row],[AVGGIFT]],1)</f>
        <v>5.4</v>
      </c>
    </row>
    <row r="369" spans="1:24" x14ac:dyDescent="0.35">
      <c r="A369">
        <v>153818</v>
      </c>
      <c r="B369" t="s">
        <v>22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  <c r="N369">
        <f>VLOOKUP(Table58[[#This Row],[CONTROLN]],vlookup_table[],2,FALSE)</f>
        <v>0</v>
      </c>
      <c r="O369">
        <f>VLOOKUP(Table58[[#This Row],[CONTROLN]],vlookup_table[],4,FALSE)</f>
        <v>0</v>
      </c>
      <c r="P369" t="str">
        <f>VLOOKUP(Table58[[#This Row],[CONTROLN]],vlookup_table[],5,FALSE)</f>
        <v>S1</v>
      </c>
      <c r="Q369">
        <f>VLOOKUP(Table58[[#This Row],[CONTROLN]],vlookup_table[],7,FALSE)</f>
        <v>10</v>
      </c>
      <c r="R369" t="str">
        <f t="shared" si="15"/>
        <v/>
      </c>
      <c r="S3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9" t="str">
        <f>IF(Table58[[#This Row],[GENDER]]="M","Hombre","Mujer")</f>
        <v>Mujer</v>
      </c>
      <c r="U369" t="str">
        <f>_xlfn.CONCAT(Table58[[#This Row],[STATE]]," ", Table58[[#This Row],[DOMAIN]])</f>
        <v>CA S1</v>
      </c>
      <c r="V369" s="2">
        <f t="shared" ca="1" si="16"/>
        <v>45915</v>
      </c>
      <c r="W369" s="3">
        <f t="shared" ca="1" si="17"/>
        <v>45915.408431249998</v>
      </c>
      <c r="X369">
        <f>ROUND(Table58[[#This Row],[AVGGIFT]],1)</f>
        <v>9.8000000000000007</v>
      </c>
    </row>
    <row r="370" spans="1:24" x14ac:dyDescent="0.35">
      <c r="A370">
        <v>152641</v>
      </c>
      <c r="B370" t="s">
        <v>22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  <c r="N370">
        <f>VLOOKUP(Table58[[#This Row],[CONTROLN]],vlookup_table[],2,FALSE)</f>
        <v>0</v>
      </c>
      <c r="O370">
        <f>VLOOKUP(Table58[[#This Row],[CONTROLN]],vlookup_table[],4,FALSE)</f>
        <v>0</v>
      </c>
      <c r="P370" t="str">
        <f>VLOOKUP(Table58[[#This Row],[CONTROLN]],vlookup_table[],5,FALSE)</f>
        <v>S3</v>
      </c>
      <c r="Q370">
        <f>VLOOKUP(Table58[[#This Row],[CONTROLN]],vlookup_table[],7,FALSE)</f>
        <v>50</v>
      </c>
      <c r="R370" t="str">
        <f t="shared" si="15"/>
        <v/>
      </c>
      <c r="S3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0" t="str">
        <f>IF(Table58[[#This Row],[GENDER]]="M","Hombre","Mujer")</f>
        <v>Mujer</v>
      </c>
      <c r="U370" t="str">
        <f>_xlfn.CONCAT(Table58[[#This Row],[STATE]]," ", Table58[[#This Row],[DOMAIN]])</f>
        <v>CA S3</v>
      </c>
      <c r="V370" s="2">
        <f t="shared" ca="1" si="16"/>
        <v>45915</v>
      </c>
      <c r="W370" s="3">
        <f t="shared" ca="1" si="17"/>
        <v>45915.408431249998</v>
      </c>
      <c r="X370">
        <f>ROUND(Table58[[#This Row],[AVGGIFT]],1)</f>
        <v>30</v>
      </c>
    </row>
    <row r="371" spans="1:24" x14ac:dyDescent="0.35">
      <c r="A371">
        <v>161691</v>
      </c>
      <c r="B371" t="s">
        <v>22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  <c r="N371">
        <f>VLOOKUP(Table58[[#This Row],[CONTROLN]],vlookup_table[],2,FALSE)</f>
        <v>0</v>
      </c>
      <c r="O371">
        <f>VLOOKUP(Table58[[#This Row],[CONTROLN]],vlookup_table[],4,FALSE)</f>
        <v>3401</v>
      </c>
      <c r="P371" t="str">
        <f>VLOOKUP(Table58[[#This Row],[CONTROLN]],vlookup_table[],5,FALSE)</f>
        <v>C2</v>
      </c>
      <c r="Q371">
        <f>VLOOKUP(Table58[[#This Row],[CONTROLN]],vlookup_table[],7,FALSE)</f>
        <v>25</v>
      </c>
      <c r="R371">
        <f t="shared" si="15"/>
        <v>63</v>
      </c>
      <c r="S3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1" t="str">
        <f>IF(Table58[[#This Row],[GENDER]]="M","Hombre","Mujer")</f>
        <v>Mujer</v>
      </c>
      <c r="U371" t="str">
        <f>_xlfn.CONCAT(Table58[[#This Row],[STATE]]," ", Table58[[#This Row],[DOMAIN]])</f>
        <v>CA C2</v>
      </c>
      <c r="V371" s="2">
        <f t="shared" ca="1" si="16"/>
        <v>45915</v>
      </c>
      <c r="W371" s="3">
        <f t="shared" ca="1" si="17"/>
        <v>45915.408431249998</v>
      </c>
      <c r="X371">
        <f>ROUND(Table58[[#This Row],[AVGGIFT]],1)</f>
        <v>19.2</v>
      </c>
    </row>
    <row r="372" spans="1:24" x14ac:dyDescent="0.35">
      <c r="A372">
        <v>8404</v>
      </c>
      <c r="B372" t="s">
        <v>21</v>
      </c>
      <c r="C372" t="s">
        <v>109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  <c r="N372">
        <f>VLOOKUP(Table58[[#This Row],[CONTROLN]],vlookup_table[],2,FALSE)</f>
        <v>0</v>
      </c>
      <c r="O372">
        <f>VLOOKUP(Table58[[#This Row],[CONTROLN]],vlookup_table[],4,FALSE)</f>
        <v>1501</v>
      </c>
      <c r="P372" t="str">
        <f>VLOOKUP(Table58[[#This Row],[CONTROLN]],vlookup_table[],5,FALSE)</f>
        <v>R2</v>
      </c>
      <c r="Q372">
        <f>VLOOKUP(Table58[[#This Row],[CONTROLN]],vlookup_table[],7,FALSE)</f>
        <v>10</v>
      </c>
      <c r="R372">
        <f t="shared" si="15"/>
        <v>82</v>
      </c>
      <c r="S3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2" t="str">
        <f>IF(Table58[[#This Row],[GENDER]]="M","Hombre","Mujer")</f>
        <v>Mujer</v>
      </c>
      <c r="U372" t="str">
        <f>_xlfn.CONCAT(Table58[[#This Row],[STATE]]," ", Table58[[#This Row],[DOMAIN]])</f>
        <v>TX R2</v>
      </c>
      <c r="V372" s="2">
        <f t="shared" ca="1" si="16"/>
        <v>45915</v>
      </c>
      <c r="W372" s="3">
        <f t="shared" ca="1" si="17"/>
        <v>45915.408431249998</v>
      </c>
      <c r="X372">
        <f>ROUND(Table58[[#This Row],[AVGGIFT]],1)</f>
        <v>37.200000000000003</v>
      </c>
    </row>
    <row r="373" spans="1:24" x14ac:dyDescent="0.35">
      <c r="A373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  <c r="N373">
        <f>VLOOKUP(Table58[[#This Row],[CONTROLN]],vlookup_table[],2,FALSE)</f>
        <v>28</v>
      </c>
      <c r="O373">
        <f>VLOOKUP(Table58[[#This Row],[CONTROLN]],vlookup_table[],4,FALSE)</f>
        <v>3001</v>
      </c>
      <c r="P373" t="str">
        <f>VLOOKUP(Table58[[#This Row],[CONTROLN]],vlookup_table[],5,FALSE)</f>
        <v>S1</v>
      </c>
      <c r="Q373">
        <f>VLOOKUP(Table58[[#This Row],[CONTROLN]],vlookup_table[],7,FALSE)</f>
        <v>10</v>
      </c>
      <c r="R373">
        <f t="shared" si="15"/>
        <v>67</v>
      </c>
      <c r="S3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3" t="str">
        <f>IF(Table58[[#This Row],[GENDER]]="M","Hombre","Mujer")</f>
        <v>Mujer</v>
      </c>
      <c r="U373" t="str">
        <f>_xlfn.CONCAT(Table58[[#This Row],[STATE]]," ", Table58[[#This Row],[DOMAIN]])</f>
        <v>IL S1</v>
      </c>
      <c r="V373" s="2">
        <f t="shared" ca="1" si="16"/>
        <v>45915</v>
      </c>
      <c r="W373" s="3">
        <f t="shared" ca="1" si="17"/>
        <v>45915.408431249998</v>
      </c>
      <c r="X373">
        <f>ROUND(Table58[[#This Row],[AVGGIFT]],1)</f>
        <v>7</v>
      </c>
    </row>
    <row r="374" spans="1:24" x14ac:dyDescent="0.35">
      <c r="A374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  <c r="N374">
        <f>VLOOKUP(Table58[[#This Row],[CONTROLN]],vlookup_table[],2,FALSE)</f>
        <v>0</v>
      </c>
      <c r="O374">
        <f>VLOOKUP(Table58[[#This Row],[CONTROLN]],vlookup_table[],4,FALSE)</f>
        <v>0</v>
      </c>
      <c r="P374" t="str">
        <f>VLOOKUP(Table58[[#This Row],[CONTROLN]],vlookup_table[],5,FALSE)</f>
        <v>C2</v>
      </c>
      <c r="Q374">
        <f>VLOOKUP(Table58[[#This Row],[CONTROLN]],vlookup_table[],7,FALSE)</f>
        <v>10</v>
      </c>
      <c r="R374" t="str">
        <f t="shared" si="15"/>
        <v/>
      </c>
      <c r="S3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4" t="str">
        <f>IF(Table58[[#This Row],[GENDER]]="M","Hombre","Mujer")</f>
        <v>Mujer</v>
      </c>
      <c r="U374" t="str">
        <f>_xlfn.CONCAT(Table58[[#This Row],[STATE]]," ", Table58[[#This Row],[DOMAIN]])</f>
        <v>TX C2</v>
      </c>
      <c r="V374" s="2">
        <f t="shared" ca="1" si="16"/>
        <v>45915</v>
      </c>
      <c r="W374" s="3">
        <f t="shared" ca="1" si="17"/>
        <v>45915.408431249998</v>
      </c>
      <c r="X374">
        <f>ROUND(Table58[[#This Row],[AVGGIFT]],1)</f>
        <v>12.4</v>
      </c>
    </row>
    <row r="375" spans="1:24" x14ac:dyDescent="0.35">
      <c r="A375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  <c r="N375">
        <f>VLOOKUP(Table58[[#This Row],[CONTROLN]],vlookup_table[],2,FALSE)</f>
        <v>0</v>
      </c>
      <c r="O375">
        <f>VLOOKUP(Table58[[#This Row],[CONTROLN]],vlookup_table[],4,FALSE)</f>
        <v>2001</v>
      </c>
      <c r="P375" t="str">
        <f>VLOOKUP(Table58[[#This Row],[CONTROLN]],vlookup_table[],5,FALSE)</f>
        <v>S1</v>
      </c>
      <c r="Q375">
        <f>VLOOKUP(Table58[[#This Row],[CONTROLN]],vlookup_table[],7,FALSE)</f>
        <v>15</v>
      </c>
      <c r="R375">
        <f t="shared" si="15"/>
        <v>77</v>
      </c>
      <c r="S3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5" t="str">
        <f>IF(Table58[[#This Row],[GENDER]]="M","Hombre","Mujer")</f>
        <v>Mujer</v>
      </c>
      <c r="U375" t="str">
        <f>_xlfn.CONCAT(Table58[[#This Row],[STATE]]," ", Table58[[#This Row],[DOMAIN]])</f>
        <v>NE S1</v>
      </c>
      <c r="V375" s="2">
        <f t="shared" ca="1" si="16"/>
        <v>45915</v>
      </c>
      <c r="W375" s="3">
        <f t="shared" ca="1" si="17"/>
        <v>45915.408431249998</v>
      </c>
      <c r="X375">
        <f>ROUND(Table58[[#This Row],[AVGGIFT]],1)</f>
        <v>15</v>
      </c>
    </row>
    <row r="376" spans="1:24" x14ac:dyDescent="0.35">
      <c r="A376">
        <v>153450</v>
      </c>
      <c r="B376" t="s">
        <v>22</v>
      </c>
      <c r="C376" t="s">
        <v>109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  <c r="N376">
        <f>VLOOKUP(Table58[[#This Row],[CONTROLN]],vlookup_table[],2,FALSE)</f>
        <v>0</v>
      </c>
      <c r="O376">
        <f>VLOOKUP(Table58[[#This Row],[CONTROLN]],vlookup_table[],4,FALSE)</f>
        <v>0</v>
      </c>
      <c r="P376" t="str">
        <f>VLOOKUP(Table58[[#This Row],[CONTROLN]],vlookup_table[],5,FALSE)</f>
        <v>U3</v>
      </c>
      <c r="Q376">
        <f>VLOOKUP(Table58[[#This Row],[CONTROLN]],vlookup_table[],7,FALSE)</f>
        <v>47</v>
      </c>
      <c r="R376" t="str">
        <f t="shared" si="15"/>
        <v/>
      </c>
      <c r="S3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6" t="str">
        <f>IF(Table58[[#This Row],[GENDER]]="M","Hombre","Mujer")</f>
        <v>Mujer</v>
      </c>
      <c r="U376" t="str">
        <f>_xlfn.CONCAT(Table58[[#This Row],[STATE]]," ", Table58[[#This Row],[DOMAIN]])</f>
        <v>CA U3</v>
      </c>
      <c r="V376" s="2">
        <f t="shared" ca="1" si="16"/>
        <v>45915</v>
      </c>
      <c r="W376" s="3">
        <f t="shared" ca="1" si="17"/>
        <v>45915.408431249998</v>
      </c>
      <c r="X376">
        <f>ROUND(Table58[[#This Row],[AVGGIFT]],1)</f>
        <v>24.5</v>
      </c>
    </row>
    <row r="377" spans="1:24" x14ac:dyDescent="0.35">
      <c r="A377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  <c r="N377">
        <f>VLOOKUP(Table58[[#This Row],[CONTROLN]],vlookup_table[],2,FALSE)</f>
        <v>1</v>
      </c>
      <c r="O377">
        <f>VLOOKUP(Table58[[#This Row],[CONTROLN]],vlookup_table[],4,FALSE)</f>
        <v>1803</v>
      </c>
      <c r="P377" t="str">
        <f>VLOOKUP(Table58[[#This Row],[CONTROLN]],vlookup_table[],5,FALSE)</f>
        <v>R3</v>
      </c>
      <c r="Q377">
        <f>VLOOKUP(Table58[[#This Row],[CONTROLN]],vlookup_table[],7,FALSE)</f>
        <v>26</v>
      </c>
      <c r="R377">
        <f t="shared" si="15"/>
        <v>79</v>
      </c>
      <c r="S3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7" t="str">
        <f>IF(Table58[[#This Row],[GENDER]]="M","Hombre","Mujer")</f>
        <v>Hombre</v>
      </c>
      <c r="U377" t="str">
        <f>_xlfn.CONCAT(Table58[[#This Row],[STATE]]," ", Table58[[#This Row],[DOMAIN]])</f>
        <v>TX R3</v>
      </c>
      <c r="V377" s="2">
        <f t="shared" ca="1" si="16"/>
        <v>45915</v>
      </c>
      <c r="W377" s="3">
        <f t="shared" ca="1" si="17"/>
        <v>45915.408431249998</v>
      </c>
      <c r="X377">
        <f>ROUND(Table58[[#This Row],[AVGGIFT]],1)</f>
        <v>18.100000000000001</v>
      </c>
    </row>
    <row r="378" spans="1:24" x14ac:dyDescent="0.35">
      <c r="A378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  <c r="N378">
        <f>VLOOKUP(Table58[[#This Row],[CONTROLN]],vlookup_table[],2,FALSE)</f>
        <v>2</v>
      </c>
      <c r="O378">
        <f>VLOOKUP(Table58[[#This Row],[CONTROLN]],vlookup_table[],4,FALSE)</f>
        <v>0</v>
      </c>
      <c r="P378" t="str">
        <f>VLOOKUP(Table58[[#This Row],[CONTROLN]],vlookup_table[],5,FALSE)</f>
        <v>R3</v>
      </c>
      <c r="Q378">
        <f>VLOOKUP(Table58[[#This Row],[CONTROLN]],vlookup_table[],7,FALSE)</f>
        <v>9</v>
      </c>
      <c r="R378" t="str">
        <f t="shared" si="15"/>
        <v/>
      </c>
      <c r="S3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8" t="str">
        <f>IF(Table58[[#This Row],[GENDER]]="M","Hombre","Mujer")</f>
        <v>Hombre</v>
      </c>
      <c r="U378" t="str">
        <f>_xlfn.CONCAT(Table58[[#This Row],[STATE]]," ", Table58[[#This Row],[DOMAIN]])</f>
        <v>MI R3</v>
      </c>
      <c r="V378" s="2">
        <f t="shared" ca="1" si="16"/>
        <v>45915</v>
      </c>
      <c r="W378" s="3">
        <f t="shared" ca="1" si="17"/>
        <v>45915.408431249998</v>
      </c>
      <c r="X378">
        <f>ROUND(Table58[[#This Row],[AVGGIFT]],1)</f>
        <v>5.5</v>
      </c>
    </row>
    <row r="379" spans="1:24" x14ac:dyDescent="0.35">
      <c r="A379">
        <v>155541</v>
      </c>
      <c r="B379" t="s">
        <v>22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  <c r="N379">
        <f>VLOOKUP(Table58[[#This Row],[CONTROLN]],vlookup_table[],2,FALSE)</f>
        <v>0</v>
      </c>
      <c r="O379">
        <f>VLOOKUP(Table58[[#This Row],[CONTROLN]],vlookup_table[],4,FALSE)</f>
        <v>3410</v>
      </c>
      <c r="P379" t="str">
        <f>VLOOKUP(Table58[[#This Row],[CONTROLN]],vlookup_table[],5,FALSE)</f>
        <v>T1</v>
      </c>
      <c r="Q379">
        <f>VLOOKUP(Table58[[#This Row],[CONTROLN]],vlookup_table[],7,FALSE)</f>
        <v>10</v>
      </c>
      <c r="R379">
        <f t="shared" si="15"/>
        <v>62</v>
      </c>
      <c r="S3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" t="str">
        <f>IF(Table58[[#This Row],[GENDER]]="M","Hombre","Mujer")</f>
        <v>Hombre</v>
      </c>
      <c r="U379" t="str">
        <f>_xlfn.CONCAT(Table58[[#This Row],[STATE]]," ", Table58[[#This Row],[DOMAIN]])</f>
        <v>CA T1</v>
      </c>
      <c r="V379" s="2">
        <f t="shared" ca="1" si="16"/>
        <v>45915</v>
      </c>
      <c r="W379" s="3">
        <f t="shared" ca="1" si="17"/>
        <v>45915.408431249998</v>
      </c>
      <c r="X379">
        <f>ROUND(Table58[[#This Row],[AVGGIFT]],1)</f>
        <v>9.8000000000000007</v>
      </c>
    </row>
    <row r="380" spans="1:24" x14ac:dyDescent="0.35">
      <c r="A380">
        <v>77107</v>
      </c>
      <c r="B380" t="s">
        <v>36</v>
      </c>
      <c r="C380" t="s">
        <v>14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  <c r="N380">
        <f>VLOOKUP(Table58[[#This Row],[CONTROLN]],vlookup_table[],2,FALSE)</f>
        <v>0</v>
      </c>
      <c r="O380">
        <f>VLOOKUP(Table58[[#This Row],[CONTROLN]],vlookup_table[],4,FALSE)</f>
        <v>4306</v>
      </c>
      <c r="P380" t="str">
        <f>VLOOKUP(Table58[[#This Row],[CONTROLN]],vlookup_table[],5,FALSE)</f>
        <v>S1</v>
      </c>
      <c r="Q380">
        <f>VLOOKUP(Table58[[#This Row],[CONTROLN]],vlookup_table[],7,FALSE)</f>
        <v>14</v>
      </c>
      <c r="R380">
        <f t="shared" si="15"/>
        <v>54</v>
      </c>
      <c r="S3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0" t="str">
        <f>IF(Table58[[#This Row],[GENDER]]="M","Hombre","Mujer")</f>
        <v>Hombre</v>
      </c>
      <c r="U380" t="str">
        <f>_xlfn.CONCAT(Table58[[#This Row],[STATE]]," ", Table58[[#This Row],[DOMAIN]])</f>
        <v>WI S1</v>
      </c>
      <c r="V380" s="2">
        <f t="shared" ca="1" si="16"/>
        <v>45915</v>
      </c>
      <c r="W380" s="3">
        <f t="shared" ca="1" si="17"/>
        <v>45915.408431249998</v>
      </c>
      <c r="X380">
        <f>ROUND(Table58[[#This Row],[AVGGIFT]],1)</f>
        <v>11.7</v>
      </c>
    </row>
    <row r="381" spans="1:24" x14ac:dyDescent="0.35">
      <c r="A38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  <c r="N381">
        <f>VLOOKUP(Table58[[#This Row],[CONTROLN]],vlookup_table[],2,FALSE)</f>
        <v>1</v>
      </c>
      <c r="O381">
        <f>VLOOKUP(Table58[[#This Row],[CONTROLN]],vlookup_table[],4,FALSE)</f>
        <v>0</v>
      </c>
      <c r="P381" t="str">
        <f>VLOOKUP(Table58[[#This Row],[CONTROLN]],vlookup_table[],5,FALSE)</f>
        <v>R2</v>
      </c>
      <c r="Q381">
        <f>VLOOKUP(Table58[[#This Row],[CONTROLN]],vlookup_table[],7,FALSE)</f>
        <v>10</v>
      </c>
      <c r="R381" t="str">
        <f t="shared" si="15"/>
        <v/>
      </c>
      <c r="S3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1" t="str">
        <f>IF(Table58[[#This Row],[GENDER]]="M","Hombre","Mujer")</f>
        <v>Hombre</v>
      </c>
      <c r="U381" t="str">
        <f>_xlfn.CONCAT(Table58[[#This Row],[STATE]]," ", Table58[[#This Row],[DOMAIN]])</f>
        <v>TN R2</v>
      </c>
      <c r="V381" s="2">
        <f t="shared" ca="1" si="16"/>
        <v>45915</v>
      </c>
      <c r="W381" s="3">
        <f t="shared" ca="1" si="17"/>
        <v>45915.408431249998</v>
      </c>
      <c r="X381">
        <f>ROUND(Table58[[#This Row],[AVGGIFT]],1)</f>
        <v>8.6</v>
      </c>
    </row>
    <row r="382" spans="1:24" x14ac:dyDescent="0.35">
      <c r="A382">
        <v>152053</v>
      </c>
      <c r="B382" t="s">
        <v>22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  <c r="N382">
        <f>VLOOKUP(Table58[[#This Row],[CONTROLN]],vlookup_table[],2,FALSE)</f>
        <v>2</v>
      </c>
      <c r="O382">
        <f>VLOOKUP(Table58[[#This Row],[CONTROLN]],vlookup_table[],4,FALSE)</f>
        <v>5305</v>
      </c>
      <c r="P382" t="str">
        <f>VLOOKUP(Table58[[#This Row],[CONTROLN]],vlookup_table[],5,FALSE)</f>
        <v>S1</v>
      </c>
      <c r="Q382">
        <f>VLOOKUP(Table58[[#This Row],[CONTROLN]],vlookup_table[],7,FALSE)</f>
        <v>25</v>
      </c>
      <c r="R382">
        <f t="shared" si="15"/>
        <v>44</v>
      </c>
      <c r="S3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2" t="str">
        <f>IF(Table58[[#This Row],[GENDER]]="M","Hombre","Mujer")</f>
        <v>Mujer</v>
      </c>
      <c r="U382" t="str">
        <f>_xlfn.CONCAT(Table58[[#This Row],[STATE]]," ", Table58[[#This Row],[DOMAIN]])</f>
        <v>CA S1</v>
      </c>
      <c r="V382" s="2">
        <f t="shared" ca="1" si="16"/>
        <v>45915</v>
      </c>
      <c r="W382" s="3">
        <f t="shared" ca="1" si="17"/>
        <v>45915.408431249998</v>
      </c>
      <c r="X382">
        <f>ROUND(Table58[[#This Row],[AVGGIFT]],1)</f>
        <v>12.5</v>
      </c>
    </row>
    <row r="383" spans="1:24" x14ac:dyDescent="0.35">
      <c r="A383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  <c r="N383">
        <f>VLOOKUP(Table58[[#This Row],[CONTROLN]],vlookup_table[],2,FALSE)</f>
        <v>1</v>
      </c>
      <c r="O383">
        <f>VLOOKUP(Table58[[#This Row],[CONTROLN]],vlookup_table[],4,FALSE)</f>
        <v>1401</v>
      </c>
      <c r="P383" t="str">
        <f>VLOOKUP(Table58[[#This Row],[CONTROLN]],vlookup_table[],5,FALSE)</f>
        <v>C1</v>
      </c>
      <c r="Q383">
        <f>VLOOKUP(Table58[[#This Row],[CONTROLN]],vlookup_table[],7,FALSE)</f>
        <v>10</v>
      </c>
      <c r="R383">
        <f t="shared" si="15"/>
        <v>83</v>
      </c>
      <c r="S3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3" t="str">
        <f>IF(Table58[[#This Row],[GENDER]]="M","Hombre","Mujer")</f>
        <v>Hombre</v>
      </c>
      <c r="U383" t="str">
        <f>_xlfn.CONCAT(Table58[[#This Row],[STATE]]," ", Table58[[#This Row],[DOMAIN]])</f>
        <v>FL C1</v>
      </c>
      <c r="V383" s="2">
        <f t="shared" ca="1" si="16"/>
        <v>45915</v>
      </c>
      <c r="W383" s="3">
        <f t="shared" ca="1" si="17"/>
        <v>45915.408431249998</v>
      </c>
      <c r="X383">
        <f>ROUND(Table58[[#This Row],[AVGGIFT]],1)</f>
        <v>7.8</v>
      </c>
    </row>
    <row r="384" spans="1:24" x14ac:dyDescent="0.35">
      <c r="A384">
        <v>16099</v>
      </c>
      <c r="B384" t="s">
        <v>18</v>
      </c>
      <c r="C384" t="s">
        <v>17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  <c r="N384">
        <f>VLOOKUP(Table58[[#This Row],[CONTROLN]],vlookup_table[],2,FALSE)</f>
        <v>0</v>
      </c>
      <c r="O384">
        <f>VLOOKUP(Table58[[#This Row],[CONTROLN]],vlookup_table[],4,FALSE)</f>
        <v>2701</v>
      </c>
      <c r="P384" t="str">
        <f>VLOOKUP(Table58[[#This Row],[CONTROLN]],vlookup_table[],5,FALSE)</f>
        <v>R2</v>
      </c>
      <c r="Q384">
        <f>VLOOKUP(Table58[[#This Row],[CONTROLN]],vlookup_table[],7,FALSE)</f>
        <v>12</v>
      </c>
      <c r="R384">
        <f t="shared" si="15"/>
        <v>70</v>
      </c>
      <c r="S3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4" t="str">
        <f>IF(Table58[[#This Row],[GENDER]]="M","Hombre","Mujer")</f>
        <v>Mujer</v>
      </c>
      <c r="U384" t="str">
        <f>_xlfn.CONCAT(Table58[[#This Row],[STATE]]," ", Table58[[#This Row],[DOMAIN]])</f>
        <v>NC R2</v>
      </c>
      <c r="V384" s="2">
        <f t="shared" ca="1" si="16"/>
        <v>45915</v>
      </c>
      <c r="W384" s="3">
        <f t="shared" ca="1" si="17"/>
        <v>45915.408431249998</v>
      </c>
      <c r="X384">
        <f>ROUND(Table58[[#This Row],[AVGGIFT]],1)</f>
        <v>5.5</v>
      </c>
    </row>
    <row r="385" spans="1:24" x14ac:dyDescent="0.35">
      <c r="A385">
        <v>166337</v>
      </c>
      <c r="B385" t="s">
        <v>22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  <c r="N385">
        <f>VLOOKUP(Table58[[#This Row],[CONTROLN]],vlookup_table[],2,FALSE)</f>
        <v>1002</v>
      </c>
      <c r="O385">
        <f>VLOOKUP(Table58[[#This Row],[CONTROLN]],vlookup_table[],4,FALSE)</f>
        <v>5401</v>
      </c>
      <c r="P385" t="str">
        <f>VLOOKUP(Table58[[#This Row],[CONTROLN]],vlookup_table[],5,FALSE)</f>
        <v>S1</v>
      </c>
      <c r="Q385">
        <f>VLOOKUP(Table58[[#This Row],[CONTROLN]],vlookup_table[],7,FALSE)</f>
        <v>15</v>
      </c>
      <c r="R385">
        <f t="shared" si="15"/>
        <v>43</v>
      </c>
      <c r="S3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5" t="str">
        <f>IF(Table58[[#This Row],[GENDER]]="M","Hombre","Mujer")</f>
        <v>Hombre</v>
      </c>
      <c r="U385" t="str">
        <f>_xlfn.CONCAT(Table58[[#This Row],[STATE]]," ", Table58[[#This Row],[DOMAIN]])</f>
        <v>CA S1</v>
      </c>
      <c r="V385" s="2">
        <f t="shared" ca="1" si="16"/>
        <v>45915</v>
      </c>
      <c r="W385" s="3">
        <f t="shared" ca="1" si="17"/>
        <v>45915.408431249998</v>
      </c>
      <c r="X385">
        <f>ROUND(Table58[[#This Row],[AVGGIFT]],1)</f>
        <v>15</v>
      </c>
    </row>
    <row r="386" spans="1:24" x14ac:dyDescent="0.35">
      <c r="A386">
        <v>142495</v>
      </c>
      <c r="B386" t="s">
        <v>22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  <c r="N386">
        <f>VLOOKUP(Table58[[#This Row],[CONTROLN]],vlookup_table[],2,FALSE)</f>
        <v>28</v>
      </c>
      <c r="O386">
        <f>VLOOKUP(Table58[[#This Row],[CONTROLN]],vlookup_table[],4,FALSE)</f>
        <v>0</v>
      </c>
      <c r="P386" t="str">
        <f>VLOOKUP(Table58[[#This Row],[CONTROLN]],vlookup_table[],5,FALSE)</f>
        <v>U1</v>
      </c>
      <c r="Q386">
        <f>VLOOKUP(Table58[[#This Row],[CONTROLN]],vlookup_table[],7,FALSE)</f>
        <v>21</v>
      </c>
      <c r="R386" t="str">
        <f t="shared" ref="R386:R449" si="18">IF(OR(O386="",O386=0),"",(1997-(1900+INT(O386/100)))-IF(MOD(O386,100)&gt;6,1,0))</f>
        <v/>
      </c>
      <c r="S3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6" t="str">
        <f>IF(Table58[[#This Row],[GENDER]]="M","Hombre","Mujer")</f>
        <v>Mujer</v>
      </c>
      <c r="U386" t="str">
        <f>_xlfn.CONCAT(Table58[[#This Row],[STATE]]," ", Table58[[#This Row],[DOMAIN]])</f>
        <v>CA U1</v>
      </c>
      <c r="V386" s="2">
        <f t="shared" ref="V386:V449" ca="1" si="19">TODAY()</f>
        <v>45915</v>
      </c>
      <c r="W386" s="3">
        <f t="shared" ref="W386:W449" ca="1" si="20">NOW()</f>
        <v>45915.408431249998</v>
      </c>
      <c r="X386">
        <f>ROUND(Table58[[#This Row],[AVGGIFT]],1)</f>
        <v>11.4</v>
      </c>
    </row>
    <row r="387" spans="1:24" x14ac:dyDescent="0.35">
      <c r="A387">
        <v>66891</v>
      </c>
      <c r="B387" t="s">
        <v>30</v>
      </c>
      <c r="C387" t="s">
        <v>109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  <c r="N387">
        <f>VLOOKUP(Table58[[#This Row],[CONTROLN]],vlookup_table[],2,FALSE)</f>
        <v>0</v>
      </c>
      <c r="O387">
        <f>VLOOKUP(Table58[[#This Row],[CONTROLN]],vlookup_table[],4,FALSE)</f>
        <v>0</v>
      </c>
      <c r="P387" t="str">
        <f>VLOOKUP(Table58[[#This Row],[CONTROLN]],vlookup_table[],5,FALSE)</f>
        <v>S1</v>
      </c>
      <c r="Q387">
        <f>VLOOKUP(Table58[[#This Row],[CONTROLN]],vlookup_table[],7,FALSE)</f>
        <v>5</v>
      </c>
      <c r="R387" t="str">
        <f t="shared" si="18"/>
        <v/>
      </c>
      <c r="S3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7" t="str">
        <f>IF(Table58[[#This Row],[GENDER]]="M","Hombre","Mujer")</f>
        <v>Mujer</v>
      </c>
      <c r="U387" t="str">
        <f>_xlfn.CONCAT(Table58[[#This Row],[STATE]]," ", Table58[[#This Row],[DOMAIN]])</f>
        <v>MI S1</v>
      </c>
      <c r="V387" s="2">
        <f t="shared" ca="1" si="19"/>
        <v>45915</v>
      </c>
      <c r="W387" s="3">
        <f t="shared" ca="1" si="20"/>
        <v>45915.408431249998</v>
      </c>
      <c r="X387">
        <f>ROUND(Table58[[#This Row],[AVGGIFT]],1)</f>
        <v>3.9</v>
      </c>
    </row>
    <row r="388" spans="1:24" x14ac:dyDescent="0.35">
      <c r="A388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  <c r="N388">
        <f>VLOOKUP(Table58[[#This Row],[CONTROLN]],vlookup_table[],2,FALSE)</f>
        <v>0</v>
      </c>
      <c r="O388">
        <f>VLOOKUP(Table58[[#This Row],[CONTROLN]],vlookup_table[],4,FALSE)</f>
        <v>0</v>
      </c>
      <c r="P388" t="str">
        <f>VLOOKUP(Table58[[#This Row],[CONTROLN]],vlookup_table[],5,FALSE)</f>
        <v>R2</v>
      </c>
      <c r="Q388">
        <f>VLOOKUP(Table58[[#This Row],[CONTROLN]],vlookup_table[],7,FALSE)</f>
        <v>10</v>
      </c>
      <c r="R388" t="str">
        <f t="shared" si="18"/>
        <v/>
      </c>
      <c r="S3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8" t="str">
        <f>IF(Table58[[#This Row],[GENDER]]="M","Hombre","Mujer")</f>
        <v>Mujer</v>
      </c>
      <c r="U388" t="str">
        <f>_xlfn.CONCAT(Table58[[#This Row],[STATE]]," ", Table58[[#This Row],[DOMAIN]])</f>
        <v>TX R2</v>
      </c>
      <c r="V388" s="2">
        <f t="shared" ca="1" si="19"/>
        <v>45915</v>
      </c>
      <c r="W388" s="3">
        <f t="shared" ca="1" si="20"/>
        <v>45915.408431249998</v>
      </c>
      <c r="X388">
        <f>ROUND(Table58[[#This Row],[AVGGIFT]],1)</f>
        <v>10.8</v>
      </c>
    </row>
    <row r="389" spans="1:24" x14ac:dyDescent="0.35">
      <c r="A389">
        <v>168389</v>
      </c>
      <c r="B389" t="s">
        <v>22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  <c r="N389">
        <f>VLOOKUP(Table58[[#This Row],[CONTROLN]],vlookup_table[],2,FALSE)</f>
        <v>28</v>
      </c>
      <c r="O389">
        <f>VLOOKUP(Table58[[#This Row],[CONTROLN]],vlookup_table[],4,FALSE)</f>
        <v>0</v>
      </c>
      <c r="P389" t="str">
        <f>VLOOKUP(Table58[[#This Row],[CONTROLN]],vlookup_table[],5,FALSE)</f>
        <v>U1</v>
      </c>
      <c r="Q389">
        <f>VLOOKUP(Table58[[#This Row],[CONTROLN]],vlookup_table[],7,FALSE)</f>
        <v>20</v>
      </c>
      <c r="R389" t="str">
        <f t="shared" si="18"/>
        <v/>
      </c>
      <c r="S3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9" t="str">
        <f>IF(Table58[[#This Row],[GENDER]]="M","Hombre","Mujer")</f>
        <v>Mujer</v>
      </c>
      <c r="U389" t="str">
        <f>_xlfn.CONCAT(Table58[[#This Row],[STATE]]," ", Table58[[#This Row],[DOMAIN]])</f>
        <v>CA U1</v>
      </c>
      <c r="V389" s="2">
        <f t="shared" ca="1" si="19"/>
        <v>45915</v>
      </c>
      <c r="W389" s="3">
        <f t="shared" ca="1" si="20"/>
        <v>45915.408431249998</v>
      </c>
      <c r="X389">
        <f>ROUND(Table58[[#This Row],[AVGGIFT]],1)</f>
        <v>15</v>
      </c>
    </row>
    <row r="390" spans="1:24" x14ac:dyDescent="0.35">
      <c r="A390">
        <v>14982</v>
      </c>
      <c r="B390" t="s">
        <v>22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  <c r="N390">
        <f>VLOOKUP(Table58[[#This Row],[CONTROLN]],vlookup_table[],2,FALSE)</f>
        <v>0</v>
      </c>
      <c r="O390">
        <f>VLOOKUP(Table58[[#This Row],[CONTROLN]],vlookup_table[],4,FALSE)</f>
        <v>0</v>
      </c>
      <c r="P390" t="str">
        <f>VLOOKUP(Table58[[#This Row],[CONTROLN]],vlookup_table[],5,FALSE)</f>
        <v>U1</v>
      </c>
      <c r="Q390">
        <f>VLOOKUP(Table58[[#This Row],[CONTROLN]],vlookup_table[],7,FALSE)</f>
        <v>15</v>
      </c>
      <c r="R390" t="str">
        <f t="shared" si="18"/>
        <v/>
      </c>
      <c r="S3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0" t="str">
        <f>IF(Table58[[#This Row],[GENDER]]="M","Hombre","Mujer")</f>
        <v>Mujer</v>
      </c>
      <c r="U390" t="str">
        <f>_xlfn.CONCAT(Table58[[#This Row],[STATE]]," ", Table58[[#This Row],[DOMAIN]])</f>
        <v>CA U1</v>
      </c>
      <c r="V390" s="2">
        <f t="shared" ca="1" si="19"/>
        <v>45915</v>
      </c>
      <c r="W390" s="3">
        <f t="shared" ca="1" si="20"/>
        <v>45915.408431249998</v>
      </c>
      <c r="X390">
        <f>ROUND(Table58[[#This Row],[AVGGIFT]],1)</f>
        <v>16.100000000000001</v>
      </c>
    </row>
    <row r="391" spans="1:24" x14ac:dyDescent="0.35">
      <c r="A39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  <c r="N391">
        <f>VLOOKUP(Table58[[#This Row],[CONTROLN]],vlookup_table[],2,FALSE)</f>
        <v>1</v>
      </c>
      <c r="O391">
        <f>VLOOKUP(Table58[[#This Row],[CONTROLN]],vlookup_table[],4,FALSE)</f>
        <v>4701</v>
      </c>
      <c r="P391" t="str">
        <f>VLOOKUP(Table58[[#This Row],[CONTROLN]],vlookup_table[],5,FALSE)</f>
        <v>C1</v>
      </c>
      <c r="Q391">
        <f>VLOOKUP(Table58[[#This Row],[CONTROLN]],vlookup_table[],7,FALSE)</f>
        <v>10</v>
      </c>
      <c r="R391">
        <f t="shared" si="18"/>
        <v>50</v>
      </c>
      <c r="S3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1" t="str">
        <f>IF(Table58[[#This Row],[GENDER]]="M","Hombre","Mujer")</f>
        <v>Hombre</v>
      </c>
      <c r="U391" t="str">
        <f>_xlfn.CONCAT(Table58[[#This Row],[STATE]]," ", Table58[[#This Row],[DOMAIN]])</f>
        <v>MN C1</v>
      </c>
      <c r="V391" s="2">
        <f t="shared" ca="1" si="19"/>
        <v>45915</v>
      </c>
      <c r="W391" s="3">
        <f t="shared" ca="1" si="20"/>
        <v>45915.408431249998</v>
      </c>
      <c r="X391">
        <f>ROUND(Table58[[#This Row],[AVGGIFT]],1)</f>
        <v>7.4</v>
      </c>
    </row>
    <row r="392" spans="1:24" x14ac:dyDescent="0.35">
      <c r="A392">
        <v>144393</v>
      </c>
      <c r="B392" t="s">
        <v>22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  <c r="N392">
        <f>VLOOKUP(Table58[[#This Row],[CONTROLN]],vlookup_table[],2,FALSE)</f>
        <v>0</v>
      </c>
      <c r="O392">
        <f>VLOOKUP(Table58[[#This Row],[CONTROLN]],vlookup_table[],4,FALSE)</f>
        <v>1909</v>
      </c>
      <c r="P392" t="str">
        <f>VLOOKUP(Table58[[#This Row],[CONTROLN]],vlookup_table[],5,FALSE)</f>
        <v>U2</v>
      </c>
      <c r="Q392">
        <f>VLOOKUP(Table58[[#This Row],[CONTROLN]],vlookup_table[],7,FALSE)</f>
        <v>15</v>
      </c>
      <c r="R392">
        <f t="shared" si="18"/>
        <v>77</v>
      </c>
      <c r="S3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2" t="str">
        <f>IF(Table58[[#This Row],[GENDER]]="M","Hombre","Mujer")</f>
        <v>Mujer</v>
      </c>
      <c r="U392" t="str">
        <f>_xlfn.CONCAT(Table58[[#This Row],[STATE]]," ", Table58[[#This Row],[DOMAIN]])</f>
        <v>CA U2</v>
      </c>
      <c r="V392" s="2">
        <f t="shared" ca="1" si="19"/>
        <v>45915</v>
      </c>
      <c r="W392" s="3">
        <f t="shared" ca="1" si="20"/>
        <v>45915.408431249998</v>
      </c>
      <c r="X392">
        <f>ROUND(Table58[[#This Row],[AVGGIFT]],1)</f>
        <v>8.6</v>
      </c>
    </row>
    <row r="393" spans="1:24" x14ac:dyDescent="0.35">
      <c r="A393">
        <v>4907</v>
      </c>
      <c r="B393" t="s">
        <v>35</v>
      </c>
      <c r="C393" t="s">
        <v>17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  <c r="N393">
        <f>VLOOKUP(Table58[[#This Row],[CONTROLN]],vlookup_table[],2,FALSE)</f>
        <v>2</v>
      </c>
      <c r="O393">
        <f>VLOOKUP(Table58[[#This Row],[CONTROLN]],vlookup_table[],4,FALSE)</f>
        <v>0</v>
      </c>
      <c r="P393" t="str">
        <f>VLOOKUP(Table58[[#This Row],[CONTROLN]],vlookup_table[],5,FALSE)</f>
        <v>C2</v>
      </c>
      <c r="Q393">
        <f>VLOOKUP(Table58[[#This Row],[CONTROLN]],vlookup_table[],7,FALSE)</f>
        <v>22</v>
      </c>
      <c r="R393" t="str">
        <f t="shared" si="18"/>
        <v/>
      </c>
      <c r="S3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3" t="str">
        <f>IF(Table58[[#This Row],[GENDER]]="M","Hombre","Mujer")</f>
        <v>Mujer</v>
      </c>
      <c r="U393" t="str">
        <f>_xlfn.CONCAT(Table58[[#This Row],[STATE]]," ", Table58[[#This Row],[DOMAIN]])</f>
        <v>MT C2</v>
      </c>
      <c r="V393" s="2">
        <f t="shared" ca="1" si="19"/>
        <v>45915</v>
      </c>
      <c r="W393" s="3">
        <f t="shared" ca="1" si="20"/>
        <v>45915.408431249998</v>
      </c>
      <c r="X393">
        <f>ROUND(Table58[[#This Row],[AVGGIFT]],1)</f>
        <v>13.7</v>
      </c>
    </row>
    <row r="394" spans="1:24" x14ac:dyDescent="0.35">
      <c r="A394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  <c r="N394">
        <f>VLOOKUP(Table58[[#This Row],[CONTROLN]],vlookup_table[],2,FALSE)</f>
        <v>1</v>
      </c>
      <c r="O394">
        <f>VLOOKUP(Table58[[#This Row],[CONTROLN]],vlookup_table[],4,FALSE)</f>
        <v>4001</v>
      </c>
      <c r="P394" t="str">
        <f>VLOOKUP(Table58[[#This Row],[CONTROLN]],vlookup_table[],5,FALSE)</f>
        <v>S2</v>
      </c>
      <c r="Q394">
        <f>VLOOKUP(Table58[[#This Row],[CONTROLN]],vlookup_table[],7,FALSE)</f>
        <v>32</v>
      </c>
      <c r="R394">
        <f t="shared" si="18"/>
        <v>57</v>
      </c>
      <c r="S3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4" t="str">
        <f>IF(Table58[[#This Row],[GENDER]]="M","Hombre","Mujer")</f>
        <v>Hombre</v>
      </c>
      <c r="U394" t="str">
        <f>_xlfn.CONCAT(Table58[[#This Row],[STATE]]," ", Table58[[#This Row],[DOMAIN]])</f>
        <v>MO S2</v>
      </c>
      <c r="V394" s="2">
        <f t="shared" ca="1" si="19"/>
        <v>45915</v>
      </c>
      <c r="W394" s="3">
        <f t="shared" ca="1" si="20"/>
        <v>45915.408431249998</v>
      </c>
      <c r="X394">
        <f>ROUND(Table58[[#This Row],[AVGGIFT]],1)</f>
        <v>16.5</v>
      </c>
    </row>
    <row r="395" spans="1:24" x14ac:dyDescent="0.35">
      <c r="A395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  <c r="N395">
        <f>VLOOKUP(Table58[[#This Row],[CONTROLN]],vlookup_table[],2,FALSE)</f>
        <v>1</v>
      </c>
      <c r="O395">
        <f>VLOOKUP(Table58[[#This Row],[CONTROLN]],vlookup_table[],4,FALSE)</f>
        <v>0</v>
      </c>
      <c r="P395" t="str">
        <f>VLOOKUP(Table58[[#This Row],[CONTROLN]],vlookup_table[],5,FALSE)</f>
        <v>T1</v>
      </c>
      <c r="Q395">
        <f>VLOOKUP(Table58[[#This Row],[CONTROLN]],vlookup_table[],7,FALSE)</f>
        <v>15</v>
      </c>
      <c r="R395" t="str">
        <f t="shared" si="18"/>
        <v/>
      </c>
      <c r="S3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5" t="str">
        <f>IF(Table58[[#This Row],[GENDER]]="M","Hombre","Mujer")</f>
        <v>Hombre</v>
      </c>
      <c r="U395" t="str">
        <f>_xlfn.CONCAT(Table58[[#This Row],[STATE]]," ", Table58[[#This Row],[DOMAIN]])</f>
        <v>FL T1</v>
      </c>
      <c r="V395" s="2">
        <f t="shared" ca="1" si="19"/>
        <v>45915</v>
      </c>
      <c r="W395" s="3">
        <f t="shared" ca="1" si="20"/>
        <v>45915.408431249998</v>
      </c>
      <c r="X395">
        <f>ROUND(Table58[[#This Row],[AVGGIFT]],1)</f>
        <v>15</v>
      </c>
    </row>
    <row r="396" spans="1:24" x14ac:dyDescent="0.35">
      <c r="A396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  <c r="N396">
        <f>VLOOKUP(Table58[[#This Row],[CONTROLN]],vlookup_table[],2,FALSE)</f>
        <v>0</v>
      </c>
      <c r="O396">
        <f>VLOOKUP(Table58[[#This Row],[CONTROLN]],vlookup_table[],4,FALSE)</f>
        <v>0</v>
      </c>
      <c r="P396" t="str">
        <f>VLOOKUP(Table58[[#This Row],[CONTROLN]],vlookup_table[],5,FALSE)</f>
        <v>S1</v>
      </c>
      <c r="Q396">
        <f>VLOOKUP(Table58[[#This Row],[CONTROLN]],vlookup_table[],7,FALSE)</f>
        <v>5</v>
      </c>
      <c r="R396" t="str">
        <f t="shared" si="18"/>
        <v/>
      </c>
      <c r="S3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6" t="str">
        <f>IF(Table58[[#This Row],[GENDER]]="M","Hombre","Mujer")</f>
        <v>Mujer</v>
      </c>
      <c r="U396" t="str">
        <f>_xlfn.CONCAT(Table58[[#This Row],[STATE]]," ", Table58[[#This Row],[DOMAIN]])</f>
        <v>TX S1</v>
      </c>
      <c r="V396" s="2">
        <f t="shared" ca="1" si="19"/>
        <v>45915</v>
      </c>
      <c r="W396" s="3">
        <f t="shared" ca="1" si="20"/>
        <v>45915.408431249998</v>
      </c>
      <c r="X396">
        <f>ROUND(Table58[[#This Row],[AVGGIFT]],1)</f>
        <v>7.9</v>
      </c>
    </row>
    <row r="397" spans="1:24" x14ac:dyDescent="0.35">
      <c r="A397">
        <v>169919</v>
      </c>
      <c r="B397" t="s">
        <v>22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  <c r="N397">
        <f>VLOOKUP(Table58[[#This Row],[CONTROLN]],vlookup_table[],2,FALSE)</f>
        <v>0</v>
      </c>
      <c r="O397">
        <f>VLOOKUP(Table58[[#This Row],[CONTROLN]],vlookup_table[],4,FALSE)</f>
        <v>4801</v>
      </c>
      <c r="P397" t="str">
        <f>VLOOKUP(Table58[[#This Row],[CONTROLN]],vlookup_table[],5,FALSE)</f>
        <v>T2</v>
      </c>
      <c r="Q397">
        <f>VLOOKUP(Table58[[#This Row],[CONTROLN]],vlookup_table[],7,FALSE)</f>
        <v>20</v>
      </c>
      <c r="R397">
        <f t="shared" si="18"/>
        <v>49</v>
      </c>
      <c r="S3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7" t="str">
        <f>IF(Table58[[#This Row],[GENDER]]="M","Hombre","Mujer")</f>
        <v>Mujer</v>
      </c>
      <c r="U397" t="str">
        <f>_xlfn.CONCAT(Table58[[#This Row],[STATE]]," ", Table58[[#This Row],[DOMAIN]])</f>
        <v>CA T2</v>
      </c>
      <c r="V397" s="2">
        <f t="shared" ca="1" si="19"/>
        <v>45915</v>
      </c>
      <c r="W397" s="3">
        <f t="shared" ca="1" si="20"/>
        <v>45915.408431249998</v>
      </c>
      <c r="X397">
        <f>ROUND(Table58[[#This Row],[AVGGIFT]],1)</f>
        <v>8.6999999999999993</v>
      </c>
    </row>
    <row r="398" spans="1:24" x14ac:dyDescent="0.35">
      <c r="A398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  <c r="N398">
        <f>VLOOKUP(Table58[[#This Row],[CONTROLN]],vlookup_table[],2,FALSE)</f>
        <v>1</v>
      </c>
      <c r="O398">
        <f>VLOOKUP(Table58[[#This Row],[CONTROLN]],vlookup_table[],4,FALSE)</f>
        <v>6102</v>
      </c>
      <c r="P398" t="str">
        <f>VLOOKUP(Table58[[#This Row],[CONTROLN]],vlookup_table[],5,FALSE)</f>
        <v>S2</v>
      </c>
      <c r="Q398">
        <f>VLOOKUP(Table58[[#This Row],[CONTROLN]],vlookup_table[],7,FALSE)</f>
        <v>15</v>
      </c>
      <c r="R398">
        <f t="shared" si="18"/>
        <v>36</v>
      </c>
      <c r="S3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8" t="str">
        <f>IF(Table58[[#This Row],[GENDER]]="M","Hombre","Mujer")</f>
        <v>Hombre</v>
      </c>
      <c r="U398" t="str">
        <f>_xlfn.CONCAT(Table58[[#This Row],[STATE]]," ", Table58[[#This Row],[DOMAIN]])</f>
        <v>NE S2</v>
      </c>
      <c r="V398" s="2">
        <f t="shared" ca="1" si="19"/>
        <v>45915</v>
      </c>
      <c r="W398" s="3">
        <f t="shared" ca="1" si="20"/>
        <v>45915.408431249998</v>
      </c>
      <c r="X398">
        <f>ROUND(Table58[[#This Row],[AVGGIFT]],1)</f>
        <v>10.9</v>
      </c>
    </row>
    <row r="399" spans="1:24" x14ac:dyDescent="0.35">
      <c r="A399">
        <v>145838</v>
      </c>
      <c r="B399" t="s">
        <v>22</v>
      </c>
      <c r="C399" t="s">
        <v>109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  <c r="N399">
        <f>VLOOKUP(Table58[[#This Row],[CONTROLN]],vlookup_table[],2,FALSE)</f>
        <v>0</v>
      </c>
      <c r="O399">
        <f>VLOOKUP(Table58[[#This Row],[CONTROLN]],vlookup_table[],4,FALSE)</f>
        <v>0</v>
      </c>
      <c r="P399" t="str">
        <f>VLOOKUP(Table58[[#This Row],[CONTROLN]],vlookup_table[],5,FALSE)</f>
        <v>S1</v>
      </c>
      <c r="Q399">
        <f>VLOOKUP(Table58[[#This Row],[CONTROLN]],vlookup_table[],7,FALSE)</f>
        <v>8</v>
      </c>
      <c r="R399" t="str">
        <f t="shared" si="18"/>
        <v/>
      </c>
      <c r="S3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9" t="str">
        <f>IF(Table58[[#This Row],[GENDER]]="M","Hombre","Mujer")</f>
        <v>Mujer</v>
      </c>
      <c r="U399" t="str">
        <f>_xlfn.CONCAT(Table58[[#This Row],[STATE]]," ", Table58[[#This Row],[DOMAIN]])</f>
        <v>CA S1</v>
      </c>
      <c r="V399" s="2">
        <f t="shared" ca="1" si="19"/>
        <v>45915</v>
      </c>
      <c r="W399" s="3">
        <f t="shared" ca="1" si="20"/>
        <v>45915.408431249998</v>
      </c>
      <c r="X399">
        <f>ROUND(Table58[[#This Row],[AVGGIFT]],1)</f>
        <v>20</v>
      </c>
    </row>
    <row r="400" spans="1:24" x14ac:dyDescent="0.35">
      <c r="A400">
        <v>150624</v>
      </c>
      <c r="B400" t="s">
        <v>22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  <c r="N400">
        <f>VLOOKUP(Table58[[#This Row],[CONTROLN]],vlookup_table[],2,FALSE)</f>
        <v>1</v>
      </c>
      <c r="O400">
        <f>VLOOKUP(Table58[[#This Row],[CONTROLN]],vlookup_table[],4,FALSE)</f>
        <v>0</v>
      </c>
      <c r="P400" t="str">
        <f>VLOOKUP(Table58[[#This Row],[CONTROLN]],vlookup_table[],5,FALSE)</f>
        <v>S2</v>
      </c>
      <c r="Q400">
        <f>VLOOKUP(Table58[[#This Row],[CONTROLN]],vlookup_table[],7,FALSE)</f>
        <v>8</v>
      </c>
      <c r="R400" t="str">
        <f t="shared" si="18"/>
        <v/>
      </c>
      <c r="S4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" t="str">
        <f>IF(Table58[[#This Row],[GENDER]]="M","Hombre","Mujer")</f>
        <v>Hombre</v>
      </c>
      <c r="U400" t="str">
        <f>_xlfn.CONCAT(Table58[[#This Row],[STATE]]," ", Table58[[#This Row],[DOMAIN]])</f>
        <v>CA S2</v>
      </c>
      <c r="V400" s="2">
        <f t="shared" ca="1" si="19"/>
        <v>45915</v>
      </c>
      <c r="W400" s="3">
        <f t="shared" ca="1" si="20"/>
        <v>45915.408431249998</v>
      </c>
      <c r="X400">
        <f>ROUND(Table58[[#This Row],[AVGGIFT]],1)</f>
        <v>7.4</v>
      </c>
    </row>
    <row r="401" spans="1:24" x14ac:dyDescent="0.35">
      <c r="A40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  <c r="N401">
        <f>VLOOKUP(Table58[[#This Row],[CONTROLN]],vlookup_table[],2,FALSE)</f>
        <v>0</v>
      </c>
      <c r="O401">
        <f>VLOOKUP(Table58[[#This Row],[CONTROLN]],vlookup_table[],4,FALSE)</f>
        <v>5208</v>
      </c>
      <c r="P401" t="str">
        <f>VLOOKUP(Table58[[#This Row],[CONTROLN]],vlookup_table[],5,FALSE)</f>
        <v>S2</v>
      </c>
      <c r="Q401">
        <f>VLOOKUP(Table58[[#This Row],[CONTROLN]],vlookup_table[],7,FALSE)</f>
        <v>7</v>
      </c>
      <c r="R401">
        <f t="shared" si="18"/>
        <v>44</v>
      </c>
      <c r="S4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1" t="str">
        <f>IF(Table58[[#This Row],[GENDER]]="M","Hombre","Mujer")</f>
        <v>Mujer</v>
      </c>
      <c r="U401" t="str">
        <f>_xlfn.CONCAT(Table58[[#This Row],[STATE]]," ", Table58[[#This Row],[DOMAIN]])</f>
        <v>FL S2</v>
      </c>
      <c r="V401" s="2">
        <f t="shared" ca="1" si="19"/>
        <v>45915</v>
      </c>
      <c r="W401" s="3">
        <f t="shared" ca="1" si="20"/>
        <v>45915.408431249998</v>
      </c>
      <c r="X401">
        <f>ROUND(Table58[[#This Row],[AVGGIFT]],1)</f>
        <v>7.1</v>
      </c>
    </row>
    <row r="402" spans="1:24" x14ac:dyDescent="0.35">
      <c r="A402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  <c r="N402">
        <f>VLOOKUP(Table58[[#This Row],[CONTROLN]],vlookup_table[],2,FALSE)</f>
        <v>1</v>
      </c>
      <c r="O402">
        <f>VLOOKUP(Table58[[#This Row],[CONTROLN]],vlookup_table[],4,FALSE)</f>
        <v>4801</v>
      </c>
      <c r="P402" t="str">
        <f>VLOOKUP(Table58[[#This Row],[CONTROLN]],vlookup_table[],5,FALSE)</f>
        <v>S2</v>
      </c>
      <c r="Q402">
        <f>VLOOKUP(Table58[[#This Row],[CONTROLN]],vlookup_table[],7,FALSE)</f>
        <v>10</v>
      </c>
      <c r="R402">
        <f t="shared" si="18"/>
        <v>49</v>
      </c>
      <c r="S4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2" t="str">
        <f>IF(Table58[[#This Row],[GENDER]]="M","Hombre","Mujer")</f>
        <v>Hombre</v>
      </c>
      <c r="U402" t="str">
        <f>_xlfn.CONCAT(Table58[[#This Row],[STATE]]," ", Table58[[#This Row],[DOMAIN]])</f>
        <v>AZ S2</v>
      </c>
      <c r="V402" s="2">
        <f t="shared" ca="1" si="19"/>
        <v>45915</v>
      </c>
      <c r="W402" s="3">
        <f t="shared" ca="1" si="20"/>
        <v>45915.408431249998</v>
      </c>
      <c r="X402">
        <f>ROUND(Table58[[#This Row],[AVGGIFT]],1)</f>
        <v>7.2</v>
      </c>
    </row>
    <row r="403" spans="1:24" x14ac:dyDescent="0.35">
      <c r="A403">
        <v>49743</v>
      </c>
      <c r="B403" t="s">
        <v>44</v>
      </c>
      <c r="C403" t="s">
        <v>14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  <c r="N403">
        <f>VLOOKUP(Table58[[#This Row],[CONTROLN]],vlookup_table[],2,FALSE)</f>
        <v>1</v>
      </c>
      <c r="O403">
        <f>VLOOKUP(Table58[[#This Row],[CONTROLN]],vlookup_table[],4,FALSE)</f>
        <v>1901</v>
      </c>
      <c r="P403" t="str">
        <f>VLOOKUP(Table58[[#This Row],[CONTROLN]],vlookup_table[],5,FALSE)</f>
        <v>T2</v>
      </c>
      <c r="Q403">
        <f>VLOOKUP(Table58[[#This Row],[CONTROLN]],vlookup_table[],7,FALSE)</f>
        <v>22</v>
      </c>
      <c r="R403">
        <f t="shared" si="18"/>
        <v>78</v>
      </c>
      <c r="S4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3" t="str">
        <f>IF(Table58[[#This Row],[GENDER]]="M","Hombre","Mujer")</f>
        <v>Hombre</v>
      </c>
      <c r="U403" t="str">
        <f>_xlfn.CONCAT(Table58[[#This Row],[STATE]]," ", Table58[[#This Row],[DOMAIN]])</f>
        <v>AL T2</v>
      </c>
      <c r="V403" s="2">
        <f t="shared" ca="1" si="19"/>
        <v>45915</v>
      </c>
      <c r="W403" s="3">
        <f t="shared" ca="1" si="20"/>
        <v>45915.408431249998</v>
      </c>
      <c r="X403">
        <f>ROUND(Table58[[#This Row],[AVGGIFT]],1)</f>
        <v>16</v>
      </c>
    </row>
    <row r="404" spans="1:24" x14ac:dyDescent="0.35">
      <c r="A404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  <c r="N404">
        <f>VLOOKUP(Table58[[#This Row],[CONTROLN]],vlookup_table[],2,FALSE)</f>
        <v>1</v>
      </c>
      <c r="O404">
        <f>VLOOKUP(Table58[[#This Row],[CONTROLN]],vlookup_table[],4,FALSE)</f>
        <v>7001</v>
      </c>
      <c r="P404" t="str">
        <f>VLOOKUP(Table58[[#This Row],[CONTROLN]],vlookup_table[],5,FALSE)</f>
        <v>S1</v>
      </c>
      <c r="Q404">
        <f>VLOOKUP(Table58[[#This Row],[CONTROLN]],vlookup_table[],7,FALSE)</f>
        <v>15</v>
      </c>
      <c r="R404">
        <f t="shared" si="18"/>
        <v>27</v>
      </c>
      <c r="S4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4" t="str">
        <f>IF(Table58[[#This Row],[GENDER]]="M","Hombre","Mujer")</f>
        <v>Hombre</v>
      </c>
      <c r="U404" t="str">
        <f>_xlfn.CONCAT(Table58[[#This Row],[STATE]]," ", Table58[[#This Row],[DOMAIN]])</f>
        <v>MI S1</v>
      </c>
      <c r="V404" s="2">
        <f t="shared" ca="1" si="19"/>
        <v>45915</v>
      </c>
      <c r="W404" s="3">
        <f t="shared" ca="1" si="20"/>
        <v>45915.408431249998</v>
      </c>
      <c r="X404">
        <f>ROUND(Table58[[#This Row],[AVGGIFT]],1)</f>
        <v>12.3</v>
      </c>
    </row>
    <row r="405" spans="1:24" x14ac:dyDescent="0.35">
      <c r="A405">
        <v>172420</v>
      </c>
      <c r="B405" t="s">
        <v>22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  <c r="N405">
        <f>VLOOKUP(Table58[[#This Row],[CONTROLN]],vlookup_table[],2,FALSE)</f>
        <v>0</v>
      </c>
      <c r="O405">
        <f>VLOOKUP(Table58[[#This Row],[CONTROLN]],vlookup_table[],4,FALSE)</f>
        <v>6601</v>
      </c>
      <c r="P405" t="str">
        <f>VLOOKUP(Table58[[#This Row],[CONTROLN]],vlookup_table[],5,FALSE)</f>
        <v>C2</v>
      </c>
      <c r="Q405">
        <f>VLOOKUP(Table58[[#This Row],[CONTROLN]],vlookup_table[],7,FALSE)</f>
        <v>6</v>
      </c>
      <c r="R405">
        <f t="shared" si="18"/>
        <v>31</v>
      </c>
      <c r="S4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5" t="str">
        <f>IF(Table58[[#This Row],[GENDER]]="M","Hombre","Mujer")</f>
        <v>Mujer</v>
      </c>
      <c r="U405" t="str">
        <f>_xlfn.CONCAT(Table58[[#This Row],[STATE]]," ", Table58[[#This Row],[DOMAIN]])</f>
        <v>CA C2</v>
      </c>
      <c r="V405" s="2">
        <f t="shared" ca="1" si="19"/>
        <v>45915</v>
      </c>
      <c r="W405" s="3">
        <f t="shared" ca="1" si="20"/>
        <v>45915.408431249998</v>
      </c>
      <c r="X405">
        <f>ROUND(Table58[[#This Row],[AVGGIFT]],1)</f>
        <v>6.3</v>
      </c>
    </row>
    <row r="406" spans="1:24" x14ac:dyDescent="0.35">
      <c r="A406">
        <v>7494</v>
      </c>
      <c r="B406" t="s">
        <v>22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  <c r="N406">
        <f>VLOOKUP(Table58[[#This Row],[CONTROLN]],vlookup_table[],2,FALSE)</f>
        <v>0</v>
      </c>
      <c r="O406">
        <f>VLOOKUP(Table58[[#This Row],[CONTROLN]],vlookup_table[],4,FALSE)</f>
        <v>2301</v>
      </c>
      <c r="P406" t="str">
        <f>VLOOKUP(Table58[[#This Row],[CONTROLN]],vlookup_table[],5,FALSE)</f>
        <v>C2</v>
      </c>
      <c r="Q406">
        <f>VLOOKUP(Table58[[#This Row],[CONTROLN]],vlookup_table[],7,FALSE)</f>
        <v>6</v>
      </c>
      <c r="R406">
        <f t="shared" si="18"/>
        <v>74</v>
      </c>
      <c r="S4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6" t="str">
        <f>IF(Table58[[#This Row],[GENDER]]="M","Hombre","Mujer")</f>
        <v>Mujer</v>
      </c>
      <c r="U406" t="str">
        <f>_xlfn.CONCAT(Table58[[#This Row],[STATE]]," ", Table58[[#This Row],[DOMAIN]])</f>
        <v>CA C2</v>
      </c>
      <c r="V406" s="2">
        <f t="shared" ca="1" si="19"/>
        <v>45915</v>
      </c>
      <c r="W406" s="3">
        <f t="shared" ca="1" si="20"/>
        <v>45915.408431249998</v>
      </c>
      <c r="X406">
        <f>ROUND(Table58[[#This Row],[AVGGIFT]],1)</f>
        <v>5.2</v>
      </c>
    </row>
    <row r="407" spans="1:24" x14ac:dyDescent="0.35">
      <c r="A407">
        <v>149498</v>
      </c>
      <c r="B407" t="s">
        <v>22</v>
      </c>
      <c r="C407" t="s">
        <v>109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  <c r="N407">
        <f>VLOOKUP(Table58[[#This Row],[CONTROLN]],vlookup_table[],2,FALSE)</f>
        <v>4002</v>
      </c>
      <c r="O407">
        <f>VLOOKUP(Table58[[#This Row],[CONTROLN]],vlookup_table[],4,FALSE)</f>
        <v>3803</v>
      </c>
      <c r="P407" t="str">
        <f>VLOOKUP(Table58[[#This Row],[CONTROLN]],vlookup_table[],5,FALSE)</f>
        <v>S1</v>
      </c>
      <c r="Q407">
        <f>VLOOKUP(Table58[[#This Row],[CONTROLN]],vlookup_table[],7,FALSE)</f>
        <v>20</v>
      </c>
      <c r="R407">
        <f t="shared" si="18"/>
        <v>59</v>
      </c>
      <c r="S4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7" t="str">
        <f>IF(Table58[[#This Row],[GENDER]]="M","Hombre","Mujer")</f>
        <v>Mujer</v>
      </c>
      <c r="U407" t="str">
        <f>_xlfn.CONCAT(Table58[[#This Row],[STATE]]," ", Table58[[#This Row],[DOMAIN]])</f>
        <v>CA S1</v>
      </c>
      <c r="V407" s="2">
        <f t="shared" ca="1" si="19"/>
        <v>45915</v>
      </c>
      <c r="W407" s="3">
        <f t="shared" ca="1" si="20"/>
        <v>45915.408431249998</v>
      </c>
      <c r="X407">
        <f>ROUND(Table58[[#This Row],[AVGGIFT]],1)</f>
        <v>21.7</v>
      </c>
    </row>
    <row r="408" spans="1:24" x14ac:dyDescent="0.35">
      <c r="A408">
        <v>169780</v>
      </c>
      <c r="B408" t="s">
        <v>22</v>
      </c>
      <c r="C408" t="s">
        <v>109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  <c r="N408">
        <f>VLOOKUP(Table58[[#This Row],[CONTROLN]],vlookup_table[],2,FALSE)</f>
        <v>0</v>
      </c>
      <c r="O408">
        <f>VLOOKUP(Table58[[#This Row],[CONTROLN]],vlookup_table[],4,FALSE)</f>
        <v>0</v>
      </c>
      <c r="P408" t="str">
        <f>VLOOKUP(Table58[[#This Row],[CONTROLN]],vlookup_table[],5,FALSE)</f>
        <v>C2</v>
      </c>
      <c r="Q408">
        <f>VLOOKUP(Table58[[#This Row],[CONTROLN]],vlookup_table[],7,FALSE)</f>
        <v>10</v>
      </c>
      <c r="R408" t="str">
        <f t="shared" si="18"/>
        <v/>
      </c>
      <c r="S4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8" t="str">
        <f>IF(Table58[[#This Row],[GENDER]]="M","Hombre","Mujer")</f>
        <v>Mujer</v>
      </c>
      <c r="U408" t="str">
        <f>_xlfn.CONCAT(Table58[[#This Row],[STATE]]," ", Table58[[#This Row],[DOMAIN]])</f>
        <v>CA C2</v>
      </c>
      <c r="V408" s="2">
        <f t="shared" ca="1" si="19"/>
        <v>45915</v>
      </c>
      <c r="W408" s="3">
        <f t="shared" ca="1" si="20"/>
        <v>45915.408431249998</v>
      </c>
      <c r="X408">
        <f>ROUND(Table58[[#This Row],[AVGGIFT]],1)</f>
        <v>12.5</v>
      </c>
    </row>
    <row r="409" spans="1:24" x14ac:dyDescent="0.35">
      <c r="A409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  <c r="N409">
        <f>VLOOKUP(Table58[[#This Row],[CONTROLN]],vlookup_table[],2,FALSE)</f>
        <v>0</v>
      </c>
      <c r="O409">
        <f>VLOOKUP(Table58[[#This Row],[CONTROLN]],vlookup_table[],4,FALSE)</f>
        <v>7501</v>
      </c>
      <c r="P409" t="str">
        <f>VLOOKUP(Table58[[#This Row],[CONTROLN]],vlookup_table[],5,FALSE)</f>
        <v>T2</v>
      </c>
      <c r="Q409">
        <f>VLOOKUP(Table58[[#This Row],[CONTROLN]],vlookup_table[],7,FALSE)</f>
        <v>20</v>
      </c>
      <c r="R409">
        <f t="shared" si="18"/>
        <v>22</v>
      </c>
      <c r="S4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9" t="str">
        <f>IF(Table58[[#This Row],[GENDER]]="M","Hombre","Mujer")</f>
        <v>Mujer</v>
      </c>
      <c r="U409" t="str">
        <f>_xlfn.CONCAT(Table58[[#This Row],[STATE]]," ", Table58[[#This Row],[DOMAIN]])</f>
        <v>MI T2</v>
      </c>
      <c r="V409" s="2">
        <f t="shared" ca="1" si="19"/>
        <v>45915</v>
      </c>
      <c r="W409" s="3">
        <f t="shared" ca="1" si="20"/>
        <v>45915.408431249998</v>
      </c>
      <c r="X409">
        <f>ROUND(Table58[[#This Row],[AVGGIFT]],1)</f>
        <v>20</v>
      </c>
    </row>
    <row r="410" spans="1:24" x14ac:dyDescent="0.35">
      <c r="A410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  <c r="N410">
        <f>VLOOKUP(Table58[[#This Row],[CONTROLN]],vlookup_table[],2,FALSE)</f>
        <v>1</v>
      </c>
      <c r="O410">
        <f>VLOOKUP(Table58[[#This Row],[CONTROLN]],vlookup_table[],4,FALSE)</f>
        <v>801</v>
      </c>
      <c r="P410" t="str">
        <f>VLOOKUP(Table58[[#This Row],[CONTROLN]],vlookup_table[],5,FALSE)</f>
        <v>C3</v>
      </c>
      <c r="Q410">
        <f>VLOOKUP(Table58[[#This Row],[CONTROLN]],vlookup_table[],7,FALSE)</f>
        <v>11</v>
      </c>
      <c r="R410">
        <f t="shared" si="18"/>
        <v>89</v>
      </c>
      <c r="S4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10" t="str">
        <f>IF(Table58[[#This Row],[GENDER]]="M","Hombre","Mujer")</f>
        <v>Hombre</v>
      </c>
      <c r="U410" t="str">
        <f>_xlfn.CONCAT(Table58[[#This Row],[STATE]]," ", Table58[[#This Row],[DOMAIN]])</f>
        <v>TX C3</v>
      </c>
      <c r="V410" s="2">
        <f t="shared" ca="1" si="19"/>
        <v>45915</v>
      </c>
      <c r="W410" s="3">
        <f t="shared" ca="1" si="20"/>
        <v>45915.408431249998</v>
      </c>
      <c r="X410">
        <f>ROUND(Table58[[#This Row],[AVGGIFT]],1)</f>
        <v>5.7</v>
      </c>
    </row>
    <row r="411" spans="1:24" x14ac:dyDescent="0.35">
      <c r="A41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  <c r="N411">
        <f>VLOOKUP(Table58[[#This Row],[CONTROLN]],vlookup_table[],2,FALSE)</f>
        <v>28</v>
      </c>
      <c r="O411">
        <f>VLOOKUP(Table58[[#This Row],[CONTROLN]],vlookup_table[],4,FALSE)</f>
        <v>5406</v>
      </c>
      <c r="P411" t="str">
        <f>VLOOKUP(Table58[[#This Row],[CONTROLN]],vlookup_table[],5,FALSE)</f>
        <v>T2</v>
      </c>
      <c r="Q411">
        <f>VLOOKUP(Table58[[#This Row],[CONTROLN]],vlookup_table[],7,FALSE)</f>
        <v>15</v>
      </c>
      <c r="R411">
        <f t="shared" si="18"/>
        <v>43</v>
      </c>
      <c r="S4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11" t="str">
        <f>IF(Table58[[#This Row],[GENDER]]="M","Hombre","Mujer")</f>
        <v>Mujer</v>
      </c>
      <c r="U411" t="str">
        <f>_xlfn.CONCAT(Table58[[#This Row],[STATE]]," ", Table58[[#This Row],[DOMAIN]])</f>
        <v>TN T2</v>
      </c>
      <c r="V411" s="2">
        <f t="shared" ca="1" si="19"/>
        <v>45915</v>
      </c>
      <c r="W411" s="3">
        <f t="shared" ca="1" si="20"/>
        <v>45915.408431249998</v>
      </c>
      <c r="X411">
        <f>ROUND(Table58[[#This Row],[AVGGIFT]],1)</f>
        <v>9.1</v>
      </c>
    </row>
    <row r="412" spans="1:24" x14ac:dyDescent="0.35">
      <c r="A412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  <c r="N412">
        <f>VLOOKUP(Table58[[#This Row],[CONTROLN]],vlookup_table[],2,FALSE)</f>
        <v>1</v>
      </c>
      <c r="O412">
        <f>VLOOKUP(Table58[[#This Row],[CONTROLN]],vlookup_table[],4,FALSE)</f>
        <v>2108</v>
      </c>
      <c r="P412" t="str">
        <f>VLOOKUP(Table58[[#This Row],[CONTROLN]],vlookup_table[],5,FALSE)</f>
        <v>C2</v>
      </c>
      <c r="Q412">
        <f>VLOOKUP(Table58[[#This Row],[CONTROLN]],vlookup_table[],7,FALSE)</f>
        <v>22</v>
      </c>
      <c r="R412">
        <f t="shared" si="18"/>
        <v>75</v>
      </c>
      <c r="S4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12" t="str">
        <f>IF(Table58[[#This Row],[GENDER]]="M","Hombre","Mujer")</f>
        <v>Hombre</v>
      </c>
      <c r="U412" t="str">
        <f>_xlfn.CONCAT(Table58[[#This Row],[STATE]]," ", Table58[[#This Row],[DOMAIN]])</f>
        <v>FL C2</v>
      </c>
      <c r="V412" s="2">
        <f t="shared" ca="1" si="19"/>
        <v>45915</v>
      </c>
      <c r="W412" s="3">
        <f t="shared" ca="1" si="20"/>
        <v>45915.408431249998</v>
      </c>
      <c r="X412">
        <f>ROUND(Table58[[#This Row],[AVGGIFT]],1)</f>
        <v>16.8</v>
      </c>
    </row>
    <row r="413" spans="1:24" x14ac:dyDescent="0.35">
      <c r="A413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  <c r="N413">
        <f>VLOOKUP(Table58[[#This Row],[CONTROLN]],vlookup_table[],2,FALSE)</f>
        <v>2</v>
      </c>
      <c r="O413">
        <f>VLOOKUP(Table58[[#This Row],[CONTROLN]],vlookup_table[],4,FALSE)</f>
        <v>1511</v>
      </c>
      <c r="P413" t="str">
        <f>VLOOKUP(Table58[[#This Row],[CONTROLN]],vlookup_table[],5,FALSE)</f>
        <v>T1</v>
      </c>
      <c r="Q413">
        <f>VLOOKUP(Table58[[#This Row],[CONTROLN]],vlookup_table[],7,FALSE)</f>
        <v>13</v>
      </c>
      <c r="R413">
        <f t="shared" si="18"/>
        <v>81</v>
      </c>
      <c r="S4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13" t="str">
        <f>IF(Table58[[#This Row],[GENDER]]="M","Hombre","Mujer")</f>
        <v>Hombre</v>
      </c>
      <c r="U413" t="str">
        <f>_xlfn.CONCAT(Table58[[#This Row],[STATE]]," ", Table58[[#This Row],[DOMAIN]])</f>
        <v>MI T1</v>
      </c>
      <c r="V413" s="2">
        <f t="shared" ca="1" si="19"/>
        <v>45915</v>
      </c>
      <c r="W413" s="3">
        <f t="shared" ca="1" si="20"/>
        <v>45915.408431249998</v>
      </c>
      <c r="X413">
        <f>ROUND(Table58[[#This Row],[AVGGIFT]],1)</f>
        <v>12.2</v>
      </c>
    </row>
    <row r="414" spans="1:24" x14ac:dyDescent="0.35">
      <c r="A414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  <c r="N414">
        <f>VLOOKUP(Table58[[#This Row],[CONTROLN]],vlookup_table[],2,FALSE)</f>
        <v>1</v>
      </c>
      <c r="O414">
        <f>VLOOKUP(Table58[[#This Row],[CONTROLN]],vlookup_table[],4,FALSE)</f>
        <v>2301</v>
      </c>
      <c r="P414" t="str">
        <f>VLOOKUP(Table58[[#This Row],[CONTROLN]],vlookup_table[],5,FALSE)</f>
        <v>C2</v>
      </c>
      <c r="Q414">
        <f>VLOOKUP(Table58[[#This Row],[CONTROLN]],vlookup_table[],7,FALSE)</f>
        <v>10</v>
      </c>
      <c r="R414">
        <f t="shared" si="18"/>
        <v>74</v>
      </c>
      <c r="S4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14" t="str">
        <f>IF(Table58[[#This Row],[GENDER]]="M","Hombre","Mujer")</f>
        <v>Hombre</v>
      </c>
      <c r="U414" t="str">
        <f>_xlfn.CONCAT(Table58[[#This Row],[STATE]]," ", Table58[[#This Row],[DOMAIN]])</f>
        <v>IN C2</v>
      </c>
      <c r="V414" s="2">
        <f t="shared" ca="1" si="19"/>
        <v>45915</v>
      </c>
      <c r="W414" s="3">
        <f t="shared" ca="1" si="20"/>
        <v>45915.408431249998</v>
      </c>
      <c r="X414">
        <f>ROUND(Table58[[#This Row],[AVGGIFT]],1)</f>
        <v>8</v>
      </c>
    </row>
    <row r="415" spans="1:24" x14ac:dyDescent="0.35">
      <c r="A415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  <c r="N415">
        <f>VLOOKUP(Table58[[#This Row],[CONTROLN]],vlookup_table[],2,FALSE)</f>
        <v>0</v>
      </c>
      <c r="O415">
        <f>VLOOKUP(Table58[[#This Row],[CONTROLN]],vlookup_table[],4,FALSE)</f>
        <v>2001</v>
      </c>
      <c r="P415" t="str">
        <f>VLOOKUP(Table58[[#This Row],[CONTROLN]],vlookup_table[],5,FALSE)</f>
        <v>R2</v>
      </c>
      <c r="Q415">
        <f>VLOOKUP(Table58[[#This Row],[CONTROLN]],vlookup_table[],7,FALSE)</f>
        <v>5</v>
      </c>
      <c r="R415">
        <f t="shared" si="18"/>
        <v>77</v>
      </c>
      <c r="S4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15" t="str">
        <f>IF(Table58[[#This Row],[GENDER]]="M","Hombre","Mujer")</f>
        <v>Mujer</v>
      </c>
      <c r="U415" t="str">
        <f>_xlfn.CONCAT(Table58[[#This Row],[STATE]]," ", Table58[[#This Row],[DOMAIN]])</f>
        <v>MN R2</v>
      </c>
      <c r="V415" s="2">
        <f t="shared" ca="1" si="19"/>
        <v>45915</v>
      </c>
      <c r="W415" s="3">
        <f t="shared" ca="1" si="20"/>
        <v>45915.408431249998</v>
      </c>
      <c r="X415">
        <f>ROUND(Table58[[#This Row],[AVGGIFT]],1)</f>
        <v>5.9</v>
      </c>
    </row>
    <row r="416" spans="1:24" x14ac:dyDescent="0.35">
      <c r="A416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  <c r="N416">
        <f>VLOOKUP(Table58[[#This Row],[CONTROLN]],vlookup_table[],2,FALSE)</f>
        <v>28</v>
      </c>
      <c r="O416">
        <f>VLOOKUP(Table58[[#This Row],[CONTROLN]],vlookup_table[],4,FALSE)</f>
        <v>0</v>
      </c>
      <c r="P416" t="str">
        <f>VLOOKUP(Table58[[#This Row],[CONTROLN]],vlookup_table[],5,FALSE)</f>
        <v>T2</v>
      </c>
      <c r="Q416">
        <f>VLOOKUP(Table58[[#This Row],[CONTROLN]],vlookup_table[],7,FALSE)</f>
        <v>10</v>
      </c>
      <c r="R416" t="str">
        <f t="shared" si="18"/>
        <v/>
      </c>
      <c r="S4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16" t="str">
        <f>IF(Table58[[#This Row],[GENDER]]="M","Hombre","Mujer")</f>
        <v>Mujer</v>
      </c>
      <c r="U416" t="str">
        <f>_xlfn.CONCAT(Table58[[#This Row],[STATE]]," ", Table58[[#This Row],[DOMAIN]])</f>
        <v>MO T2</v>
      </c>
      <c r="V416" s="2">
        <f t="shared" ca="1" si="19"/>
        <v>45915</v>
      </c>
      <c r="W416" s="3">
        <f t="shared" ca="1" si="20"/>
        <v>45915.408431249998</v>
      </c>
      <c r="X416">
        <f>ROUND(Table58[[#This Row],[AVGGIFT]],1)</f>
        <v>6.3</v>
      </c>
    </row>
    <row r="417" spans="1:24" x14ac:dyDescent="0.35">
      <c r="A417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  <c r="N417">
        <f>VLOOKUP(Table58[[#This Row],[CONTROLN]],vlookup_table[],2,FALSE)</f>
        <v>0</v>
      </c>
      <c r="O417">
        <f>VLOOKUP(Table58[[#This Row],[CONTROLN]],vlookup_table[],4,FALSE)</f>
        <v>3101</v>
      </c>
      <c r="P417" t="str">
        <f>VLOOKUP(Table58[[#This Row],[CONTROLN]],vlookup_table[],5,FALSE)</f>
        <v>C1</v>
      </c>
      <c r="Q417">
        <f>VLOOKUP(Table58[[#This Row],[CONTROLN]],vlookup_table[],7,FALSE)</f>
        <v>10</v>
      </c>
      <c r="R417">
        <f t="shared" si="18"/>
        <v>66</v>
      </c>
      <c r="S4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17" t="str">
        <f>IF(Table58[[#This Row],[GENDER]]="M","Hombre","Mujer")</f>
        <v>Hombre</v>
      </c>
      <c r="U417" t="str">
        <f>_xlfn.CONCAT(Table58[[#This Row],[STATE]]," ", Table58[[#This Row],[DOMAIN]])</f>
        <v>OR C1</v>
      </c>
      <c r="V417" s="2">
        <f t="shared" ca="1" si="19"/>
        <v>45915</v>
      </c>
      <c r="W417" s="3">
        <f t="shared" ca="1" si="20"/>
        <v>45915.408431249998</v>
      </c>
      <c r="X417">
        <f>ROUND(Table58[[#This Row],[AVGGIFT]],1)</f>
        <v>8.8000000000000007</v>
      </c>
    </row>
    <row r="418" spans="1:24" x14ac:dyDescent="0.35">
      <c r="A418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  <c r="N418">
        <f>VLOOKUP(Table58[[#This Row],[CONTROLN]],vlookup_table[],2,FALSE)</f>
        <v>1</v>
      </c>
      <c r="O418">
        <f>VLOOKUP(Table58[[#This Row],[CONTROLN]],vlookup_table[],4,FALSE)</f>
        <v>2601</v>
      </c>
      <c r="P418" t="str">
        <f>VLOOKUP(Table58[[#This Row],[CONTROLN]],vlookup_table[],5,FALSE)</f>
        <v>T2</v>
      </c>
      <c r="Q418">
        <f>VLOOKUP(Table58[[#This Row],[CONTROLN]],vlookup_table[],7,FALSE)</f>
        <v>10</v>
      </c>
      <c r="R418">
        <f t="shared" si="18"/>
        <v>71</v>
      </c>
      <c r="S4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18" t="str">
        <f>IF(Table58[[#This Row],[GENDER]]="M","Hombre","Mujer")</f>
        <v>Hombre</v>
      </c>
      <c r="U418" t="str">
        <f>_xlfn.CONCAT(Table58[[#This Row],[STATE]]," ", Table58[[#This Row],[DOMAIN]])</f>
        <v>NC T2</v>
      </c>
      <c r="V418" s="2">
        <f t="shared" ca="1" si="19"/>
        <v>45915</v>
      </c>
      <c r="W418" s="3">
        <f t="shared" ca="1" si="20"/>
        <v>45915.408431249998</v>
      </c>
      <c r="X418">
        <f>ROUND(Table58[[#This Row],[AVGGIFT]],1)</f>
        <v>7.1</v>
      </c>
    </row>
    <row r="419" spans="1:24" x14ac:dyDescent="0.35">
      <c r="A419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  <c r="N419">
        <f>VLOOKUP(Table58[[#This Row],[CONTROLN]],vlookup_table[],2,FALSE)</f>
        <v>0</v>
      </c>
      <c r="O419">
        <f>VLOOKUP(Table58[[#This Row],[CONTROLN]],vlookup_table[],4,FALSE)</f>
        <v>0</v>
      </c>
      <c r="P419" t="str">
        <f>VLOOKUP(Table58[[#This Row],[CONTROLN]],vlookup_table[],5,FALSE)</f>
        <v>S2</v>
      </c>
      <c r="Q419">
        <f>VLOOKUP(Table58[[#This Row],[CONTROLN]],vlookup_table[],7,FALSE)</f>
        <v>20</v>
      </c>
      <c r="R419" t="str">
        <f t="shared" si="18"/>
        <v/>
      </c>
      <c r="S4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19" t="str">
        <f>IF(Table58[[#This Row],[GENDER]]="M","Hombre","Mujer")</f>
        <v>Mujer</v>
      </c>
      <c r="U419" t="str">
        <f>_xlfn.CONCAT(Table58[[#This Row],[STATE]]," ", Table58[[#This Row],[DOMAIN]])</f>
        <v>IL S2</v>
      </c>
      <c r="V419" s="2">
        <f t="shared" ca="1" si="19"/>
        <v>45915</v>
      </c>
      <c r="W419" s="3">
        <f t="shared" ca="1" si="20"/>
        <v>45915.408431249998</v>
      </c>
      <c r="X419">
        <f>ROUND(Table58[[#This Row],[AVGGIFT]],1)</f>
        <v>12</v>
      </c>
    </row>
    <row r="420" spans="1:24" x14ac:dyDescent="0.35">
      <c r="A420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  <c r="N420">
        <f>VLOOKUP(Table58[[#This Row],[CONTROLN]],vlookup_table[],2,FALSE)</f>
        <v>2</v>
      </c>
      <c r="O420">
        <f>VLOOKUP(Table58[[#This Row],[CONTROLN]],vlookup_table[],4,FALSE)</f>
        <v>0</v>
      </c>
      <c r="P420" t="str">
        <f>VLOOKUP(Table58[[#This Row],[CONTROLN]],vlookup_table[],5,FALSE)</f>
        <v>S2</v>
      </c>
      <c r="Q420">
        <f>VLOOKUP(Table58[[#This Row],[CONTROLN]],vlookup_table[],7,FALSE)</f>
        <v>10</v>
      </c>
      <c r="R420" t="str">
        <f t="shared" si="18"/>
        <v/>
      </c>
      <c r="S4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20" t="str">
        <f>IF(Table58[[#This Row],[GENDER]]="M","Hombre","Mujer")</f>
        <v>Mujer</v>
      </c>
      <c r="U420" t="str">
        <f>_xlfn.CONCAT(Table58[[#This Row],[STATE]]," ", Table58[[#This Row],[DOMAIN]])</f>
        <v>IL S2</v>
      </c>
      <c r="V420" s="2">
        <f t="shared" ca="1" si="19"/>
        <v>45915</v>
      </c>
      <c r="W420" s="3">
        <f t="shared" ca="1" si="20"/>
        <v>45915.408431249998</v>
      </c>
      <c r="X420">
        <f>ROUND(Table58[[#This Row],[AVGGIFT]],1)</f>
        <v>6.2</v>
      </c>
    </row>
    <row r="421" spans="1:24" x14ac:dyDescent="0.35">
      <c r="A421">
        <v>168189</v>
      </c>
      <c r="B421" t="s">
        <v>22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  <c r="N421">
        <f>VLOOKUP(Table58[[#This Row],[CONTROLN]],vlookup_table[],2,FALSE)</f>
        <v>1</v>
      </c>
      <c r="O421">
        <f>VLOOKUP(Table58[[#This Row],[CONTROLN]],vlookup_table[],4,FALSE)</f>
        <v>5001</v>
      </c>
      <c r="P421" t="str">
        <f>VLOOKUP(Table58[[#This Row],[CONTROLN]],vlookup_table[],5,FALSE)</f>
        <v>U1</v>
      </c>
      <c r="Q421">
        <f>VLOOKUP(Table58[[#This Row],[CONTROLN]],vlookup_table[],7,FALSE)</f>
        <v>15</v>
      </c>
      <c r="R421">
        <f t="shared" si="18"/>
        <v>47</v>
      </c>
      <c r="S4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21" t="str">
        <f>IF(Table58[[#This Row],[GENDER]]="M","Hombre","Mujer")</f>
        <v>Hombre</v>
      </c>
      <c r="U421" t="str">
        <f>_xlfn.CONCAT(Table58[[#This Row],[STATE]]," ", Table58[[#This Row],[DOMAIN]])</f>
        <v>CA U1</v>
      </c>
      <c r="V421" s="2">
        <f t="shared" ca="1" si="19"/>
        <v>45915</v>
      </c>
      <c r="W421" s="3">
        <f t="shared" ca="1" si="20"/>
        <v>45915.408431249998</v>
      </c>
      <c r="X421">
        <f>ROUND(Table58[[#This Row],[AVGGIFT]],1)</f>
        <v>8</v>
      </c>
    </row>
    <row r="422" spans="1:24" x14ac:dyDescent="0.35">
      <c r="A422">
        <v>148998</v>
      </c>
      <c r="B422" t="s">
        <v>22</v>
      </c>
      <c r="C422" t="s">
        <v>109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  <c r="N422">
        <f>VLOOKUP(Table58[[#This Row],[CONTROLN]],vlookup_table[],2,FALSE)</f>
        <v>1</v>
      </c>
      <c r="O422">
        <f>VLOOKUP(Table58[[#This Row],[CONTROLN]],vlookup_table[],4,FALSE)</f>
        <v>4709</v>
      </c>
      <c r="P422" t="str">
        <f>VLOOKUP(Table58[[#This Row],[CONTROLN]],vlookup_table[],5,FALSE)</f>
        <v>C1</v>
      </c>
      <c r="Q422">
        <f>VLOOKUP(Table58[[#This Row],[CONTROLN]],vlookup_table[],7,FALSE)</f>
        <v>25</v>
      </c>
      <c r="R422">
        <f t="shared" si="18"/>
        <v>49</v>
      </c>
      <c r="S4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22" t="str">
        <f>IF(Table58[[#This Row],[GENDER]]="M","Hombre","Mujer")</f>
        <v>Mujer</v>
      </c>
      <c r="U422" t="str">
        <f>_xlfn.CONCAT(Table58[[#This Row],[STATE]]," ", Table58[[#This Row],[DOMAIN]])</f>
        <v>CA C1</v>
      </c>
      <c r="V422" s="2">
        <f t="shared" ca="1" si="19"/>
        <v>45915</v>
      </c>
      <c r="W422" s="3">
        <f t="shared" ca="1" si="20"/>
        <v>45915.408431249998</v>
      </c>
      <c r="X422">
        <f>ROUND(Table58[[#This Row],[AVGGIFT]],1)</f>
        <v>16.8</v>
      </c>
    </row>
    <row r="423" spans="1:24" x14ac:dyDescent="0.35">
      <c r="A423">
        <v>186292</v>
      </c>
      <c r="B423" t="s">
        <v>22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  <c r="N423">
        <f>VLOOKUP(Table58[[#This Row],[CONTROLN]],vlookup_table[],2,FALSE)</f>
        <v>1</v>
      </c>
      <c r="O423">
        <f>VLOOKUP(Table58[[#This Row],[CONTROLN]],vlookup_table[],4,FALSE)</f>
        <v>509</v>
      </c>
      <c r="P423" t="str">
        <f>VLOOKUP(Table58[[#This Row],[CONTROLN]],vlookup_table[],5,FALSE)</f>
        <v>C2</v>
      </c>
      <c r="Q423">
        <f>VLOOKUP(Table58[[#This Row],[CONTROLN]],vlookup_table[],7,FALSE)</f>
        <v>10</v>
      </c>
      <c r="R423">
        <f t="shared" si="18"/>
        <v>91</v>
      </c>
      <c r="S4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23" t="str">
        <f>IF(Table58[[#This Row],[GENDER]]="M","Hombre","Mujer")</f>
        <v>Hombre</v>
      </c>
      <c r="U423" t="str">
        <f>_xlfn.CONCAT(Table58[[#This Row],[STATE]]," ", Table58[[#This Row],[DOMAIN]])</f>
        <v>CA C2</v>
      </c>
      <c r="V423" s="2">
        <f t="shared" ca="1" si="19"/>
        <v>45915</v>
      </c>
      <c r="W423" s="3">
        <f t="shared" ca="1" si="20"/>
        <v>45915.408431249998</v>
      </c>
      <c r="X423">
        <f>ROUND(Table58[[#This Row],[AVGGIFT]],1)</f>
        <v>5.6</v>
      </c>
    </row>
    <row r="424" spans="1:24" x14ac:dyDescent="0.35">
      <c r="A424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  <c r="N424">
        <f>VLOOKUP(Table58[[#This Row],[CONTROLN]],vlookup_table[],2,FALSE)</f>
        <v>28</v>
      </c>
      <c r="O424">
        <f>VLOOKUP(Table58[[#This Row],[CONTROLN]],vlookup_table[],4,FALSE)</f>
        <v>4409</v>
      </c>
      <c r="P424" t="str">
        <f>VLOOKUP(Table58[[#This Row],[CONTROLN]],vlookup_table[],5,FALSE)</f>
        <v>C2</v>
      </c>
      <c r="Q424">
        <f>VLOOKUP(Table58[[#This Row],[CONTROLN]],vlookup_table[],7,FALSE)</f>
        <v>15</v>
      </c>
      <c r="R424">
        <f t="shared" si="18"/>
        <v>52</v>
      </c>
      <c r="S4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24" t="str">
        <f>IF(Table58[[#This Row],[GENDER]]="M","Hombre","Mujer")</f>
        <v>Mujer</v>
      </c>
      <c r="U424" t="str">
        <f>_xlfn.CONCAT(Table58[[#This Row],[STATE]]," ", Table58[[#This Row],[DOMAIN]])</f>
        <v>IA C2</v>
      </c>
      <c r="V424" s="2">
        <f t="shared" ca="1" si="19"/>
        <v>45915</v>
      </c>
      <c r="W424" s="3">
        <f t="shared" ca="1" si="20"/>
        <v>45915.408431249998</v>
      </c>
      <c r="X424">
        <f>ROUND(Table58[[#This Row],[AVGGIFT]],1)</f>
        <v>10.5</v>
      </c>
    </row>
    <row r="425" spans="1:24" x14ac:dyDescent="0.35">
      <c r="A425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  <c r="N425">
        <f>VLOOKUP(Table58[[#This Row],[CONTROLN]],vlookup_table[],2,FALSE)</f>
        <v>28</v>
      </c>
      <c r="O425">
        <f>VLOOKUP(Table58[[#This Row],[CONTROLN]],vlookup_table[],4,FALSE)</f>
        <v>912</v>
      </c>
      <c r="P425" t="str">
        <f>VLOOKUP(Table58[[#This Row],[CONTROLN]],vlookup_table[],5,FALSE)</f>
        <v>U1</v>
      </c>
      <c r="Q425">
        <f>VLOOKUP(Table58[[#This Row],[CONTROLN]],vlookup_table[],7,FALSE)</f>
        <v>14</v>
      </c>
      <c r="R425">
        <f t="shared" si="18"/>
        <v>87</v>
      </c>
      <c r="S4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25" t="str">
        <f>IF(Table58[[#This Row],[GENDER]]="M","Hombre","Mujer")</f>
        <v>Mujer</v>
      </c>
      <c r="U425" t="str">
        <f>_xlfn.CONCAT(Table58[[#This Row],[STATE]]," ", Table58[[#This Row],[DOMAIN]])</f>
        <v>IL U1</v>
      </c>
      <c r="V425" s="2">
        <f t="shared" ca="1" si="19"/>
        <v>45915</v>
      </c>
      <c r="W425" s="3">
        <f t="shared" ca="1" si="20"/>
        <v>45915.408431249998</v>
      </c>
      <c r="X425">
        <f>ROUND(Table58[[#This Row],[AVGGIFT]],1)</f>
        <v>10</v>
      </c>
    </row>
    <row r="426" spans="1:24" x14ac:dyDescent="0.35">
      <c r="A426">
        <v>155266</v>
      </c>
      <c r="B426" t="s">
        <v>22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  <c r="N426">
        <f>VLOOKUP(Table58[[#This Row],[CONTROLN]],vlookup_table[],2,FALSE)</f>
        <v>0</v>
      </c>
      <c r="O426">
        <f>VLOOKUP(Table58[[#This Row],[CONTROLN]],vlookup_table[],4,FALSE)</f>
        <v>0</v>
      </c>
      <c r="P426" t="str">
        <f>VLOOKUP(Table58[[#This Row],[CONTROLN]],vlookup_table[],5,FALSE)</f>
        <v>C3</v>
      </c>
      <c r="Q426">
        <f>VLOOKUP(Table58[[#This Row],[CONTROLN]],vlookup_table[],7,FALSE)</f>
        <v>11</v>
      </c>
      <c r="R426" t="str">
        <f t="shared" si="18"/>
        <v/>
      </c>
      <c r="S4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26" t="str">
        <f>IF(Table58[[#This Row],[GENDER]]="M","Hombre","Mujer")</f>
        <v>Mujer</v>
      </c>
      <c r="U426" t="str">
        <f>_xlfn.CONCAT(Table58[[#This Row],[STATE]]," ", Table58[[#This Row],[DOMAIN]])</f>
        <v>CA C3</v>
      </c>
      <c r="V426" s="2">
        <f t="shared" ca="1" si="19"/>
        <v>45915</v>
      </c>
      <c r="W426" s="3">
        <f t="shared" ca="1" si="20"/>
        <v>45915.408431249998</v>
      </c>
      <c r="X426">
        <f>ROUND(Table58[[#This Row],[AVGGIFT]],1)</f>
        <v>9.5</v>
      </c>
    </row>
    <row r="427" spans="1:24" x14ac:dyDescent="0.35">
      <c r="A427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  <c r="N427">
        <f>VLOOKUP(Table58[[#This Row],[CONTROLN]],vlookup_table[],2,FALSE)</f>
        <v>0</v>
      </c>
      <c r="O427">
        <f>VLOOKUP(Table58[[#This Row],[CONTROLN]],vlookup_table[],4,FALSE)</f>
        <v>3201</v>
      </c>
      <c r="P427" t="str">
        <f>VLOOKUP(Table58[[#This Row],[CONTROLN]],vlookup_table[],5,FALSE)</f>
        <v>S2</v>
      </c>
      <c r="Q427">
        <f>VLOOKUP(Table58[[#This Row],[CONTROLN]],vlookup_table[],7,FALSE)</f>
        <v>10</v>
      </c>
      <c r="R427">
        <f t="shared" si="18"/>
        <v>65</v>
      </c>
      <c r="S4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27" t="str">
        <f>IF(Table58[[#This Row],[GENDER]]="M","Hombre","Mujer")</f>
        <v>Hombre</v>
      </c>
      <c r="U427" t="str">
        <f>_xlfn.CONCAT(Table58[[#This Row],[STATE]]," ", Table58[[#This Row],[DOMAIN]])</f>
        <v>FL S2</v>
      </c>
      <c r="V427" s="2">
        <f t="shared" ca="1" si="19"/>
        <v>45915</v>
      </c>
      <c r="W427" s="3">
        <f t="shared" ca="1" si="20"/>
        <v>45915.408431249998</v>
      </c>
      <c r="X427">
        <f>ROUND(Table58[[#This Row],[AVGGIFT]],1)</f>
        <v>14.9</v>
      </c>
    </row>
    <row r="428" spans="1:24" x14ac:dyDescent="0.35">
      <c r="A428">
        <v>189853</v>
      </c>
      <c r="B428" t="s">
        <v>63</v>
      </c>
      <c r="C428" t="s">
        <v>17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  <c r="N428">
        <f>VLOOKUP(Table58[[#This Row],[CONTROLN]],vlookup_table[],2,FALSE)</f>
        <v>1002</v>
      </c>
      <c r="O428">
        <f>VLOOKUP(Table58[[#This Row],[CONTROLN]],vlookup_table[],4,FALSE)</f>
        <v>4306</v>
      </c>
      <c r="P428" t="str">
        <f>VLOOKUP(Table58[[#This Row],[CONTROLN]],vlookup_table[],5,FALSE)</f>
        <v/>
      </c>
      <c r="Q428">
        <f>VLOOKUP(Table58[[#This Row],[CONTROLN]],vlookup_table[],7,FALSE)</f>
        <v>8</v>
      </c>
      <c r="R428">
        <f t="shared" si="18"/>
        <v>54</v>
      </c>
      <c r="S42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28" t="str">
        <f>IF(Table58[[#This Row],[GENDER]]="M","Hombre","Mujer")</f>
        <v>Mujer</v>
      </c>
      <c r="U428" t="str">
        <f>_xlfn.CONCAT(Table58[[#This Row],[STATE]]," ", Table58[[#This Row],[DOMAIN]])</f>
        <v xml:space="preserve">MS </v>
      </c>
      <c r="V428" s="2">
        <f t="shared" ca="1" si="19"/>
        <v>45915</v>
      </c>
      <c r="W428" s="3">
        <f t="shared" ca="1" si="20"/>
        <v>45915.408431249998</v>
      </c>
      <c r="X428">
        <f>ROUND(Table58[[#This Row],[AVGGIFT]],1)</f>
        <v>7.2</v>
      </c>
    </row>
    <row r="429" spans="1:24" x14ac:dyDescent="0.35">
      <c r="A429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  <c r="N429">
        <f>VLOOKUP(Table58[[#This Row],[CONTROLN]],vlookup_table[],2,FALSE)</f>
        <v>1</v>
      </c>
      <c r="O429">
        <f>VLOOKUP(Table58[[#This Row],[CONTROLN]],vlookup_table[],4,FALSE)</f>
        <v>4201</v>
      </c>
      <c r="P429" t="str">
        <f>VLOOKUP(Table58[[#This Row],[CONTROLN]],vlookup_table[],5,FALSE)</f>
        <v>S2</v>
      </c>
      <c r="Q429">
        <f>VLOOKUP(Table58[[#This Row],[CONTROLN]],vlookup_table[],7,FALSE)</f>
        <v>30</v>
      </c>
      <c r="R429">
        <f t="shared" si="18"/>
        <v>55</v>
      </c>
      <c r="S4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29" t="str">
        <f>IF(Table58[[#This Row],[GENDER]]="M","Hombre","Mujer")</f>
        <v>Hombre</v>
      </c>
      <c r="U429" t="str">
        <f>_xlfn.CONCAT(Table58[[#This Row],[STATE]]," ", Table58[[#This Row],[DOMAIN]])</f>
        <v>OR S2</v>
      </c>
      <c r="V429" s="2">
        <f t="shared" ca="1" si="19"/>
        <v>45915</v>
      </c>
      <c r="W429" s="3">
        <f t="shared" ca="1" si="20"/>
        <v>45915.408431249998</v>
      </c>
      <c r="X429">
        <f>ROUND(Table58[[#This Row],[AVGGIFT]],1)</f>
        <v>25</v>
      </c>
    </row>
    <row r="430" spans="1:24" x14ac:dyDescent="0.35">
      <c r="A430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  <c r="N430">
        <f>VLOOKUP(Table58[[#This Row],[CONTROLN]],vlookup_table[],2,FALSE)</f>
        <v>0</v>
      </c>
      <c r="O430">
        <f>VLOOKUP(Table58[[#This Row],[CONTROLN]],vlookup_table[],4,FALSE)</f>
        <v>3605</v>
      </c>
      <c r="P430" t="str">
        <f>VLOOKUP(Table58[[#This Row],[CONTROLN]],vlookup_table[],5,FALSE)</f>
        <v>S2</v>
      </c>
      <c r="Q430">
        <f>VLOOKUP(Table58[[#This Row],[CONTROLN]],vlookup_table[],7,FALSE)</f>
        <v>10</v>
      </c>
      <c r="R430">
        <f t="shared" si="18"/>
        <v>61</v>
      </c>
      <c r="S4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30" t="str">
        <f>IF(Table58[[#This Row],[GENDER]]="M","Hombre","Mujer")</f>
        <v>Mujer</v>
      </c>
      <c r="U430" t="str">
        <f>_xlfn.CONCAT(Table58[[#This Row],[STATE]]," ", Table58[[#This Row],[DOMAIN]])</f>
        <v>WA S2</v>
      </c>
      <c r="V430" s="2">
        <f t="shared" ca="1" si="19"/>
        <v>45915</v>
      </c>
      <c r="W430" s="3">
        <f t="shared" ca="1" si="20"/>
        <v>45915.408431249998</v>
      </c>
      <c r="X430">
        <f>ROUND(Table58[[#This Row],[AVGGIFT]],1)</f>
        <v>8.3000000000000007</v>
      </c>
    </row>
    <row r="431" spans="1:24" x14ac:dyDescent="0.35">
      <c r="A431">
        <v>171566</v>
      </c>
      <c r="B431" t="s">
        <v>22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  <c r="N431">
        <f>VLOOKUP(Table58[[#This Row],[CONTROLN]],vlookup_table[],2,FALSE)</f>
        <v>1</v>
      </c>
      <c r="O431">
        <f>VLOOKUP(Table58[[#This Row],[CONTROLN]],vlookup_table[],4,FALSE)</f>
        <v>2201</v>
      </c>
      <c r="P431" t="str">
        <f>VLOOKUP(Table58[[#This Row],[CONTROLN]],vlookup_table[],5,FALSE)</f>
        <v>T2</v>
      </c>
      <c r="Q431">
        <f>VLOOKUP(Table58[[#This Row],[CONTROLN]],vlookup_table[],7,FALSE)</f>
        <v>15</v>
      </c>
      <c r="R431">
        <f t="shared" si="18"/>
        <v>75</v>
      </c>
      <c r="S4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31" t="str">
        <f>IF(Table58[[#This Row],[GENDER]]="M","Hombre","Mujer")</f>
        <v>Hombre</v>
      </c>
      <c r="U431" t="str">
        <f>_xlfn.CONCAT(Table58[[#This Row],[STATE]]," ", Table58[[#This Row],[DOMAIN]])</f>
        <v>CA T2</v>
      </c>
      <c r="V431" s="2">
        <f t="shared" ca="1" si="19"/>
        <v>45915</v>
      </c>
      <c r="W431" s="3">
        <f t="shared" ca="1" si="20"/>
        <v>45915.408431249998</v>
      </c>
      <c r="X431">
        <f>ROUND(Table58[[#This Row],[AVGGIFT]],1)</f>
        <v>10.3</v>
      </c>
    </row>
    <row r="432" spans="1:24" x14ac:dyDescent="0.35">
      <c r="A432">
        <v>156266</v>
      </c>
      <c r="B432" t="s">
        <v>22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  <c r="N432">
        <f>VLOOKUP(Table58[[#This Row],[CONTROLN]],vlookup_table[],2,FALSE)</f>
        <v>0</v>
      </c>
      <c r="O432">
        <f>VLOOKUP(Table58[[#This Row],[CONTROLN]],vlookup_table[],4,FALSE)</f>
        <v>3701</v>
      </c>
      <c r="P432" t="str">
        <f>VLOOKUP(Table58[[#This Row],[CONTROLN]],vlookup_table[],5,FALSE)</f>
        <v>R1</v>
      </c>
      <c r="Q432">
        <f>VLOOKUP(Table58[[#This Row],[CONTROLN]],vlookup_table[],7,FALSE)</f>
        <v>20</v>
      </c>
      <c r="R432">
        <f t="shared" si="18"/>
        <v>60</v>
      </c>
      <c r="S4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32" t="str">
        <f>IF(Table58[[#This Row],[GENDER]]="M","Hombre","Mujer")</f>
        <v>Mujer</v>
      </c>
      <c r="U432" t="str">
        <f>_xlfn.CONCAT(Table58[[#This Row],[STATE]]," ", Table58[[#This Row],[DOMAIN]])</f>
        <v>CA R1</v>
      </c>
      <c r="V432" s="2">
        <f t="shared" ca="1" si="19"/>
        <v>45915</v>
      </c>
      <c r="W432" s="3">
        <f t="shared" ca="1" si="20"/>
        <v>45915.408431249998</v>
      </c>
      <c r="X432">
        <f>ROUND(Table58[[#This Row],[AVGGIFT]],1)</f>
        <v>13.6</v>
      </c>
    </row>
    <row r="433" spans="1:24" x14ac:dyDescent="0.35">
      <c r="A433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  <c r="N433">
        <f>VLOOKUP(Table58[[#This Row],[CONTROLN]],vlookup_table[],2,FALSE)</f>
        <v>0</v>
      </c>
      <c r="O433">
        <f>VLOOKUP(Table58[[#This Row],[CONTROLN]],vlookup_table[],4,FALSE)</f>
        <v>2401</v>
      </c>
      <c r="P433" t="str">
        <f>VLOOKUP(Table58[[#This Row],[CONTROLN]],vlookup_table[],5,FALSE)</f>
        <v>S1</v>
      </c>
      <c r="Q433">
        <f>VLOOKUP(Table58[[#This Row],[CONTROLN]],vlookup_table[],7,FALSE)</f>
        <v>10</v>
      </c>
      <c r="R433">
        <f t="shared" si="18"/>
        <v>73</v>
      </c>
      <c r="S4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33" t="str">
        <f>IF(Table58[[#This Row],[GENDER]]="M","Hombre","Mujer")</f>
        <v>Mujer</v>
      </c>
      <c r="U433" t="str">
        <f>_xlfn.CONCAT(Table58[[#This Row],[STATE]]," ", Table58[[#This Row],[DOMAIN]])</f>
        <v>FL S1</v>
      </c>
      <c r="V433" s="2">
        <f t="shared" ca="1" si="19"/>
        <v>45915</v>
      </c>
      <c r="W433" s="3">
        <f t="shared" ca="1" si="20"/>
        <v>45915.408431249998</v>
      </c>
      <c r="X433">
        <f>ROUND(Table58[[#This Row],[AVGGIFT]],1)</f>
        <v>8.3000000000000007</v>
      </c>
    </row>
    <row r="434" spans="1:24" x14ac:dyDescent="0.35">
      <c r="A434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  <c r="N434">
        <f>VLOOKUP(Table58[[#This Row],[CONTROLN]],vlookup_table[],2,FALSE)</f>
        <v>0</v>
      </c>
      <c r="O434">
        <f>VLOOKUP(Table58[[#This Row],[CONTROLN]],vlookup_table[],4,FALSE)</f>
        <v>0</v>
      </c>
      <c r="P434" t="str">
        <f>VLOOKUP(Table58[[#This Row],[CONTROLN]],vlookup_table[],5,FALSE)</f>
        <v>S2</v>
      </c>
      <c r="Q434">
        <f>VLOOKUP(Table58[[#This Row],[CONTROLN]],vlookup_table[],7,FALSE)</f>
        <v>5</v>
      </c>
      <c r="R434" t="str">
        <f t="shared" si="18"/>
        <v/>
      </c>
      <c r="S4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34" t="str">
        <f>IF(Table58[[#This Row],[GENDER]]="M","Hombre","Mujer")</f>
        <v>Mujer</v>
      </c>
      <c r="U434" t="str">
        <f>_xlfn.CONCAT(Table58[[#This Row],[STATE]]," ", Table58[[#This Row],[DOMAIN]])</f>
        <v>NY S2</v>
      </c>
      <c r="V434" s="2">
        <f t="shared" ca="1" si="19"/>
        <v>45915</v>
      </c>
      <c r="W434" s="3">
        <f t="shared" ca="1" si="20"/>
        <v>45915.408431249998</v>
      </c>
      <c r="X434">
        <f>ROUND(Table58[[#This Row],[AVGGIFT]],1)</f>
        <v>5.2</v>
      </c>
    </row>
    <row r="435" spans="1:24" x14ac:dyDescent="0.35">
      <c r="A435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  <c r="N435">
        <f>VLOOKUP(Table58[[#This Row],[CONTROLN]],vlookup_table[],2,FALSE)</f>
        <v>0</v>
      </c>
      <c r="O435">
        <f>VLOOKUP(Table58[[#This Row],[CONTROLN]],vlookup_table[],4,FALSE)</f>
        <v>0</v>
      </c>
      <c r="P435" t="str">
        <f>VLOOKUP(Table58[[#This Row],[CONTROLN]],vlookup_table[],5,FALSE)</f>
        <v>T2</v>
      </c>
      <c r="Q435">
        <f>VLOOKUP(Table58[[#This Row],[CONTROLN]],vlookup_table[],7,FALSE)</f>
        <v>10</v>
      </c>
      <c r="R435" t="str">
        <f t="shared" si="18"/>
        <v/>
      </c>
      <c r="S4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35" t="str">
        <f>IF(Table58[[#This Row],[GENDER]]="M","Hombre","Mujer")</f>
        <v>Hombre</v>
      </c>
      <c r="U435" t="str">
        <f>_xlfn.CONCAT(Table58[[#This Row],[STATE]]," ", Table58[[#This Row],[DOMAIN]])</f>
        <v>FL T2</v>
      </c>
      <c r="V435" s="2">
        <f t="shared" ca="1" si="19"/>
        <v>45915</v>
      </c>
      <c r="W435" s="3">
        <f t="shared" ca="1" si="20"/>
        <v>45915.408431249998</v>
      </c>
      <c r="X435">
        <f>ROUND(Table58[[#This Row],[AVGGIFT]],1)</f>
        <v>16.5</v>
      </c>
    </row>
    <row r="436" spans="1:24" x14ac:dyDescent="0.35">
      <c r="A436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  <c r="N436">
        <f>VLOOKUP(Table58[[#This Row],[CONTROLN]],vlookup_table[],2,FALSE)</f>
        <v>1</v>
      </c>
      <c r="O436">
        <f>VLOOKUP(Table58[[#This Row],[CONTROLN]],vlookup_table[],4,FALSE)</f>
        <v>3411</v>
      </c>
      <c r="P436" t="str">
        <f>VLOOKUP(Table58[[#This Row],[CONTROLN]],vlookup_table[],5,FALSE)</f>
        <v>R2</v>
      </c>
      <c r="Q436">
        <f>VLOOKUP(Table58[[#This Row],[CONTROLN]],vlookup_table[],7,FALSE)</f>
        <v>25</v>
      </c>
      <c r="R436">
        <f t="shared" si="18"/>
        <v>62</v>
      </c>
      <c r="S4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36" t="str">
        <f>IF(Table58[[#This Row],[GENDER]]="M","Hombre","Mujer")</f>
        <v>Hombre</v>
      </c>
      <c r="U436" t="str">
        <f>_xlfn.CONCAT(Table58[[#This Row],[STATE]]," ", Table58[[#This Row],[DOMAIN]])</f>
        <v>SC R2</v>
      </c>
      <c r="V436" s="2">
        <f t="shared" ca="1" si="19"/>
        <v>45915</v>
      </c>
      <c r="W436" s="3">
        <f t="shared" ca="1" si="20"/>
        <v>45915.408431249998</v>
      </c>
      <c r="X436">
        <f>ROUND(Table58[[#This Row],[AVGGIFT]],1)</f>
        <v>21.5</v>
      </c>
    </row>
    <row r="437" spans="1:24" x14ac:dyDescent="0.35">
      <c r="A437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  <c r="N437">
        <f>VLOOKUP(Table58[[#This Row],[CONTROLN]],vlookup_table[],2,FALSE)</f>
        <v>1002</v>
      </c>
      <c r="O437">
        <f>VLOOKUP(Table58[[#This Row],[CONTROLN]],vlookup_table[],4,FALSE)</f>
        <v>4201</v>
      </c>
      <c r="P437" t="str">
        <f>VLOOKUP(Table58[[#This Row],[CONTROLN]],vlookup_table[],5,FALSE)</f>
        <v>T2</v>
      </c>
      <c r="Q437">
        <f>VLOOKUP(Table58[[#This Row],[CONTROLN]],vlookup_table[],7,FALSE)</f>
        <v>5</v>
      </c>
      <c r="R437">
        <f t="shared" si="18"/>
        <v>55</v>
      </c>
      <c r="S4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37" t="str">
        <f>IF(Table58[[#This Row],[GENDER]]="M","Hombre","Mujer")</f>
        <v>Hombre</v>
      </c>
      <c r="U437" t="str">
        <f>_xlfn.CONCAT(Table58[[#This Row],[STATE]]," ", Table58[[#This Row],[DOMAIN]])</f>
        <v>FL T2</v>
      </c>
      <c r="V437" s="2">
        <f t="shared" ca="1" si="19"/>
        <v>45915</v>
      </c>
      <c r="W437" s="3">
        <f t="shared" ca="1" si="20"/>
        <v>45915.408431249998</v>
      </c>
      <c r="X437">
        <f>ROUND(Table58[[#This Row],[AVGGIFT]],1)</f>
        <v>4</v>
      </c>
    </row>
    <row r="438" spans="1:24" x14ac:dyDescent="0.35">
      <c r="A438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  <c r="N438">
        <f>VLOOKUP(Table58[[#This Row],[CONTROLN]],vlookup_table[],2,FALSE)</f>
        <v>2</v>
      </c>
      <c r="O438">
        <f>VLOOKUP(Table58[[#This Row],[CONTROLN]],vlookup_table[],4,FALSE)</f>
        <v>0</v>
      </c>
      <c r="P438" t="str">
        <f>VLOOKUP(Table58[[#This Row],[CONTROLN]],vlookup_table[],5,FALSE)</f>
        <v>R3</v>
      </c>
      <c r="Q438">
        <f>VLOOKUP(Table58[[#This Row],[CONTROLN]],vlookup_table[],7,FALSE)</f>
        <v>20</v>
      </c>
      <c r="R438" t="str">
        <f t="shared" si="18"/>
        <v/>
      </c>
      <c r="S4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38" t="str">
        <f>IF(Table58[[#This Row],[GENDER]]="M","Hombre","Mujer")</f>
        <v>Hombre</v>
      </c>
      <c r="U438" t="str">
        <f>_xlfn.CONCAT(Table58[[#This Row],[STATE]]," ", Table58[[#This Row],[DOMAIN]])</f>
        <v>IL R3</v>
      </c>
      <c r="V438" s="2">
        <f t="shared" ca="1" si="19"/>
        <v>45915</v>
      </c>
      <c r="W438" s="3">
        <f t="shared" ca="1" si="20"/>
        <v>45915.408431249998</v>
      </c>
      <c r="X438">
        <f>ROUND(Table58[[#This Row],[AVGGIFT]],1)</f>
        <v>13.3</v>
      </c>
    </row>
    <row r="439" spans="1:24" x14ac:dyDescent="0.35">
      <c r="A439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  <c r="N439">
        <f>VLOOKUP(Table58[[#This Row],[CONTROLN]],vlookup_table[],2,FALSE)</f>
        <v>0</v>
      </c>
      <c r="O439">
        <f>VLOOKUP(Table58[[#This Row],[CONTROLN]],vlookup_table[],4,FALSE)</f>
        <v>3501</v>
      </c>
      <c r="P439" t="str">
        <f>VLOOKUP(Table58[[#This Row],[CONTROLN]],vlookup_table[],5,FALSE)</f>
        <v>C2</v>
      </c>
      <c r="Q439">
        <f>VLOOKUP(Table58[[#This Row],[CONTROLN]],vlookup_table[],7,FALSE)</f>
        <v>10</v>
      </c>
      <c r="R439">
        <f t="shared" si="18"/>
        <v>62</v>
      </c>
      <c r="S4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39" t="str">
        <f>IF(Table58[[#This Row],[GENDER]]="M","Hombre","Mujer")</f>
        <v>Mujer</v>
      </c>
      <c r="U439" t="str">
        <f>_xlfn.CONCAT(Table58[[#This Row],[STATE]]," ", Table58[[#This Row],[DOMAIN]])</f>
        <v>FL C2</v>
      </c>
      <c r="V439" s="2">
        <f t="shared" ca="1" si="19"/>
        <v>45915</v>
      </c>
      <c r="W439" s="3">
        <f t="shared" ca="1" si="20"/>
        <v>45915.408431249998</v>
      </c>
      <c r="X439">
        <f>ROUND(Table58[[#This Row],[AVGGIFT]],1)</f>
        <v>6.3</v>
      </c>
    </row>
    <row r="440" spans="1:24" x14ac:dyDescent="0.35">
      <c r="A440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  <c r="N440">
        <f>VLOOKUP(Table58[[#This Row],[CONTROLN]],vlookup_table[],2,FALSE)</f>
        <v>1002</v>
      </c>
      <c r="O440">
        <f>VLOOKUP(Table58[[#This Row],[CONTROLN]],vlookup_table[],4,FALSE)</f>
        <v>3307</v>
      </c>
      <c r="P440" t="str">
        <f>VLOOKUP(Table58[[#This Row],[CONTROLN]],vlookup_table[],5,FALSE)</f>
        <v>T2</v>
      </c>
      <c r="Q440">
        <f>VLOOKUP(Table58[[#This Row],[CONTROLN]],vlookup_table[],7,FALSE)</f>
        <v>10</v>
      </c>
      <c r="R440">
        <f t="shared" si="18"/>
        <v>63</v>
      </c>
      <c r="S4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40" t="str">
        <f>IF(Table58[[#This Row],[GENDER]]="M","Hombre","Mujer")</f>
        <v>Hombre</v>
      </c>
      <c r="U440" t="str">
        <f>_xlfn.CONCAT(Table58[[#This Row],[STATE]]," ", Table58[[#This Row],[DOMAIN]])</f>
        <v>IA T2</v>
      </c>
      <c r="V440" s="2">
        <f t="shared" ca="1" si="19"/>
        <v>45915</v>
      </c>
      <c r="W440" s="3">
        <f t="shared" ca="1" si="20"/>
        <v>45915.408431249998</v>
      </c>
      <c r="X440">
        <f>ROUND(Table58[[#This Row],[AVGGIFT]],1)</f>
        <v>9.6</v>
      </c>
    </row>
    <row r="441" spans="1:24" x14ac:dyDescent="0.35">
      <c r="A44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  <c r="N441">
        <f>VLOOKUP(Table58[[#This Row],[CONTROLN]],vlookup_table[],2,FALSE)</f>
        <v>2</v>
      </c>
      <c r="O441">
        <f>VLOOKUP(Table58[[#This Row],[CONTROLN]],vlookup_table[],4,FALSE)</f>
        <v>4601</v>
      </c>
      <c r="P441" t="str">
        <f>VLOOKUP(Table58[[#This Row],[CONTROLN]],vlookup_table[],5,FALSE)</f>
        <v>S2</v>
      </c>
      <c r="Q441">
        <f>VLOOKUP(Table58[[#This Row],[CONTROLN]],vlookup_table[],7,FALSE)</f>
        <v>18</v>
      </c>
      <c r="R441">
        <f t="shared" si="18"/>
        <v>51</v>
      </c>
      <c r="S4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41" t="str">
        <f>IF(Table58[[#This Row],[GENDER]]="M","Hombre","Mujer")</f>
        <v>Mujer</v>
      </c>
      <c r="U441" t="str">
        <f>_xlfn.CONCAT(Table58[[#This Row],[STATE]]," ", Table58[[#This Row],[DOMAIN]])</f>
        <v>MI S2</v>
      </c>
      <c r="V441" s="2">
        <f t="shared" ca="1" si="19"/>
        <v>45915</v>
      </c>
      <c r="W441" s="3">
        <f t="shared" ca="1" si="20"/>
        <v>45915.408431249998</v>
      </c>
      <c r="X441">
        <f>ROUND(Table58[[#This Row],[AVGGIFT]],1)</f>
        <v>13.2</v>
      </c>
    </row>
    <row r="442" spans="1:24" x14ac:dyDescent="0.35">
      <c r="A442">
        <v>169827</v>
      </c>
      <c r="B442" t="s">
        <v>22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  <c r="N442">
        <f>VLOOKUP(Table58[[#This Row],[CONTROLN]],vlookup_table[],2,FALSE)</f>
        <v>0</v>
      </c>
      <c r="O442">
        <f>VLOOKUP(Table58[[#This Row],[CONTROLN]],vlookup_table[],4,FALSE)</f>
        <v>4801</v>
      </c>
      <c r="P442" t="str">
        <f>VLOOKUP(Table58[[#This Row],[CONTROLN]],vlookup_table[],5,FALSE)</f>
        <v>S2</v>
      </c>
      <c r="Q442">
        <f>VLOOKUP(Table58[[#This Row],[CONTROLN]],vlookup_table[],7,FALSE)</f>
        <v>21</v>
      </c>
      <c r="R442">
        <f t="shared" si="18"/>
        <v>49</v>
      </c>
      <c r="S4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42" t="str">
        <f>IF(Table58[[#This Row],[GENDER]]="M","Hombre","Mujer")</f>
        <v>Mujer</v>
      </c>
      <c r="U442" t="str">
        <f>_xlfn.CONCAT(Table58[[#This Row],[STATE]]," ", Table58[[#This Row],[DOMAIN]])</f>
        <v>CA S2</v>
      </c>
      <c r="V442" s="2">
        <f t="shared" ca="1" si="19"/>
        <v>45915</v>
      </c>
      <c r="W442" s="3">
        <f t="shared" ca="1" si="20"/>
        <v>45915.408431249998</v>
      </c>
      <c r="X442">
        <f>ROUND(Table58[[#This Row],[AVGGIFT]],1)</f>
        <v>15</v>
      </c>
    </row>
    <row r="443" spans="1:24" x14ac:dyDescent="0.35">
      <c r="A443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  <c r="N443">
        <f>VLOOKUP(Table58[[#This Row],[CONTROLN]],vlookup_table[],2,FALSE)</f>
        <v>0</v>
      </c>
      <c r="O443">
        <f>VLOOKUP(Table58[[#This Row],[CONTROLN]],vlookup_table[],4,FALSE)</f>
        <v>709</v>
      </c>
      <c r="P443" t="str">
        <f>VLOOKUP(Table58[[#This Row],[CONTROLN]],vlookup_table[],5,FALSE)</f>
        <v>C1</v>
      </c>
      <c r="Q443">
        <f>VLOOKUP(Table58[[#This Row],[CONTROLN]],vlookup_table[],7,FALSE)</f>
        <v>26</v>
      </c>
      <c r="R443">
        <f t="shared" si="18"/>
        <v>89</v>
      </c>
      <c r="S4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43" t="str">
        <f>IF(Table58[[#This Row],[GENDER]]="M","Hombre","Mujer")</f>
        <v>Mujer</v>
      </c>
      <c r="U443" t="str">
        <f>_xlfn.CONCAT(Table58[[#This Row],[STATE]]," ", Table58[[#This Row],[DOMAIN]])</f>
        <v>FL C1</v>
      </c>
      <c r="V443" s="2">
        <f t="shared" ca="1" si="19"/>
        <v>45915</v>
      </c>
      <c r="W443" s="3">
        <f t="shared" ca="1" si="20"/>
        <v>45915.408431249998</v>
      </c>
      <c r="X443">
        <f>ROUND(Table58[[#This Row],[AVGGIFT]],1)</f>
        <v>16</v>
      </c>
    </row>
    <row r="444" spans="1:24" x14ac:dyDescent="0.35">
      <c r="A444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  <c r="N444">
        <f>VLOOKUP(Table58[[#This Row],[CONTROLN]],vlookup_table[],2,FALSE)</f>
        <v>2</v>
      </c>
      <c r="O444">
        <f>VLOOKUP(Table58[[#This Row],[CONTROLN]],vlookup_table[],4,FALSE)</f>
        <v>3101</v>
      </c>
      <c r="P444" t="str">
        <f>VLOOKUP(Table58[[#This Row],[CONTROLN]],vlookup_table[],5,FALSE)</f>
        <v>U3</v>
      </c>
      <c r="Q444">
        <f>VLOOKUP(Table58[[#This Row],[CONTROLN]],vlookup_table[],7,FALSE)</f>
        <v>10</v>
      </c>
      <c r="R444">
        <f t="shared" si="18"/>
        <v>66</v>
      </c>
      <c r="S4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44" t="str">
        <f>IF(Table58[[#This Row],[GENDER]]="M","Hombre","Mujer")</f>
        <v>Mujer</v>
      </c>
      <c r="U444" t="str">
        <f>_xlfn.CONCAT(Table58[[#This Row],[STATE]]," ", Table58[[#This Row],[DOMAIN]])</f>
        <v>MI U3</v>
      </c>
      <c r="V444" s="2">
        <f t="shared" ca="1" si="19"/>
        <v>45915</v>
      </c>
      <c r="W444" s="3">
        <f t="shared" ca="1" si="20"/>
        <v>45915.408431249998</v>
      </c>
      <c r="X444">
        <f>ROUND(Table58[[#This Row],[AVGGIFT]],1)</f>
        <v>10.8</v>
      </c>
    </row>
    <row r="445" spans="1:24" x14ac:dyDescent="0.35">
      <c r="A445">
        <v>186396</v>
      </c>
      <c r="B445" t="s">
        <v>44</v>
      </c>
      <c r="C445" t="s">
        <v>14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  <c r="N445">
        <f>VLOOKUP(Table58[[#This Row],[CONTROLN]],vlookup_table[],2,FALSE)</f>
        <v>0</v>
      </c>
      <c r="O445">
        <f>VLOOKUP(Table58[[#This Row],[CONTROLN]],vlookup_table[],4,FALSE)</f>
        <v>4311</v>
      </c>
      <c r="P445" t="str">
        <f>VLOOKUP(Table58[[#This Row],[CONTROLN]],vlookup_table[],5,FALSE)</f>
        <v>T2</v>
      </c>
      <c r="Q445">
        <f>VLOOKUP(Table58[[#This Row],[CONTROLN]],vlookup_table[],7,FALSE)</f>
        <v>20</v>
      </c>
      <c r="R445">
        <f t="shared" si="18"/>
        <v>53</v>
      </c>
      <c r="S4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45" t="str">
        <f>IF(Table58[[#This Row],[GENDER]]="M","Hombre","Mujer")</f>
        <v>Hombre</v>
      </c>
      <c r="U445" t="str">
        <f>_xlfn.CONCAT(Table58[[#This Row],[STATE]]," ", Table58[[#This Row],[DOMAIN]])</f>
        <v>AL T2</v>
      </c>
      <c r="V445" s="2">
        <f t="shared" ca="1" si="19"/>
        <v>45915</v>
      </c>
      <c r="W445" s="3">
        <f t="shared" ca="1" si="20"/>
        <v>45915.408431249998</v>
      </c>
      <c r="X445">
        <f>ROUND(Table58[[#This Row],[AVGGIFT]],1)</f>
        <v>13.1</v>
      </c>
    </row>
    <row r="446" spans="1:24" x14ac:dyDescent="0.35">
      <c r="A446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  <c r="N446">
        <f>VLOOKUP(Table58[[#This Row],[CONTROLN]],vlookup_table[],2,FALSE)</f>
        <v>0</v>
      </c>
      <c r="O446">
        <f>VLOOKUP(Table58[[#This Row],[CONTROLN]],vlookup_table[],4,FALSE)</f>
        <v>2801</v>
      </c>
      <c r="P446" t="str">
        <f>VLOOKUP(Table58[[#This Row],[CONTROLN]],vlookup_table[],5,FALSE)</f>
        <v>R3</v>
      </c>
      <c r="Q446">
        <f>VLOOKUP(Table58[[#This Row],[CONTROLN]],vlookup_table[],7,FALSE)</f>
        <v>10</v>
      </c>
      <c r="R446">
        <f t="shared" si="18"/>
        <v>69</v>
      </c>
      <c r="S4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46" t="str">
        <f>IF(Table58[[#This Row],[GENDER]]="M","Hombre","Mujer")</f>
        <v>Mujer</v>
      </c>
      <c r="U446" t="str">
        <f>_xlfn.CONCAT(Table58[[#This Row],[STATE]]," ", Table58[[#This Row],[DOMAIN]])</f>
        <v>TN R3</v>
      </c>
      <c r="V446" s="2">
        <f t="shared" ca="1" si="19"/>
        <v>45915</v>
      </c>
      <c r="W446" s="3">
        <f t="shared" ca="1" si="20"/>
        <v>45915.408431249998</v>
      </c>
      <c r="X446">
        <f>ROUND(Table58[[#This Row],[AVGGIFT]],1)</f>
        <v>15</v>
      </c>
    </row>
    <row r="447" spans="1:24" x14ac:dyDescent="0.35">
      <c r="A447">
        <v>178826</v>
      </c>
      <c r="B447" t="s">
        <v>49</v>
      </c>
      <c r="C447" t="s">
        <v>109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  <c r="N447">
        <f>VLOOKUP(Table58[[#This Row],[CONTROLN]],vlookup_table[],2,FALSE)</f>
        <v>0</v>
      </c>
      <c r="O447">
        <f>VLOOKUP(Table58[[#This Row],[CONTROLN]],vlookup_table[],4,FALSE)</f>
        <v>5102</v>
      </c>
      <c r="P447" t="str">
        <f>VLOOKUP(Table58[[#This Row],[CONTROLN]],vlookup_table[],5,FALSE)</f>
        <v>S1</v>
      </c>
      <c r="Q447">
        <f>VLOOKUP(Table58[[#This Row],[CONTROLN]],vlookup_table[],7,FALSE)</f>
        <v>20</v>
      </c>
      <c r="R447">
        <f t="shared" si="18"/>
        <v>46</v>
      </c>
      <c r="S4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47" t="str">
        <f>IF(Table58[[#This Row],[GENDER]]="M","Hombre","Mujer")</f>
        <v>Mujer</v>
      </c>
      <c r="U447" t="str">
        <f>_xlfn.CONCAT(Table58[[#This Row],[STATE]]," ", Table58[[#This Row],[DOMAIN]])</f>
        <v>CO S1</v>
      </c>
      <c r="V447" s="2">
        <f t="shared" ca="1" si="19"/>
        <v>45915</v>
      </c>
      <c r="W447" s="3">
        <f t="shared" ca="1" si="20"/>
        <v>45915.408431249998</v>
      </c>
      <c r="X447">
        <f>ROUND(Table58[[#This Row],[AVGGIFT]],1)</f>
        <v>10.8</v>
      </c>
    </row>
    <row r="448" spans="1:24" x14ac:dyDescent="0.35">
      <c r="A448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  <c r="N448">
        <f>VLOOKUP(Table58[[#This Row],[CONTROLN]],vlookup_table[],2,FALSE)</f>
        <v>1</v>
      </c>
      <c r="O448">
        <f>VLOOKUP(Table58[[#This Row],[CONTROLN]],vlookup_table[],4,FALSE)</f>
        <v>2504</v>
      </c>
      <c r="P448" t="str">
        <f>VLOOKUP(Table58[[#This Row],[CONTROLN]],vlookup_table[],5,FALSE)</f>
        <v>S2</v>
      </c>
      <c r="Q448">
        <f>VLOOKUP(Table58[[#This Row],[CONTROLN]],vlookup_table[],7,FALSE)</f>
        <v>10</v>
      </c>
      <c r="R448">
        <f t="shared" si="18"/>
        <v>72</v>
      </c>
      <c r="S4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48" t="str">
        <f>IF(Table58[[#This Row],[GENDER]]="M","Hombre","Mujer")</f>
        <v>Hombre</v>
      </c>
      <c r="U448" t="str">
        <f>_xlfn.CONCAT(Table58[[#This Row],[STATE]]," ", Table58[[#This Row],[DOMAIN]])</f>
        <v>IL S2</v>
      </c>
      <c r="V448" s="2">
        <f t="shared" ca="1" si="19"/>
        <v>45915</v>
      </c>
      <c r="W448" s="3">
        <f t="shared" ca="1" si="20"/>
        <v>45915.408431249998</v>
      </c>
      <c r="X448">
        <f>ROUND(Table58[[#This Row],[AVGGIFT]],1)</f>
        <v>10.1</v>
      </c>
    </row>
    <row r="449" spans="1:24" x14ac:dyDescent="0.35">
      <c r="A449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  <c r="N449">
        <f>VLOOKUP(Table58[[#This Row],[CONTROLN]],vlookup_table[],2,FALSE)</f>
        <v>0</v>
      </c>
      <c r="O449">
        <f>VLOOKUP(Table58[[#This Row],[CONTROLN]],vlookup_table[],4,FALSE)</f>
        <v>4412</v>
      </c>
      <c r="P449" t="str">
        <f>VLOOKUP(Table58[[#This Row],[CONTROLN]],vlookup_table[],5,FALSE)</f>
        <v>C2</v>
      </c>
      <c r="Q449">
        <f>VLOOKUP(Table58[[#This Row],[CONTROLN]],vlookup_table[],7,FALSE)</f>
        <v>14</v>
      </c>
      <c r="R449">
        <f t="shared" si="18"/>
        <v>52</v>
      </c>
      <c r="S4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49" t="str">
        <f>IF(Table58[[#This Row],[GENDER]]="M","Hombre","Mujer")</f>
        <v>Mujer</v>
      </c>
      <c r="U449" t="str">
        <f>_xlfn.CONCAT(Table58[[#This Row],[STATE]]," ", Table58[[#This Row],[DOMAIN]])</f>
        <v>MO C2</v>
      </c>
      <c r="V449" s="2">
        <f t="shared" ca="1" si="19"/>
        <v>45915</v>
      </c>
      <c r="W449" s="3">
        <f t="shared" ca="1" si="20"/>
        <v>45915.408431249998</v>
      </c>
      <c r="X449">
        <f>ROUND(Table58[[#This Row],[AVGGIFT]],1)</f>
        <v>10.8</v>
      </c>
    </row>
    <row r="450" spans="1:24" x14ac:dyDescent="0.35">
      <c r="A450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  <c r="N450">
        <f>VLOOKUP(Table58[[#This Row],[CONTROLN]],vlookup_table[],2,FALSE)</f>
        <v>2</v>
      </c>
      <c r="O450">
        <f>VLOOKUP(Table58[[#This Row],[CONTROLN]],vlookup_table[],4,FALSE)</f>
        <v>5901</v>
      </c>
      <c r="P450" t="str">
        <f>VLOOKUP(Table58[[#This Row],[CONTROLN]],vlookup_table[],5,FALSE)</f>
        <v>T2</v>
      </c>
      <c r="Q450">
        <f>VLOOKUP(Table58[[#This Row],[CONTROLN]],vlookup_table[],7,FALSE)</f>
        <v>8</v>
      </c>
      <c r="R450">
        <f t="shared" ref="R450:R513" si="21">IF(OR(O450="",O450=0),"",(1997-(1900+INT(O450/100)))-IF(MOD(O450,100)&gt;6,1,0))</f>
        <v>38</v>
      </c>
      <c r="S4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50" t="str">
        <f>IF(Table58[[#This Row],[GENDER]]="M","Hombre","Mujer")</f>
        <v>Mujer</v>
      </c>
      <c r="U450" t="str">
        <f>_xlfn.CONCAT(Table58[[#This Row],[STATE]]," ", Table58[[#This Row],[DOMAIN]])</f>
        <v>TX T2</v>
      </c>
      <c r="V450" s="2">
        <f t="shared" ref="V450:V513" ca="1" si="22">TODAY()</f>
        <v>45915</v>
      </c>
      <c r="W450" s="3">
        <f t="shared" ref="W450:W513" ca="1" si="23">NOW()</f>
        <v>45915.408431249998</v>
      </c>
      <c r="X450">
        <f>ROUND(Table58[[#This Row],[AVGGIFT]],1)</f>
        <v>6.3</v>
      </c>
    </row>
    <row r="451" spans="1:24" x14ac:dyDescent="0.35">
      <c r="A45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  <c r="N451">
        <f>VLOOKUP(Table58[[#This Row],[CONTROLN]],vlookup_table[],2,FALSE)</f>
        <v>2</v>
      </c>
      <c r="O451">
        <f>VLOOKUP(Table58[[#This Row],[CONTROLN]],vlookup_table[],4,FALSE)</f>
        <v>2805</v>
      </c>
      <c r="P451" t="str">
        <f>VLOOKUP(Table58[[#This Row],[CONTROLN]],vlookup_table[],5,FALSE)</f>
        <v>C3</v>
      </c>
      <c r="Q451">
        <f>VLOOKUP(Table58[[#This Row],[CONTROLN]],vlookup_table[],7,FALSE)</f>
        <v>6</v>
      </c>
      <c r="R451">
        <f t="shared" si="21"/>
        <v>69</v>
      </c>
      <c r="S4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51" t="str">
        <f>IF(Table58[[#This Row],[GENDER]]="M","Hombre","Mujer")</f>
        <v>Hombre</v>
      </c>
      <c r="U451" t="str">
        <f>_xlfn.CONCAT(Table58[[#This Row],[STATE]]," ", Table58[[#This Row],[DOMAIN]])</f>
        <v>TN C3</v>
      </c>
      <c r="V451" s="2">
        <f t="shared" ca="1" si="22"/>
        <v>45915</v>
      </c>
      <c r="W451" s="3">
        <f t="shared" ca="1" si="23"/>
        <v>45915.408431249998</v>
      </c>
      <c r="X451">
        <f>ROUND(Table58[[#This Row],[AVGGIFT]],1)</f>
        <v>6.4</v>
      </c>
    </row>
    <row r="452" spans="1:24" x14ac:dyDescent="0.35">
      <c r="A452">
        <v>173348</v>
      </c>
      <c r="B452" t="s">
        <v>22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  <c r="N452">
        <f>VLOOKUP(Table58[[#This Row],[CONTROLN]],vlookup_table[],2,FALSE)</f>
        <v>28</v>
      </c>
      <c r="O452">
        <f>VLOOKUP(Table58[[#This Row],[CONTROLN]],vlookup_table[],4,FALSE)</f>
        <v>2701</v>
      </c>
      <c r="P452" t="str">
        <f>VLOOKUP(Table58[[#This Row],[CONTROLN]],vlookup_table[],5,FALSE)</f>
        <v>T2</v>
      </c>
      <c r="Q452">
        <f>VLOOKUP(Table58[[#This Row],[CONTROLN]],vlookup_table[],7,FALSE)</f>
        <v>8</v>
      </c>
      <c r="R452">
        <f t="shared" si="21"/>
        <v>70</v>
      </c>
      <c r="S4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52" t="str">
        <f>IF(Table58[[#This Row],[GENDER]]="M","Hombre","Mujer")</f>
        <v>Hombre</v>
      </c>
      <c r="U452" t="str">
        <f>_xlfn.CONCAT(Table58[[#This Row],[STATE]]," ", Table58[[#This Row],[DOMAIN]])</f>
        <v>CA T2</v>
      </c>
      <c r="V452" s="2">
        <f t="shared" ca="1" si="22"/>
        <v>45915</v>
      </c>
      <c r="W452" s="3">
        <f t="shared" ca="1" si="23"/>
        <v>45915.408431249998</v>
      </c>
      <c r="X452">
        <f>ROUND(Table58[[#This Row],[AVGGIFT]],1)</f>
        <v>5.5</v>
      </c>
    </row>
    <row r="453" spans="1:24" x14ac:dyDescent="0.35">
      <c r="A453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  <c r="N453">
        <f>VLOOKUP(Table58[[#This Row],[CONTROLN]],vlookup_table[],2,FALSE)</f>
        <v>0</v>
      </c>
      <c r="O453">
        <f>VLOOKUP(Table58[[#This Row],[CONTROLN]],vlookup_table[],4,FALSE)</f>
        <v>0</v>
      </c>
      <c r="P453" t="str">
        <f>VLOOKUP(Table58[[#This Row],[CONTROLN]],vlookup_table[],5,FALSE)</f>
        <v>R2</v>
      </c>
      <c r="Q453">
        <f>VLOOKUP(Table58[[#This Row],[CONTROLN]],vlookup_table[],7,FALSE)</f>
        <v>20</v>
      </c>
      <c r="R453" t="str">
        <f t="shared" si="21"/>
        <v/>
      </c>
      <c r="S4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53" t="str">
        <f>IF(Table58[[#This Row],[GENDER]]="M","Hombre","Mujer")</f>
        <v>Mujer</v>
      </c>
      <c r="U453" t="str">
        <f>_xlfn.CONCAT(Table58[[#This Row],[STATE]]," ", Table58[[#This Row],[DOMAIN]])</f>
        <v>MI R2</v>
      </c>
      <c r="V453" s="2">
        <f t="shared" ca="1" si="22"/>
        <v>45915</v>
      </c>
      <c r="W453" s="3">
        <f t="shared" ca="1" si="23"/>
        <v>45915.408431249998</v>
      </c>
      <c r="X453">
        <f>ROUND(Table58[[#This Row],[AVGGIFT]],1)</f>
        <v>12.3</v>
      </c>
    </row>
    <row r="454" spans="1:24" x14ac:dyDescent="0.35">
      <c r="A454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  <c r="N454">
        <f>VLOOKUP(Table58[[#This Row],[CONTROLN]],vlookup_table[],2,FALSE)</f>
        <v>0</v>
      </c>
      <c r="O454">
        <f>VLOOKUP(Table58[[#This Row],[CONTROLN]],vlookup_table[],4,FALSE)</f>
        <v>0</v>
      </c>
      <c r="P454" t="str">
        <f>VLOOKUP(Table58[[#This Row],[CONTROLN]],vlookup_table[],5,FALSE)</f>
        <v>R2</v>
      </c>
      <c r="Q454">
        <f>VLOOKUP(Table58[[#This Row],[CONTROLN]],vlookup_table[],7,FALSE)</f>
        <v>13</v>
      </c>
      <c r="R454" t="str">
        <f t="shared" si="21"/>
        <v/>
      </c>
      <c r="S4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54" t="str">
        <f>IF(Table58[[#This Row],[GENDER]]="M","Hombre","Mujer")</f>
        <v>Mujer</v>
      </c>
      <c r="U454" t="str">
        <f>_xlfn.CONCAT(Table58[[#This Row],[STATE]]," ", Table58[[#This Row],[DOMAIN]])</f>
        <v>IN R2</v>
      </c>
      <c r="V454" s="2">
        <f t="shared" ca="1" si="22"/>
        <v>45915</v>
      </c>
      <c r="W454" s="3">
        <f t="shared" ca="1" si="23"/>
        <v>45915.408431249998</v>
      </c>
      <c r="X454">
        <f>ROUND(Table58[[#This Row],[AVGGIFT]],1)</f>
        <v>11.7</v>
      </c>
    </row>
    <row r="455" spans="1:24" x14ac:dyDescent="0.35">
      <c r="A455">
        <v>156485</v>
      </c>
      <c r="B455" t="s">
        <v>22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  <c r="N455">
        <f>VLOOKUP(Table58[[#This Row],[CONTROLN]],vlookup_table[],2,FALSE)</f>
        <v>0</v>
      </c>
      <c r="O455">
        <f>VLOOKUP(Table58[[#This Row],[CONTROLN]],vlookup_table[],4,FALSE)</f>
        <v>4101</v>
      </c>
      <c r="P455" t="str">
        <f>VLOOKUP(Table58[[#This Row],[CONTROLN]],vlookup_table[],5,FALSE)</f>
        <v>U1</v>
      </c>
      <c r="Q455">
        <f>VLOOKUP(Table58[[#This Row],[CONTROLN]],vlookup_table[],7,FALSE)</f>
        <v>10</v>
      </c>
      <c r="R455">
        <f t="shared" si="21"/>
        <v>56</v>
      </c>
      <c r="S4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55" t="str">
        <f>IF(Table58[[#This Row],[GENDER]]="M","Hombre","Mujer")</f>
        <v>Mujer</v>
      </c>
      <c r="U455" t="str">
        <f>_xlfn.CONCAT(Table58[[#This Row],[STATE]]," ", Table58[[#This Row],[DOMAIN]])</f>
        <v>CA U1</v>
      </c>
      <c r="V455" s="2">
        <f t="shared" ca="1" si="22"/>
        <v>45915</v>
      </c>
      <c r="W455" s="3">
        <f t="shared" ca="1" si="23"/>
        <v>45915.408431249998</v>
      </c>
      <c r="X455">
        <f>ROUND(Table58[[#This Row],[AVGGIFT]],1)</f>
        <v>6.3</v>
      </c>
    </row>
    <row r="456" spans="1:24" x14ac:dyDescent="0.35">
      <c r="A456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  <c r="N456">
        <f>VLOOKUP(Table58[[#This Row],[CONTROLN]],vlookup_table[],2,FALSE)</f>
        <v>0</v>
      </c>
      <c r="O456">
        <f>VLOOKUP(Table58[[#This Row],[CONTROLN]],vlookup_table[],4,FALSE)</f>
        <v>6001</v>
      </c>
      <c r="P456" t="str">
        <f>VLOOKUP(Table58[[#This Row],[CONTROLN]],vlookup_table[],5,FALSE)</f>
        <v>C3</v>
      </c>
      <c r="Q456">
        <f>VLOOKUP(Table58[[#This Row],[CONTROLN]],vlookup_table[],7,FALSE)</f>
        <v>4</v>
      </c>
      <c r="R456">
        <f t="shared" si="21"/>
        <v>37</v>
      </c>
      <c r="S4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56" t="str">
        <f>IF(Table58[[#This Row],[GENDER]]="M","Hombre","Mujer")</f>
        <v>Hombre</v>
      </c>
      <c r="U456" t="str">
        <f>_xlfn.CONCAT(Table58[[#This Row],[STATE]]," ", Table58[[#This Row],[DOMAIN]])</f>
        <v>FL C3</v>
      </c>
      <c r="V456" s="2">
        <f t="shared" ca="1" si="22"/>
        <v>45915</v>
      </c>
      <c r="W456" s="3">
        <f t="shared" ca="1" si="23"/>
        <v>45915.408431249998</v>
      </c>
      <c r="X456">
        <f>ROUND(Table58[[#This Row],[AVGGIFT]],1)</f>
        <v>4</v>
      </c>
    </row>
    <row r="457" spans="1:24" x14ac:dyDescent="0.35">
      <c r="A457">
        <v>50187</v>
      </c>
      <c r="B457" t="s">
        <v>54</v>
      </c>
      <c r="C457" t="s">
        <v>109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  <c r="N457">
        <f>VLOOKUP(Table58[[#This Row],[CONTROLN]],vlookup_table[],2,FALSE)</f>
        <v>0</v>
      </c>
      <c r="O457">
        <f>VLOOKUP(Table58[[#This Row],[CONTROLN]],vlookup_table[],4,FALSE)</f>
        <v>0</v>
      </c>
      <c r="P457" t="str">
        <f>VLOOKUP(Table58[[#This Row],[CONTROLN]],vlookup_table[],5,FALSE)</f>
        <v>C1</v>
      </c>
      <c r="Q457">
        <f>VLOOKUP(Table58[[#This Row],[CONTROLN]],vlookup_table[],7,FALSE)</f>
        <v>20</v>
      </c>
      <c r="R457" t="str">
        <f t="shared" si="21"/>
        <v/>
      </c>
      <c r="S4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57" t="str">
        <f>IF(Table58[[#This Row],[GENDER]]="M","Hombre","Mujer")</f>
        <v>Mujer</v>
      </c>
      <c r="U457" t="str">
        <f>_xlfn.CONCAT(Table58[[#This Row],[STATE]]," ", Table58[[#This Row],[DOMAIN]])</f>
        <v>TN C1</v>
      </c>
      <c r="V457" s="2">
        <f t="shared" ca="1" si="22"/>
        <v>45915</v>
      </c>
      <c r="W457" s="3">
        <f t="shared" ca="1" si="23"/>
        <v>45915.408431249998</v>
      </c>
      <c r="X457">
        <f>ROUND(Table58[[#This Row],[AVGGIFT]],1)</f>
        <v>20</v>
      </c>
    </row>
    <row r="458" spans="1:24" x14ac:dyDescent="0.35">
      <c r="A458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  <c r="N458">
        <f>VLOOKUP(Table58[[#This Row],[CONTROLN]],vlookup_table[],2,FALSE)</f>
        <v>0</v>
      </c>
      <c r="O458">
        <f>VLOOKUP(Table58[[#This Row],[CONTROLN]],vlookup_table[],4,FALSE)</f>
        <v>6801</v>
      </c>
      <c r="P458" t="str">
        <f>VLOOKUP(Table58[[#This Row],[CONTROLN]],vlookup_table[],5,FALSE)</f>
        <v>C1</v>
      </c>
      <c r="Q458">
        <f>VLOOKUP(Table58[[#This Row],[CONTROLN]],vlookup_table[],7,FALSE)</f>
        <v>10</v>
      </c>
      <c r="R458">
        <f t="shared" si="21"/>
        <v>29</v>
      </c>
      <c r="S4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58" t="str">
        <f>IF(Table58[[#This Row],[GENDER]]="M","Hombre","Mujer")</f>
        <v>Mujer</v>
      </c>
      <c r="U458" t="str">
        <f>_xlfn.CONCAT(Table58[[#This Row],[STATE]]," ", Table58[[#This Row],[DOMAIN]])</f>
        <v>GA C1</v>
      </c>
      <c r="V458" s="2">
        <f t="shared" ca="1" si="22"/>
        <v>45915</v>
      </c>
      <c r="W458" s="3">
        <f t="shared" ca="1" si="23"/>
        <v>45915.408431249998</v>
      </c>
      <c r="X458">
        <f>ROUND(Table58[[#This Row],[AVGGIFT]],1)</f>
        <v>6.3</v>
      </c>
    </row>
    <row r="459" spans="1:24" x14ac:dyDescent="0.35">
      <c r="A459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  <c r="N459">
        <f>VLOOKUP(Table58[[#This Row],[CONTROLN]],vlookup_table[],2,FALSE)</f>
        <v>28</v>
      </c>
      <c r="O459">
        <f>VLOOKUP(Table58[[#This Row],[CONTROLN]],vlookup_table[],4,FALSE)</f>
        <v>2201</v>
      </c>
      <c r="P459" t="str">
        <f>VLOOKUP(Table58[[#This Row],[CONTROLN]],vlookup_table[],5,FALSE)</f>
        <v>C1</v>
      </c>
      <c r="Q459">
        <f>VLOOKUP(Table58[[#This Row],[CONTROLN]],vlookup_table[],7,FALSE)</f>
        <v>15</v>
      </c>
      <c r="R459">
        <f t="shared" si="21"/>
        <v>75</v>
      </c>
      <c r="S4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59" t="str">
        <f>IF(Table58[[#This Row],[GENDER]]="M","Hombre","Mujer")</f>
        <v>Mujer</v>
      </c>
      <c r="U459" t="str">
        <f>_xlfn.CONCAT(Table58[[#This Row],[STATE]]," ", Table58[[#This Row],[DOMAIN]])</f>
        <v>GA C1</v>
      </c>
      <c r="V459" s="2">
        <f t="shared" ca="1" si="22"/>
        <v>45915</v>
      </c>
      <c r="W459" s="3">
        <f t="shared" ca="1" si="23"/>
        <v>45915.408431249998</v>
      </c>
      <c r="X459">
        <f>ROUND(Table58[[#This Row],[AVGGIFT]],1)</f>
        <v>17.2</v>
      </c>
    </row>
    <row r="460" spans="1:24" x14ac:dyDescent="0.35">
      <c r="A460">
        <v>189373</v>
      </c>
      <c r="B460" t="s">
        <v>22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  <c r="N460">
        <f>VLOOKUP(Table58[[#This Row],[CONTROLN]],vlookup_table[],2,FALSE)</f>
        <v>0</v>
      </c>
      <c r="O460">
        <f>VLOOKUP(Table58[[#This Row],[CONTROLN]],vlookup_table[],4,FALSE)</f>
        <v>1804</v>
      </c>
      <c r="P460" t="str">
        <f>VLOOKUP(Table58[[#This Row],[CONTROLN]],vlookup_table[],5,FALSE)</f>
        <v>U2</v>
      </c>
      <c r="Q460">
        <f>VLOOKUP(Table58[[#This Row],[CONTROLN]],vlookup_table[],7,FALSE)</f>
        <v>15</v>
      </c>
      <c r="R460">
        <f t="shared" si="21"/>
        <v>79</v>
      </c>
      <c r="S4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60" t="str">
        <f>IF(Table58[[#This Row],[GENDER]]="M","Hombre","Mujer")</f>
        <v>Mujer</v>
      </c>
      <c r="U460" t="str">
        <f>_xlfn.CONCAT(Table58[[#This Row],[STATE]]," ", Table58[[#This Row],[DOMAIN]])</f>
        <v>CA U2</v>
      </c>
      <c r="V460" s="2">
        <f t="shared" ca="1" si="22"/>
        <v>45915</v>
      </c>
      <c r="W460" s="3">
        <f t="shared" ca="1" si="23"/>
        <v>45915.408431249998</v>
      </c>
      <c r="X460">
        <f>ROUND(Table58[[#This Row],[AVGGIFT]],1)</f>
        <v>5.5</v>
      </c>
    </row>
    <row r="461" spans="1:24" x14ac:dyDescent="0.35">
      <c r="A46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  <c r="N461">
        <f>VLOOKUP(Table58[[#This Row],[CONTROLN]],vlookup_table[],2,FALSE)</f>
        <v>2</v>
      </c>
      <c r="O461">
        <f>VLOOKUP(Table58[[#This Row],[CONTROLN]],vlookup_table[],4,FALSE)</f>
        <v>5810</v>
      </c>
      <c r="P461" t="str">
        <f>VLOOKUP(Table58[[#This Row],[CONTROLN]],vlookup_table[],5,FALSE)</f>
        <v>T1</v>
      </c>
      <c r="Q461">
        <f>VLOOKUP(Table58[[#This Row],[CONTROLN]],vlookup_table[],7,FALSE)</f>
        <v>7</v>
      </c>
      <c r="R461">
        <f t="shared" si="21"/>
        <v>38</v>
      </c>
      <c r="S4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61" t="str">
        <f>IF(Table58[[#This Row],[GENDER]]="M","Hombre","Mujer")</f>
        <v>Hombre</v>
      </c>
      <c r="U461" t="str">
        <f>_xlfn.CONCAT(Table58[[#This Row],[STATE]]," ", Table58[[#This Row],[DOMAIN]])</f>
        <v>IL T1</v>
      </c>
      <c r="V461" s="2">
        <f t="shared" ca="1" si="22"/>
        <v>45915</v>
      </c>
      <c r="W461" s="3">
        <f t="shared" ca="1" si="23"/>
        <v>45915.408431249998</v>
      </c>
      <c r="X461">
        <f>ROUND(Table58[[#This Row],[AVGGIFT]],1)</f>
        <v>7.4</v>
      </c>
    </row>
    <row r="462" spans="1:24" x14ac:dyDescent="0.35">
      <c r="A462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  <c r="N462">
        <f>VLOOKUP(Table58[[#This Row],[CONTROLN]],vlookup_table[],2,FALSE)</f>
        <v>0</v>
      </c>
      <c r="O462">
        <f>VLOOKUP(Table58[[#This Row],[CONTROLN]],vlookup_table[],4,FALSE)</f>
        <v>6201</v>
      </c>
      <c r="P462" t="str">
        <f>VLOOKUP(Table58[[#This Row],[CONTROLN]],vlookup_table[],5,FALSE)</f>
        <v>C3</v>
      </c>
      <c r="Q462">
        <f>VLOOKUP(Table58[[#This Row],[CONTROLN]],vlookup_table[],7,FALSE)</f>
        <v>20</v>
      </c>
      <c r="R462">
        <f t="shared" si="21"/>
        <v>35</v>
      </c>
      <c r="S4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62" t="str">
        <f>IF(Table58[[#This Row],[GENDER]]="M","Hombre","Mujer")</f>
        <v>Mujer</v>
      </c>
      <c r="U462" t="str">
        <f>_xlfn.CONCAT(Table58[[#This Row],[STATE]]," ", Table58[[#This Row],[DOMAIN]])</f>
        <v>WA C3</v>
      </c>
      <c r="V462" s="2">
        <f t="shared" ca="1" si="22"/>
        <v>45915</v>
      </c>
      <c r="W462" s="3">
        <f t="shared" ca="1" si="23"/>
        <v>45915.408431249998</v>
      </c>
      <c r="X462">
        <f>ROUND(Table58[[#This Row],[AVGGIFT]],1)</f>
        <v>13.2</v>
      </c>
    </row>
    <row r="463" spans="1:24" x14ac:dyDescent="0.35">
      <c r="A463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  <c r="N463">
        <f>VLOOKUP(Table58[[#This Row],[CONTROLN]],vlookup_table[],2,FALSE)</f>
        <v>0</v>
      </c>
      <c r="O463">
        <f>VLOOKUP(Table58[[#This Row],[CONTROLN]],vlookup_table[],4,FALSE)</f>
        <v>4501</v>
      </c>
      <c r="P463" t="str">
        <f>VLOOKUP(Table58[[#This Row],[CONTROLN]],vlookup_table[],5,FALSE)</f>
        <v>C1</v>
      </c>
      <c r="Q463">
        <f>VLOOKUP(Table58[[#This Row],[CONTROLN]],vlookup_table[],7,FALSE)</f>
        <v>8</v>
      </c>
      <c r="R463">
        <f t="shared" si="21"/>
        <v>52</v>
      </c>
      <c r="S4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63" t="str">
        <f>IF(Table58[[#This Row],[GENDER]]="M","Hombre","Mujer")</f>
        <v>Mujer</v>
      </c>
      <c r="U463" t="str">
        <f>_xlfn.CONCAT(Table58[[#This Row],[STATE]]," ", Table58[[#This Row],[DOMAIN]])</f>
        <v>TX C1</v>
      </c>
      <c r="V463" s="2">
        <f t="shared" ca="1" si="22"/>
        <v>45915</v>
      </c>
      <c r="W463" s="3">
        <f t="shared" ca="1" si="23"/>
        <v>45915.408431249998</v>
      </c>
      <c r="X463">
        <f>ROUND(Table58[[#This Row],[AVGGIFT]],1)</f>
        <v>7.2</v>
      </c>
    </row>
    <row r="464" spans="1:24" x14ac:dyDescent="0.35">
      <c r="A464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  <c r="N464">
        <f>VLOOKUP(Table58[[#This Row],[CONTROLN]],vlookup_table[],2,FALSE)</f>
        <v>1</v>
      </c>
      <c r="O464">
        <f>VLOOKUP(Table58[[#This Row],[CONTROLN]],vlookup_table[],4,FALSE)</f>
        <v>5201</v>
      </c>
      <c r="P464" t="str">
        <f>VLOOKUP(Table58[[#This Row],[CONTROLN]],vlookup_table[],5,FALSE)</f>
        <v>T2</v>
      </c>
      <c r="Q464">
        <f>VLOOKUP(Table58[[#This Row],[CONTROLN]],vlookup_table[],7,FALSE)</f>
        <v>15</v>
      </c>
      <c r="R464">
        <f t="shared" si="21"/>
        <v>45</v>
      </c>
      <c r="S4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64" t="str">
        <f>IF(Table58[[#This Row],[GENDER]]="M","Hombre","Mujer")</f>
        <v>Hombre</v>
      </c>
      <c r="U464" t="str">
        <f>_xlfn.CONCAT(Table58[[#This Row],[STATE]]," ", Table58[[#This Row],[DOMAIN]])</f>
        <v>SC T2</v>
      </c>
      <c r="V464" s="2">
        <f t="shared" ca="1" si="22"/>
        <v>45915</v>
      </c>
      <c r="W464" s="3">
        <f t="shared" ca="1" si="23"/>
        <v>45915.408431249998</v>
      </c>
      <c r="X464">
        <f>ROUND(Table58[[#This Row],[AVGGIFT]],1)</f>
        <v>10.9</v>
      </c>
    </row>
    <row r="465" spans="1:24" x14ac:dyDescent="0.35">
      <c r="A465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  <c r="N465">
        <f>VLOOKUP(Table58[[#This Row],[CONTROLN]],vlookup_table[],2,FALSE)</f>
        <v>1</v>
      </c>
      <c r="O465">
        <f>VLOOKUP(Table58[[#This Row],[CONTROLN]],vlookup_table[],4,FALSE)</f>
        <v>2301</v>
      </c>
      <c r="P465" t="str">
        <f>VLOOKUP(Table58[[#This Row],[CONTROLN]],vlookup_table[],5,FALSE)</f>
        <v>S1</v>
      </c>
      <c r="Q465">
        <f>VLOOKUP(Table58[[#This Row],[CONTROLN]],vlookup_table[],7,FALSE)</f>
        <v>10</v>
      </c>
      <c r="R465">
        <f t="shared" si="21"/>
        <v>74</v>
      </c>
      <c r="S4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65" t="str">
        <f>IF(Table58[[#This Row],[GENDER]]="M","Hombre","Mujer")</f>
        <v>Hombre</v>
      </c>
      <c r="U465" t="str">
        <f>_xlfn.CONCAT(Table58[[#This Row],[STATE]]," ", Table58[[#This Row],[DOMAIN]])</f>
        <v>NC S1</v>
      </c>
      <c r="V465" s="2">
        <f t="shared" ca="1" si="22"/>
        <v>45915</v>
      </c>
      <c r="W465" s="3">
        <f t="shared" ca="1" si="23"/>
        <v>45915.408431249998</v>
      </c>
      <c r="X465">
        <f>ROUND(Table58[[#This Row],[AVGGIFT]],1)</f>
        <v>18</v>
      </c>
    </row>
    <row r="466" spans="1:24" x14ac:dyDescent="0.35">
      <c r="A466">
        <v>162228</v>
      </c>
      <c r="B466" t="s">
        <v>22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  <c r="N466">
        <f>VLOOKUP(Table58[[#This Row],[CONTROLN]],vlookup_table[],2,FALSE)</f>
        <v>0</v>
      </c>
      <c r="O466">
        <f>VLOOKUP(Table58[[#This Row],[CONTROLN]],vlookup_table[],4,FALSE)</f>
        <v>0</v>
      </c>
      <c r="P466" t="str">
        <f>VLOOKUP(Table58[[#This Row],[CONTROLN]],vlookup_table[],5,FALSE)</f>
        <v>U1</v>
      </c>
      <c r="Q466">
        <f>VLOOKUP(Table58[[#This Row],[CONTROLN]],vlookup_table[],7,FALSE)</f>
        <v>25</v>
      </c>
      <c r="R466" t="str">
        <f t="shared" si="21"/>
        <v/>
      </c>
      <c r="S4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66" t="str">
        <f>IF(Table58[[#This Row],[GENDER]]="M","Hombre","Mujer")</f>
        <v>Mujer</v>
      </c>
      <c r="U466" t="str">
        <f>_xlfn.CONCAT(Table58[[#This Row],[STATE]]," ", Table58[[#This Row],[DOMAIN]])</f>
        <v>CA U1</v>
      </c>
      <c r="V466" s="2">
        <f t="shared" ca="1" si="22"/>
        <v>45915</v>
      </c>
      <c r="W466" s="3">
        <f t="shared" ca="1" si="23"/>
        <v>45915.408431249998</v>
      </c>
      <c r="X466">
        <f>ROUND(Table58[[#This Row],[AVGGIFT]],1)</f>
        <v>13.3</v>
      </c>
    </row>
    <row r="467" spans="1:24" x14ac:dyDescent="0.35">
      <c r="A467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  <c r="N467">
        <f>VLOOKUP(Table58[[#This Row],[CONTROLN]],vlookup_table[],2,FALSE)</f>
        <v>1</v>
      </c>
      <c r="O467">
        <f>VLOOKUP(Table58[[#This Row],[CONTROLN]],vlookup_table[],4,FALSE)</f>
        <v>5602</v>
      </c>
      <c r="P467" t="str">
        <f>VLOOKUP(Table58[[#This Row],[CONTROLN]],vlookup_table[],5,FALSE)</f>
        <v>C2</v>
      </c>
      <c r="Q467">
        <f>VLOOKUP(Table58[[#This Row],[CONTROLN]],vlookup_table[],7,FALSE)</f>
        <v>9</v>
      </c>
      <c r="R467">
        <f t="shared" si="21"/>
        <v>41</v>
      </c>
      <c r="S4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67" t="str">
        <f>IF(Table58[[#This Row],[GENDER]]="M","Hombre","Mujer")</f>
        <v>Hombre</v>
      </c>
      <c r="U467" t="str">
        <f>_xlfn.CONCAT(Table58[[#This Row],[STATE]]," ", Table58[[#This Row],[DOMAIN]])</f>
        <v>IA C2</v>
      </c>
      <c r="V467" s="2">
        <f t="shared" ca="1" si="22"/>
        <v>45915</v>
      </c>
      <c r="W467" s="3">
        <f t="shared" ca="1" si="23"/>
        <v>45915.408431249998</v>
      </c>
      <c r="X467">
        <f>ROUND(Table58[[#This Row],[AVGGIFT]],1)</f>
        <v>8.6</v>
      </c>
    </row>
    <row r="468" spans="1:24" x14ac:dyDescent="0.35">
      <c r="A468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  <c r="N468">
        <f>VLOOKUP(Table58[[#This Row],[CONTROLN]],vlookup_table[],2,FALSE)</f>
        <v>0</v>
      </c>
      <c r="O468">
        <f>VLOOKUP(Table58[[#This Row],[CONTROLN]],vlookup_table[],4,FALSE)</f>
        <v>1604</v>
      </c>
      <c r="P468" t="str">
        <f>VLOOKUP(Table58[[#This Row],[CONTROLN]],vlookup_table[],5,FALSE)</f>
        <v>C3</v>
      </c>
      <c r="Q468">
        <f>VLOOKUP(Table58[[#This Row],[CONTROLN]],vlookup_table[],7,FALSE)</f>
        <v>8</v>
      </c>
      <c r="R468">
        <f t="shared" si="21"/>
        <v>81</v>
      </c>
      <c r="S4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68" t="str">
        <f>IF(Table58[[#This Row],[GENDER]]="M","Hombre","Mujer")</f>
        <v>Mujer</v>
      </c>
      <c r="U468" t="str">
        <f>_xlfn.CONCAT(Table58[[#This Row],[STATE]]," ", Table58[[#This Row],[DOMAIN]])</f>
        <v>TN C3</v>
      </c>
      <c r="V468" s="2">
        <f t="shared" ca="1" si="22"/>
        <v>45915</v>
      </c>
      <c r="W468" s="3">
        <f t="shared" ca="1" si="23"/>
        <v>45915.408431249998</v>
      </c>
      <c r="X468">
        <f>ROUND(Table58[[#This Row],[AVGGIFT]],1)</f>
        <v>7.6</v>
      </c>
    </row>
    <row r="469" spans="1:24" x14ac:dyDescent="0.35">
      <c r="A469">
        <v>159174</v>
      </c>
      <c r="B469" t="s">
        <v>22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  <c r="N469">
        <f>VLOOKUP(Table58[[#This Row],[CONTROLN]],vlookup_table[],2,FALSE)</f>
        <v>0</v>
      </c>
      <c r="O469">
        <f>VLOOKUP(Table58[[#This Row],[CONTROLN]],vlookup_table[],4,FALSE)</f>
        <v>1504</v>
      </c>
      <c r="P469" t="str">
        <f>VLOOKUP(Table58[[#This Row],[CONTROLN]],vlookup_table[],5,FALSE)</f>
        <v>C2</v>
      </c>
      <c r="Q469">
        <f>VLOOKUP(Table58[[#This Row],[CONTROLN]],vlookup_table[],7,FALSE)</f>
        <v>10</v>
      </c>
      <c r="R469">
        <f t="shared" si="21"/>
        <v>82</v>
      </c>
      <c r="S4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69" t="str">
        <f>IF(Table58[[#This Row],[GENDER]]="M","Hombre","Mujer")</f>
        <v>Mujer</v>
      </c>
      <c r="U469" t="str">
        <f>_xlfn.CONCAT(Table58[[#This Row],[STATE]]," ", Table58[[#This Row],[DOMAIN]])</f>
        <v>CA C2</v>
      </c>
      <c r="V469" s="2">
        <f t="shared" ca="1" si="22"/>
        <v>45915</v>
      </c>
      <c r="W469" s="3">
        <f t="shared" ca="1" si="23"/>
        <v>45915.408431249998</v>
      </c>
      <c r="X469">
        <f>ROUND(Table58[[#This Row],[AVGGIFT]],1)</f>
        <v>7.2</v>
      </c>
    </row>
    <row r="470" spans="1:24" x14ac:dyDescent="0.35">
      <c r="A470">
        <v>156903</v>
      </c>
      <c r="B470" t="s">
        <v>22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  <c r="N470">
        <f>VLOOKUP(Table58[[#This Row],[CONTROLN]],vlookup_table[],2,FALSE)</f>
        <v>1</v>
      </c>
      <c r="O470">
        <f>VLOOKUP(Table58[[#This Row],[CONTROLN]],vlookup_table[],4,FALSE)</f>
        <v>3901</v>
      </c>
      <c r="P470" t="str">
        <f>VLOOKUP(Table58[[#This Row],[CONTROLN]],vlookup_table[],5,FALSE)</f>
        <v>U2</v>
      </c>
      <c r="Q470">
        <f>VLOOKUP(Table58[[#This Row],[CONTROLN]],vlookup_table[],7,FALSE)</f>
        <v>3</v>
      </c>
      <c r="R470">
        <f t="shared" si="21"/>
        <v>58</v>
      </c>
      <c r="S4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70" t="str">
        <f>IF(Table58[[#This Row],[GENDER]]="M","Hombre","Mujer")</f>
        <v>Hombre</v>
      </c>
      <c r="U470" t="str">
        <f>_xlfn.CONCAT(Table58[[#This Row],[STATE]]," ", Table58[[#This Row],[DOMAIN]])</f>
        <v>CA U2</v>
      </c>
      <c r="V470" s="2">
        <f t="shared" ca="1" si="22"/>
        <v>45915</v>
      </c>
      <c r="W470" s="3">
        <f t="shared" ca="1" si="23"/>
        <v>45915.408431249998</v>
      </c>
      <c r="X470">
        <f>ROUND(Table58[[#This Row],[AVGGIFT]],1)</f>
        <v>3.2</v>
      </c>
    </row>
    <row r="471" spans="1:24" x14ac:dyDescent="0.35">
      <c r="A47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  <c r="N471">
        <f>VLOOKUP(Table58[[#This Row],[CONTROLN]],vlookup_table[],2,FALSE)</f>
        <v>1</v>
      </c>
      <c r="O471">
        <f>VLOOKUP(Table58[[#This Row],[CONTROLN]],vlookup_table[],4,FALSE)</f>
        <v>2604</v>
      </c>
      <c r="P471" t="str">
        <f>VLOOKUP(Table58[[#This Row],[CONTROLN]],vlookup_table[],5,FALSE)</f>
        <v>R2</v>
      </c>
      <c r="Q471">
        <f>VLOOKUP(Table58[[#This Row],[CONTROLN]],vlookup_table[],7,FALSE)</f>
        <v>15</v>
      </c>
      <c r="R471">
        <f t="shared" si="21"/>
        <v>71</v>
      </c>
      <c r="S4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71" t="str">
        <f>IF(Table58[[#This Row],[GENDER]]="M","Hombre","Mujer")</f>
        <v>Hombre</v>
      </c>
      <c r="U471" t="str">
        <f>_xlfn.CONCAT(Table58[[#This Row],[STATE]]," ", Table58[[#This Row],[DOMAIN]])</f>
        <v>OR R2</v>
      </c>
      <c r="V471" s="2">
        <f t="shared" ca="1" si="22"/>
        <v>45915</v>
      </c>
      <c r="W471" s="3">
        <f t="shared" ca="1" si="23"/>
        <v>45915.408431249998</v>
      </c>
      <c r="X471">
        <f>ROUND(Table58[[#This Row],[AVGGIFT]],1)</f>
        <v>9.9</v>
      </c>
    </row>
    <row r="472" spans="1:24" x14ac:dyDescent="0.35">
      <c r="A472">
        <v>142057</v>
      </c>
      <c r="B472" t="s">
        <v>24</v>
      </c>
      <c r="C472" t="s">
        <v>109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  <c r="N472">
        <f>VLOOKUP(Table58[[#This Row],[CONTROLN]],vlookup_table[],2,FALSE)</f>
        <v>0</v>
      </c>
      <c r="O472">
        <f>VLOOKUP(Table58[[#This Row],[CONTROLN]],vlookup_table[],4,FALSE)</f>
        <v>904</v>
      </c>
      <c r="P472" t="str">
        <f>VLOOKUP(Table58[[#This Row],[CONTROLN]],vlookup_table[],5,FALSE)</f>
        <v>T1</v>
      </c>
      <c r="Q472">
        <f>VLOOKUP(Table58[[#This Row],[CONTROLN]],vlookup_table[],7,FALSE)</f>
        <v>15</v>
      </c>
      <c r="R472">
        <f t="shared" si="21"/>
        <v>88</v>
      </c>
      <c r="S4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72" t="str">
        <f>IF(Table58[[#This Row],[GENDER]]="M","Hombre","Mujer")</f>
        <v>Mujer</v>
      </c>
      <c r="U472" t="str">
        <f>_xlfn.CONCAT(Table58[[#This Row],[STATE]]," ", Table58[[#This Row],[DOMAIN]])</f>
        <v>NV T1</v>
      </c>
      <c r="V472" s="2">
        <f t="shared" ca="1" si="22"/>
        <v>45915</v>
      </c>
      <c r="W472" s="3">
        <f t="shared" ca="1" si="23"/>
        <v>45915.408431249998</v>
      </c>
      <c r="X472">
        <f>ROUND(Table58[[#This Row],[AVGGIFT]],1)</f>
        <v>11.6</v>
      </c>
    </row>
    <row r="473" spans="1:24" x14ac:dyDescent="0.35">
      <c r="A473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  <c r="N473">
        <f>VLOOKUP(Table58[[#This Row],[CONTROLN]],vlookup_table[],2,FALSE)</f>
        <v>1</v>
      </c>
      <c r="O473">
        <f>VLOOKUP(Table58[[#This Row],[CONTROLN]],vlookup_table[],4,FALSE)</f>
        <v>4501</v>
      </c>
      <c r="P473" t="str">
        <f>VLOOKUP(Table58[[#This Row],[CONTROLN]],vlookup_table[],5,FALSE)</f>
        <v>S1</v>
      </c>
      <c r="Q473">
        <f>VLOOKUP(Table58[[#This Row],[CONTROLN]],vlookup_table[],7,FALSE)</f>
        <v>20</v>
      </c>
      <c r="R473">
        <f t="shared" si="21"/>
        <v>52</v>
      </c>
      <c r="S4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73" t="str">
        <f>IF(Table58[[#This Row],[GENDER]]="M","Hombre","Mujer")</f>
        <v>Hombre</v>
      </c>
      <c r="U473" t="str">
        <f>_xlfn.CONCAT(Table58[[#This Row],[STATE]]," ", Table58[[#This Row],[DOMAIN]])</f>
        <v>OR S1</v>
      </c>
      <c r="V473" s="2">
        <f t="shared" ca="1" si="22"/>
        <v>45915</v>
      </c>
      <c r="W473" s="3">
        <f t="shared" ca="1" si="23"/>
        <v>45915.408431249998</v>
      </c>
      <c r="X473">
        <f>ROUND(Table58[[#This Row],[AVGGIFT]],1)</f>
        <v>15</v>
      </c>
    </row>
    <row r="474" spans="1:24" x14ac:dyDescent="0.35">
      <c r="A474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  <c r="N474">
        <f>VLOOKUP(Table58[[#This Row],[CONTROLN]],vlookup_table[],2,FALSE)</f>
        <v>1</v>
      </c>
      <c r="O474">
        <f>VLOOKUP(Table58[[#This Row],[CONTROLN]],vlookup_table[],4,FALSE)</f>
        <v>4501</v>
      </c>
      <c r="P474" t="str">
        <f>VLOOKUP(Table58[[#This Row],[CONTROLN]],vlookup_table[],5,FALSE)</f>
        <v>R3</v>
      </c>
      <c r="Q474">
        <f>VLOOKUP(Table58[[#This Row],[CONTROLN]],vlookup_table[],7,FALSE)</f>
        <v>16</v>
      </c>
      <c r="R474">
        <f t="shared" si="21"/>
        <v>52</v>
      </c>
      <c r="S4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74" t="str">
        <f>IF(Table58[[#This Row],[GENDER]]="M","Hombre","Mujer")</f>
        <v>Hombre</v>
      </c>
      <c r="U474" t="str">
        <f>_xlfn.CONCAT(Table58[[#This Row],[STATE]]," ", Table58[[#This Row],[DOMAIN]])</f>
        <v>FL R3</v>
      </c>
      <c r="V474" s="2">
        <f t="shared" ca="1" si="22"/>
        <v>45915</v>
      </c>
      <c r="W474" s="3">
        <f t="shared" ca="1" si="23"/>
        <v>45915.408431249998</v>
      </c>
      <c r="X474">
        <f>ROUND(Table58[[#This Row],[AVGGIFT]],1)</f>
        <v>13</v>
      </c>
    </row>
    <row r="475" spans="1:24" x14ac:dyDescent="0.35">
      <c r="A475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  <c r="N475">
        <f>VLOOKUP(Table58[[#This Row],[CONTROLN]],vlookup_table[],2,FALSE)</f>
        <v>0</v>
      </c>
      <c r="O475">
        <f>VLOOKUP(Table58[[#This Row],[CONTROLN]],vlookup_table[],4,FALSE)</f>
        <v>7001</v>
      </c>
      <c r="P475" t="str">
        <f>VLOOKUP(Table58[[#This Row],[CONTROLN]],vlookup_table[],5,FALSE)</f>
        <v/>
      </c>
      <c r="Q475">
        <f>VLOOKUP(Table58[[#This Row],[CONTROLN]],vlookup_table[],7,FALSE)</f>
        <v>30</v>
      </c>
      <c r="R475">
        <f t="shared" si="21"/>
        <v>27</v>
      </c>
      <c r="S47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75" t="str">
        <f>IF(Table58[[#This Row],[GENDER]]="M","Hombre","Mujer")</f>
        <v>Mujer</v>
      </c>
      <c r="U475" t="str">
        <f>_xlfn.CONCAT(Table58[[#This Row],[STATE]]," ", Table58[[#This Row],[DOMAIN]])</f>
        <v xml:space="preserve">GA </v>
      </c>
      <c r="V475" s="2">
        <f t="shared" ca="1" si="22"/>
        <v>45915</v>
      </c>
      <c r="W475" s="3">
        <f t="shared" ca="1" si="23"/>
        <v>45915.408431249998</v>
      </c>
      <c r="X475">
        <f>ROUND(Table58[[#This Row],[AVGGIFT]],1)</f>
        <v>23</v>
      </c>
    </row>
    <row r="476" spans="1:24" x14ac:dyDescent="0.35">
      <c r="A476">
        <v>160863</v>
      </c>
      <c r="B476" t="s">
        <v>22</v>
      </c>
      <c r="C476" t="s">
        <v>109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  <c r="N476">
        <f>VLOOKUP(Table58[[#This Row],[CONTROLN]],vlookup_table[],2,FALSE)</f>
        <v>1002</v>
      </c>
      <c r="O476">
        <f>VLOOKUP(Table58[[#This Row],[CONTROLN]],vlookup_table[],4,FALSE)</f>
        <v>0</v>
      </c>
      <c r="P476" t="str">
        <f>VLOOKUP(Table58[[#This Row],[CONTROLN]],vlookup_table[],5,FALSE)</f>
        <v>C2</v>
      </c>
      <c r="Q476">
        <f>VLOOKUP(Table58[[#This Row],[CONTROLN]],vlookup_table[],7,FALSE)</f>
        <v>10</v>
      </c>
      <c r="R476" t="str">
        <f t="shared" si="21"/>
        <v/>
      </c>
      <c r="S4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76" t="str">
        <f>IF(Table58[[#This Row],[GENDER]]="M","Hombre","Mujer")</f>
        <v>Mujer</v>
      </c>
      <c r="U476" t="str">
        <f>_xlfn.CONCAT(Table58[[#This Row],[STATE]]," ", Table58[[#This Row],[DOMAIN]])</f>
        <v>CA C2</v>
      </c>
      <c r="V476" s="2">
        <f t="shared" ca="1" si="22"/>
        <v>45915</v>
      </c>
      <c r="W476" s="3">
        <f t="shared" ca="1" si="23"/>
        <v>45915.408431249998</v>
      </c>
      <c r="X476">
        <f>ROUND(Table58[[#This Row],[AVGGIFT]],1)</f>
        <v>8.1999999999999993</v>
      </c>
    </row>
    <row r="477" spans="1:24" x14ac:dyDescent="0.35">
      <c r="A477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  <c r="N477">
        <f>VLOOKUP(Table58[[#This Row],[CONTROLN]],vlookup_table[],2,FALSE)</f>
        <v>0</v>
      </c>
      <c r="O477">
        <f>VLOOKUP(Table58[[#This Row],[CONTROLN]],vlookup_table[],4,FALSE)</f>
        <v>5501</v>
      </c>
      <c r="P477" t="str">
        <f>VLOOKUP(Table58[[#This Row],[CONTROLN]],vlookup_table[],5,FALSE)</f>
        <v>T2</v>
      </c>
      <c r="Q477">
        <f>VLOOKUP(Table58[[#This Row],[CONTROLN]],vlookup_table[],7,FALSE)</f>
        <v>20</v>
      </c>
      <c r="R477">
        <f t="shared" si="21"/>
        <v>42</v>
      </c>
      <c r="S4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77" t="str">
        <f>IF(Table58[[#This Row],[GENDER]]="M","Hombre","Mujer")</f>
        <v>Mujer</v>
      </c>
      <c r="U477" t="str">
        <f>_xlfn.CONCAT(Table58[[#This Row],[STATE]]," ", Table58[[#This Row],[DOMAIN]])</f>
        <v>KY T2</v>
      </c>
      <c r="V477" s="2">
        <f t="shared" ca="1" si="22"/>
        <v>45915</v>
      </c>
      <c r="W477" s="3">
        <f t="shared" ca="1" si="23"/>
        <v>45915.408431249998</v>
      </c>
      <c r="X477">
        <f>ROUND(Table58[[#This Row],[AVGGIFT]],1)</f>
        <v>11.5</v>
      </c>
    </row>
    <row r="478" spans="1:24" x14ac:dyDescent="0.35">
      <c r="A478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  <c r="N478">
        <f>VLOOKUP(Table58[[#This Row],[CONTROLN]],vlookup_table[],2,FALSE)</f>
        <v>0</v>
      </c>
      <c r="O478">
        <f>VLOOKUP(Table58[[#This Row],[CONTROLN]],vlookup_table[],4,FALSE)</f>
        <v>5301</v>
      </c>
      <c r="P478" t="str">
        <f>VLOOKUP(Table58[[#This Row],[CONTROLN]],vlookup_table[],5,FALSE)</f>
        <v>T2</v>
      </c>
      <c r="Q478">
        <f>VLOOKUP(Table58[[#This Row],[CONTROLN]],vlookup_table[],7,FALSE)</f>
        <v>5</v>
      </c>
      <c r="R478">
        <f t="shared" si="21"/>
        <v>44</v>
      </c>
      <c r="S4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78" t="str">
        <f>IF(Table58[[#This Row],[GENDER]]="M","Hombre","Mujer")</f>
        <v>Hombre</v>
      </c>
      <c r="U478" t="str">
        <f>_xlfn.CONCAT(Table58[[#This Row],[STATE]]," ", Table58[[#This Row],[DOMAIN]])</f>
        <v>TN T2</v>
      </c>
      <c r="V478" s="2">
        <f t="shared" ca="1" si="22"/>
        <v>45915</v>
      </c>
      <c r="W478" s="3">
        <f t="shared" ca="1" si="23"/>
        <v>45915.408431249998</v>
      </c>
      <c r="X478">
        <f>ROUND(Table58[[#This Row],[AVGGIFT]],1)</f>
        <v>6.6</v>
      </c>
    </row>
    <row r="479" spans="1:24" x14ac:dyDescent="0.35">
      <c r="A479">
        <v>170563</v>
      </c>
      <c r="B479" t="s">
        <v>22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  <c r="N479">
        <f>VLOOKUP(Table58[[#This Row],[CONTROLN]],vlookup_table[],2,FALSE)</f>
        <v>0</v>
      </c>
      <c r="O479">
        <f>VLOOKUP(Table58[[#This Row],[CONTROLN]],vlookup_table[],4,FALSE)</f>
        <v>3201</v>
      </c>
      <c r="P479" t="str">
        <f>VLOOKUP(Table58[[#This Row],[CONTROLN]],vlookup_table[],5,FALSE)</f>
        <v>U3</v>
      </c>
      <c r="Q479">
        <f>VLOOKUP(Table58[[#This Row],[CONTROLN]],vlookup_table[],7,FALSE)</f>
        <v>5</v>
      </c>
      <c r="R479">
        <f t="shared" si="21"/>
        <v>65</v>
      </c>
      <c r="S4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79" t="str">
        <f>IF(Table58[[#This Row],[GENDER]]="M","Hombre","Mujer")</f>
        <v>Mujer</v>
      </c>
      <c r="U479" t="str">
        <f>_xlfn.CONCAT(Table58[[#This Row],[STATE]]," ", Table58[[#This Row],[DOMAIN]])</f>
        <v>CA U3</v>
      </c>
      <c r="V479" s="2">
        <f t="shared" ca="1" si="22"/>
        <v>45915</v>
      </c>
      <c r="W479" s="3">
        <f t="shared" ca="1" si="23"/>
        <v>45915.408431249998</v>
      </c>
      <c r="X479">
        <f>ROUND(Table58[[#This Row],[AVGGIFT]],1)</f>
        <v>7.5</v>
      </c>
    </row>
    <row r="480" spans="1:24" x14ac:dyDescent="0.35">
      <c r="A480">
        <v>79389</v>
      </c>
      <c r="B480" t="s">
        <v>36</v>
      </c>
      <c r="C480" t="s">
        <v>14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  <c r="N480">
        <f>VLOOKUP(Table58[[#This Row],[CONTROLN]],vlookup_table[],2,FALSE)</f>
        <v>0</v>
      </c>
      <c r="O480">
        <f>VLOOKUP(Table58[[#This Row],[CONTROLN]],vlookup_table[],4,FALSE)</f>
        <v>3101</v>
      </c>
      <c r="P480" t="str">
        <f>VLOOKUP(Table58[[#This Row],[CONTROLN]],vlookup_table[],5,FALSE)</f>
        <v>T2</v>
      </c>
      <c r="Q480">
        <f>VLOOKUP(Table58[[#This Row],[CONTROLN]],vlookup_table[],7,FALSE)</f>
        <v>11</v>
      </c>
      <c r="R480">
        <f t="shared" si="21"/>
        <v>66</v>
      </c>
      <c r="S4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80" t="str">
        <f>IF(Table58[[#This Row],[GENDER]]="M","Hombre","Mujer")</f>
        <v>Hombre</v>
      </c>
      <c r="U480" t="str">
        <f>_xlfn.CONCAT(Table58[[#This Row],[STATE]]," ", Table58[[#This Row],[DOMAIN]])</f>
        <v>WI T2</v>
      </c>
      <c r="V480" s="2">
        <f t="shared" ca="1" si="22"/>
        <v>45915</v>
      </c>
      <c r="W480" s="3">
        <f t="shared" ca="1" si="23"/>
        <v>45915.408431249998</v>
      </c>
      <c r="X480">
        <f>ROUND(Table58[[#This Row],[AVGGIFT]],1)</f>
        <v>10.1</v>
      </c>
    </row>
    <row r="481" spans="1:24" x14ac:dyDescent="0.35">
      <c r="A481">
        <v>180752</v>
      </c>
      <c r="B481" t="s">
        <v>41</v>
      </c>
      <c r="C481" t="s">
        <v>14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  <c r="N481">
        <f>VLOOKUP(Table58[[#This Row],[CONTROLN]],vlookup_table[],2,FALSE)</f>
        <v>1</v>
      </c>
      <c r="O481">
        <f>VLOOKUP(Table58[[#This Row],[CONTROLN]],vlookup_table[],4,FALSE)</f>
        <v>3901</v>
      </c>
      <c r="P481" t="str">
        <f>VLOOKUP(Table58[[#This Row],[CONTROLN]],vlookup_table[],5,FALSE)</f>
        <v>C1</v>
      </c>
      <c r="Q481">
        <f>VLOOKUP(Table58[[#This Row],[CONTROLN]],vlookup_table[],7,FALSE)</f>
        <v>8</v>
      </c>
      <c r="R481">
        <f t="shared" si="21"/>
        <v>58</v>
      </c>
      <c r="S4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81" t="str">
        <f>IF(Table58[[#This Row],[GENDER]]="M","Hombre","Mujer")</f>
        <v>Hombre</v>
      </c>
      <c r="U481" t="str">
        <f>_xlfn.CONCAT(Table58[[#This Row],[STATE]]," ", Table58[[#This Row],[DOMAIN]])</f>
        <v>WA C1</v>
      </c>
      <c r="V481" s="2">
        <f t="shared" ca="1" si="22"/>
        <v>45915</v>
      </c>
      <c r="W481" s="3">
        <f t="shared" ca="1" si="23"/>
        <v>45915.408431249998</v>
      </c>
      <c r="X481">
        <f>ROUND(Table58[[#This Row],[AVGGIFT]],1)</f>
        <v>6.2</v>
      </c>
    </row>
    <row r="482" spans="1:24" x14ac:dyDescent="0.35">
      <c r="A482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  <c r="N482">
        <f>VLOOKUP(Table58[[#This Row],[CONTROLN]],vlookup_table[],2,FALSE)</f>
        <v>2</v>
      </c>
      <c r="O482">
        <f>VLOOKUP(Table58[[#This Row],[CONTROLN]],vlookup_table[],4,FALSE)</f>
        <v>6001</v>
      </c>
      <c r="P482" t="str">
        <f>VLOOKUP(Table58[[#This Row],[CONTROLN]],vlookup_table[],5,FALSE)</f>
        <v>S1</v>
      </c>
      <c r="Q482">
        <f>VLOOKUP(Table58[[#This Row],[CONTROLN]],vlookup_table[],7,FALSE)</f>
        <v>25</v>
      </c>
      <c r="R482">
        <f t="shared" si="21"/>
        <v>37</v>
      </c>
      <c r="S4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82" t="str">
        <f>IF(Table58[[#This Row],[GENDER]]="M","Hombre","Mujer")</f>
        <v>Mujer</v>
      </c>
      <c r="U482" t="str">
        <f>_xlfn.CONCAT(Table58[[#This Row],[STATE]]," ", Table58[[#This Row],[DOMAIN]])</f>
        <v>MN S1</v>
      </c>
      <c r="V482" s="2">
        <f t="shared" ca="1" si="22"/>
        <v>45915</v>
      </c>
      <c r="W482" s="3">
        <f t="shared" ca="1" si="23"/>
        <v>45915.408431249998</v>
      </c>
      <c r="X482">
        <f>ROUND(Table58[[#This Row],[AVGGIFT]],1)</f>
        <v>10</v>
      </c>
    </row>
    <row r="483" spans="1:24" x14ac:dyDescent="0.35">
      <c r="A483">
        <v>158506</v>
      </c>
      <c r="B483" t="s">
        <v>22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  <c r="N483">
        <f>VLOOKUP(Table58[[#This Row],[CONTROLN]],vlookup_table[],2,FALSE)</f>
        <v>28</v>
      </c>
      <c r="O483">
        <f>VLOOKUP(Table58[[#This Row],[CONTROLN]],vlookup_table[],4,FALSE)</f>
        <v>5201</v>
      </c>
      <c r="P483" t="str">
        <f>VLOOKUP(Table58[[#This Row],[CONTROLN]],vlookup_table[],5,FALSE)</f>
        <v>U3</v>
      </c>
      <c r="Q483">
        <f>VLOOKUP(Table58[[#This Row],[CONTROLN]],vlookup_table[],7,FALSE)</f>
        <v>15</v>
      </c>
      <c r="R483">
        <f t="shared" si="21"/>
        <v>45</v>
      </c>
      <c r="S4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83" t="str">
        <f>IF(Table58[[#This Row],[GENDER]]="M","Hombre","Mujer")</f>
        <v>Mujer</v>
      </c>
      <c r="U483" t="str">
        <f>_xlfn.CONCAT(Table58[[#This Row],[STATE]]," ", Table58[[#This Row],[DOMAIN]])</f>
        <v>CA U3</v>
      </c>
      <c r="V483" s="2">
        <f t="shared" ca="1" si="22"/>
        <v>45915</v>
      </c>
      <c r="W483" s="3">
        <f t="shared" ca="1" si="23"/>
        <v>45915.408431249998</v>
      </c>
      <c r="X483">
        <f>ROUND(Table58[[#This Row],[AVGGIFT]],1)</f>
        <v>10</v>
      </c>
    </row>
    <row r="484" spans="1:24" x14ac:dyDescent="0.35">
      <c r="A484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  <c r="N484">
        <f>VLOOKUP(Table58[[#This Row],[CONTROLN]],vlookup_table[],2,FALSE)</f>
        <v>28</v>
      </c>
      <c r="O484">
        <f>VLOOKUP(Table58[[#This Row],[CONTROLN]],vlookup_table[],4,FALSE)</f>
        <v>3801</v>
      </c>
      <c r="P484" t="str">
        <f>VLOOKUP(Table58[[#This Row],[CONTROLN]],vlookup_table[],5,FALSE)</f>
        <v>T2</v>
      </c>
      <c r="Q484">
        <f>VLOOKUP(Table58[[#This Row],[CONTROLN]],vlookup_table[],7,FALSE)</f>
        <v>25</v>
      </c>
      <c r="R484">
        <f t="shared" si="21"/>
        <v>59</v>
      </c>
      <c r="S4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84" t="str">
        <f>IF(Table58[[#This Row],[GENDER]]="M","Hombre","Mujer")</f>
        <v>Mujer</v>
      </c>
      <c r="U484" t="str">
        <f>_xlfn.CONCAT(Table58[[#This Row],[STATE]]," ", Table58[[#This Row],[DOMAIN]])</f>
        <v>MN T2</v>
      </c>
      <c r="V484" s="2">
        <f t="shared" ca="1" si="22"/>
        <v>45915</v>
      </c>
      <c r="W484" s="3">
        <f t="shared" ca="1" si="23"/>
        <v>45915.408431249998</v>
      </c>
      <c r="X484">
        <f>ROUND(Table58[[#This Row],[AVGGIFT]],1)</f>
        <v>17</v>
      </c>
    </row>
    <row r="485" spans="1:24" x14ac:dyDescent="0.35">
      <c r="A485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  <c r="N485">
        <f>VLOOKUP(Table58[[#This Row],[CONTROLN]],vlookup_table[],2,FALSE)</f>
        <v>1</v>
      </c>
      <c r="O485">
        <f>VLOOKUP(Table58[[#This Row],[CONTROLN]],vlookup_table[],4,FALSE)</f>
        <v>1908</v>
      </c>
      <c r="P485" t="str">
        <f>VLOOKUP(Table58[[#This Row],[CONTROLN]],vlookup_table[],5,FALSE)</f>
        <v>R3</v>
      </c>
      <c r="Q485">
        <f>VLOOKUP(Table58[[#This Row],[CONTROLN]],vlookup_table[],7,FALSE)</f>
        <v>11</v>
      </c>
      <c r="R485">
        <f t="shared" si="21"/>
        <v>77</v>
      </c>
      <c r="S4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85" t="str">
        <f>IF(Table58[[#This Row],[GENDER]]="M","Hombre","Mujer")</f>
        <v>Hombre</v>
      </c>
      <c r="U485" t="str">
        <f>_xlfn.CONCAT(Table58[[#This Row],[STATE]]," ", Table58[[#This Row],[DOMAIN]])</f>
        <v>MO R3</v>
      </c>
      <c r="V485" s="2">
        <f t="shared" ca="1" si="22"/>
        <v>45915</v>
      </c>
      <c r="W485" s="3">
        <f t="shared" ca="1" si="23"/>
        <v>45915.408431249998</v>
      </c>
      <c r="X485">
        <f>ROUND(Table58[[#This Row],[AVGGIFT]],1)</f>
        <v>9.1999999999999993</v>
      </c>
    </row>
    <row r="486" spans="1:24" x14ac:dyDescent="0.35">
      <c r="A486">
        <v>164175</v>
      </c>
      <c r="B486" t="s">
        <v>22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  <c r="N486">
        <f>VLOOKUP(Table58[[#This Row],[CONTROLN]],vlookup_table[],2,FALSE)</f>
        <v>2</v>
      </c>
      <c r="O486">
        <f>VLOOKUP(Table58[[#This Row],[CONTROLN]],vlookup_table[],4,FALSE)</f>
        <v>0</v>
      </c>
      <c r="P486" t="str">
        <f>VLOOKUP(Table58[[#This Row],[CONTROLN]],vlookup_table[],5,FALSE)</f>
        <v>R2</v>
      </c>
      <c r="Q486">
        <f>VLOOKUP(Table58[[#This Row],[CONTROLN]],vlookup_table[],7,FALSE)</f>
        <v>15</v>
      </c>
      <c r="R486" t="str">
        <f t="shared" si="21"/>
        <v/>
      </c>
      <c r="S4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86" t="str">
        <f>IF(Table58[[#This Row],[GENDER]]="M","Hombre","Mujer")</f>
        <v>Mujer</v>
      </c>
      <c r="U486" t="str">
        <f>_xlfn.CONCAT(Table58[[#This Row],[STATE]]," ", Table58[[#This Row],[DOMAIN]])</f>
        <v>CA R2</v>
      </c>
      <c r="V486" s="2">
        <f t="shared" ca="1" si="22"/>
        <v>45915</v>
      </c>
      <c r="W486" s="3">
        <f t="shared" ca="1" si="23"/>
        <v>45915.408431249998</v>
      </c>
      <c r="X486">
        <f>ROUND(Table58[[#This Row],[AVGGIFT]],1)</f>
        <v>9.1</v>
      </c>
    </row>
    <row r="487" spans="1:24" x14ac:dyDescent="0.35">
      <c r="A487">
        <v>145120</v>
      </c>
      <c r="B487" t="s">
        <v>22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  <c r="N487">
        <f>VLOOKUP(Table58[[#This Row],[CONTROLN]],vlookup_table[],2,FALSE)</f>
        <v>28</v>
      </c>
      <c r="O487">
        <f>VLOOKUP(Table58[[#This Row],[CONTROLN]],vlookup_table[],4,FALSE)</f>
        <v>3707</v>
      </c>
      <c r="P487" t="str">
        <f>VLOOKUP(Table58[[#This Row],[CONTROLN]],vlookup_table[],5,FALSE)</f>
        <v>U1</v>
      </c>
      <c r="Q487">
        <f>VLOOKUP(Table58[[#This Row],[CONTROLN]],vlookup_table[],7,FALSE)</f>
        <v>10</v>
      </c>
      <c r="R487">
        <f t="shared" si="21"/>
        <v>59</v>
      </c>
      <c r="S4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87" t="str">
        <f>IF(Table58[[#This Row],[GENDER]]="M","Hombre","Mujer")</f>
        <v>Mujer</v>
      </c>
      <c r="U487" t="str">
        <f>_xlfn.CONCAT(Table58[[#This Row],[STATE]]," ", Table58[[#This Row],[DOMAIN]])</f>
        <v>CA U1</v>
      </c>
      <c r="V487" s="2">
        <f t="shared" ca="1" si="22"/>
        <v>45915</v>
      </c>
      <c r="W487" s="3">
        <f t="shared" ca="1" si="23"/>
        <v>45915.408431249998</v>
      </c>
      <c r="X487">
        <f>ROUND(Table58[[#This Row],[AVGGIFT]],1)</f>
        <v>12.5</v>
      </c>
    </row>
    <row r="488" spans="1:24" x14ac:dyDescent="0.35">
      <c r="A488">
        <v>55358</v>
      </c>
      <c r="B488" t="s">
        <v>63</v>
      </c>
      <c r="C488" t="s">
        <v>17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  <c r="N488">
        <f>VLOOKUP(Table58[[#This Row],[CONTROLN]],vlookup_table[],2,FALSE)</f>
        <v>0</v>
      </c>
      <c r="O488">
        <f>VLOOKUP(Table58[[#This Row],[CONTROLN]],vlookup_table[],4,FALSE)</f>
        <v>4808</v>
      </c>
      <c r="P488" t="str">
        <f>VLOOKUP(Table58[[#This Row],[CONTROLN]],vlookup_table[],5,FALSE)</f>
        <v>C3</v>
      </c>
      <c r="Q488">
        <f>VLOOKUP(Table58[[#This Row],[CONTROLN]],vlookup_table[],7,FALSE)</f>
        <v>30</v>
      </c>
      <c r="R488">
        <f t="shared" si="21"/>
        <v>48</v>
      </c>
      <c r="S4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88" t="str">
        <f>IF(Table58[[#This Row],[GENDER]]="M","Hombre","Mujer")</f>
        <v>Mujer</v>
      </c>
      <c r="U488" t="str">
        <f>_xlfn.CONCAT(Table58[[#This Row],[STATE]]," ", Table58[[#This Row],[DOMAIN]])</f>
        <v>MS C3</v>
      </c>
      <c r="V488" s="2">
        <f t="shared" ca="1" si="22"/>
        <v>45915</v>
      </c>
      <c r="W488" s="3">
        <f t="shared" ca="1" si="23"/>
        <v>45915.408431249998</v>
      </c>
      <c r="X488">
        <f>ROUND(Table58[[#This Row],[AVGGIFT]],1)</f>
        <v>15.8</v>
      </c>
    </row>
    <row r="489" spans="1:24" x14ac:dyDescent="0.35">
      <c r="A489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  <c r="N489">
        <f>VLOOKUP(Table58[[#This Row],[CONTROLN]],vlookup_table[],2,FALSE)</f>
        <v>1</v>
      </c>
      <c r="O489">
        <f>VLOOKUP(Table58[[#This Row],[CONTROLN]],vlookup_table[],4,FALSE)</f>
        <v>0</v>
      </c>
      <c r="P489" t="str">
        <f>VLOOKUP(Table58[[#This Row],[CONTROLN]],vlookup_table[],5,FALSE)</f>
        <v>T3</v>
      </c>
      <c r="Q489">
        <f>VLOOKUP(Table58[[#This Row],[CONTROLN]],vlookup_table[],7,FALSE)</f>
        <v>30</v>
      </c>
      <c r="R489" t="str">
        <f t="shared" si="21"/>
        <v/>
      </c>
      <c r="S4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89" t="str">
        <f>IF(Table58[[#This Row],[GENDER]]="M","Hombre","Mujer")</f>
        <v>Hombre</v>
      </c>
      <c r="U489" t="str">
        <f>_xlfn.CONCAT(Table58[[#This Row],[STATE]]," ", Table58[[#This Row],[DOMAIN]])</f>
        <v>GA T3</v>
      </c>
      <c r="V489" s="2">
        <f t="shared" ca="1" si="22"/>
        <v>45915</v>
      </c>
      <c r="W489" s="3">
        <f t="shared" ca="1" si="23"/>
        <v>45915.408431249998</v>
      </c>
      <c r="X489">
        <f>ROUND(Table58[[#This Row],[AVGGIFT]],1)</f>
        <v>7.4</v>
      </c>
    </row>
    <row r="490" spans="1:24" x14ac:dyDescent="0.35">
      <c r="A490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  <c r="N490">
        <f>VLOOKUP(Table58[[#This Row],[CONTROLN]],vlookup_table[],2,FALSE)</f>
        <v>28</v>
      </c>
      <c r="O490">
        <f>VLOOKUP(Table58[[#This Row],[CONTROLN]],vlookup_table[],4,FALSE)</f>
        <v>3301</v>
      </c>
      <c r="P490" t="str">
        <f>VLOOKUP(Table58[[#This Row],[CONTROLN]],vlookup_table[],5,FALSE)</f>
        <v>T3</v>
      </c>
      <c r="Q490">
        <f>VLOOKUP(Table58[[#This Row],[CONTROLN]],vlookup_table[],7,FALSE)</f>
        <v>5</v>
      </c>
      <c r="R490">
        <f t="shared" si="21"/>
        <v>64</v>
      </c>
      <c r="S4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90" t="str">
        <f>IF(Table58[[#This Row],[GENDER]]="M","Hombre","Mujer")</f>
        <v>Mujer</v>
      </c>
      <c r="U490" t="str">
        <f>_xlfn.CONCAT(Table58[[#This Row],[STATE]]," ", Table58[[#This Row],[DOMAIN]])</f>
        <v>FL T3</v>
      </c>
      <c r="V490" s="2">
        <f t="shared" ca="1" si="22"/>
        <v>45915</v>
      </c>
      <c r="W490" s="3">
        <f t="shared" ca="1" si="23"/>
        <v>45915.408431249998</v>
      </c>
      <c r="X490">
        <f>ROUND(Table58[[#This Row],[AVGGIFT]],1)</f>
        <v>5.6</v>
      </c>
    </row>
    <row r="491" spans="1:24" x14ac:dyDescent="0.35">
      <c r="A491">
        <v>148354</v>
      </c>
      <c r="B491" t="s">
        <v>22</v>
      </c>
      <c r="C491" t="s">
        <v>109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  <c r="N491">
        <f>VLOOKUP(Table58[[#This Row],[CONTROLN]],vlookup_table[],2,FALSE)</f>
        <v>0</v>
      </c>
      <c r="O491">
        <f>VLOOKUP(Table58[[#This Row],[CONTROLN]],vlookup_table[],4,FALSE)</f>
        <v>0</v>
      </c>
      <c r="P491" t="str">
        <f>VLOOKUP(Table58[[#This Row],[CONTROLN]],vlookup_table[],5,FALSE)</f>
        <v>S1</v>
      </c>
      <c r="Q491">
        <f>VLOOKUP(Table58[[#This Row],[CONTROLN]],vlookup_table[],7,FALSE)</f>
        <v>8</v>
      </c>
      <c r="R491" t="str">
        <f t="shared" si="21"/>
        <v/>
      </c>
      <c r="S4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91" t="str">
        <f>IF(Table58[[#This Row],[GENDER]]="M","Hombre","Mujer")</f>
        <v>Mujer</v>
      </c>
      <c r="U491" t="str">
        <f>_xlfn.CONCAT(Table58[[#This Row],[STATE]]," ", Table58[[#This Row],[DOMAIN]])</f>
        <v>CA S1</v>
      </c>
      <c r="V491" s="2">
        <f t="shared" ca="1" si="22"/>
        <v>45915</v>
      </c>
      <c r="W491" s="3">
        <f t="shared" ca="1" si="23"/>
        <v>45915.408431249998</v>
      </c>
      <c r="X491">
        <f>ROUND(Table58[[#This Row],[AVGGIFT]],1)</f>
        <v>8.4</v>
      </c>
    </row>
    <row r="492" spans="1:24" x14ac:dyDescent="0.35">
      <c r="A492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  <c r="N492">
        <f>VLOOKUP(Table58[[#This Row],[CONTROLN]],vlookup_table[],2,FALSE)</f>
        <v>0</v>
      </c>
      <c r="O492">
        <f>VLOOKUP(Table58[[#This Row],[CONTROLN]],vlookup_table[],4,FALSE)</f>
        <v>0</v>
      </c>
      <c r="P492" t="str">
        <f>VLOOKUP(Table58[[#This Row],[CONTROLN]],vlookup_table[],5,FALSE)</f>
        <v>S1</v>
      </c>
      <c r="Q492">
        <f>VLOOKUP(Table58[[#This Row],[CONTROLN]],vlookup_table[],7,FALSE)</f>
        <v>10</v>
      </c>
      <c r="R492" t="str">
        <f t="shared" si="21"/>
        <v/>
      </c>
      <c r="S4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92" t="str">
        <f>IF(Table58[[#This Row],[GENDER]]="M","Hombre","Mujer")</f>
        <v>Mujer</v>
      </c>
      <c r="U492" t="str">
        <f>_xlfn.CONCAT(Table58[[#This Row],[STATE]]," ", Table58[[#This Row],[DOMAIN]])</f>
        <v>TN S1</v>
      </c>
      <c r="V492" s="2">
        <f t="shared" ca="1" si="22"/>
        <v>45915</v>
      </c>
      <c r="W492" s="3">
        <f t="shared" ca="1" si="23"/>
        <v>45915.408431249998</v>
      </c>
      <c r="X492">
        <f>ROUND(Table58[[#This Row],[AVGGIFT]],1)</f>
        <v>7.6</v>
      </c>
    </row>
    <row r="493" spans="1:24" x14ac:dyDescent="0.35">
      <c r="A493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  <c r="N493">
        <f>VLOOKUP(Table58[[#This Row],[CONTROLN]],vlookup_table[],2,FALSE)</f>
        <v>1</v>
      </c>
      <c r="O493">
        <f>VLOOKUP(Table58[[#This Row],[CONTROLN]],vlookup_table[],4,FALSE)</f>
        <v>4401</v>
      </c>
      <c r="P493" t="str">
        <f>VLOOKUP(Table58[[#This Row],[CONTROLN]],vlookup_table[],5,FALSE)</f>
        <v>R3</v>
      </c>
      <c r="Q493">
        <f>VLOOKUP(Table58[[#This Row],[CONTROLN]],vlookup_table[],7,FALSE)</f>
        <v>10</v>
      </c>
      <c r="R493">
        <f t="shared" si="21"/>
        <v>53</v>
      </c>
      <c r="S4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93" t="str">
        <f>IF(Table58[[#This Row],[GENDER]]="M","Hombre","Mujer")</f>
        <v>Hombre</v>
      </c>
      <c r="U493" t="str">
        <f>_xlfn.CONCAT(Table58[[#This Row],[STATE]]," ", Table58[[#This Row],[DOMAIN]])</f>
        <v>NC R3</v>
      </c>
      <c r="V493" s="2">
        <f t="shared" ca="1" si="22"/>
        <v>45915</v>
      </c>
      <c r="W493" s="3">
        <f t="shared" ca="1" si="23"/>
        <v>45915.408431249998</v>
      </c>
      <c r="X493">
        <f>ROUND(Table58[[#This Row],[AVGGIFT]],1)</f>
        <v>10</v>
      </c>
    </row>
    <row r="494" spans="1:24" x14ac:dyDescent="0.35">
      <c r="A494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  <c r="N494">
        <f>VLOOKUP(Table58[[#This Row],[CONTROLN]],vlookup_table[],2,FALSE)</f>
        <v>0</v>
      </c>
      <c r="O494">
        <f>VLOOKUP(Table58[[#This Row],[CONTROLN]],vlookup_table[],4,FALSE)</f>
        <v>605</v>
      </c>
      <c r="P494" t="str">
        <f>VLOOKUP(Table58[[#This Row],[CONTROLN]],vlookup_table[],5,FALSE)</f>
        <v>R2</v>
      </c>
      <c r="Q494">
        <f>VLOOKUP(Table58[[#This Row],[CONTROLN]],vlookup_table[],7,FALSE)</f>
        <v>8</v>
      </c>
      <c r="R494">
        <f t="shared" si="21"/>
        <v>91</v>
      </c>
      <c r="S4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94" t="str">
        <f>IF(Table58[[#This Row],[GENDER]]="M","Hombre","Mujer")</f>
        <v>Mujer</v>
      </c>
      <c r="U494" t="str">
        <f>_xlfn.CONCAT(Table58[[#This Row],[STATE]]," ", Table58[[#This Row],[DOMAIN]])</f>
        <v>MN R2</v>
      </c>
      <c r="V494" s="2">
        <f t="shared" ca="1" si="22"/>
        <v>45915</v>
      </c>
      <c r="W494" s="3">
        <f t="shared" ca="1" si="23"/>
        <v>45915.408431249998</v>
      </c>
      <c r="X494">
        <f>ROUND(Table58[[#This Row],[AVGGIFT]],1)</f>
        <v>23.9</v>
      </c>
    </row>
    <row r="495" spans="1:24" x14ac:dyDescent="0.35">
      <c r="A495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  <c r="N495">
        <f>VLOOKUP(Table58[[#This Row],[CONTROLN]],vlookup_table[],2,FALSE)</f>
        <v>0</v>
      </c>
      <c r="O495">
        <f>VLOOKUP(Table58[[#This Row],[CONTROLN]],vlookup_table[],4,FALSE)</f>
        <v>3705</v>
      </c>
      <c r="P495" t="str">
        <f>VLOOKUP(Table58[[#This Row],[CONTROLN]],vlookup_table[],5,FALSE)</f>
        <v>U4</v>
      </c>
      <c r="Q495">
        <f>VLOOKUP(Table58[[#This Row],[CONTROLN]],vlookup_table[],7,FALSE)</f>
        <v>20</v>
      </c>
      <c r="R495">
        <f t="shared" si="21"/>
        <v>60</v>
      </c>
      <c r="S4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95" t="str">
        <f>IF(Table58[[#This Row],[GENDER]]="M","Hombre","Mujer")</f>
        <v>Mujer</v>
      </c>
      <c r="U495" t="str">
        <f>_xlfn.CONCAT(Table58[[#This Row],[STATE]]," ", Table58[[#This Row],[DOMAIN]])</f>
        <v>CO U4</v>
      </c>
      <c r="V495" s="2">
        <f t="shared" ca="1" si="22"/>
        <v>45915</v>
      </c>
      <c r="W495" s="3">
        <f t="shared" ca="1" si="23"/>
        <v>45915.408431249998</v>
      </c>
      <c r="X495">
        <f>ROUND(Table58[[#This Row],[AVGGIFT]],1)</f>
        <v>13</v>
      </c>
    </row>
    <row r="496" spans="1:24" x14ac:dyDescent="0.35">
      <c r="A496">
        <v>107613</v>
      </c>
      <c r="B496" t="s">
        <v>22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  <c r="N496">
        <f>VLOOKUP(Table58[[#This Row],[CONTROLN]],vlookup_table[],2,FALSE)</f>
        <v>0</v>
      </c>
      <c r="O496">
        <f>VLOOKUP(Table58[[#This Row],[CONTROLN]],vlookup_table[],4,FALSE)</f>
        <v>0</v>
      </c>
      <c r="P496" t="str">
        <f>VLOOKUP(Table58[[#This Row],[CONTROLN]],vlookup_table[],5,FALSE)</f>
        <v>R2</v>
      </c>
      <c r="Q496">
        <f>VLOOKUP(Table58[[#This Row],[CONTROLN]],vlookup_table[],7,FALSE)</f>
        <v>7</v>
      </c>
      <c r="R496" t="str">
        <f t="shared" si="21"/>
        <v/>
      </c>
      <c r="S4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96" t="str">
        <f>IF(Table58[[#This Row],[GENDER]]="M","Hombre","Mujer")</f>
        <v>Hombre</v>
      </c>
      <c r="U496" t="str">
        <f>_xlfn.CONCAT(Table58[[#This Row],[STATE]]," ", Table58[[#This Row],[DOMAIN]])</f>
        <v>CA R2</v>
      </c>
      <c r="V496" s="2">
        <f t="shared" ca="1" si="22"/>
        <v>45915</v>
      </c>
      <c r="W496" s="3">
        <f t="shared" ca="1" si="23"/>
        <v>45915.408431249998</v>
      </c>
      <c r="X496">
        <f>ROUND(Table58[[#This Row],[AVGGIFT]],1)</f>
        <v>3.3</v>
      </c>
    </row>
    <row r="497" spans="1:24" x14ac:dyDescent="0.35">
      <c r="A497">
        <v>165302</v>
      </c>
      <c r="B497" t="s">
        <v>22</v>
      </c>
      <c r="C497" t="s">
        <v>109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  <c r="N497">
        <f>VLOOKUP(Table58[[#This Row],[CONTROLN]],vlookup_table[],2,FALSE)</f>
        <v>0</v>
      </c>
      <c r="O497">
        <f>VLOOKUP(Table58[[#This Row],[CONTROLN]],vlookup_table[],4,FALSE)</f>
        <v>2207</v>
      </c>
      <c r="P497" t="str">
        <f>VLOOKUP(Table58[[#This Row],[CONTROLN]],vlookup_table[],5,FALSE)</f>
        <v>C1</v>
      </c>
      <c r="Q497">
        <f>VLOOKUP(Table58[[#This Row],[CONTROLN]],vlookup_table[],7,FALSE)</f>
        <v>20</v>
      </c>
      <c r="R497">
        <f t="shared" si="21"/>
        <v>74</v>
      </c>
      <c r="S4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97" t="str">
        <f>IF(Table58[[#This Row],[GENDER]]="M","Hombre","Mujer")</f>
        <v>Mujer</v>
      </c>
      <c r="U497" t="str">
        <f>_xlfn.CONCAT(Table58[[#This Row],[STATE]]," ", Table58[[#This Row],[DOMAIN]])</f>
        <v>CA C1</v>
      </c>
      <c r="V497" s="2">
        <f t="shared" ca="1" si="22"/>
        <v>45915</v>
      </c>
      <c r="W497" s="3">
        <f t="shared" ca="1" si="23"/>
        <v>45915.408431249998</v>
      </c>
      <c r="X497">
        <f>ROUND(Table58[[#This Row],[AVGGIFT]],1)</f>
        <v>11.1</v>
      </c>
    </row>
    <row r="498" spans="1:24" x14ac:dyDescent="0.35">
      <c r="A498">
        <v>152990</v>
      </c>
      <c r="B498" t="s">
        <v>22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  <c r="N498">
        <f>VLOOKUP(Table58[[#This Row],[CONTROLN]],vlookup_table[],2,FALSE)</f>
        <v>0</v>
      </c>
      <c r="O498">
        <f>VLOOKUP(Table58[[#This Row],[CONTROLN]],vlookup_table[],4,FALSE)</f>
        <v>6101</v>
      </c>
      <c r="P498" t="str">
        <f>VLOOKUP(Table58[[#This Row],[CONTROLN]],vlookup_table[],5,FALSE)</f>
        <v>C2</v>
      </c>
      <c r="Q498">
        <f>VLOOKUP(Table58[[#This Row],[CONTROLN]],vlookup_table[],7,FALSE)</f>
        <v>20</v>
      </c>
      <c r="R498">
        <f t="shared" si="21"/>
        <v>36</v>
      </c>
      <c r="S4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98" t="str">
        <f>IF(Table58[[#This Row],[GENDER]]="M","Hombre","Mujer")</f>
        <v>Mujer</v>
      </c>
      <c r="U498" t="str">
        <f>_xlfn.CONCAT(Table58[[#This Row],[STATE]]," ", Table58[[#This Row],[DOMAIN]])</f>
        <v>CA C2</v>
      </c>
      <c r="V498" s="2">
        <f t="shared" ca="1" si="22"/>
        <v>45915</v>
      </c>
      <c r="W498" s="3">
        <f t="shared" ca="1" si="23"/>
        <v>45915.408431249998</v>
      </c>
      <c r="X498">
        <f>ROUND(Table58[[#This Row],[AVGGIFT]],1)</f>
        <v>10</v>
      </c>
    </row>
    <row r="499" spans="1:24" x14ac:dyDescent="0.35">
      <c r="A499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  <c r="N499">
        <f>VLOOKUP(Table58[[#This Row],[CONTROLN]],vlookup_table[],2,FALSE)</f>
        <v>1</v>
      </c>
      <c r="O499">
        <f>VLOOKUP(Table58[[#This Row],[CONTROLN]],vlookup_table[],4,FALSE)</f>
        <v>4709</v>
      </c>
      <c r="P499" t="str">
        <f>VLOOKUP(Table58[[#This Row],[CONTROLN]],vlookup_table[],5,FALSE)</f>
        <v>S1</v>
      </c>
      <c r="Q499">
        <f>VLOOKUP(Table58[[#This Row],[CONTROLN]],vlookup_table[],7,FALSE)</f>
        <v>15</v>
      </c>
      <c r="R499">
        <f t="shared" si="21"/>
        <v>49</v>
      </c>
      <c r="S4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99" t="str">
        <f>IF(Table58[[#This Row],[GENDER]]="M","Hombre","Mujer")</f>
        <v>Hombre</v>
      </c>
      <c r="U499" t="str">
        <f>_xlfn.CONCAT(Table58[[#This Row],[STATE]]," ", Table58[[#This Row],[DOMAIN]])</f>
        <v>IL S1</v>
      </c>
      <c r="V499" s="2">
        <f t="shared" ca="1" si="22"/>
        <v>45915</v>
      </c>
      <c r="W499" s="3">
        <f t="shared" ca="1" si="23"/>
        <v>45915.408431249998</v>
      </c>
      <c r="X499">
        <f>ROUND(Table58[[#This Row],[AVGGIFT]],1)</f>
        <v>11</v>
      </c>
    </row>
    <row r="500" spans="1:24" x14ac:dyDescent="0.35">
      <c r="A500">
        <v>4522</v>
      </c>
      <c r="B500" t="s">
        <v>22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  <c r="N500">
        <f>VLOOKUP(Table58[[#This Row],[CONTROLN]],vlookup_table[],2,FALSE)</f>
        <v>1</v>
      </c>
      <c r="O500">
        <f>VLOOKUP(Table58[[#This Row],[CONTROLN]],vlookup_table[],4,FALSE)</f>
        <v>1402</v>
      </c>
      <c r="P500" t="str">
        <f>VLOOKUP(Table58[[#This Row],[CONTROLN]],vlookup_table[],5,FALSE)</f>
        <v>S1</v>
      </c>
      <c r="Q500">
        <f>VLOOKUP(Table58[[#This Row],[CONTROLN]],vlookup_table[],7,FALSE)</f>
        <v>20</v>
      </c>
      <c r="R500">
        <f t="shared" si="21"/>
        <v>83</v>
      </c>
      <c r="S5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00" t="str">
        <f>IF(Table58[[#This Row],[GENDER]]="M","Hombre","Mujer")</f>
        <v>Hombre</v>
      </c>
      <c r="U500" t="str">
        <f>_xlfn.CONCAT(Table58[[#This Row],[STATE]]," ", Table58[[#This Row],[DOMAIN]])</f>
        <v>CA S1</v>
      </c>
      <c r="V500" s="2">
        <f t="shared" ca="1" si="22"/>
        <v>45915</v>
      </c>
      <c r="W500" s="3">
        <f t="shared" ca="1" si="23"/>
        <v>45915.408431249998</v>
      </c>
      <c r="X500">
        <f>ROUND(Table58[[#This Row],[AVGGIFT]],1)</f>
        <v>16.100000000000001</v>
      </c>
    </row>
    <row r="501" spans="1:24" x14ac:dyDescent="0.35">
      <c r="A50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  <c r="N501">
        <f>VLOOKUP(Table58[[#This Row],[CONTROLN]],vlookup_table[],2,FALSE)</f>
        <v>0</v>
      </c>
      <c r="O501">
        <f>VLOOKUP(Table58[[#This Row],[CONTROLN]],vlookup_table[],4,FALSE)</f>
        <v>1809</v>
      </c>
      <c r="P501" t="str">
        <f>VLOOKUP(Table58[[#This Row],[CONTROLN]],vlookup_table[],5,FALSE)</f>
        <v>R1</v>
      </c>
      <c r="Q501">
        <f>VLOOKUP(Table58[[#This Row],[CONTROLN]],vlookup_table[],7,FALSE)</f>
        <v>20</v>
      </c>
      <c r="R501">
        <f t="shared" si="21"/>
        <v>78</v>
      </c>
      <c r="S5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01" t="str">
        <f>IF(Table58[[#This Row],[GENDER]]="M","Hombre","Mujer")</f>
        <v>Hombre</v>
      </c>
      <c r="U501" t="str">
        <f>_xlfn.CONCAT(Table58[[#This Row],[STATE]]," ", Table58[[#This Row],[DOMAIN]])</f>
        <v>FL R1</v>
      </c>
      <c r="V501" s="2">
        <f t="shared" ca="1" si="22"/>
        <v>45915</v>
      </c>
      <c r="W501" s="3">
        <f t="shared" ca="1" si="23"/>
        <v>45915.408431249998</v>
      </c>
      <c r="X501">
        <f>ROUND(Table58[[#This Row],[AVGGIFT]],1)</f>
        <v>13</v>
      </c>
    </row>
    <row r="502" spans="1:24" x14ac:dyDescent="0.35">
      <c r="A502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  <c r="N502">
        <f>VLOOKUP(Table58[[#This Row],[CONTROLN]],vlookup_table[],2,FALSE)</f>
        <v>0</v>
      </c>
      <c r="O502">
        <f>VLOOKUP(Table58[[#This Row],[CONTROLN]],vlookup_table[],4,FALSE)</f>
        <v>0</v>
      </c>
      <c r="P502" t="str">
        <f>VLOOKUP(Table58[[#This Row],[CONTROLN]],vlookup_table[],5,FALSE)</f>
        <v>C1</v>
      </c>
      <c r="Q502">
        <f>VLOOKUP(Table58[[#This Row],[CONTROLN]],vlookup_table[],7,FALSE)</f>
        <v>21</v>
      </c>
      <c r="R502" t="str">
        <f t="shared" si="21"/>
        <v/>
      </c>
      <c r="S5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02" t="str">
        <f>IF(Table58[[#This Row],[GENDER]]="M","Hombre","Mujer")</f>
        <v>Hombre</v>
      </c>
      <c r="U502" t="str">
        <f>_xlfn.CONCAT(Table58[[#This Row],[STATE]]," ", Table58[[#This Row],[DOMAIN]])</f>
        <v>AR C1</v>
      </c>
      <c r="V502" s="2">
        <f t="shared" ca="1" si="22"/>
        <v>45915</v>
      </c>
      <c r="W502" s="3">
        <f t="shared" ca="1" si="23"/>
        <v>45915.408431249998</v>
      </c>
      <c r="X502">
        <f>ROUND(Table58[[#This Row],[AVGGIFT]],1)</f>
        <v>15</v>
      </c>
    </row>
    <row r="503" spans="1:24" x14ac:dyDescent="0.35">
      <c r="A503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  <c r="N503">
        <f>VLOOKUP(Table58[[#This Row],[CONTROLN]],vlookup_table[],2,FALSE)</f>
        <v>28</v>
      </c>
      <c r="O503">
        <f>VLOOKUP(Table58[[#This Row],[CONTROLN]],vlookup_table[],4,FALSE)</f>
        <v>6201</v>
      </c>
      <c r="P503" t="str">
        <f>VLOOKUP(Table58[[#This Row],[CONTROLN]],vlookup_table[],5,FALSE)</f>
        <v>C3</v>
      </c>
      <c r="Q503">
        <f>VLOOKUP(Table58[[#This Row],[CONTROLN]],vlookup_table[],7,FALSE)</f>
        <v>5</v>
      </c>
      <c r="R503">
        <f t="shared" si="21"/>
        <v>35</v>
      </c>
      <c r="S5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03" t="str">
        <f>IF(Table58[[#This Row],[GENDER]]="M","Hombre","Mujer")</f>
        <v>Mujer</v>
      </c>
      <c r="U503" t="str">
        <f>_xlfn.CONCAT(Table58[[#This Row],[STATE]]," ", Table58[[#This Row],[DOMAIN]])</f>
        <v>MI C3</v>
      </c>
      <c r="V503" s="2">
        <f t="shared" ca="1" si="22"/>
        <v>45915</v>
      </c>
      <c r="W503" s="3">
        <f t="shared" ca="1" si="23"/>
        <v>45915.408431249998</v>
      </c>
      <c r="X503">
        <f>ROUND(Table58[[#This Row],[AVGGIFT]],1)</f>
        <v>5.2</v>
      </c>
    </row>
    <row r="504" spans="1:24" x14ac:dyDescent="0.35">
      <c r="A504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  <c r="N504">
        <f>VLOOKUP(Table58[[#This Row],[CONTROLN]],vlookup_table[],2,FALSE)</f>
        <v>0</v>
      </c>
      <c r="O504">
        <f>VLOOKUP(Table58[[#This Row],[CONTROLN]],vlookup_table[],4,FALSE)</f>
        <v>0</v>
      </c>
      <c r="P504" t="str">
        <f>VLOOKUP(Table58[[#This Row],[CONTROLN]],vlookup_table[],5,FALSE)</f>
        <v>R2</v>
      </c>
      <c r="Q504">
        <f>VLOOKUP(Table58[[#This Row],[CONTROLN]],vlookup_table[],7,FALSE)</f>
        <v>5</v>
      </c>
      <c r="R504" t="str">
        <f t="shared" si="21"/>
        <v/>
      </c>
      <c r="S5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04" t="str">
        <f>IF(Table58[[#This Row],[GENDER]]="M","Hombre","Mujer")</f>
        <v>Hombre</v>
      </c>
      <c r="U504" t="str">
        <f>_xlfn.CONCAT(Table58[[#This Row],[STATE]]," ", Table58[[#This Row],[DOMAIN]])</f>
        <v>KS R2</v>
      </c>
      <c r="V504" s="2">
        <f t="shared" ca="1" si="22"/>
        <v>45915</v>
      </c>
      <c r="W504" s="3">
        <f t="shared" ca="1" si="23"/>
        <v>45915.408431249998</v>
      </c>
      <c r="X504">
        <f>ROUND(Table58[[#This Row],[AVGGIFT]],1)</f>
        <v>4.4000000000000004</v>
      </c>
    </row>
    <row r="505" spans="1:24" x14ac:dyDescent="0.35">
      <c r="A505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  <c r="N505">
        <f>VLOOKUP(Table58[[#This Row],[CONTROLN]],vlookup_table[],2,FALSE)</f>
        <v>2</v>
      </c>
      <c r="O505">
        <f>VLOOKUP(Table58[[#This Row],[CONTROLN]],vlookup_table[],4,FALSE)</f>
        <v>604</v>
      </c>
      <c r="P505" t="str">
        <f>VLOOKUP(Table58[[#This Row],[CONTROLN]],vlookup_table[],5,FALSE)</f>
        <v>C2</v>
      </c>
      <c r="Q505">
        <f>VLOOKUP(Table58[[#This Row],[CONTROLN]],vlookup_table[],7,FALSE)</f>
        <v>18</v>
      </c>
      <c r="R505">
        <f t="shared" si="21"/>
        <v>91</v>
      </c>
      <c r="S5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05" t="str">
        <f>IF(Table58[[#This Row],[GENDER]]="M","Hombre","Mujer")</f>
        <v>Mujer</v>
      </c>
      <c r="U505" t="str">
        <f>_xlfn.CONCAT(Table58[[#This Row],[STATE]]," ", Table58[[#This Row],[DOMAIN]])</f>
        <v>CO C2</v>
      </c>
      <c r="V505" s="2">
        <f t="shared" ca="1" si="22"/>
        <v>45915</v>
      </c>
      <c r="W505" s="3">
        <f t="shared" ca="1" si="23"/>
        <v>45915.408431249998</v>
      </c>
      <c r="X505">
        <f>ROUND(Table58[[#This Row],[AVGGIFT]],1)</f>
        <v>8.1</v>
      </c>
    </row>
    <row r="506" spans="1:24" x14ac:dyDescent="0.35">
      <c r="A506">
        <v>158058</v>
      </c>
      <c r="B506" t="s">
        <v>22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  <c r="N506">
        <f>VLOOKUP(Table58[[#This Row],[CONTROLN]],vlookup_table[],2,FALSE)</f>
        <v>0</v>
      </c>
      <c r="O506">
        <f>VLOOKUP(Table58[[#This Row],[CONTROLN]],vlookup_table[],4,FALSE)</f>
        <v>4307</v>
      </c>
      <c r="P506" t="str">
        <f>VLOOKUP(Table58[[#This Row],[CONTROLN]],vlookup_table[],5,FALSE)</f>
        <v>U3</v>
      </c>
      <c r="Q506">
        <f>VLOOKUP(Table58[[#This Row],[CONTROLN]],vlookup_table[],7,FALSE)</f>
        <v>5</v>
      </c>
      <c r="R506">
        <f t="shared" si="21"/>
        <v>53</v>
      </c>
      <c r="S5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06" t="str">
        <f>IF(Table58[[#This Row],[GENDER]]="M","Hombre","Mujer")</f>
        <v>Hombre</v>
      </c>
      <c r="U506" t="str">
        <f>_xlfn.CONCAT(Table58[[#This Row],[STATE]]," ", Table58[[#This Row],[DOMAIN]])</f>
        <v>CA U3</v>
      </c>
      <c r="V506" s="2">
        <f t="shared" ca="1" si="22"/>
        <v>45915</v>
      </c>
      <c r="W506" s="3">
        <f t="shared" ca="1" si="23"/>
        <v>45915.408431249998</v>
      </c>
      <c r="X506">
        <f>ROUND(Table58[[#This Row],[AVGGIFT]],1)</f>
        <v>7.6</v>
      </c>
    </row>
    <row r="507" spans="1:24" x14ac:dyDescent="0.35">
      <c r="A507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  <c r="N507">
        <f>VLOOKUP(Table58[[#This Row],[CONTROLN]],vlookup_table[],2,FALSE)</f>
        <v>2</v>
      </c>
      <c r="O507">
        <f>VLOOKUP(Table58[[#This Row],[CONTROLN]],vlookup_table[],4,FALSE)</f>
        <v>0</v>
      </c>
      <c r="P507" t="str">
        <f>VLOOKUP(Table58[[#This Row],[CONTROLN]],vlookup_table[],5,FALSE)</f>
        <v>C1</v>
      </c>
      <c r="Q507">
        <f>VLOOKUP(Table58[[#This Row],[CONTROLN]],vlookup_table[],7,FALSE)</f>
        <v>5</v>
      </c>
      <c r="R507" t="str">
        <f t="shared" si="21"/>
        <v/>
      </c>
      <c r="S5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07" t="str">
        <f>IF(Table58[[#This Row],[GENDER]]="M","Hombre","Mujer")</f>
        <v>Mujer</v>
      </c>
      <c r="U507" t="str">
        <f>_xlfn.CONCAT(Table58[[#This Row],[STATE]]," ", Table58[[#This Row],[DOMAIN]])</f>
        <v>WA C1</v>
      </c>
      <c r="V507" s="2">
        <f t="shared" ca="1" si="22"/>
        <v>45915</v>
      </c>
      <c r="W507" s="3">
        <f t="shared" ca="1" si="23"/>
        <v>45915.408431249998</v>
      </c>
      <c r="X507">
        <f>ROUND(Table58[[#This Row],[AVGGIFT]],1)</f>
        <v>5</v>
      </c>
    </row>
    <row r="508" spans="1:24" x14ac:dyDescent="0.35">
      <c r="A508">
        <v>181412</v>
      </c>
      <c r="B508" t="s">
        <v>41</v>
      </c>
      <c r="C508" t="s">
        <v>14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  <c r="N508">
        <f>VLOOKUP(Table58[[#This Row],[CONTROLN]],vlookup_table[],2,FALSE)</f>
        <v>1</v>
      </c>
      <c r="O508">
        <f>VLOOKUP(Table58[[#This Row],[CONTROLN]],vlookup_table[],4,FALSE)</f>
        <v>3301</v>
      </c>
      <c r="P508" t="str">
        <f>VLOOKUP(Table58[[#This Row],[CONTROLN]],vlookup_table[],5,FALSE)</f>
        <v>R2</v>
      </c>
      <c r="Q508">
        <f>VLOOKUP(Table58[[#This Row],[CONTROLN]],vlookup_table[],7,FALSE)</f>
        <v>5</v>
      </c>
      <c r="R508">
        <f t="shared" si="21"/>
        <v>64</v>
      </c>
      <c r="S5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08" t="str">
        <f>IF(Table58[[#This Row],[GENDER]]="M","Hombre","Mujer")</f>
        <v>Hombre</v>
      </c>
      <c r="U508" t="str">
        <f>_xlfn.CONCAT(Table58[[#This Row],[STATE]]," ", Table58[[#This Row],[DOMAIN]])</f>
        <v>WA R2</v>
      </c>
      <c r="V508" s="2">
        <f t="shared" ca="1" si="22"/>
        <v>45915</v>
      </c>
      <c r="W508" s="3">
        <f t="shared" ca="1" si="23"/>
        <v>45915.408431249998</v>
      </c>
      <c r="X508">
        <f>ROUND(Table58[[#This Row],[AVGGIFT]],1)</f>
        <v>5</v>
      </c>
    </row>
    <row r="509" spans="1:24" x14ac:dyDescent="0.35">
      <c r="A509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  <c r="N509">
        <f>VLOOKUP(Table58[[#This Row],[CONTROLN]],vlookup_table[],2,FALSE)</f>
        <v>28</v>
      </c>
      <c r="O509">
        <f>VLOOKUP(Table58[[#This Row],[CONTROLN]],vlookup_table[],4,FALSE)</f>
        <v>0</v>
      </c>
      <c r="P509" t="str">
        <f>VLOOKUP(Table58[[#This Row],[CONTROLN]],vlookup_table[],5,FALSE)</f>
        <v>R2</v>
      </c>
      <c r="Q509">
        <f>VLOOKUP(Table58[[#This Row],[CONTROLN]],vlookup_table[],7,FALSE)</f>
        <v>10</v>
      </c>
      <c r="R509" t="str">
        <f t="shared" si="21"/>
        <v/>
      </c>
      <c r="S5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09" t="str">
        <f>IF(Table58[[#This Row],[GENDER]]="M","Hombre","Mujer")</f>
        <v>Mujer</v>
      </c>
      <c r="U509" t="str">
        <f>_xlfn.CONCAT(Table58[[#This Row],[STATE]]," ", Table58[[#This Row],[DOMAIN]])</f>
        <v>WI R2</v>
      </c>
      <c r="V509" s="2">
        <f t="shared" ca="1" si="22"/>
        <v>45915</v>
      </c>
      <c r="W509" s="3">
        <f t="shared" ca="1" si="23"/>
        <v>45915.408431249998</v>
      </c>
      <c r="X509">
        <f>ROUND(Table58[[#This Row],[AVGGIFT]],1)</f>
        <v>9.5</v>
      </c>
    </row>
    <row r="510" spans="1:24" x14ac:dyDescent="0.35">
      <c r="A510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  <c r="N510">
        <f>VLOOKUP(Table58[[#This Row],[CONTROLN]],vlookup_table[],2,FALSE)</f>
        <v>1</v>
      </c>
      <c r="O510">
        <f>VLOOKUP(Table58[[#This Row],[CONTROLN]],vlookup_table[],4,FALSE)</f>
        <v>5801</v>
      </c>
      <c r="P510" t="str">
        <f>VLOOKUP(Table58[[#This Row],[CONTROLN]],vlookup_table[],5,FALSE)</f>
        <v>S2</v>
      </c>
      <c r="Q510">
        <f>VLOOKUP(Table58[[#This Row],[CONTROLN]],vlookup_table[],7,FALSE)</f>
        <v>25</v>
      </c>
      <c r="R510">
        <f t="shared" si="21"/>
        <v>39</v>
      </c>
      <c r="S5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10" t="str">
        <f>IF(Table58[[#This Row],[GENDER]]="M","Hombre","Mujer")</f>
        <v>Hombre</v>
      </c>
      <c r="U510" t="str">
        <f>_xlfn.CONCAT(Table58[[#This Row],[STATE]]," ", Table58[[#This Row],[DOMAIN]])</f>
        <v>SC S2</v>
      </c>
      <c r="V510" s="2">
        <f t="shared" ca="1" si="22"/>
        <v>45915</v>
      </c>
      <c r="W510" s="3">
        <f t="shared" ca="1" si="23"/>
        <v>45915.408431249998</v>
      </c>
      <c r="X510">
        <f>ROUND(Table58[[#This Row],[AVGGIFT]],1)</f>
        <v>12.5</v>
      </c>
    </row>
    <row r="511" spans="1:24" x14ac:dyDescent="0.35">
      <c r="A51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  <c r="N511">
        <f>VLOOKUP(Table58[[#This Row],[CONTROLN]],vlookup_table[],2,FALSE)</f>
        <v>2</v>
      </c>
      <c r="O511">
        <f>VLOOKUP(Table58[[#This Row],[CONTROLN]],vlookup_table[],4,FALSE)</f>
        <v>3601</v>
      </c>
      <c r="P511" t="str">
        <f>VLOOKUP(Table58[[#This Row],[CONTROLN]],vlookup_table[],5,FALSE)</f>
        <v>T1</v>
      </c>
      <c r="Q511">
        <f>VLOOKUP(Table58[[#This Row],[CONTROLN]],vlookup_table[],7,FALSE)</f>
        <v>12</v>
      </c>
      <c r="R511">
        <f t="shared" si="21"/>
        <v>61</v>
      </c>
      <c r="S5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11" t="str">
        <f>IF(Table58[[#This Row],[GENDER]]="M","Hombre","Mujer")</f>
        <v>Mujer</v>
      </c>
      <c r="U511" t="str">
        <f>_xlfn.CONCAT(Table58[[#This Row],[STATE]]," ", Table58[[#This Row],[DOMAIN]])</f>
        <v>OK T1</v>
      </c>
      <c r="V511" s="2">
        <f t="shared" ca="1" si="22"/>
        <v>45915</v>
      </c>
      <c r="W511" s="3">
        <f t="shared" ca="1" si="23"/>
        <v>45915.408431249998</v>
      </c>
      <c r="X511">
        <f>ROUND(Table58[[#This Row],[AVGGIFT]],1)</f>
        <v>8.6999999999999993</v>
      </c>
    </row>
    <row r="512" spans="1:24" x14ac:dyDescent="0.35">
      <c r="A512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  <c r="N512">
        <f>VLOOKUP(Table58[[#This Row],[CONTROLN]],vlookup_table[],2,FALSE)</f>
        <v>1</v>
      </c>
      <c r="O512">
        <f>VLOOKUP(Table58[[#This Row],[CONTROLN]],vlookup_table[],4,FALSE)</f>
        <v>2912</v>
      </c>
      <c r="P512" t="str">
        <f>VLOOKUP(Table58[[#This Row],[CONTROLN]],vlookup_table[],5,FALSE)</f>
        <v>C3</v>
      </c>
      <c r="Q512">
        <f>VLOOKUP(Table58[[#This Row],[CONTROLN]],vlookup_table[],7,FALSE)</f>
        <v>12</v>
      </c>
      <c r="R512">
        <f t="shared" si="21"/>
        <v>67</v>
      </c>
      <c r="S5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12" t="str">
        <f>IF(Table58[[#This Row],[GENDER]]="M","Hombre","Mujer")</f>
        <v>Hombre</v>
      </c>
      <c r="U512" t="str">
        <f>_xlfn.CONCAT(Table58[[#This Row],[STATE]]," ", Table58[[#This Row],[DOMAIN]])</f>
        <v>FL C3</v>
      </c>
      <c r="V512" s="2">
        <f t="shared" ca="1" si="22"/>
        <v>45915</v>
      </c>
      <c r="W512" s="3">
        <f t="shared" ca="1" si="23"/>
        <v>45915.408431249998</v>
      </c>
      <c r="X512">
        <f>ROUND(Table58[[#This Row],[AVGGIFT]],1)</f>
        <v>10.6</v>
      </c>
    </row>
    <row r="513" spans="1:24" x14ac:dyDescent="0.35">
      <c r="A513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  <c r="N513">
        <f>VLOOKUP(Table58[[#This Row],[CONTROLN]],vlookup_table[],2,FALSE)</f>
        <v>0</v>
      </c>
      <c r="O513">
        <f>VLOOKUP(Table58[[#This Row],[CONTROLN]],vlookup_table[],4,FALSE)</f>
        <v>1211</v>
      </c>
      <c r="P513" t="str">
        <f>VLOOKUP(Table58[[#This Row],[CONTROLN]],vlookup_table[],5,FALSE)</f>
        <v>T2</v>
      </c>
      <c r="Q513">
        <f>VLOOKUP(Table58[[#This Row],[CONTROLN]],vlookup_table[],7,FALSE)</f>
        <v>20</v>
      </c>
      <c r="R513">
        <f t="shared" si="21"/>
        <v>84</v>
      </c>
      <c r="S5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13" t="str">
        <f>IF(Table58[[#This Row],[GENDER]]="M","Hombre","Mujer")</f>
        <v>Mujer</v>
      </c>
      <c r="U513" t="str">
        <f>_xlfn.CONCAT(Table58[[#This Row],[STATE]]," ", Table58[[#This Row],[DOMAIN]])</f>
        <v>MN T2</v>
      </c>
      <c r="V513" s="2">
        <f t="shared" ca="1" si="22"/>
        <v>45915</v>
      </c>
      <c r="W513" s="3">
        <f t="shared" ca="1" si="23"/>
        <v>45915.408431249998</v>
      </c>
      <c r="X513">
        <f>ROUND(Table58[[#This Row],[AVGGIFT]],1)</f>
        <v>13.6</v>
      </c>
    </row>
    <row r="514" spans="1:24" x14ac:dyDescent="0.35">
      <c r="A514">
        <v>148166</v>
      </c>
      <c r="B514" t="s">
        <v>22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  <c r="N514">
        <f>VLOOKUP(Table58[[#This Row],[CONTROLN]],vlookup_table[],2,FALSE)</f>
        <v>0</v>
      </c>
      <c r="O514">
        <f>VLOOKUP(Table58[[#This Row],[CONTROLN]],vlookup_table[],4,FALSE)</f>
        <v>0</v>
      </c>
      <c r="P514" t="str">
        <f>VLOOKUP(Table58[[#This Row],[CONTROLN]],vlookup_table[],5,FALSE)</f>
        <v>S1</v>
      </c>
      <c r="Q514">
        <f>VLOOKUP(Table58[[#This Row],[CONTROLN]],vlookup_table[],7,FALSE)</f>
        <v>20</v>
      </c>
      <c r="R514" t="str">
        <f t="shared" ref="R514:R577" si="24">IF(OR(O514="",O514=0),"",(1997-(1900+INT(O514/100)))-IF(MOD(O514,100)&gt;6,1,0))</f>
        <v/>
      </c>
      <c r="S5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14" t="str">
        <f>IF(Table58[[#This Row],[GENDER]]="M","Hombre","Mujer")</f>
        <v>Mujer</v>
      </c>
      <c r="U514" t="str">
        <f>_xlfn.CONCAT(Table58[[#This Row],[STATE]]," ", Table58[[#This Row],[DOMAIN]])</f>
        <v>CA S1</v>
      </c>
      <c r="V514" s="2">
        <f t="shared" ref="V514:V577" ca="1" si="25">TODAY()</f>
        <v>45915</v>
      </c>
      <c r="W514" s="3">
        <f t="shared" ref="W514:W577" ca="1" si="26">NOW()</f>
        <v>45915.408431249998</v>
      </c>
      <c r="X514">
        <f>ROUND(Table58[[#This Row],[AVGGIFT]],1)</f>
        <v>18.8</v>
      </c>
    </row>
    <row r="515" spans="1:24" x14ac:dyDescent="0.35">
      <c r="A515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  <c r="N515">
        <f>VLOOKUP(Table58[[#This Row],[CONTROLN]],vlookup_table[],2,FALSE)</f>
        <v>0</v>
      </c>
      <c r="O515">
        <f>VLOOKUP(Table58[[#This Row],[CONTROLN]],vlookup_table[],4,FALSE)</f>
        <v>5801</v>
      </c>
      <c r="P515" t="str">
        <f>VLOOKUP(Table58[[#This Row],[CONTROLN]],vlookup_table[],5,FALSE)</f>
        <v>C2</v>
      </c>
      <c r="Q515">
        <f>VLOOKUP(Table58[[#This Row],[CONTROLN]],vlookup_table[],7,FALSE)</f>
        <v>10</v>
      </c>
      <c r="R515">
        <f t="shared" si="24"/>
        <v>39</v>
      </c>
      <c r="S5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15" t="str">
        <f>IF(Table58[[#This Row],[GENDER]]="M","Hombre","Mujer")</f>
        <v>Mujer</v>
      </c>
      <c r="U515" t="str">
        <f>_xlfn.CONCAT(Table58[[#This Row],[STATE]]," ", Table58[[#This Row],[DOMAIN]])</f>
        <v>MO C2</v>
      </c>
      <c r="V515" s="2">
        <f t="shared" ca="1" si="25"/>
        <v>45915</v>
      </c>
      <c r="W515" s="3">
        <f t="shared" ca="1" si="26"/>
        <v>45915.408431249998</v>
      </c>
      <c r="X515">
        <f>ROUND(Table58[[#This Row],[AVGGIFT]],1)</f>
        <v>9.6</v>
      </c>
    </row>
    <row r="516" spans="1:24" x14ac:dyDescent="0.35">
      <c r="A516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  <c r="N516">
        <f>VLOOKUP(Table58[[#This Row],[CONTROLN]],vlookup_table[],2,FALSE)</f>
        <v>0</v>
      </c>
      <c r="O516">
        <f>VLOOKUP(Table58[[#This Row],[CONTROLN]],vlookup_table[],4,FALSE)</f>
        <v>5111</v>
      </c>
      <c r="P516" t="str">
        <f>VLOOKUP(Table58[[#This Row],[CONTROLN]],vlookup_table[],5,FALSE)</f>
        <v>S2</v>
      </c>
      <c r="Q516">
        <f>VLOOKUP(Table58[[#This Row],[CONTROLN]],vlookup_table[],7,FALSE)</f>
        <v>16</v>
      </c>
      <c r="R516">
        <f t="shared" si="24"/>
        <v>45</v>
      </c>
      <c r="S5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16" t="str">
        <f>IF(Table58[[#This Row],[GENDER]]="M","Hombre","Mujer")</f>
        <v>Mujer</v>
      </c>
      <c r="U516" t="str">
        <f>_xlfn.CONCAT(Table58[[#This Row],[STATE]]," ", Table58[[#This Row],[DOMAIN]])</f>
        <v>MO S2</v>
      </c>
      <c r="V516" s="2">
        <f t="shared" ca="1" si="25"/>
        <v>45915</v>
      </c>
      <c r="W516" s="3">
        <f t="shared" ca="1" si="26"/>
        <v>45915.408431249998</v>
      </c>
      <c r="X516">
        <f>ROUND(Table58[[#This Row],[AVGGIFT]],1)</f>
        <v>13.5</v>
      </c>
    </row>
    <row r="517" spans="1:24" x14ac:dyDescent="0.35">
      <c r="A517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  <c r="N517">
        <f>VLOOKUP(Table58[[#This Row],[CONTROLN]],vlookup_table[],2,FALSE)</f>
        <v>0</v>
      </c>
      <c r="O517">
        <f>VLOOKUP(Table58[[#This Row],[CONTROLN]],vlookup_table[],4,FALSE)</f>
        <v>1401</v>
      </c>
      <c r="P517" t="str">
        <f>VLOOKUP(Table58[[#This Row],[CONTROLN]],vlookup_table[],5,FALSE)</f>
        <v>T2</v>
      </c>
      <c r="Q517">
        <f>VLOOKUP(Table58[[#This Row],[CONTROLN]],vlookup_table[],7,FALSE)</f>
        <v>10</v>
      </c>
      <c r="R517">
        <f t="shared" si="24"/>
        <v>83</v>
      </c>
      <c r="S5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17" t="str">
        <f>IF(Table58[[#This Row],[GENDER]]="M","Hombre","Mujer")</f>
        <v>Mujer</v>
      </c>
      <c r="U517" t="str">
        <f>_xlfn.CONCAT(Table58[[#This Row],[STATE]]," ", Table58[[#This Row],[DOMAIN]])</f>
        <v>KY T2</v>
      </c>
      <c r="V517" s="2">
        <f t="shared" ca="1" si="25"/>
        <v>45915</v>
      </c>
      <c r="W517" s="3">
        <f t="shared" ca="1" si="26"/>
        <v>45915.408431249998</v>
      </c>
      <c r="X517">
        <f>ROUND(Table58[[#This Row],[AVGGIFT]],1)</f>
        <v>10.5</v>
      </c>
    </row>
    <row r="518" spans="1:24" x14ac:dyDescent="0.35">
      <c r="A518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  <c r="N518">
        <f>VLOOKUP(Table58[[#This Row],[CONTROLN]],vlookup_table[],2,FALSE)</f>
        <v>0</v>
      </c>
      <c r="O518">
        <f>VLOOKUP(Table58[[#This Row],[CONTROLN]],vlookup_table[],4,FALSE)</f>
        <v>0</v>
      </c>
      <c r="P518" t="str">
        <f>VLOOKUP(Table58[[#This Row],[CONTROLN]],vlookup_table[],5,FALSE)</f>
        <v>R3</v>
      </c>
      <c r="Q518">
        <f>VLOOKUP(Table58[[#This Row],[CONTROLN]],vlookup_table[],7,FALSE)</f>
        <v>10</v>
      </c>
      <c r="R518" t="str">
        <f t="shared" si="24"/>
        <v/>
      </c>
      <c r="S5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18" t="str">
        <f>IF(Table58[[#This Row],[GENDER]]="M","Hombre","Mujer")</f>
        <v>Mujer</v>
      </c>
      <c r="U518" t="str">
        <f>_xlfn.CONCAT(Table58[[#This Row],[STATE]]," ", Table58[[#This Row],[DOMAIN]])</f>
        <v>MN R3</v>
      </c>
      <c r="V518" s="2">
        <f t="shared" ca="1" si="25"/>
        <v>45915</v>
      </c>
      <c r="W518" s="3">
        <f t="shared" ca="1" si="26"/>
        <v>45915.408431249998</v>
      </c>
      <c r="X518">
        <f>ROUND(Table58[[#This Row],[AVGGIFT]],1)</f>
        <v>5.9</v>
      </c>
    </row>
    <row r="519" spans="1:24" x14ac:dyDescent="0.35">
      <c r="A519">
        <v>153864</v>
      </c>
      <c r="B519" t="s">
        <v>22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  <c r="N519">
        <f>VLOOKUP(Table58[[#This Row],[CONTROLN]],vlookup_table[],2,FALSE)</f>
        <v>0</v>
      </c>
      <c r="O519">
        <f>VLOOKUP(Table58[[#This Row],[CONTROLN]],vlookup_table[],4,FALSE)</f>
        <v>5201</v>
      </c>
      <c r="P519" t="str">
        <f>VLOOKUP(Table58[[#This Row],[CONTROLN]],vlookup_table[],5,FALSE)</f>
        <v>S1</v>
      </c>
      <c r="Q519">
        <f>VLOOKUP(Table58[[#This Row],[CONTROLN]],vlookup_table[],7,FALSE)</f>
        <v>20</v>
      </c>
      <c r="R519">
        <f t="shared" si="24"/>
        <v>45</v>
      </c>
      <c r="S5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19" t="str">
        <f>IF(Table58[[#This Row],[GENDER]]="M","Hombre","Mujer")</f>
        <v>Mujer</v>
      </c>
      <c r="U519" t="str">
        <f>_xlfn.CONCAT(Table58[[#This Row],[STATE]]," ", Table58[[#This Row],[DOMAIN]])</f>
        <v>CA S1</v>
      </c>
      <c r="V519" s="2">
        <f t="shared" ca="1" si="25"/>
        <v>45915</v>
      </c>
      <c r="W519" s="3">
        <f t="shared" ca="1" si="26"/>
        <v>45915.408431249998</v>
      </c>
      <c r="X519">
        <f>ROUND(Table58[[#This Row],[AVGGIFT]],1)</f>
        <v>9.9</v>
      </c>
    </row>
    <row r="520" spans="1:24" x14ac:dyDescent="0.35">
      <c r="A520">
        <v>145496</v>
      </c>
      <c r="B520" t="s">
        <v>22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  <c r="N520">
        <f>VLOOKUP(Table58[[#This Row],[CONTROLN]],vlookup_table[],2,FALSE)</f>
        <v>1</v>
      </c>
      <c r="O520">
        <f>VLOOKUP(Table58[[#This Row],[CONTROLN]],vlookup_table[],4,FALSE)</f>
        <v>5111</v>
      </c>
      <c r="P520" t="str">
        <f>VLOOKUP(Table58[[#This Row],[CONTROLN]],vlookup_table[],5,FALSE)</f>
        <v>U1</v>
      </c>
      <c r="Q520">
        <f>VLOOKUP(Table58[[#This Row],[CONTROLN]],vlookup_table[],7,FALSE)</f>
        <v>22</v>
      </c>
      <c r="R520">
        <f t="shared" si="24"/>
        <v>45</v>
      </c>
      <c r="S5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20" t="str">
        <f>IF(Table58[[#This Row],[GENDER]]="M","Hombre","Mujer")</f>
        <v>Hombre</v>
      </c>
      <c r="U520" t="str">
        <f>_xlfn.CONCAT(Table58[[#This Row],[STATE]]," ", Table58[[#This Row],[DOMAIN]])</f>
        <v>CA U1</v>
      </c>
      <c r="V520" s="2">
        <f t="shared" ca="1" si="25"/>
        <v>45915</v>
      </c>
      <c r="W520" s="3">
        <f t="shared" ca="1" si="26"/>
        <v>45915.408431249998</v>
      </c>
      <c r="X520">
        <f>ROUND(Table58[[#This Row],[AVGGIFT]],1)</f>
        <v>12.2</v>
      </c>
    </row>
    <row r="521" spans="1:24" x14ac:dyDescent="0.35">
      <c r="A52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  <c r="N521">
        <f>VLOOKUP(Table58[[#This Row],[CONTROLN]],vlookup_table[],2,FALSE)</f>
        <v>0</v>
      </c>
      <c r="O521">
        <f>VLOOKUP(Table58[[#This Row],[CONTROLN]],vlookup_table[],4,FALSE)</f>
        <v>0</v>
      </c>
      <c r="P521" t="str">
        <f>VLOOKUP(Table58[[#This Row],[CONTROLN]],vlookup_table[],5,FALSE)</f>
        <v>C3</v>
      </c>
      <c r="Q521">
        <f>VLOOKUP(Table58[[#This Row],[CONTROLN]],vlookup_table[],7,FALSE)</f>
        <v>30</v>
      </c>
      <c r="R521" t="str">
        <f t="shared" si="24"/>
        <v/>
      </c>
      <c r="S5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21" t="str">
        <f>IF(Table58[[#This Row],[GENDER]]="M","Hombre","Mujer")</f>
        <v>Hombre</v>
      </c>
      <c r="U521" t="str">
        <f>_xlfn.CONCAT(Table58[[#This Row],[STATE]]," ", Table58[[#This Row],[DOMAIN]])</f>
        <v>GA C3</v>
      </c>
      <c r="V521" s="2">
        <f t="shared" ca="1" si="25"/>
        <v>45915</v>
      </c>
      <c r="W521" s="3">
        <f t="shared" ca="1" si="26"/>
        <v>45915.408431249998</v>
      </c>
      <c r="X521">
        <f>ROUND(Table58[[#This Row],[AVGGIFT]],1)</f>
        <v>15</v>
      </c>
    </row>
    <row r="522" spans="1:24" x14ac:dyDescent="0.35">
      <c r="A522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  <c r="N522">
        <f>VLOOKUP(Table58[[#This Row],[CONTROLN]],vlookup_table[],2,FALSE)</f>
        <v>1</v>
      </c>
      <c r="O522">
        <f>VLOOKUP(Table58[[#This Row],[CONTROLN]],vlookup_table[],4,FALSE)</f>
        <v>5801</v>
      </c>
      <c r="P522" t="str">
        <f>VLOOKUP(Table58[[#This Row],[CONTROLN]],vlookup_table[],5,FALSE)</f>
        <v>S2</v>
      </c>
      <c r="Q522">
        <f>VLOOKUP(Table58[[#This Row],[CONTROLN]],vlookup_table[],7,FALSE)</f>
        <v>10</v>
      </c>
      <c r="R522">
        <f t="shared" si="24"/>
        <v>39</v>
      </c>
      <c r="S5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22" t="str">
        <f>IF(Table58[[#This Row],[GENDER]]="M","Hombre","Mujer")</f>
        <v>Hombre</v>
      </c>
      <c r="U522" t="str">
        <f>_xlfn.CONCAT(Table58[[#This Row],[STATE]]," ", Table58[[#This Row],[DOMAIN]])</f>
        <v>FL S2</v>
      </c>
      <c r="V522" s="2">
        <f t="shared" ca="1" si="25"/>
        <v>45915</v>
      </c>
      <c r="W522" s="3">
        <f t="shared" ca="1" si="26"/>
        <v>45915.408431249998</v>
      </c>
      <c r="X522">
        <f>ROUND(Table58[[#This Row],[AVGGIFT]],1)</f>
        <v>12.5</v>
      </c>
    </row>
    <row r="523" spans="1:24" x14ac:dyDescent="0.35">
      <c r="A523">
        <v>130756</v>
      </c>
      <c r="B523" t="s">
        <v>49</v>
      </c>
      <c r="C523" t="s">
        <v>109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  <c r="N523">
        <f>VLOOKUP(Table58[[#This Row],[CONTROLN]],vlookup_table[],2,FALSE)</f>
        <v>0</v>
      </c>
      <c r="O523">
        <f>VLOOKUP(Table58[[#This Row],[CONTROLN]],vlookup_table[],4,FALSE)</f>
        <v>4701</v>
      </c>
      <c r="P523" t="str">
        <f>VLOOKUP(Table58[[#This Row],[CONTROLN]],vlookup_table[],5,FALSE)</f>
        <v>T1</v>
      </c>
      <c r="Q523">
        <f>VLOOKUP(Table58[[#This Row],[CONTROLN]],vlookup_table[],7,FALSE)</f>
        <v>20</v>
      </c>
      <c r="R523">
        <f t="shared" si="24"/>
        <v>50</v>
      </c>
      <c r="S5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23" t="str">
        <f>IF(Table58[[#This Row],[GENDER]]="M","Hombre","Mujer")</f>
        <v>Mujer</v>
      </c>
      <c r="U523" t="str">
        <f>_xlfn.CONCAT(Table58[[#This Row],[STATE]]," ", Table58[[#This Row],[DOMAIN]])</f>
        <v>CO T1</v>
      </c>
      <c r="V523" s="2">
        <f t="shared" ca="1" si="25"/>
        <v>45915</v>
      </c>
      <c r="W523" s="3">
        <f t="shared" ca="1" si="26"/>
        <v>45915.408431249998</v>
      </c>
      <c r="X523">
        <f>ROUND(Table58[[#This Row],[AVGGIFT]],1)</f>
        <v>15</v>
      </c>
    </row>
    <row r="524" spans="1:24" x14ac:dyDescent="0.35">
      <c r="A524">
        <v>87281</v>
      </c>
      <c r="B524" t="s">
        <v>35</v>
      </c>
      <c r="C524" t="s">
        <v>109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  <c r="N524">
        <f>VLOOKUP(Table58[[#This Row],[CONTROLN]],vlookup_table[],2,FALSE)</f>
        <v>0</v>
      </c>
      <c r="O524">
        <f>VLOOKUP(Table58[[#This Row],[CONTROLN]],vlookup_table[],4,FALSE)</f>
        <v>0</v>
      </c>
      <c r="P524" t="str">
        <f>VLOOKUP(Table58[[#This Row],[CONTROLN]],vlookup_table[],5,FALSE)</f>
        <v>R2</v>
      </c>
      <c r="Q524">
        <f>VLOOKUP(Table58[[#This Row],[CONTROLN]],vlookup_table[],7,FALSE)</f>
        <v>8</v>
      </c>
      <c r="R524" t="str">
        <f t="shared" si="24"/>
        <v/>
      </c>
      <c r="S5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24" t="str">
        <f>IF(Table58[[#This Row],[GENDER]]="M","Hombre","Mujer")</f>
        <v>Mujer</v>
      </c>
      <c r="U524" t="str">
        <f>_xlfn.CONCAT(Table58[[#This Row],[STATE]]," ", Table58[[#This Row],[DOMAIN]])</f>
        <v>MT R2</v>
      </c>
      <c r="V524" s="2">
        <f t="shared" ca="1" si="25"/>
        <v>45915</v>
      </c>
      <c r="W524" s="3">
        <f t="shared" ca="1" si="26"/>
        <v>45915.408431249998</v>
      </c>
      <c r="X524">
        <f>ROUND(Table58[[#This Row],[AVGGIFT]],1)</f>
        <v>7.3</v>
      </c>
    </row>
    <row r="525" spans="1:24" x14ac:dyDescent="0.35">
      <c r="A525">
        <v>16863</v>
      </c>
      <c r="B525" t="s">
        <v>18</v>
      </c>
      <c r="C525" t="s">
        <v>17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  <c r="N525">
        <f>VLOOKUP(Table58[[#This Row],[CONTROLN]],vlookup_table[],2,FALSE)</f>
        <v>2</v>
      </c>
      <c r="O525">
        <f>VLOOKUP(Table58[[#This Row],[CONTROLN]],vlookup_table[],4,FALSE)</f>
        <v>3301</v>
      </c>
      <c r="P525" t="str">
        <f>VLOOKUP(Table58[[#This Row],[CONTROLN]],vlookup_table[],5,FALSE)</f>
        <v>C1</v>
      </c>
      <c r="Q525">
        <f>VLOOKUP(Table58[[#This Row],[CONTROLN]],vlookup_table[],7,FALSE)</f>
        <v>50</v>
      </c>
      <c r="R525">
        <f t="shared" si="24"/>
        <v>64</v>
      </c>
      <c r="S5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25" t="str">
        <f>IF(Table58[[#This Row],[GENDER]]="M","Hombre","Mujer")</f>
        <v>Mujer</v>
      </c>
      <c r="U525" t="str">
        <f>_xlfn.CONCAT(Table58[[#This Row],[STATE]]," ", Table58[[#This Row],[DOMAIN]])</f>
        <v>NC C1</v>
      </c>
      <c r="V525" s="2">
        <f t="shared" ca="1" si="25"/>
        <v>45915</v>
      </c>
      <c r="W525" s="3">
        <f t="shared" ca="1" si="26"/>
        <v>45915.408431249998</v>
      </c>
      <c r="X525">
        <f>ROUND(Table58[[#This Row],[AVGGIFT]],1)</f>
        <v>15</v>
      </c>
    </row>
    <row r="526" spans="1:24" x14ac:dyDescent="0.35">
      <c r="A526">
        <v>20065</v>
      </c>
      <c r="B526" t="s">
        <v>18</v>
      </c>
      <c r="C526" t="s">
        <v>109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  <c r="N526">
        <f>VLOOKUP(Table58[[#This Row],[CONTROLN]],vlookup_table[],2,FALSE)</f>
        <v>28</v>
      </c>
      <c r="O526">
        <f>VLOOKUP(Table58[[#This Row],[CONTROLN]],vlookup_table[],4,FALSE)</f>
        <v>5301</v>
      </c>
      <c r="P526" t="str">
        <f>VLOOKUP(Table58[[#This Row],[CONTROLN]],vlookup_table[],5,FALSE)</f>
        <v>T2</v>
      </c>
      <c r="Q526">
        <f>VLOOKUP(Table58[[#This Row],[CONTROLN]],vlookup_table[],7,FALSE)</f>
        <v>40</v>
      </c>
      <c r="R526">
        <f t="shared" si="24"/>
        <v>44</v>
      </c>
      <c r="S5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26" t="str">
        <f>IF(Table58[[#This Row],[GENDER]]="M","Hombre","Mujer")</f>
        <v>Mujer</v>
      </c>
      <c r="U526" t="str">
        <f>_xlfn.CONCAT(Table58[[#This Row],[STATE]]," ", Table58[[#This Row],[DOMAIN]])</f>
        <v>NC T2</v>
      </c>
      <c r="V526" s="2">
        <f t="shared" ca="1" si="25"/>
        <v>45915</v>
      </c>
      <c r="W526" s="3">
        <f t="shared" ca="1" si="26"/>
        <v>45915.408431249998</v>
      </c>
      <c r="X526">
        <f>ROUND(Table58[[#This Row],[AVGGIFT]],1)</f>
        <v>20.9</v>
      </c>
    </row>
    <row r="527" spans="1:24" x14ac:dyDescent="0.35">
      <c r="A527">
        <v>142554</v>
      </c>
      <c r="B527" t="s">
        <v>22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  <c r="N527">
        <f>VLOOKUP(Table58[[#This Row],[CONTROLN]],vlookup_table[],2,FALSE)</f>
        <v>0</v>
      </c>
      <c r="O527">
        <f>VLOOKUP(Table58[[#This Row],[CONTROLN]],vlookup_table[],4,FALSE)</f>
        <v>1601</v>
      </c>
      <c r="P527" t="str">
        <f>VLOOKUP(Table58[[#This Row],[CONTROLN]],vlookup_table[],5,FALSE)</f>
        <v>U2</v>
      </c>
      <c r="Q527">
        <f>VLOOKUP(Table58[[#This Row],[CONTROLN]],vlookup_table[],7,FALSE)</f>
        <v>15</v>
      </c>
      <c r="R527">
        <f t="shared" si="24"/>
        <v>81</v>
      </c>
      <c r="S5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27" t="str">
        <f>IF(Table58[[#This Row],[GENDER]]="M","Hombre","Mujer")</f>
        <v>Hombre</v>
      </c>
      <c r="U527" t="str">
        <f>_xlfn.CONCAT(Table58[[#This Row],[STATE]]," ", Table58[[#This Row],[DOMAIN]])</f>
        <v>CA U2</v>
      </c>
      <c r="V527" s="2">
        <f t="shared" ca="1" si="25"/>
        <v>45915</v>
      </c>
      <c r="W527" s="3">
        <f t="shared" ca="1" si="26"/>
        <v>45915.408431249998</v>
      </c>
      <c r="X527">
        <f>ROUND(Table58[[#This Row],[AVGGIFT]],1)</f>
        <v>13.8</v>
      </c>
    </row>
    <row r="528" spans="1:24" x14ac:dyDescent="0.35">
      <c r="A528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  <c r="N528">
        <f>VLOOKUP(Table58[[#This Row],[CONTROLN]],vlookup_table[],2,FALSE)</f>
        <v>2</v>
      </c>
      <c r="O528">
        <f>VLOOKUP(Table58[[#This Row],[CONTROLN]],vlookup_table[],4,FALSE)</f>
        <v>2309</v>
      </c>
      <c r="P528" t="str">
        <f>VLOOKUP(Table58[[#This Row],[CONTROLN]],vlookup_table[],5,FALSE)</f>
        <v>R2</v>
      </c>
      <c r="Q528">
        <f>VLOOKUP(Table58[[#This Row],[CONTROLN]],vlookup_table[],7,FALSE)</f>
        <v>3</v>
      </c>
      <c r="R528">
        <f t="shared" si="24"/>
        <v>73</v>
      </c>
      <c r="S5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28" t="str">
        <f>IF(Table58[[#This Row],[GENDER]]="M","Hombre","Mujer")</f>
        <v>Mujer</v>
      </c>
      <c r="U528" t="str">
        <f>_xlfn.CONCAT(Table58[[#This Row],[STATE]]," ", Table58[[#This Row],[DOMAIN]])</f>
        <v>MN R2</v>
      </c>
      <c r="V528" s="2">
        <f t="shared" ca="1" si="25"/>
        <v>45915</v>
      </c>
      <c r="W528" s="3">
        <f t="shared" ca="1" si="26"/>
        <v>45915.408431249998</v>
      </c>
      <c r="X528">
        <f>ROUND(Table58[[#This Row],[AVGGIFT]],1)</f>
        <v>5.3</v>
      </c>
    </row>
    <row r="529" spans="1:24" x14ac:dyDescent="0.35">
      <c r="A529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  <c r="N529">
        <f>VLOOKUP(Table58[[#This Row],[CONTROLN]],vlookup_table[],2,FALSE)</f>
        <v>0</v>
      </c>
      <c r="O529">
        <f>VLOOKUP(Table58[[#This Row],[CONTROLN]],vlookup_table[],4,FALSE)</f>
        <v>3811</v>
      </c>
      <c r="P529" t="str">
        <f>VLOOKUP(Table58[[#This Row],[CONTROLN]],vlookup_table[],5,FALSE)</f>
        <v>T1</v>
      </c>
      <c r="Q529">
        <f>VLOOKUP(Table58[[#This Row],[CONTROLN]],vlookup_table[],7,FALSE)</f>
        <v>20</v>
      </c>
      <c r="R529">
        <f t="shared" si="24"/>
        <v>58</v>
      </c>
      <c r="S5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29" t="str">
        <f>IF(Table58[[#This Row],[GENDER]]="M","Hombre","Mujer")</f>
        <v>Mujer</v>
      </c>
      <c r="U529" t="str">
        <f>_xlfn.CONCAT(Table58[[#This Row],[STATE]]," ", Table58[[#This Row],[DOMAIN]])</f>
        <v>IN T1</v>
      </c>
      <c r="V529" s="2">
        <f t="shared" ca="1" si="25"/>
        <v>45915</v>
      </c>
      <c r="W529" s="3">
        <f t="shared" ca="1" si="26"/>
        <v>45915.408431249998</v>
      </c>
      <c r="X529">
        <f>ROUND(Table58[[#This Row],[AVGGIFT]],1)</f>
        <v>12.8</v>
      </c>
    </row>
    <row r="530" spans="1:24" x14ac:dyDescent="0.35">
      <c r="A530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  <c r="N530">
        <f>VLOOKUP(Table58[[#This Row],[CONTROLN]],vlookup_table[],2,FALSE)</f>
        <v>0</v>
      </c>
      <c r="O530">
        <f>VLOOKUP(Table58[[#This Row],[CONTROLN]],vlookup_table[],4,FALSE)</f>
        <v>6609</v>
      </c>
      <c r="P530" t="str">
        <f>VLOOKUP(Table58[[#This Row],[CONTROLN]],vlookup_table[],5,FALSE)</f>
        <v>C2</v>
      </c>
      <c r="Q530">
        <f>VLOOKUP(Table58[[#This Row],[CONTROLN]],vlookup_table[],7,FALSE)</f>
        <v>6</v>
      </c>
      <c r="R530">
        <f t="shared" si="24"/>
        <v>30</v>
      </c>
      <c r="S5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30" t="str">
        <f>IF(Table58[[#This Row],[GENDER]]="M","Hombre","Mujer")</f>
        <v>Hombre</v>
      </c>
      <c r="U530" t="str">
        <f>_xlfn.CONCAT(Table58[[#This Row],[STATE]]," ", Table58[[#This Row],[DOMAIN]])</f>
        <v>IL C2</v>
      </c>
      <c r="V530" s="2">
        <f t="shared" ca="1" si="25"/>
        <v>45915</v>
      </c>
      <c r="W530" s="3">
        <f t="shared" ca="1" si="26"/>
        <v>45915.408431249998</v>
      </c>
      <c r="X530">
        <f>ROUND(Table58[[#This Row],[AVGGIFT]],1)</f>
        <v>5.6</v>
      </c>
    </row>
    <row r="531" spans="1:24" x14ac:dyDescent="0.35">
      <c r="A53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  <c r="N531">
        <f>VLOOKUP(Table58[[#This Row],[CONTROLN]],vlookup_table[],2,FALSE)</f>
        <v>0</v>
      </c>
      <c r="O531">
        <f>VLOOKUP(Table58[[#This Row],[CONTROLN]],vlookup_table[],4,FALSE)</f>
        <v>5301</v>
      </c>
      <c r="P531" t="str">
        <f>VLOOKUP(Table58[[#This Row],[CONTROLN]],vlookup_table[],5,FALSE)</f>
        <v>T1</v>
      </c>
      <c r="Q531">
        <f>VLOOKUP(Table58[[#This Row],[CONTROLN]],vlookup_table[],7,FALSE)</f>
        <v>25</v>
      </c>
      <c r="R531">
        <f t="shared" si="24"/>
        <v>44</v>
      </c>
      <c r="S5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31" t="str">
        <f>IF(Table58[[#This Row],[GENDER]]="M","Hombre","Mujer")</f>
        <v>Mujer</v>
      </c>
      <c r="U531" t="str">
        <f>_xlfn.CONCAT(Table58[[#This Row],[STATE]]," ", Table58[[#This Row],[DOMAIN]])</f>
        <v>NM T1</v>
      </c>
      <c r="V531" s="2">
        <f t="shared" ca="1" si="25"/>
        <v>45915</v>
      </c>
      <c r="W531" s="3">
        <f t="shared" ca="1" si="26"/>
        <v>45915.408431249998</v>
      </c>
      <c r="X531">
        <f>ROUND(Table58[[#This Row],[AVGGIFT]],1)</f>
        <v>25</v>
      </c>
    </row>
    <row r="532" spans="1:24" x14ac:dyDescent="0.35">
      <c r="A532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  <c r="N532">
        <f>VLOOKUP(Table58[[#This Row],[CONTROLN]],vlookup_table[],2,FALSE)</f>
        <v>1</v>
      </c>
      <c r="O532">
        <f>VLOOKUP(Table58[[#This Row],[CONTROLN]],vlookup_table[],4,FALSE)</f>
        <v>4801</v>
      </c>
      <c r="P532" t="str">
        <f>VLOOKUP(Table58[[#This Row],[CONTROLN]],vlookup_table[],5,FALSE)</f>
        <v>S1</v>
      </c>
      <c r="Q532">
        <f>VLOOKUP(Table58[[#This Row],[CONTROLN]],vlookup_table[],7,FALSE)</f>
        <v>30</v>
      </c>
      <c r="R532">
        <f t="shared" si="24"/>
        <v>49</v>
      </c>
      <c r="S5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32" t="str">
        <f>IF(Table58[[#This Row],[GENDER]]="M","Hombre","Mujer")</f>
        <v>Hombre</v>
      </c>
      <c r="U532" t="str">
        <f>_xlfn.CONCAT(Table58[[#This Row],[STATE]]," ", Table58[[#This Row],[DOMAIN]])</f>
        <v>TX S1</v>
      </c>
      <c r="V532" s="2">
        <f t="shared" ca="1" si="25"/>
        <v>45915</v>
      </c>
      <c r="W532" s="3">
        <f t="shared" ca="1" si="26"/>
        <v>45915.408431249998</v>
      </c>
      <c r="X532">
        <f>ROUND(Table58[[#This Row],[AVGGIFT]],1)</f>
        <v>25</v>
      </c>
    </row>
    <row r="533" spans="1:24" x14ac:dyDescent="0.35">
      <c r="A533">
        <v>1549</v>
      </c>
      <c r="B533" t="s">
        <v>22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  <c r="N533">
        <f>VLOOKUP(Table58[[#This Row],[CONTROLN]],vlookup_table[],2,FALSE)</f>
        <v>0</v>
      </c>
      <c r="O533">
        <f>VLOOKUP(Table58[[#This Row],[CONTROLN]],vlookup_table[],4,FALSE)</f>
        <v>1604</v>
      </c>
      <c r="P533" t="str">
        <f>VLOOKUP(Table58[[#This Row],[CONTROLN]],vlookup_table[],5,FALSE)</f>
        <v>S1</v>
      </c>
      <c r="Q533">
        <f>VLOOKUP(Table58[[#This Row],[CONTROLN]],vlookup_table[],7,FALSE)</f>
        <v>50</v>
      </c>
      <c r="R533">
        <f t="shared" si="24"/>
        <v>81</v>
      </c>
      <c r="S5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33" t="str">
        <f>IF(Table58[[#This Row],[GENDER]]="M","Hombre","Mujer")</f>
        <v>Hombre</v>
      </c>
      <c r="U533" t="str">
        <f>_xlfn.CONCAT(Table58[[#This Row],[STATE]]," ", Table58[[#This Row],[DOMAIN]])</f>
        <v>CA S1</v>
      </c>
      <c r="V533" s="2">
        <f t="shared" ca="1" si="25"/>
        <v>45915</v>
      </c>
      <c r="W533" s="3">
        <f t="shared" ca="1" si="26"/>
        <v>45915.408431249998</v>
      </c>
      <c r="X533">
        <f>ROUND(Table58[[#This Row],[AVGGIFT]],1)</f>
        <v>50</v>
      </c>
    </row>
    <row r="534" spans="1:24" x14ac:dyDescent="0.35">
      <c r="A534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  <c r="N534">
        <f>VLOOKUP(Table58[[#This Row],[CONTROLN]],vlookup_table[],2,FALSE)</f>
        <v>2</v>
      </c>
      <c r="O534">
        <f>VLOOKUP(Table58[[#This Row],[CONTROLN]],vlookup_table[],4,FALSE)</f>
        <v>1901</v>
      </c>
      <c r="P534" t="str">
        <f>VLOOKUP(Table58[[#This Row],[CONTROLN]],vlookup_table[],5,FALSE)</f>
        <v>R2</v>
      </c>
      <c r="Q534">
        <f>VLOOKUP(Table58[[#This Row],[CONTROLN]],vlookup_table[],7,FALSE)</f>
        <v>9</v>
      </c>
      <c r="R534">
        <f t="shared" si="24"/>
        <v>78</v>
      </c>
      <c r="S5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34" t="str">
        <f>IF(Table58[[#This Row],[GENDER]]="M","Hombre","Mujer")</f>
        <v>Mujer</v>
      </c>
      <c r="U534" t="str">
        <f>_xlfn.CONCAT(Table58[[#This Row],[STATE]]," ", Table58[[#This Row],[DOMAIN]])</f>
        <v>SD R2</v>
      </c>
      <c r="V534" s="2">
        <f t="shared" ca="1" si="25"/>
        <v>45915</v>
      </c>
      <c r="W534" s="3">
        <f t="shared" ca="1" si="26"/>
        <v>45915.408431249998</v>
      </c>
      <c r="X534">
        <f>ROUND(Table58[[#This Row],[AVGGIFT]],1)</f>
        <v>9.3000000000000007</v>
      </c>
    </row>
    <row r="535" spans="1:24" x14ac:dyDescent="0.35">
      <c r="A535">
        <v>80903</v>
      </c>
      <c r="B535" t="s">
        <v>36</v>
      </c>
      <c r="C535" t="s">
        <v>14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  <c r="N535">
        <f>VLOOKUP(Table58[[#This Row],[CONTROLN]],vlookup_table[],2,FALSE)</f>
        <v>1002</v>
      </c>
      <c r="O535">
        <f>VLOOKUP(Table58[[#This Row],[CONTROLN]],vlookup_table[],4,FALSE)</f>
        <v>6206</v>
      </c>
      <c r="P535" t="str">
        <f>VLOOKUP(Table58[[#This Row],[CONTROLN]],vlookup_table[],5,FALSE)</f>
        <v>T1</v>
      </c>
      <c r="Q535">
        <f>VLOOKUP(Table58[[#This Row],[CONTROLN]],vlookup_table[],7,FALSE)</f>
        <v>15</v>
      </c>
      <c r="R535">
        <f t="shared" si="24"/>
        <v>35</v>
      </c>
      <c r="S5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35" t="str">
        <f>IF(Table58[[#This Row],[GENDER]]="M","Hombre","Mujer")</f>
        <v>Hombre</v>
      </c>
      <c r="U535" t="str">
        <f>_xlfn.CONCAT(Table58[[#This Row],[STATE]]," ", Table58[[#This Row],[DOMAIN]])</f>
        <v>WI T1</v>
      </c>
      <c r="V535" s="2">
        <f t="shared" ca="1" si="25"/>
        <v>45915</v>
      </c>
      <c r="W535" s="3">
        <f t="shared" ca="1" si="26"/>
        <v>45915.408431249998</v>
      </c>
      <c r="X535">
        <f>ROUND(Table58[[#This Row],[AVGGIFT]],1)</f>
        <v>6.3</v>
      </c>
    </row>
    <row r="536" spans="1:24" x14ac:dyDescent="0.35">
      <c r="A536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  <c r="N536">
        <f>VLOOKUP(Table58[[#This Row],[CONTROLN]],vlookup_table[],2,FALSE)</f>
        <v>28</v>
      </c>
      <c r="O536">
        <f>VLOOKUP(Table58[[#This Row],[CONTROLN]],vlookup_table[],4,FALSE)</f>
        <v>3407</v>
      </c>
      <c r="P536" t="str">
        <f>VLOOKUP(Table58[[#This Row],[CONTROLN]],vlookup_table[],5,FALSE)</f>
        <v/>
      </c>
      <c r="Q536">
        <f>VLOOKUP(Table58[[#This Row],[CONTROLN]],vlookup_table[],7,FALSE)</f>
        <v>15</v>
      </c>
      <c r="R536">
        <f t="shared" si="24"/>
        <v>62</v>
      </c>
      <c r="S53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536" t="str">
        <f>IF(Table58[[#This Row],[GENDER]]="M","Hombre","Mujer")</f>
        <v>Mujer</v>
      </c>
      <c r="U536" t="str">
        <f>_xlfn.CONCAT(Table58[[#This Row],[STATE]]," ", Table58[[#This Row],[DOMAIN]])</f>
        <v xml:space="preserve">FL </v>
      </c>
      <c r="V536" s="2">
        <f t="shared" ca="1" si="25"/>
        <v>45915</v>
      </c>
      <c r="W536" s="3">
        <f t="shared" ca="1" si="26"/>
        <v>45915.408431249998</v>
      </c>
      <c r="X536">
        <f>ROUND(Table58[[#This Row],[AVGGIFT]],1)</f>
        <v>11.1</v>
      </c>
    </row>
    <row r="537" spans="1:24" x14ac:dyDescent="0.35">
      <c r="A537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  <c r="N537">
        <f>VLOOKUP(Table58[[#This Row],[CONTROLN]],vlookup_table[],2,FALSE)</f>
        <v>1</v>
      </c>
      <c r="O537">
        <f>VLOOKUP(Table58[[#This Row],[CONTROLN]],vlookup_table[],4,FALSE)</f>
        <v>1312</v>
      </c>
      <c r="P537" t="str">
        <f>VLOOKUP(Table58[[#This Row],[CONTROLN]],vlookup_table[],5,FALSE)</f>
        <v>S2</v>
      </c>
      <c r="Q537">
        <f>VLOOKUP(Table58[[#This Row],[CONTROLN]],vlookup_table[],7,FALSE)</f>
        <v>30</v>
      </c>
      <c r="R537">
        <f t="shared" si="24"/>
        <v>83</v>
      </c>
      <c r="S5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37" t="str">
        <f>IF(Table58[[#This Row],[GENDER]]="M","Hombre","Mujer")</f>
        <v>Hombre</v>
      </c>
      <c r="U537" t="str">
        <f>_xlfn.CONCAT(Table58[[#This Row],[STATE]]," ", Table58[[#This Row],[DOMAIN]])</f>
        <v>MI S2</v>
      </c>
      <c r="V537" s="2">
        <f t="shared" ca="1" si="25"/>
        <v>45915</v>
      </c>
      <c r="W537" s="3">
        <f t="shared" ca="1" si="26"/>
        <v>45915.408431249998</v>
      </c>
      <c r="X537">
        <f>ROUND(Table58[[#This Row],[AVGGIFT]],1)</f>
        <v>11.3</v>
      </c>
    </row>
    <row r="538" spans="1:24" x14ac:dyDescent="0.35">
      <c r="A538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  <c r="N538">
        <f>VLOOKUP(Table58[[#This Row],[CONTROLN]],vlookup_table[],2,FALSE)</f>
        <v>2</v>
      </c>
      <c r="O538">
        <f>VLOOKUP(Table58[[#This Row],[CONTROLN]],vlookup_table[],4,FALSE)</f>
        <v>3601</v>
      </c>
      <c r="P538" t="str">
        <f>VLOOKUP(Table58[[#This Row],[CONTROLN]],vlookup_table[],5,FALSE)</f>
        <v>C1</v>
      </c>
      <c r="Q538">
        <f>VLOOKUP(Table58[[#This Row],[CONTROLN]],vlookup_table[],7,FALSE)</f>
        <v>6</v>
      </c>
      <c r="R538">
        <f t="shared" si="24"/>
        <v>61</v>
      </c>
      <c r="S5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38" t="str">
        <f>IF(Table58[[#This Row],[GENDER]]="M","Hombre","Mujer")</f>
        <v>Hombre</v>
      </c>
      <c r="U538" t="str">
        <f>_xlfn.CONCAT(Table58[[#This Row],[STATE]]," ", Table58[[#This Row],[DOMAIN]])</f>
        <v>OK C1</v>
      </c>
      <c r="V538" s="2">
        <f t="shared" ca="1" si="25"/>
        <v>45915</v>
      </c>
      <c r="W538" s="3">
        <f t="shared" ca="1" si="26"/>
        <v>45915.408431249998</v>
      </c>
      <c r="X538">
        <f>ROUND(Table58[[#This Row],[AVGGIFT]],1)</f>
        <v>5.2</v>
      </c>
    </row>
    <row r="539" spans="1:24" x14ac:dyDescent="0.35">
      <c r="A539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  <c r="N539">
        <f>VLOOKUP(Table58[[#This Row],[CONTROLN]],vlookup_table[],2,FALSE)</f>
        <v>1</v>
      </c>
      <c r="O539">
        <f>VLOOKUP(Table58[[#This Row],[CONTROLN]],vlookup_table[],4,FALSE)</f>
        <v>5401</v>
      </c>
      <c r="P539" t="str">
        <f>VLOOKUP(Table58[[#This Row],[CONTROLN]],vlookup_table[],5,FALSE)</f>
        <v>R3</v>
      </c>
      <c r="Q539">
        <f>VLOOKUP(Table58[[#This Row],[CONTROLN]],vlookup_table[],7,FALSE)</f>
        <v>10</v>
      </c>
      <c r="R539">
        <f t="shared" si="24"/>
        <v>43</v>
      </c>
      <c r="S5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39" t="str">
        <f>IF(Table58[[#This Row],[GENDER]]="M","Hombre","Mujer")</f>
        <v>Hombre</v>
      </c>
      <c r="U539" t="str">
        <f>_xlfn.CONCAT(Table58[[#This Row],[STATE]]," ", Table58[[#This Row],[DOMAIN]])</f>
        <v>IN R3</v>
      </c>
      <c r="V539" s="2">
        <f t="shared" ca="1" si="25"/>
        <v>45915</v>
      </c>
      <c r="W539" s="3">
        <f t="shared" ca="1" si="26"/>
        <v>45915.408431249998</v>
      </c>
      <c r="X539">
        <f>ROUND(Table58[[#This Row],[AVGGIFT]],1)</f>
        <v>5.4</v>
      </c>
    </row>
    <row r="540" spans="1:24" x14ac:dyDescent="0.35">
      <c r="A540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  <c r="N540">
        <f>VLOOKUP(Table58[[#This Row],[CONTROLN]],vlookup_table[],2,FALSE)</f>
        <v>28</v>
      </c>
      <c r="O540">
        <f>VLOOKUP(Table58[[#This Row],[CONTROLN]],vlookup_table[],4,FALSE)</f>
        <v>4801</v>
      </c>
      <c r="P540" t="str">
        <f>VLOOKUP(Table58[[#This Row],[CONTROLN]],vlookup_table[],5,FALSE)</f>
        <v>R2</v>
      </c>
      <c r="Q540">
        <f>VLOOKUP(Table58[[#This Row],[CONTROLN]],vlookup_table[],7,FALSE)</f>
        <v>21</v>
      </c>
      <c r="R540">
        <f t="shared" si="24"/>
        <v>49</v>
      </c>
      <c r="S5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40" t="str">
        <f>IF(Table58[[#This Row],[GENDER]]="M","Hombre","Mujer")</f>
        <v>Mujer</v>
      </c>
      <c r="U540" t="str">
        <f>_xlfn.CONCAT(Table58[[#This Row],[STATE]]," ", Table58[[#This Row],[DOMAIN]])</f>
        <v>OR R2</v>
      </c>
      <c r="V540" s="2">
        <f t="shared" ca="1" si="25"/>
        <v>45915</v>
      </c>
      <c r="W540" s="3">
        <f t="shared" ca="1" si="26"/>
        <v>45915.408431249998</v>
      </c>
      <c r="X540">
        <f>ROUND(Table58[[#This Row],[AVGGIFT]],1)</f>
        <v>10</v>
      </c>
    </row>
    <row r="541" spans="1:24" x14ac:dyDescent="0.35">
      <c r="A54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  <c r="N541">
        <f>VLOOKUP(Table58[[#This Row],[CONTROLN]],vlookup_table[],2,FALSE)</f>
        <v>2</v>
      </c>
      <c r="O541">
        <f>VLOOKUP(Table58[[#This Row],[CONTROLN]],vlookup_table[],4,FALSE)</f>
        <v>2812</v>
      </c>
      <c r="P541" t="str">
        <f>VLOOKUP(Table58[[#This Row],[CONTROLN]],vlookup_table[],5,FALSE)</f>
        <v>R2</v>
      </c>
      <c r="Q541">
        <f>VLOOKUP(Table58[[#This Row],[CONTROLN]],vlookup_table[],7,FALSE)</f>
        <v>18</v>
      </c>
      <c r="R541">
        <f t="shared" si="24"/>
        <v>68</v>
      </c>
      <c r="S5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41" t="str">
        <f>IF(Table58[[#This Row],[GENDER]]="M","Hombre","Mujer")</f>
        <v>Mujer</v>
      </c>
      <c r="U541" t="str">
        <f>_xlfn.CONCAT(Table58[[#This Row],[STATE]]," ", Table58[[#This Row],[DOMAIN]])</f>
        <v>WI R2</v>
      </c>
      <c r="V541" s="2">
        <f t="shared" ca="1" si="25"/>
        <v>45915</v>
      </c>
      <c r="W541" s="3">
        <f t="shared" ca="1" si="26"/>
        <v>45915.408431249998</v>
      </c>
      <c r="X541">
        <f>ROUND(Table58[[#This Row],[AVGGIFT]],1)</f>
        <v>10.9</v>
      </c>
    </row>
    <row r="542" spans="1:24" x14ac:dyDescent="0.35">
      <c r="A542">
        <v>170912</v>
      </c>
      <c r="B542" t="s">
        <v>22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  <c r="N542">
        <f>VLOOKUP(Table58[[#This Row],[CONTROLN]],vlookup_table[],2,FALSE)</f>
        <v>0</v>
      </c>
      <c r="O542">
        <f>VLOOKUP(Table58[[#This Row],[CONTROLN]],vlookup_table[],4,FALSE)</f>
        <v>4401</v>
      </c>
      <c r="P542" t="str">
        <f>VLOOKUP(Table58[[#This Row],[CONTROLN]],vlookup_table[],5,FALSE)</f>
        <v>S1</v>
      </c>
      <c r="Q542">
        <f>VLOOKUP(Table58[[#This Row],[CONTROLN]],vlookup_table[],7,FALSE)</f>
        <v>20</v>
      </c>
      <c r="R542">
        <f t="shared" si="24"/>
        <v>53</v>
      </c>
      <c r="S5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42" t="str">
        <f>IF(Table58[[#This Row],[GENDER]]="M","Hombre","Mujer")</f>
        <v>Hombre</v>
      </c>
      <c r="U542" t="str">
        <f>_xlfn.CONCAT(Table58[[#This Row],[STATE]]," ", Table58[[#This Row],[DOMAIN]])</f>
        <v>CA S1</v>
      </c>
      <c r="V542" s="2">
        <f t="shared" ca="1" si="25"/>
        <v>45915</v>
      </c>
      <c r="W542" s="3">
        <f t="shared" ca="1" si="26"/>
        <v>45915.408431249998</v>
      </c>
      <c r="X542">
        <f>ROUND(Table58[[#This Row],[AVGGIFT]],1)</f>
        <v>15</v>
      </c>
    </row>
    <row r="543" spans="1:24" x14ac:dyDescent="0.35">
      <c r="A543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  <c r="N543">
        <f>VLOOKUP(Table58[[#This Row],[CONTROLN]],vlookup_table[],2,FALSE)</f>
        <v>2</v>
      </c>
      <c r="O543">
        <f>VLOOKUP(Table58[[#This Row],[CONTROLN]],vlookup_table[],4,FALSE)</f>
        <v>3704</v>
      </c>
      <c r="P543" t="str">
        <f>VLOOKUP(Table58[[#This Row],[CONTROLN]],vlookup_table[],5,FALSE)</f>
        <v>S2</v>
      </c>
      <c r="Q543">
        <f>VLOOKUP(Table58[[#This Row],[CONTROLN]],vlookup_table[],7,FALSE)</f>
        <v>10</v>
      </c>
      <c r="R543">
        <f t="shared" si="24"/>
        <v>60</v>
      </c>
      <c r="S5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43" t="str">
        <f>IF(Table58[[#This Row],[GENDER]]="M","Hombre","Mujer")</f>
        <v>Mujer</v>
      </c>
      <c r="U543" t="str">
        <f>_xlfn.CONCAT(Table58[[#This Row],[STATE]]," ", Table58[[#This Row],[DOMAIN]])</f>
        <v>WA S2</v>
      </c>
      <c r="V543" s="2">
        <f t="shared" ca="1" si="25"/>
        <v>45915</v>
      </c>
      <c r="W543" s="3">
        <f t="shared" ca="1" si="26"/>
        <v>45915.408431249998</v>
      </c>
      <c r="X543">
        <f>ROUND(Table58[[#This Row],[AVGGIFT]],1)</f>
        <v>7.9</v>
      </c>
    </row>
    <row r="544" spans="1:24" x14ac:dyDescent="0.35">
      <c r="A544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  <c r="N544">
        <f>VLOOKUP(Table58[[#This Row],[CONTROLN]],vlookup_table[],2,FALSE)</f>
        <v>2</v>
      </c>
      <c r="O544">
        <f>VLOOKUP(Table58[[#This Row],[CONTROLN]],vlookup_table[],4,FALSE)</f>
        <v>0</v>
      </c>
      <c r="P544" t="str">
        <f>VLOOKUP(Table58[[#This Row],[CONTROLN]],vlookup_table[],5,FALSE)</f>
        <v>R2</v>
      </c>
      <c r="Q544">
        <f>VLOOKUP(Table58[[#This Row],[CONTROLN]],vlookup_table[],7,FALSE)</f>
        <v>10</v>
      </c>
      <c r="R544" t="str">
        <f t="shared" si="24"/>
        <v/>
      </c>
      <c r="S5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44" t="str">
        <f>IF(Table58[[#This Row],[GENDER]]="M","Hombre","Mujer")</f>
        <v>Mujer</v>
      </c>
      <c r="U544" t="str">
        <f>_xlfn.CONCAT(Table58[[#This Row],[STATE]]," ", Table58[[#This Row],[DOMAIN]])</f>
        <v>UT R2</v>
      </c>
      <c r="V544" s="2">
        <f t="shared" ca="1" si="25"/>
        <v>45915</v>
      </c>
      <c r="W544" s="3">
        <f t="shared" ca="1" si="26"/>
        <v>45915.408431249998</v>
      </c>
      <c r="X544">
        <f>ROUND(Table58[[#This Row],[AVGGIFT]],1)</f>
        <v>15</v>
      </c>
    </row>
    <row r="545" spans="1:24" x14ac:dyDescent="0.35">
      <c r="A545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  <c r="N545">
        <f>VLOOKUP(Table58[[#This Row],[CONTROLN]],vlookup_table[],2,FALSE)</f>
        <v>0</v>
      </c>
      <c r="O545">
        <f>VLOOKUP(Table58[[#This Row],[CONTROLN]],vlookup_table[],4,FALSE)</f>
        <v>0</v>
      </c>
      <c r="P545" t="str">
        <f>VLOOKUP(Table58[[#This Row],[CONTROLN]],vlookup_table[],5,FALSE)</f>
        <v>T2</v>
      </c>
      <c r="Q545">
        <f>VLOOKUP(Table58[[#This Row],[CONTROLN]],vlookup_table[],7,FALSE)</f>
        <v>3</v>
      </c>
      <c r="R545" t="str">
        <f t="shared" si="24"/>
        <v/>
      </c>
      <c r="S5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45" t="str">
        <f>IF(Table58[[#This Row],[GENDER]]="M","Hombre","Mujer")</f>
        <v>Mujer</v>
      </c>
      <c r="U545" t="str">
        <f>_xlfn.CONCAT(Table58[[#This Row],[STATE]]," ", Table58[[#This Row],[DOMAIN]])</f>
        <v>WI T2</v>
      </c>
      <c r="V545" s="2">
        <f t="shared" ca="1" si="25"/>
        <v>45915</v>
      </c>
      <c r="W545" s="3">
        <f t="shared" ca="1" si="26"/>
        <v>45915.408431249998</v>
      </c>
      <c r="X545">
        <f>ROUND(Table58[[#This Row],[AVGGIFT]],1)</f>
        <v>7.7</v>
      </c>
    </row>
    <row r="546" spans="1:24" x14ac:dyDescent="0.35">
      <c r="A546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  <c r="N546">
        <f>VLOOKUP(Table58[[#This Row],[CONTROLN]],vlookup_table[],2,FALSE)</f>
        <v>2</v>
      </c>
      <c r="O546">
        <f>VLOOKUP(Table58[[#This Row],[CONTROLN]],vlookup_table[],4,FALSE)</f>
        <v>5502</v>
      </c>
      <c r="P546" t="str">
        <f>VLOOKUP(Table58[[#This Row],[CONTROLN]],vlookup_table[],5,FALSE)</f>
        <v>C2</v>
      </c>
      <c r="Q546">
        <f>VLOOKUP(Table58[[#This Row],[CONTROLN]],vlookup_table[],7,FALSE)</f>
        <v>15</v>
      </c>
      <c r="R546">
        <f t="shared" si="24"/>
        <v>42</v>
      </c>
      <c r="S5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46" t="str">
        <f>IF(Table58[[#This Row],[GENDER]]="M","Hombre","Mujer")</f>
        <v>Mujer</v>
      </c>
      <c r="U546" t="str">
        <f>_xlfn.CONCAT(Table58[[#This Row],[STATE]]," ", Table58[[#This Row],[DOMAIN]])</f>
        <v>FL C2</v>
      </c>
      <c r="V546" s="2">
        <f t="shared" ca="1" si="25"/>
        <v>45915</v>
      </c>
      <c r="W546" s="3">
        <f t="shared" ca="1" si="26"/>
        <v>45915.408431249998</v>
      </c>
      <c r="X546">
        <f>ROUND(Table58[[#This Row],[AVGGIFT]],1)</f>
        <v>9.9</v>
      </c>
    </row>
    <row r="547" spans="1:24" x14ac:dyDescent="0.35">
      <c r="A547">
        <v>165746</v>
      </c>
      <c r="B547" t="s">
        <v>22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  <c r="N547">
        <f>VLOOKUP(Table58[[#This Row],[CONTROLN]],vlookup_table[],2,FALSE)</f>
        <v>0</v>
      </c>
      <c r="O547">
        <f>VLOOKUP(Table58[[#This Row],[CONTROLN]],vlookup_table[],4,FALSE)</f>
        <v>703</v>
      </c>
      <c r="P547" t="str">
        <f>VLOOKUP(Table58[[#This Row],[CONTROLN]],vlookup_table[],5,FALSE)</f>
        <v>C2</v>
      </c>
      <c r="Q547">
        <f>VLOOKUP(Table58[[#This Row],[CONTROLN]],vlookup_table[],7,FALSE)</f>
        <v>10</v>
      </c>
      <c r="R547">
        <f t="shared" si="24"/>
        <v>90</v>
      </c>
      <c r="S5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47" t="str">
        <f>IF(Table58[[#This Row],[GENDER]]="M","Hombre","Mujer")</f>
        <v>Hombre</v>
      </c>
      <c r="U547" t="str">
        <f>_xlfn.CONCAT(Table58[[#This Row],[STATE]]," ", Table58[[#This Row],[DOMAIN]])</f>
        <v>CA C2</v>
      </c>
      <c r="V547" s="2">
        <f t="shared" ca="1" si="25"/>
        <v>45915</v>
      </c>
      <c r="W547" s="3">
        <f t="shared" ca="1" si="26"/>
        <v>45915.408431249998</v>
      </c>
      <c r="X547">
        <f>ROUND(Table58[[#This Row],[AVGGIFT]],1)</f>
        <v>4.8</v>
      </c>
    </row>
    <row r="548" spans="1:24" x14ac:dyDescent="0.35">
      <c r="A548">
        <v>189520</v>
      </c>
      <c r="B548" t="s">
        <v>22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  <c r="N548">
        <f>VLOOKUP(Table58[[#This Row],[CONTROLN]],vlookup_table[],2,FALSE)</f>
        <v>1</v>
      </c>
      <c r="O548">
        <f>VLOOKUP(Table58[[#This Row],[CONTROLN]],vlookup_table[],4,FALSE)</f>
        <v>1902</v>
      </c>
      <c r="P548" t="str">
        <f>VLOOKUP(Table58[[#This Row],[CONTROLN]],vlookup_table[],5,FALSE)</f>
        <v>S1</v>
      </c>
      <c r="Q548">
        <f>VLOOKUP(Table58[[#This Row],[CONTROLN]],vlookup_table[],7,FALSE)</f>
        <v>20</v>
      </c>
      <c r="R548">
        <f t="shared" si="24"/>
        <v>78</v>
      </c>
      <c r="S5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48" t="str">
        <f>IF(Table58[[#This Row],[GENDER]]="M","Hombre","Mujer")</f>
        <v>Hombre</v>
      </c>
      <c r="U548" t="str">
        <f>_xlfn.CONCAT(Table58[[#This Row],[STATE]]," ", Table58[[#This Row],[DOMAIN]])</f>
        <v>CA S1</v>
      </c>
      <c r="V548" s="2">
        <f t="shared" ca="1" si="25"/>
        <v>45915</v>
      </c>
      <c r="W548" s="3">
        <f t="shared" ca="1" si="26"/>
        <v>45915.408431249998</v>
      </c>
      <c r="X548">
        <f>ROUND(Table58[[#This Row],[AVGGIFT]],1)</f>
        <v>13.7</v>
      </c>
    </row>
    <row r="549" spans="1:24" x14ac:dyDescent="0.35">
      <c r="A549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  <c r="N549">
        <f>VLOOKUP(Table58[[#This Row],[CONTROLN]],vlookup_table[],2,FALSE)</f>
        <v>0</v>
      </c>
      <c r="O549">
        <f>VLOOKUP(Table58[[#This Row],[CONTROLN]],vlookup_table[],4,FALSE)</f>
        <v>4301</v>
      </c>
      <c r="P549" t="str">
        <f>VLOOKUP(Table58[[#This Row],[CONTROLN]],vlookup_table[],5,FALSE)</f>
        <v>T2</v>
      </c>
      <c r="Q549">
        <f>VLOOKUP(Table58[[#This Row],[CONTROLN]],vlookup_table[],7,FALSE)</f>
        <v>10</v>
      </c>
      <c r="R549">
        <f t="shared" si="24"/>
        <v>54</v>
      </c>
      <c r="S5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49" t="str">
        <f>IF(Table58[[#This Row],[GENDER]]="M","Hombre","Mujer")</f>
        <v>Mujer</v>
      </c>
      <c r="U549" t="str">
        <f>_xlfn.CONCAT(Table58[[#This Row],[STATE]]," ", Table58[[#This Row],[DOMAIN]])</f>
        <v>GA T2</v>
      </c>
      <c r="V549" s="2">
        <f t="shared" ca="1" si="25"/>
        <v>45915</v>
      </c>
      <c r="W549" s="3">
        <f t="shared" ca="1" si="26"/>
        <v>45915.408431249998</v>
      </c>
      <c r="X549">
        <f>ROUND(Table58[[#This Row],[AVGGIFT]],1)</f>
        <v>7.8</v>
      </c>
    </row>
    <row r="550" spans="1:24" x14ac:dyDescent="0.35">
      <c r="A550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  <c r="N550">
        <f>VLOOKUP(Table58[[#This Row],[CONTROLN]],vlookup_table[],2,FALSE)</f>
        <v>0</v>
      </c>
      <c r="O550">
        <f>VLOOKUP(Table58[[#This Row],[CONTROLN]],vlookup_table[],4,FALSE)</f>
        <v>4501</v>
      </c>
      <c r="P550" t="str">
        <f>VLOOKUP(Table58[[#This Row],[CONTROLN]],vlookup_table[],5,FALSE)</f>
        <v>T2</v>
      </c>
      <c r="Q550">
        <f>VLOOKUP(Table58[[#This Row],[CONTROLN]],vlookup_table[],7,FALSE)</f>
        <v>5</v>
      </c>
      <c r="R550">
        <f t="shared" si="24"/>
        <v>52</v>
      </c>
      <c r="S5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50" t="str">
        <f>IF(Table58[[#This Row],[GENDER]]="M","Hombre","Mujer")</f>
        <v>Mujer</v>
      </c>
      <c r="U550" t="str">
        <f>_xlfn.CONCAT(Table58[[#This Row],[STATE]]," ", Table58[[#This Row],[DOMAIN]])</f>
        <v>LA T2</v>
      </c>
      <c r="V550" s="2">
        <f t="shared" ca="1" si="25"/>
        <v>45915</v>
      </c>
      <c r="W550" s="3">
        <f t="shared" ca="1" si="26"/>
        <v>45915.408431249998</v>
      </c>
      <c r="X550">
        <f>ROUND(Table58[[#This Row],[AVGGIFT]],1)</f>
        <v>4</v>
      </c>
    </row>
    <row r="551" spans="1:24" x14ac:dyDescent="0.35">
      <c r="A55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  <c r="N551">
        <f>VLOOKUP(Table58[[#This Row],[CONTROLN]],vlookup_table[],2,FALSE)</f>
        <v>2</v>
      </c>
      <c r="O551">
        <f>VLOOKUP(Table58[[#This Row],[CONTROLN]],vlookup_table[],4,FALSE)</f>
        <v>2401</v>
      </c>
      <c r="P551" t="str">
        <f>VLOOKUP(Table58[[#This Row],[CONTROLN]],vlookup_table[],5,FALSE)</f>
        <v>S2</v>
      </c>
      <c r="Q551">
        <f>VLOOKUP(Table58[[#This Row],[CONTROLN]],vlookup_table[],7,FALSE)</f>
        <v>15</v>
      </c>
      <c r="R551">
        <f t="shared" si="24"/>
        <v>73</v>
      </c>
      <c r="S5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51" t="str">
        <f>IF(Table58[[#This Row],[GENDER]]="M","Hombre","Mujer")</f>
        <v>Mujer</v>
      </c>
      <c r="U551" t="str">
        <f>_xlfn.CONCAT(Table58[[#This Row],[STATE]]," ", Table58[[#This Row],[DOMAIN]])</f>
        <v>FL S2</v>
      </c>
      <c r="V551" s="2">
        <f t="shared" ca="1" si="25"/>
        <v>45915</v>
      </c>
      <c r="W551" s="3">
        <f t="shared" ca="1" si="26"/>
        <v>45915.408431249998</v>
      </c>
      <c r="X551">
        <f>ROUND(Table58[[#This Row],[AVGGIFT]],1)</f>
        <v>10</v>
      </c>
    </row>
    <row r="552" spans="1:24" x14ac:dyDescent="0.35">
      <c r="A552">
        <v>111615</v>
      </c>
      <c r="B552" t="s">
        <v>33</v>
      </c>
      <c r="C552" t="s">
        <v>17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  <c r="N552">
        <f>VLOOKUP(Table58[[#This Row],[CONTROLN]],vlookup_table[],2,FALSE)</f>
        <v>0</v>
      </c>
      <c r="O552">
        <f>VLOOKUP(Table58[[#This Row],[CONTROLN]],vlookup_table[],4,FALSE)</f>
        <v>5306</v>
      </c>
      <c r="P552" t="str">
        <f>VLOOKUP(Table58[[#This Row],[CONTROLN]],vlookup_table[],5,FALSE)</f>
        <v>C3</v>
      </c>
      <c r="Q552">
        <f>VLOOKUP(Table58[[#This Row],[CONTROLN]],vlookup_table[],7,FALSE)</f>
        <v>25</v>
      </c>
      <c r="R552">
        <f t="shared" si="24"/>
        <v>44</v>
      </c>
      <c r="S5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52" t="str">
        <f>IF(Table58[[#This Row],[GENDER]]="M","Hombre","Mujer")</f>
        <v>Mujer</v>
      </c>
      <c r="U552" t="str">
        <f>_xlfn.CONCAT(Table58[[#This Row],[STATE]]," ", Table58[[#This Row],[DOMAIN]])</f>
        <v>AR C3</v>
      </c>
      <c r="V552" s="2">
        <f t="shared" ca="1" si="25"/>
        <v>45915</v>
      </c>
      <c r="W552" s="3">
        <f t="shared" ca="1" si="26"/>
        <v>45915.408431249998</v>
      </c>
      <c r="X552">
        <f>ROUND(Table58[[#This Row],[AVGGIFT]],1)</f>
        <v>12.3</v>
      </c>
    </row>
    <row r="553" spans="1:24" x14ac:dyDescent="0.35">
      <c r="A553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  <c r="N553">
        <f>VLOOKUP(Table58[[#This Row],[CONTROLN]],vlookup_table[],2,FALSE)</f>
        <v>0</v>
      </c>
      <c r="O553">
        <f>VLOOKUP(Table58[[#This Row],[CONTROLN]],vlookup_table[],4,FALSE)</f>
        <v>0</v>
      </c>
      <c r="P553" t="str">
        <f>VLOOKUP(Table58[[#This Row],[CONTROLN]],vlookup_table[],5,FALSE)</f>
        <v>U3</v>
      </c>
      <c r="Q553">
        <f>VLOOKUP(Table58[[#This Row],[CONTROLN]],vlookup_table[],7,FALSE)</f>
        <v>20</v>
      </c>
      <c r="R553" t="str">
        <f t="shared" si="24"/>
        <v/>
      </c>
      <c r="S5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53" t="str">
        <f>IF(Table58[[#This Row],[GENDER]]="M","Hombre","Mujer")</f>
        <v>Mujer</v>
      </c>
      <c r="U553" t="str">
        <f>_xlfn.CONCAT(Table58[[#This Row],[STATE]]," ", Table58[[#This Row],[DOMAIN]])</f>
        <v>IL U3</v>
      </c>
      <c r="V553" s="2">
        <f t="shared" ca="1" si="25"/>
        <v>45915</v>
      </c>
      <c r="W553" s="3">
        <f t="shared" ca="1" si="26"/>
        <v>45915.408431249998</v>
      </c>
      <c r="X553">
        <f>ROUND(Table58[[#This Row],[AVGGIFT]],1)</f>
        <v>20</v>
      </c>
    </row>
    <row r="554" spans="1:24" x14ac:dyDescent="0.35">
      <c r="A554">
        <v>5881</v>
      </c>
      <c r="B554" t="s">
        <v>22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  <c r="N554">
        <f>VLOOKUP(Table58[[#This Row],[CONTROLN]],vlookup_table[],2,FALSE)</f>
        <v>1</v>
      </c>
      <c r="O554">
        <f>VLOOKUP(Table58[[#This Row],[CONTROLN]],vlookup_table[],4,FALSE)</f>
        <v>1701</v>
      </c>
      <c r="P554" t="str">
        <f>VLOOKUP(Table58[[#This Row],[CONTROLN]],vlookup_table[],5,FALSE)</f>
        <v>U1</v>
      </c>
      <c r="Q554">
        <f>VLOOKUP(Table58[[#This Row],[CONTROLN]],vlookup_table[],7,FALSE)</f>
        <v>12</v>
      </c>
      <c r="R554">
        <f t="shared" si="24"/>
        <v>80</v>
      </c>
      <c r="S5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54" t="str">
        <f>IF(Table58[[#This Row],[GENDER]]="M","Hombre","Mujer")</f>
        <v>Hombre</v>
      </c>
      <c r="U554" t="str">
        <f>_xlfn.CONCAT(Table58[[#This Row],[STATE]]," ", Table58[[#This Row],[DOMAIN]])</f>
        <v>CA U1</v>
      </c>
      <c r="V554" s="2">
        <f t="shared" ca="1" si="25"/>
        <v>45915</v>
      </c>
      <c r="W554" s="3">
        <f t="shared" ca="1" si="26"/>
        <v>45915.408431249998</v>
      </c>
      <c r="X554">
        <f>ROUND(Table58[[#This Row],[AVGGIFT]],1)</f>
        <v>13.3</v>
      </c>
    </row>
    <row r="555" spans="1:24" x14ac:dyDescent="0.35">
      <c r="A555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  <c r="N555">
        <f>VLOOKUP(Table58[[#This Row],[CONTROLN]],vlookup_table[],2,FALSE)</f>
        <v>0</v>
      </c>
      <c r="O555">
        <f>VLOOKUP(Table58[[#This Row],[CONTROLN]],vlookup_table[],4,FALSE)</f>
        <v>1708</v>
      </c>
      <c r="P555" t="str">
        <f>VLOOKUP(Table58[[#This Row],[CONTROLN]],vlookup_table[],5,FALSE)</f>
        <v>U1</v>
      </c>
      <c r="Q555">
        <f>VLOOKUP(Table58[[#This Row],[CONTROLN]],vlookup_table[],7,FALSE)</f>
        <v>10</v>
      </c>
      <c r="R555">
        <f t="shared" si="24"/>
        <v>79</v>
      </c>
      <c r="S5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55" t="str">
        <f>IF(Table58[[#This Row],[GENDER]]="M","Hombre","Mujer")</f>
        <v>Mujer</v>
      </c>
      <c r="U555" t="str">
        <f>_xlfn.CONCAT(Table58[[#This Row],[STATE]]," ", Table58[[#This Row],[DOMAIN]])</f>
        <v>IL U1</v>
      </c>
      <c r="V555" s="2">
        <f t="shared" ca="1" si="25"/>
        <v>45915</v>
      </c>
      <c r="W555" s="3">
        <f t="shared" ca="1" si="26"/>
        <v>45915.408431249998</v>
      </c>
      <c r="X555">
        <f>ROUND(Table58[[#This Row],[AVGGIFT]],1)</f>
        <v>5.4</v>
      </c>
    </row>
    <row r="556" spans="1:24" x14ac:dyDescent="0.35">
      <c r="A556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  <c r="N556">
        <f>VLOOKUP(Table58[[#This Row],[CONTROLN]],vlookup_table[],2,FALSE)</f>
        <v>2</v>
      </c>
      <c r="O556">
        <f>VLOOKUP(Table58[[#This Row],[CONTROLN]],vlookup_table[],4,FALSE)</f>
        <v>2605</v>
      </c>
      <c r="P556" t="str">
        <f>VLOOKUP(Table58[[#This Row],[CONTROLN]],vlookup_table[],5,FALSE)</f>
        <v>U2</v>
      </c>
      <c r="Q556">
        <f>VLOOKUP(Table58[[#This Row],[CONTROLN]],vlookup_table[],7,FALSE)</f>
        <v>5</v>
      </c>
      <c r="R556">
        <f t="shared" si="24"/>
        <v>71</v>
      </c>
      <c r="S5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56" t="str">
        <f>IF(Table58[[#This Row],[GENDER]]="M","Hombre","Mujer")</f>
        <v>Mujer</v>
      </c>
      <c r="U556" t="str">
        <f>_xlfn.CONCAT(Table58[[#This Row],[STATE]]," ", Table58[[#This Row],[DOMAIN]])</f>
        <v>IL U2</v>
      </c>
      <c r="V556" s="2">
        <f t="shared" ca="1" si="25"/>
        <v>45915</v>
      </c>
      <c r="W556" s="3">
        <f t="shared" ca="1" si="26"/>
        <v>45915.408431249998</v>
      </c>
      <c r="X556">
        <f>ROUND(Table58[[#This Row],[AVGGIFT]],1)</f>
        <v>7.8</v>
      </c>
    </row>
    <row r="557" spans="1:24" x14ac:dyDescent="0.35">
      <c r="A557">
        <v>46671</v>
      </c>
      <c r="B557" t="s">
        <v>44</v>
      </c>
      <c r="C557" t="s">
        <v>14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  <c r="N557">
        <f>VLOOKUP(Table58[[#This Row],[CONTROLN]],vlookup_table[],2,FALSE)</f>
        <v>0</v>
      </c>
      <c r="O557">
        <f>VLOOKUP(Table58[[#This Row],[CONTROLN]],vlookup_table[],4,FALSE)</f>
        <v>5701</v>
      </c>
      <c r="P557" t="str">
        <f>VLOOKUP(Table58[[#This Row],[CONTROLN]],vlookup_table[],5,FALSE)</f>
        <v>T1</v>
      </c>
      <c r="Q557">
        <f>VLOOKUP(Table58[[#This Row],[CONTROLN]],vlookup_table[],7,FALSE)</f>
        <v>10</v>
      </c>
      <c r="R557">
        <f t="shared" si="24"/>
        <v>40</v>
      </c>
      <c r="S5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57" t="str">
        <f>IF(Table58[[#This Row],[GENDER]]="M","Hombre","Mujer")</f>
        <v>Hombre</v>
      </c>
      <c r="U557" t="str">
        <f>_xlfn.CONCAT(Table58[[#This Row],[STATE]]," ", Table58[[#This Row],[DOMAIN]])</f>
        <v>AL T1</v>
      </c>
      <c r="V557" s="2">
        <f t="shared" ca="1" si="25"/>
        <v>45915</v>
      </c>
      <c r="W557" s="3">
        <f t="shared" ca="1" si="26"/>
        <v>45915.408431249998</v>
      </c>
      <c r="X557">
        <f>ROUND(Table58[[#This Row],[AVGGIFT]],1)</f>
        <v>9.8000000000000007</v>
      </c>
    </row>
    <row r="558" spans="1:24" x14ac:dyDescent="0.35">
      <c r="A558">
        <v>172750</v>
      </c>
      <c r="B558" t="s">
        <v>22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  <c r="N558">
        <f>VLOOKUP(Table58[[#This Row],[CONTROLN]],vlookup_table[],2,FALSE)</f>
        <v>1</v>
      </c>
      <c r="O558">
        <f>VLOOKUP(Table58[[#This Row],[CONTROLN]],vlookup_table[],4,FALSE)</f>
        <v>5401</v>
      </c>
      <c r="P558" t="str">
        <f>VLOOKUP(Table58[[#This Row],[CONTROLN]],vlookup_table[],5,FALSE)</f>
        <v>C2</v>
      </c>
      <c r="Q558">
        <f>VLOOKUP(Table58[[#This Row],[CONTROLN]],vlookup_table[],7,FALSE)</f>
        <v>25</v>
      </c>
      <c r="R558">
        <f t="shared" si="24"/>
        <v>43</v>
      </c>
      <c r="S5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58" t="str">
        <f>IF(Table58[[#This Row],[GENDER]]="M","Hombre","Mujer")</f>
        <v>Hombre</v>
      </c>
      <c r="U558" t="str">
        <f>_xlfn.CONCAT(Table58[[#This Row],[STATE]]," ", Table58[[#This Row],[DOMAIN]])</f>
        <v>CA C2</v>
      </c>
      <c r="V558" s="2">
        <f t="shared" ca="1" si="25"/>
        <v>45915</v>
      </c>
      <c r="W558" s="3">
        <f t="shared" ca="1" si="26"/>
        <v>45915.408431249998</v>
      </c>
      <c r="X558">
        <f>ROUND(Table58[[#This Row],[AVGGIFT]],1)</f>
        <v>18.7</v>
      </c>
    </row>
    <row r="559" spans="1:24" x14ac:dyDescent="0.35">
      <c r="A559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  <c r="N559">
        <f>VLOOKUP(Table58[[#This Row],[CONTROLN]],vlookup_table[],2,FALSE)</f>
        <v>1</v>
      </c>
      <c r="O559">
        <f>VLOOKUP(Table58[[#This Row],[CONTROLN]],vlookup_table[],4,FALSE)</f>
        <v>3001</v>
      </c>
      <c r="P559" t="str">
        <f>VLOOKUP(Table58[[#This Row],[CONTROLN]],vlookup_table[],5,FALSE)</f>
        <v>C1</v>
      </c>
      <c r="Q559">
        <f>VLOOKUP(Table58[[#This Row],[CONTROLN]],vlookup_table[],7,FALSE)</f>
        <v>10</v>
      </c>
      <c r="R559">
        <f t="shared" si="24"/>
        <v>67</v>
      </c>
      <c r="S5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59" t="str">
        <f>IF(Table58[[#This Row],[GENDER]]="M","Hombre","Mujer")</f>
        <v>Hombre</v>
      </c>
      <c r="U559" t="str">
        <f>_xlfn.CONCAT(Table58[[#This Row],[STATE]]," ", Table58[[#This Row],[DOMAIN]])</f>
        <v>NC C1</v>
      </c>
      <c r="V559" s="2">
        <f t="shared" ca="1" si="25"/>
        <v>45915</v>
      </c>
      <c r="W559" s="3">
        <f t="shared" ca="1" si="26"/>
        <v>45915.408431249998</v>
      </c>
      <c r="X559">
        <f>ROUND(Table58[[#This Row],[AVGGIFT]],1)</f>
        <v>22.5</v>
      </c>
    </row>
    <row r="560" spans="1:24" x14ac:dyDescent="0.35">
      <c r="A560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  <c r="N560">
        <f>VLOOKUP(Table58[[#This Row],[CONTROLN]],vlookup_table[],2,FALSE)</f>
        <v>2</v>
      </c>
      <c r="O560">
        <f>VLOOKUP(Table58[[#This Row],[CONTROLN]],vlookup_table[],4,FALSE)</f>
        <v>2601</v>
      </c>
      <c r="P560" t="str">
        <f>VLOOKUP(Table58[[#This Row],[CONTROLN]],vlookup_table[],5,FALSE)</f>
        <v>U4</v>
      </c>
      <c r="Q560">
        <f>VLOOKUP(Table58[[#This Row],[CONTROLN]],vlookup_table[],7,FALSE)</f>
        <v>4</v>
      </c>
      <c r="R560">
        <f t="shared" si="24"/>
        <v>71</v>
      </c>
      <c r="S5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60" t="str">
        <f>IF(Table58[[#This Row],[GENDER]]="M","Hombre","Mujer")</f>
        <v>Mujer</v>
      </c>
      <c r="U560" t="str">
        <f>_xlfn.CONCAT(Table58[[#This Row],[STATE]]," ", Table58[[#This Row],[DOMAIN]])</f>
        <v>KY U4</v>
      </c>
      <c r="V560" s="2">
        <f t="shared" ca="1" si="25"/>
        <v>45915</v>
      </c>
      <c r="W560" s="3">
        <f t="shared" ca="1" si="26"/>
        <v>45915.408431249998</v>
      </c>
      <c r="X560">
        <f>ROUND(Table58[[#This Row],[AVGGIFT]],1)</f>
        <v>3.3</v>
      </c>
    </row>
    <row r="561" spans="1:24" x14ac:dyDescent="0.35">
      <c r="A561">
        <v>164372</v>
      </c>
      <c r="B561" t="s">
        <v>22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  <c r="N561">
        <f>VLOOKUP(Table58[[#This Row],[CONTROLN]],vlookup_table[],2,FALSE)</f>
        <v>1</v>
      </c>
      <c r="O561">
        <f>VLOOKUP(Table58[[#This Row],[CONTROLN]],vlookup_table[],4,FALSE)</f>
        <v>5501</v>
      </c>
      <c r="P561" t="str">
        <f>VLOOKUP(Table58[[#This Row],[CONTROLN]],vlookup_table[],5,FALSE)</f>
        <v>S1</v>
      </c>
      <c r="Q561">
        <f>VLOOKUP(Table58[[#This Row],[CONTROLN]],vlookup_table[],7,FALSE)</f>
        <v>25</v>
      </c>
      <c r="R561">
        <f t="shared" si="24"/>
        <v>42</v>
      </c>
      <c r="S5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61" t="str">
        <f>IF(Table58[[#This Row],[GENDER]]="M","Hombre","Mujer")</f>
        <v>Hombre</v>
      </c>
      <c r="U561" t="str">
        <f>_xlfn.CONCAT(Table58[[#This Row],[STATE]]," ", Table58[[#This Row],[DOMAIN]])</f>
        <v>CA S1</v>
      </c>
      <c r="V561" s="2">
        <f t="shared" ca="1" si="25"/>
        <v>45915</v>
      </c>
      <c r="W561" s="3">
        <f t="shared" ca="1" si="26"/>
        <v>45915.408431249998</v>
      </c>
      <c r="X561">
        <f>ROUND(Table58[[#This Row],[AVGGIFT]],1)</f>
        <v>14</v>
      </c>
    </row>
    <row r="562" spans="1:24" x14ac:dyDescent="0.35">
      <c r="A562">
        <v>5140</v>
      </c>
      <c r="B562" t="s">
        <v>22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  <c r="N562">
        <f>VLOOKUP(Table58[[#This Row],[CONTROLN]],vlookup_table[],2,FALSE)</f>
        <v>1</v>
      </c>
      <c r="O562">
        <f>VLOOKUP(Table58[[#This Row],[CONTROLN]],vlookup_table[],4,FALSE)</f>
        <v>2201</v>
      </c>
      <c r="P562" t="str">
        <f>VLOOKUP(Table58[[#This Row],[CONTROLN]],vlookup_table[],5,FALSE)</f>
        <v>S1</v>
      </c>
      <c r="Q562">
        <f>VLOOKUP(Table58[[#This Row],[CONTROLN]],vlookup_table[],7,FALSE)</f>
        <v>7</v>
      </c>
      <c r="R562">
        <f t="shared" si="24"/>
        <v>75</v>
      </c>
      <c r="S5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62" t="str">
        <f>IF(Table58[[#This Row],[GENDER]]="M","Hombre","Mujer")</f>
        <v>Hombre</v>
      </c>
      <c r="U562" t="str">
        <f>_xlfn.CONCAT(Table58[[#This Row],[STATE]]," ", Table58[[#This Row],[DOMAIN]])</f>
        <v>CA S1</v>
      </c>
      <c r="V562" s="2">
        <f t="shared" ca="1" si="25"/>
        <v>45915</v>
      </c>
      <c r="W562" s="3">
        <f t="shared" ca="1" si="26"/>
        <v>45915.408431249998</v>
      </c>
      <c r="X562">
        <f>ROUND(Table58[[#This Row],[AVGGIFT]],1)</f>
        <v>6.1</v>
      </c>
    </row>
    <row r="563" spans="1:24" x14ac:dyDescent="0.35">
      <c r="A563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  <c r="N563">
        <f>VLOOKUP(Table58[[#This Row],[CONTROLN]],vlookup_table[],2,FALSE)</f>
        <v>0</v>
      </c>
      <c r="O563">
        <f>VLOOKUP(Table58[[#This Row],[CONTROLN]],vlookup_table[],4,FALSE)</f>
        <v>4401</v>
      </c>
      <c r="P563" t="str">
        <f>VLOOKUP(Table58[[#This Row],[CONTROLN]],vlookup_table[],5,FALSE)</f>
        <v>C1</v>
      </c>
      <c r="Q563">
        <f>VLOOKUP(Table58[[#This Row],[CONTROLN]],vlookup_table[],7,FALSE)</f>
        <v>9</v>
      </c>
      <c r="R563">
        <f t="shared" si="24"/>
        <v>53</v>
      </c>
      <c r="S5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63" t="str">
        <f>IF(Table58[[#This Row],[GENDER]]="M","Hombre","Mujer")</f>
        <v>Mujer</v>
      </c>
      <c r="U563" t="str">
        <f>_xlfn.CONCAT(Table58[[#This Row],[STATE]]," ", Table58[[#This Row],[DOMAIN]])</f>
        <v>FL C1</v>
      </c>
      <c r="V563" s="2">
        <f t="shared" ca="1" si="25"/>
        <v>45915</v>
      </c>
      <c r="W563" s="3">
        <f t="shared" ca="1" si="26"/>
        <v>45915.408431249998</v>
      </c>
      <c r="X563">
        <f>ROUND(Table58[[#This Row],[AVGGIFT]],1)</f>
        <v>7.5</v>
      </c>
    </row>
    <row r="564" spans="1:24" x14ac:dyDescent="0.35">
      <c r="A564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  <c r="N564">
        <f>VLOOKUP(Table58[[#This Row],[CONTROLN]],vlookup_table[],2,FALSE)</f>
        <v>0</v>
      </c>
      <c r="O564">
        <f>VLOOKUP(Table58[[#This Row],[CONTROLN]],vlookup_table[],4,FALSE)</f>
        <v>0</v>
      </c>
      <c r="P564" t="str">
        <f>VLOOKUP(Table58[[#This Row],[CONTROLN]],vlookup_table[],5,FALSE)</f>
        <v>T2</v>
      </c>
      <c r="Q564">
        <f>VLOOKUP(Table58[[#This Row],[CONTROLN]],vlookup_table[],7,FALSE)</f>
        <v>15</v>
      </c>
      <c r="R564" t="str">
        <f t="shared" si="24"/>
        <v/>
      </c>
      <c r="S5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64" t="str">
        <f>IF(Table58[[#This Row],[GENDER]]="M","Hombre","Mujer")</f>
        <v>Mujer</v>
      </c>
      <c r="U564" t="str">
        <f>_xlfn.CONCAT(Table58[[#This Row],[STATE]]," ", Table58[[#This Row],[DOMAIN]])</f>
        <v>OK T2</v>
      </c>
      <c r="V564" s="2">
        <f t="shared" ca="1" si="25"/>
        <v>45915</v>
      </c>
      <c r="W564" s="3">
        <f t="shared" ca="1" si="26"/>
        <v>45915.408431249998</v>
      </c>
      <c r="X564">
        <f>ROUND(Table58[[#This Row],[AVGGIFT]],1)</f>
        <v>9.3000000000000007</v>
      </c>
    </row>
    <row r="565" spans="1:24" x14ac:dyDescent="0.35">
      <c r="A565">
        <v>19499</v>
      </c>
      <c r="B565" t="s">
        <v>18</v>
      </c>
      <c r="C565" t="s">
        <v>17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  <c r="N565">
        <f>VLOOKUP(Table58[[#This Row],[CONTROLN]],vlookup_table[],2,FALSE)</f>
        <v>0</v>
      </c>
      <c r="O565">
        <f>VLOOKUP(Table58[[#This Row],[CONTROLN]],vlookup_table[],4,FALSE)</f>
        <v>0</v>
      </c>
      <c r="P565" t="str">
        <f>VLOOKUP(Table58[[#This Row],[CONTROLN]],vlookup_table[],5,FALSE)</f>
        <v>C1</v>
      </c>
      <c r="Q565">
        <f>VLOOKUP(Table58[[#This Row],[CONTROLN]],vlookup_table[],7,FALSE)</f>
        <v>20</v>
      </c>
      <c r="R565" t="str">
        <f t="shared" si="24"/>
        <v/>
      </c>
      <c r="S5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65" t="str">
        <f>IF(Table58[[#This Row],[GENDER]]="M","Hombre","Mujer")</f>
        <v>Mujer</v>
      </c>
      <c r="U565" t="str">
        <f>_xlfn.CONCAT(Table58[[#This Row],[STATE]]," ", Table58[[#This Row],[DOMAIN]])</f>
        <v>NC C1</v>
      </c>
      <c r="V565" s="2">
        <f t="shared" ca="1" si="25"/>
        <v>45915</v>
      </c>
      <c r="W565" s="3">
        <f t="shared" ca="1" si="26"/>
        <v>45915.408431249998</v>
      </c>
      <c r="X565">
        <f>ROUND(Table58[[#This Row],[AVGGIFT]],1)</f>
        <v>22.5</v>
      </c>
    </row>
    <row r="566" spans="1:24" x14ac:dyDescent="0.35">
      <c r="A566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  <c r="N566">
        <f>VLOOKUP(Table58[[#This Row],[CONTROLN]],vlookup_table[],2,FALSE)</f>
        <v>1</v>
      </c>
      <c r="O566">
        <f>VLOOKUP(Table58[[#This Row],[CONTROLN]],vlookup_table[],4,FALSE)</f>
        <v>4704</v>
      </c>
      <c r="P566" t="str">
        <f>VLOOKUP(Table58[[#This Row],[CONTROLN]],vlookup_table[],5,FALSE)</f>
        <v>R2</v>
      </c>
      <c r="Q566">
        <f>VLOOKUP(Table58[[#This Row],[CONTROLN]],vlookup_table[],7,FALSE)</f>
        <v>9</v>
      </c>
      <c r="R566">
        <f t="shared" si="24"/>
        <v>50</v>
      </c>
      <c r="S5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66" t="str">
        <f>IF(Table58[[#This Row],[GENDER]]="M","Hombre","Mujer")</f>
        <v>Hombre</v>
      </c>
      <c r="U566" t="str">
        <f>_xlfn.CONCAT(Table58[[#This Row],[STATE]]," ", Table58[[#This Row],[DOMAIN]])</f>
        <v>MI R2</v>
      </c>
      <c r="V566" s="2">
        <f t="shared" ca="1" si="25"/>
        <v>45915</v>
      </c>
      <c r="W566" s="3">
        <f t="shared" ca="1" si="26"/>
        <v>45915.408431249998</v>
      </c>
      <c r="X566">
        <f>ROUND(Table58[[#This Row],[AVGGIFT]],1)</f>
        <v>8.8000000000000007</v>
      </c>
    </row>
    <row r="567" spans="1:24" x14ac:dyDescent="0.35">
      <c r="A567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  <c r="N567">
        <f>VLOOKUP(Table58[[#This Row],[CONTROLN]],vlookup_table[],2,FALSE)</f>
        <v>2</v>
      </c>
      <c r="O567">
        <f>VLOOKUP(Table58[[#This Row],[CONTROLN]],vlookup_table[],4,FALSE)</f>
        <v>0</v>
      </c>
      <c r="P567" t="str">
        <f>VLOOKUP(Table58[[#This Row],[CONTROLN]],vlookup_table[],5,FALSE)</f>
        <v>S2</v>
      </c>
      <c r="Q567">
        <f>VLOOKUP(Table58[[#This Row],[CONTROLN]],vlookup_table[],7,FALSE)</f>
        <v>20</v>
      </c>
      <c r="R567" t="str">
        <f t="shared" si="24"/>
        <v/>
      </c>
      <c r="S5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67" t="str">
        <f>IF(Table58[[#This Row],[GENDER]]="M","Hombre","Mujer")</f>
        <v>Mujer</v>
      </c>
      <c r="U567" t="str">
        <f>_xlfn.CONCAT(Table58[[#This Row],[STATE]]," ", Table58[[#This Row],[DOMAIN]])</f>
        <v>FL S2</v>
      </c>
      <c r="V567" s="2">
        <f t="shared" ca="1" si="25"/>
        <v>45915</v>
      </c>
      <c r="W567" s="3">
        <f t="shared" ca="1" si="26"/>
        <v>45915.408431249998</v>
      </c>
      <c r="X567">
        <f>ROUND(Table58[[#This Row],[AVGGIFT]],1)</f>
        <v>10.7</v>
      </c>
    </row>
    <row r="568" spans="1:24" x14ac:dyDescent="0.35">
      <c r="A568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  <c r="N568">
        <f>VLOOKUP(Table58[[#This Row],[CONTROLN]],vlookup_table[],2,FALSE)</f>
        <v>0</v>
      </c>
      <c r="O568">
        <f>VLOOKUP(Table58[[#This Row],[CONTROLN]],vlookup_table[],4,FALSE)</f>
        <v>3701</v>
      </c>
      <c r="P568" t="str">
        <f>VLOOKUP(Table58[[#This Row],[CONTROLN]],vlookup_table[],5,FALSE)</f>
        <v>C1</v>
      </c>
      <c r="Q568">
        <f>VLOOKUP(Table58[[#This Row],[CONTROLN]],vlookup_table[],7,FALSE)</f>
        <v>30</v>
      </c>
      <c r="R568">
        <f t="shared" si="24"/>
        <v>60</v>
      </c>
      <c r="S5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68" t="str">
        <f>IF(Table58[[#This Row],[GENDER]]="M","Hombre","Mujer")</f>
        <v>Hombre</v>
      </c>
      <c r="U568" t="str">
        <f>_xlfn.CONCAT(Table58[[#This Row],[STATE]]," ", Table58[[#This Row],[DOMAIN]])</f>
        <v>FL C1</v>
      </c>
      <c r="V568" s="2">
        <f t="shared" ca="1" si="25"/>
        <v>45915</v>
      </c>
      <c r="W568" s="3">
        <f t="shared" ca="1" si="26"/>
        <v>45915.408431249998</v>
      </c>
      <c r="X568">
        <f>ROUND(Table58[[#This Row],[AVGGIFT]],1)</f>
        <v>20</v>
      </c>
    </row>
    <row r="569" spans="1:24" x14ac:dyDescent="0.35">
      <c r="A569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  <c r="N569">
        <f>VLOOKUP(Table58[[#This Row],[CONTROLN]],vlookup_table[],2,FALSE)</f>
        <v>1</v>
      </c>
      <c r="O569">
        <f>VLOOKUP(Table58[[#This Row],[CONTROLN]],vlookup_table[],4,FALSE)</f>
        <v>0</v>
      </c>
      <c r="P569" t="str">
        <f>VLOOKUP(Table58[[#This Row],[CONTROLN]],vlookup_table[],5,FALSE)</f>
        <v>C1</v>
      </c>
      <c r="Q569">
        <f>VLOOKUP(Table58[[#This Row],[CONTROLN]],vlookup_table[],7,FALSE)</f>
        <v>10</v>
      </c>
      <c r="R569" t="str">
        <f t="shared" si="24"/>
        <v/>
      </c>
      <c r="S5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69" t="str">
        <f>IF(Table58[[#This Row],[GENDER]]="M","Hombre","Mujer")</f>
        <v>Hombre</v>
      </c>
      <c r="U569" t="str">
        <f>_xlfn.CONCAT(Table58[[#This Row],[STATE]]," ", Table58[[#This Row],[DOMAIN]])</f>
        <v>IL C1</v>
      </c>
      <c r="V569" s="2">
        <f t="shared" ca="1" si="25"/>
        <v>45915</v>
      </c>
      <c r="W569" s="3">
        <f t="shared" ca="1" si="26"/>
        <v>45915.408431249998</v>
      </c>
      <c r="X569">
        <f>ROUND(Table58[[#This Row],[AVGGIFT]],1)</f>
        <v>9.9</v>
      </c>
    </row>
    <row r="570" spans="1:24" x14ac:dyDescent="0.35">
      <c r="A570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  <c r="N570">
        <f>VLOOKUP(Table58[[#This Row],[CONTROLN]],vlookup_table[],2,FALSE)</f>
        <v>0</v>
      </c>
      <c r="O570">
        <f>VLOOKUP(Table58[[#This Row],[CONTROLN]],vlookup_table[],4,FALSE)</f>
        <v>5701</v>
      </c>
      <c r="P570" t="str">
        <f>VLOOKUP(Table58[[#This Row],[CONTROLN]],vlookup_table[],5,FALSE)</f>
        <v>T2</v>
      </c>
      <c r="Q570">
        <f>VLOOKUP(Table58[[#This Row],[CONTROLN]],vlookup_table[],7,FALSE)</f>
        <v>6</v>
      </c>
      <c r="R570">
        <f t="shared" si="24"/>
        <v>40</v>
      </c>
      <c r="S5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70" t="str">
        <f>IF(Table58[[#This Row],[GENDER]]="M","Hombre","Mujer")</f>
        <v>Mujer</v>
      </c>
      <c r="U570" t="str">
        <f>_xlfn.CONCAT(Table58[[#This Row],[STATE]]," ", Table58[[#This Row],[DOMAIN]])</f>
        <v>LA T2</v>
      </c>
      <c r="V570" s="2">
        <f t="shared" ca="1" si="25"/>
        <v>45915</v>
      </c>
      <c r="W570" s="3">
        <f t="shared" ca="1" si="26"/>
        <v>45915.408431249998</v>
      </c>
      <c r="X570">
        <f>ROUND(Table58[[#This Row],[AVGGIFT]],1)</f>
        <v>6.4</v>
      </c>
    </row>
    <row r="571" spans="1:24" x14ac:dyDescent="0.35">
      <c r="A57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  <c r="N571">
        <f>VLOOKUP(Table58[[#This Row],[CONTROLN]],vlookup_table[],2,FALSE)</f>
        <v>0</v>
      </c>
      <c r="O571">
        <f>VLOOKUP(Table58[[#This Row],[CONTROLN]],vlookup_table[],4,FALSE)</f>
        <v>3201</v>
      </c>
      <c r="P571" t="str">
        <f>VLOOKUP(Table58[[#This Row],[CONTROLN]],vlookup_table[],5,FALSE)</f>
        <v>U1</v>
      </c>
      <c r="Q571">
        <f>VLOOKUP(Table58[[#This Row],[CONTROLN]],vlookup_table[],7,FALSE)</f>
        <v>20</v>
      </c>
      <c r="R571">
        <f t="shared" si="24"/>
        <v>65</v>
      </c>
      <c r="S5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71" t="str">
        <f>IF(Table58[[#This Row],[GENDER]]="M","Hombre","Mujer")</f>
        <v>Mujer</v>
      </c>
      <c r="U571" t="str">
        <f>_xlfn.CONCAT(Table58[[#This Row],[STATE]]," ", Table58[[#This Row],[DOMAIN]])</f>
        <v>HI U1</v>
      </c>
      <c r="V571" s="2">
        <f t="shared" ca="1" si="25"/>
        <v>45915</v>
      </c>
      <c r="W571" s="3">
        <f t="shared" ca="1" si="26"/>
        <v>45915.408431249998</v>
      </c>
      <c r="X571">
        <f>ROUND(Table58[[#This Row],[AVGGIFT]],1)</f>
        <v>20</v>
      </c>
    </row>
    <row r="572" spans="1:24" x14ac:dyDescent="0.35">
      <c r="A572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  <c r="N572">
        <f>VLOOKUP(Table58[[#This Row],[CONTROLN]],vlookup_table[],2,FALSE)</f>
        <v>0</v>
      </c>
      <c r="O572">
        <f>VLOOKUP(Table58[[#This Row],[CONTROLN]],vlookup_table[],4,FALSE)</f>
        <v>4808</v>
      </c>
      <c r="P572" t="str">
        <f>VLOOKUP(Table58[[#This Row],[CONTROLN]],vlookup_table[],5,FALSE)</f>
        <v>R2</v>
      </c>
      <c r="Q572">
        <f>VLOOKUP(Table58[[#This Row],[CONTROLN]],vlookup_table[],7,FALSE)</f>
        <v>20</v>
      </c>
      <c r="R572">
        <f t="shared" si="24"/>
        <v>48</v>
      </c>
      <c r="S5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72" t="str">
        <f>IF(Table58[[#This Row],[GENDER]]="M","Hombre","Mujer")</f>
        <v>Mujer</v>
      </c>
      <c r="U572" t="str">
        <f>_xlfn.CONCAT(Table58[[#This Row],[STATE]]," ", Table58[[#This Row],[DOMAIN]])</f>
        <v>WA R2</v>
      </c>
      <c r="V572" s="2">
        <f t="shared" ca="1" si="25"/>
        <v>45915</v>
      </c>
      <c r="W572" s="3">
        <f t="shared" ca="1" si="26"/>
        <v>45915.408431249998</v>
      </c>
      <c r="X572">
        <f>ROUND(Table58[[#This Row],[AVGGIFT]],1)</f>
        <v>12.2</v>
      </c>
    </row>
    <row r="573" spans="1:24" x14ac:dyDescent="0.35">
      <c r="A573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  <c r="N573">
        <f>VLOOKUP(Table58[[#This Row],[CONTROLN]],vlookup_table[],2,FALSE)</f>
        <v>0</v>
      </c>
      <c r="O573">
        <f>VLOOKUP(Table58[[#This Row],[CONTROLN]],vlookup_table[],4,FALSE)</f>
        <v>2008</v>
      </c>
      <c r="P573" t="str">
        <f>VLOOKUP(Table58[[#This Row],[CONTROLN]],vlookup_table[],5,FALSE)</f>
        <v>C2</v>
      </c>
      <c r="Q573">
        <f>VLOOKUP(Table58[[#This Row],[CONTROLN]],vlookup_table[],7,FALSE)</f>
        <v>15</v>
      </c>
      <c r="R573">
        <f t="shared" si="24"/>
        <v>76</v>
      </c>
      <c r="S5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73" t="str">
        <f>IF(Table58[[#This Row],[GENDER]]="M","Hombre","Mujer")</f>
        <v>Mujer</v>
      </c>
      <c r="U573" t="str">
        <f>_xlfn.CONCAT(Table58[[#This Row],[STATE]]," ", Table58[[#This Row],[DOMAIN]])</f>
        <v>IL C2</v>
      </c>
      <c r="V573" s="2">
        <f t="shared" ca="1" si="25"/>
        <v>45915</v>
      </c>
      <c r="W573" s="3">
        <f t="shared" ca="1" si="26"/>
        <v>45915.408431249998</v>
      </c>
      <c r="X573">
        <f>ROUND(Table58[[#This Row],[AVGGIFT]],1)</f>
        <v>6.2</v>
      </c>
    </row>
    <row r="574" spans="1:24" x14ac:dyDescent="0.35">
      <c r="A574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  <c r="N574">
        <f>VLOOKUP(Table58[[#This Row],[CONTROLN]],vlookup_table[],2,FALSE)</f>
        <v>28</v>
      </c>
      <c r="O574">
        <f>VLOOKUP(Table58[[#This Row],[CONTROLN]],vlookup_table[],4,FALSE)</f>
        <v>3911</v>
      </c>
      <c r="P574" t="str">
        <f>VLOOKUP(Table58[[#This Row],[CONTROLN]],vlookup_table[],5,FALSE)</f>
        <v>R2</v>
      </c>
      <c r="Q574">
        <f>VLOOKUP(Table58[[#This Row],[CONTROLN]],vlookup_table[],7,FALSE)</f>
        <v>15</v>
      </c>
      <c r="R574">
        <f t="shared" si="24"/>
        <v>57</v>
      </c>
      <c r="S5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74" t="str">
        <f>IF(Table58[[#This Row],[GENDER]]="M","Hombre","Mujer")</f>
        <v>Mujer</v>
      </c>
      <c r="U574" t="str">
        <f>_xlfn.CONCAT(Table58[[#This Row],[STATE]]," ", Table58[[#This Row],[DOMAIN]])</f>
        <v>TX R2</v>
      </c>
      <c r="V574" s="2">
        <f t="shared" ca="1" si="25"/>
        <v>45915</v>
      </c>
      <c r="W574" s="3">
        <f t="shared" ca="1" si="26"/>
        <v>45915.408431249998</v>
      </c>
      <c r="X574">
        <f>ROUND(Table58[[#This Row],[AVGGIFT]],1)</f>
        <v>9.6999999999999993</v>
      </c>
    </row>
    <row r="575" spans="1:24" x14ac:dyDescent="0.35">
      <c r="A575">
        <v>147936</v>
      </c>
      <c r="B575" t="s">
        <v>22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  <c r="N575">
        <f>VLOOKUP(Table58[[#This Row],[CONTROLN]],vlookup_table[],2,FALSE)</f>
        <v>1</v>
      </c>
      <c r="O575">
        <f>VLOOKUP(Table58[[#This Row],[CONTROLN]],vlookup_table[],4,FALSE)</f>
        <v>901</v>
      </c>
      <c r="P575" t="str">
        <f>VLOOKUP(Table58[[#This Row],[CONTROLN]],vlookup_table[],5,FALSE)</f>
        <v>U1</v>
      </c>
      <c r="Q575">
        <f>VLOOKUP(Table58[[#This Row],[CONTROLN]],vlookup_table[],7,FALSE)</f>
        <v>5</v>
      </c>
      <c r="R575">
        <f t="shared" si="24"/>
        <v>88</v>
      </c>
      <c r="S5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75" t="str">
        <f>IF(Table58[[#This Row],[GENDER]]="M","Hombre","Mujer")</f>
        <v>Hombre</v>
      </c>
      <c r="U575" t="str">
        <f>_xlfn.CONCAT(Table58[[#This Row],[STATE]]," ", Table58[[#This Row],[DOMAIN]])</f>
        <v>CA U1</v>
      </c>
      <c r="V575" s="2">
        <f t="shared" ca="1" si="25"/>
        <v>45915</v>
      </c>
      <c r="W575" s="3">
        <f t="shared" ca="1" si="26"/>
        <v>45915.408431249998</v>
      </c>
      <c r="X575">
        <f>ROUND(Table58[[#This Row],[AVGGIFT]],1)</f>
        <v>5.5</v>
      </c>
    </row>
    <row r="576" spans="1:24" x14ac:dyDescent="0.35">
      <c r="A576">
        <v>152133</v>
      </c>
      <c r="B576" t="s">
        <v>22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  <c r="N576">
        <f>VLOOKUP(Table58[[#This Row],[CONTROLN]],vlookup_table[],2,FALSE)</f>
        <v>28</v>
      </c>
      <c r="O576">
        <f>VLOOKUP(Table58[[#This Row],[CONTROLN]],vlookup_table[],4,FALSE)</f>
        <v>0</v>
      </c>
      <c r="P576" t="str">
        <f>VLOOKUP(Table58[[#This Row],[CONTROLN]],vlookup_table[],5,FALSE)</f>
        <v>S3</v>
      </c>
      <c r="Q576">
        <f>VLOOKUP(Table58[[#This Row],[CONTROLN]],vlookup_table[],7,FALSE)</f>
        <v>5</v>
      </c>
      <c r="R576" t="str">
        <f t="shared" si="24"/>
        <v/>
      </c>
      <c r="S5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76" t="str">
        <f>IF(Table58[[#This Row],[GENDER]]="M","Hombre","Mujer")</f>
        <v>Mujer</v>
      </c>
      <c r="U576" t="str">
        <f>_xlfn.CONCAT(Table58[[#This Row],[STATE]]," ", Table58[[#This Row],[DOMAIN]])</f>
        <v>CA S3</v>
      </c>
      <c r="V576" s="2">
        <f t="shared" ca="1" si="25"/>
        <v>45915</v>
      </c>
      <c r="W576" s="3">
        <f t="shared" ca="1" si="26"/>
        <v>45915.408431249998</v>
      </c>
      <c r="X576">
        <f>ROUND(Table58[[#This Row],[AVGGIFT]],1)</f>
        <v>21.7</v>
      </c>
    </row>
    <row r="577" spans="1:24" x14ac:dyDescent="0.35">
      <c r="A577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  <c r="N577">
        <f>VLOOKUP(Table58[[#This Row],[CONTROLN]],vlookup_table[],2,FALSE)</f>
        <v>2</v>
      </c>
      <c r="O577">
        <f>VLOOKUP(Table58[[#This Row],[CONTROLN]],vlookup_table[],4,FALSE)</f>
        <v>3503</v>
      </c>
      <c r="P577" t="str">
        <f>VLOOKUP(Table58[[#This Row],[CONTROLN]],vlookup_table[],5,FALSE)</f>
        <v>R3</v>
      </c>
      <c r="Q577">
        <f>VLOOKUP(Table58[[#This Row],[CONTROLN]],vlookup_table[],7,FALSE)</f>
        <v>10</v>
      </c>
      <c r="R577">
        <f t="shared" si="24"/>
        <v>62</v>
      </c>
      <c r="S5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77" t="str">
        <f>IF(Table58[[#This Row],[GENDER]]="M","Hombre","Mujer")</f>
        <v>Mujer</v>
      </c>
      <c r="U577" t="str">
        <f>_xlfn.CONCAT(Table58[[#This Row],[STATE]]," ", Table58[[#This Row],[DOMAIN]])</f>
        <v>KY R3</v>
      </c>
      <c r="V577" s="2">
        <f t="shared" ca="1" si="25"/>
        <v>45915</v>
      </c>
      <c r="W577" s="3">
        <f t="shared" ca="1" si="26"/>
        <v>45915.408431249998</v>
      </c>
      <c r="X577">
        <f>ROUND(Table58[[#This Row],[AVGGIFT]],1)</f>
        <v>8.3000000000000007</v>
      </c>
    </row>
    <row r="578" spans="1:24" x14ac:dyDescent="0.35">
      <c r="A578">
        <v>15697</v>
      </c>
      <c r="B578" t="s">
        <v>18</v>
      </c>
      <c r="C578" t="s">
        <v>109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  <c r="N578">
        <f>VLOOKUP(Table58[[#This Row],[CONTROLN]],vlookup_table[],2,FALSE)</f>
        <v>0</v>
      </c>
      <c r="O578">
        <f>VLOOKUP(Table58[[#This Row],[CONTROLN]],vlookup_table[],4,FALSE)</f>
        <v>0</v>
      </c>
      <c r="P578" t="str">
        <f>VLOOKUP(Table58[[#This Row],[CONTROLN]],vlookup_table[],5,FALSE)</f>
        <v>R2</v>
      </c>
      <c r="Q578">
        <f>VLOOKUP(Table58[[#This Row],[CONTROLN]],vlookup_table[],7,FALSE)</f>
        <v>20</v>
      </c>
      <c r="R578" t="str">
        <f t="shared" ref="R578:R641" si="27">IF(OR(O578="",O578=0),"",(1997-(1900+INT(O578/100)))-IF(MOD(O578,100)&gt;6,1,0))</f>
        <v/>
      </c>
      <c r="S5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78" t="str">
        <f>IF(Table58[[#This Row],[GENDER]]="M","Hombre","Mujer")</f>
        <v>Mujer</v>
      </c>
      <c r="U578" t="str">
        <f>_xlfn.CONCAT(Table58[[#This Row],[STATE]]," ", Table58[[#This Row],[DOMAIN]])</f>
        <v>NC R2</v>
      </c>
      <c r="V578" s="2">
        <f t="shared" ref="V578:V641" ca="1" si="28">TODAY()</f>
        <v>45915</v>
      </c>
      <c r="W578" s="3">
        <f t="shared" ref="W578:W641" ca="1" si="29">NOW()</f>
        <v>45915.408431249998</v>
      </c>
      <c r="X578">
        <f>ROUND(Table58[[#This Row],[AVGGIFT]],1)</f>
        <v>14</v>
      </c>
    </row>
    <row r="579" spans="1:24" x14ac:dyDescent="0.35">
      <c r="A579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  <c r="N579">
        <f>VLOOKUP(Table58[[#This Row],[CONTROLN]],vlookup_table[],2,FALSE)</f>
        <v>0</v>
      </c>
      <c r="O579">
        <f>VLOOKUP(Table58[[#This Row],[CONTROLN]],vlookup_table[],4,FALSE)</f>
        <v>6401</v>
      </c>
      <c r="P579" t="str">
        <f>VLOOKUP(Table58[[#This Row],[CONTROLN]],vlookup_table[],5,FALSE)</f>
        <v>U1</v>
      </c>
      <c r="Q579">
        <f>VLOOKUP(Table58[[#This Row],[CONTROLN]],vlookup_table[],7,FALSE)</f>
        <v>25</v>
      </c>
      <c r="R579">
        <f t="shared" si="27"/>
        <v>33</v>
      </c>
      <c r="S5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579" t="str">
        <f>IF(Table58[[#This Row],[GENDER]]="M","Hombre","Mujer")</f>
        <v>Mujer</v>
      </c>
      <c r="U579" t="str">
        <f>_xlfn.CONCAT(Table58[[#This Row],[STATE]]," ", Table58[[#This Row],[DOMAIN]])</f>
        <v>IL U1</v>
      </c>
      <c r="V579" s="2">
        <f t="shared" ca="1" si="28"/>
        <v>45915</v>
      </c>
      <c r="W579" s="3">
        <f t="shared" ca="1" si="29"/>
        <v>45915.408431249998</v>
      </c>
      <c r="X579">
        <f>ROUND(Table58[[#This Row],[AVGGIFT]],1)</f>
        <v>10</v>
      </c>
    </row>
    <row r="580" spans="1:24" x14ac:dyDescent="0.35">
      <c r="A580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  <c r="N580">
        <f>VLOOKUP(Table58[[#This Row],[CONTROLN]],vlookup_table[],2,FALSE)</f>
        <v>0</v>
      </c>
      <c r="O580">
        <f>VLOOKUP(Table58[[#This Row],[CONTROLN]],vlookup_table[],4,FALSE)</f>
        <v>3505</v>
      </c>
      <c r="P580" t="str">
        <f>VLOOKUP(Table58[[#This Row],[CONTROLN]],vlookup_table[],5,FALSE)</f>
        <v>R2</v>
      </c>
      <c r="Q580">
        <f>VLOOKUP(Table58[[#This Row],[CONTROLN]],vlookup_table[],7,FALSE)</f>
        <v>15</v>
      </c>
      <c r="R580">
        <f t="shared" si="27"/>
        <v>62</v>
      </c>
      <c r="S5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80" t="str">
        <f>IF(Table58[[#This Row],[GENDER]]="M","Hombre","Mujer")</f>
        <v>Hombre</v>
      </c>
      <c r="U580" t="str">
        <f>_xlfn.CONCAT(Table58[[#This Row],[STATE]]," ", Table58[[#This Row],[DOMAIN]])</f>
        <v>IL R2</v>
      </c>
      <c r="V580" s="2">
        <f t="shared" ca="1" si="28"/>
        <v>45915</v>
      </c>
      <c r="W580" s="3">
        <f t="shared" ca="1" si="29"/>
        <v>45915.408431249998</v>
      </c>
      <c r="X580">
        <f>ROUND(Table58[[#This Row],[AVGGIFT]],1)</f>
        <v>10.6</v>
      </c>
    </row>
    <row r="581" spans="1:24" x14ac:dyDescent="0.35">
      <c r="A58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  <c r="N581">
        <f>VLOOKUP(Table58[[#This Row],[CONTROLN]],vlookup_table[],2,FALSE)</f>
        <v>0</v>
      </c>
      <c r="O581">
        <f>VLOOKUP(Table58[[#This Row],[CONTROLN]],vlookup_table[],4,FALSE)</f>
        <v>4301</v>
      </c>
      <c r="P581" t="str">
        <f>VLOOKUP(Table58[[#This Row],[CONTROLN]],vlookup_table[],5,FALSE)</f>
        <v>T2</v>
      </c>
      <c r="Q581">
        <f>VLOOKUP(Table58[[#This Row],[CONTROLN]],vlookup_table[],7,FALSE)</f>
        <v>10</v>
      </c>
      <c r="R581">
        <f t="shared" si="27"/>
        <v>54</v>
      </c>
      <c r="S5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81" t="str">
        <f>IF(Table58[[#This Row],[GENDER]]="M","Hombre","Mujer")</f>
        <v>Mujer</v>
      </c>
      <c r="U581" t="str">
        <f>_xlfn.CONCAT(Table58[[#This Row],[STATE]]," ", Table58[[#This Row],[DOMAIN]])</f>
        <v>GA T2</v>
      </c>
      <c r="V581" s="2">
        <f t="shared" ca="1" si="28"/>
        <v>45915</v>
      </c>
      <c r="W581" s="3">
        <f t="shared" ca="1" si="29"/>
        <v>45915.408431249998</v>
      </c>
      <c r="X581">
        <f>ROUND(Table58[[#This Row],[AVGGIFT]],1)</f>
        <v>11.2</v>
      </c>
    </row>
    <row r="582" spans="1:24" x14ac:dyDescent="0.35">
      <c r="A582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  <c r="N582">
        <f>VLOOKUP(Table58[[#This Row],[CONTROLN]],vlookup_table[],2,FALSE)</f>
        <v>1</v>
      </c>
      <c r="O582">
        <f>VLOOKUP(Table58[[#This Row],[CONTROLN]],vlookup_table[],4,FALSE)</f>
        <v>3709</v>
      </c>
      <c r="P582" t="str">
        <f>VLOOKUP(Table58[[#This Row],[CONTROLN]],vlookup_table[],5,FALSE)</f>
        <v>C3</v>
      </c>
      <c r="Q582">
        <f>VLOOKUP(Table58[[#This Row],[CONTROLN]],vlookup_table[],7,FALSE)</f>
        <v>5</v>
      </c>
      <c r="R582">
        <f t="shared" si="27"/>
        <v>59</v>
      </c>
      <c r="S5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82" t="str">
        <f>IF(Table58[[#This Row],[GENDER]]="M","Hombre","Mujer")</f>
        <v>Hombre</v>
      </c>
      <c r="U582" t="str">
        <f>_xlfn.CONCAT(Table58[[#This Row],[STATE]]," ", Table58[[#This Row],[DOMAIN]])</f>
        <v>FL C3</v>
      </c>
      <c r="V582" s="2">
        <f t="shared" ca="1" si="28"/>
        <v>45915</v>
      </c>
      <c r="W582" s="3">
        <f t="shared" ca="1" si="29"/>
        <v>45915.408431249998</v>
      </c>
      <c r="X582">
        <f>ROUND(Table58[[#This Row],[AVGGIFT]],1)</f>
        <v>5.0999999999999996</v>
      </c>
    </row>
    <row r="583" spans="1:24" x14ac:dyDescent="0.35">
      <c r="A583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  <c r="N583">
        <f>VLOOKUP(Table58[[#This Row],[CONTROLN]],vlookup_table[],2,FALSE)</f>
        <v>0</v>
      </c>
      <c r="O583">
        <f>VLOOKUP(Table58[[#This Row],[CONTROLN]],vlookup_table[],4,FALSE)</f>
        <v>1602</v>
      </c>
      <c r="P583" t="str">
        <f>VLOOKUP(Table58[[#This Row],[CONTROLN]],vlookup_table[],5,FALSE)</f>
        <v>C1</v>
      </c>
      <c r="Q583">
        <f>VLOOKUP(Table58[[#This Row],[CONTROLN]],vlookup_table[],7,FALSE)</f>
        <v>100</v>
      </c>
      <c r="R583">
        <f t="shared" si="27"/>
        <v>81</v>
      </c>
      <c r="S5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83" t="str">
        <f>IF(Table58[[#This Row],[GENDER]]="M","Hombre","Mujer")</f>
        <v>Mujer</v>
      </c>
      <c r="U583" t="str">
        <f>_xlfn.CONCAT(Table58[[#This Row],[STATE]]," ", Table58[[#This Row],[DOMAIN]])</f>
        <v>CO C1</v>
      </c>
      <c r="V583" s="2">
        <f t="shared" ca="1" si="28"/>
        <v>45915</v>
      </c>
      <c r="W583" s="3">
        <f t="shared" ca="1" si="29"/>
        <v>45915.408431249998</v>
      </c>
      <c r="X583">
        <f>ROUND(Table58[[#This Row],[AVGGIFT]],1)</f>
        <v>85</v>
      </c>
    </row>
    <row r="584" spans="1:24" x14ac:dyDescent="0.35">
      <c r="A584">
        <v>138182</v>
      </c>
      <c r="B584" t="s">
        <v>56</v>
      </c>
      <c r="C584" t="s">
        <v>17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  <c r="N584">
        <f>VLOOKUP(Table58[[#This Row],[CONTROLN]],vlookup_table[],2,FALSE)</f>
        <v>28</v>
      </c>
      <c r="O584">
        <f>VLOOKUP(Table58[[#This Row],[CONTROLN]],vlookup_table[],4,FALSE)</f>
        <v>2911</v>
      </c>
      <c r="P584" t="str">
        <f>VLOOKUP(Table58[[#This Row],[CONTROLN]],vlookup_table[],5,FALSE)</f>
        <v>C2</v>
      </c>
      <c r="Q584">
        <f>VLOOKUP(Table58[[#This Row],[CONTROLN]],vlookup_table[],7,FALSE)</f>
        <v>5</v>
      </c>
      <c r="R584">
        <f t="shared" si="27"/>
        <v>67</v>
      </c>
      <c r="S5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84" t="str">
        <f>IF(Table58[[#This Row],[GENDER]]="M","Hombre","Mujer")</f>
        <v>Mujer</v>
      </c>
      <c r="U584" t="str">
        <f>_xlfn.CONCAT(Table58[[#This Row],[STATE]]," ", Table58[[#This Row],[DOMAIN]])</f>
        <v>AZ C2</v>
      </c>
      <c r="V584" s="2">
        <f t="shared" ca="1" si="28"/>
        <v>45915</v>
      </c>
      <c r="W584" s="3">
        <f t="shared" ca="1" si="29"/>
        <v>45915.408431249998</v>
      </c>
      <c r="X584">
        <f>ROUND(Table58[[#This Row],[AVGGIFT]],1)</f>
        <v>6</v>
      </c>
    </row>
    <row r="585" spans="1:24" x14ac:dyDescent="0.35">
      <c r="A585">
        <v>144714</v>
      </c>
      <c r="B585" t="s">
        <v>22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  <c r="N585">
        <f>VLOOKUP(Table58[[#This Row],[CONTROLN]],vlookup_table[],2,FALSE)</f>
        <v>0</v>
      </c>
      <c r="O585">
        <f>VLOOKUP(Table58[[#This Row],[CONTROLN]],vlookup_table[],4,FALSE)</f>
        <v>0</v>
      </c>
      <c r="P585" t="str">
        <f>VLOOKUP(Table58[[#This Row],[CONTROLN]],vlookup_table[],5,FALSE)</f>
        <v>S1</v>
      </c>
      <c r="Q585">
        <f>VLOOKUP(Table58[[#This Row],[CONTROLN]],vlookup_table[],7,FALSE)</f>
        <v>16</v>
      </c>
      <c r="R585" t="str">
        <f t="shared" si="27"/>
        <v/>
      </c>
      <c r="S5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85" t="str">
        <f>IF(Table58[[#This Row],[GENDER]]="M","Hombre","Mujer")</f>
        <v>Mujer</v>
      </c>
      <c r="U585" t="str">
        <f>_xlfn.CONCAT(Table58[[#This Row],[STATE]]," ", Table58[[#This Row],[DOMAIN]])</f>
        <v>CA S1</v>
      </c>
      <c r="V585" s="2">
        <f t="shared" ca="1" si="28"/>
        <v>45915</v>
      </c>
      <c r="W585" s="3">
        <f t="shared" ca="1" si="29"/>
        <v>45915.408431249998</v>
      </c>
      <c r="X585">
        <f>ROUND(Table58[[#This Row],[AVGGIFT]],1)</f>
        <v>13</v>
      </c>
    </row>
    <row r="586" spans="1:24" x14ac:dyDescent="0.35">
      <c r="A586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  <c r="N586">
        <f>VLOOKUP(Table58[[#This Row],[CONTROLN]],vlookup_table[],2,FALSE)</f>
        <v>1</v>
      </c>
      <c r="O586">
        <f>VLOOKUP(Table58[[#This Row],[CONTROLN]],vlookup_table[],4,FALSE)</f>
        <v>5508</v>
      </c>
      <c r="P586" t="str">
        <f>VLOOKUP(Table58[[#This Row],[CONTROLN]],vlookup_table[],5,FALSE)</f>
        <v>C1</v>
      </c>
      <c r="Q586">
        <f>VLOOKUP(Table58[[#This Row],[CONTROLN]],vlookup_table[],7,FALSE)</f>
        <v>16</v>
      </c>
      <c r="R586">
        <f t="shared" si="27"/>
        <v>41</v>
      </c>
      <c r="S5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86" t="str">
        <f>IF(Table58[[#This Row],[GENDER]]="M","Hombre","Mujer")</f>
        <v>Hombre</v>
      </c>
      <c r="U586" t="str">
        <f>_xlfn.CONCAT(Table58[[#This Row],[STATE]]," ", Table58[[#This Row],[DOMAIN]])</f>
        <v>IL C1</v>
      </c>
      <c r="V586" s="2">
        <f t="shared" ca="1" si="28"/>
        <v>45915</v>
      </c>
      <c r="W586" s="3">
        <f t="shared" ca="1" si="29"/>
        <v>45915.408431249998</v>
      </c>
      <c r="X586">
        <f>ROUND(Table58[[#This Row],[AVGGIFT]],1)</f>
        <v>11.2</v>
      </c>
    </row>
    <row r="587" spans="1:24" x14ac:dyDescent="0.35">
      <c r="A587">
        <v>157860</v>
      </c>
      <c r="B587" t="s">
        <v>22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  <c r="N587">
        <f>VLOOKUP(Table58[[#This Row],[CONTROLN]],vlookup_table[],2,FALSE)</f>
        <v>1002</v>
      </c>
      <c r="O587">
        <f>VLOOKUP(Table58[[#This Row],[CONTROLN]],vlookup_table[],4,FALSE)</f>
        <v>5701</v>
      </c>
      <c r="P587" t="str">
        <f>VLOOKUP(Table58[[#This Row],[CONTROLN]],vlookup_table[],5,FALSE)</f>
        <v>S1</v>
      </c>
      <c r="Q587">
        <f>VLOOKUP(Table58[[#This Row],[CONTROLN]],vlookup_table[],7,FALSE)</f>
        <v>4</v>
      </c>
      <c r="R587">
        <f t="shared" si="27"/>
        <v>40</v>
      </c>
      <c r="S5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87" t="str">
        <f>IF(Table58[[#This Row],[GENDER]]="M","Hombre","Mujer")</f>
        <v>Hombre</v>
      </c>
      <c r="U587" t="str">
        <f>_xlfn.CONCAT(Table58[[#This Row],[STATE]]," ", Table58[[#This Row],[DOMAIN]])</f>
        <v>CA S1</v>
      </c>
      <c r="V587" s="2">
        <f t="shared" ca="1" si="28"/>
        <v>45915</v>
      </c>
      <c r="W587" s="3">
        <f t="shared" ca="1" si="29"/>
        <v>45915.408431249998</v>
      </c>
      <c r="X587">
        <f>ROUND(Table58[[#This Row],[AVGGIFT]],1)</f>
        <v>4.3</v>
      </c>
    </row>
    <row r="588" spans="1:24" x14ac:dyDescent="0.35">
      <c r="A588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  <c r="N588">
        <f>VLOOKUP(Table58[[#This Row],[CONTROLN]],vlookup_table[],2,FALSE)</f>
        <v>1</v>
      </c>
      <c r="O588">
        <f>VLOOKUP(Table58[[#This Row],[CONTROLN]],vlookup_table[],4,FALSE)</f>
        <v>2801</v>
      </c>
      <c r="P588" t="str">
        <f>VLOOKUP(Table58[[#This Row],[CONTROLN]],vlookup_table[],5,FALSE)</f>
        <v>R3</v>
      </c>
      <c r="Q588">
        <f>VLOOKUP(Table58[[#This Row],[CONTROLN]],vlookup_table[],7,FALSE)</f>
        <v>9</v>
      </c>
      <c r="R588">
        <f t="shared" si="27"/>
        <v>69</v>
      </c>
      <c r="S5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88" t="str">
        <f>IF(Table58[[#This Row],[GENDER]]="M","Hombre","Mujer")</f>
        <v>Hombre</v>
      </c>
      <c r="U588" t="str">
        <f>_xlfn.CONCAT(Table58[[#This Row],[STATE]]," ", Table58[[#This Row],[DOMAIN]])</f>
        <v>KY R3</v>
      </c>
      <c r="V588" s="2">
        <f t="shared" ca="1" si="28"/>
        <v>45915</v>
      </c>
      <c r="W588" s="3">
        <f t="shared" ca="1" si="29"/>
        <v>45915.408431249998</v>
      </c>
      <c r="X588">
        <f>ROUND(Table58[[#This Row],[AVGGIFT]],1)</f>
        <v>7.8</v>
      </c>
    </row>
    <row r="589" spans="1:24" x14ac:dyDescent="0.35">
      <c r="A589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  <c r="N589">
        <f>VLOOKUP(Table58[[#This Row],[CONTROLN]],vlookup_table[],2,FALSE)</f>
        <v>0</v>
      </c>
      <c r="O589">
        <f>VLOOKUP(Table58[[#This Row],[CONTROLN]],vlookup_table[],4,FALSE)</f>
        <v>2801</v>
      </c>
      <c r="P589" t="str">
        <f>VLOOKUP(Table58[[#This Row],[CONTROLN]],vlookup_table[],5,FALSE)</f>
        <v>C3</v>
      </c>
      <c r="Q589">
        <f>VLOOKUP(Table58[[#This Row],[CONTROLN]],vlookup_table[],7,FALSE)</f>
        <v>50</v>
      </c>
      <c r="R589">
        <f t="shared" si="27"/>
        <v>69</v>
      </c>
      <c r="S5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89" t="str">
        <f>IF(Table58[[#This Row],[GENDER]]="M","Hombre","Mujer")</f>
        <v>Mujer</v>
      </c>
      <c r="U589" t="str">
        <f>_xlfn.CONCAT(Table58[[#This Row],[STATE]]," ", Table58[[#This Row],[DOMAIN]])</f>
        <v>IL C3</v>
      </c>
      <c r="V589" s="2">
        <f t="shared" ca="1" si="28"/>
        <v>45915</v>
      </c>
      <c r="W589" s="3">
        <f t="shared" ca="1" si="29"/>
        <v>45915.408431249998</v>
      </c>
      <c r="X589">
        <f>ROUND(Table58[[#This Row],[AVGGIFT]],1)</f>
        <v>14</v>
      </c>
    </row>
    <row r="590" spans="1:24" x14ac:dyDescent="0.35">
      <c r="A590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  <c r="N590">
        <f>VLOOKUP(Table58[[#This Row],[CONTROLN]],vlookup_table[],2,FALSE)</f>
        <v>1</v>
      </c>
      <c r="O590">
        <f>VLOOKUP(Table58[[#This Row],[CONTROLN]],vlookup_table[],4,FALSE)</f>
        <v>0</v>
      </c>
      <c r="P590" t="str">
        <f>VLOOKUP(Table58[[#This Row],[CONTROLN]],vlookup_table[],5,FALSE)</f>
        <v/>
      </c>
      <c r="Q590">
        <f>VLOOKUP(Table58[[#This Row],[CONTROLN]],vlookup_table[],7,FALSE)</f>
        <v>20</v>
      </c>
      <c r="R590" t="str">
        <f t="shared" si="27"/>
        <v/>
      </c>
      <c r="S59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590" t="str">
        <f>IF(Table58[[#This Row],[GENDER]]="M","Hombre","Mujer")</f>
        <v>Hombre</v>
      </c>
      <c r="U590" t="str">
        <f>_xlfn.CONCAT(Table58[[#This Row],[STATE]]," ", Table58[[#This Row],[DOMAIN]])</f>
        <v xml:space="preserve">SD </v>
      </c>
      <c r="V590" s="2">
        <f t="shared" ca="1" si="28"/>
        <v>45915</v>
      </c>
      <c r="W590" s="3">
        <f t="shared" ca="1" si="29"/>
        <v>45915.408431249998</v>
      </c>
      <c r="X590">
        <f>ROUND(Table58[[#This Row],[AVGGIFT]],1)</f>
        <v>9.8000000000000007</v>
      </c>
    </row>
    <row r="591" spans="1:24" x14ac:dyDescent="0.35">
      <c r="A59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  <c r="N591">
        <f>VLOOKUP(Table58[[#This Row],[CONTROLN]],vlookup_table[],2,FALSE)</f>
        <v>1</v>
      </c>
      <c r="O591">
        <f>VLOOKUP(Table58[[#This Row],[CONTROLN]],vlookup_table[],4,FALSE)</f>
        <v>3410</v>
      </c>
      <c r="P591" t="str">
        <f>VLOOKUP(Table58[[#This Row],[CONTROLN]],vlookup_table[],5,FALSE)</f>
        <v>T2</v>
      </c>
      <c r="Q591">
        <f>VLOOKUP(Table58[[#This Row],[CONTROLN]],vlookup_table[],7,FALSE)</f>
        <v>15</v>
      </c>
      <c r="R591">
        <f t="shared" si="27"/>
        <v>62</v>
      </c>
      <c r="S5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91" t="str">
        <f>IF(Table58[[#This Row],[GENDER]]="M","Hombre","Mujer")</f>
        <v>Hombre</v>
      </c>
      <c r="U591" t="str">
        <f>_xlfn.CONCAT(Table58[[#This Row],[STATE]]," ", Table58[[#This Row],[DOMAIN]])</f>
        <v>GA T2</v>
      </c>
      <c r="V591" s="2">
        <f t="shared" ca="1" si="28"/>
        <v>45915</v>
      </c>
      <c r="W591" s="3">
        <f t="shared" ca="1" si="29"/>
        <v>45915.408431249998</v>
      </c>
      <c r="X591">
        <f>ROUND(Table58[[#This Row],[AVGGIFT]],1)</f>
        <v>10.3</v>
      </c>
    </row>
    <row r="592" spans="1:24" x14ac:dyDescent="0.35">
      <c r="A592">
        <v>12715</v>
      </c>
      <c r="B592" t="s">
        <v>44</v>
      </c>
      <c r="C592" t="s">
        <v>14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  <c r="N592">
        <f>VLOOKUP(Table58[[#This Row],[CONTROLN]],vlookup_table[],2,FALSE)</f>
        <v>1</v>
      </c>
      <c r="O592">
        <f>VLOOKUP(Table58[[#This Row],[CONTROLN]],vlookup_table[],4,FALSE)</f>
        <v>1201</v>
      </c>
      <c r="P592" t="str">
        <f>VLOOKUP(Table58[[#This Row],[CONTROLN]],vlookup_table[],5,FALSE)</f>
        <v>C1</v>
      </c>
      <c r="Q592">
        <f>VLOOKUP(Table58[[#This Row],[CONTROLN]],vlookup_table[],7,FALSE)</f>
        <v>15</v>
      </c>
      <c r="R592">
        <f t="shared" si="27"/>
        <v>85</v>
      </c>
      <c r="S5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92" t="str">
        <f>IF(Table58[[#This Row],[GENDER]]="M","Hombre","Mujer")</f>
        <v>Hombre</v>
      </c>
      <c r="U592" t="str">
        <f>_xlfn.CONCAT(Table58[[#This Row],[STATE]]," ", Table58[[#This Row],[DOMAIN]])</f>
        <v>AL C1</v>
      </c>
      <c r="V592" s="2">
        <f t="shared" ca="1" si="28"/>
        <v>45915</v>
      </c>
      <c r="W592" s="3">
        <f t="shared" ca="1" si="29"/>
        <v>45915.408431249998</v>
      </c>
      <c r="X592">
        <f>ROUND(Table58[[#This Row],[AVGGIFT]],1)</f>
        <v>15</v>
      </c>
    </row>
    <row r="593" spans="1:24" x14ac:dyDescent="0.35">
      <c r="A593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  <c r="N593">
        <f>VLOOKUP(Table58[[#This Row],[CONTROLN]],vlookup_table[],2,FALSE)</f>
        <v>2</v>
      </c>
      <c r="O593">
        <f>VLOOKUP(Table58[[#This Row],[CONTROLN]],vlookup_table[],4,FALSE)</f>
        <v>1601</v>
      </c>
      <c r="P593" t="str">
        <f>VLOOKUP(Table58[[#This Row],[CONTROLN]],vlookup_table[],5,FALSE)</f>
        <v>C1</v>
      </c>
      <c r="Q593">
        <f>VLOOKUP(Table58[[#This Row],[CONTROLN]],vlookup_table[],7,FALSE)</f>
        <v>3</v>
      </c>
      <c r="R593">
        <f t="shared" si="27"/>
        <v>81</v>
      </c>
      <c r="S5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593" t="str">
        <f>IF(Table58[[#This Row],[GENDER]]="M","Hombre","Mujer")</f>
        <v>Mujer</v>
      </c>
      <c r="U593" t="str">
        <f>_xlfn.CONCAT(Table58[[#This Row],[STATE]]," ", Table58[[#This Row],[DOMAIN]])</f>
        <v>IL C1</v>
      </c>
      <c r="V593" s="2">
        <f t="shared" ca="1" si="28"/>
        <v>45915</v>
      </c>
      <c r="W593" s="3">
        <f t="shared" ca="1" si="29"/>
        <v>45915.408431249998</v>
      </c>
      <c r="X593">
        <f>ROUND(Table58[[#This Row],[AVGGIFT]],1)</f>
        <v>3.7</v>
      </c>
    </row>
    <row r="594" spans="1:24" x14ac:dyDescent="0.35">
      <c r="A594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  <c r="N594">
        <f>VLOOKUP(Table58[[#This Row],[CONTROLN]],vlookup_table[],2,FALSE)</f>
        <v>0</v>
      </c>
      <c r="O594">
        <f>VLOOKUP(Table58[[#This Row],[CONTROLN]],vlookup_table[],4,FALSE)</f>
        <v>2504</v>
      </c>
      <c r="P594" t="str">
        <f>VLOOKUP(Table58[[#This Row],[CONTROLN]],vlookup_table[],5,FALSE)</f>
        <v>R3</v>
      </c>
      <c r="Q594">
        <f>VLOOKUP(Table58[[#This Row],[CONTROLN]],vlookup_table[],7,FALSE)</f>
        <v>25</v>
      </c>
      <c r="R594">
        <f t="shared" si="27"/>
        <v>72</v>
      </c>
      <c r="S5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94" t="str">
        <f>IF(Table58[[#This Row],[GENDER]]="M","Hombre","Mujer")</f>
        <v>Hombre</v>
      </c>
      <c r="U594" t="str">
        <f>_xlfn.CONCAT(Table58[[#This Row],[STATE]]," ", Table58[[#This Row],[DOMAIN]])</f>
        <v>MS R3</v>
      </c>
      <c r="V594" s="2">
        <f t="shared" ca="1" si="28"/>
        <v>45915</v>
      </c>
      <c r="W594" s="3">
        <f t="shared" ca="1" si="29"/>
        <v>45915.408431249998</v>
      </c>
      <c r="X594">
        <f>ROUND(Table58[[#This Row],[AVGGIFT]],1)</f>
        <v>9.1999999999999993</v>
      </c>
    </row>
    <row r="595" spans="1:24" x14ac:dyDescent="0.35">
      <c r="A595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  <c r="N595">
        <f>VLOOKUP(Table58[[#This Row],[CONTROLN]],vlookup_table[],2,FALSE)</f>
        <v>0</v>
      </c>
      <c r="O595">
        <f>VLOOKUP(Table58[[#This Row],[CONTROLN]],vlookup_table[],4,FALSE)</f>
        <v>5711</v>
      </c>
      <c r="P595" t="str">
        <f>VLOOKUP(Table58[[#This Row],[CONTROLN]],vlookup_table[],5,FALSE)</f>
        <v>S1</v>
      </c>
      <c r="Q595">
        <f>VLOOKUP(Table58[[#This Row],[CONTROLN]],vlookup_table[],7,FALSE)</f>
        <v>10</v>
      </c>
      <c r="R595">
        <f t="shared" si="27"/>
        <v>39</v>
      </c>
      <c r="S5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95" t="str">
        <f>IF(Table58[[#This Row],[GENDER]]="M","Hombre","Mujer")</f>
        <v>Mujer</v>
      </c>
      <c r="U595" t="str">
        <f>_xlfn.CONCAT(Table58[[#This Row],[STATE]]," ", Table58[[#This Row],[DOMAIN]])</f>
        <v>KS S1</v>
      </c>
      <c r="V595" s="2">
        <f t="shared" ca="1" si="28"/>
        <v>45915</v>
      </c>
      <c r="W595" s="3">
        <f t="shared" ca="1" si="29"/>
        <v>45915.408431249998</v>
      </c>
      <c r="X595">
        <f>ROUND(Table58[[#This Row],[AVGGIFT]],1)</f>
        <v>12.2</v>
      </c>
    </row>
    <row r="596" spans="1:24" x14ac:dyDescent="0.35">
      <c r="A596">
        <v>188035</v>
      </c>
      <c r="B596" t="s">
        <v>56</v>
      </c>
      <c r="C596" t="s">
        <v>109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  <c r="N596">
        <f>VLOOKUP(Table58[[#This Row],[CONTROLN]],vlookup_table[],2,FALSE)</f>
        <v>1</v>
      </c>
      <c r="O596">
        <f>VLOOKUP(Table58[[#This Row],[CONTROLN]],vlookup_table[],4,FALSE)</f>
        <v>0</v>
      </c>
      <c r="P596" t="str">
        <f>VLOOKUP(Table58[[#This Row],[CONTROLN]],vlookup_table[],5,FALSE)</f>
        <v>S1</v>
      </c>
      <c r="Q596">
        <f>VLOOKUP(Table58[[#This Row],[CONTROLN]],vlookup_table[],7,FALSE)</f>
        <v>23</v>
      </c>
      <c r="R596" t="str">
        <f t="shared" si="27"/>
        <v/>
      </c>
      <c r="S5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596" t="str">
        <f>IF(Table58[[#This Row],[GENDER]]="M","Hombre","Mujer")</f>
        <v>Mujer</v>
      </c>
      <c r="U596" t="str">
        <f>_xlfn.CONCAT(Table58[[#This Row],[STATE]]," ", Table58[[#This Row],[DOMAIN]])</f>
        <v>AZ S1</v>
      </c>
      <c r="V596" s="2">
        <f t="shared" ca="1" si="28"/>
        <v>45915</v>
      </c>
      <c r="W596" s="3">
        <f t="shared" ca="1" si="29"/>
        <v>45915.408431249998</v>
      </c>
      <c r="X596">
        <f>ROUND(Table58[[#This Row],[AVGGIFT]],1)</f>
        <v>11.5</v>
      </c>
    </row>
    <row r="597" spans="1:24" x14ac:dyDescent="0.35">
      <c r="A597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  <c r="N597">
        <f>VLOOKUP(Table58[[#This Row],[CONTROLN]],vlookup_table[],2,FALSE)</f>
        <v>0</v>
      </c>
      <c r="O597">
        <f>VLOOKUP(Table58[[#This Row],[CONTROLN]],vlookup_table[],4,FALSE)</f>
        <v>7308</v>
      </c>
      <c r="P597" t="str">
        <f>VLOOKUP(Table58[[#This Row],[CONTROLN]],vlookup_table[],5,FALSE)</f>
        <v>T2</v>
      </c>
      <c r="Q597">
        <f>VLOOKUP(Table58[[#This Row],[CONTROLN]],vlookup_table[],7,FALSE)</f>
        <v>5</v>
      </c>
      <c r="R597">
        <f t="shared" si="27"/>
        <v>23</v>
      </c>
      <c r="S5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597" t="str">
        <f>IF(Table58[[#This Row],[GENDER]]="M","Hombre","Mujer")</f>
        <v>Mujer</v>
      </c>
      <c r="U597" t="str">
        <f>_xlfn.CONCAT(Table58[[#This Row],[STATE]]," ", Table58[[#This Row],[DOMAIN]])</f>
        <v>MO T2</v>
      </c>
      <c r="V597" s="2">
        <f t="shared" ca="1" si="28"/>
        <v>45915</v>
      </c>
      <c r="W597" s="3">
        <f t="shared" ca="1" si="29"/>
        <v>45915.408431249998</v>
      </c>
      <c r="X597">
        <f>ROUND(Table58[[#This Row],[AVGGIFT]],1)</f>
        <v>4.0999999999999996</v>
      </c>
    </row>
    <row r="598" spans="1:24" x14ac:dyDescent="0.35">
      <c r="A598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  <c r="N598">
        <f>VLOOKUP(Table58[[#This Row],[CONTROLN]],vlookup_table[],2,FALSE)</f>
        <v>2</v>
      </c>
      <c r="O598">
        <f>VLOOKUP(Table58[[#This Row],[CONTROLN]],vlookup_table[],4,FALSE)</f>
        <v>5601</v>
      </c>
      <c r="P598" t="str">
        <f>VLOOKUP(Table58[[#This Row],[CONTROLN]],vlookup_table[],5,FALSE)</f>
        <v>R2</v>
      </c>
      <c r="Q598">
        <f>VLOOKUP(Table58[[#This Row],[CONTROLN]],vlookup_table[],7,FALSE)</f>
        <v>4</v>
      </c>
      <c r="R598">
        <f t="shared" si="27"/>
        <v>41</v>
      </c>
      <c r="S5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98" t="str">
        <f>IF(Table58[[#This Row],[GENDER]]="M","Hombre","Mujer")</f>
        <v>Mujer</v>
      </c>
      <c r="U598" t="str">
        <f>_xlfn.CONCAT(Table58[[#This Row],[STATE]]," ", Table58[[#This Row],[DOMAIN]])</f>
        <v>MI R2</v>
      </c>
      <c r="V598" s="2">
        <f t="shared" ca="1" si="28"/>
        <v>45915</v>
      </c>
      <c r="W598" s="3">
        <f t="shared" ca="1" si="29"/>
        <v>45915.408431249998</v>
      </c>
      <c r="X598">
        <f>ROUND(Table58[[#This Row],[AVGGIFT]],1)</f>
        <v>3.7</v>
      </c>
    </row>
    <row r="599" spans="1:24" x14ac:dyDescent="0.35">
      <c r="A599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  <c r="N599">
        <f>VLOOKUP(Table58[[#This Row],[CONTROLN]],vlookup_table[],2,FALSE)</f>
        <v>0</v>
      </c>
      <c r="O599">
        <f>VLOOKUP(Table58[[#This Row],[CONTROLN]],vlookup_table[],4,FALSE)</f>
        <v>3304</v>
      </c>
      <c r="P599" t="str">
        <f>VLOOKUP(Table58[[#This Row],[CONTROLN]],vlookup_table[],5,FALSE)</f>
        <v>R2</v>
      </c>
      <c r="Q599">
        <f>VLOOKUP(Table58[[#This Row],[CONTROLN]],vlookup_table[],7,FALSE)</f>
        <v>30</v>
      </c>
      <c r="R599">
        <f t="shared" si="27"/>
        <v>64</v>
      </c>
      <c r="S5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599" t="str">
        <f>IF(Table58[[#This Row],[GENDER]]="M","Hombre","Mujer")</f>
        <v>Mujer</v>
      </c>
      <c r="U599" t="str">
        <f>_xlfn.CONCAT(Table58[[#This Row],[STATE]]," ", Table58[[#This Row],[DOMAIN]])</f>
        <v>SC R2</v>
      </c>
      <c r="V599" s="2">
        <f t="shared" ca="1" si="28"/>
        <v>45915</v>
      </c>
      <c r="W599" s="3">
        <f t="shared" ca="1" si="29"/>
        <v>45915.408431249998</v>
      </c>
      <c r="X599">
        <f>ROUND(Table58[[#This Row],[AVGGIFT]],1)</f>
        <v>19.600000000000001</v>
      </c>
    </row>
    <row r="600" spans="1:24" x14ac:dyDescent="0.35">
      <c r="A600">
        <v>166475</v>
      </c>
      <c r="B600" t="s">
        <v>22</v>
      </c>
      <c r="C600" t="s">
        <v>109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  <c r="N600">
        <f>VLOOKUP(Table58[[#This Row],[CONTROLN]],vlookup_table[],2,FALSE)</f>
        <v>0</v>
      </c>
      <c r="O600">
        <f>VLOOKUP(Table58[[#This Row],[CONTROLN]],vlookup_table[],4,FALSE)</f>
        <v>4201</v>
      </c>
      <c r="P600" t="str">
        <f>VLOOKUP(Table58[[#This Row],[CONTROLN]],vlookup_table[],5,FALSE)</f>
        <v>C1</v>
      </c>
      <c r="Q600">
        <f>VLOOKUP(Table58[[#This Row],[CONTROLN]],vlookup_table[],7,FALSE)</f>
        <v>10</v>
      </c>
      <c r="R600">
        <f t="shared" si="27"/>
        <v>55</v>
      </c>
      <c r="S6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00" t="str">
        <f>IF(Table58[[#This Row],[GENDER]]="M","Hombre","Mujer")</f>
        <v>Mujer</v>
      </c>
      <c r="U600" t="str">
        <f>_xlfn.CONCAT(Table58[[#This Row],[STATE]]," ", Table58[[#This Row],[DOMAIN]])</f>
        <v>CA C1</v>
      </c>
      <c r="V600" s="2">
        <f t="shared" ca="1" si="28"/>
        <v>45915</v>
      </c>
      <c r="W600" s="3">
        <f t="shared" ca="1" si="29"/>
        <v>45915.408431249998</v>
      </c>
      <c r="X600">
        <f>ROUND(Table58[[#This Row],[AVGGIFT]],1)</f>
        <v>12.5</v>
      </c>
    </row>
    <row r="601" spans="1:24" x14ac:dyDescent="0.35">
      <c r="A60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  <c r="N601">
        <f>VLOOKUP(Table58[[#This Row],[CONTROLN]],vlookup_table[],2,FALSE)</f>
        <v>1</v>
      </c>
      <c r="O601">
        <f>VLOOKUP(Table58[[#This Row],[CONTROLN]],vlookup_table[],4,FALSE)</f>
        <v>4005</v>
      </c>
      <c r="P601" t="str">
        <f>VLOOKUP(Table58[[#This Row],[CONTROLN]],vlookup_table[],5,FALSE)</f>
        <v>T2</v>
      </c>
      <c r="Q601">
        <f>VLOOKUP(Table58[[#This Row],[CONTROLN]],vlookup_table[],7,FALSE)</f>
        <v>10</v>
      </c>
      <c r="R601">
        <f t="shared" si="27"/>
        <v>57</v>
      </c>
      <c r="S6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01" t="str">
        <f>IF(Table58[[#This Row],[GENDER]]="M","Hombre","Mujer")</f>
        <v>Hombre</v>
      </c>
      <c r="U601" t="str">
        <f>_xlfn.CONCAT(Table58[[#This Row],[STATE]]," ", Table58[[#This Row],[DOMAIN]])</f>
        <v>MN T2</v>
      </c>
      <c r="V601" s="2">
        <f t="shared" ca="1" si="28"/>
        <v>45915</v>
      </c>
      <c r="W601" s="3">
        <f t="shared" ca="1" si="29"/>
        <v>45915.408431249998</v>
      </c>
      <c r="X601">
        <f>ROUND(Table58[[#This Row],[AVGGIFT]],1)</f>
        <v>17.899999999999999</v>
      </c>
    </row>
    <row r="602" spans="1:24" x14ac:dyDescent="0.35">
      <c r="A602">
        <v>149970</v>
      </c>
      <c r="B602" t="s">
        <v>22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  <c r="N602">
        <f>VLOOKUP(Table58[[#This Row],[CONTROLN]],vlookup_table[],2,FALSE)</f>
        <v>0</v>
      </c>
      <c r="O602">
        <f>VLOOKUP(Table58[[#This Row],[CONTROLN]],vlookup_table[],4,FALSE)</f>
        <v>0</v>
      </c>
      <c r="P602" t="str">
        <f>VLOOKUP(Table58[[#This Row],[CONTROLN]],vlookup_table[],5,FALSE)</f>
        <v>S2</v>
      </c>
      <c r="Q602">
        <f>VLOOKUP(Table58[[#This Row],[CONTROLN]],vlookup_table[],7,FALSE)</f>
        <v>15</v>
      </c>
      <c r="R602" t="str">
        <f t="shared" si="27"/>
        <v/>
      </c>
      <c r="S6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02" t="str">
        <f>IF(Table58[[#This Row],[GENDER]]="M","Hombre","Mujer")</f>
        <v>Mujer</v>
      </c>
      <c r="U602" t="str">
        <f>_xlfn.CONCAT(Table58[[#This Row],[STATE]]," ", Table58[[#This Row],[DOMAIN]])</f>
        <v>CA S2</v>
      </c>
      <c r="V602" s="2">
        <f t="shared" ca="1" si="28"/>
        <v>45915</v>
      </c>
      <c r="W602" s="3">
        <f t="shared" ca="1" si="29"/>
        <v>45915.408431249998</v>
      </c>
      <c r="X602">
        <f>ROUND(Table58[[#This Row],[AVGGIFT]],1)</f>
        <v>15</v>
      </c>
    </row>
    <row r="603" spans="1:24" x14ac:dyDescent="0.35">
      <c r="A603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  <c r="N603">
        <f>VLOOKUP(Table58[[#This Row],[CONTROLN]],vlookup_table[],2,FALSE)</f>
        <v>0</v>
      </c>
      <c r="O603">
        <f>VLOOKUP(Table58[[#This Row],[CONTROLN]],vlookup_table[],4,FALSE)</f>
        <v>3001</v>
      </c>
      <c r="P603" t="str">
        <f>VLOOKUP(Table58[[#This Row],[CONTROLN]],vlookup_table[],5,FALSE)</f>
        <v>R2</v>
      </c>
      <c r="Q603">
        <f>VLOOKUP(Table58[[#This Row],[CONTROLN]],vlookup_table[],7,FALSE)</f>
        <v>6</v>
      </c>
      <c r="R603">
        <f t="shared" si="27"/>
        <v>67</v>
      </c>
      <c r="S6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03" t="str">
        <f>IF(Table58[[#This Row],[GENDER]]="M","Hombre","Mujer")</f>
        <v>Mujer</v>
      </c>
      <c r="U603" t="str">
        <f>_xlfn.CONCAT(Table58[[#This Row],[STATE]]," ", Table58[[#This Row],[DOMAIN]])</f>
        <v>TX R2</v>
      </c>
      <c r="V603" s="2">
        <f t="shared" ca="1" si="28"/>
        <v>45915</v>
      </c>
      <c r="W603" s="3">
        <f t="shared" ca="1" si="29"/>
        <v>45915.408431249998</v>
      </c>
      <c r="X603">
        <f>ROUND(Table58[[#This Row],[AVGGIFT]],1)</f>
        <v>6.9</v>
      </c>
    </row>
    <row r="604" spans="1:24" x14ac:dyDescent="0.35">
      <c r="A604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  <c r="N604">
        <f>VLOOKUP(Table58[[#This Row],[CONTROLN]],vlookup_table[],2,FALSE)</f>
        <v>0</v>
      </c>
      <c r="O604">
        <f>VLOOKUP(Table58[[#This Row],[CONTROLN]],vlookup_table[],4,FALSE)</f>
        <v>0</v>
      </c>
      <c r="P604" t="str">
        <f>VLOOKUP(Table58[[#This Row],[CONTROLN]],vlookup_table[],5,FALSE)</f>
        <v>C3</v>
      </c>
      <c r="Q604">
        <f>VLOOKUP(Table58[[#This Row],[CONTROLN]],vlookup_table[],7,FALSE)</f>
        <v>10</v>
      </c>
      <c r="R604" t="str">
        <f t="shared" si="27"/>
        <v/>
      </c>
      <c r="S6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04" t="str">
        <f>IF(Table58[[#This Row],[GENDER]]="M","Hombre","Mujer")</f>
        <v>Mujer</v>
      </c>
      <c r="U604" t="str">
        <f>_xlfn.CONCAT(Table58[[#This Row],[STATE]]," ", Table58[[#This Row],[DOMAIN]])</f>
        <v>IN C3</v>
      </c>
      <c r="V604" s="2">
        <f t="shared" ca="1" si="28"/>
        <v>45915</v>
      </c>
      <c r="W604" s="3">
        <f t="shared" ca="1" si="29"/>
        <v>45915.408431249998</v>
      </c>
      <c r="X604">
        <f>ROUND(Table58[[#This Row],[AVGGIFT]],1)</f>
        <v>15</v>
      </c>
    </row>
    <row r="605" spans="1:24" x14ac:dyDescent="0.35">
      <c r="A605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  <c r="N605">
        <f>VLOOKUP(Table58[[#This Row],[CONTROLN]],vlookup_table[],2,FALSE)</f>
        <v>0</v>
      </c>
      <c r="O605">
        <f>VLOOKUP(Table58[[#This Row],[CONTROLN]],vlookup_table[],4,FALSE)</f>
        <v>0</v>
      </c>
      <c r="P605" t="str">
        <f>VLOOKUP(Table58[[#This Row],[CONTROLN]],vlookup_table[],5,FALSE)</f>
        <v>C3</v>
      </c>
      <c r="Q605">
        <f>VLOOKUP(Table58[[#This Row],[CONTROLN]],vlookup_table[],7,FALSE)</f>
        <v>20</v>
      </c>
      <c r="R605" t="str">
        <f t="shared" si="27"/>
        <v/>
      </c>
      <c r="S6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05" t="str">
        <f>IF(Table58[[#This Row],[GENDER]]="M","Hombre","Mujer")</f>
        <v>Mujer</v>
      </c>
      <c r="U605" t="str">
        <f>_xlfn.CONCAT(Table58[[#This Row],[STATE]]," ", Table58[[#This Row],[DOMAIN]])</f>
        <v>FL C3</v>
      </c>
      <c r="V605" s="2">
        <f t="shared" ca="1" si="28"/>
        <v>45915</v>
      </c>
      <c r="W605" s="3">
        <f t="shared" ca="1" si="29"/>
        <v>45915.408431249998</v>
      </c>
      <c r="X605">
        <f>ROUND(Table58[[#This Row],[AVGGIFT]],1)</f>
        <v>20</v>
      </c>
    </row>
    <row r="606" spans="1:24" x14ac:dyDescent="0.35">
      <c r="A606">
        <v>169188</v>
      </c>
      <c r="B606" t="s">
        <v>22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  <c r="N606">
        <f>VLOOKUP(Table58[[#This Row],[CONTROLN]],vlookup_table[],2,FALSE)</f>
        <v>2</v>
      </c>
      <c r="O606">
        <f>VLOOKUP(Table58[[#This Row],[CONTROLN]],vlookup_table[],4,FALSE)</f>
        <v>0</v>
      </c>
      <c r="P606" t="str">
        <f>VLOOKUP(Table58[[#This Row],[CONTROLN]],vlookup_table[],5,FALSE)</f>
        <v>R2</v>
      </c>
      <c r="Q606">
        <f>VLOOKUP(Table58[[#This Row],[CONTROLN]],vlookup_table[],7,FALSE)</f>
        <v>10</v>
      </c>
      <c r="R606" t="str">
        <f t="shared" si="27"/>
        <v/>
      </c>
      <c r="S6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06" t="str">
        <f>IF(Table58[[#This Row],[GENDER]]="M","Hombre","Mujer")</f>
        <v>Mujer</v>
      </c>
      <c r="U606" t="str">
        <f>_xlfn.CONCAT(Table58[[#This Row],[STATE]]," ", Table58[[#This Row],[DOMAIN]])</f>
        <v>CA R2</v>
      </c>
      <c r="V606" s="2">
        <f t="shared" ca="1" si="28"/>
        <v>45915</v>
      </c>
      <c r="W606" s="3">
        <f t="shared" ca="1" si="29"/>
        <v>45915.408431249998</v>
      </c>
      <c r="X606">
        <f>ROUND(Table58[[#This Row],[AVGGIFT]],1)</f>
        <v>7</v>
      </c>
    </row>
    <row r="607" spans="1:24" x14ac:dyDescent="0.35">
      <c r="A607">
        <v>18609</v>
      </c>
      <c r="B607" t="s">
        <v>18</v>
      </c>
      <c r="C607" t="s">
        <v>17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  <c r="N607">
        <f>VLOOKUP(Table58[[#This Row],[CONTROLN]],vlookup_table[],2,FALSE)</f>
        <v>0</v>
      </c>
      <c r="O607">
        <f>VLOOKUP(Table58[[#This Row],[CONTROLN]],vlookup_table[],4,FALSE)</f>
        <v>4901</v>
      </c>
      <c r="P607" t="str">
        <f>VLOOKUP(Table58[[#This Row],[CONTROLN]],vlookup_table[],5,FALSE)</f>
        <v>T1</v>
      </c>
      <c r="Q607">
        <f>VLOOKUP(Table58[[#This Row],[CONTROLN]],vlookup_table[],7,FALSE)</f>
        <v>10</v>
      </c>
      <c r="R607">
        <f t="shared" si="27"/>
        <v>48</v>
      </c>
      <c r="S6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07" t="str">
        <f>IF(Table58[[#This Row],[GENDER]]="M","Hombre","Mujer")</f>
        <v>Mujer</v>
      </c>
      <c r="U607" t="str">
        <f>_xlfn.CONCAT(Table58[[#This Row],[STATE]]," ", Table58[[#This Row],[DOMAIN]])</f>
        <v>NC T1</v>
      </c>
      <c r="V607" s="2">
        <f t="shared" ca="1" si="28"/>
        <v>45915</v>
      </c>
      <c r="W607" s="3">
        <f t="shared" ca="1" si="29"/>
        <v>45915.408431249998</v>
      </c>
      <c r="X607">
        <f>ROUND(Table58[[#This Row],[AVGGIFT]],1)</f>
        <v>14</v>
      </c>
    </row>
    <row r="608" spans="1:24" x14ac:dyDescent="0.35">
      <c r="A608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  <c r="N608">
        <f>VLOOKUP(Table58[[#This Row],[CONTROLN]],vlookup_table[],2,FALSE)</f>
        <v>1</v>
      </c>
      <c r="O608">
        <f>VLOOKUP(Table58[[#This Row],[CONTROLN]],vlookup_table[],4,FALSE)</f>
        <v>3401</v>
      </c>
      <c r="P608" t="str">
        <f>VLOOKUP(Table58[[#This Row],[CONTROLN]],vlookup_table[],5,FALSE)</f>
        <v>T2</v>
      </c>
      <c r="Q608">
        <f>VLOOKUP(Table58[[#This Row],[CONTROLN]],vlookup_table[],7,FALSE)</f>
        <v>7</v>
      </c>
      <c r="R608">
        <f t="shared" si="27"/>
        <v>63</v>
      </c>
      <c r="S6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08" t="str">
        <f>IF(Table58[[#This Row],[GENDER]]="M","Hombre","Mujer")</f>
        <v>Hombre</v>
      </c>
      <c r="U608" t="str">
        <f>_xlfn.CONCAT(Table58[[#This Row],[STATE]]," ", Table58[[#This Row],[DOMAIN]])</f>
        <v>LA T2</v>
      </c>
      <c r="V608" s="2">
        <f t="shared" ca="1" si="28"/>
        <v>45915</v>
      </c>
      <c r="W608" s="3">
        <f t="shared" ca="1" si="29"/>
        <v>45915.408431249998</v>
      </c>
      <c r="X608">
        <f>ROUND(Table58[[#This Row],[AVGGIFT]],1)</f>
        <v>7.3</v>
      </c>
    </row>
    <row r="609" spans="1:24" x14ac:dyDescent="0.35">
      <c r="A609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  <c r="N609">
        <f>VLOOKUP(Table58[[#This Row],[CONTROLN]],vlookup_table[],2,FALSE)</f>
        <v>0</v>
      </c>
      <c r="O609">
        <f>VLOOKUP(Table58[[#This Row],[CONTROLN]],vlookup_table[],4,FALSE)</f>
        <v>1401</v>
      </c>
      <c r="P609" t="str">
        <f>VLOOKUP(Table58[[#This Row],[CONTROLN]],vlookup_table[],5,FALSE)</f>
        <v>T1</v>
      </c>
      <c r="Q609">
        <f>VLOOKUP(Table58[[#This Row],[CONTROLN]],vlookup_table[],7,FALSE)</f>
        <v>10</v>
      </c>
      <c r="R609">
        <f t="shared" si="27"/>
        <v>83</v>
      </c>
      <c r="S6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09" t="str">
        <f>IF(Table58[[#This Row],[GENDER]]="M","Hombre","Mujer")</f>
        <v>Hombre</v>
      </c>
      <c r="U609" t="str">
        <f>_xlfn.CONCAT(Table58[[#This Row],[STATE]]," ", Table58[[#This Row],[DOMAIN]])</f>
        <v>OK T1</v>
      </c>
      <c r="V609" s="2">
        <f t="shared" ca="1" si="28"/>
        <v>45915</v>
      </c>
      <c r="W609" s="3">
        <f t="shared" ca="1" si="29"/>
        <v>45915.408431249998</v>
      </c>
      <c r="X609">
        <f>ROUND(Table58[[#This Row],[AVGGIFT]],1)</f>
        <v>11.7</v>
      </c>
    </row>
    <row r="610" spans="1:24" x14ac:dyDescent="0.35">
      <c r="A610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  <c r="N610">
        <f>VLOOKUP(Table58[[#This Row],[CONTROLN]],vlookup_table[],2,FALSE)</f>
        <v>0</v>
      </c>
      <c r="O610">
        <f>VLOOKUP(Table58[[#This Row],[CONTROLN]],vlookup_table[],4,FALSE)</f>
        <v>2001</v>
      </c>
      <c r="P610" t="str">
        <f>VLOOKUP(Table58[[#This Row],[CONTROLN]],vlookup_table[],5,FALSE)</f>
        <v>S1</v>
      </c>
      <c r="Q610">
        <f>VLOOKUP(Table58[[#This Row],[CONTROLN]],vlookup_table[],7,FALSE)</f>
        <v>5</v>
      </c>
      <c r="R610">
        <f t="shared" si="27"/>
        <v>77</v>
      </c>
      <c r="S6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10" t="str">
        <f>IF(Table58[[#This Row],[GENDER]]="M","Hombre","Mujer")</f>
        <v>Hombre</v>
      </c>
      <c r="U610" t="str">
        <f>_xlfn.CONCAT(Table58[[#This Row],[STATE]]," ", Table58[[#This Row],[DOMAIN]])</f>
        <v>AZ S1</v>
      </c>
      <c r="V610" s="2">
        <f t="shared" ca="1" si="28"/>
        <v>45915</v>
      </c>
      <c r="W610" s="3">
        <f t="shared" ca="1" si="29"/>
        <v>45915.408431249998</v>
      </c>
      <c r="X610">
        <f>ROUND(Table58[[#This Row],[AVGGIFT]],1)</f>
        <v>4</v>
      </c>
    </row>
    <row r="611" spans="1:24" x14ac:dyDescent="0.35">
      <c r="A61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  <c r="N611">
        <f>VLOOKUP(Table58[[#This Row],[CONTROLN]],vlookup_table[],2,FALSE)</f>
        <v>2</v>
      </c>
      <c r="O611">
        <f>VLOOKUP(Table58[[#This Row],[CONTROLN]],vlookup_table[],4,FALSE)</f>
        <v>3601</v>
      </c>
      <c r="P611" t="str">
        <f>VLOOKUP(Table58[[#This Row],[CONTROLN]],vlookup_table[],5,FALSE)</f>
        <v>R2</v>
      </c>
      <c r="Q611">
        <f>VLOOKUP(Table58[[#This Row],[CONTROLN]],vlookup_table[],7,FALSE)</f>
        <v>7</v>
      </c>
      <c r="R611">
        <f t="shared" si="27"/>
        <v>61</v>
      </c>
      <c r="S6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11" t="str">
        <f>IF(Table58[[#This Row],[GENDER]]="M","Hombre","Mujer")</f>
        <v>Hombre</v>
      </c>
      <c r="U611" t="str">
        <f>_xlfn.CONCAT(Table58[[#This Row],[STATE]]," ", Table58[[#This Row],[DOMAIN]])</f>
        <v>MI R2</v>
      </c>
      <c r="V611" s="2">
        <f t="shared" ca="1" si="28"/>
        <v>45915</v>
      </c>
      <c r="W611" s="3">
        <f t="shared" ca="1" si="29"/>
        <v>45915.408431249998</v>
      </c>
      <c r="X611">
        <f>ROUND(Table58[[#This Row],[AVGGIFT]],1)</f>
        <v>7.3</v>
      </c>
    </row>
    <row r="612" spans="1:24" x14ac:dyDescent="0.35">
      <c r="A612">
        <v>135430</v>
      </c>
      <c r="B612" t="s">
        <v>56</v>
      </c>
      <c r="C612" t="s">
        <v>17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  <c r="N612">
        <f>VLOOKUP(Table58[[#This Row],[CONTROLN]],vlookup_table[],2,FALSE)</f>
        <v>2</v>
      </c>
      <c r="O612">
        <f>VLOOKUP(Table58[[#This Row],[CONTROLN]],vlookup_table[],4,FALSE)</f>
        <v>3408</v>
      </c>
      <c r="P612" t="str">
        <f>VLOOKUP(Table58[[#This Row],[CONTROLN]],vlookup_table[],5,FALSE)</f>
        <v>S1</v>
      </c>
      <c r="Q612">
        <f>VLOOKUP(Table58[[#This Row],[CONTROLN]],vlookup_table[],7,FALSE)</f>
        <v>25</v>
      </c>
      <c r="R612">
        <f t="shared" si="27"/>
        <v>62</v>
      </c>
      <c r="S6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12" t="str">
        <f>IF(Table58[[#This Row],[GENDER]]="M","Hombre","Mujer")</f>
        <v>Mujer</v>
      </c>
      <c r="U612" t="str">
        <f>_xlfn.CONCAT(Table58[[#This Row],[STATE]]," ", Table58[[#This Row],[DOMAIN]])</f>
        <v>AZ S1</v>
      </c>
      <c r="V612" s="2">
        <f t="shared" ca="1" si="28"/>
        <v>45915</v>
      </c>
      <c r="W612" s="3">
        <f t="shared" ca="1" si="29"/>
        <v>45915.408431249998</v>
      </c>
      <c r="X612">
        <f>ROUND(Table58[[#This Row],[AVGGIFT]],1)</f>
        <v>12.1</v>
      </c>
    </row>
    <row r="613" spans="1:24" x14ac:dyDescent="0.35">
      <c r="A613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  <c r="N613">
        <f>VLOOKUP(Table58[[#This Row],[CONTROLN]],vlookup_table[],2,FALSE)</f>
        <v>0</v>
      </c>
      <c r="O613">
        <f>VLOOKUP(Table58[[#This Row],[CONTROLN]],vlookup_table[],4,FALSE)</f>
        <v>0</v>
      </c>
      <c r="P613" t="str">
        <f>VLOOKUP(Table58[[#This Row],[CONTROLN]],vlookup_table[],5,FALSE)</f>
        <v>T1</v>
      </c>
      <c r="Q613">
        <f>VLOOKUP(Table58[[#This Row],[CONTROLN]],vlookup_table[],7,FALSE)</f>
        <v>8</v>
      </c>
      <c r="R613" t="str">
        <f t="shared" si="27"/>
        <v/>
      </c>
      <c r="S6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13" t="str">
        <f>IF(Table58[[#This Row],[GENDER]]="M","Hombre","Mujer")</f>
        <v>Mujer</v>
      </c>
      <c r="U613" t="str">
        <f>_xlfn.CONCAT(Table58[[#This Row],[STATE]]," ", Table58[[#This Row],[DOMAIN]])</f>
        <v>TX T1</v>
      </c>
      <c r="V613" s="2">
        <f t="shared" ca="1" si="28"/>
        <v>45915</v>
      </c>
      <c r="W613" s="3">
        <f t="shared" ca="1" si="29"/>
        <v>45915.408431249998</v>
      </c>
      <c r="X613">
        <f>ROUND(Table58[[#This Row],[AVGGIFT]],1)</f>
        <v>8.3000000000000007</v>
      </c>
    </row>
    <row r="614" spans="1:24" x14ac:dyDescent="0.35">
      <c r="A614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  <c r="N614">
        <f>VLOOKUP(Table58[[#This Row],[CONTROLN]],vlookup_table[],2,FALSE)</f>
        <v>0</v>
      </c>
      <c r="O614">
        <f>VLOOKUP(Table58[[#This Row],[CONTROLN]],vlookup_table[],4,FALSE)</f>
        <v>0</v>
      </c>
      <c r="P614" t="str">
        <f>VLOOKUP(Table58[[#This Row],[CONTROLN]],vlookup_table[],5,FALSE)</f>
        <v>C3</v>
      </c>
      <c r="Q614">
        <f>VLOOKUP(Table58[[#This Row],[CONTROLN]],vlookup_table[],7,FALSE)</f>
        <v>9</v>
      </c>
      <c r="R614" t="str">
        <f t="shared" si="27"/>
        <v/>
      </c>
      <c r="S6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14" t="str">
        <f>IF(Table58[[#This Row],[GENDER]]="M","Hombre","Mujer")</f>
        <v>Mujer</v>
      </c>
      <c r="U614" t="str">
        <f>_xlfn.CONCAT(Table58[[#This Row],[STATE]]," ", Table58[[#This Row],[DOMAIN]])</f>
        <v>WA C3</v>
      </c>
      <c r="V614" s="2">
        <f t="shared" ca="1" si="28"/>
        <v>45915</v>
      </c>
      <c r="W614" s="3">
        <f t="shared" ca="1" si="29"/>
        <v>45915.408431249998</v>
      </c>
      <c r="X614">
        <f>ROUND(Table58[[#This Row],[AVGGIFT]],1)</f>
        <v>7.7</v>
      </c>
    </row>
    <row r="615" spans="1:24" x14ac:dyDescent="0.35">
      <c r="A615">
        <v>144850</v>
      </c>
      <c r="B615" t="s">
        <v>22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  <c r="N615">
        <f>VLOOKUP(Table58[[#This Row],[CONTROLN]],vlookup_table[],2,FALSE)</f>
        <v>0</v>
      </c>
      <c r="O615">
        <f>VLOOKUP(Table58[[#This Row],[CONTROLN]],vlookup_table[],4,FALSE)</f>
        <v>4301</v>
      </c>
      <c r="P615" t="str">
        <f>VLOOKUP(Table58[[#This Row],[CONTROLN]],vlookup_table[],5,FALSE)</f>
        <v/>
      </c>
      <c r="Q615">
        <f>VLOOKUP(Table58[[#This Row],[CONTROLN]],vlookup_table[],7,FALSE)</f>
        <v>5</v>
      </c>
      <c r="R615">
        <f t="shared" si="27"/>
        <v>54</v>
      </c>
      <c r="S61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615" t="str">
        <f>IF(Table58[[#This Row],[GENDER]]="M","Hombre","Mujer")</f>
        <v>Mujer</v>
      </c>
      <c r="U615" t="str">
        <f>_xlfn.CONCAT(Table58[[#This Row],[STATE]]," ", Table58[[#This Row],[DOMAIN]])</f>
        <v xml:space="preserve">CA </v>
      </c>
      <c r="V615" s="2">
        <f t="shared" ca="1" si="28"/>
        <v>45915</v>
      </c>
      <c r="W615" s="3">
        <f t="shared" ca="1" si="29"/>
        <v>45915.408431249998</v>
      </c>
      <c r="X615">
        <f>ROUND(Table58[[#This Row],[AVGGIFT]],1)</f>
        <v>5.4</v>
      </c>
    </row>
    <row r="616" spans="1:24" x14ac:dyDescent="0.35">
      <c r="A616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  <c r="N616">
        <f>VLOOKUP(Table58[[#This Row],[CONTROLN]],vlookup_table[],2,FALSE)</f>
        <v>28</v>
      </c>
      <c r="O616">
        <f>VLOOKUP(Table58[[#This Row],[CONTROLN]],vlookup_table[],4,FALSE)</f>
        <v>2401</v>
      </c>
      <c r="P616" t="str">
        <f>VLOOKUP(Table58[[#This Row],[CONTROLN]],vlookup_table[],5,FALSE)</f>
        <v>S1</v>
      </c>
      <c r="Q616">
        <f>VLOOKUP(Table58[[#This Row],[CONTROLN]],vlookup_table[],7,FALSE)</f>
        <v>5</v>
      </c>
      <c r="R616">
        <f t="shared" si="27"/>
        <v>73</v>
      </c>
      <c r="S6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16" t="str">
        <f>IF(Table58[[#This Row],[GENDER]]="M","Hombre","Mujer")</f>
        <v>Mujer</v>
      </c>
      <c r="U616" t="str">
        <f>_xlfn.CONCAT(Table58[[#This Row],[STATE]]," ", Table58[[#This Row],[DOMAIN]])</f>
        <v>IN S1</v>
      </c>
      <c r="V616" s="2">
        <f t="shared" ca="1" si="28"/>
        <v>45915</v>
      </c>
      <c r="W616" s="3">
        <f t="shared" ca="1" si="29"/>
        <v>45915.408431249998</v>
      </c>
      <c r="X616">
        <f>ROUND(Table58[[#This Row],[AVGGIFT]],1)</f>
        <v>8</v>
      </c>
    </row>
    <row r="617" spans="1:24" x14ac:dyDescent="0.35">
      <c r="A617">
        <v>164367</v>
      </c>
      <c r="B617" t="s">
        <v>22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  <c r="N617">
        <f>VLOOKUP(Table58[[#This Row],[CONTROLN]],vlookup_table[],2,FALSE)</f>
        <v>28</v>
      </c>
      <c r="O617">
        <f>VLOOKUP(Table58[[#This Row],[CONTROLN]],vlookup_table[],4,FALSE)</f>
        <v>0</v>
      </c>
      <c r="P617" t="str">
        <f>VLOOKUP(Table58[[#This Row],[CONTROLN]],vlookup_table[],5,FALSE)</f>
        <v>S1</v>
      </c>
      <c r="Q617">
        <f>VLOOKUP(Table58[[#This Row],[CONTROLN]],vlookup_table[],7,FALSE)</f>
        <v>20</v>
      </c>
      <c r="R617" t="str">
        <f t="shared" si="27"/>
        <v/>
      </c>
      <c r="S6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17" t="str">
        <f>IF(Table58[[#This Row],[GENDER]]="M","Hombre","Mujer")</f>
        <v>Mujer</v>
      </c>
      <c r="U617" t="str">
        <f>_xlfn.CONCAT(Table58[[#This Row],[STATE]]," ", Table58[[#This Row],[DOMAIN]])</f>
        <v>CA S1</v>
      </c>
      <c r="V617" s="2">
        <f t="shared" ca="1" si="28"/>
        <v>45915</v>
      </c>
      <c r="W617" s="3">
        <f t="shared" ca="1" si="29"/>
        <v>45915.408431249998</v>
      </c>
      <c r="X617">
        <f>ROUND(Table58[[#This Row],[AVGGIFT]],1)</f>
        <v>11.8</v>
      </c>
    </row>
    <row r="618" spans="1:24" x14ac:dyDescent="0.35">
      <c r="A618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  <c r="N618">
        <f>VLOOKUP(Table58[[#This Row],[CONTROLN]],vlookup_table[],2,FALSE)</f>
        <v>28</v>
      </c>
      <c r="O618">
        <f>VLOOKUP(Table58[[#This Row],[CONTROLN]],vlookup_table[],4,FALSE)</f>
        <v>5601</v>
      </c>
      <c r="P618" t="str">
        <f>VLOOKUP(Table58[[#This Row],[CONTROLN]],vlookup_table[],5,FALSE)</f>
        <v>S3</v>
      </c>
      <c r="Q618">
        <f>VLOOKUP(Table58[[#This Row],[CONTROLN]],vlookup_table[],7,FALSE)</f>
        <v>8</v>
      </c>
      <c r="R618">
        <f t="shared" si="27"/>
        <v>41</v>
      </c>
      <c r="S6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18" t="str">
        <f>IF(Table58[[#This Row],[GENDER]]="M","Hombre","Mujer")</f>
        <v>Mujer</v>
      </c>
      <c r="U618" t="str">
        <f>_xlfn.CONCAT(Table58[[#This Row],[STATE]]," ", Table58[[#This Row],[DOMAIN]])</f>
        <v>IA S3</v>
      </c>
      <c r="V618" s="2">
        <f t="shared" ca="1" si="28"/>
        <v>45915</v>
      </c>
      <c r="W618" s="3">
        <f t="shared" ca="1" si="29"/>
        <v>45915.408431249998</v>
      </c>
      <c r="X618">
        <f>ROUND(Table58[[#This Row],[AVGGIFT]],1)</f>
        <v>7.8</v>
      </c>
    </row>
    <row r="619" spans="1:24" x14ac:dyDescent="0.35">
      <c r="A619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  <c r="N619">
        <f>VLOOKUP(Table58[[#This Row],[CONTROLN]],vlookup_table[],2,FALSE)</f>
        <v>28</v>
      </c>
      <c r="O619">
        <f>VLOOKUP(Table58[[#This Row],[CONTROLN]],vlookup_table[],4,FALSE)</f>
        <v>2401</v>
      </c>
      <c r="P619" t="str">
        <f>VLOOKUP(Table58[[#This Row],[CONTROLN]],vlookup_table[],5,FALSE)</f>
        <v>C1</v>
      </c>
      <c r="Q619">
        <f>VLOOKUP(Table58[[#This Row],[CONTROLN]],vlookup_table[],7,FALSE)</f>
        <v>10</v>
      </c>
      <c r="R619">
        <f t="shared" si="27"/>
        <v>73</v>
      </c>
      <c r="S6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19" t="str">
        <f>IF(Table58[[#This Row],[GENDER]]="M","Hombre","Mujer")</f>
        <v>Mujer</v>
      </c>
      <c r="U619" t="str">
        <f>_xlfn.CONCAT(Table58[[#This Row],[STATE]]," ", Table58[[#This Row],[DOMAIN]])</f>
        <v>FL C1</v>
      </c>
      <c r="V619" s="2">
        <f t="shared" ca="1" si="28"/>
        <v>45915</v>
      </c>
      <c r="W619" s="3">
        <f t="shared" ca="1" si="29"/>
        <v>45915.408431249998</v>
      </c>
      <c r="X619">
        <f>ROUND(Table58[[#This Row],[AVGGIFT]],1)</f>
        <v>20</v>
      </c>
    </row>
    <row r="620" spans="1:24" x14ac:dyDescent="0.35">
      <c r="A620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  <c r="N620">
        <f>VLOOKUP(Table58[[#This Row],[CONTROLN]],vlookup_table[],2,FALSE)</f>
        <v>2</v>
      </c>
      <c r="O620">
        <f>VLOOKUP(Table58[[#This Row],[CONTROLN]],vlookup_table[],4,FALSE)</f>
        <v>5305</v>
      </c>
      <c r="P620" t="str">
        <f>VLOOKUP(Table58[[#This Row],[CONTROLN]],vlookup_table[],5,FALSE)</f>
        <v>C3</v>
      </c>
      <c r="Q620">
        <f>VLOOKUP(Table58[[#This Row],[CONTROLN]],vlookup_table[],7,FALSE)</f>
        <v>18</v>
      </c>
      <c r="R620">
        <f t="shared" si="27"/>
        <v>44</v>
      </c>
      <c r="S6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20" t="str">
        <f>IF(Table58[[#This Row],[GENDER]]="M","Hombre","Mujer")</f>
        <v>Mujer</v>
      </c>
      <c r="U620" t="str">
        <f>_xlfn.CONCAT(Table58[[#This Row],[STATE]]," ", Table58[[#This Row],[DOMAIN]])</f>
        <v>LA C3</v>
      </c>
      <c r="V620" s="2">
        <f t="shared" ca="1" si="28"/>
        <v>45915</v>
      </c>
      <c r="W620" s="3">
        <f t="shared" ca="1" si="29"/>
        <v>45915.408431249998</v>
      </c>
      <c r="X620">
        <f>ROUND(Table58[[#This Row],[AVGGIFT]],1)</f>
        <v>10</v>
      </c>
    </row>
    <row r="621" spans="1:24" x14ac:dyDescent="0.35">
      <c r="A62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  <c r="N621">
        <f>VLOOKUP(Table58[[#This Row],[CONTROLN]],vlookup_table[],2,FALSE)</f>
        <v>0</v>
      </c>
      <c r="O621">
        <f>VLOOKUP(Table58[[#This Row],[CONTROLN]],vlookup_table[],4,FALSE)</f>
        <v>6410</v>
      </c>
      <c r="P621" t="str">
        <f>VLOOKUP(Table58[[#This Row],[CONTROLN]],vlookup_table[],5,FALSE)</f>
        <v>U1</v>
      </c>
      <c r="Q621">
        <f>VLOOKUP(Table58[[#This Row],[CONTROLN]],vlookup_table[],7,FALSE)</f>
        <v>10</v>
      </c>
      <c r="R621">
        <f t="shared" si="27"/>
        <v>32</v>
      </c>
      <c r="S6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21" t="str">
        <f>IF(Table58[[#This Row],[GENDER]]="M","Hombre","Mujer")</f>
        <v>Mujer</v>
      </c>
      <c r="U621" t="str">
        <f>_xlfn.CONCAT(Table58[[#This Row],[STATE]]," ", Table58[[#This Row],[DOMAIN]])</f>
        <v>TX U1</v>
      </c>
      <c r="V621" s="2">
        <f t="shared" ca="1" si="28"/>
        <v>45915</v>
      </c>
      <c r="W621" s="3">
        <f t="shared" ca="1" si="29"/>
        <v>45915.408431249998</v>
      </c>
      <c r="X621">
        <f>ROUND(Table58[[#This Row],[AVGGIFT]],1)</f>
        <v>10.7</v>
      </c>
    </row>
    <row r="622" spans="1:24" x14ac:dyDescent="0.35">
      <c r="A622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  <c r="N622">
        <f>VLOOKUP(Table58[[#This Row],[CONTROLN]],vlookup_table[],2,FALSE)</f>
        <v>0</v>
      </c>
      <c r="O622">
        <f>VLOOKUP(Table58[[#This Row],[CONTROLN]],vlookup_table[],4,FALSE)</f>
        <v>3101</v>
      </c>
      <c r="P622" t="str">
        <f>VLOOKUP(Table58[[#This Row],[CONTROLN]],vlookup_table[],5,FALSE)</f>
        <v>R2</v>
      </c>
      <c r="Q622">
        <f>VLOOKUP(Table58[[#This Row],[CONTROLN]],vlookup_table[],7,FALSE)</f>
        <v>20</v>
      </c>
      <c r="R622">
        <f t="shared" si="27"/>
        <v>66</v>
      </c>
      <c r="S6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22" t="str">
        <f>IF(Table58[[#This Row],[GENDER]]="M","Hombre","Mujer")</f>
        <v>Mujer</v>
      </c>
      <c r="U622" t="str">
        <f>_xlfn.CONCAT(Table58[[#This Row],[STATE]]," ", Table58[[#This Row],[DOMAIN]])</f>
        <v>NM R2</v>
      </c>
      <c r="V622" s="2">
        <f t="shared" ca="1" si="28"/>
        <v>45915</v>
      </c>
      <c r="W622" s="3">
        <f t="shared" ca="1" si="29"/>
        <v>45915.408431249998</v>
      </c>
      <c r="X622">
        <f>ROUND(Table58[[#This Row],[AVGGIFT]],1)</f>
        <v>20</v>
      </c>
    </row>
    <row r="623" spans="1:24" x14ac:dyDescent="0.35">
      <c r="A623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  <c r="N623">
        <f>VLOOKUP(Table58[[#This Row],[CONTROLN]],vlookup_table[],2,FALSE)</f>
        <v>0</v>
      </c>
      <c r="O623">
        <f>VLOOKUP(Table58[[#This Row],[CONTROLN]],vlookup_table[],4,FALSE)</f>
        <v>0</v>
      </c>
      <c r="P623" t="str">
        <f>VLOOKUP(Table58[[#This Row],[CONTROLN]],vlookup_table[],5,FALSE)</f>
        <v>S1</v>
      </c>
      <c r="Q623">
        <f>VLOOKUP(Table58[[#This Row],[CONTROLN]],vlookup_table[],7,FALSE)</f>
        <v>13</v>
      </c>
      <c r="R623" t="str">
        <f t="shared" si="27"/>
        <v/>
      </c>
      <c r="S6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23" t="str">
        <f>IF(Table58[[#This Row],[GENDER]]="M","Hombre","Mujer")</f>
        <v>Mujer</v>
      </c>
      <c r="U623" t="str">
        <f>_xlfn.CONCAT(Table58[[#This Row],[STATE]]," ", Table58[[#This Row],[DOMAIN]])</f>
        <v>UT S1</v>
      </c>
      <c r="V623" s="2">
        <f t="shared" ca="1" si="28"/>
        <v>45915</v>
      </c>
      <c r="W623" s="3">
        <f t="shared" ca="1" si="29"/>
        <v>45915.408431249998</v>
      </c>
      <c r="X623">
        <f>ROUND(Table58[[#This Row],[AVGGIFT]],1)</f>
        <v>12</v>
      </c>
    </row>
    <row r="624" spans="1:24" x14ac:dyDescent="0.35">
      <c r="A624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  <c r="N624">
        <f>VLOOKUP(Table58[[#This Row],[CONTROLN]],vlookup_table[],2,FALSE)</f>
        <v>0</v>
      </c>
      <c r="O624">
        <f>VLOOKUP(Table58[[#This Row],[CONTROLN]],vlookup_table[],4,FALSE)</f>
        <v>0</v>
      </c>
      <c r="P624" t="str">
        <f>VLOOKUP(Table58[[#This Row],[CONTROLN]],vlookup_table[],5,FALSE)</f>
        <v>T1</v>
      </c>
      <c r="Q624">
        <f>VLOOKUP(Table58[[#This Row],[CONTROLN]],vlookup_table[],7,FALSE)</f>
        <v>14</v>
      </c>
      <c r="R624" t="str">
        <f t="shared" si="27"/>
        <v/>
      </c>
      <c r="S6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24" t="str">
        <f>IF(Table58[[#This Row],[GENDER]]="M","Hombre","Mujer")</f>
        <v>Mujer</v>
      </c>
      <c r="U624" t="str">
        <f>_xlfn.CONCAT(Table58[[#This Row],[STATE]]," ", Table58[[#This Row],[DOMAIN]])</f>
        <v>GA T1</v>
      </c>
      <c r="V624" s="2">
        <f t="shared" ca="1" si="28"/>
        <v>45915</v>
      </c>
      <c r="W624" s="3">
        <f t="shared" ca="1" si="29"/>
        <v>45915.408431249998</v>
      </c>
      <c r="X624">
        <f>ROUND(Table58[[#This Row],[AVGGIFT]],1)</f>
        <v>11.3</v>
      </c>
    </row>
    <row r="625" spans="1:24" x14ac:dyDescent="0.35">
      <c r="A625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  <c r="N625">
        <f>VLOOKUP(Table58[[#This Row],[CONTROLN]],vlookup_table[],2,FALSE)</f>
        <v>0</v>
      </c>
      <c r="O625">
        <f>VLOOKUP(Table58[[#This Row],[CONTROLN]],vlookup_table[],4,FALSE)</f>
        <v>5401</v>
      </c>
      <c r="P625" t="str">
        <f>VLOOKUP(Table58[[#This Row],[CONTROLN]],vlookup_table[],5,FALSE)</f>
        <v>T1</v>
      </c>
      <c r="Q625">
        <f>VLOOKUP(Table58[[#This Row],[CONTROLN]],vlookup_table[],7,FALSE)</f>
        <v>20</v>
      </c>
      <c r="R625">
        <f t="shared" si="27"/>
        <v>43</v>
      </c>
      <c r="S6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25" t="str">
        <f>IF(Table58[[#This Row],[GENDER]]="M","Hombre","Mujer")</f>
        <v>Mujer</v>
      </c>
      <c r="U625" t="str">
        <f>_xlfn.CONCAT(Table58[[#This Row],[STATE]]," ", Table58[[#This Row],[DOMAIN]])</f>
        <v>GA T1</v>
      </c>
      <c r="V625" s="2">
        <f t="shared" ca="1" si="28"/>
        <v>45915</v>
      </c>
      <c r="W625" s="3">
        <f t="shared" ca="1" si="29"/>
        <v>45915.408431249998</v>
      </c>
      <c r="X625">
        <f>ROUND(Table58[[#This Row],[AVGGIFT]],1)</f>
        <v>14.9</v>
      </c>
    </row>
    <row r="626" spans="1:24" x14ac:dyDescent="0.35">
      <c r="A626">
        <v>130684</v>
      </c>
      <c r="B626" t="s">
        <v>44</v>
      </c>
      <c r="C626" t="s">
        <v>109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  <c r="N626">
        <f>VLOOKUP(Table58[[#This Row],[CONTROLN]],vlookup_table[],2,FALSE)</f>
        <v>980</v>
      </c>
      <c r="O626">
        <f>VLOOKUP(Table58[[#This Row],[CONTROLN]],vlookup_table[],4,FALSE)</f>
        <v>0</v>
      </c>
      <c r="P626" t="str">
        <f>VLOOKUP(Table58[[#This Row],[CONTROLN]],vlookup_table[],5,FALSE)</f>
        <v>T1</v>
      </c>
      <c r="Q626">
        <f>VLOOKUP(Table58[[#This Row],[CONTROLN]],vlookup_table[],7,FALSE)</f>
        <v>6</v>
      </c>
      <c r="R626" t="str">
        <f t="shared" si="27"/>
        <v/>
      </c>
      <c r="S6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26" t="str">
        <f>IF(Table58[[#This Row],[GENDER]]="M","Hombre","Mujer")</f>
        <v>Mujer</v>
      </c>
      <c r="U626" t="str">
        <f>_xlfn.CONCAT(Table58[[#This Row],[STATE]]," ", Table58[[#This Row],[DOMAIN]])</f>
        <v>AL T1</v>
      </c>
      <c r="V626" s="2">
        <f t="shared" ca="1" si="28"/>
        <v>45915</v>
      </c>
      <c r="W626" s="3">
        <f t="shared" ca="1" si="29"/>
        <v>45915.408431249998</v>
      </c>
      <c r="X626">
        <f>ROUND(Table58[[#This Row],[AVGGIFT]],1)</f>
        <v>4.5</v>
      </c>
    </row>
    <row r="627" spans="1:24" x14ac:dyDescent="0.35">
      <c r="A627">
        <v>190920</v>
      </c>
      <c r="B627" t="s">
        <v>22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  <c r="N627">
        <f>VLOOKUP(Table58[[#This Row],[CONTROLN]],vlookup_table[],2,FALSE)</f>
        <v>1</v>
      </c>
      <c r="O627">
        <f>VLOOKUP(Table58[[#This Row],[CONTROLN]],vlookup_table[],4,FALSE)</f>
        <v>0</v>
      </c>
      <c r="P627" t="str">
        <f>VLOOKUP(Table58[[#This Row],[CONTROLN]],vlookup_table[],5,FALSE)</f>
        <v>S2</v>
      </c>
      <c r="Q627">
        <f>VLOOKUP(Table58[[#This Row],[CONTROLN]],vlookup_table[],7,FALSE)</f>
        <v>20</v>
      </c>
      <c r="R627" t="str">
        <f t="shared" si="27"/>
        <v/>
      </c>
      <c r="S6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27" t="str">
        <f>IF(Table58[[#This Row],[GENDER]]="M","Hombre","Mujer")</f>
        <v>Hombre</v>
      </c>
      <c r="U627" t="str">
        <f>_xlfn.CONCAT(Table58[[#This Row],[STATE]]," ", Table58[[#This Row],[DOMAIN]])</f>
        <v>CA S2</v>
      </c>
      <c r="V627" s="2">
        <f t="shared" ca="1" si="28"/>
        <v>45915</v>
      </c>
      <c r="W627" s="3">
        <f t="shared" ca="1" si="29"/>
        <v>45915.408431249998</v>
      </c>
      <c r="X627">
        <f>ROUND(Table58[[#This Row],[AVGGIFT]],1)</f>
        <v>22</v>
      </c>
    </row>
    <row r="628" spans="1:24" x14ac:dyDescent="0.35">
      <c r="A628">
        <v>187259</v>
      </c>
      <c r="B628" t="s">
        <v>22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  <c r="N628">
        <f>VLOOKUP(Table58[[#This Row],[CONTROLN]],vlookup_table[],2,FALSE)</f>
        <v>0</v>
      </c>
      <c r="O628">
        <f>VLOOKUP(Table58[[#This Row],[CONTROLN]],vlookup_table[],4,FALSE)</f>
        <v>0</v>
      </c>
      <c r="P628" t="str">
        <f>VLOOKUP(Table58[[#This Row],[CONTROLN]],vlookup_table[],5,FALSE)</f>
        <v>S1</v>
      </c>
      <c r="Q628">
        <f>VLOOKUP(Table58[[#This Row],[CONTROLN]],vlookup_table[],7,FALSE)</f>
        <v>15</v>
      </c>
      <c r="R628" t="str">
        <f t="shared" si="27"/>
        <v/>
      </c>
      <c r="S6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28" t="str">
        <f>IF(Table58[[#This Row],[GENDER]]="M","Hombre","Mujer")</f>
        <v>Mujer</v>
      </c>
      <c r="U628" t="str">
        <f>_xlfn.CONCAT(Table58[[#This Row],[STATE]]," ", Table58[[#This Row],[DOMAIN]])</f>
        <v>CA S1</v>
      </c>
      <c r="V628" s="2">
        <f t="shared" ca="1" si="28"/>
        <v>45915</v>
      </c>
      <c r="W628" s="3">
        <f t="shared" ca="1" si="29"/>
        <v>45915.408431249998</v>
      </c>
      <c r="X628">
        <f>ROUND(Table58[[#This Row],[AVGGIFT]],1)</f>
        <v>15</v>
      </c>
    </row>
    <row r="629" spans="1:24" x14ac:dyDescent="0.35">
      <c r="A629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  <c r="N629">
        <f>VLOOKUP(Table58[[#This Row],[CONTROLN]],vlookup_table[],2,FALSE)</f>
        <v>28</v>
      </c>
      <c r="O629">
        <f>VLOOKUP(Table58[[#This Row],[CONTROLN]],vlookup_table[],4,FALSE)</f>
        <v>4001</v>
      </c>
      <c r="P629" t="str">
        <f>VLOOKUP(Table58[[#This Row],[CONTROLN]],vlookup_table[],5,FALSE)</f>
        <v>C3</v>
      </c>
      <c r="Q629">
        <f>VLOOKUP(Table58[[#This Row],[CONTROLN]],vlookup_table[],7,FALSE)</f>
        <v>5</v>
      </c>
      <c r="R629">
        <f t="shared" si="27"/>
        <v>57</v>
      </c>
      <c r="S6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29" t="str">
        <f>IF(Table58[[#This Row],[GENDER]]="M","Hombre","Mujer")</f>
        <v>Mujer</v>
      </c>
      <c r="U629" t="str">
        <f>_xlfn.CONCAT(Table58[[#This Row],[STATE]]," ", Table58[[#This Row],[DOMAIN]])</f>
        <v>FL C3</v>
      </c>
      <c r="V629" s="2">
        <f t="shared" ca="1" si="28"/>
        <v>45915</v>
      </c>
      <c r="W629" s="3">
        <f t="shared" ca="1" si="29"/>
        <v>45915.408431249998</v>
      </c>
      <c r="X629">
        <f>ROUND(Table58[[#This Row],[AVGGIFT]],1)</f>
        <v>5.6</v>
      </c>
    </row>
    <row r="630" spans="1:24" x14ac:dyDescent="0.35">
      <c r="A630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  <c r="N630">
        <f>VLOOKUP(Table58[[#This Row],[CONTROLN]],vlookup_table[],2,FALSE)</f>
        <v>2</v>
      </c>
      <c r="O630">
        <f>VLOOKUP(Table58[[#This Row],[CONTROLN]],vlookup_table[],4,FALSE)</f>
        <v>0</v>
      </c>
      <c r="P630" t="str">
        <f>VLOOKUP(Table58[[#This Row],[CONTROLN]],vlookup_table[],5,FALSE)</f>
        <v>T2</v>
      </c>
      <c r="Q630">
        <f>VLOOKUP(Table58[[#This Row],[CONTROLN]],vlookup_table[],7,FALSE)</f>
        <v>10</v>
      </c>
      <c r="R630" t="str">
        <f t="shared" si="27"/>
        <v/>
      </c>
      <c r="S6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30" t="str">
        <f>IF(Table58[[#This Row],[GENDER]]="M","Hombre","Mujer")</f>
        <v>Hombre</v>
      </c>
      <c r="U630" t="str">
        <f>_xlfn.CONCAT(Table58[[#This Row],[STATE]]," ", Table58[[#This Row],[DOMAIN]])</f>
        <v>NC T2</v>
      </c>
      <c r="V630" s="2">
        <f t="shared" ca="1" si="28"/>
        <v>45915</v>
      </c>
      <c r="W630" s="3">
        <f t="shared" ca="1" si="29"/>
        <v>45915.408431249998</v>
      </c>
      <c r="X630">
        <f>ROUND(Table58[[#This Row],[AVGGIFT]],1)</f>
        <v>6.9</v>
      </c>
    </row>
    <row r="631" spans="1:24" x14ac:dyDescent="0.35">
      <c r="A631">
        <v>160424</v>
      </c>
      <c r="B631" t="s">
        <v>22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  <c r="N631">
        <f>VLOOKUP(Table58[[#This Row],[CONTROLN]],vlookup_table[],2,FALSE)</f>
        <v>1</v>
      </c>
      <c r="O631">
        <f>VLOOKUP(Table58[[#This Row],[CONTROLN]],vlookup_table[],4,FALSE)</f>
        <v>3201</v>
      </c>
      <c r="P631" t="str">
        <f>VLOOKUP(Table58[[#This Row],[CONTROLN]],vlookup_table[],5,FALSE)</f>
        <v>T2</v>
      </c>
      <c r="Q631">
        <f>VLOOKUP(Table58[[#This Row],[CONTROLN]],vlookup_table[],7,FALSE)</f>
        <v>20</v>
      </c>
      <c r="R631">
        <f t="shared" si="27"/>
        <v>65</v>
      </c>
      <c r="S6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31" t="str">
        <f>IF(Table58[[#This Row],[GENDER]]="M","Hombre","Mujer")</f>
        <v>Hombre</v>
      </c>
      <c r="U631" t="str">
        <f>_xlfn.CONCAT(Table58[[#This Row],[STATE]]," ", Table58[[#This Row],[DOMAIN]])</f>
        <v>CA T2</v>
      </c>
      <c r="V631" s="2">
        <f t="shared" ca="1" si="28"/>
        <v>45915</v>
      </c>
      <c r="W631" s="3">
        <f t="shared" ca="1" si="29"/>
        <v>45915.408431249998</v>
      </c>
      <c r="X631">
        <f>ROUND(Table58[[#This Row],[AVGGIFT]],1)</f>
        <v>14.3</v>
      </c>
    </row>
    <row r="632" spans="1:24" x14ac:dyDescent="0.35">
      <c r="A632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  <c r="N632">
        <f>VLOOKUP(Table58[[#This Row],[CONTROLN]],vlookup_table[],2,FALSE)</f>
        <v>0</v>
      </c>
      <c r="O632">
        <f>VLOOKUP(Table58[[#This Row],[CONTROLN]],vlookup_table[],4,FALSE)</f>
        <v>6008</v>
      </c>
      <c r="P632" t="str">
        <f>VLOOKUP(Table58[[#This Row],[CONTROLN]],vlookup_table[],5,FALSE)</f>
        <v/>
      </c>
      <c r="Q632">
        <f>VLOOKUP(Table58[[#This Row],[CONTROLN]],vlookup_table[],7,FALSE)</f>
        <v>4</v>
      </c>
      <c r="R632">
        <f t="shared" si="27"/>
        <v>36</v>
      </c>
      <c r="S63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632" t="str">
        <f>IF(Table58[[#This Row],[GENDER]]="M","Hombre","Mujer")</f>
        <v>Hombre</v>
      </c>
      <c r="U632" t="str">
        <f>_xlfn.CONCAT(Table58[[#This Row],[STATE]]," ", Table58[[#This Row],[DOMAIN]])</f>
        <v xml:space="preserve">FL </v>
      </c>
      <c r="V632" s="2">
        <f t="shared" ca="1" si="28"/>
        <v>45915</v>
      </c>
      <c r="W632" s="3">
        <f t="shared" ca="1" si="29"/>
        <v>45915.408431249998</v>
      </c>
      <c r="X632">
        <f>ROUND(Table58[[#This Row],[AVGGIFT]],1)</f>
        <v>4.0999999999999996</v>
      </c>
    </row>
    <row r="633" spans="1:24" x14ac:dyDescent="0.35">
      <c r="A633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  <c r="N633">
        <f>VLOOKUP(Table58[[#This Row],[CONTROLN]],vlookup_table[],2,FALSE)</f>
        <v>0</v>
      </c>
      <c r="O633">
        <f>VLOOKUP(Table58[[#This Row],[CONTROLN]],vlookup_table[],4,FALSE)</f>
        <v>0</v>
      </c>
      <c r="P633" t="str">
        <f>VLOOKUP(Table58[[#This Row],[CONTROLN]],vlookup_table[],5,FALSE)</f>
        <v>R3</v>
      </c>
      <c r="Q633">
        <f>VLOOKUP(Table58[[#This Row],[CONTROLN]],vlookup_table[],7,FALSE)</f>
        <v>40</v>
      </c>
      <c r="R633" t="str">
        <f t="shared" si="27"/>
        <v/>
      </c>
      <c r="S6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33" t="str">
        <f>IF(Table58[[#This Row],[GENDER]]="M","Hombre","Mujer")</f>
        <v>Hombre</v>
      </c>
      <c r="U633" t="str">
        <f>_xlfn.CONCAT(Table58[[#This Row],[STATE]]," ", Table58[[#This Row],[DOMAIN]])</f>
        <v>TN R3</v>
      </c>
      <c r="V633" s="2">
        <f t="shared" ca="1" si="28"/>
        <v>45915</v>
      </c>
      <c r="W633" s="3">
        <f t="shared" ca="1" si="29"/>
        <v>45915.408431249998</v>
      </c>
      <c r="X633">
        <f>ROUND(Table58[[#This Row],[AVGGIFT]],1)</f>
        <v>20</v>
      </c>
    </row>
    <row r="634" spans="1:24" x14ac:dyDescent="0.35">
      <c r="A634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  <c r="N634">
        <f>VLOOKUP(Table58[[#This Row],[CONTROLN]],vlookup_table[],2,FALSE)</f>
        <v>2</v>
      </c>
      <c r="O634">
        <f>VLOOKUP(Table58[[#This Row],[CONTROLN]],vlookup_table[],4,FALSE)</f>
        <v>903</v>
      </c>
      <c r="P634" t="str">
        <f>VLOOKUP(Table58[[#This Row],[CONTROLN]],vlookup_table[],5,FALSE)</f>
        <v>R2</v>
      </c>
      <c r="Q634">
        <f>VLOOKUP(Table58[[#This Row],[CONTROLN]],vlookup_table[],7,FALSE)</f>
        <v>5</v>
      </c>
      <c r="R634">
        <f t="shared" si="27"/>
        <v>88</v>
      </c>
      <c r="S6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34" t="str">
        <f>IF(Table58[[#This Row],[GENDER]]="M","Hombre","Mujer")</f>
        <v>Mujer</v>
      </c>
      <c r="U634" t="str">
        <f>_xlfn.CONCAT(Table58[[#This Row],[STATE]]," ", Table58[[#This Row],[DOMAIN]])</f>
        <v>TX R2</v>
      </c>
      <c r="V634" s="2">
        <f t="shared" ca="1" si="28"/>
        <v>45915</v>
      </c>
      <c r="W634" s="3">
        <f t="shared" ca="1" si="29"/>
        <v>45915.408431249998</v>
      </c>
      <c r="X634">
        <f>ROUND(Table58[[#This Row],[AVGGIFT]],1)</f>
        <v>5.0999999999999996</v>
      </c>
    </row>
    <row r="635" spans="1:24" x14ac:dyDescent="0.35">
      <c r="A635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  <c r="N635">
        <f>VLOOKUP(Table58[[#This Row],[CONTROLN]],vlookup_table[],2,FALSE)</f>
        <v>1</v>
      </c>
      <c r="O635">
        <f>VLOOKUP(Table58[[#This Row],[CONTROLN]],vlookup_table[],4,FALSE)</f>
        <v>0</v>
      </c>
      <c r="P635" t="str">
        <f>VLOOKUP(Table58[[#This Row],[CONTROLN]],vlookup_table[],5,FALSE)</f>
        <v>C3</v>
      </c>
      <c r="Q635">
        <f>VLOOKUP(Table58[[#This Row],[CONTROLN]],vlookup_table[],7,FALSE)</f>
        <v>25</v>
      </c>
      <c r="R635" t="str">
        <f t="shared" si="27"/>
        <v/>
      </c>
      <c r="S6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35" t="str">
        <f>IF(Table58[[#This Row],[GENDER]]="M","Hombre","Mujer")</f>
        <v>Hombre</v>
      </c>
      <c r="U635" t="str">
        <f>_xlfn.CONCAT(Table58[[#This Row],[STATE]]," ", Table58[[#This Row],[DOMAIN]])</f>
        <v>OR C3</v>
      </c>
      <c r="V635" s="2">
        <f t="shared" ca="1" si="28"/>
        <v>45915</v>
      </c>
      <c r="W635" s="3">
        <f t="shared" ca="1" si="29"/>
        <v>45915.408431249998</v>
      </c>
      <c r="X635">
        <f>ROUND(Table58[[#This Row],[AVGGIFT]],1)</f>
        <v>9</v>
      </c>
    </row>
    <row r="636" spans="1:24" x14ac:dyDescent="0.35">
      <c r="A636">
        <v>151518</v>
      </c>
      <c r="B636" t="s">
        <v>22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  <c r="N636">
        <f>VLOOKUP(Table58[[#This Row],[CONTROLN]],vlookup_table[],2,FALSE)</f>
        <v>0</v>
      </c>
      <c r="O636">
        <f>VLOOKUP(Table58[[#This Row],[CONTROLN]],vlookup_table[],4,FALSE)</f>
        <v>4401</v>
      </c>
      <c r="P636" t="str">
        <f>VLOOKUP(Table58[[#This Row],[CONTROLN]],vlookup_table[],5,FALSE)</f>
        <v>T2</v>
      </c>
      <c r="Q636">
        <f>VLOOKUP(Table58[[#This Row],[CONTROLN]],vlookup_table[],7,FALSE)</f>
        <v>15</v>
      </c>
      <c r="R636">
        <f t="shared" si="27"/>
        <v>53</v>
      </c>
      <c r="S6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36" t="str">
        <f>IF(Table58[[#This Row],[GENDER]]="M","Hombre","Mujer")</f>
        <v>Mujer</v>
      </c>
      <c r="U636" t="str">
        <f>_xlfn.CONCAT(Table58[[#This Row],[STATE]]," ", Table58[[#This Row],[DOMAIN]])</f>
        <v>CA T2</v>
      </c>
      <c r="V636" s="2">
        <f t="shared" ca="1" si="28"/>
        <v>45915</v>
      </c>
      <c r="W636" s="3">
        <f t="shared" ca="1" si="29"/>
        <v>45915.408431249998</v>
      </c>
      <c r="X636">
        <f>ROUND(Table58[[#This Row],[AVGGIFT]],1)</f>
        <v>12.5</v>
      </c>
    </row>
    <row r="637" spans="1:24" x14ac:dyDescent="0.35">
      <c r="A637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  <c r="N637">
        <f>VLOOKUP(Table58[[#This Row],[CONTROLN]],vlookup_table[],2,FALSE)</f>
        <v>28</v>
      </c>
      <c r="O637">
        <f>VLOOKUP(Table58[[#This Row],[CONTROLN]],vlookup_table[],4,FALSE)</f>
        <v>0</v>
      </c>
      <c r="P637" t="str">
        <f>VLOOKUP(Table58[[#This Row],[CONTROLN]],vlookup_table[],5,FALSE)</f>
        <v>S1</v>
      </c>
      <c r="Q637">
        <f>VLOOKUP(Table58[[#This Row],[CONTROLN]],vlookup_table[],7,FALSE)</f>
        <v>15</v>
      </c>
      <c r="R637" t="str">
        <f t="shared" si="27"/>
        <v/>
      </c>
      <c r="S6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37" t="str">
        <f>IF(Table58[[#This Row],[GENDER]]="M","Hombre","Mujer")</f>
        <v>Mujer</v>
      </c>
      <c r="U637" t="str">
        <f>_xlfn.CONCAT(Table58[[#This Row],[STATE]]," ", Table58[[#This Row],[DOMAIN]])</f>
        <v>HI S1</v>
      </c>
      <c r="V637" s="2">
        <f t="shared" ca="1" si="28"/>
        <v>45915</v>
      </c>
      <c r="W637" s="3">
        <f t="shared" ca="1" si="29"/>
        <v>45915.408431249998</v>
      </c>
      <c r="X637">
        <f>ROUND(Table58[[#This Row],[AVGGIFT]],1)</f>
        <v>15</v>
      </c>
    </row>
    <row r="638" spans="1:24" x14ac:dyDescent="0.35">
      <c r="A638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  <c r="N638">
        <f>VLOOKUP(Table58[[#This Row],[CONTROLN]],vlookup_table[],2,FALSE)</f>
        <v>0</v>
      </c>
      <c r="O638">
        <f>VLOOKUP(Table58[[#This Row],[CONTROLN]],vlookup_table[],4,FALSE)</f>
        <v>0</v>
      </c>
      <c r="P638" t="str">
        <f>VLOOKUP(Table58[[#This Row],[CONTROLN]],vlookup_table[],5,FALSE)</f>
        <v>R3</v>
      </c>
      <c r="Q638">
        <f>VLOOKUP(Table58[[#This Row],[CONTROLN]],vlookup_table[],7,FALSE)</f>
        <v>10</v>
      </c>
      <c r="R638" t="str">
        <f t="shared" si="27"/>
        <v/>
      </c>
      <c r="S6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38" t="str">
        <f>IF(Table58[[#This Row],[GENDER]]="M","Hombre","Mujer")</f>
        <v>Mujer</v>
      </c>
      <c r="U638" t="str">
        <f>_xlfn.CONCAT(Table58[[#This Row],[STATE]]," ", Table58[[#This Row],[DOMAIN]])</f>
        <v>TX R3</v>
      </c>
      <c r="V638" s="2">
        <f t="shared" ca="1" si="28"/>
        <v>45915</v>
      </c>
      <c r="W638" s="3">
        <f t="shared" ca="1" si="29"/>
        <v>45915.408431249998</v>
      </c>
      <c r="X638">
        <f>ROUND(Table58[[#This Row],[AVGGIFT]],1)</f>
        <v>8.6999999999999993</v>
      </c>
    </row>
    <row r="639" spans="1:24" x14ac:dyDescent="0.35">
      <c r="A639">
        <v>18948</v>
      </c>
      <c r="B639" t="s">
        <v>18</v>
      </c>
      <c r="C639" t="s">
        <v>109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  <c r="N639">
        <f>VLOOKUP(Table58[[#This Row],[CONTROLN]],vlookup_table[],2,FALSE)</f>
        <v>0</v>
      </c>
      <c r="O639">
        <f>VLOOKUP(Table58[[#This Row],[CONTROLN]],vlookup_table[],4,FALSE)</f>
        <v>5601</v>
      </c>
      <c r="P639" t="str">
        <f>VLOOKUP(Table58[[#This Row],[CONTROLN]],vlookup_table[],5,FALSE)</f>
        <v>S1</v>
      </c>
      <c r="Q639">
        <f>VLOOKUP(Table58[[#This Row],[CONTROLN]],vlookup_table[],7,FALSE)</f>
        <v>17</v>
      </c>
      <c r="R639">
        <f t="shared" si="27"/>
        <v>41</v>
      </c>
      <c r="S6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39" t="str">
        <f>IF(Table58[[#This Row],[GENDER]]="M","Hombre","Mujer")</f>
        <v>Mujer</v>
      </c>
      <c r="U639" t="str">
        <f>_xlfn.CONCAT(Table58[[#This Row],[STATE]]," ", Table58[[#This Row],[DOMAIN]])</f>
        <v>NC S1</v>
      </c>
      <c r="V639" s="2">
        <f t="shared" ca="1" si="28"/>
        <v>45915</v>
      </c>
      <c r="W639" s="3">
        <f t="shared" ca="1" si="29"/>
        <v>45915.408431249998</v>
      </c>
      <c r="X639">
        <f>ROUND(Table58[[#This Row],[AVGGIFT]],1)</f>
        <v>13.4</v>
      </c>
    </row>
    <row r="640" spans="1:24" x14ac:dyDescent="0.35">
      <c r="A640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  <c r="N640">
        <f>VLOOKUP(Table58[[#This Row],[CONTROLN]],vlookup_table[],2,FALSE)</f>
        <v>2</v>
      </c>
      <c r="O640">
        <f>VLOOKUP(Table58[[#This Row],[CONTROLN]],vlookup_table[],4,FALSE)</f>
        <v>2007</v>
      </c>
      <c r="P640" t="str">
        <f>VLOOKUP(Table58[[#This Row],[CONTROLN]],vlookup_table[],5,FALSE)</f>
        <v>T2</v>
      </c>
      <c r="Q640">
        <f>VLOOKUP(Table58[[#This Row],[CONTROLN]],vlookup_table[],7,FALSE)</f>
        <v>6</v>
      </c>
      <c r="R640">
        <f t="shared" si="27"/>
        <v>76</v>
      </c>
      <c r="S6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0" t="str">
        <f>IF(Table58[[#This Row],[GENDER]]="M","Hombre","Mujer")</f>
        <v>Mujer</v>
      </c>
      <c r="U640" t="str">
        <f>_xlfn.CONCAT(Table58[[#This Row],[STATE]]," ", Table58[[#This Row],[DOMAIN]])</f>
        <v>IL T2</v>
      </c>
      <c r="V640" s="2">
        <f t="shared" ca="1" si="28"/>
        <v>45915</v>
      </c>
      <c r="W640" s="3">
        <f t="shared" ca="1" si="29"/>
        <v>45915.408431249998</v>
      </c>
      <c r="X640">
        <f>ROUND(Table58[[#This Row],[AVGGIFT]],1)</f>
        <v>4.4000000000000004</v>
      </c>
    </row>
    <row r="641" spans="1:24" x14ac:dyDescent="0.35">
      <c r="A641">
        <v>160576</v>
      </c>
      <c r="B641" t="s">
        <v>22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  <c r="N641">
        <f>VLOOKUP(Table58[[#This Row],[CONTROLN]],vlookup_table[],2,FALSE)</f>
        <v>1002</v>
      </c>
      <c r="O641">
        <f>VLOOKUP(Table58[[#This Row],[CONTROLN]],vlookup_table[],4,FALSE)</f>
        <v>4012</v>
      </c>
      <c r="P641" t="str">
        <f>VLOOKUP(Table58[[#This Row],[CONTROLN]],vlookup_table[],5,FALSE)</f>
        <v>T1</v>
      </c>
      <c r="Q641">
        <f>VLOOKUP(Table58[[#This Row],[CONTROLN]],vlookup_table[],7,FALSE)</f>
        <v>15</v>
      </c>
      <c r="R641">
        <f t="shared" si="27"/>
        <v>56</v>
      </c>
      <c r="S6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1" t="str">
        <f>IF(Table58[[#This Row],[GENDER]]="M","Hombre","Mujer")</f>
        <v>Hombre</v>
      </c>
      <c r="U641" t="str">
        <f>_xlfn.CONCAT(Table58[[#This Row],[STATE]]," ", Table58[[#This Row],[DOMAIN]])</f>
        <v>CA T1</v>
      </c>
      <c r="V641" s="2">
        <f t="shared" ca="1" si="28"/>
        <v>45915</v>
      </c>
      <c r="W641" s="3">
        <f t="shared" ca="1" si="29"/>
        <v>45915.408431249998</v>
      </c>
      <c r="X641">
        <f>ROUND(Table58[[#This Row],[AVGGIFT]],1)</f>
        <v>9.8000000000000007</v>
      </c>
    </row>
    <row r="642" spans="1:24" x14ac:dyDescent="0.35">
      <c r="A642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  <c r="N642">
        <f>VLOOKUP(Table58[[#This Row],[CONTROLN]],vlookup_table[],2,FALSE)</f>
        <v>2</v>
      </c>
      <c r="O642">
        <f>VLOOKUP(Table58[[#This Row],[CONTROLN]],vlookup_table[],4,FALSE)</f>
        <v>1312</v>
      </c>
      <c r="P642" t="str">
        <f>VLOOKUP(Table58[[#This Row],[CONTROLN]],vlookup_table[],5,FALSE)</f>
        <v>T1</v>
      </c>
      <c r="Q642">
        <f>VLOOKUP(Table58[[#This Row],[CONTROLN]],vlookup_table[],7,FALSE)</f>
        <v>13</v>
      </c>
      <c r="R642">
        <f t="shared" ref="R642:R705" si="30">IF(OR(O642="",O642=0),"",(1997-(1900+INT(O642/100)))-IF(MOD(O642,100)&gt;6,1,0))</f>
        <v>83</v>
      </c>
      <c r="S6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2" t="str">
        <f>IF(Table58[[#This Row],[GENDER]]="M","Hombre","Mujer")</f>
        <v>Hombre</v>
      </c>
      <c r="U642" t="str">
        <f>_xlfn.CONCAT(Table58[[#This Row],[STATE]]," ", Table58[[#This Row],[DOMAIN]])</f>
        <v>MI T1</v>
      </c>
      <c r="V642" s="2">
        <f t="shared" ref="V642:V705" ca="1" si="31">TODAY()</f>
        <v>45915</v>
      </c>
      <c r="W642" s="3">
        <f t="shared" ref="W642:W705" ca="1" si="32">NOW()</f>
        <v>45915.408431249998</v>
      </c>
      <c r="X642">
        <f>ROUND(Table58[[#This Row],[AVGGIFT]],1)</f>
        <v>5.7</v>
      </c>
    </row>
    <row r="643" spans="1:24" x14ac:dyDescent="0.35">
      <c r="A643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  <c r="N643">
        <f>VLOOKUP(Table58[[#This Row],[CONTROLN]],vlookup_table[],2,FALSE)</f>
        <v>0</v>
      </c>
      <c r="O643">
        <f>VLOOKUP(Table58[[#This Row],[CONTROLN]],vlookup_table[],4,FALSE)</f>
        <v>0</v>
      </c>
      <c r="P643" t="str">
        <f>VLOOKUP(Table58[[#This Row],[CONTROLN]],vlookup_table[],5,FALSE)</f>
        <v>T2</v>
      </c>
      <c r="Q643">
        <f>VLOOKUP(Table58[[#This Row],[CONTROLN]],vlookup_table[],7,FALSE)</f>
        <v>10</v>
      </c>
      <c r="R643" t="str">
        <f t="shared" si="30"/>
        <v/>
      </c>
      <c r="S6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3" t="str">
        <f>IF(Table58[[#This Row],[GENDER]]="M","Hombre","Mujer")</f>
        <v>Mujer</v>
      </c>
      <c r="U643" t="str">
        <f>_xlfn.CONCAT(Table58[[#This Row],[STATE]]," ", Table58[[#This Row],[DOMAIN]])</f>
        <v>KY T2</v>
      </c>
      <c r="V643" s="2">
        <f t="shared" ca="1" si="31"/>
        <v>45915</v>
      </c>
      <c r="W643" s="3">
        <f t="shared" ca="1" si="32"/>
        <v>45915.408431249998</v>
      </c>
      <c r="X643">
        <f>ROUND(Table58[[#This Row],[AVGGIFT]],1)</f>
        <v>6.4</v>
      </c>
    </row>
    <row r="644" spans="1:24" x14ac:dyDescent="0.35">
      <c r="A644">
        <v>13551</v>
      </c>
      <c r="B644" t="s">
        <v>22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  <c r="N644">
        <f>VLOOKUP(Table58[[#This Row],[CONTROLN]],vlookup_table[],2,FALSE)</f>
        <v>0</v>
      </c>
      <c r="O644">
        <f>VLOOKUP(Table58[[#This Row],[CONTROLN]],vlookup_table[],4,FALSE)</f>
        <v>6201</v>
      </c>
      <c r="P644" t="str">
        <f>VLOOKUP(Table58[[#This Row],[CONTROLN]],vlookup_table[],5,FALSE)</f>
        <v/>
      </c>
      <c r="Q644">
        <f>VLOOKUP(Table58[[#This Row],[CONTROLN]],vlookup_table[],7,FALSE)</f>
        <v>10</v>
      </c>
      <c r="R644">
        <f t="shared" si="30"/>
        <v>35</v>
      </c>
      <c r="S64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644" t="str">
        <f>IF(Table58[[#This Row],[GENDER]]="M","Hombre","Mujer")</f>
        <v>Mujer</v>
      </c>
      <c r="U644" t="str">
        <f>_xlfn.CONCAT(Table58[[#This Row],[STATE]]," ", Table58[[#This Row],[DOMAIN]])</f>
        <v xml:space="preserve">CA </v>
      </c>
      <c r="V644" s="2">
        <f t="shared" ca="1" si="31"/>
        <v>45915</v>
      </c>
      <c r="W644" s="3">
        <f t="shared" ca="1" si="32"/>
        <v>45915.408431249998</v>
      </c>
      <c r="X644">
        <f>ROUND(Table58[[#This Row],[AVGGIFT]],1)</f>
        <v>28.9</v>
      </c>
    </row>
    <row r="645" spans="1:24" x14ac:dyDescent="0.35">
      <c r="A645">
        <v>170935</v>
      </c>
      <c r="B645" t="s">
        <v>22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  <c r="N645">
        <f>VLOOKUP(Table58[[#This Row],[CONTROLN]],vlookup_table[],2,FALSE)</f>
        <v>0</v>
      </c>
      <c r="O645">
        <f>VLOOKUP(Table58[[#This Row],[CONTROLN]],vlookup_table[],4,FALSE)</f>
        <v>0</v>
      </c>
      <c r="P645" t="str">
        <f>VLOOKUP(Table58[[#This Row],[CONTROLN]],vlookup_table[],5,FALSE)</f>
        <v>R2</v>
      </c>
      <c r="Q645">
        <f>VLOOKUP(Table58[[#This Row],[CONTROLN]],vlookup_table[],7,FALSE)</f>
        <v>10</v>
      </c>
      <c r="R645" t="str">
        <f t="shared" si="30"/>
        <v/>
      </c>
      <c r="S6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45" t="str">
        <f>IF(Table58[[#This Row],[GENDER]]="M","Hombre","Mujer")</f>
        <v>Mujer</v>
      </c>
      <c r="U645" t="str">
        <f>_xlfn.CONCAT(Table58[[#This Row],[STATE]]," ", Table58[[#This Row],[DOMAIN]])</f>
        <v>CA R2</v>
      </c>
      <c r="V645" s="2">
        <f t="shared" ca="1" si="31"/>
        <v>45915</v>
      </c>
      <c r="W645" s="3">
        <f t="shared" ca="1" si="32"/>
        <v>45915.408431249998</v>
      </c>
      <c r="X645">
        <f>ROUND(Table58[[#This Row],[AVGGIFT]],1)</f>
        <v>10.7</v>
      </c>
    </row>
    <row r="646" spans="1:24" x14ac:dyDescent="0.35">
      <c r="A646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  <c r="N646">
        <f>VLOOKUP(Table58[[#This Row],[CONTROLN]],vlookup_table[],2,FALSE)</f>
        <v>1</v>
      </c>
      <c r="O646">
        <f>VLOOKUP(Table58[[#This Row],[CONTROLN]],vlookup_table[],4,FALSE)</f>
        <v>5601</v>
      </c>
      <c r="P646" t="str">
        <f>VLOOKUP(Table58[[#This Row],[CONTROLN]],vlookup_table[],5,FALSE)</f>
        <v>T2</v>
      </c>
      <c r="Q646">
        <f>VLOOKUP(Table58[[#This Row],[CONTROLN]],vlookup_table[],7,FALSE)</f>
        <v>20</v>
      </c>
      <c r="R646">
        <f t="shared" si="30"/>
        <v>41</v>
      </c>
      <c r="S6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6" t="str">
        <f>IF(Table58[[#This Row],[GENDER]]="M","Hombre","Mujer")</f>
        <v>Hombre</v>
      </c>
      <c r="U646" t="str">
        <f>_xlfn.CONCAT(Table58[[#This Row],[STATE]]," ", Table58[[#This Row],[DOMAIN]])</f>
        <v>TX T2</v>
      </c>
      <c r="V646" s="2">
        <f t="shared" ca="1" si="31"/>
        <v>45915</v>
      </c>
      <c r="W646" s="3">
        <f t="shared" ca="1" si="32"/>
        <v>45915.408431249998</v>
      </c>
      <c r="X646">
        <f>ROUND(Table58[[#This Row],[AVGGIFT]],1)</f>
        <v>20</v>
      </c>
    </row>
    <row r="647" spans="1:24" x14ac:dyDescent="0.35">
      <c r="A647">
        <v>170215</v>
      </c>
      <c r="B647" t="s">
        <v>22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  <c r="N647">
        <f>VLOOKUP(Table58[[#This Row],[CONTROLN]],vlookup_table[],2,FALSE)</f>
        <v>0</v>
      </c>
      <c r="O647">
        <f>VLOOKUP(Table58[[#This Row],[CONTROLN]],vlookup_table[],4,FALSE)</f>
        <v>2001</v>
      </c>
      <c r="P647" t="str">
        <f>VLOOKUP(Table58[[#This Row],[CONTROLN]],vlookup_table[],5,FALSE)</f>
        <v>T2</v>
      </c>
      <c r="Q647">
        <f>VLOOKUP(Table58[[#This Row],[CONTROLN]],vlookup_table[],7,FALSE)</f>
        <v>8</v>
      </c>
      <c r="R647">
        <f t="shared" si="30"/>
        <v>77</v>
      </c>
      <c r="S6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47" t="str">
        <f>IF(Table58[[#This Row],[GENDER]]="M","Hombre","Mujer")</f>
        <v>Mujer</v>
      </c>
      <c r="U647" t="str">
        <f>_xlfn.CONCAT(Table58[[#This Row],[STATE]]," ", Table58[[#This Row],[DOMAIN]])</f>
        <v>CA T2</v>
      </c>
      <c r="V647" s="2">
        <f t="shared" ca="1" si="31"/>
        <v>45915</v>
      </c>
      <c r="W647" s="3">
        <f t="shared" ca="1" si="32"/>
        <v>45915.408431249998</v>
      </c>
      <c r="X647">
        <f>ROUND(Table58[[#This Row],[AVGGIFT]],1)</f>
        <v>4.5</v>
      </c>
    </row>
    <row r="648" spans="1:24" x14ac:dyDescent="0.35">
      <c r="A648">
        <v>168574</v>
      </c>
      <c r="B648" t="s">
        <v>22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  <c r="N648">
        <f>VLOOKUP(Table58[[#This Row],[CONTROLN]],vlookup_table[],2,FALSE)</f>
        <v>1</v>
      </c>
      <c r="O648">
        <f>VLOOKUP(Table58[[#This Row],[CONTROLN]],vlookup_table[],4,FALSE)</f>
        <v>0</v>
      </c>
      <c r="P648" t="str">
        <f>VLOOKUP(Table58[[#This Row],[CONTROLN]],vlookup_table[],5,FALSE)</f>
        <v>U3</v>
      </c>
      <c r="Q648">
        <f>VLOOKUP(Table58[[#This Row],[CONTROLN]],vlookup_table[],7,FALSE)</f>
        <v>100</v>
      </c>
      <c r="R648" t="str">
        <f t="shared" si="30"/>
        <v/>
      </c>
      <c r="S6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48" t="str">
        <f>IF(Table58[[#This Row],[GENDER]]="M","Hombre","Mujer")</f>
        <v>Hombre</v>
      </c>
      <c r="U648" t="str">
        <f>_xlfn.CONCAT(Table58[[#This Row],[STATE]]," ", Table58[[#This Row],[DOMAIN]])</f>
        <v>CA U3</v>
      </c>
      <c r="V648" s="2">
        <f t="shared" ca="1" si="31"/>
        <v>45915</v>
      </c>
      <c r="W648" s="3">
        <f t="shared" ca="1" si="32"/>
        <v>45915.408431249998</v>
      </c>
      <c r="X648">
        <f>ROUND(Table58[[#This Row],[AVGGIFT]],1)</f>
        <v>27.5</v>
      </c>
    </row>
    <row r="649" spans="1:24" x14ac:dyDescent="0.35">
      <c r="A649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  <c r="N649">
        <f>VLOOKUP(Table58[[#This Row],[CONTROLN]],vlookup_table[],2,FALSE)</f>
        <v>1</v>
      </c>
      <c r="O649">
        <f>VLOOKUP(Table58[[#This Row],[CONTROLN]],vlookup_table[],4,FALSE)</f>
        <v>5003</v>
      </c>
      <c r="P649" t="str">
        <f>VLOOKUP(Table58[[#This Row],[CONTROLN]],vlookup_table[],5,FALSE)</f>
        <v>C1</v>
      </c>
      <c r="Q649">
        <f>VLOOKUP(Table58[[#This Row],[CONTROLN]],vlookup_table[],7,FALSE)</f>
        <v>20</v>
      </c>
      <c r="R649">
        <f t="shared" si="30"/>
        <v>47</v>
      </c>
      <c r="S6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49" t="str">
        <f>IF(Table58[[#This Row],[GENDER]]="M","Hombre","Mujer")</f>
        <v>Hombre</v>
      </c>
      <c r="U649" t="str">
        <f>_xlfn.CONCAT(Table58[[#This Row],[STATE]]," ", Table58[[#This Row],[DOMAIN]])</f>
        <v>IL C1</v>
      </c>
      <c r="V649" s="2">
        <f t="shared" ca="1" si="31"/>
        <v>45915</v>
      </c>
      <c r="W649" s="3">
        <f t="shared" ca="1" si="32"/>
        <v>45915.408431249998</v>
      </c>
      <c r="X649">
        <f>ROUND(Table58[[#This Row],[AVGGIFT]],1)</f>
        <v>11.1</v>
      </c>
    </row>
    <row r="650" spans="1:24" x14ac:dyDescent="0.35">
      <c r="A650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  <c r="N650">
        <f>VLOOKUP(Table58[[#This Row],[CONTROLN]],vlookup_table[],2,FALSE)</f>
        <v>1002</v>
      </c>
      <c r="O650">
        <f>VLOOKUP(Table58[[#This Row],[CONTROLN]],vlookup_table[],4,FALSE)</f>
        <v>3501</v>
      </c>
      <c r="P650" t="str">
        <f>VLOOKUP(Table58[[#This Row],[CONTROLN]],vlookup_table[],5,FALSE)</f>
        <v>T2</v>
      </c>
      <c r="Q650">
        <f>VLOOKUP(Table58[[#This Row],[CONTROLN]],vlookup_table[],7,FALSE)</f>
        <v>20</v>
      </c>
      <c r="R650">
        <f t="shared" si="30"/>
        <v>62</v>
      </c>
      <c r="S6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50" t="str">
        <f>IF(Table58[[#This Row],[GENDER]]="M","Hombre","Mujer")</f>
        <v>Hombre</v>
      </c>
      <c r="U650" t="str">
        <f>_xlfn.CONCAT(Table58[[#This Row],[STATE]]," ", Table58[[#This Row],[DOMAIN]])</f>
        <v>NC T2</v>
      </c>
      <c r="V650" s="2">
        <f t="shared" ca="1" si="31"/>
        <v>45915</v>
      </c>
      <c r="W650" s="3">
        <f t="shared" ca="1" si="32"/>
        <v>45915.408431249998</v>
      </c>
      <c r="X650">
        <f>ROUND(Table58[[#This Row],[AVGGIFT]],1)</f>
        <v>11.6</v>
      </c>
    </row>
    <row r="651" spans="1:24" x14ac:dyDescent="0.35">
      <c r="A651">
        <v>161335</v>
      </c>
      <c r="B651" t="s">
        <v>22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  <c r="N651">
        <f>VLOOKUP(Table58[[#This Row],[CONTROLN]],vlookup_table[],2,FALSE)</f>
        <v>0</v>
      </c>
      <c r="O651">
        <f>VLOOKUP(Table58[[#This Row],[CONTROLN]],vlookup_table[],4,FALSE)</f>
        <v>2601</v>
      </c>
      <c r="P651" t="str">
        <f>VLOOKUP(Table58[[#This Row],[CONTROLN]],vlookup_table[],5,FALSE)</f>
        <v>R2</v>
      </c>
      <c r="Q651">
        <f>VLOOKUP(Table58[[#This Row],[CONTROLN]],vlookup_table[],7,FALSE)</f>
        <v>1392</v>
      </c>
      <c r="R651">
        <f t="shared" si="30"/>
        <v>71</v>
      </c>
      <c r="S6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51" t="str">
        <f>IF(Table58[[#This Row],[GENDER]]="M","Hombre","Mujer")</f>
        <v>Mujer</v>
      </c>
      <c r="U651" t="str">
        <f>_xlfn.CONCAT(Table58[[#This Row],[STATE]]," ", Table58[[#This Row],[DOMAIN]])</f>
        <v>CA R2</v>
      </c>
      <c r="V651" s="2">
        <f t="shared" ca="1" si="31"/>
        <v>45915</v>
      </c>
      <c r="W651" s="3">
        <f t="shared" ca="1" si="32"/>
        <v>45915.408431249998</v>
      </c>
      <c r="X651">
        <f>ROUND(Table58[[#This Row],[AVGGIFT]],1)</f>
        <v>6.1</v>
      </c>
    </row>
    <row r="652" spans="1:24" x14ac:dyDescent="0.35">
      <c r="A652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  <c r="N652">
        <f>VLOOKUP(Table58[[#This Row],[CONTROLN]],vlookup_table[],2,FALSE)</f>
        <v>2</v>
      </c>
      <c r="O652">
        <f>VLOOKUP(Table58[[#This Row],[CONTROLN]],vlookup_table[],4,FALSE)</f>
        <v>3801</v>
      </c>
      <c r="P652" t="str">
        <f>VLOOKUP(Table58[[#This Row],[CONTROLN]],vlookup_table[],5,FALSE)</f>
        <v>S2</v>
      </c>
      <c r="Q652">
        <f>VLOOKUP(Table58[[#This Row],[CONTROLN]],vlookup_table[],7,FALSE)</f>
        <v>10</v>
      </c>
      <c r="R652">
        <f t="shared" si="30"/>
        <v>59</v>
      </c>
      <c r="S6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52" t="str">
        <f>IF(Table58[[#This Row],[GENDER]]="M","Hombre","Mujer")</f>
        <v>Mujer</v>
      </c>
      <c r="U652" t="str">
        <f>_xlfn.CONCAT(Table58[[#This Row],[STATE]]," ", Table58[[#This Row],[DOMAIN]])</f>
        <v>MN S2</v>
      </c>
      <c r="V652" s="2">
        <f t="shared" ca="1" si="31"/>
        <v>45915</v>
      </c>
      <c r="W652" s="3">
        <f t="shared" ca="1" si="32"/>
        <v>45915.408431249998</v>
      </c>
      <c r="X652">
        <f>ROUND(Table58[[#This Row],[AVGGIFT]],1)</f>
        <v>8.5</v>
      </c>
    </row>
    <row r="653" spans="1:24" x14ac:dyDescent="0.35">
      <c r="A653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  <c r="N653">
        <f>VLOOKUP(Table58[[#This Row],[CONTROLN]],vlookup_table[],2,FALSE)</f>
        <v>0</v>
      </c>
      <c r="O653">
        <f>VLOOKUP(Table58[[#This Row],[CONTROLN]],vlookup_table[],4,FALSE)</f>
        <v>0</v>
      </c>
      <c r="P653" t="str">
        <f>VLOOKUP(Table58[[#This Row],[CONTROLN]],vlookup_table[],5,FALSE)</f>
        <v>T2</v>
      </c>
      <c r="Q653">
        <f>VLOOKUP(Table58[[#This Row],[CONTROLN]],vlookup_table[],7,FALSE)</f>
        <v>15</v>
      </c>
      <c r="R653" t="str">
        <f t="shared" si="30"/>
        <v/>
      </c>
      <c r="S6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53" t="str">
        <f>IF(Table58[[#This Row],[GENDER]]="M","Hombre","Mujer")</f>
        <v>Mujer</v>
      </c>
      <c r="U653" t="str">
        <f>_xlfn.CONCAT(Table58[[#This Row],[STATE]]," ", Table58[[#This Row],[DOMAIN]])</f>
        <v>TN T2</v>
      </c>
      <c r="V653" s="2">
        <f t="shared" ca="1" si="31"/>
        <v>45915</v>
      </c>
      <c r="W653" s="3">
        <f t="shared" ca="1" si="32"/>
        <v>45915.408431249998</v>
      </c>
      <c r="X653">
        <f>ROUND(Table58[[#This Row],[AVGGIFT]],1)</f>
        <v>9</v>
      </c>
    </row>
    <row r="654" spans="1:24" x14ac:dyDescent="0.35">
      <c r="A654">
        <v>143523</v>
      </c>
      <c r="B654" t="s">
        <v>22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  <c r="N654">
        <f>VLOOKUP(Table58[[#This Row],[CONTROLN]],vlookup_table[],2,FALSE)</f>
        <v>0</v>
      </c>
      <c r="O654">
        <f>VLOOKUP(Table58[[#This Row],[CONTROLN]],vlookup_table[],4,FALSE)</f>
        <v>1901</v>
      </c>
      <c r="P654" t="str">
        <f>VLOOKUP(Table58[[#This Row],[CONTROLN]],vlookup_table[],5,FALSE)</f>
        <v>U2</v>
      </c>
      <c r="Q654">
        <f>VLOOKUP(Table58[[#This Row],[CONTROLN]],vlookup_table[],7,FALSE)</f>
        <v>3</v>
      </c>
      <c r="R654">
        <f t="shared" si="30"/>
        <v>78</v>
      </c>
      <c r="S6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54" t="str">
        <f>IF(Table58[[#This Row],[GENDER]]="M","Hombre","Mujer")</f>
        <v>Mujer</v>
      </c>
      <c r="U654" t="str">
        <f>_xlfn.CONCAT(Table58[[#This Row],[STATE]]," ", Table58[[#This Row],[DOMAIN]])</f>
        <v>CA U2</v>
      </c>
      <c r="V654" s="2">
        <f t="shared" ca="1" si="31"/>
        <v>45915</v>
      </c>
      <c r="W654" s="3">
        <f t="shared" ca="1" si="32"/>
        <v>45915.408431249998</v>
      </c>
      <c r="X654">
        <f>ROUND(Table58[[#This Row],[AVGGIFT]],1)</f>
        <v>3.7</v>
      </c>
    </row>
    <row r="655" spans="1:24" x14ac:dyDescent="0.35">
      <c r="A655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  <c r="N655">
        <f>VLOOKUP(Table58[[#This Row],[CONTROLN]],vlookup_table[],2,FALSE)</f>
        <v>1</v>
      </c>
      <c r="O655">
        <f>VLOOKUP(Table58[[#This Row],[CONTROLN]],vlookup_table[],4,FALSE)</f>
        <v>5201</v>
      </c>
      <c r="P655" t="str">
        <f>VLOOKUP(Table58[[#This Row],[CONTROLN]],vlookup_table[],5,FALSE)</f>
        <v>R2</v>
      </c>
      <c r="Q655">
        <f>VLOOKUP(Table58[[#This Row],[CONTROLN]],vlookup_table[],7,FALSE)</f>
        <v>8</v>
      </c>
      <c r="R655">
        <f t="shared" si="30"/>
        <v>45</v>
      </c>
      <c r="S6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55" t="str">
        <f>IF(Table58[[#This Row],[GENDER]]="M","Hombre","Mujer")</f>
        <v>Hombre</v>
      </c>
      <c r="U655" t="str">
        <f>_xlfn.CONCAT(Table58[[#This Row],[STATE]]," ", Table58[[#This Row],[DOMAIN]])</f>
        <v>IN R2</v>
      </c>
      <c r="V655" s="2">
        <f t="shared" ca="1" si="31"/>
        <v>45915</v>
      </c>
      <c r="W655" s="3">
        <f t="shared" ca="1" si="32"/>
        <v>45915.408431249998</v>
      </c>
      <c r="X655">
        <f>ROUND(Table58[[#This Row],[AVGGIFT]],1)</f>
        <v>8</v>
      </c>
    </row>
    <row r="656" spans="1:24" x14ac:dyDescent="0.35">
      <c r="A656">
        <v>151902</v>
      </c>
      <c r="B656" t="s">
        <v>22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  <c r="N656">
        <f>VLOOKUP(Table58[[#This Row],[CONTROLN]],vlookup_table[],2,FALSE)</f>
        <v>1</v>
      </c>
      <c r="O656">
        <f>VLOOKUP(Table58[[#This Row],[CONTROLN]],vlookup_table[],4,FALSE)</f>
        <v>5001</v>
      </c>
      <c r="P656" t="str">
        <f>VLOOKUP(Table58[[#This Row],[CONTROLN]],vlookup_table[],5,FALSE)</f>
        <v>C2</v>
      </c>
      <c r="Q656">
        <f>VLOOKUP(Table58[[#This Row],[CONTROLN]],vlookup_table[],7,FALSE)</f>
        <v>10</v>
      </c>
      <c r="R656">
        <f t="shared" si="30"/>
        <v>47</v>
      </c>
      <c r="S6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56" t="str">
        <f>IF(Table58[[#This Row],[GENDER]]="M","Hombre","Mujer")</f>
        <v>Hombre</v>
      </c>
      <c r="U656" t="str">
        <f>_xlfn.CONCAT(Table58[[#This Row],[STATE]]," ", Table58[[#This Row],[DOMAIN]])</f>
        <v>CA C2</v>
      </c>
      <c r="V656" s="2">
        <f t="shared" ca="1" si="31"/>
        <v>45915</v>
      </c>
      <c r="W656" s="3">
        <f t="shared" ca="1" si="32"/>
        <v>45915.408431249998</v>
      </c>
      <c r="X656">
        <f>ROUND(Table58[[#This Row],[AVGGIFT]],1)</f>
        <v>7.3</v>
      </c>
    </row>
    <row r="657" spans="1:24" x14ac:dyDescent="0.35">
      <c r="A657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  <c r="N657">
        <f>VLOOKUP(Table58[[#This Row],[CONTROLN]],vlookup_table[],2,FALSE)</f>
        <v>0</v>
      </c>
      <c r="O657">
        <f>VLOOKUP(Table58[[#This Row],[CONTROLN]],vlookup_table[],4,FALSE)</f>
        <v>0</v>
      </c>
      <c r="P657" t="str">
        <f>VLOOKUP(Table58[[#This Row],[CONTROLN]],vlookup_table[],5,FALSE)</f>
        <v>T2</v>
      </c>
      <c r="Q657">
        <f>VLOOKUP(Table58[[#This Row],[CONTROLN]],vlookup_table[],7,FALSE)</f>
        <v>25</v>
      </c>
      <c r="R657" t="str">
        <f t="shared" si="30"/>
        <v/>
      </c>
      <c r="S6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57" t="str">
        <f>IF(Table58[[#This Row],[GENDER]]="M","Hombre","Mujer")</f>
        <v>Mujer</v>
      </c>
      <c r="U657" t="str">
        <f>_xlfn.CONCAT(Table58[[#This Row],[STATE]]," ", Table58[[#This Row],[DOMAIN]])</f>
        <v>NM T2</v>
      </c>
      <c r="V657" s="2">
        <f t="shared" ca="1" si="31"/>
        <v>45915</v>
      </c>
      <c r="W657" s="3">
        <f t="shared" ca="1" si="32"/>
        <v>45915.408431249998</v>
      </c>
      <c r="X657">
        <f>ROUND(Table58[[#This Row],[AVGGIFT]],1)</f>
        <v>17.100000000000001</v>
      </c>
    </row>
    <row r="658" spans="1:24" x14ac:dyDescent="0.35">
      <c r="A658">
        <v>147636</v>
      </c>
      <c r="B658" t="s">
        <v>22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  <c r="N658">
        <f>VLOOKUP(Table58[[#This Row],[CONTROLN]],vlookup_table[],2,FALSE)</f>
        <v>1</v>
      </c>
      <c r="O658">
        <f>VLOOKUP(Table58[[#This Row],[CONTROLN]],vlookup_table[],4,FALSE)</f>
        <v>1601</v>
      </c>
      <c r="P658" t="str">
        <f>VLOOKUP(Table58[[#This Row],[CONTROLN]],vlookup_table[],5,FALSE)</f>
        <v>S2</v>
      </c>
      <c r="Q658">
        <f>VLOOKUP(Table58[[#This Row],[CONTROLN]],vlookup_table[],7,FALSE)</f>
        <v>11</v>
      </c>
      <c r="R658">
        <f t="shared" si="30"/>
        <v>81</v>
      </c>
      <c r="S6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58" t="str">
        <f>IF(Table58[[#This Row],[GENDER]]="M","Hombre","Mujer")</f>
        <v>Hombre</v>
      </c>
      <c r="U658" t="str">
        <f>_xlfn.CONCAT(Table58[[#This Row],[STATE]]," ", Table58[[#This Row],[DOMAIN]])</f>
        <v>CA S2</v>
      </c>
      <c r="V658" s="2">
        <f t="shared" ca="1" si="31"/>
        <v>45915</v>
      </c>
      <c r="W658" s="3">
        <f t="shared" ca="1" si="32"/>
        <v>45915.408431249998</v>
      </c>
      <c r="X658">
        <f>ROUND(Table58[[#This Row],[AVGGIFT]],1)</f>
        <v>4.3</v>
      </c>
    </row>
    <row r="659" spans="1:24" x14ac:dyDescent="0.35">
      <c r="A659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  <c r="N659">
        <f>VLOOKUP(Table58[[#This Row],[CONTROLN]],vlookup_table[],2,FALSE)</f>
        <v>1</v>
      </c>
      <c r="O659">
        <f>VLOOKUP(Table58[[#This Row],[CONTROLN]],vlookup_table[],4,FALSE)</f>
        <v>4406</v>
      </c>
      <c r="P659" t="str">
        <f>VLOOKUP(Table58[[#This Row],[CONTROLN]],vlookup_table[],5,FALSE)</f>
        <v>T2</v>
      </c>
      <c r="Q659">
        <f>VLOOKUP(Table58[[#This Row],[CONTROLN]],vlookup_table[],7,FALSE)</f>
        <v>9</v>
      </c>
      <c r="R659">
        <f t="shared" si="30"/>
        <v>53</v>
      </c>
      <c r="S6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59" t="str">
        <f>IF(Table58[[#This Row],[GENDER]]="M","Hombre","Mujer")</f>
        <v>Hombre</v>
      </c>
      <c r="U659" t="str">
        <f>_xlfn.CONCAT(Table58[[#This Row],[STATE]]," ", Table58[[#This Row],[DOMAIN]])</f>
        <v>MN T2</v>
      </c>
      <c r="V659" s="2">
        <f t="shared" ca="1" si="31"/>
        <v>45915</v>
      </c>
      <c r="W659" s="3">
        <f t="shared" ca="1" si="32"/>
        <v>45915.408431249998</v>
      </c>
      <c r="X659">
        <f>ROUND(Table58[[#This Row],[AVGGIFT]],1)</f>
        <v>6</v>
      </c>
    </row>
    <row r="660" spans="1:24" x14ac:dyDescent="0.35">
      <c r="A660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  <c r="N660">
        <f>VLOOKUP(Table58[[#This Row],[CONTROLN]],vlookup_table[],2,FALSE)</f>
        <v>1</v>
      </c>
      <c r="O660">
        <f>VLOOKUP(Table58[[#This Row],[CONTROLN]],vlookup_table[],4,FALSE)</f>
        <v>0</v>
      </c>
      <c r="P660" t="str">
        <f>VLOOKUP(Table58[[#This Row],[CONTROLN]],vlookup_table[],5,FALSE)</f>
        <v>S1</v>
      </c>
      <c r="Q660">
        <f>VLOOKUP(Table58[[#This Row],[CONTROLN]],vlookup_table[],7,FALSE)</f>
        <v>15</v>
      </c>
      <c r="R660" t="str">
        <f t="shared" si="30"/>
        <v/>
      </c>
      <c r="S6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60" t="str">
        <f>IF(Table58[[#This Row],[GENDER]]="M","Hombre","Mujer")</f>
        <v>Hombre</v>
      </c>
      <c r="U660" t="str">
        <f>_xlfn.CONCAT(Table58[[#This Row],[STATE]]," ", Table58[[#This Row],[DOMAIN]])</f>
        <v>IL S1</v>
      </c>
      <c r="V660" s="2">
        <f t="shared" ca="1" si="31"/>
        <v>45915</v>
      </c>
      <c r="W660" s="3">
        <f t="shared" ca="1" si="32"/>
        <v>45915.408431249998</v>
      </c>
      <c r="X660">
        <f>ROUND(Table58[[#This Row],[AVGGIFT]],1)</f>
        <v>9</v>
      </c>
    </row>
    <row r="661" spans="1:24" x14ac:dyDescent="0.35">
      <c r="A66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  <c r="N661">
        <f>VLOOKUP(Table58[[#This Row],[CONTROLN]],vlookup_table[],2,FALSE)</f>
        <v>0</v>
      </c>
      <c r="O661">
        <f>VLOOKUP(Table58[[#This Row],[CONTROLN]],vlookup_table[],4,FALSE)</f>
        <v>0</v>
      </c>
      <c r="P661" t="str">
        <f>VLOOKUP(Table58[[#This Row],[CONTROLN]],vlookup_table[],5,FALSE)</f>
        <v>R2</v>
      </c>
      <c r="Q661">
        <f>VLOOKUP(Table58[[#This Row],[CONTROLN]],vlookup_table[],7,FALSE)</f>
        <v>10</v>
      </c>
      <c r="R661" t="str">
        <f t="shared" si="30"/>
        <v/>
      </c>
      <c r="S6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61" t="str">
        <f>IF(Table58[[#This Row],[GENDER]]="M","Hombre","Mujer")</f>
        <v>Mujer</v>
      </c>
      <c r="U661" t="str">
        <f>_xlfn.CONCAT(Table58[[#This Row],[STATE]]," ", Table58[[#This Row],[DOMAIN]])</f>
        <v>TX R2</v>
      </c>
      <c r="V661" s="2">
        <f t="shared" ca="1" si="31"/>
        <v>45915</v>
      </c>
      <c r="W661" s="3">
        <f t="shared" ca="1" si="32"/>
        <v>45915.408431249998</v>
      </c>
      <c r="X661">
        <f>ROUND(Table58[[#This Row],[AVGGIFT]],1)</f>
        <v>13.3</v>
      </c>
    </row>
    <row r="662" spans="1:24" x14ac:dyDescent="0.35">
      <c r="A662">
        <v>64165</v>
      </c>
      <c r="B662" t="s">
        <v>56</v>
      </c>
      <c r="C662" t="s">
        <v>17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  <c r="N662">
        <f>VLOOKUP(Table58[[#This Row],[CONTROLN]],vlookup_table[],2,FALSE)</f>
        <v>0</v>
      </c>
      <c r="O662">
        <f>VLOOKUP(Table58[[#This Row],[CONTROLN]],vlookup_table[],4,FALSE)</f>
        <v>6401</v>
      </c>
      <c r="P662" t="str">
        <f>VLOOKUP(Table58[[#This Row],[CONTROLN]],vlookup_table[],5,FALSE)</f>
        <v>T2</v>
      </c>
      <c r="Q662">
        <f>VLOOKUP(Table58[[#This Row],[CONTROLN]],vlookup_table[],7,FALSE)</f>
        <v>20</v>
      </c>
      <c r="R662">
        <f t="shared" si="30"/>
        <v>33</v>
      </c>
      <c r="S6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62" t="str">
        <f>IF(Table58[[#This Row],[GENDER]]="M","Hombre","Mujer")</f>
        <v>Mujer</v>
      </c>
      <c r="U662" t="str">
        <f>_xlfn.CONCAT(Table58[[#This Row],[STATE]]," ", Table58[[#This Row],[DOMAIN]])</f>
        <v>AZ T2</v>
      </c>
      <c r="V662" s="2">
        <f t="shared" ca="1" si="31"/>
        <v>45915</v>
      </c>
      <c r="W662" s="3">
        <f t="shared" ca="1" si="32"/>
        <v>45915.408431249998</v>
      </c>
      <c r="X662">
        <f>ROUND(Table58[[#This Row],[AVGGIFT]],1)</f>
        <v>7.8</v>
      </c>
    </row>
    <row r="663" spans="1:24" x14ac:dyDescent="0.35">
      <c r="A663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  <c r="N663">
        <f>VLOOKUP(Table58[[#This Row],[CONTROLN]],vlookup_table[],2,FALSE)</f>
        <v>2</v>
      </c>
      <c r="O663">
        <f>VLOOKUP(Table58[[#This Row],[CONTROLN]],vlookup_table[],4,FALSE)</f>
        <v>2708</v>
      </c>
      <c r="P663" t="str">
        <f>VLOOKUP(Table58[[#This Row],[CONTROLN]],vlookup_table[],5,FALSE)</f>
        <v>S1</v>
      </c>
      <c r="Q663">
        <f>VLOOKUP(Table58[[#This Row],[CONTROLN]],vlookup_table[],7,FALSE)</f>
        <v>10</v>
      </c>
      <c r="R663">
        <f t="shared" si="30"/>
        <v>69</v>
      </c>
      <c r="S6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63" t="str">
        <f>IF(Table58[[#This Row],[GENDER]]="M","Hombre","Mujer")</f>
        <v>Hombre</v>
      </c>
      <c r="U663" t="str">
        <f>_xlfn.CONCAT(Table58[[#This Row],[STATE]]," ", Table58[[#This Row],[DOMAIN]])</f>
        <v>OR S1</v>
      </c>
      <c r="V663" s="2">
        <f t="shared" ca="1" si="31"/>
        <v>45915</v>
      </c>
      <c r="W663" s="3">
        <f t="shared" ca="1" si="32"/>
        <v>45915.408431249998</v>
      </c>
      <c r="X663">
        <f>ROUND(Table58[[#This Row],[AVGGIFT]],1)</f>
        <v>9.3000000000000007</v>
      </c>
    </row>
    <row r="664" spans="1:24" x14ac:dyDescent="0.35">
      <c r="A664">
        <v>111021</v>
      </c>
      <c r="B664" t="s">
        <v>33</v>
      </c>
      <c r="C664" t="s">
        <v>17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  <c r="N664">
        <f>VLOOKUP(Table58[[#This Row],[CONTROLN]],vlookup_table[],2,FALSE)</f>
        <v>0</v>
      </c>
      <c r="O664">
        <f>VLOOKUP(Table58[[#This Row],[CONTROLN]],vlookup_table[],4,FALSE)</f>
        <v>0</v>
      </c>
      <c r="P664" t="str">
        <f>VLOOKUP(Table58[[#This Row],[CONTROLN]],vlookup_table[],5,FALSE)</f>
        <v>R3</v>
      </c>
      <c r="Q664">
        <f>VLOOKUP(Table58[[#This Row],[CONTROLN]],vlookup_table[],7,FALSE)</f>
        <v>10</v>
      </c>
      <c r="R664" t="str">
        <f t="shared" si="30"/>
        <v/>
      </c>
      <c r="S6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64" t="str">
        <f>IF(Table58[[#This Row],[GENDER]]="M","Hombre","Mujer")</f>
        <v>Mujer</v>
      </c>
      <c r="U664" t="str">
        <f>_xlfn.CONCAT(Table58[[#This Row],[STATE]]," ", Table58[[#This Row],[DOMAIN]])</f>
        <v>AR R3</v>
      </c>
      <c r="V664" s="2">
        <f t="shared" ca="1" si="31"/>
        <v>45915</v>
      </c>
      <c r="W664" s="3">
        <f t="shared" ca="1" si="32"/>
        <v>45915.408431249998</v>
      </c>
      <c r="X664">
        <f>ROUND(Table58[[#This Row],[AVGGIFT]],1)</f>
        <v>12.5</v>
      </c>
    </row>
    <row r="665" spans="1:24" x14ac:dyDescent="0.35">
      <c r="A665">
        <v>169280</v>
      </c>
      <c r="B665" t="s">
        <v>22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  <c r="N665">
        <f>VLOOKUP(Table58[[#This Row],[CONTROLN]],vlookup_table[],2,FALSE)</f>
        <v>0</v>
      </c>
      <c r="O665">
        <f>VLOOKUP(Table58[[#This Row],[CONTROLN]],vlookup_table[],4,FALSE)</f>
        <v>7001</v>
      </c>
      <c r="P665" t="str">
        <f>VLOOKUP(Table58[[#This Row],[CONTROLN]],vlookup_table[],5,FALSE)</f>
        <v>S2</v>
      </c>
      <c r="Q665">
        <f>VLOOKUP(Table58[[#This Row],[CONTROLN]],vlookup_table[],7,FALSE)</f>
        <v>10</v>
      </c>
      <c r="R665">
        <f t="shared" si="30"/>
        <v>27</v>
      </c>
      <c r="S6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65" t="str">
        <f>IF(Table58[[#This Row],[GENDER]]="M","Hombre","Mujer")</f>
        <v>Mujer</v>
      </c>
      <c r="U665" t="str">
        <f>_xlfn.CONCAT(Table58[[#This Row],[STATE]]," ", Table58[[#This Row],[DOMAIN]])</f>
        <v>CA S2</v>
      </c>
      <c r="V665" s="2">
        <f t="shared" ca="1" si="31"/>
        <v>45915</v>
      </c>
      <c r="W665" s="3">
        <f t="shared" ca="1" si="32"/>
        <v>45915.408431249998</v>
      </c>
      <c r="X665">
        <f>ROUND(Table58[[#This Row],[AVGGIFT]],1)</f>
        <v>8.3000000000000007</v>
      </c>
    </row>
    <row r="666" spans="1:24" x14ac:dyDescent="0.35">
      <c r="A666">
        <v>138590</v>
      </c>
      <c r="B666" t="s">
        <v>56</v>
      </c>
      <c r="C666" t="s">
        <v>109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  <c r="N666">
        <f>VLOOKUP(Table58[[#This Row],[CONTROLN]],vlookup_table[],2,FALSE)</f>
        <v>0</v>
      </c>
      <c r="O666">
        <f>VLOOKUP(Table58[[#This Row],[CONTROLN]],vlookup_table[],4,FALSE)</f>
        <v>5307</v>
      </c>
      <c r="P666" t="str">
        <f>VLOOKUP(Table58[[#This Row],[CONTROLN]],vlookup_table[],5,FALSE)</f>
        <v>S1</v>
      </c>
      <c r="Q666">
        <f>VLOOKUP(Table58[[#This Row],[CONTROLN]],vlookup_table[],7,FALSE)</f>
        <v>30</v>
      </c>
      <c r="R666">
        <f t="shared" si="30"/>
        <v>43</v>
      </c>
      <c r="S6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66" t="str">
        <f>IF(Table58[[#This Row],[GENDER]]="M","Hombre","Mujer")</f>
        <v>Mujer</v>
      </c>
      <c r="U666" t="str">
        <f>_xlfn.CONCAT(Table58[[#This Row],[STATE]]," ", Table58[[#This Row],[DOMAIN]])</f>
        <v>AZ S1</v>
      </c>
      <c r="V666" s="2">
        <f t="shared" ca="1" si="31"/>
        <v>45915</v>
      </c>
      <c r="W666" s="3">
        <f t="shared" ca="1" si="32"/>
        <v>45915.408431249998</v>
      </c>
      <c r="X666">
        <f>ROUND(Table58[[#This Row],[AVGGIFT]],1)</f>
        <v>12</v>
      </c>
    </row>
    <row r="667" spans="1:24" x14ac:dyDescent="0.35">
      <c r="A667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  <c r="N667">
        <f>VLOOKUP(Table58[[#This Row],[CONTROLN]],vlookup_table[],2,FALSE)</f>
        <v>1</v>
      </c>
      <c r="O667">
        <f>VLOOKUP(Table58[[#This Row],[CONTROLN]],vlookup_table[],4,FALSE)</f>
        <v>4201</v>
      </c>
      <c r="P667" t="str">
        <f>VLOOKUP(Table58[[#This Row],[CONTROLN]],vlookup_table[],5,FALSE)</f>
        <v>R2</v>
      </c>
      <c r="Q667">
        <f>VLOOKUP(Table58[[#This Row],[CONTROLN]],vlookup_table[],7,FALSE)</f>
        <v>22</v>
      </c>
      <c r="R667">
        <f t="shared" si="30"/>
        <v>55</v>
      </c>
      <c r="S6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67" t="str">
        <f>IF(Table58[[#This Row],[GENDER]]="M","Hombre","Mujer")</f>
        <v>Hombre</v>
      </c>
      <c r="U667" t="str">
        <f>_xlfn.CONCAT(Table58[[#This Row],[STATE]]," ", Table58[[#This Row],[DOMAIN]])</f>
        <v>TX R2</v>
      </c>
      <c r="V667" s="2">
        <f t="shared" ca="1" si="31"/>
        <v>45915</v>
      </c>
      <c r="W667" s="3">
        <f t="shared" ca="1" si="32"/>
        <v>45915.408431249998</v>
      </c>
      <c r="X667">
        <f>ROUND(Table58[[#This Row],[AVGGIFT]],1)</f>
        <v>17.399999999999999</v>
      </c>
    </row>
    <row r="668" spans="1:24" x14ac:dyDescent="0.35">
      <c r="A668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  <c r="N668">
        <f>VLOOKUP(Table58[[#This Row],[CONTROLN]],vlookup_table[],2,FALSE)</f>
        <v>1</v>
      </c>
      <c r="O668">
        <f>VLOOKUP(Table58[[#This Row],[CONTROLN]],vlookup_table[],4,FALSE)</f>
        <v>5601</v>
      </c>
      <c r="P668" t="str">
        <f>VLOOKUP(Table58[[#This Row],[CONTROLN]],vlookup_table[],5,FALSE)</f>
        <v>C1</v>
      </c>
      <c r="Q668">
        <f>VLOOKUP(Table58[[#This Row],[CONTROLN]],vlookup_table[],7,FALSE)</f>
        <v>20</v>
      </c>
      <c r="R668">
        <f t="shared" si="30"/>
        <v>41</v>
      </c>
      <c r="S6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68" t="str">
        <f>IF(Table58[[#This Row],[GENDER]]="M","Hombre","Mujer")</f>
        <v>Hombre</v>
      </c>
      <c r="U668" t="str">
        <f>_xlfn.CONCAT(Table58[[#This Row],[STATE]]," ", Table58[[#This Row],[DOMAIN]])</f>
        <v>TX C1</v>
      </c>
      <c r="V668" s="2">
        <f t="shared" ca="1" si="31"/>
        <v>45915</v>
      </c>
      <c r="W668" s="3">
        <f t="shared" ca="1" si="32"/>
        <v>45915.408431249998</v>
      </c>
      <c r="X668">
        <f>ROUND(Table58[[#This Row],[AVGGIFT]],1)</f>
        <v>12.4</v>
      </c>
    </row>
    <row r="669" spans="1:24" x14ac:dyDescent="0.35">
      <c r="A669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  <c r="N669">
        <f>VLOOKUP(Table58[[#This Row],[CONTROLN]],vlookup_table[],2,FALSE)</f>
        <v>1</v>
      </c>
      <c r="O669">
        <f>VLOOKUP(Table58[[#This Row],[CONTROLN]],vlookup_table[],4,FALSE)</f>
        <v>3301</v>
      </c>
      <c r="P669" t="str">
        <f>VLOOKUP(Table58[[#This Row],[CONTROLN]],vlookup_table[],5,FALSE)</f>
        <v>R3</v>
      </c>
      <c r="Q669">
        <f>VLOOKUP(Table58[[#This Row],[CONTROLN]],vlookup_table[],7,FALSE)</f>
        <v>6</v>
      </c>
      <c r="R669">
        <f t="shared" si="30"/>
        <v>64</v>
      </c>
      <c r="S6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69" t="str">
        <f>IF(Table58[[#This Row],[GENDER]]="M","Hombre","Mujer")</f>
        <v>Hombre</v>
      </c>
      <c r="U669" t="str">
        <f>_xlfn.CONCAT(Table58[[#This Row],[STATE]]," ", Table58[[#This Row],[DOMAIN]])</f>
        <v>MI R3</v>
      </c>
      <c r="V669" s="2">
        <f t="shared" ca="1" si="31"/>
        <v>45915</v>
      </c>
      <c r="W669" s="3">
        <f t="shared" ca="1" si="32"/>
        <v>45915.408431249998</v>
      </c>
      <c r="X669">
        <f>ROUND(Table58[[#This Row],[AVGGIFT]],1)</f>
        <v>5.0999999999999996</v>
      </c>
    </row>
    <row r="670" spans="1:24" x14ac:dyDescent="0.35">
      <c r="A670">
        <v>168423</v>
      </c>
      <c r="B670" t="s">
        <v>22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  <c r="N670">
        <f>VLOOKUP(Table58[[#This Row],[CONTROLN]],vlookup_table[],2,FALSE)</f>
        <v>0</v>
      </c>
      <c r="O670">
        <f>VLOOKUP(Table58[[#This Row],[CONTROLN]],vlookup_table[],4,FALSE)</f>
        <v>0</v>
      </c>
      <c r="P670" t="str">
        <f>VLOOKUP(Table58[[#This Row],[CONTROLN]],vlookup_table[],5,FALSE)</f>
        <v>U1</v>
      </c>
      <c r="Q670">
        <f>VLOOKUP(Table58[[#This Row],[CONTROLN]],vlookup_table[],7,FALSE)</f>
        <v>25</v>
      </c>
      <c r="R670" t="str">
        <f t="shared" si="30"/>
        <v/>
      </c>
      <c r="S6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70" t="str">
        <f>IF(Table58[[#This Row],[GENDER]]="M","Hombre","Mujer")</f>
        <v>Mujer</v>
      </c>
      <c r="U670" t="str">
        <f>_xlfn.CONCAT(Table58[[#This Row],[STATE]]," ", Table58[[#This Row],[DOMAIN]])</f>
        <v>CA U1</v>
      </c>
      <c r="V670" s="2">
        <f t="shared" ca="1" si="31"/>
        <v>45915</v>
      </c>
      <c r="W670" s="3">
        <f t="shared" ca="1" si="32"/>
        <v>45915.408431249998</v>
      </c>
      <c r="X670">
        <f>ROUND(Table58[[#This Row],[AVGGIFT]],1)</f>
        <v>20</v>
      </c>
    </row>
    <row r="671" spans="1:24" x14ac:dyDescent="0.35">
      <c r="A671">
        <v>169605</v>
      </c>
      <c r="B671" t="s">
        <v>22</v>
      </c>
      <c r="C671" t="s">
        <v>109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  <c r="N671">
        <f>VLOOKUP(Table58[[#This Row],[CONTROLN]],vlookup_table[],2,FALSE)</f>
        <v>0</v>
      </c>
      <c r="O671">
        <f>VLOOKUP(Table58[[#This Row],[CONTROLN]],vlookup_table[],4,FALSE)</f>
        <v>0</v>
      </c>
      <c r="P671" t="str">
        <f>VLOOKUP(Table58[[#This Row],[CONTROLN]],vlookup_table[],5,FALSE)</f>
        <v>C3</v>
      </c>
      <c r="Q671">
        <f>VLOOKUP(Table58[[#This Row],[CONTROLN]],vlookup_table[],7,FALSE)</f>
        <v>7</v>
      </c>
      <c r="R671" t="str">
        <f t="shared" si="30"/>
        <v/>
      </c>
      <c r="S6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71" t="str">
        <f>IF(Table58[[#This Row],[GENDER]]="M","Hombre","Mujer")</f>
        <v>Mujer</v>
      </c>
      <c r="U671" t="str">
        <f>_xlfn.CONCAT(Table58[[#This Row],[STATE]]," ", Table58[[#This Row],[DOMAIN]])</f>
        <v>CA C3</v>
      </c>
      <c r="V671" s="2">
        <f t="shared" ca="1" si="31"/>
        <v>45915</v>
      </c>
      <c r="W671" s="3">
        <f t="shared" ca="1" si="32"/>
        <v>45915.408431249998</v>
      </c>
      <c r="X671">
        <f>ROUND(Table58[[#This Row],[AVGGIFT]],1)</f>
        <v>6.7</v>
      </c>
    </row>
    <row r="672" spans="1:24" x14ac:dyDescent="0.35">
      <c r="A672">
        <v>157573</v>
      </c>
      <c r="B672" t="s">
        <v>22</v>
      </c>
      <c r="C672" t="s">
        <v>109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  <c r="N672">
        <f>VLOOKUP(Table58[[#This Row],[CONTROLN]],vlookup_table[],2,FALSE)</f>
        <v>0</v>
      </c>
      <c r="O672">
        <f>VLOOKUP(Table58[[#This Row],[CONTROLN]],vlookup_table[],4,FALSE)</f>
        <v>0</v>
      </c>
      <c r="P672" t="str">
        <f>VLOOKUP(Table58[[#This Row],[CONTROLN]],vlookup_table[],5,FALSE)</f>
        <v>S1</v>
      </c>
      <c r="Q672">
        <f>VLOOKUP(Table58[[#This Row],[CONTROLN]],vlookup_table[],7,FALSE)</f>
        <v>47</v>
      </c>
      <c r="R672" t="str">
        <f t="shared" si="30"/>
        <v/>
      </c>
      <c r="S6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72" t="str">
        <f>IF(Table58[[#This Row],[GENDER]]="M","Hombre","Mujer")</f>
        <v>Mujer</v>
      </c>
      <c r="U672" t="str">
        <f>_xlfn.CONCAT(Table58[[#This Row],[STATE]]," ", Table58[[#This Row],[DOMAIN]])</f>
        <v>CA S1</v>
      </c>
      <c r="V672" s="2">
        <f t="shared" ca="1" si="31"/>
        <v>45915</v>
      </c>
      <c r="W672" s="3">
        <f t="shared" ca="1" si="32"/>
        <v>45915.408431249998</v>
      </c>
      <c r="X672">
        <f>ROUND(Table58[[#This Row],[AVGGIFT]],1)</f>
        <v>40.799999999999997</v>
      </c>
    </row>
    <row r="673" spans="1:24" x14ac:dyDescent="0.35">
      <c r="A673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  <c r="N673">
        <f>VLOOKUP(Table58[[#This Row],[CONTROLN]],vlookup_table[],2,FALSE)</f>
        <v>0</v>
      </c>
      <c r="O673">
        <f>VLOOKUP(Table58[[#This Row],[CONTROLN]],vlookup_table[],4,FALSE)</f>
        <v>0</v>
      </c>
      <c r="P673" t="str">
        <f>VLOOKUP(Table58[[#This Row],[CONTROLN]],vlookup_table[],5,FALSE)</f>
        <v>R2</v>
      </c>
      <c r="Q673">
        <f>VLOOKUP(Table58[[#This Row],[CONTROLN]],vlookup_table[],7,FALSE)</f>
        <v>15</v>
      </c>
      <c r="R673" t="str">
        <f t="shared" si="30"/>
        <v/>
      </c>
      <c r="S6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73" t="str">
        <f>IF(Table58[[#This Row],[GENDER]]="M","Hombre","Mujer")</f>
        <v>Hombre</v>
      </c>
      <c r="U673" t="str">
        <f>_xlfn.CONCAT(Table58[[#This Row],[STATE]]," ", Table58[[#This Row],[DOMAIN]])</f>
        <v>SC R2</v>
      </c>
      <c r="V673" s="2">
        <f t="shared" ca="1" si="31"/>
        <v>45915</v>
      </c>
      <c r="W673" s="3">
        <f t="shared" ca="1" si="32"/>
        <v>45915.408431249998</v>
      </c>
      <c r="X673">
        <f>ROUND(Table58[[#This Row],[AVGGIFT]],1)</f>
        <v>12.5</v>
      </c>
    </row>
    <row r="674" spans="1:24" x14ac:dyDescent="0.35">
      <c r="A674">
        <v>21855</v>
      </c>
      <c r="B674" t="s">
        <v>18</v>
      </c>
      <c r="C674" t="s">
        <v>17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  <c r="N674">
        <f>VLOOKUP(Table58[[#This Row],[CONTROLN]],vlookup_table[],2,FALSE)</f>
        <v>0</v>
      </c>
      <c r="O674">
        <f>VLOOKUP(Table58[[#This Row],[CONTROLN]],vlookup_table[],4,FALSE)</f>
        <v>0</v>
      </c>
      <c r="P674" t="str">
        <f>VLOOKUP(Table58[[#This Row],[CONTROLN]],vlookup_table[],5,FALSE)</f>
        <v>R2</v>
      </c>
      <c r="Q674">
        <f>VLOOKUP(Table58[[#This Row],[CONTROLN]],vlookup_table[],7,FALSE)</f>
        <v>20</v>
      </c>
      <c r="R674" t="str">
        <f t="shared" si="30"/>
        <v/>
      </c>
      <c r="S6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74" t="str">
        <f>IF(Table58[[#This Row],[GENDER]]="M","Hombre","Mujer")</f>
        <v>Mujer</v>
      </c>
      <c r="U674" t="str">
        <f>_xlfn.CONCAT(Table58[[#This Row],[STATE]]," ", Table58[[#This Row],[DOMAIN]])</f>
        <v>NC R2</v>
      </c>
      <c r="V674" s="2">
        <f t="shared" ca="1" si="31"/>
        <v>45915</v>
      </c>
      <c r="W674" s="3">
        <f t="shared" ca="1" si="32"/>
        <v>45915.408431249998</v>
      </c>
      <c r="X674">
        <f>ROUND(Table58[[#This Row],[AVGGIFT]],1)</f>
        <v>20</v>
      </c>
    </row>
    <row r="675" spans="1:24" x14ac:dyDescent="0.35">
      <c r="A675">
        <v>148511</v>
      </c>
      <c r="B675" t="s">
        <v>22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  <c r="N675">
        <f>VLOOKUP(Table58[[#This Row],[CONTROLN]],vlookup_table[],2,FALSE)</f>
        <v>0</v>
      </c>
      <c r="O675">
        <f>VLOOKUP(Table58[[#This Row],[CONTROLN]],vlookup_table[],4,FALSE)</f>
        <v>0</v>
      </c>
      <c r="P675" t="str">
        <f>VLOOKUP(Table58[[#This Row],[CONTROLN]],vlookup_table[],5,FALSE)</f>
        <v>S1</v>
      </c>
      <c r="Q675">
        <f>VLOOKUP(Table58[[#This Row],[CONTROLN]],vlookup_table[],7,FALSE)</f>
        <v>20</v>
      </c>
      <c r="R675" t="str">
        <f t="shared" si="30"/>
        <v/>
      </c>
      <c r="S6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75" t="str">
        <f>IF(Table58[[#This Row],[GENDER]]="M","Hombre","Mujer")</f>
        <v>Mujer</v>
      </c>
      <c r="U675" t="str">
        <f>_xlfn.CONCAT(Table58[[#This Row],[STATE]]," ", Table58[[#This Row],[DOMAIN]])</f>
        <v>CA S1</v>
      </c>
      <c r="V675" s="2">
        <f t="shared" ca="1" si="31"/>
        <v>45915</v>
      </c>
      <c r="W675" s="3">
        <f t="shared" ca="1" si="32"/>
        <v>45915.408431249998</v>
      </c>
      <c r="X675">
        <f>ROUND(Table58[[#This Row],[AVGGIFT]],1)</f>
        <v>11.8</v>
      </c>
    </row>
    <row r="676" spans="1:24" x14ac:dyDescent="0.35">
      <c r="A676">
        <v>3579</v>
      </c>
      <c r="B676" t="s">
        <v>22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  <c r="N676">
        <f>VLOOKUP(Table58[[#This Row],[CONTROLN]],vlookup_table[],2,FALSE)</f>
        <v>9</v>
      </c>
      <c r="O676">
        <f>VLOOKUP(Table58[[#This Row],[CONTROLN]],vlookup_table[],4,FALSE)</f>
        <v>6001</v>
      </c>
      <c r="P676" t="str">
        <f>VLOOKUP(Table58[[#This Row],[CONTROLN]],vlookup_table[],5,FALSE)</f>
        <v>T1</v>
      </c>
      <c r="Q676">
        <f>VLOOKUP(Table58[[#This Row],[CONTROLN]],vlookup_table[],7,FALSE)</f>
        <v>18</v>
      </c>
      <c r="R676">
        <f t="shared" si="30"/>
        <v>37</v>
      </c>
      <c r="S6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76" t="str">
        <f>IF(Table58[[#This Row],[GENDER]]="M","Hombre","Mujer")</f>
        <v>Hombre</v>
      </c>
      <c r="U676" t="str">
        <f>_xlfn.CONCAT(Table58[[#This Row],[STATE]]," ", Table58[[#This Row],[DOMAIN]])</f>
        <v>CA T1</v>
      </c>
      <c r="V676" s="2">
        <f t="shared" ca="1" si="31"/>
        <v>45915</v>
      </c>
      <c r="W676" s="3">
        <f t="shared" ca="1" si="32"/>
        <v>45915.408431249998</v>
      </c>
      <c r="X676">
        <f>ROUND(Table58[[#This Row],[AVGGIFT]],1)</f>
        <v>15.3</v>
      </c>
    </row>
    <row r="677" spans="1:24" x14ac:dyDescent="0.35">
      <c r="A677">
        <v>542</v>
      </c>
      <c r="B677" t="s">
        <v>36</v>
      </c>
      <c r="C677" t="s">
        <v>14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  <c r="N677">
        <f>VLOOKUP(Table58[[#This Row],[CONTROLN]],vlookup_table[],2,FALSE)</f>
        <v>0</v>
      </c>
      <c r="O677">
        <f>VLOOKUP(Table58[[#This Row],[CONTROLN]],vlookup_table[],4,FALSE)</f>
        <v>0</v>
      </c>
      <c r="P677" t="str">
        <f>VLOOKUP(Table58[[#This Row],[CONTROLN]],vlookup_table[],5,FALSE)</f>
        <v>T2</v>
      </c>
      <c r="Q677">
        <f>VLOOKUP(Table58[[#This Row],[CONTROLN]],vlookup_table[],7,FALSE)</f>
        <v>10</v>
      </c>
      <c r="R677" t="str">
        <f t="shared" si="30"/>
        <v/>
      </c>
      <c r="S6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77" t="str">
        <f>IF(Table58[[#This Row],[GENDER]]="M","Hombre","Mujer")</f>
        <v>Hombre</v>
      </c>
      <c r="U677" t="str">
        <f>_xlfn.CONCAT(Table58[[#This Row],[STATE]]," ", Table58[[#This Row],[DOMAIN]])</f>
        <v>WI T2</v>
      </c>
      <c r="V677" s="2">
        <f t="shared" ca="1" si="31"/>
        <v>45915</v>
      </c>
      <c r="W677" s="3">
        <f t="shared" ca="1" si="32"/>
        <v>45915.408431249998</v>
      </c>
      <c r="X677">
        <f>ROUND(Table58[[#This Row],[AVGGIFT]],1)</f>
        <v>6.3</v>
      </c>
    </row>
    <row r="678" spans="1:24" x14ac:dyDescent="0.35">
      <c r="A678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  <c r="N678">
        <f>VLOOKUP(Table58[[#This Row],[CONTROLN]],vlookup_table[],2,FALSE)</f>
        <v>2</v>
      </c>
      <c r="O678">
        <f>VLOOKUP(Table58[[#This Row],[CONTROLN]],vlookup_table[],4,FALSE)</f>
        <v>1503</v>
      </c>
      <c r="P678" t="str">
        <f>VLOOKUP(Table58[[#This Row],[CONTROLN]],vlookup_table[],5,FALSE)</f>
        <v>S1</v>
      </c>
      <c r="Q678">
        <f>VLOOKUP(Table58[[#This Row],[CONTROLN]],vlookup_table[],7,FALSE)</f>
        <v>15</v>
      </c>
      <c r="R678">
        <f t="shared" si="30"/>
        <v>82</v>
      </c>
      <c r="S6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78" t="str">
        <f>IF(Table58[[#This Row],[GENDER]]="M","Hombre","Mujer")</f>
        <v>Hombre</v>
      </c>
      <c r="U678" t="str">
        <f>_xlfn.CONCAT(Table58[[#This Row],[STATE]]," ", Table58[[#This Row],[DOMAIN]])</f>
        <v>IL S1</v>
      </c>
      <c r="V678" s="2">
        <f t="shared" ca="1" si="31"/>
        <v>45915</v>
      </c>
      <c r="W678" s="3">
        <f t="shared" ca="1" si="32"/>
        <v>45915.408431249998</v>
      </c>
      <c r="X678">
        <f>ROUND(Table58[[#This Row],[AVGGIFT]],1)</f>
        <v>12.3</v>
      </c>
    </row>
    <row r="679" spans="1:24" x14ac:dyDescent="0.35">
      <c r="A679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  <c r="N679">
        <f>VLOOKUP(Table58[[#This Row],[CONTROLN]],vlookup_table[],2,FALSE)</f>
        <v>28</v>
      </c>
      <c r="O679">
        <f>VLOOKUP(Table58[[#This Row],[CONTROLN]],vlookup_table[],4,FALSE)</f>
        <v>2401</v>
      </c>
      <c r="P679" t="str">
        <f>VLOOKUP(Table58[[#This Row],[CONTROLN]],vlookup_table[],5,FALSE)</f>
        <v>S1</v>
      </c>
      <c r="Q679">
        <f>VLOOKUP(Table58[[#This Row],[CONTROLN]],vlookup_table[],7,FALSE)</f>
        <v>15</v>
      </c>
      <c r="R679">
        <f t="shared" si="30"/>
        <v>73</v>
      </c>
      <c r="S6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79" t="str">
        <f>IF(Table58[[#This Row],[GENDER]]="M","Hombre","Mujer")</f>
        <v>Mujer</v>
      </c>
      <c r="U679" t="str">
        <f>_xlfn.CONCAT(Table58[[#This Row],[STATE]]," ", Table58[[#This Row],[DOMAIN]])</f>
        <v>TN S1</v>
      </c>
      <c r="V679" s="2">
        <f t="shared" ca="1" si="31"/>
        <v>45915</v>
      </c>
      <c r="W679" s="3">
        <f t="shared" ca="1" si="32"/>
        <v>45915.408431249998</v>
      </c>
      <c r="X679">
        <f>ROUND(Table58[[#This Row],[AVGGIFT]],1)</f>
        <v>10</v>
      </c>
    </row>
    <row r="680" spans="1:24" x14ac:dyDescent="0.35">
      <c r="A680">
        <v>160997</v>
      </c>
      <c r="B680" t="s">
        <v>22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  <c r="N680">
        <f>VLOOKUP(Table58[[#This Row],[CONTROLN]],vlookup_table[],2,FALSE)</f>
        <v>1</v>
      </c>
      <c r="O680">
        <f>VLOOKUP(Table58[[#This Row],[CONTROLN]],vlookup_table[],4,FALSE)</f>
        <v>0</v>
      </c>
      <c r="P680" t="str">
        <f>VLOOKUP(Table58[[#This Row],[CONTROLN]],vlookup_table[],5,FALSE)</f>
        <v>R2</v>
      </c>
      <c r="Q680">
        <f>VLOOKUP(Table58[[#This Row],[CONTROLN]],vlookup_table[],7,FALSE)</f>
        <v>10</v>
      </c>
      <c r="R680" t="str">
        <f t="shared" si="30"/>
        <v/>
      </c>
      <c r="S6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80" t="str">
        <f>IF(Table58[[#This Row],[GENDER]]="M","Hombre","Mujer")</f>
        <v>Hombre</v>
      </c>
      <c r="U680" t="str">
        <f>_xlfn.CONCAT(Table58[[#This Row],[STATE]]," ", Table58[[#This Row],[DOMAIN]])</f>
        <v>CA R2</v>
      </c>
      <c r="V680" s="2">
        <f t="shared" ca="1" si="31"/>
        <v>45915</v>
      </c>
      <c r="W680" s="3">
        <f t="shared" ca="1" si="32"/>
        <v>45915.408431249998</v>
      </c>
      <c r="X680">
        <f>ROUND(Table58[[#This Row],[AVGGIFT]],1)</f>
        <v>5.8</v>
      </c>
    </row>
    <row r="681" spans="1:24" x14ac:dyDescent="0.35">
      <c r="A68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  <c r="N681">
        <f>VLOOKUP(Table58[[#This Row],[CONTROLN]],vlookup_table[],2,FALSE)</f>
        <v>1</v>
      </c>
      <c r="O681">
        <f>VLOOKUP(Table58[[#This Row],[CONTROLN]],vlookup_table[],4,FALSE)</f>
        <v>2101</v>
      </c>
      <c r="P681" t="str">
        <f>VLOOKUP(Table58[[#This Row],[CONTROLN]],vlookup_table[],5,FALSE)</f>
        <v>C1</v>
      </c>
      <c r="Q681">
        <f>VLOOKUP(Table58[[#This Row],[CONTROLN]],vlookup_table[],7,FALSE)</f>
        <v>30</v>
      </c>
      <c r="R681">
        <f t="shared" si="30"/>
        <v>76</v>
      </c>
      <c r="S6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81" t="str">
        <f>IF(Table58[[#This Row],[GENDER]]="M","Hombre","Mujer")</f>
        <v>Hombre</v>
      </c>
      <c r="U681" t="str">
        <f>_xlfn.CONCAT(Table58[[#This Row],[STATE]]," ", Table58[[#This Row],[DOMAIN]])</f>
        <v>TX C1</v>
      </c>
      <c r="V681" s="2">
        <f t="shared" ca="1" si="31"/>
        <v>45915</v>
      </c>
      <c r="W681" s="3">
        <f t="shared" ca="1" si="32"/>
        <v>45915.408431249998</v>
      </c>
      <c r="X681">
        <f>ROUND(Table58[[#This Row],[AVGGIFT]],1)</f>
        <v>17.5</v>
      </c>
    </row>
    <row r="682" spans="1:24" x14ac:dyDescent="0.35">
      <c r="A682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  <c r="N682">
        <f>VLOOKUP(Table58[[#This Row],[CONTROLN]],vlookup_table[],2,FALSE)</f>
        <v>28</v>
      </c>
      <c r="O682">
        <f>VLOOKUP(Table58[[#This Row],[CONTROLN]],vlookup_table[],4,FALSE)</f>
        <v>0</v>
      </c>
      <c r="P682" t="str">
        <f>VLOOKUP(Table58[[#This Row],[CONTROLN]],vlookup_table[],5,FALSE)</f>
        <v>S1</v>
      </c>
      <c r="Q682">
        <f>VLOOKUP(Table58[[#This Row],[CONTROLN]],vlookup_table[],7,FALSE)</f>
        <v>15</v>
      </c>
      <c r="R682" t="str">
        <f t="shared" si="30"/>
        <v/>
      </c>
      <c r="S6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82" t="str">
        <f>IF(Table58[[#This Row],[GENDER]]="M","Hombre","Mujer")</f>
        <v>Mujer</v>
      </c>
      <c r="U682" t="str">
        <f>_xlfn.CONCAT(Table58[[#This Row],[STATE]]," ", Table58[[#This Row],[DOMAIN]])</f>
        <v>TX S1</v>
      </c>
      <c r="V682" s="2">
        <f t="shared" ca="1" si="31"/>
        <v>45915</v>
      </c>
      <c r="W682" s="3">
        <f t="shared" ca="1" si="32"/>
        <v>45915.408431249998</v>
      </c>
      <c r="X682">
        <f>ROUND(Table58[[#This Row],[AVGGIFT]],1)</f>
        <v>9</v>
      </c>
    </row>
    <row r="683" spans="1:24" x14ac:dyDescent="0.35">
      <c r="A683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  <c r="N683">
        <f>VLOOKUP(Table58[[#This Row],[CONTROLN]],vlookup_table[],2,FALSE)</f>
        <v>1</v>
      </c>
      <c r="O683">
        <f>VLOOKUP(Table58[[#This Row],[CONTROLN]],vlookup_table[],4,FALSE)</f>
        <v>0</v>
      </c>
      <c r="P683" t="str">
        <f>VLOOKUP(Table58[[#This Row],[CONTROLN]],vlookup_table[],5,FALSE)</f>
        <v>R3</v>
      </c>
      <c r="Q683">
        <f>VLOOKUP(Table58[[#This Row],[CONTROLN]],vlookup_table[],7,FALSE)</f>
        <v>10</v>
      </c>
      <c r="R683" t="str">
        <f t="shared" si="30"/>
        <v/>
      </c>
      <c r="S6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83" t="str">
        <f>IF(Table58[[#This Row],[GENDER]]="M","Hombre","Mujer")</f>
        <v>Hombre</v>
      </c>
      <c r="U683" t="str">
        <f>_xlfn.CONCAT(Table58[[#This Row],[STATE]]," ", Table58[[#This Row],[DOMAIN]])</f>
        <v>TX R3</v>
      </c>
      <c r="V683" s="2">
        <f t="shared" ca="1" si="31"/>
        <v>45915</v>
      </c>
      <c r="W683" s="3">
        <f t="shared" ca="1" si="32"/>
        <v>45915.408431249998</v>
      </c>
      <c r="X683">
        <f>ROUND(Table58[[#This Row],[AVGGIFT]],1)</f>
        <v>8</v>
      </c>
    </row>
    <row r="684" spans="1:24" x14ac:dyDescent="0.35">
      <c r="A684">
        <v>146703</v>
      </c>
      <c r="B684" t="s">
        <v>22</v>
      </c>
      <c r="C684" t="s">
        <v>109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  <c r="N684">
        <f>VLOOKUP(Table58[[#This Row],[CONTROLN]],vlookup_table[],2,FALSE)</f>
        <v>1</v>
      </c>
      <c r="O684">
        <f>VLOOKUP(Table58[[#This Row],[CONTROLN]],vlookup_table[],4,FALSE)</f>
        <v>0</v>
      </c>
      <c r="P684" t="str">
        <f>VLOOKUP(Table58[[#This Row],[CONTROLN]],vlookup_table[],5,FALSE)</f>
        <v>C3</v>
      </c>
      <c r="Q684">
        <f>VLOOKUP(Table58[[#This Row],[CONTROLN]],vlookup_table[],7,FALSE)</f>
        <v>15</v>
      </c>
      <c r="R684" t="str">
        <f t="shared" si="30"/>
        <v/>
      </c>
      <c r="S6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84" t="str">
        <f>IF(Table58[[#This Row],[GENDER]]="M","Hombre","Mujer")</f>
        <v>Mujer</v>
      </c>
      <c r="U684" t="str">
        <f>_xlfn.CONCAT(Table58[[#This Row],[STATE]]," ", Table58[[#This Row],[DOMAIN]])</f>
        <v>CA C3</v>
      </c>
      <c r="V684" s="2">
        <f t="shared" ca="1" si="31"/>
        <v>45915</v>
      </c>
      <c r="W684" s="3">
        <f t="shared" ca="1" si="32"/>
        <v>45915.408431249998</v>
      </c>
      <c r="X684">
        <f>ROUND(Table58[[#This Row],[AVGGIFT]],1)</f>
        <v>12.5</v>
      </c>
    </row>
    <row r="685" spans="1:24" x14ac:dyDescent="0.35">
      <c r="A685">
        <v>81298</v>
      </c>
      <c r="B685" t="s">
        <v>36</v>
      </c>
      <c r="C685" t="s">
        <v>109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  <c r="N685">
        <f>VLOOKUP(Table58[[#This Row],[CONTROLN]],vlookup_table[],2,FALSE)</f>
        <v>1002</v>
      </c>
      <c r="O685">
        <f>VLOOKUP(Table58[[#This Row],[CONTROLN]],vlookup_table[],4,FALSE)</f>
        <v>4612</v>
      </c>
      <c r="P685" t="str">
        <f>VLOOKUP(Table58[[#This Row],[CONTROLN]],vlookup_table[],5,FALSE)</f>
        <v>C2</v>
      </c>
      <c r="Q685">
        <f>VLOOKUP(Table58[[#This Row],[CONTROLN]],vlookup_table[],7,FALSE)</f>
        <v>10</v>
      </c>
      <c r="R685">
        <f t="shared" si="30"/>
        <v>50</v>
      </c>
      <c r="S6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85" t="str">
        <f>IF(Table58[[#This Row],[GENDER]]="M","Hombre","Mujer")</f>
        <v>Mujer</v>
      </c>
      <c r="U685" t="str">
        <f>_xlfn.CONCAT(Table58[[#This Row],[STATE]]," ", Table58[[#This Row],[DOMAIN]])</f>
        <v>WI C2</v>
      </c>
      <c r="V685" s="2">
        <f t="shared" ca="1" si="31"/>
        <v>45915</v>
      </c>
      <c r="W685" s="3">
        <f t="shared" ca="1" si="32"/>
        <v>45915.408431249998</v>
      </c>
      <c r="X685">
        <f>ROUND(Table58[[#This Row],[AVGGIFT]],1)</f>
        <v>9.6999999999999993</v>
      </c>
    </row>
    <row r="686" spans="1:24" x14ac:dyDescent="0.35">
      <c r="A686">
        <v>172301</v>
      </c>
      <c r="B686" t="s">
        <v>22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  <c r="N686">
        <f>VLOOKUP(Table58[[#This Row],[CONTROLN]],vlookup_table[],2,FALSE)</f>
        <v>2</v>
      </c>
      <c r="O686">
        <f>VLOOKUP(Table58[[#This Row],[CONTROLN]],vlookup_table[],4,FALSE)</f>
        <v>2301</v>
      </c>
      <c r="P686" t="str">
        <f>VLOOKUP(Table58[[#This Row],[CONTROLN]],vlookup_table[],5,FALSE)</f>
        <v>U1</v>
      </c>
      <c r="Q686">
        <f>VLOOKUP(Table58[[#This Row],[CONTROLN]],vlookup_table[],7,FALSE)</f>
        <v>23</v>
      </c>
      <c r="R686">
        <f t="shared" si="30"/>
        <v>74</v>
      </c>
      <c r="S6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86" t="str">
        <f>IF(Table58[[#This Row],[GENDER]]="M","Hombre","Mujer")</f>
        <v>Hombre</v>
      </c>
      <c r="U686" t="str">
        <f>_xlfn.CONCAT(Table58[[#This Row],[STATE]]," ", Table58[[#This Row],[DOMAIN]])</f>
        <v>CA U1</v>
      </c>
      <c r="V686" s="2">
        <f t="shared" ca="1" si="31"/>
        <v>45915</v>
      </c>
      <c r="W686" s="3">
        <f t="shared" ca="1" si="32"/>
        <v>45915.408431249998</v>
      </c>
      <c r="X686">
        <f>ROUND(Table58[[#This Row],[AVGGIFT]],1)</f>
        <v>12.8</v>
      </c>
    </row>
    <row r="687" spans="1:24" x14ac:dyDescent="0.35">
      <c r="A687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  <c r="N687">
        <f>VLOOKUP(Table58[[#This Row],[CONTROLN]],vlookup_table[],2,FALSE)</f>
        <v>0</v>
      </c>
      <c r="O687">
        <f>VLOOKUP(Table58[[#This Row],[CONTROLN]],vlookup_table[],4,FALSE)</f>
        <v>3312</v>
      </c>
      <c r="P687" t="str">
        <f>VLOOKUP(Table58[[#This Row],[CONTROLN]],vlookup_table[],5,FALSE)</f>
        <v>C1</v>
      </c>
      <c r="Q687">
        <f>VLOOKUP(Table58[[#This Row],[CONTROLN]],vlookup_table[],7,FALSE)</f>
        <v>20</v>
      </c>
      <c r="R687">
        <f t="shared" si="30"/>
        <v>63</v>
      </c>
      <c r="S6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87" t="str">
        <f>IF(Table58[[#This Row],[GENDER]]="M","Hombre","Mujer")</f>
        <v>Hombre</v>
      </c>
      <c r="U687" t="str">
        <f>_xlfn.CONCAT(Table58[[#This Row],[STATE]]," ", Table58[[#This Row],[DOMAIN]])</f>
        <v>IL C1</v>
      </c>
      <c r="V687" s="2">
        <f t="shared" ca="1" si="31"/>
        <v>45915</v>
      </c>
      <c r="W687" s="3">
        <f t="shared" ca="1" si="32"/>
        <v>45915.408431249998</v>
      </c>
      <c r="X687">
        <f>ROUND(Table58[[#This Row],[AVGGIFT]],1)</f>
        <v>7.6</v>
      </c>
    </row>
    <row r="688" spans="1:24" x14ac:dyDescent="0.35">
      <c r="A688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  <c r="N688">
        <f>VLOOKUP(Table58[[#This Row],[CONTROLN]],vlookup_table[],2,FALSE)</f>
        <v>0</v>
      </c>
      <c r="O688">
        <f>VLOOKUP(Table58[[#This Row],[CONTROLN]],vlookup_table[],4,FALSE)</f>
        <v>2207</v>
      </c>
      <c r="P688" t="str">
        <f>VLOOKUP(Table58[[#This Row],[CONTROLN]],vlookup_table[],5,FALSE)</f>
        <v>U1</v>
      </c>
      <c r="Q688">
        <f>VLOOKUP(Table58[[#This Row],[CONTROLN]],vlookup_table[],7,FALSE)</f>
        <v>20</v>
      </c>
      <c r="R688">
        <f t="shared" si="30"/>
        <v>74</v>
      </c>
      <c r="S6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88" t="str">
        <f>IF(Table58[[#This Row],[GENDER]]="M","Hombre","Mujer")</f>
        <v>Mujer</v>
      </c>
      <c r="U688" t="str">
        <f>_xlfn.CONCAT(Table58[[#This Row],[STATE]]," ", Table58[[#This Row],[DOMAIN]])</f>
        <v>TX U1</v>
      </c>
      <c r="V688" s="2">
        <f t="shared" ca="1" si="31"/>
        <v>45915</v>
      </c>
      <c r="W688" s="3">
        <f t="shared" ca="1" si="32"/>
        <v>45915.408431249998</v>
      </c>
      <c r="X688">
        <f>ROUND(Table58[[#This Row],[AVGGIFT]],1)</f>
        <v>11.9</v>
      </c>
    </row>
    <row r="689" spans="1:24" x14ac:dyDescent="0.35">
      <c r="A689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  <c r="N689">
        <f>VLOOKUP(Table58[[#This Row],[CONTROLN]],vlookup_table[],2,FALSE)</f>
        <v>0</v>
      </c>
      <c r="O689">
        <f>VLOOKUP(Table58[[#This Row],[CONTROLN]],vlookup_table[],4,FALSE)</f>
        <v>2301</v>
      </c>
      <c r="P689" t="str">
        <f>VLOOKUP(Table58[[#This Row],[CONTROLN]],vlookup_table[],5,FALSE)</f>
        <v>C1</v>
      </c>
      <c r="Q689">
        <f>VLOOKUP(Table58[[#This Row],[CONTROLN]],vlookup_table[],7,FALSE)</f>
        <v>125</v>
      </c>
      <c r="R689">
        <f t="shared" si="30"/>
        <v>74</v>
      </c>
      <c r="S6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89" t="str">
        <f>IF(Table58[[#This Row],[GENDER]]="M","Hombre","Mujer")</f>
        <v>Hombre</v>
      </c>
      <c r="U689" t="str">
        <f>_xlfn.CONCAT(Table58[[#This Row],[STATE]]," ", Table58[[#This Row],[DOMAIN]])</f>
        <v>NC C1</v>
      </c>
      <c r="V689" s="2">
        <f t="shared" ca="1" si="31"/>
        <v>45915</v>
      </c>
      <c r="W689" s="3">
        <f t="shared" ca="1" si="32"/>
        <v>45915.408431249998</v>
      </c>
      <c r="X689">
        <f>ROUND(Table58[[#This Row],[AVGGIFT]],1)</f>
        <v>8.6</v>
      </c>
    </row>
    <row r="690" spans="1:24" x14ac:dyDescent="0.35">
      <c r="A690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  <c r="N690">
        <f>VLOOKUP(Table58[[#This Row],[CONTROLN]],vlookup_table[],2,FALSE)</f>
        <v>2</v>
      </c>
      <c r="O690">
        <f>VLOOKUP(Table58[[#This Row],[CONTROLN]],vlookup_table[],4,FALSE)</f>
        <v>0</v>
      </c>
      <c r="P690" t="str">
        <f>VLOOKUP(Table58[[#This Row],[CONTROLN]],vlookup_table[],5,FALSE)</f>
        <v>R3</v>
      </c>
      <c r="Q690">
        <f>VLOOKUP(Table58[[#This Row],[CONTROLN]],vlookup_table[],7,FALSE)</f>
        <v>14</v>
      </c>
      <c r="R690" t="str">
        <f t="shared" si="30"/>
        <v/>
      </c>
      <c r="S6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90" t="str">
        <f>IF(Table58[[#This Row],[GENDER]]="M","Hombre","Mujer")</f>
        <v>Mujer</v>
      </c>
      <c r="U690" t="str">
        <f>_xlfn.CONCAT(Table58[[#This Row],[STATE]]," ", Table58[[#This Row],[DOMAIN]])</f>
        <v>OR R3</v>
      </c>
      <c r="V690" s="2">
        <f t="shared" ca="1" si="31"/>
        <v>45915</v>
      </c>
      <c r="W690" s="3">
        <f t="shared" ca="1" si="32"/>
        <v>45915.408431249998</v>
      </c>
      <c r="X690">
        <f>ROUND(Table58[[#This Row],[AVGGIFT]],1)</f>
        <v>10</v>
      </c>
    </row>
    <row r="691" spans="1:24" x14ac:dyDescent="0.35">
      <c r="A69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  <c r="N691">
        <f>VLOOKUP(Table58[[#This Row],[CONTROLN]],vlookup_table[],2,FALSE)</f>
        <v>0</v>
      </c>
      <c r="O691">
        <f>VLOOKUP(Table58[[#This Row],[CONTROLN]],vlookup_table[],4,FALSE)</f>
        <v>0</v>
      </c>
      <c r="P691" t="str">
        <f>VLOOKUP(Table58[[#This Row],[CONTROLN]],vlookup_table[],5,FALSE)</f>
        <v>T2</v>
      </c>
      <c r="Q691">
        <f>VLOOKUP(Table58[[#This Row],[CONTROLN]],vlookup_table[],7,FALSE)</f>
        <v>10</v>
      </c>
      <c r="R691" t="str">
        <f t="shared" si="30"/>
        <v/>
      </c>
      <c r="S6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91" t="str">
        <f>IF(Table58[[#This Row],[GENDER]]="M","Hombre","Mujer")</f>
        <v>Mujer</v>
      </c>
      <c r="U691" t="str">
        <f>_xlfn.CONCAT(Table58[[#This Row],[STATE]]," ", Table58[[#This Row],[DOMAIN]])</f>
        <v>AL T2</v>
      </c>
      <c r="V691" s="2">
        <f t="shared" ca="1" si="31"/>
        <v>45915</v>
      </c>
      <c r="W691" s="3">
        <f t="shared" ca="1" si="32"/>
        <v>45915.408431249998</v>
      </c>
      <c r="X691">
        <f>ROUND(Table58[[#This Row],[AVGGIFT]],1)</f>
        <v>5.0999999999999996</v>
      </c>
    </row>
    <row r="692" spans="1:24" x14ac:dyDescent="0.35">
      <c r="A692">
        <v>171137</v>
      </c>
      <c r="B692" t="s">
        <v>22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  <c r="N692">
        <f>VLOOKUP(Table58[[#This Row],[CONTROLN]],vlookup_table[],2,FALSE)</f>
        <v>1</v>
      </c>
      <c r="O692">
        <f>VLOOKUP(Table58[[#This Row],[CONTROLN]],vlookup_table[],4,FALSE)</f>
        <v>2607</v>
      </c>
      <c r="P692" t="str">
        <f>VLOOKUP(Table58[[#This Row],[CONTROLN]],vlookup_table[],5,FALSE)</f>
        <v>T1</v>
      </c>
      <c r="Q692">
        <f>VLOOKUP(Table58[[#This Row],[CONTROLN]],vlookup_table[],7,FALSE)</f>
        <v>14</v>
      </c>
      <c r="R692">
        <f t="shared" si="30"/>
        <v>70</v>
      </c>
      <c r="S6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92" t="str">
        <f>IF(Table58[[#This Row],[GENDER]]="M","Hombre","Mujer")</f>
        <v>Hombre</v>
      </c>
      <c r="U692" t="str">
        <f>_xlfn.CONCAT(Table58[[#This Row],[STATE]]," ", Table58[[#This Row],[DOMAIN]])</f>
        <v>CA T1</v>
      </c>
      <c r="V692" s="2">
        <f t="shared" ca="1" si="31"/>
        <v>45915</v>
      </c>
      <c r="W692" s="3">
        <f t="shared" ca="1" si="32"/>
        <v>45915.408431249998</v>
      </c>
      <c r="X692">
        <f>ROUND(Table58[[#This Row],[AVGGIFT]],1)</f>
        <v>11.5</v>
      </c>
    </row>
    <row r="693" spans="1:24" x14ac:dyDescent="0.35">
      <c r="A693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  <c r="N693">
        <f>VLOOKUP(Table58[[#This Row],[CONTROLN]],vlookup_table[],2,FALSE)</f>
        <v>0</v>
      </c>
      <c r="O693">
        <f>VLOOKUP(Table58[[#This Row],[CONTROLN]],vlookup_table[],4,FALSE)</f>
        <v>0</v>
      </c>
      <c r="P693" t="str">
        <f>VLOOKUP(Table58[[#This Row],[CONTROLN]],vlookup_table[],5,FALSE)</f>
        <v>T2</v>
      </c>
      <c r="Q693">
        <f>VLOOKUP(Table58[[#This Row],[CONTROLN]],vlookup_table[],7,FALSE)</f>
        <v>5</v>
      </c>
      <c r="R693" t="str">
        <f t="shared" si="30"/>
        <v/>
      </c>
      <c r="S6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93" t="str">
        <f>IF(Table58[[#This Row],[GENDER]]="M","Hombre","Mujer")</f>
        <v>Mujer</v>
      </c>
      <c r="U693" t="str">
        <f>_xlfn.CONCAT(Table58[[#This Row],[STATE]]," ", Table58[[#This Row],[DOMAIN]])</f>
        <v>IN T2</v>
      </c>
      <c r="V693" s="2">
        <f t="shared" ca="1" si="31"/>
        <v>45915</v>
      </c>
      <c r="W693" s="3">
        <f t="shared" ca="1" si="32"/>
        <v>45915.408431249998</v>
      </c>
      <c r="X693">
        <f>ROUND(Table58[[#This Row],[AVGGIFT]],1)</f>
        <v>5.6</v>
      </c>
    </row>
    <row r="694" spans="1:24" x14ac:dyDescent="0.35">
      <c r="A694">
        <v>149644</v>
      </c>
      <c r="B694" t="s">
        <v>22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  <c r="N694">
        <f>VLOOKUP(Table58[[#This Row],[CONTROLN]],vlookup_table[],2,FALSE)</f>
        <v>0</v>
      </c>
      <c r="O694">
        <f>VLOOKUP(Table58[[#This Row],[CONTROLN]],vlookup_table[],4,FALSE)</f>
        <v>0</v>
      </c>
      <c r="P694" t="str">
        <f>VLOOKUP(Table58[[#This Row],[CONTROLN]],vlookup_table[],5,FALSE)</f>
        <v>U1</v>
      </c>
      <c r="Q694">
        <f>VLOOKUP(Table58[[#This Row],[CONTROLN]],vlookup_table[],7,FALSE)</f>
        <v>20</v>
      </c>
      <c r="R694" t="str">
        <f t="shared" si="30"/>
        <v/>
      </c>
      <c r="S6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94" t="str">
        <f>IF(Table58[[#This Row],[GENDER]]="M","Hombre","Mujer")</f>
        <v>Mujer</v>
      </c>
      <c r="U694" t="str">
        <f>_xlfn.CONCAT(Table58[[#This Row],[STATE]]," ", Table58[[#This Row],[DOMAIN]])</f>
        <v>CA U1</v>
      </c>
      <c r="V694" s="2">
        <f t="shared" ca="1" si="31"/>
        <v>45915</v>
      </c>
      <c r="W694" s="3">
        <f t="shared" ca="1" si="32"/>
        <v>45915.408431249998</v>
      </c>
      <c r="X694">
        <f>ROUND(Table58[[#This Row],[AVGGIFT]],1)</f>
        <v>20</v>
      </c>
    </row>
    <row r="695" spans="1:24" x14ac:dyDescent="0.35">
      <c r="A695">
        <v>18584</v>
      </c>
      <c r="B695" t="s">
        <v>18</v>
      </c>
      <c r="C695" t="s">
        <v>17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  <c r="N695">
        <f>VLOOKUP(Table58[[#This Row],[CONTROLN]],vlookup_table[],2,FALSE)</f>
        <v>0</v>
      </c>
      <c r="O695">
        <f>VLOOKUP(Table58[[#This Row],[CONTROLN]],vlookup_table[],4,FALSE)</f>
        <v>2211</v>
      </c>
      <c r="P695" t="str">
        <f>VLOOKUP(Table58[[#This Row],[CONTROLN]],vlookup_table[],5,FALSE)</f>
        <v>C2</v>
      </c>
      <c r="Q695">
        <f>VLOOKUP(Table58[[#This Row],[CONTROLN]],vlookup_table[],7,FALSE)</f>
        <v>12</v>
      </c>
      <c r="R695">
        <f t="shared" si="30"/>
        <v>74</v>
      </c>
      <c r="S6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695" t="str">
        <f>IF(Table58[[#This Row],[GENDER]]="M","Hombre","Mujer")</f>
        <v>Mujer</v>
      </c>
      <c r="U695" t="str">
        <f>_xlfn.CONCAT(Table58[[#This Row],[STATE]]," ", Table58[[#This Row],[DOMAIN]])</f>
        <v>NC C2</v>
      </c>
      <c r="V695" s="2">
        <f t="shared" ca="1" si="31"/>
        <v>45915</v>
      </c>
      <c r="W695" s="3">
        <f t="shared" ca="1" si="32"/>
        <v>45915.408431249998</v>
      </c>
      <c r="X695">
        <f>ROUND(Table58[[#This Row],[AVGGIFT]],1)</f>
        <v>10.6</v>
      </c>
    </row>
    <row r="696" spans="1:24" x14ac:dyDescent="0.35">
      <c r="A696">
        <v>186486</v>
      </c>
      <c r="B696" t="s">
        <v>22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  <c r="N696">
        <f>VLOOKUP(Table58[[#This Row],[CONTROLN]],vlookup_table[],2,FALSE)</f>
        <v>0</v>
      </c>
      <c r="O696">
        <f>VLOOKUP(Table58[[#This Row],[CONTROLN]],vlookup_table[],4,FALSE)</f>
        <v>0</v>
      </c>
      <c r="P696" t="str">
        <f>VLOOKUP(Table58[[#This Row],[CONTROLN]],vlookup_table[],5,FALSE)</f>
        <v>U1</v>
      </c>
      <c r="Q696">
        <f>VLOOKUP(Table58[[#This Row],[CONTROLN]],vlookup_table[],7,FALSE)</f>
        <v>3</v>
      </c>
      <c r="R696" t="str">
        <f t="shared" si="30"/>
        <v/>
      </c>
      <c r="S6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696" t="str">
        <f>IF(Table58[[#This Row],[GENDER]]="M","Hombre","Mujer")</f>
        <v>Mujer</v>
      </c>
      <c r="U696" t="str">
        <f>_xlfn.CONCAT(Table58[[#This Row],[STATE]]," ", Table58[[#This Row],[DOMAIN]])</f>
        <v>CA U1</v>
      </c>
      <c r="V696" s="2">
        <f t="shared" ca="1" si="31"/>
        <v>45915</v>
      </c>
      <c r="W696" s="3">
        <f t="shared" ca="1" si="32"/>
        <v>45915.408431249998</v>
      </c>
      <c r="X696">
        <f>ROUND(Table58[[#This Row],[AVGGIFT]],1)</f>
        <v>5.5</v>
      </c>
    </row>
    <row r="697" spans="1:24" x14ac:dyDescent="0.35">
      <c r="A697">
        <v>148544</v>
      </c>
      <c r="B697" t="s">
        <v>22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  <c r="N697">
        <f>VLOOKUP(Table58[[#This Row],[CONTROLN]],vlookup_table[],2,FALSE)</f>
        <v>2</v>
      </c>
      <c r="O697">
        <f>VLOOKUP(Table58[[#This Row],[CONTROLN]],vlookup_table[],4,FALSE)</f>
        <v>3908</v>
      </c>
      <c r="P697" t="str">
        <f>VLOOKUP(Table58[[#This Row],[CONTROLN]],vlookup_table[],5,FALSE)</f>
        <v>S1</v>
      </c>
      <c r="Q697">
        <f>VLOOKUP(Table58[[#This Row],[CONTROLN]],vlookup_table[],7,FALSE)</f>
        <v>10</v>
      </c>
      <c r="R697">
        <f t="shared" si="30"/>
        <v>57</v>
      </c>
      <c r="S6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697" t="str">
        <f>IF(Table58[[#This Row],[GENDER]]="M","Hombre","Mujer")</f>
        <v>Mujer</v>
      </c>
      <c r="U697" t="str">
        <f>_xlfn.CONCAT(Table58[[#This Row],[STATE]]," ", Table58[[#This Row],[DOMAIN]])</f>
        <v>CA S1</v>
      </c>
      <c r="V697" s="2">
        <f t="shared" ca="1" si="31"/>
        <v>45915</v>
      </c>
      <c r="W697" s="3">
        <f t="shared" ca="1" si="32"/>
        <v>45915.408431249998</v>
      </c>
      <c r="X697">
        <f>ROUND(Table58[[#This Row],[AVGGIFT]],1)</f>
        <v>13.6</v>
      </c>
    </row>
    <row r="698" spans="1:24" x14ac:dyDescent="0.35">
      <c r="A698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  <c r="N698">
        <f>VLOOKUP(Table58[[#This Row],[CONTROLN]],vlookup_table[],2,FALSE)</f>
        <v>0</v>
      </c>
      <c r="O698">
        <f>VLOOKUP(Table58[[#This Row],[CONTROLN]],vlookup_table[],4,FALSE)</f>
        <v>3001</v>
      </c>
      <c r="P698" t="str">
        <f>VLOOKUP(Table58[[#This Row],[CONTROLN]],vlookup_table[],5,FALSE)</f>
        <v>R2</v>
      </c>
      <c r="Q698">
        <f>VLOOKUP(Table58[[#This Row],[CONTROLN]],vlookup_table[],7,FALSE)</f>
        <v>10</v>
      </c>
      <c r="R698">
        <f t="shared" si="30"/>
        <v>67</v>
      </c>
      <c r="S6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698" t="str">
        <f>IF(Table58[[#This Row],[GENDER]]="M","Hombre","Mujer")</f>
        <v>Hombre</v>
      </c>
      <c r="U698" t="str">
        <f>_xlfn.CONCAT(Table58[[#This Row],[STATE]]," ", Table58[[#This Row],[DOMAIN]])</f>
        <v>NC R2</v>
      </c>
      <c r="V698" s="2">
        <f t="shared" ca="1" si="31"/>
        <v>45915</v>
      </c>
      <c r="W698" s="3">
        <f t="shared" ca="1" si="32"/>
        <v>45915.408431249998</v>
      </c>
      <c r="X698">
        <f>ROUND(Table58[[#This Row],[AVGGIFT]],1)</f>
        <v>6.7</v>
      </c>
    </row>
    <row r="699" spans="1:24" x14ac:dyDescent="0.35">
      <c r="A699">
        <v>111833</v>
      </c>
      <c r="B699" t="s">
        <v>33</v>
      </c>
      <c r="C699" t="s">
        <v>17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  <c r="N699">
        <f>VLOOKUP(Table58[[#This Row],[CONTROLN]],vlookup_table[],2,FALSE)</f>
        <v>2</v>
      </c>
      <c r="O699">
        <f>VLOOKUP(Table58[[#This Row],[CONTROLN]],vlookup_table[],4,FALSE)</f>
        <v>0</v>
      </c>
      <c r="P699" t="str">
        <f>VLOOKUP(Table58[[#This Row],[CONTROLN]],vlookup_table[],5,FALSE)</f>
        <v>T3</v>
      </c>
      <c r="Q699">
        <f>VLOOKUP(Table58[[#This Row],[CONTROLN]],vlookup_table[],7,FALSE)</f>
        <v>5</v>
      </c>
      <c r="R699" t="str">
        <f t="shared" si="30"/>
        <v/>
      </c>
      <c r="S6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699" t="str">
        <f>IF(Table58[[#This Row],[GENDER]]="M","Hombre","Mujer")</f>
        <v>Mujer</v>
      </c>
      <c r="U699" t="str">
        <f>_xlfn.CONCAT(Table58[[#This Row],[STATE]]," ", Table58[[#This Row],[DOMAIN]])</f>
        <v>AR T3</v>
      </c>
      <c r="V699" s="2">
        <f t="shared" ca="1" si="31"/>
        <v>45915</v>
      </c>
      <c r="W699" s="3">
        <f t="shared" ca="1" si="32"/>
        <v>45915.408431249998</v>
      </c>
      <c r="X699">
        <f>ROUND(Table58[[#This Row],[AVGGIFT]],1)</f>
        <v>5</v>
      </c>
    </row>
    <row r="700" spans="1:24" x14ac:dyDescent="0.35">
      <c r="A700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  <c r="N700">
        <f>VLOOKUP(Table58[[#This Row],[CONTROLN]],vlookup_table[],2,FALSE)</f>
        <v>0</v>
      </c>
      <c r="O700">
        <f>VLOOKUP(Table58[[#This Row],[CONTROLN]],vlookup_table[],4,FALSE)</f>
        <v>0</v>
      </c>
      <c r="P700" t="str">
        <f>VLOOKUP(Table58[[#This Row],[CONTROLN]],vlookup_table[],5,FALSE)</f>
        <v>S3</v>
      </c>
      <c r="Q700">
        <f>VLOOKUP(Table58[[#This Row],[CONTROLN]],vlookup_table[],7,FALSE)</f>
        <v>5</v>
      </c>
      <c r="R700" t="str">
        <f t="shared" si="30"/>
        <v/>
      </c>
      <c r="S7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0" t="str">
        <f>IF(Table58[[#This Row],[GENDER]]="M","Hombre","Mujer")</f>
        <v>Hombre</v>
      </c>
      <c r="U700" t="str">
        <f>_xlfn.CONCAT(Table58[[#This Row],[STATE]]," ", Table58[[#This Row],[DOMAIN]])</f>
        <v>CA S3</v>
      </c>
      <c r="V700" s="2">
        <f t="shared" ca="1" si="31"/>
        <v>45915</v>
      </c>
      <c r="W700" s="3">
        <f t="shared" ca="1" si="32"/>
        <v>45915.408431249998</v>
      </c>
      <c r="X700">
        <f>ROUND(Table58[[#This Row],[AVGGIFT]],1)</f>
        <v>4.5</v>
      </c>
    </row>
    <row r="701" spans="1:24" x14ac:dyDescent="0.35">
      <c r="A70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  <c r="N701">
        <f>VLOOKUP(Table58[[#This Row],[CONTROLN]],vlookup_table[],2,FALSE)</f>
        <v>2</v>
      </c>
      <c r="O701">
        <f>VLOOKUP(Table58[[#This Row],[CONTROLN]],vlookup_table[],4,FALSE)</f>
        <v>3102</v>
      </c>
      <c r="P701" t="str">
        <f>VLOOKUP(Table58[[#This Row],[CONTROLN]],vlookup_table[],5,FALSE)</f>
        <v>S1</v>
      </c>
      <c r="Q701">
        <f>VLOOKUP(Table58[[#This Row],[CONTROLN]],vlookup_table[],7,FALSE)</f>
        <v>10</v>
      </c>
      <c r="R701">
        <f t="shared" si="30"/>
        <v>66</v>
      </c>
      <c r="S7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1" t="str">
        <f>IF(Table58[[#This Row],[GENDER]]="M","Hombre","Mujer")</f>
        <v>Mujer</v>
      </c>
      <c r="U701" t="str">
        <f>_xlfn.CONCAT(Table58[[#This Row],[STATE]]," ", Table58[[#This Row],[DOMAIN]])</f>
        <v>WA S1</v>
      </c>
      <c r="V701" s="2">
        <f t="shared" ca="1" si="31"/>
        <v>45915</v>
      </c>
      <c r="W701" s="3">
        <f t="shared" ca="1" si="32"/>
        <v>45915.408431249998</v>
      </c>
      <c r="X701">
        <f>ROUND(Table58[[#This Row],[AVGGIFT]],1)</f>
        <v>14</v>
      </c>
    </row>
    <row r="702" spans="1:24" x14ac:dyDescent="0.35">
      <c r="A702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  <c r="N702">
        <f>VLOOKUP(Table58[[#This Row],[CONTROLN]],vlookup_table[],2,FALSE)</f>
        <v>1</v>
      </c>
      <c r="O702">
        <f>VLOOKUP(Table58[[#This Row],[CONTROLN]],vlookup_table[],4,FALSE)</f>
        <v>2201</v>
      </c>
      <c r="P702" t="str">
        <f>VLOOKUP(Table58[[#This Row],[CONTROLN]],vlookup_table[],5,FALSE)</f>
        <v>S1</v>
      </c>
      <c r="Q702">
        <f>VLOOKUP(Table58[[#This Row],[CONTROLN]],vlookup_table[],7,FALSE)</f>
        <v>25</v>
      </c>
      <c r="R702">
        <f t="shared" si="30"/>
        <v>75</v>
      </c>
      <c r="S7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2" t="str">
        <f>IF(Table58[[#This Row],[GENDER]]="M","Hombre","Mujer")</f>
        <v>Hombre</v>
      </c>
      <c r="U702" t="str">
        <f>_xlfn.CONCAT(Table58[[#This Row],[STATE]]," ", Table58[[#This Row],[DOMAIN]])</f>
        <v>CA S1</v>
      </c>
      <c r="V702" s="2">
        <f t="shared" ca="1" si="31"/>
        <v>45915</v>
      </c>
      <c r="W702" s="3">
        <f t="shared" ca="1" si="32"/>
        <v>45915.408431249998</v>
      </c>
      <c r="X702">
        <f>ROUND(Table58[[#This Row],[AVGGIFT]],1)</f>
        <v>25</v>
      </c>
    </row>
    <row r="703" spans="1:24" x14ac:dyDescent="0.35">
      <c r="A703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  <c r="N703">
        <f>VLOOKUP(Table58[[#This Row],[CONTROLN]],vlookup_table[],2,FALSE)</f>
        <v>28</v>
      </c>
      <c r="O703">
        <f>VLOOKUP(Table58[[#This Row],[CONTROLN]],vlookup_table[],4,FALSE)</f>
        <v>0</v>
      </c>
      <c r="P703" t="str">
        <f>VLOOKUP(Table58[[#This Row],[CONTROLN]],vlookup_table[],5,FALSE)</f>
        <v>T2</v>
      </c>
      <c r="Q703">
        <f>VLOOKUP(Table58[[#This Row],[CONTROLN]],vlookup_table[],7,FALSE)</f>
        <v>10</v>
      </c>
      <c r="R703" t="str">
        <f t="shared" si="30"/>
        <v/>
      </c>
      <c r="S7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03" t="str">
        <f>IF(Table58[[#This Row],[GENDER]]="M","Hombre","Mujer")</f>
        <v>Mujer</v>
      </c>
      <c r="U703" t="str">
        <f>_xlfn.CONCAT(Table58[[#This Row],[STATE]]," ", Table58[[#This Row],[DOMAIN]])</f>
        <v>IL T2</v>
      </c>
      <c r="V703" s="2">
        <f t="shared" ca="1" si="31"/>
        <v>45915</v>
      </c>
      <c r="W703" s="3">
        <f t="shared" ca="1" si="32"/>
        <v>45915.408431249998</v>
      </c>
      <c r="X703">
        <f>ROUND(Table58[[#This Row],[AVGGIFT]],1)</f>
        <v>21.1</v>
      </c>
    </row>
    <row r="704" spans="1:24" x14ac:dyDescent="0.35">
      <c r="A704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  <c r="N704">
        <f>VLOOKUP(Table58[[#This Row],[CONTROLN]],vlookup_table[],2,FALSE)</f>
        <v>0</v>
      </c>
      <c r="O704">
        <f>VLOOKUP(Table58[[#This Row],[CONTROLN]],vlookup_table[],4,FALSE)</f>
        <v>2901</v>
      </c>
      <c r="P704" t="str">
        <f>VLOOKUP(Table58[[#This Row],[CONTROLN]],vlookup_table[],5,FALSE)</f>
        <v>S1</v>
      </c>
      <c r="Q704">
        <f>VLOOKUP(Table58[[#This Row],[CONTROLN]],vlookup_table[],7,FALSE)</f>
        <v>11</v>
      </c>
      <c r="R704">
        <f t="shared" si="30"/>
        <v>68</v>
      </c>
      <c r="S7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4" t="str">
        <f>IF(Table58[[#This Row],[GENDER]]="M","Hombre","Mujer")</f>
        <v>Mujer</v>
      </c>
      <c r="U704" t="str">
        <f>_xlfn.CONCAT(Table58[[#This Row],[STATE]]," ", Table58[[#This Row],[DOMAIN]])</f>
        <v>CA S1</v>
      </c>
      <c r="V704" s="2">
        <f t="shared" ca="1" si="31"/>
        <v>45915</v>
      </c>
      <c r="W704" s="3">
        <f t="shared" ca="1" si="32"/>
        <v>45915.408431249998</v>
      </c>
      <c r="X704">
        <f>ROUND(Table58[[#This Row],[AVGGIFT]],1)</f>
        <v>7</v>
      </c>
    </row>
    <row r="705" spans="1:24" x14ac:dyDescent="0.35">
      <c r="A705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  <c r="N705">
        <f>VLOOKUP(Table58[[#This Row],[CONTROLN]],vlookup_table[],2,FALSE)</f>
        <v>1</v>
      </c>
      <c r="O705">
        <f>VLOOKUP(Table58[[#This Row],[CONTROLN]],vlookup_table[],4,FALSE)</f>
        <v>6001</v>
      </c>
      <c r="P705" t="str">
        <f>VLOOKUP(Table58[[#This Row],[CONTROLN]],vlookup_table[],5,FALSE)</f>
        <v>R2</v>
      </c>
      <c r="Q705">
        <f>VLOOKUP(Table58[[#This Row],[CONTROLN]],vlookup_table[],7,FALSE)</f>
        <v>8</v>
      </c>
      <c r="R705">
        <f t="shared" si="30"/>
        <v>37</v>
      </c>
      <c r="S7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05" t="str">
        <f>IF(Table58[[#This Row],[GENDER]]="M","Hombre","Mujer")</f>
        <v>Hombre</v>
      </c>
      <c r="U705" t="str">
        <f>_xlfn.CONCAT(Table58[[#This Row],[STATE]]," ", Table58[[#This Row],[DOMAIN]])</f>
        <v>MI R2</v>
      </c>
      <c r="V705" s="2">
        <f t="shared" ca="1" si="31"/>
        <v>45915</v>
      </c>
      <c r="W705" s="3">
        <f t="shared" ca="1" si="32"/>
        <v>45915.408431249998</v>
      </c>
      <c r="X705">
        <f>ROUND(Table58[[#This Row],[AVGGIFT]],1)</f>
        <v>7.2</v>
      </c>
    </row>
    <row r="706" spans="1:24" x14ac:dyDescent="0.35">
      <c r="A706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  <c r="N706">
        <f>VLOOKUP(Table58[[#This Row],[CONTROLN]],vlookup_table[],2,FALSE)</f>
        <v>0</v>
      </c>
      <c r="O706">
        <f>VLOOKUP(Table58[[#This Row],[CONTROLN]],vlookup_table[],4,FALSE)</f>
        <v>2501</v>
      </c>
      <c r="P706" t="str">
        <f>VLOOKUP(Table58[[#This Row],[CONTROLN]],vlookup_table[],5,FALSE)</f>
        <v>C2</v>
      </c>
      <c r="Q706">
        <f>VLOOKUP(Table58[[#This Row],[CONTROLN]],vlookup_table[],7,FALSE)</f>
        <v>15</v>
      </c>
      <c r="R706">
        <f t="shared" ref="R706:R769" si="33">IF(OR(O706="",O706=0),"",(1997-(1900+INT(O706/100)))-IF(MOD(O706,100)&gt;6,1,0))</f>
        <v>72</v>
      </c>
      <c r="S7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06" t="str">
        <f>IF(Table58[[#This Row],[GENDER]]="M","Hombre","Mujer")</f>
        <v>Mujer</v>
      </c>
      <c r="U706" t="str">
        <f>_xlfn.CONCAT(Table58[[#This Row],[STATE]]," ", Table58[[#This Row],[DOMAIN]])</f>
        <v>GA C2</v>
      </c>
      <c r="V706" s="2">
        <f t="shared" ref="V706:V769" ca="1" si="34">TODAY()</f>
        <v>45915</v>
      </c>
      <c r="W706" s="3">
        <f t="shared" ref="W706:W769" ca="1" si="35">NOW()</f>
        <v>45915.408431249998</v>
      </c>
      <c r="X706">
        <f>ROUND(Table58[[#This Row],[AVGGIFT]],1)</f>
        <v>12.5</v>
      </c>
    </row>
    <row r="707" spans="1:24" x14ac:dyDescent="0.35">
      <c r="A707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  <c r="N707">
        <f>VLOOKUP(Table58[[#This Row],[CONTROLN]],vlookup_table[],2,FALSE)</f>
        <v>1</v>
      </c>
      <c r="O707">
        <f>VLOOKUP(Table58[[#This Row],[CONTROLN]],vlookup_table[],4,FALSE)</f>
        <v>3501</v>
      </c>
      <c r="P707" t="str">
        <f>VLOOKUP(Table58[[#This Row],[CONTROLN]],vlookup_table[],5,FALSE)</f>
        <v>S2</v>
      </c>
      <c r="Q707">
        <f>VLOOKUP(Table58[[#This Row],[CONTROLN]],vlookup_table[],7,FALSE)</f>
        <v>10</v>
      </c>
      <c r="R707">
        <f t="shared" si="33"/>
        <v>62</v>
      </c>
      <c r="S7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7" t="str">
        <f>IF(Table58[[#This Row],[GENDER]]="M","Hombre","Mujer")</f>
        <v>Hombre</v>
      </c>
      <c r="U707" t="str">
        <f>_xlfn.CONCAT(Table58[[#This Row],[STATE]]," ", Table58[[#This Row],[DOMAIN]])</f>
        <v>MI S2</v>
      </c>
      <c r="V707" s="2">
        <f t="shared" ca="1" si="34"/>
        <v>45915</v>
      </c>
      <c r="W707" s="3">
        <f t="shared" ca="1" si="35"/>
        <v>45915.408431249998</v>
      </c>
      <c r="X707">
        <f>ROUND(Table58[[#This Row],[AVGGIFT]],1)</f>
        <v>8.6999999999999993</v>
      </c>
    </row>
    <row r="708" spans="1:24" x14ac:dyDescent="0.35">
      <c r="A708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  <c r="N708">
        <f>VLOOKUP(Table58[[#This Row],[CONTROLN]],vlookup_table[],2,FALSE)</f>
        <v>2</v>
      </c>
      <c r="O708">
        <f>VLOOKUP(Table58[[#This Row],[CONTROLN]],vlookup_table[],4,FALSE)</f>
        <v>4601</v>
      </c>
      <c r="P708" t="str">
        <f>VLOOKUP(Table58[[#This Row],[CONTROLN]],vlookup_table[],5,FALSE)</f>
        <v>U2</v>
      </c>
      <c r="Q708">
        <f>VLOOKUP(Table58[[#This Row],[CONTROLN]],vlookup_table[],7,FALSE)</f>
        <v>20</v>
      </c>
      <c r="R708">
        <f t="shared" si="33"/>
        <v>51</v>
      </c>
      <c r="S7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08" t="str">
        <f>IF(Table58[[#This Row],[GENDER]]="M","Hombre","Mujer")</f>
        <v>Mujer</v>
      </c>
      <c r="U708" t="str">
        <f>_xlfn.CONCAT(Table58[[#This Row],[STATE]]," ", Table58[[#This Row],[DOMAIN]])</f>
        <v>CA U2</v>
      </c>
      <c r="V708" s="2">
        <f t="shared" ca="1" si="34"/>
        <v>45915</v>
      </c>
      <c r="W708" s="3">
        <f t="shared" ca="1" si="35"/>
        <v>45915.408431249998</v>
      </c>
      <c r="X708">
        <f>ROUND(Table58[[#This Row],[AVGGIFT]],1)</f>
        <v>20</v>
      </c>
    </row>
    <row r="709" spans="1:24" x14ac:dyDescent="0.35">
      <c r="A709">
        <v>77799</v>
      </c>
      <c r="B709" t="s">
        <v>36</v>
      </c>
      <c r="C709" t="s">
        <v>14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  <c r="N709">
        <f>VLOOKUP(Table58[[#This Row],[CONTROLN]],vlookup_table[],2,FALSE)</f>
        <v>0</v>
      </c>
      <c r="O709">
        <f>VLOOKUP(Table58[[#This Row],[CONTROLN]],vlookup_table[],4,FALSE)</f>
        <v>3703</v>
      </c>
      <c r="P709" t="str">
        <f>VLOOKUP(Table58[[#This Row],[CONTROLN]],vlookup_table[],5,FALSE)</f>
        <v>S1</v>
      </c>
      <c r="Q709">
        <f>VLOOKUP(Table58[[#This Row],[CONTROLN]],vlookup_table[],7,FALSE)</f>
        <v>10</v>
      </c>
      <c r="R709">
        <f t="shared" si="33"/>
        <v>60</v>
      </c>
      <c r="S7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09" t="str">
        <f>IF(Table58[[#This Row],[GENDER]]="M","Hombre","Mujer")</f>
        <v>Hombre</v>
      </c>
      <c r="U709" t="str">
        <f>_xlfn.CONCAT(Table58[[#This Row],[STATE]]," ", Table58[[#This Row],[DOMAIN]])</f>
        <v>WI S1</v>
      </c>
      <c r="V709" s="2">
        <f t="shared" ca="1" si="34"/>
        <v>45915</v>
      </c>
      <c r="W709" s="3">
        <f t="shared" ca="1" si="35"/>
        <v>45915.408431249998</v>
      </c>
      <c r="X709">
        <f>ROUND(Table58[[#This Row],[AVGGIFT]],1)</f>
        <v>6.8</v>
      </c>
    </row>
    <row r="710" spans="1:24" x14ac:dyDescent="0.35">
      <c r="A710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  <c r="N710">
        <f>VLOOKUP(Table58[[#This Row],[CONTROLN]],vlookup_table[],2,FALSE)</f>
        <v>28</v>
      </c>
      <c r="O710">
        <f>VLOOKUP(Table58[[#This Row],[CONTROLN]],vlookup_table[],4,FALSE)</f>
        <v>1501</v>
      </c>
      <c r="P710" t="str">
        <f>VLOOKUP(Table58[[#This Row],[CONTROLN]],vlookup_table[],5,FALSE)</f>
        <v>U1</v>
      </c>
      <c r="Q710">
        <f>VLOOKUP(Table58[[#This Row],[CONTROLN]],vlookup_table[],7,FALSE)</f>
        <v>30</v>
      </c>
      <c r="R710">
        <f t="shared" si="33"/>
        <v>82</v>
      </c>
      <c r="S7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10" t="str">
        <f>IF(Table58[[#This Row],[GENDER]]="M","Hombre","Mujer")</f>
        <v>Mujer</v>
      </c>
      <c r="U710" t="str">
        <f>_xlfn.CONCAT(Table58[[#This Row],[STATE]]," ", Table58[[#This Row],[DOMAIN]])</f>
        <v>IL U1</v>
      </c>
      <c r="V710" s="2">
        <f t="shared" ca="1" si="34"/>
        <v>45915</v>
      </c>
      <c r="W710" s="3">
        <f t="shared" ca="1" si="35"/>
        <v>45915.408431249998</v>
      </c>
      <c r="X710">
        <f>ROUND(Table58[[#This Row],[AVGGIFT]],1)</f>
        <v>19.399999999999999</v>
      </c>
    </row>
    <row r="711" spans="1:24" x14ac:dyDescent="0.35">
      <c r="A71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  <c r="N711">
        <f>VLOOKUP(Table58[[#This Row],[CONTROLN]],vlookup_table[],2,FALSE)</f>
        <v>1</v>
      </c>
      <c r="O711">
        <f>VLOOKUP(Table58[[#This Row],[CONTROLN]],vlookup_table[],4,FALSE)</f>
        <v>0</v>
      </c>
      <c r="P711" t="str">
        <f>VLOOKUP(Table58[[#This Row],[CONTROLN]],vlookup_table[],5,FALSE)</f>
        <v>S1</v>
      </c>
      <c r="Q711">
        <f>VLOOKUP(Table58[[#This Row],[CONTROLN]],vlookup_table[],7,FALSE)</f>
        <v>25</v>
      </c>
      <c r="R711" t="str">
        <f t="shared" si="33"/>
        <v/>
      </c>
      <c r="S7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11" t="str">
        <f>IF(Table58[[#This Row],[GENDER]]="M","Hombre","Mujer")</f>
        <v>Hombre</v>
      </c>
      <c r="U711" t="str">
        <f>_xlfn.CONCAT(Table58[[#This Row],[STATE]]," ", Table58[[#This Row],[DOMAIN]])</f>
        <v>HI S1</v>
      </c>
      <c r="V711" s="2">
        <f t="shared" ca="1" si="34"/>
        <v>45915</v>
      </c>
      <c r="W711" s="3">
        <f t="shared" ca="1" si="35"/>
        <v>45915.408431249998</v>
      </c>
      <c r="X711">
        <f>ROUND(Table58[[#This Row],[AVGGIFT]],1)</f>
        <v>15</v>
      </c>
    </row>
    <row r="712" spans="1:24" x14ac:dyDescent="0.35">
      <c r="A712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  <c r="N712">
        <f>VLOOKUP(Table58[[#This Row],[CONTROLN]],vlookup_table[],2,FALSE)</f>
        <v>0</v>
      </c>
      <c r="O712">
        <f>VLOOKUP(Table58[[#This Row],[CONTROLN]],vlookup_table[],4,FALSE)</f>
        <v>0</v>
      </c>
      <c r="P712" t="str">
        <f>VLOOKUP(Table58[[#This Row],[CONTROLN]],vlookup_table[],5,FALSE)</f>
        <v>R2</v>
      </c>
      <c r="Q712">
        <f>VLOOKUP(Table58[[#This Row],[CONTROLN]],vlookup_table[],7,FALSE)</f>
        <v>20</v>
      </c>
      <c r="R712" t="str">
        <f t="shared" si="33"/>
        <v/>
      </c>
      <c r="S7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12" t="str">
        <f>IF(Table58[[#This Row],[GENDER]]="M","Hombre","Mujer")</f>
        <v>Mujer</v>
      </c>
      <c r="U712" t="str">
        <f>_xlfn.CONCAT(Table58[[#This Row],[STATE]]," ", Table58[[#This Row],[DOMAIN]])</f>
        <v>ID R2</v>
      </c>
      <c r="V712" s="2">
        <f t="shared" ca="1" si="34"/>
        <v>45915</v>
      </c>
      <c r="W712" s="3">
        <f t="shared" ca="1" si="35"/>
        <v>45915.408431249998</v>
      </c>
      <c r="X712">
        <f>ROUND(Table58[[#This Row],[AVGGIFT]],1)</f>
        <v>16.5</v>
      </c>
    </row>
    <row r="713" spans="1:24" x14ac:dyDescent="0.35">
      <c r="A713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  <c r="N713">
        <f>VLOOKUP(Table58[[#This Row],[CONTROLN]],vlookup_table[],2,FALSE)</f>
        <v>2</v>
      </c>
      <c r="O713">
        <f>VLOOKUP(Table58[[#This Row],[CONTROLN]],vlookup_table[],4,FALSE)</f>
        <v>1701</v>
      </c>
      <c r="P713" t="str">
        <f>VLOOKUP(Table58[[#This Row],[CONTROLN]],vlookup_table[],5,FALSE)</f>
        <v>U1</v>
      </c>
      <c r="Q713">
        <f>VLOOKUP(Table58[[#This Row],[CONTROLN]],vlookup_table[],7,FALSE)</f>
        <v>10</v>
      </c>
      <c r="R713">
        <f t="shared" si="33"/>
        <v>80</v>
      </c>
      <c r="S7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13" t="str">
        <f>IF(Table58[[#This Row],[GENDER]]="M","Hombre","Mujer")</f>
        <v>Mujer</v>
      </c>
      <c r="U713" t="str">
        <f>_xlfn.CONCAT(Table58[[#This Row],[STATE]]," ", Table58[[#This Row],[DOMAIN]])</f>
        <v>TX U1</v>
      </c>
      <c r="V713" s="2">
        <f t="shared" ca="1" si="34"/>
        <v>45915</v>
      </c>
      <c r="W713" s="3">
        <f t="shared" ca="1" si="35"/>
        <v>45915.408431249998</v>
      </c>
      <c r="X713">
        <f>ROUND(Table58[[#This Row],[AVGGIFT]],1)</f>
        <v>8.6999999999999993</v>
      </c>
    </row>
    <row r="714" spans="1:24" x14ac:dyDescent="0.35">
      <c r="A714">
        <v>145392</v>
      </c>
      <c r="B714" t="s">
        <v>22</v>
      </c>
      <c r="C714" t="s">
        <v>109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  <c r="N714">
        <f>VLOOKUP(Table58[[#This Row],[CONTROLN]],vlookup_table[],2,FALSE)</f>
        <v>2</v>
      </c>
      <c r="O714">
        <f>VLOOKUP(Table58[[#This Row],[CONTROLN]],vlookup_table[],4,FALSE)</f>
        <v>3102</v>
      </c>
      <c r="P714" t="str">
        <f>VLOOKUP(Table58[[#This Row],[CONTROLN]],vlookup_table[],5,FALSE)</f>
        <v>S1</v>
      </c>
      <c r="Q714">
        <f>VLOOKUP(Table58[[#This Row],[CONTROLN]],vlookup_table[],7,FALSE)</f>
        <v>15</v>
      </c>
      <c r="R714">
        <f t="shared" si="33"/>
        <v>66</v>
      </c>
      <c r="S7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14" t="str">
        <f>IF(Table58[[#This Row],[GENDER]]="M","Hombre","Mujer")</f>
        <v>Mujer</v>
      </c>
      <c r="U714" t="str">
        <f>_xlfn.CONCAT(Table58[[#This Row],[STATE]]," ", Table58[[#This Row],[DOMAIN]])</f>
        <v>CA S1</v>
      </c>
      <c r="V714" s="2">
        <f t="shared" ca="1" si="34"/>
        <v>45915</v>
      </c>
      <c r="W714" s="3">
        <f t="shared" ca="1" si="35"/>
        <v>45915.408431249998</v>
      </c>
      <c r="X714">
        <f>ROUND(Table58[[#This Row],[AVGGIFT]],1)</f>
        <v>8.3000000000000007</v>
      </c>
    </row>
    <row r="715" spans="1:24" x14ac:dyDescent="0.35">
      <c r="A715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  <c r="N715">
        <f>VLOOKUP(Table58[[#This Row],[CONTROLN]],vlookup_table[],2,FALSE)</f>
        <v>1</v>
      </c>
      <c r="O715">
        <f>VLOOKUP(Table58[[#This Row],[CONTROLN]],vlookup_table[],4,FALSE)</f>
        <v>5001</v>
      </c>
      <c r="P715" t="str">
        <f>VLOOKUP(Table58[[#This Row],[CONTROLN]],vlookup_table[],5,FALSE)</f>
        <v>U1</v>
      </c>
      <c r="Q715">
        <f>VLOOKUP(Table58[[#This Row],[CONTROLN]],vlookup_table[],7,FALSE)</f>
        <v>100</v>
      </c>
      <c r="R715">
        <f t="shared" si="33"/>
        <v>47</v>
      </c>
      <c r="S7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15" t="str">
        <f>IF(Table58[[#This Row],[GENDER]]="M","Hombre","Mujer")</f>
        <v>Hombre</v>
      </c>
      <c r="U715" t="str">
        <f>_xlfn.CONCAT(Table58[[#This Row],[STATE]]," ", Table58[[#This Row],[DOMAIN]])</f>
        <v>TX U1</v>
      </c>
      <c r="V715" s="2">
        <f t="shared" ca="1" si="34"/>
        <v>45915</v>
      </c>
      <c r="W715" s="3">
        <f t="shared" ca="1" si="35"/>
        <v>45915.408431249998</v>
      </c>
      <c r="X715">
        <f>ROUND(Table58[[#This Row],[AVGGIFT]],1)</f>
        <v>89.4</v>
      </c>
    </row>
    <row r="716" spans="1:24" x14ac:dyDescent="0.35">
      <c r="A716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  <c r="N716">
        <f>VLOOKUP(Table58[[#This Row],[CONTROLN]],vlookup_table[],2,FALSE)</f>
        <v>0</v>
      </c>
      <c r="O716">
        <f>VLOOKUP(Table58[[#This Row],[CONTROLN]],vlookup_table[],4,FALSE)</f>
        <v>1501</v>
      </c>
      <c r="P716" t="str">
        <f>VLOOKUP(Table58[[#This Row],[CONTROLN]],vlookup_table[],5,FALSE)</f>
        <v>U1</v>
      </c>
      <c r="Q716">
        <f>VLOOKUP(Table58[[#This Row],[CONTROLN]],vlookup_table[],7,FALSE)</f>
        <v>20</v>
      </c>
      <c r="R716">
        <f t="shared" si="33"/>
        <v>82</v>
      </c>
      <c r="S7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16" t="str">
        <f>IF(Table58[[#This Row],[GENDER]]="M","Hombre","Mujer")</f>
        <v>Mujer</v>
      </c>
      <c r="U716" t="str">
        <f>_xlfn.CONCAT(Table58[[#This Row],[STATE]]," ", Table58[[#This Row],[DOMAIN]])</f>
        <v>WA U1</v>
      </c>
      <c r="V716" s="2">
        <f t="shared" ca="1" si="34"/>
        <v>45915</v>
      </c>
      <c r="W716" s="3">
        <f t="shared" ca="1" si="35"/>
        <v>45915.408431249998</v>
      </c>
      <c r="X716">
        <f>ROUND(Table58[[#This Row],[AVGGIFT]],1)</f>
        <v>20</v>
      </c>
    </row>
    <row r="717" spans="1:24" x14ac:dyDescent="0.35">
      <c r="A717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  <c r="N717">
        <f>VLOOKUP(Table58[[#This Row],[CONTROLN]],vlookup_table[],2,FALSE)</f>
        <v>1</v>
      </c>
      <c r="O717">
        <f>VLOOKUP(Table58[[#This Row],[CONTROLN]],vlookup_table[],4,FALSE)</f>
        <v>1202</v>
      </c>
      <c r="P717" t="str">
        <f>VLOOKUP(Table58[[#This Row],[CONTROLN]],vlookup_table[],5,FALSE)</f>
        <v>R2</v>
      </c>
      <c r="Q717">
        <f>VLOOKUP(Table58[[#This Row],[CONTROLN]],vlookup_table[],7,FALSE)</f>
        <v>20</v>
      </c>
      <c r="R717">
        <f t="shared" si="33"/>
        <v>85</v>
      </c>
      <c r="S7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17" t="str">
        <f>IF(Table58[[#This Row],[GENDER]]="M","Hombre","Mujer")</f>
        <v>Hombre</v>
      </c>
      <c r="U717" t="str">
        <f>_xlfn.CONCAT(Table58[[#This Row],[STATE]]," ", Table58[[#This Row],[DOMAIN]])</f>
        <v>KS R2</v>
      </c>
      <c r="V717" s="2">
        <f t="shared" ca="1" si="34"/>
        <v>45915</v>
      </c>
      <c r="W717" s="3">
        <f t="shared" ca="1" si="35"/>
        <v>45915.408431249998</v>
      </c>
      <c r="X717">
        <f>ROUND(Table58[[#This Row],[AVGGIFT]],1)</f>
        <v>12.1</v>
      </c>
    </row>
    <row r="718" spans="1:24" x14ac:dyDescent="0.35">
      <c r="A718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  <c r="N718">
        <f>VLOOKUP(Table58[[#This Row],[CONTROLN]],vlookup_table[],2,FALSE)</f>
        <v>1</v>
      </c>
      <c r="O718">
        <f>VLOOKUP(Table58[[#This Row],[CONTROLN]],vlookup_table[],4,FALSE)</f>
        <v>0</v>
      </c>
      <c r="P718" t="str">
        <f>VLOOKUP(Table58[[#This Row],[CONTROLN]],vlookup_table[],5,FALSE)</f>
        <v>S2</v>
      </c>
      <c r="Q718">
        <f>VLOOKUP(Table58[[#This Row],[CONTROLN]],vlookup_table[],7,FALSE)</f>
        <v>13</v>
      </c>
      <c r="R718" t="str">
        <f t="shared" si="33"/>
        <v/>
      </c>
      <c r="S7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18" t="str">
        <f>IF(Table58[[#This Row],[GENDER]]="M","Hombre","Mujer")</f>
        <v>Hombre</v>
      </c>
      <c r="U718" t="str">
        <f>_xlfn.CONCAT(Table58[[#This Row],[STATE]]," ", Table58[[#This Row],[DOMAIN]])</f>
        <v>OR S2</v>
      </c>
      <c r="V718" s="2">
        <f t="shared" ca="1" si="34"/>
        <v>45915</v>
      </c>
      <c r="W718" s="3">
        <f t="shared" ca="1" si="35"/>
        <v>45915.408431249998</v>
      </c>
      <c r="X718">
        <f>ROUND(Table58[[#This Row],[AVGGIFT]],1)</f>
        <v>13.1</v>
      </c>
    </row>
    <row r="719" spans="1:24" x14ac:dyDescent="0.35">
      <c r="A719">
        <v>78199</v>
      </c>
      <c r="B719" t="s">
        <v>36</v>
      </c>
      <c r="C719" t="s">
        <v>14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  <c r="N719">
        <f>VLOOKUP(Table58[[#This Row],[CONTROLN]],vlookup_table[],2,FALSE)</f>
        <v>1</v>
      </c>
      <c r="O719">
        <f>VLOOKUP(Table58[[#This Row],[CONTROLN]],vlookup_table[],4,FALSE)</f>
        <v>4610</v>
      </c>
      <c r="P719" t="str">
        <f>VLOOKUP(Table58[[#This Row],[CONTROLN]],vlookup_table[],5,FALSE)</f>
        <v>C1</v>
      </c>
      <c r="Q719">
        <f>VLOOKUP(Table58[[#This Row],[CONTROLN]],vlookup_table[],7,FALSE)</f>
        <v>15</v>
      </c>
      <c r="R719">
        <f t="shared" si="33"/>
        <v>50</v>
      </c>
      <c r="S7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19" t="str">
        <f>IF(Table58[[#This Row],[GENDER]]="M","Hombre","Mujer")</f>
        <v>Hombre</v>
      </c>
      <c r="U719" t="str">
        <f>_xlfn.CONCAT(Table58[[#This Row],[STATE]]," ", Table58[[#This Row],[DOMAIN]])</f>
        <v>WI C1</v>
      </c>
      <c r="V719" s="2">
        <f t="shared" ca="1" si="34"/>
        <v>45915</v>
      </c>
      <c r="W719" s="3">
        <f t="shared" ca="1" si="35"/>
        <v>45915.408431249998</v>
      </c>
      <c r="X719">
        <f>ROUND(Table58[[#This Row],[AVGGIFT]],1)</f>
        <v>9.6999999999999993</v>
      </c>
    </row>
    <row r="720" spans="1:24" x14ac:dyDescent="0.35">
      <c r="A720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  <c r="N720">
        <f>VLOOKUP(Table58[[#This Row],[CONTROLN]],vlookup_table[],2,FALSE)</f>
        <v>2</v>
      </c>
      <c r="O720">
        <f>VLOOKUP(Table58[[#This Row],[CONTROLN]],vlookup_table[],4,FALSE)</f>
        <v>0</v>
      </c>
      <c r="P720" t="str">
        <f>VLOOKUP(Table58[[#This Row],[CONTROLN]],vlookup_table[],5,FALSE)</f>
        <v>T3</v>
      </c>
      <c r="Q720">
        <f>VLOOKUP(Table58[[#This Row],[CONTROLN]],vlookup_table[],7,FALSE)</f>
        <v>6</v>
      </c>
      <c r="R720" t="str">
        <f t="shared" si="33"/>
        <v/>
      </c>
      <c r="S7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20" t="str">
        <f>IF(Table58[[#This Row],[GENDER]]="M","Hombre","Mujer")</f>
        <v>Hombre</v>
      </c>
      <c r="U720" t="str">
        <f>_xlfn.CONCAT(Table58[[#This Row],[STATE]]," ", Table58[[#This Row],[DOMAIN]])</f>
        <v>TX T3</v>
      </c>
      <c r="V720" s="2">
        <f t="shared" ca="1" si="34"/>
        <v>45915</v>
      </c>
      <c r="W720" s="3">
        <f t="shared" ca="1" si="35"/>
        <v>45915.408431249998</v>
      </c>
      <c r="X720">
        <f>ROUND(Table58[[#This Row],[AVGGIFT]],1)</f>
        <v>8.6999999999999993</v>
      </c>
    </row>
    <row r="721" spans="1:24" x14ac:dyDescent="0.35">
      <c r="A72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  <c r="N721">
        <f>VLOOKUP(Table58[[#This Row],[CONTROLN]],vlookup_table[],2,FALSE)</f>
        <v>1</v>
      </c>
      <c r="O721">
        <f>VLOOKUP(Table58[[#This Row],[CONTROLN]],vlookup_table[],4,FALSE)</f>
        <v>5001</v>
      </c>
      <c r="P721" t="str">
        <f>VLOOKUP(Table58[[#This Row],[CONTROLN]],vlookup_table[],5,FALSE)</f>
        <v>C2</v>
      </c>
      <c r="Q721">
        <f>VLOOKUP(Table58[[#This Row],[CONTROLN]],vlookup_table[],7,FALSE)</f>
        <v>15</v>
      </c>
      <c r="R721">
        <f t="shared" si="33"/>
        <v>47</v>
      </c>
      <c r="S7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21" t="str">
        <f>IF(Table58[[#This Row],[GENDER]]="M","Hombre","Mujer")</f>
        <v>Hombre</v>
      </c>
      <c r="U721" t="str">
        <f>_xlfn.CONCAT(Table58[[#This Row],[STATE]]," ", Table58[[#This Row],[DOMAIN]])</f>
        <v>FL C2</v>
      </c>
      <c r="V721" s="2">
        <f t="shared" ca="1" si="34"/>
        <v>45915</v>
      </c>
      <c r="W721" s="3">
        <f t="shared" ca="1" si="35"/>
        <v>45915.408431249998</v>
      </c>
      <c r="X721">
        <f>ROUND(Table58[[#This Row],[AVGGIFT]],1)</f>
        <v>7.6</v>
      </c>
    </row>
    <row r="722" spans="1:24" x14ac:dyDescent="0.35">
      <c r="A722">
        <v>114676</v>
      </c>
      <c r="B722" t="s">
        <v>32</v>
      </c>
      <c r="C722" t="s">
        <v>109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  <c r="N722">
        <f>VLOOKUP(Table58[[#This Row],[CONTROLN]],vlookup_table[],2,FALSE)</f>
        <v>0</v>
      </c>
      <c r="O722">
        <f>VLOOKUP(Table58[[#This Row],[CONTROLN]],vlookup_table[],4,FALSE)</f>
        <v>5201</v>
      </c>
      <c r="P722" t="str">
        <f>VLOOKUP(Table58[[#This Row],[CONTROLN]],vlookup_table[],5,FALSE)</f>
        <v>T1</v>
      </c>
      <c r="Q722">
        <f>VLOOKUP(Table58[[#This Row],[CONTROLN]],vlookup_table[],7,FALSE)</f>
        <v>20</v>
      </c>
      <c r="R722">
        <f t="shared" si="33"/>
        <v>45</v>
      </c>
      <c r="S7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22" t="str">
        <f>IF(Table58[[#This Row],[GENDER]]="M","Hombre","Mujer")</f>
        <v>Mujer</v>
      </c>
      <c r="U722" t="str">
        <f>_xlfn.CONCAT(Table58[[#This Row],[STATE]]," ", Table58[[#This Row],[DOMAIN]])</f>
        <v>OK T1</v>
      </c>
      <c r="V722" s="2">
        <f t="shared" ca="1" si="34"/>
        <v>45915</v>
      </c>
      <c r="W722" s="3">
        <f t="shared" ca="1" si="35"/>
        <v>45915.408431249998</v>
      </c>
      <c r="X722">
        <f>ROUND(Table58[[#This Row],[AVGGIFT]],1)</f>
        <v>15.3</v>
      </c>
    </row>
    <row r="723" spans="1:24" x14ac:dyDescent="0.35">
      <c r="A723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  <c r="N723">
        <f>VLOOKUP(Table58[[#This Row],[CONTROLN]],vlookup_table[],2,FALSE)</f>
        <v>1</v>
      </c>
      <c r="O723">
        <f>VLOOKUP(Table58[[#This Row],[CONTROLN]],vlookup_table[],4,FALSE)</f>
        <v>0</v>
      </c>
      <c r="P723" t="str">
        <f>VLOOKUP(Table58[[#This Row],[CONTROLN]],vlookup_table[],5,FALSE)</f>
        <v>U1</v>
      </c>
      <c r="Q723">
        <f>VLOOKUP(Table58[[#This Row],[CONTROLN]],vlookup_table[],7,FALSE)</f>
        <v>10</v>
      </c>
      <c r="R723" t="str">
        <f t="shared" si="33"/>
        <v/>
      </c>
      <c r="S7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23" t="str">
        <f>IF(Table58[[#This Row],[GENDER]]="M","Hombre","Mujer")</f>
        <v>Hombre</v>
      </c>
      <c r="U723" t="str">
        <f>_xlfn.CONCAT(Table58[[#This Row],[STATE]]," ", Table58[[#This Row],[DOMAIN]])</f>
        <v>IL U1</v>
      </c>
      <c r="V723" s="2">
        <f t="shared" ca="1" si="34"/>
        <v>45915</v>
      </c>
      <c r="W723" s="3">
        <f t="shared" ca="1" si="35"/>
        <v>45915.408431249998</v>
      </c>
      <c r="X723">
        <f>ROUND(Table58[[#This Row],[AVGGIFT]],1)</f>
        <v>9.6</v>
      </c>
    </row>
    <row r="724" spans="1:24" x14ac:dyDescent="0.35">
      <c r="A724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  <c r="N724">
        <f>VLOOKUP(Table58[[#This Row],[CONTROLN]],vlookup_table[],2,FALSE)</f>
        <v>1</v>
      </c>
      <c r="O724">
        <f>VLOOKUP(Table58[[#This Row],[CONTROLN]],vlookup_table[],4,FALSE)</f>
        <v>1201</v>
      </c>
      <c r="P724" t="str">
        <f>VLOOKUP(Table58[[#This Row],[CONTROLN]],vlookup_table[],5,FALSE)</f>
        <v>S1</v>
      </c>
      <c r="Q724">
        <f>VLOOKUP(Table58[[#This Row],[CONTROLN]],vlookup_table[],7,FALSE)</f>
        <v>8</v>
      </c>
      <c r="R724">
        <f t="shared" si="33"/>
        <v>85</v>
      </c>
      <c r="S7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24" t="str">
        <f>IF(Table58[[#This Row],[GENDER]]="M","Hombre","Mujer")</f>
        <v>Mujer</v>
      </c>
      <c r="U724" t="str">
        <f>_xlfn.CONCAT(Table58[[#This Row],[STATE]]," ", Table58[[#This Row],[DOMAIN]])</f>
        <v>TX S1</v>
      </c>
      <c r="V724" s="2">
        <f t="shared" ca="1" si="34"/>
        <v>45915</v>
      </c>
      <c r="W724" s="3">
        <f t="shared" ca="1" si="35"/>
        <v>45915.408431249998</v>
      </c>
      <c r="X724">
        <f>ROUND(Table58[[#This Row],[AVGGIFT]],1)</f>
        <v>7.5</v>
      </c>
    </row>
    <row r="725" spans="1:24" x14ac:dyDescent="0.35">
      <c r="A725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  <c r="N725">
        <f>VLOOKUP(Table58[[#This Row],[CONTROLN]],vlookup_table[],2,FALSE)</f>
        <v>0</v>
      </c>
      <c r="O725">
        <f>VLOOKUP(Table58[[#This Row],[CONTROLN]],vlookup_table[],4,FALSE)</f>
        <v>4204</v>
      </c>
      <c r="P725" t="str">
        <f>VLOOKUP(Table58[[#This Row],[CONTROLN]],vlookup_table[],5,FALSE)</f>
        <v>U1</v>
      </c>
      <c r="Q725">
        <f>VLOOKUP(Table58[[#This Row],[CONTROLN]],vlookup_table[],7,FALSE)</f>
        <v>20</v>
      </c>
      <c r="R725">
        <f t="shared" si="33"/>
        <v>55</v>
      </c>
      <c r="S7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25" t="str">
        <f>IF(Table58[[#This Row],[GENDER]]="M","Hombre","Mujer")</f>
        <v>Mujer</v>
      </c>
      <c r="U725" t="str">
        <f>_xlfn.CONCAT(Table58[[#This Row],[STATE]]," ", Table58[[#This Row],[DOMAIN]])</f>
        <v>CA U1</v>
      </c>
      <c r="V725" s="2">
        <f t="shared" ca="1" si="34"/>
        <v>45915</v>
      </c>
      <c r="W725" s="3">
        <f t="shared" ca="1" si="35"/>
        <v>45915.408431249998</v>
      </c>
      <c r="X725">
        <f>ROUND(Table58[[#This Row],[AVGGIFT]],1)</f>
        <v>13.1</v>
      </c>
    </row>
    <row r="726" spans="1:24" x14ac:dyDescent="0.35">
      <c r="A726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  <c r="N726">
        <f>VLOOKUP(Table58[[#This Row],[CONTROLN]],vlookup_table[],2,FALSE)</f>
        <v>1</v>
      </c>
      <c r="O726">
        <f>VLOOKUP(Table58[[#This Row],[CONTROLN]],vlookup_table[],4,FALSE)</f>
        <v>5701</v>
      </c>
      <c r="P726" t="str">
        <f>VLOOKUP(Table58[[#This Row],[CONTROLN]],vlookup_table[],5,FALSE)</f>
        <v>T1</v>
      </c>
      <c r="Q726">
        <f>VLOOKUP(Table58[[#This Row],[CONTROLN]],vlookup_table[],7,FALSE)</f>
        <v>10</v>
      </c>
      <c r="R726">
        <f t="shared" si="33"/>
        <v>40</v>
      </c>
      <c r="S7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26" t="str">
        <f>IF(Table58[[#This Row],[GENDER]]="M","Hombre","Mujer")</f>
        <v>Hombre</v>
      </c>
      <c r="U726" t="str">
        <f>_xlfn.CONCAT(Table58[[#This Row],[STATE]]," ", Table58[[#This Row],[DOMAIN]])</f>
        <v>MI T1</v>
      </c>
      <c r="V726" s="2">
        <f t="shared" ca="1" si="34"/>
        <v>45915</v>
      </c>
      <c r="W726" s="3">
        <f t="shared" ca="1" si="35"/>
        <v>45915.408431249998</v>
      </c>
      <c r="X726">
        <f>ROUND(Table58[[#This Row],[AVGGIFT]],1)</f>
        <v>20</v>
      </c>
    </row>
    <row r="727" spans="1:24" x14ac:dyDescent="0.35">
      <c r="A727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  <c r="N727">
        <f>VLOOKUP(Table58[[#This Row],[CONTROLN]],vlookup_table[],2,FALSE)</f>
        <v>2</v>
      </c>
      <c r="O727">
        <f>VLOOKUP(Table58[[#This Row],[CONTROLN]],vlookup_table[],4,FALSE)</f>
        <v>4306</v>
      </c>
      <c r="P727" t="str">
        <f>VLOOKUP(Table58[[#This Row],[CONTROLN]],vlookup_table[],5,FALSE)</f>
        <v>S2</v>
      </c>
      <c r="Q727">
        <f>VLOOKUP(Table58[[#This Row],[CONTROLN]],vlookup_table[],7,FALSE)</f>
        <v>5</v>
      </c>
      <c r="R727">
        <f t="shared" si="33"/>
        <v>54</v>
      </c>
      <c r="S7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27" t="str">
        <f>IF(Table58[[#This Row],[GENDER]]="M","Hombre","Mujer")</f>
        <v>Mujer</v>
      </c>
      <c r="U727" t="str">
        <f>_xlfn.CONCAT(Table58[[#This Row],[STATE]]," ", Table58[[#This Row],[DOMAIN]])</f>
        <v>FL S2</v>
      </c>
      <c r="V727" s="2">
        <f t="shared" ca="1" si="34"/>
        <v>45915</v>
      </c>
      <c r="W727" s="3">
        <f t="shared" ca="1" si="35"/>
        <v>45915.408431249998</v>
      </c>
      <c r="X727">
        <f>ROUND(Table58[[#This Row],[AVGGIFT]],1)</f>
        <v>4.5</v>
      </c>
    </row>
    <row r="728" spans="1:24" x14ac:dyDescent="0.35">
      <c r="A728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  <c r="N728">
        <f>VLOOKUP(Table58[[#This Row],[CONTROLN]],vlookup_table[],2,FALSE)</f>
        <v>1</v>
      </c>
      <c r="O728">
        <f>VLOOKUP(Table58[[#This Row],[CONTROLN]],vlookup_table[],4,FALSE)</f>
        <v>3106</v>
      </c>
      <c r="P728" t="str">
        <f>VLOOKUP(Table58[[#This Row],[CONTROLN]],vlookup_table[],5,FALSE)</f>
        <v>T2</v>
      </c>
      <c r="Q728">
        <f>VLOOKUP(Table58[[#This Row],[CONTROLN]],vlookup_table[],7,FALSE)</f>
        <v>10</v>
      </c>
      <c r="R728">
        <f t="shared" si="33"/>
        <v>66</v>
      </c>
      <c r="S7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28" t="str">
        <f>IF(Table58[[#This Row],[GENDER]]="M","Hombre","Mujer")</f>
        <v>Hombre</v>
      </c>
      <c r="U728" t="str">
        <f>_xlfn.CONCAT(Table58[[#This Row],[STATE]]," ", Table58[[#This Row],[DOMAIN]])</f>
        <v>NV T2</v>
      </c>
      <c r="V728" s="2">
        <f t="shared" ca="1" si="34"/>
        <v>45915</v>
      </c>
      <c r="W728" s="3">
        <f t="shared" ca="1" si="35"/>
        <v>45915.408431249998</v>
      </c>
      <c r="X728">
        <f>ROUND(Table58[[#This Row],[AVGGIFT]],1)</f>
        <v>9.4</v>
      </c>
    </row>
    <row r="729" spans="1:24" x14ac:dyDescent="0.35">
      <c r="A729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  <c r="N729">
        <f>VLOOKUP(Table58[[#This Row],[CONTROLN]],vlookup_table[],2,FALSE)</f>
        <v>0</v>
      </c>
      <c r="O729">
        <f>VLOOKUP(Table58[[#This Row],[CONTROLN]],vlookup_table[],4,FALSE)</f>
        <v>0</v>
      </c>
      <c r="P729" t="str">
        <f>VLOOKUP(Table58[[#This Row],[CONTROLN]],vlookup_table[],5,FALSE)</f>
        <v>R3</v>
      </c>
      <c r="Q729">
        <f>VLOOKUP(Table58[[#This Row],[CONTROLN]],vlookup_table[],7,FALSE)</f>
        <v>5</v>
      </c>
      <c r="R729" t="str">
        <f t="shared" si="33"/>
        <v/>
      </c>
      <c r="S7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29" t="str">
        <f>IF(Table58[[#This Row],[GENDER]]="M","Hombre","Mujer")</f>
        <v>Mujer</v>
      </c>
      <c r="U729" t="str">
        <f>_xlfn.CONCAT(Table58[[#This Row],[STATE]]," ", Table58[[#This Row],[DOMAIN]])</f>
        <v>TX R3</v>
      </c>
      <c r="V729" s="2">
        <f t="shared" ca="1" si="34"/>
        <v>45915</v>
      </c>
      <c r="W729" s="3">
        <f t="shared" ca="1" si="35"/>
        <v>45915.408431249998</v>
      </c>
      <c r="X729">
        <f>ROUND(Table58[[#This Row],[AVGGIFT]],1)</f>
        <v>7.8</v>
      </c>
    </row>
    <row r="730" spans="1:24" x14ac:dyDescent="0.35">
      <c r="A730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  <c r="N730">
        <f>VLOOKUP(Table58[[#This Row],[CONTROLN]],vlookup_table[],2,FALSE)</f>
        <v>1</v>
      </c>
      <c r="O730">
        <f>VLOOKUP(Table58[[#This Row],[CONTROLN]],vlookup_table[],4,FALSE)</f>
        <v>1701</v>
      </c>
      <c r="P730" t="str">
        <f>VLOOKUP(Table58[[#This Row],[CONTROLN]],vlookup_table[],5,FALSE)</f>
        <v>T2</v>
      </c>
      <c r="Q730">
        <f>VLOOKUP(Table58[[#This Row],[CONTROLN]],vlookup_table[],7,FALSE)</f>
        <v>12</v>
      </c>
      <c r="R730">
        <f t="shared" si="33"/>
        <v>80</v>
      </c>
      <c r="S7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30" t="str">
        <f>IF(Table58[[#This Row],[GENDER]]="M","Hombre","Mujer")</f>
        <v>Hombre</v>
      </c>
      <c r="U730" t="str">
        <f>_xlfn.CONCAT(Table58[[#This Row],[STATE]]," ", Table58[[#This Row],[DOMAIN]])</f>
        <v>IL T2</v>
      </c>
      <c r="V730" s="2">
        <f t="shared" ca="1" si="34"/>
        <v>45915</v>
      </c>
      <c r="W730" s="3">
        <f t="shared" ca="1" si="35"/>
        <v>45915.408431249998</v>
      </c>
      <c r="X730">
        <f>ROUND(Table58[[#This Row],[AVGGIFT]],1)</f>
        <v>11.4</v>
      </c>
    </row>
    <row r="731" spans="1:24" x14ac:dyDescent="0.35">
      <c r="A73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  <c r="N731">
        <f>VLOOKUP(Table58[[#This Row],[CONTROLN]],vlookup_table[],2,FALSE)</f>
        <v>1</v>
      </c>
      <c r="O731">
        <f>VLOOKUP(Table58[[#This Row],[CONTROLN]],vlookup_table[],4,FALSE)</f>
        <v>1307</v>
      </c>
      <c r="P731" t="str">
        <f>VLOOKUP(Table58[[#This Row],[CONTROLN]],vlookup_table[],5,FALSE)</f>
        <v>C3</v>
      </c>
      <c r="Q731">
        <f>VLOOKUP(Table58[[#This Row],[CONTROLN]],vlookup_table[],7,FALSE)</f>
        <v>24</v>
      </c>
      <c r="R731">
        <f t="shared" si="33"/>
        <v>83</v>
      </c>
      <c r="S7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31" t="str">
        <f>IF(Table58[[#This Row],[GENDER]]="M","Hombre","Mujer")</f>
        <v>Hombre</v>
      </c>
      <c r="U731" t="str">
        <f>_xlfn.CONCAT(Table58[[#This Row],[STATE]]," ", Table58[[#This Row],[DOMAIN]])</f>
        <v>CA C3</v>
      </c>
      <c r="V731" s="2">
        <f t="shared" ca="1" si="34"/>
        <v>45915</v>
      </c>
      <c r="W731" s="3">
        <f t="shared" ca="1" si="35"/>
        <v>45915.408431249998</v>
      </c>
      <c r="X731">
        <f>ROUND(Table58[[#This Row],[AVGGIFT]],1)</f>
        <v>18.100000000000001</v>
      </c>
    </row>
    <row r="732" spans="1:24" x14ac:dyDescent="0.35">
      <c r="A732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  <c r="N732">
        <f>VLOOKUP(Table58[[#This Row],[CONTROLN]],vlookup_table[],2,FALSE)</f>
        <v>1</v>
      </c>
      <c r="O732">
        <f>VLOOKUP(Table58[[#This Row],[CONTROLN]],vlookup_table[],4,FALSE)</f>
        <v>3201</v>
      </c>
      <c r="P732" t="str">
        <f>VLOOKUP(Table58[[#This Row],[CONTROLN]],vlookup_table[],5,FALSE)</f>
        <v>T2</v>
      </c>
      <c r="Q732">
        <f>VLOOKUP(Table58[[#This Row],[CONTROLN]],vlookup_table[],7,FALSE)</f>
        <v>25</v>
      </c>
      <c r="R732">
        <f t="shared" si="33"/>
        <v>65</v>
      </c>
      <c r="S7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32" t="str">
        <f>IF(Table58[[#This Row],[GENDER]]="M","Hombre","Mujer")</f>
        <v>Hombre</v>
      </c>
      <c r="U732" t="str">
        <f>_xlfn.CONCAT(Table58[[#This Row],[STATE]]," ", Table58[[#This Row],[DOMAIN]])</f>
        <v>TN T2</v>
      </c>
      <c r="V732" s="2">
        <f t="shared" ca="1" si="34"/>
        <v>45915</v>
      </c>
      <c r="W732" s="3">
        <f t="shared" ca="1" si="35"/>
        <v>45915.408431249998</v>
      </c>
      <c r="X732">
        <f>ROUND(Table58[[#This Row],[AVGGIFT]],1)</f>
        <v>25</v>
      </c>
    </row>
    <row r="733" spans="1:24" x14ac:dyDescent="0.35">
      <c r="A733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  <c r="N733">
        <f>VLOOKUP(Table58[[#This Row],[CONTROLN]],vlookup_table[],2,FALSE)</f>
        <v>0</v>
      </c>
      <c r="O733">
        <f>VLOOKUP(Table58[[#This Row],[CONTROLN]],vlookup_table[],4,FALSE)</f>
        <v>0</v>
      </c>
      <c r="P733" t="str">
        <f>VLOOKUP(Table58[[#This Row],[CONTROLN]],vlookup_table[],5,FALSE)</f>
        <v>S1</v>
      </c>
      <c r="Q733">
        <f>VLOOKUP(Table58[[#This Row],[CONTROLN]],vlookup_table[],7,FALSE)</f>
        <v>4</v>
      </c>
      <c r="R733" t="str">
        <f t="shared" si="33"/>
        <v/>
      </c>
      <c r="S7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33" t="str">
        <f>IF(Table58[[#This Row],[GENDER]]="M","Hombre","Mujer")</f>
        <v>Hombre</v>
      </c>
      <c r="U733" t="str">
        <f>_xlfn.CONCAT(Table58[[#This Row],[STATE]]," ", Table58[[#This Row],[DOMAIN]])</f>
        <v>CA S1</v>
      </c>
      <c r="V733" s="2">
        <f t="shared" ca="1" si="34"/>
        <v>45915</v>
      </c>
      <c r="W733" s="3">
        <f t="shared" ca="1" si="35"/>
        <v>45915.408431249998</v>
      </c>
      <c r="X733">
        <f>ROUND(Table58[[#This Row],[AVGGIFT]],1)</f>
        <v>4.0999999999999996</v>
      </c>
    </row>
    <row r="734" spans="1:24" x14ac:dyDescent="0.35">
      <c r="A734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  <c r="N734">
        <f>VLOOKUP(Table58[[#This Row],[CONTROLN]],vlookup_table[],2,FALSE)</f>
        <v>1</v>
      </c>
      <c r="O734">
        <f>VLOOKUP(Table58[[#This Row],[CONTROLN]],vlookup_table[],4,FALSE)</f>
        <v>3108</v>
      </c>
      <c r="P734" t="str">
        <f>VLOOKUP(Table58[[#This Row],[CONTROLN]],vlookup_table[],5,FALSE)</f>
        <v>S1</v>
      </c>
      <c r="Q734">
        <f>VLOOKUP(Table58[[#This Row],[CONTROLN]],vlookup_table[],7,FALSE)</f>
        <v>15</v>
      </c>
      <c r="R734">
        <f t="shared" si="33"/>
        <v>65</v>
      </c>
      <c r="S7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34" t="str">
        <f>IF(Table58[[#This Row],[GENDER]]="M","Hombre","Mujer")</f>
        <v>Hombre</v>
      </c>
      <c r="U734" t="str">
        <f>_xlfn.CONCAT(Table58[[#This Row],[STATE]]," ", Table58[[#This Row],[DOMAIN]])</f>
        <v>SC S1</v>
      </c>
      <c r="V734" s="2">
        <f t="shared" ca="1" si="34"/>
        <v>45915</v>
      </c>
      <c r="W734" s="3">
        <f t="shared" ca="1" si="35"/>
        <v>45915.408431249998</v>
      </c>
      <c r="X734">
        <f>ROUND(Table58[[#This Row],[AVGGIFT]],1)</f>
        <v>14.9</v>
      </c>
    </row>
    <row r="735" spans="1:24" x14ac:dyDescent="0.35">
      <c r="A735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  <c r="N735">
        <f>VLOOKUP(Table58[[#This Row],[CONTROLN]],vlookup_table[],2,FALSE)</f>
        <v>1</v>
      </c>
      <c r="O735">
        <f>VLOOKUP(Table58[[#This Row],[CONTROLN]],vlookup_table[],4,FALSE)</f>
        <v>2601</v>
      </c>
      <c r="P735" t="str">
        <f>VLOOKUP(Table58[[#This Row],[CONTROLN]],vlookup_table[],5,FALSE)</f>
        <v>C3</v>
      </c>
      <c r="Q735">
        <f>VLOOKUP(Table58[[#This Row],[CONTROLN]],vlookup_table[],7,FALSE)</f>
        <v>10</v>
      </c>
      <c r="R735">
        <f t="shared" si="33"/>
        <v>71</v>
      </c>
      <c r="S7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35" t="str">
        <f>IF(Table58[[#This Row],[GENDER]]="M","Hombre","Mujer")</f>
        <v>Hombre</v>
      </c>
      <c r="U735" t="str">
        <f>_xlfn.CONCAT(Table58[[#This Row],[STATE]]," ", Table58[[#This Row],[DOMAIN]])</f>
        <v>TX C3</v>
      </c>
      <c r="V735" s="2">
        <f t="shared" ca="1" si="34"/>
        <v>45915</v>
      </c>
      <c r="W735" s="3">
        <f t="shared" ca="1" si="35"/>
        <v>45915.408431249998</v>
      </c>
      <c r="X735">
        <f>ROUND(Table58[[#This Row],[AVGGIFT]],1)</f>
        <v>7.8</v>
      </c>
    </row>
    <row r="736" spans="1:24" x14ac:dyDescent="0.35">
      <c r="A736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  <c r="N736">
        <f>VLOOKUP(Table58[[#This Row],[CONTROLN]],vlookup_table[],2,FALSE)</f>
        <v>1</v>
      </c>
      <c r="O736">
        <f>VLOOKUP(Table58[[#This Row],[CONTROLN]],vlookup_table[],4,FALSE)</f>
        <v>6001</v>
      </c>
      <c r="P736" t="str">
        <f>VLOOKUP(Table58[[#This Row],[CONTROLN]],vlookup_table[],5,FALSE)</f>
        <v>U1</v>
      </c>
      <c r="Q736">
        <f>VLOOKUP(Table58[[#This Row],[CONTROLN]],vlookup_table[],7,FALSE)</f>
        <v>3</v>
      </c>
      <c r="R736">
        <f t="shared" si="33"/>
        <v>37</v>
      </c>
      <c r="S7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36" t="str">
        <f>IF(Table58[[#This Row],[GENDER]]="M","Hombre","Mujer")</f>
        <v>Hombre</v>
      </c>
      <c r="U736" t="str">
        <f>_xlfn.CONCAT(Table58[[#This Row],[STATE]]," ", Table58[[#This Row],[DOMAIN]])</f>
        <v>CA U1</v>
      </c>
      <c r="V736" s="2">
        <f t="shared" ca="1" si="34"/>
        <v>45915</v>
      </c>
      <c r="W736" s="3">
        <f t="shared" ca="1" si="35"/>
        <v>45915.408431249998</v>
      </c>
      <c r="X736">
        <f>ROUND(Table58[[#This Row],[AVGGIFT]],1)</f>
        <v>4.8</v>
      </c>
    </row>
    <row r="737" spans="1:24" x14ac:dyDescent="0.35">
      <c r="A737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  <c r="N737">
        <f>VLOOKUP(Table58[[#This Row],[CONTROLN]],vlookup_table[],2,FALSE)</f>
        <v>0</v>
      </c>
      <c r="O737">
        <f>VLOOKUP(Table58[[#This Row],[CONTROLN]],vlookup_table[],4,FALSE)</f>
        <v>1801</v>
      </c>
      <c r="P737" t="str">
        <f>VLOOKUP(Table58[[#This Row],[CONTROLN]],vlookup_table[],5,FALSE)</f>
        <v/>
      </c>
      <c r="Q737">
        <f>VLOOKUP(Table58[[#This Row],[CONTROLN]],vlookup_table[],7,FALSE)</f>
        <v>10</v>
      </c>
      <c r="R737">
        <f t="shared" si="33"/>
        <v>79</v>
      </c>
      <c r="S73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737" t="str">
        <f>IF(Table58[[#This Row],[GENDER]]="M","Hombre","Mujer")</f>
        <v>Mujer</v>
      </c>
      <c r="U737" t="str">
        <f>_xlfn.CONCAT(Table58[[#This Row],[STATE]]," ", Table58[[#This Row],[DOMAIN]])</f>
        <v xml:space="preserve">FL </v>
      </c>
      <c r="V737" s="2">
        <f t="shared" ca="1" si="34"/>
        <v>45915</v>
      </c>
      <c r="W737" s="3">
        <f t="shared" ca="1" si="35"/>
        <v>45915.408431249998</v>
      </c>
      <c r="X737">
        <f>ROUND(Table58[[#This Row],[AVGGIFT]],1)</f>
        <v>5.9</v>
      </c>
    </row>
    <row r="738" spans="1:24" x14ac:dyDescent="0.35">
      <c r="A738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  <c r="N738">
        <f>VLOOKUP(Table58[[#This Row],[CONTROLN]],vlookup_table[],2,FALSE)</f>
        <v>0</v>
      </c>
      <c r="O738">
        <f>VLOOKUP(Table58[[#This Row],[CONTROLN]],vlookup_table[],4,FALSE)</f>
        <v>0</v>
      </c>
      <c r="P738" t="str">
        <f>VLOOKUP(Table58[[#This Row],[CONTROLN]],vlookup_table[],5,FALSE)</f>
        <v>U1</v>
      </c>
      <c r="Q738">
        <f>VLOOKUP(Table58[[#This Row],[CONTROLN]],vlookup_table[],7,FALSE)</f>
        <v>23</v>
      </c>
      <c r="R738" t="str">
        <f t="shared" si="33"/>
        <v/>
      </c>
      <c r="S7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38" t="str">
        <f>IF(Table58[[#This Row],[GENDER]]="M","Hombre","Mujer")</f>
        <v>Mujer</v>
      </c>
      <c r="U738" t="str">
        <f>_xlfn.CONCAT(Table58[[#This Row],[STATE]]," ", Table58[[#This Row],[DOMAIN]])</f>
        <v>CA U1</v>
      </c>
      <c r="V738" s="2">
        <f t="shared" ca="1" si="34"/>
        <v>45915</v>
      </c>
      <c r="W738" s="3">
        <f t="shared" ca="1" si="35"/>
        <v>45915.408431249998</v>
      </c>
      <c r="X738">
        <f>ROUND(Table58[[#This Row],[AVGGIFT]],1)</f>
        <v>23</v>
      </c>
    </row>
    <row r="739" spans="1:24" x14ac:dyDescent="0.35">
      <c r="A739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  <c r="N739">
        <f>VLOOKUP(Table58[[#This Row],[CONTROLN]],vlookup_table[],2,FALSE)</f>
        <v>0</v>
      </c>
      <c r="O739">
        <f>VLOOKUP(Table58[[#This Row],[CONTROLN]],vlookup_table[],4,FALSE)</f>
        <v>2112</v>
      </c>
      <c r="P739" t="str">
        <f>VLOOKUP(Table58[[#This Row],[CONTROLN]],vlookup_table[],5,FALSE)</f>
        <v>C2</v>
      </c>
      <c r="Q739">
        <f>VLOOKUP(Table58[[#This Row],[CONTROLN]],vlookup_table[],7,FALSE)</f>
        <v>5</v>
      </c>
      <c r="R739">
        <f t="shared" si="33"/>
        <v>75</v>
      </c>
      <c r="S7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39" t="str">
        <f>IF(Table58[[#This Row],[GENDER]]="M","Hombre","Mujer")</f>
        <v>Mujer</v>
      </c>
      <c r="U739" t="str">
        <f>_xlfn.CONCAT(Table58[[#This Row],[STATE]]," ", Table58[[#This Row],[DOMAIN]])</f>
        <v>FL C2</v>
      </c>
      <c r="V739" s="2">
        <f t="shared" ca="1" si="34"/>
        <v>45915</v>
      </c>
      <c r="W739" s="3">
        <f t="shared" ca="1" si="35"/>
        <v>45915.408431249998</v>
      </c>
      <c r="X739">
        <f>ROUND(Table58[[#This Row],[AVGGIFT]],1)</f>
        <v>7.1</v>
      </c>
    </row>
    <row r="740" spans="1:24" x14ac:dyDescent="0.35">
      <c r="A740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  <c r="N740">
        <f>VLOOKUP(Table58[[#This Row],[CONTROLN]],vlookup_table[],2,FALSE)</f>
        <v>1</v>
      </c>
      <c r="O740">
        <f>VLOOKUP(Table58[[#This Row],[CONTROLN]],vlookup_table[],4,FALSE)</f>
        <v>4307</v>
      </c>
      <c r="P740" t="str">
        <f>VLOOKUP(Table58[[#This Row],[CONTROLN]],vlookup_table[],5,FALSE)</f>
        <v>T1</v>
      </c>
      <c r="Q740">
        <f>VLOOKUP(Table58[[#This Row],[CONTROLN]],vlookup_table[],7,FALSE)</f>
        <v>10</v>
      </c>
      <c r="R740">
        <f t="shared" si="33"/>
        <v>53</v>
      </c>
      <c r="S7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40" t="str">
        <f>IF(Table58[[#This Row],[GENDER]]="M","Hombre","Mujer")</f>
        <v>Hombre</v>
      </c>
      <c r="U740" t="str">
        <f>_xlfn.CONCAT(Table58[[#This Row],[STATE]]," ", Table58[[#This Row],[DOMAIN]])</f>
        <v>OR T1</v>
      </c>
      <c r="V740" s="2">
        <f t="shared" ca="1" si="34"/>
        <v>45915</v>
      </c>
      <c r="W740" s="3">
        <f t="shared" ca="1" si="35"/>
        <v>45915.408431249998</v>
      </c>
      <c r="X740">
        <f>ROUND(Table58[[#This Row],[AVGGIFT]],1)</f>
        <v>7.9</v>
      </c>
    </row>
    <row r="741" spans="1:24" x14ac:dyDescent="0.35">
      <c r="A74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  <c r="N741">
        <f>VLOOKUP(Table58[[#This Row],[CONTROLN]],vlookup_table[],2,FALSE)</f>
        <v>1</v>
      </c>
      <c r="O741">
        <f>VLOOKUP(Table58[[#This Row],[CONTROLN]],vlookup_table[],4,FALSE)</f>
        <v>2001</v>
      </c>
      <c r="P741" t="str">
        <f>VLOOKUP(Table58[[#This Row],[CONTROLN]],vlookup_table[],5,FALSE)</f>
        <v>S1</v>
      </c>
      <c r="Q741">
        <f>VLOOKUP(Table58[[#This Row],[CONTROLN]],vlookup_table[],7,FALSE)</f>
        <v>10</v>
      </c>
      <c r="R741">
        <f t="shared" si="33"/>
        <v>77</v>
      </c>
      <c r="S7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41" t="str">
        <f>IF(Table58[[#This Row],[GENDER]]="M","Hombre","Mujer")</f>
        <v>Hombre</v>
      </c>
      <c r="U741" t="str">
        <f>_xlfn.CONCAT(Table58[[#This Row],[STATE]]," ", Table58[[#This Row],[DOMAIN]])</f>
        <v>CA S1</v>
      </c>
      <c r="V741" s="2">
        <f t="shared" ca="1" si="34"/>
        <v>45915</v>
      </c>
      <c r="W741" s="3">
        <f t="shared" ca="1" si="35"/>
        <v>45915.408431249998</v>
      </c>
      <c r="X741">
        <f>ROUND(Table58[[#This Row],[AVGGIFT]],1)</f>
        <v>9.8000000000000007</v>
      </c>
    </row>
    <row r="742" spans="1:24" x14ac:dyDescent="0.35">
      <c r="A742">
        <v>113045</v>
      </c>
      <c r="B742" t="s">
        <v>32</v>
      </c>
      <c r="C742" t="s">
        <v>109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  <c r="N742">
        <f>VLOOKUP(Table58[[#This Row],[CONTROLN]],vlookup_table[],2,FALSE)</f>
        <v>0</v>
      </c>
      <c r="O742">
        <f>VLOOKUP(Table58[[#This Row],[CONTROLN]],vlookup_table[],4,FALSE)</f>
        <v>0</v>
      </c>
      <c r="P742" t="str">
        <f>VLOOKUP(Table58[[#This Row],[CONTROLN]],vlookup_table[],5,FALSE)</f>
        <v>T2</v>
      </c>
      <c r="Q742">
        <f>VLOOKUP(Table58[[#This Row],[CONTROLN]],vlookup_table[],7,FALSE)</f>
        <v>25</v>
      </c>
      <c r="R742" t="str">
        <f t="shared" si="33"/>
        <v/>
      </c>
      <c r="S7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42" t="str">
        <f>IF(Table58[[#This Row],[GENDER]]="M","Hombre","Mujer")</f>
        <v>Mujer</v>
      </c>
      <c r="U742" t="str">
        <f>_xlfn.CONCAT(Table58[[#This Row],[STATE]]," ", Table58[[#This Row],[DOMAIN]])</f>
        <v>OK T2</v>
      </c>
      <c r="V742" s="2">
        <f t="shared" ca="1" si="34"/>
        <v>45915</v>
      </c>
      <c r="W742" s="3">
        <f t="shared" ca="1" si="35"/>
        <v>45915.408431249998</v>
      </c>
      <c r="X742">
        <f>ROUND(Table58[[#This Row],[AVGGIFT]],1)</f>
        <v>16.7</v>
      </c>
    </row>
    <row r="743" spans="1:24" x14ac:dyDescent="0.35">
      <c r="A743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  <c r="N743">
        <f>VLOOKUP(Table58[[#This Row],[CONTROLN]],vlookup_table[],2,FALSE)</f>
        <v>2</v>
      </c>
      <c r="O743">
        <f>VLOOKUP(Table58[[#This Row],[CONTROLN]],vlookup_table[],4,FALSE)</f>
        <v>3104</v>
      </c>
      <c r="P743" t="str">
        <f>VLOOKUP(Table58[[#This Row],[CONTROLN]],vlookup_table[],5,FALSE)</f>
        <v>S2</v>
      </c>
      <c r="Q743">
        <f>VLOOKUP(Table58[[#This Row],[CONTROLN]],vlookup_table[],7,FALSE)</f>
        <v>10</v>
      </c>
      <c r="R743">
        <f t="shared" si="33"/>
        <v>66</v>
      </c>
      <c r="S7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43" t="str">
        <f>IF(Table58[[#This Row],[GENDER]]="M","Hombre","Mujer")</f>
        <v>Mujer</v>
      </c>
      <c r="U743" t="str">
        <f>_xlfn.CONCAT(Table58[[#This Row],[STATE]]," ", Table58[[#This Row],[DOMAIN]])</f>
        <v>WA S2</v>
      </c>
      <c r="V743" s="2">
        <f t="shared" ca="1" si="34"/>
        <v>45915</v>
      </c>
      <c r="W743" s="3">
        <f t="shared" ca="1" si="35"/>
        <v>45915.408431249998</v>
      </c>
      <c r="X743">
        <f>ROUND(Table58[[#This Row],[AVGGIFT]],1)</f>
        <v>11.3</v>
      </c>
    </row>
    <row r="744" spans="1:24" x14ac:dyDescent="0.35">
      <c r="A744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  <c r="N744">
        <f>VLOOKUP(Table58[[#This Row],[CONTROLN]],vlookup_table[],2,FALSE)</f>
        <v>0</v>
      </c>
      <c r="O744">
        <f>VLOOKUP(Table58[[#This Row],[CONTROLN]],vlookup_table[],4,FALSE)</f>
        <v>2401</v>
      </c>
      <c r="P744" t="str">
        <f>VLOOKUP(Table58[[#This Row],[CONTROLN]],vlookup_table[],5,FALSE)</f>
        <v>R1</v>
      </c>
      <c r="Q744">
        <f>VLOOKUP(Table58[[#This Row],[CONTROLN]],vlookup_table[],7,FALSE)</f>
        <v>1687</v>
      </c>
      <c r="R744">
        <f t="shared" si="33"/>
        <v>73</v>
      </c>
      <c r="S7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44" t="str">
        <f>IF(Table58[[#This Row],[GENDER]]="M","Hombre","Mujer")</f>
        <v>Hombre</v>
      </c>
      <c r="U744" t="str">
        <f>_xlfn.CONCAT(Table58[[#This Row],[STATE]]," ", Table58[[#This Row],[DOMAIN]])</f>
        <v>NC R1</v>
      </c>
      <c r="V744" s="2">
        <f t="shared" ca="1" si="34"/>
        <v>45915</v>
      </c>
      <c r="W744" s="3">
        <f t="shared" ca="1" si="35"/>
        <v>45915.408431249998</v>
      </c>
      <c r="X744">
        <f>ROUND(Table58[[#This Row],[AVGGIFT]],1)</f>
        <v>31.8</v>
      </c>
    </row>
    <row r="745" spans="1:24" x14ac:dyDescent="0.35">
      <c r="A745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  <c r="N745">
        <f>VLOOKUP(Table58[[#This Row],[CONTROLN]],vlookup_table[],2,FALSE)</f>
        <v>0</v>
      </c>
      <c r="O745">
        <f>VLOOKUP(Table58[[#This Row],[CONTROLN]],vlookup_table[],4,FALSE)</f>
        <v>2401</v>
      </c>
      <c r="P745" t="str">
        <f>VLOOKUP(Table58[[#This Row],[CONTROLN]],vlookup_table[],5,FALSE)</f>
        <v>T1</v>
      </c>
      <c r="Q745">
        <f>VLOOKUP(Table58[[#This Row],[CONTROLN]],vlookup_table[],7,FALSE)</f>
        <v>12</v>
      </c>
      <c r="R745">
        <f t="shared" si="33"/>
        <v>73</v>
      </c>
      <c r="S7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45" t="str">
        <f>IF(Table58[[#This Row],[GENDER]]="M","Hombre","Mujer")</f>
        <v>Hombre</v>
      </c>
      <c r="U745" t="str">
        <f>_xlfn.CONCAT(Table58[[#This Row],[STATE]]," ", Table58[[#This Row],[DOMAIN]])</f>
        <v>TX T1</v>
      </c>
      <c r="V745" s="2">
        <f t="shared" ca="1" si="34"/>
        <v>45915</v>
      </c>
      <c r="W745" s="3">
        <f t="shared" ca="1" si="35"/>
        <v>45915.408431249998</v>
      </c>
      <c r="X745">
        <f>ROUND(Table58[[#This Row],[AVGGIFT]],1)</f>
        <v>7</v>
      </c>
    </row>
    <row r="746" spans="1:24" x14ac:dyDescent="0.35">
      <c r="A746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  <c r="N746">
        <f>VLOOKUP(Table58[[#This Row],[CONTROLN]],vlookup_table[],2,FALSE)</f>
        <v>1</v>
      </c>
      <c r="O746">
        <f>VLOOKUP(Table58[[#This Row],[CONTROLN]],vlookup_table[],4,FALSE)</f>
        <v>2410</v>
      </c>
      <c r="P746" t="str">
        <f>VLOOKUP(Table58[[#This Row],[CONTROLN]],vlookup_table[],5,FALSE)</f>
        <v>S2</v>
      </c>
      <c r="Q746">
        <f>VLOOKUP(Table58[[#This Row],[CONTROLN]],vlookup_table[],7,FALSE)</f>
        <v>10</v>
      </c>
      <c r="R746">
        <f t="shared" si="33"/>
        <v>72</v>
      </c>
      <c r="S7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46" t="str">
        <f>IF(Table58[[#This Row],[GENDER]]="M","Hombre","Mujer")</f>
        <v>Hombre</v>
      </c>
      <c r="U746" t="str">
        <f>_xlfn.CONCAT(Table58[[#This Row],[STATE]]," ", Table58[[#This Row],[DOMAIN]])</f>
        <v>GA S2</v>
      </c>
      <c r="V746" s="2">
        <f t="shared" ca="1" si="34"/>
        <v>45915</v>
      </c>
      <c r="W746" s="3">
        <f t="shared" ca="1" si="35"/>
        <v>45915.408431249998</v>
      </c>
      <c r="X746">
        <f>ROUND(Table58[[#This Row],[AVGGIFT]],1)</f>
        <v>9.4</v>
      </c>
    </row>
    <row r="747" spans="1:24" x14ac:dyDescent="0.35">
      <c r="A747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  <c r="N747">
        <f>VLOOKUP(Table58[[#This Row],[CONTROLN]],vlookup_table[],2,FALSE)</f>
        <v>28</v>
      </c>
      <c r="O747">
        <f>VLOOKUP(Table58[[#This Row],[CONTROLN]],vlookup_table[],4,FALSE)</f>
        <v>6209</v>
      </c>
      <c r="P747" t="str">
        <f>VLOOKUP(Table58[[#This Row],[CONTROLN]],vlookup_table[],5,FALSE)</f>
        <v>C2</v>
      </c>
      <c r="Q747">
        <f>VLOOKUP(Table58[[#This Row],[CONTROLN]],vlookup_table[],7,FALSE)</f>
        <v>20</v>
      </c>
      <c r="R747">
        <f t="shared" si="33"/>
        <v>34</v>
      </c>
      <c r="S7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47" t="str">
        <f>IF(Table58[[#This Row],[GENDER]]="M","Hombre","Mujer")</f>
        <v>Mujer</v>
      </c>
      <c r="U747" t="str">
        <f>_xlfn.CONCAT(Table58[[#This Row],[STATE]]," ", Table58[[#This Row],[DOMAIN]])</f>
        <v>CA C2</v>
      </c>
      <c r="V747" s="2">
        <f t="shared" ca="1" si="34"/>
        <v>45915</v>
      </c>
      <c r="W747" s="3">
        <f t="shared" ca="1" si="35"/>
        <v>45915.408431249998</v>
      </c>
      <c r="X747">
        <f>ROUND(Table58[[#This Row],[AVGGIFT]],1)</f>
        <v>9.4</v>
      </c>
    </row>
    <row r="748" spans="1:24" x14ac:dyDescent="0.35">
      <c r="A748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  <c r="N748">
        <f>VLOOKUP(Table58[[#This Row],[CONTROLN]],vlookup_table[],2,FALSE)</f>
        <v>1</v>
      </c>
      <c r="O748">
        <f>VLOOKUP(Table58[[#This Row],[CONTROLN]],vlookup_table[],4,FALSE)</f>
        <v>1907</v>
      </c>
      <c r="P748" t="str">
        <f>VLOOKUP(Table58[[#This Row],[CONTROLN]],vlookup_table[],5,FALSE)</f>
        <v>T2</v>
      </c>
      <c r="Q748">
        <f>VLOOKUP(Table58[[#This Row],[CONTROLN]],vlookup_table[],7,FALSE)</f>
        <v>20</v>
      </c>
      <c r="R748">
        <f t="shared" si="33"/>
        <v>77</v>
      </c>
      <c r="S7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48" t="str">
        <f>IF(Table58[[#This Row],[GENDER]]="M","Hombre","Mujer")</f>
        <v>Hombre</v>
      </c>
      <c r="U748" t="str">
        <f>_xlfn.CONCAT(Table58[[#This Row],[STATE]]," ", Table58[[#This Row],[DOMAIN]])</f>
        <v>TX T2</v>
      </c>
      <c r="V748" s="2">
        <f t="shared" ca="1" si="34"/>
        <v>45915</v>
      </c>
      <c r="W748" s="3">
        <f t="shared" ca="1" si="35"/>
        <v>45915.408431249998</v>
      </c>
      <c r="X748">
        <f>ROUND(Table58[[#This Row],[AVGGIFT]],1)</f>
        <v>8.9</v>
      </c>
    </row>
    <row r="749" spans="1:24" x14ac:dyDescent="0.35">
      <c r="A749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  <c r="N749">
        <f>VLOOKUP(Table58[[#This Row],[CONTROLN]],vlookup_table[],2,FALSE)</f>
        <v>0</v>
      </c>
      <c r="O749">
        <f>VLOOKUP(Table58[[#This Row],[CONTROLN]],vlookup_table[],4,FALSE)</f>
        <v>3902</v>
      </c>
      <c r="P749" t="str">
        <f>VLOOKUP(Table58[[#This Row],[CONTROLN]],vlookup_table[],5,FALSE)</f>
        <v>R2</v>
      </c>
      <c r="Q749">
        <f>VLOOKUP(Table58[[#This Row],[CONTROLN]],vlookup_table[],7,FALSE)</f>
        <v>20</v>
      </c>
      <c r="R749">
        <f t="shared" si="33"/>
        <v>58</v>
      </c>
      <c r="S7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49" t="str">
        <f>IF(Table58[[#This Row],[GENDER]]="M","Hombre","Mujer")</f>
        <v>Mujer</v>
      </c>
      <c r="U749" t="str">
        <f>_xlfn.CONCAT(Table58[[#This Row],[STATE]]," ", Table58[[#This Row],[DOMAIN]])</f>
        <v>MI R2</v>
      </c>
      <c r="V749" s="2">
        <f t="shared" ca="1" si="34"/>
        <v>45915</v>
      </c>
      <c r="W749" s="3">
        <f t="shared" ca="1" si="35"/>
        <v>45915.408431249998</v>
      </c>
      <c r="X749">
        <f>ROUND(Table58[[#This Row],[AVGGIFT]],1)</f>
        <v>13.9</v>
      </c>
    </row>
    <row r="750" spans="1:24" x14ac:dyDescent="0.35">
      <c r="A750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  <c r="N750">
        <f>VLOOKUP(Table58[[#This Row],[CONTROLN]],vlookup_table[],2,FALSE)</f>
        <v>0</v>
      </c>
      <c r="O750">
        <f>VLOOKUP(Table58[[#This Row],[CONTROLN]],vlookup_table[],4,FALSE)</f>
        <v>0</v>
      </c>
      <c r="P750" t="str">
        <f>VLOOKUP(Table58[[#This Row],[CONTROLN]],vlookup_table[],5,FALSE)</f>
        <v/>
      </c>
      <c r="Q750">
        <f>VLOOKUP(Table58[[#This Row],[CONTROLN]],vlookup_table[],7,FALSE)</f>
        <v>14</v>
      </c>
      <c r="R750" t="str">
        <f t="shared" si="33"/>
        <v/>
      </c>
      <c r="S75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750" t="str">
        <f>IF(Table58[[#This Row],[GENDER]]="M","Hombre","Mujer")</f>
        <v>Mujer</v>
      </c>
      <c r="U750" t="str">
        <f>_xlfn.CONCAT(Table58[[#This Row],[STATE]]," ", Table58[[#This Row],[DOMAIN]])</f>
        <v xml:space="preserve">CA </v>
      </c>
      <c r="V750" s="2">
        <f t="shared" ca="1" si="34"/>
        <v>45915</v>
      </c>
      <c r="W750" s="3">
        <f t="shared" ca="1" si="35"/>
        <v>45915.408431249998</v>
      </c>
      <c r="X750">
        <f>ROUND(Table58[[#This Row],[AVGGIFT]],1)</f>
        <v>9.1</v>
      </c>
    </row>
    <row r="751" spans="1:24" x14ac:dyDescent="0.35">
      <c r="A75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  <c r="N751">
        <f>VLOOKUP(Table58[[#This Row],[CONTROLN]],vlookup_table[],2,FALSE)</f>
        <v>2</v>
      </c>
      <c r="O751">
        <f>VLOOKUP(Table58[[#This Row],[CONTROLN]],vlookup_table[],4,FALSE)</f>
        <v>0</v>
      </c>
      <c r="P751" t="str">
        <f>VLOOKUP(Table58[[#This Row],[CONTROLN]],vlookup_table[],5,FALSE)</f>
        <v>S1</v>
      </c>
      <c r="Q751">
        <f>VLOOKUP(Table58[[#This Row],[CONTROLN]],vlookup_table[],7,FALSE)</f>
        <v>16</v>
      </c>
      <c r="R751" t="str">
        <f t="shared" si="33"/>
        <v/>
      </c>
      <c r="S7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51" t="str">
        <f>IF(Table58[[#This Row],[GENDER]]="M","Hombre","Mujer")</f>
        <v>Mujer</v>
      </c>
      <c r="U751" t="str">
        <f>_xlfn.CONCAT(Table58[[#This Row],[STATE]]," ", Table58[[#This Row],[DOMAIN]])</f>
        <v>TX S1</v>
      </c>
      <c r="V751" s="2">
        <f t="shared" ca="1" si="34"/>
        <v>45915</v>
      </c>
      <c r="W751" s="3">
        <f t="shared" ca="1" si="35"/>
        <v>45915.408431249998</v>
      </c>
      <c r="X751">
        <f>ROUND(Table58[[#This Row],[AVGGIFT]],1)</f>
        <v>14.5</v>
      </c>
    </row>
    <row r="752" spans="1:24" x14ac:dyDescent="0.35">
      <c r="A752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  <c r="N752">
        <f>VLOOKUP(Table58[[#This Row],[CONTROLN]],vlookup_table[],2,FALSE)</f>
        <v>1</v>
      </c>
      <c r="O752">
        <f>VLOOKUP(Table58[[#This Row],[CONTROLN]],vlookup_table[],4,FALSE)</f>
        <v>4401</v>
      </c>
      <c r="P752" t="str">
        <f>VLOOKUP(Table58[[#This Row],[CONTROLN]],vlookup_table[],5,FALSE)</f>
        <v>T2</v>
      </c>
      <c r="Q752">
        <f>VLOOKUP(Table58[[#This Row],[CONTROLN]],vlookup_table[],7,FALSE)</f>
        <v>6</v>
      </c>
      <c r="R752">
        <f t="shared" si="33"/>
        <v>53</v>
      </c>
      <c r="S7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52" t="str">
        <f>IF(Table58[[#This Row],[GENDER]]="M","Hombre","Mujer")</f>
        <v>Hombre</v>
      </c>
      <c r="U752" t="str">
        <f>_xlfn.CONCAT(Table58[[#This Row],[STATE]]," ", Table58[[#This Row],[DOMAIN]])</f>
        <v>SC T2</v>
      </c>
      <c r="V752" s="2">
        <f t="shared" ca="1" si="34"/>
        <v>45915</v>
      </c>
      <c r="W752" s="3">
        <f t="shared" ca="1" si="35"/>
        <v>45915.408431249998</v>
      </c>
      <c r="X752">
        <f>ROUND(Table58[[#This Row],[AVGGIFT]],1)</f>
        <v>6.3</v>
      </c>
    </row>
    <row r="753" spans="1:24" x14ac:dyDescent="0.35">
      <c r="A753">
        <v>21386</v>
      </c>
      <c r="B753" t="s">
        <v>18</v>
      </c>
      <c r="C753" t="s">
        <v>17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  <c r="N753">
        <f>VLOOKUP(Table58[[#This Row],[CONTROLN]],vlookup_table[],2,FALSE)</f>
        <v>28</v>
      </c>
      <c r="O753">
        <f>VLOOKUP(Table58[[#This Row],[CONTROLN]],vlookup_table[],4,FALSE)</f>
        <v>5701</v>
      </c>
      <c r="P753" t="str">
        <f>VLOOKUP(Table58[[#This Row],[CONTROLN]],vlookup_table[],5,FALSE)</f>
        <v>T2</v>
      </c>
      <c r="Q753">
        <f>VLOOKUP(Table58[[#This Row],[CONTROLN]],vlookup_table[],7,FALSE)</f>
        <v>10</v>
      </c>
      <c r="R753">
        <f t="shared" si="33"/>
        <v>40</v>
      </c>
      <c r="S7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53" t="str">
        <f>IF(Table58[[#This Row],[GENDER]]="M","Hombre","Mujer")</f>
        <v>Mujer</v>
      </c>
      <c r="U753" t="str">
        <f>_xlfn.CONCAT(Table58[[#This Row],[STATE]]," ", Table58[[#This Row],[DOMAIN]])</f>
        <v>NC T2</v>
      </c>
      <c r="V753" s="2">
        <f t="shared" ca="1" si="34"/>
        <v>45915</v>
      </c>
      <c r="W753" s="3">
        <f t="shared" ca="1" si="35"/>
        <v>45915.408431249998</v>
      </c>
      <c r="X753">
        <f>ROUND(Table58[[#This Row],[AVGGIFT]],1)</f>
        <v>7.8</v>
      </c>
    </row>
    <row r="754" spans="1:24" x14ac:dyDescent="0.35">
      <c r="A754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  <c r="N754">
        <f>VLOOKUP(Table58[[#This Row],[CONTROLN]],vlookup_table[],2,FALSE)</f>
        <v>1</v>
      </c>
      <c r="O754">
        <f>VLOOKUP(Table58[[#This Row],[CONTROLN]],vlookup_table[],4,FALSE)</f>
        <v>0</v>
      </c>
      <c r="P754" t="str">
        <f>VLOOKUP(Table58[[#This Row],[CONTROLN]],vlookup_table[],5,FALSE)</f>
        <v>C3</v>
      </c>
      <c r="Q754">
        <f>VLOOKUP(Table58[[#This Row],[CONTROLN]],vlookup_table[],7,FALSE)</f>
        <v>12</v>
      </c>
      <c r="R754" t="str">
        <f t="shared" si="33"/>
        <v/>
      </c>
      <c r="S7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54" t="str">
        <f>IF(Table58[[#This Row],[GENDER]]="M","Hombre","Mujer")</f>
        <v>Hombre</v>
      </c>
      <c r="U754" t="str">
        <f>_xlfn.CONCAT(Table58[[#This Row],[STATE]]," ", Table58[[#This Row],[DOMAIN]])</f>
        <v>LA C3</v>
      </c>
      <c r="V754" s="2">
        <f t="shared" ca="1" si="34"/>
        <v>45915</v>
      </c>
      <c r="W754" s="3">
        <f t="shared" ca="1" si="35"/>
        <v>45915.408431249998</v>
      </c>
      <c r="X754">
        <f>ROUND(Table58[[#This Row],[AVGGIFT]],1)</f>
        <v>9.5</v>
      </c>
    </row>
    <row r="755" spans="1:24" x14ac:dyDescent="0.35">
      <c r="A755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  <c r="N755">
        <f>VLOOKUP(Table58[[#This Row],[CONTROLN]],vlookup_table[],2,FALSE)</f>
        <v>1</v>
      </c>
      <c r="O755">
        <f>VLOOKUP(Table58[[#This Row],[CONTROLN]],vlookup_table[],4,FALSE)</f>
        <v>2401</v>
      </c>
      <c r="P755" t="str">
        <f>VLOOKUP(Table58[[#This Row],[CONTROLN]],vlookup_table[],5,FALSE)</f>
        <v>R3</v>
      </c>
      <c r="Q755">
        <f>VLOOKUP(Table58[[#This Row],[CONTROLN]],vlookup_table[],7,FALSE)</f>
        <v>6</v>
      </c>
      <c r="R755">
        <f t="shared" si="33"/>
        <v>73</v>
      </c>
      <c r="S7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55" t="str">
        <f>IF(Table58[[#This Row],[GENDER]]="M","Hombre","Mujer")</f>
        <v>Hombre</v>
      </c>
      <c r="U755" t="str">
        <f>_xlfn.CONCAT(Table58[[#This Row],[STATE]]," ", Table58[[#This Row],[DOMAIN]])</f>
        <v>MI R3</v>
      </c>
      <c r="V755" s="2">
        <f t="shared" ca="1" si="34"/>
        <v>45915</v>
      </c>
      <c r="W755" s="3">
        <f t="shared" ca="1" si="35"/>
        <v>45915.408431249998</v>
      </c>
      <c r="X755">
        <f>ROUND(Table58[[#This Row],[AVGGIFT]],1)</f>
        <v>6.9</v>
      </c>
    </row>
    <row r="756" spans="1:24" x14ac:dyDescent="0.35">
      <c r="A756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  <c r="N756">
        <f>VLOOKUP(Table58[[#This Row],[CONTROLN]],vlookup_table[],2,FALSE)</f>
        <v>0</v>
      </c>
      <c r="O756">
        <f>VLOOKUP(Table58[[#This Row],[CONTROLN]],vlookup_table[],4,FALSE)</f>
        <v>4605</v>
      </c>
      <c r="P756" t="str">
        <f>VLOOKUP(Table58[[#This Row],[CONTROLN]],vlookup_table[],5,FALSE)</f>
        <v>U3</v>
      </c>
      <c r="Q756">
        <f>VLOOKUP(Table58[[#This Row],[CONTROLN]],vlookup_table[],7,FALSE)</f>
        <v>10</v>
      </c>
      <c r="R756">
        <f t="shared" si="33"/>
        <v>51</v>
      </c>
      <c r="S7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56" t="str">
        <f>IF(Table58[[#This Row],[GENDER]]="M","Hombre","Mujer")</f>
        <v>Mujer</v>
      </c>
      <c r="U756" t="str">
        <f>_xlfn.CONCAT(Table58[[#This Row],[STATE]]," ", Table58[[#This Row],[DOMAIN]])</f>
        <v>FL U3</v>
      </c>
      <c r="V756" s="2">
        <f t="shared" ca="1" si="34"/>
        <v>45915</v>
      </c>
      <c r="W756" s="3">
        <f t="shared" ca="1" si="35"/>
        <v>45915.408431249998</v>
      </c>
      <c r="X756">
        <f>ROUND(Table58[[#This Row],[AVGGIFT]],1)</f>
        <v>10.9</v>
      </c>
    </row>
    <row r="757" spans="1:24" x14ac:dyDescent="0.35">
      <c r="A757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  <c r="N757">
        <f>VLOOKUP(Table58[[#This Row],[CONTROLN]],vlookup_table[],2,FALSE)</f>
        <v>0</v>
      </c>
      <c r="O757">
        <f>VLOOKUP(Table58[[#This Row],[CONTROLN]],vlookup_table[],4,FALSE)</f>
        <v>0</v>
      </c>
      <c r="P757" t="str">
        <f>VLOOKUP(Table58[[#This Row],[CONTROLN]],vlookup_table[],5,FALSE)</f>
        <v>R3</v>
      </c>
      <c r="Q757">
        <f>VLOOKUP(Table58[[#This Row],[CONTROLN]],vlookup_table[],7,FALSE)</f>
        <v>25</v>
      </c>
      <c r="R757" t="str">
        <f t="shared" si="33"/>
        <v/>
      </c>
      <c r="S7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57" t="str">
        <f>IF(Table58[[#This Row],[GENDER]]="M","Hombre","Mujer")</f>
        <v>Hombre</v>
      </c>
      <c r="U757" t="str">
        <f>_xlfn.CONCAT(Table58[[#This Row],[STATE]]," ", Table58[[#This Row],[DOMAIN]])</f>
        <v>MS R3</v>
      </c>
      <c r="V757" s="2">
        <f t="shared" ca="1" si="34"/>
        <v>45915</v>
      </c>
      <c r="W757" s="3">
        <f t="shared" ca="1" si="35"/>
        <v>45915.408431249998</v>
      </c>
      <c r="X757">
        <f>ROUND(Table58[[#This Row],[AVGGIFT]],1)</f>
        <v>12.8</v>
      </c>
    </row>
    <row r="758" spans="1:24" x14ac:dyDescent="0.35">
      <c r="A758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  <c r="N758">
        <f>VLOOKUP(Table58[[#This Row],[CONTROLN]],vlookup_table[],2,FALSE)</f>
        <v>2</v>
      </c>
      <c r="O758">
        <f>VLOOKUP(Table58[[#This Row],[CONTROLN]],vlookup_table[],4,FALSE)</f>
        <v>1212</v>
      </c>
      <c r="P758" t="str">
        <f>VLOOKUP(Table58[[#This Row],[CONTROLN]],vlookup_table[],5,FALSE)</f>
        <v>U3</v>
      </c>
      <c r="Q758">
        <f>VLOOKUP(Table58[[#This Row],[CONTROLN]],vlookup_table[],7,FALSE)</f>
        <v>10</v>
      </c>
      <c r="R758">
        <f t="shared" si="33"/>
        <v>84</v>
      </c>
      <c r="S7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58" t="str">
        <f>IF(Table58[[#This Row],[GENDER]]="M","Hombre","Mujer")</f>
        <v>Mujer</v>
      </c>
      <c r="U758" t="str">
        <f>_xlfn.CONCAT(Table58[[#This Row],[STATE]]," ", Table58[[#This Row],[DOMAIN]])</f>
        <v>CA U3</v>
      </c>
      <c r="V758" s="2">
        <f t="shared" ca="1" si="34"/>
        <v>45915</v>
      </c>
      <c r="W758" s="3">
        <f t="shared" ca="1" si="35"/>
        <v>45915.408431249998</v>
      </c>
      <c r="X758">
        <f>ROUND(Table58[[#This Row],[AVGGIFT]],1)</f>
        <v>5.5</v>
      </c>
    </row>
    <row r="759" spans="1:24" x14ac:dyDescent="0.35">
      <c r="A759">
        <v>48455</v>
      </c>
      <c r="B759" t="s">
        <v>44</v>
      </c>
      <c r="C759" t="s">
        <v>14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  <c r="N759">
        <f>VLOOKUP(Table58[[#This Row],[CONTROLN]],vlookup_table[],2,FALSE)</f>
        <v>1002</v>
      </c>
      <c r="O759">
        <f>VLOOKUP(Table58[[#This Row],[CONTROLN]],vlookup_table[],4,FALSE)</f>
        <v>0</v>
      </c>
      <c r="P759" t="str">
        <f>VLOOKUP(Table58[[#This Row],[CONTROLN]],vlookup_table[],5,FALSE)</f>
        <v>R3</v>
      </c>
      <c r="Q759">
        <f>VLOOKUP(Table58[[#This Row],[CONTROLN]],vlookup_table[],7,FALSE)</f>
        <v>8</v>
      </c>
      <c r="R759" t="str">
        <f t="shared" si="33"/>
        <v/>
      </c>
      <c r="S7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59" t="str">
        <f>IF(Table58[[#This Row],[GENDER]]="M","Hombre","Mujer")</f>
        <v>Hombre</v>
      </c>
      <c r="U759" t="str">
        <f>_xlfn.CONCAT(Table58[[#This Row],[STATE]]," ", Table58[[#This Row],[DOMAIN]])</f>
        <v>AL R3</v>
      </c>
      <c r="V759" s="2">
        <f t="shared" ca="1" si="34"/>
        <v>45915</v>
      </c>
      <c r="W759" s="3">
        <f t="shared" ca="1" si="35"/>
        <v>45915.408431249998</v>
      </c>
      <c r="X759">
        <f>ROUND(Table58[[#This Row],[AVGGIFT]],1)</f>
        <v>6.3</v>
      </c>
    </row>
    <row r="760" spans="1:24" x14ac:dyDescent="0.35">
      <c r="A760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  <c r="N760">
        <f>VLOOKUP(Table58[[#This Row],[CONTROLN]],vlookup_table[],2,FALSE)</f>
        <v>0</v>
      </c>
      <c r="O760">
        <f>VLOOKUP(Table58[[#This Row],[CONTROLN]],vlookup_table[],4,FALSE)</f>
        <v>1401</v>
      </c>
      <c r="P760" t="str">
        <f>VLOOKUP(Table58[[#This Row],[CONTROLN]],vlookup_table[],5,FALSE)</f>
        <v>S1</v>
      </c>
      <c r="Q760">
        <f>VLOOKUP(Table58[[#This Row],[CONTROLN]],vlookup_table[],7,FALSE)</f>
        <v>25</v>
      </c>
      <c r="R760">
        <f t="shared" si="33"/>
        <v>83</v>
      </c>
      <c r="S7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60" t="str">
        <f>IF(Table58[[#This Row],[GENDER]]="M","Hombre","Mujer")</f>
        <v>Mujer</v>
      </c>
      <c r="U760" t="str">
        <f>_xlfn.CONCAT(Table58[[#This Row],[STATE]]," ", Table58[[#This Row],[DOMAIN]])</f>
        <v>GA S1</v>
      </c>
      <c r="V760" s="2">
        <f t="shared" ca="1" si="34"/>
        <v>45915</v>
      </c>
      <c r="W760" s="3">
        <f t="shared" ca="1" si="35"/>
        <v>45915.408431249998</v>
      </c>
      <c r="X760">
        <f>ROUND(Table58[[#This Row],[AVGGIFT]],1)</f>
        <v>14</v>
      </c>
    </row>
    <row r="761" spans="1:24" x14ac:dyDescent="0.35">
      <c r="A76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  <c r="N761">
        <f>VLOOKUP(Table58[[#This Row],[CONTROLN]],vlookup_table[],2,FALSE)</f>
        <v>0</v>
      </c>
      <c r="O761">
        <f>VLOOKUP(Table58[[#This Row],[CONTROLN]],vlookup_table[],4,FALSE)</f>
        <v>0</v>
      </c>
      <c r="P761" t="str">
        <f>VLOOKUP(Table58[[#This Row],[CONTROLN]],vlookup_table[],5,FALSE)</f>
        <v>C2</v>
      </c>
      <c r="Q761">
        <f>VLOOKUP(Table58[[#This Row],[CONTROLN]],vlookup_table[],7,FALSE)</f>
        <v>2</v>
      </c>
      <c r="R761" t="str">
        <f t="shared" si="33"/>
        <v/>
      </c>
      <c r="S7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61" t="str">
        <f>IF(Table58[[#This Row],[GENDER]]="M","Hombre","Mujer")</f>
        <v>Mujer</v>
      </c>
      <c r="U761" t="str">
        <f>_xlfn.CONCAT(Table58[[#This Row],[STATE]]," ", Table58[[#This Row],[DOMAIN]])</f>
        <v>CO C2</v>
      </c>
      <c r="V761" s="2">
        <f t="shared" ca="1" si="34"/>
        <v>45915</v>
      </c>
      <c r="W761" s="3">
        <f t="shared" ca="1" si="35"/>
        <v>45915.408431249998</v>
      </c>
      <c r="X761">
        <f>ROUND(Table58[[#This Row],[AVGGIFT]],1)</f>
        <v>4.0999999999999996</v>
      </c>
    </row>
    <row r="762" spans="1:24" x14ac:dyDescent="0.35">
      <c r="A762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  <c r="N762">
        <f>VLOOKUP(Table58[[#This Row],[CONTROLN]],vlookup_table[],2,FALSE)</f>
        <v>2</v>
      </c>
      <c r="O762">
        <f>VLOOKUP(Table58[[#This Row],[CONTROLN]],vlookup_table[],4,FALSE)</f>
        <v>0</v>
      </c>
      <c r="P762" t="str">
        <f>VLOOKUP(Table58[[#This Row],[CONTROLN]],vlookup_table[],5,FALSE)</f>
        <v>T1</v>
      </c>
      <c r="Q762">
        <f>VLOOKUP(Table58[[#This Row],[CONTROLN]],vlookup_table[],7,FALSE)</f>
        <v>9</v>
      </c>
      <c r="R762" t="str">
        <f t="shared" si="33"/>
        <v/>
      </c>
      <c r="S7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62" t="str">
        <f>IF(Table58[[#This Row],[GENDER]]="M","Hombre","Mujer")</f>
        <v>Mujer</v>
      </c>
      <c r="U762" t="str">
        <f>_xlfn.CONCAT(Table58[[#This Row],[STATE]]," ", Table58[[#This Row],[DOMAIN]])</f>
        <v>CA T1</v>
      </c>
      <c r="V762" s="2">
        <f t="shared" ca="1" si="34"/>
        <v>45915</v>
      </c>
      <c r="W762" s="3">
        <f t="shared" ca="1" si="35"/>
        <v>45915.408431249998</v>
      </c>
      <c r="X762">
        <f>ROUND(Table58[[#This Row],[AVGGIFT]],1)</f>
        <v>9.5</v>
      </c>
    </row>
    <row r="763" spans="1:24" x14ac:dyDescent="0.35">
      <c r="A763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  <c r="N763">
        <f>VLOOKUP(Table58[[#This Row],[CONTROLN]],vlookup_table[],2,FALSE)</f>
        <v>0</v>
      </c>
      <c r="O763">
        <f>VLOOKUP(Table58[[#This Row],[CONTROLN]],vlookup_table[],4,FALSE)</f>
        <v>4801</v>
      </c>
      <c r="P763" t="str">
        <f>VLOOKUP(Table58[[#This Row],[CONTROLN]],vlookup_table[],5,FALSE)</f>
        <v>T1</v>
      </c>
      <c r="Q763">
        <f>VLOOKUP(Table58[[#This Row],[CONTROLN]],vlookup_table[],7,FALSE)</f>
        <v>25</v>
      </c>
      <c r="R763">
        <f t="shared" si="33"/>
        <v>49</v>
      </c>
      <c r="S7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63" t="str">
        <f>IF(Table58[[#This Row],[GENDER]]="M","Hombre","Mujer")</f>
        <v>Hombre</v>
      </c>
      <c r="U763" t="str">
        <f>_xlfn.CONCAT(Table58[[#This Row],[STATE]]," ", Table58[[#This Row],[DOMAIN]])</f>
        <v>NC T1</v>
      </c>
      <c r="V763" s="2">
        <f t="shared" ca="1" si="34"/>
        <v>45915</v>
      </c>
      <c r="W763" s="3">
        <f t="shared" ca="1" si="35"/>
        <v>45915.408431249998</v>
      </c>
      <c r="X763">
        <f>ROUND(Table58[[#This Row],[AVGGIFT]],1)</f>
        <v>15.8</v>
      </c>
    </row>
    <row r="764" spans="1:24" x14ac:dyDescent="0.35">
      <c r="A764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  <c r="N764">
        <f>VLOOKUP(Table58[[#This Row],[CONTROLN]],vlookup_table[],2,FALSE)</f>
        <v>0</v>
      </c>
      <c r="O764">
        <f>VLOOKUP(Table58[[#This Row],[CONTROLN]],vlookup_table[],4,FALSE)</f>
        <v>2801</v>
      </c>
      <c r="P764" t="str">
        <f>VLOOKUP(Table58[[#This Row],[CONTROLN]],vlookup_table[],5,FALSE)</f>
        <v>R2</v>
      </c>
      <c r="Q764">
        <f>VLOOKUP(Table58[[#This Row],[CONTROLN]],vlookup_table[],7,FALSE)</f>
        <v>11</v>
      </c>
      <c r="R764">
        <f t="shared" si="33"/>
        <v>69</v>
      </c>
      <c r="S7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64" t="str">
        <f>IF(Table58[[#This Row],[GENDER]]="M","Hombre","Mujer")</f>
        <v>Mujer</v>
      </c>
      <c r="U764" t="str">
        <f>_xlfn.CONCAT(Table58[[#This Row],[STATE]]," ", Table58[[#This Row],[DOMAIN]])</f>
        <v>GA R2</v>
      </c>
      <c r="V764" s="2">
        <f t="shared" ca="1" si="34"/>
        <v>45915</v>
      </c>
      <c r="W764" s="3">
        <f t="shared" ca="1" si="35"/>
        <v>45915.408431249998</v>
      </c>
      <c r="X764">
        <f>ROUND(Table58[[#This Row],[AVGGIFT]],1)</f>
        <v>5.8</v>
      </c>
    </row>
    <row r="765" spans="1:24" x14ac:dyDescent="0.35">
      <c r="A765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  <c r="N765">
        <f>VLOOKUP(Table58[[#This Row],[CONTROLN]],vlookup_table[],2,FALSE)</f>
        <v>1</v>
      </c>
      <c r="O765">
        <f>VLOOKUP(Table58[[#This Row],[CONTROLN]],vlookup_table[],4,FALSE)</f>
        <v>0</v>
      </c>
      <c r="P765" t="str">
        <f>VLOOKUP(Table58[[#This Row],[CONTROLN]],vlookup_table[],5,FALSE)</f>
        <v/>
      </c>
      <c r="Q765">
        <f>VLOOKUP(Table58[[#This Row],[CONTROLN]],vlookup_table[],7,FALSE)</f>
        <v>25</v>
      </c>
      <c r="R765" t="str">
        <f t="shared" si="33"/>
        <v/>
      </c>
      <c r="S76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765" t="str">
        <f>IF(Table58[[#This Row],[GENDER]]="M","Hombre","Mujer")</f>
        <v>Hombre</v>
      </c>
      <c r="U765" t="str">
        <f>_xlfn.CONCAT(Table58[[#This Row],[STATE]]," ", Table58[[#This Row],[DOMAIN]])</f>
        <v xml:space="preserve">TX </v>
      </c>
      <c r="V765" s="2">
        <f t="shared" ca="1" si="34"/>
        <v>45915</v>
      </c>
      <c r="W765" s="3">
        <f t="shared" ca="1" si="35"/>
        <v>45915.408431249998</v>
      </c>
      <c r="X765">
        <f>ROUND(Table58[[#This Row],[AVGGIFT]],1)</f>
        <v>21.6</v>
      </c>
    </row>
    <row r="766" spans="1:24" x14ac:dyDescent="0.35">
      <c r="A766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  <c r="N766">
        <f>VLOOKUP(Table58[[#This Row],[CONTROLN]],vlookup_table[],2,FALSE)</f>
        <v>28</v>
      </c>
      <c r="O766">
        <f>VLOOKUP(Table58[[#This Row],[CONTROLN]],vlookup_table[],4,FALSE)</f>
        <v>1701</v>
      </c>
      <c r="P766" t="str">
        <f>VLOOKUP(Table58[[#This Row],[CONTROLN]],vlookup_table[],5,FALSE)</f>
        <v/>
      </c>
      <c r="Q766">
        <f>VLOOKUP(Table58[[#This Row],[CONTROLN]],vlookup_table[],7,FALSE)</f>
        <v>15</v>
      </c>
      <c r="R766">
        <f t="shared" si="33"/>
        <v>80</v>
      </c>
      <c r="S76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766" t="str">
        <f>IF(Table58[[#This Row],[GENDER]]="M","Hombre","Mujer")</f>
        <v>Mujer</v>
      </c>
      <c r="U766" t="str">
        <f>_xlfn.CONCAT(Table58[[#This Row],[STATE]]," ", Table58[[#This Row],[DOMAIN]])</f>
        <v xml:space="preserve">NE </v>
      </c>
      <c r="V766" s="2">
        <f t="shared" ca="1" si="34"/>
        <v>45915</v>
      </c>
      <c r="W766" s="3">
        <f t="shared" ca="1" si="35"/>
        <v>45915.408431249998</v>
      </c>
      <c r="X766">
        <f>ROUND(Table58[[#This Row],[AVGGIFT]],1)</f>
        <v>21.9</v>
      </c>
    </row>
    <row r="767" spans="1:24" x14ac:dyDescent="0.35">
      <c r="A767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  <c r="N767">
        <f>VLOOKUP(Table58[[#This Row],[CONTROLN]],vlookup_table[],2,FALSE)</f>
        <v>1</v>
      </c>
      <c r="O767">
        <f>VLOOKUP(Table58[[#This Row],[CONTROLN]],vlookup_table[],4,FALSE)</f>
        <v>0</v>
      </c>
      <c r="P767" t="str">
        <f>VLOOKUP(Table58[[#This Row],[CONTROLN]],vlookup_table[],5,FALSE)</f>
        <v>U1</v>
      </c>
      <c r="Q767">
        <f>VLOOKUP(Table58[[#This Row],[CONTROLN]],vlookup_table[],7,FALSE)</f>
        <v>20</v>
      </c>
      <c r="R767" t="str">
        <f t="shared" si="33"/>
        <v/>
      </c>
      <c r="S7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67" t="str">
        <f>IF(Table58[[#This Row],[GENDER]]="M","Hombre","Mujer")</f>
        <v>Hombre</v>
      </c>
      <c r="U767" t="str">
        <f>_xlfn.CONCAT(Table58[[#This Row],[STATE]]," ", Table58[[#This Row],[DOMAIN]])</f>
        <v>CA U1</v>
      </c>
      <c r="V767" s="2">
        <f t="shared" ca="1" si="34"/>
        <v>45915</v>
      </c>
      <c r="W767" s="3">
        <f t="shared" ca="1" si="35"/>
        <v>45915.408431249998</v>
      </c>
      <c r="X767">
        <f>ROUND(Table58[[#This Row],[AVGGIFT]],1)</f>
        <v>19.7</v>
      </c>
    </row>
    <row r="768" spans="1:24" x14ac:dyDescent="0.35">
      <c r="A768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  <c r="N768">
        <f>VLOOKUP(Table58[[#This Row],[CONTROLN]],vlookup_table[],2,FALSE)</f>
        <v>28</v>
      </c>
      <c r="O768">
        <f>VLOOKUP(Table58[[#This Row],[CONTROLN]],vlookup_table[],4,FALSE)</f>
        <v>0</v>
      </c>
      <c r="P768" t="str">
        <f>VLOOKUP(Table58[[#This Row],[CONTROLN]],vlookup_table[],5,FALSE)</f>
        <v>S1</v>
      </c>
      <c r="Q768">
        <f>VLOOKUP(Table58[[#This Row],[CONTROLN]],vlookup_table[],7,FALSE)</f>
        <v>25</v>
      </c>
      <c r="R768" t="str">
        <f t="shared" si="33"/>
        <v/>
      </c>
      <c r="S7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68" t="str">
        <f>IF(Table58[[#This Row],[GENDER]]="M","Hombre","Mujer")</f>
        <v>Mujer</v>
      </c>
      <c r="U768" t="str">
        <f>_xlfn.CONCAT(Table58[[#This Row],[STATE]]," ", Table58[[#This Row],[DOMAIN]])</f>
        <v>NV S1</v>
      </c>
      <c r="V768" s="2">
        <f t="shared" ca="1" si="34"/>
        <v>45915</v>
      </c>
      <c r="W768" s="3">
        <f t="shared" ca="1" si="35"/>
        <v>45915.408431249998</v>
      </c>
      <c r="X768">
        <f>ROUND(Table58[[#This Row],[AVGGIFT]],1)</f>
        <v>17.8</v>
      </c>
    </row>
    <row r="769" spans="1:24" x14ac:dyDescent="0.35">
      <c r="A769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  <c r="N769">
        <f>VLOOKUP(Table58[[#This Row],[CONTROLN]],vlookup_table[],2,FALSE)</f>
        <v>0</v>
      </c>
      <c r="O769">
        <f>VLOOKUP(Table58[[#This Row],[CONTROLN]],vlookup_table[],4,FALSE)</f>
        <v>1001</v>
      </c>
      <c r="P769" t="str">
        <f>VLOOKUP(Table58[[#This Row],[CONTROLN]],vlookup_table[],5,FALSE)</f>
        <v>C3</v>
      </c>
      <c r="Q769">
        <f>VLOOKUP(Table58[[#This Row],[CONTROLN]],vlookup_table[],7,FALSE)</f>
        <v>6</v>
      </c>
      <c r="R769">
        <f t="shared" si="33"/>
        <v>87</v>
      </c>
      <c r="S7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69" t="str">
        <f>IF(Table58[[#This Row],[GENDER]]="M","Hombre","Mujer")</f>
        <v>Hombre</v>
      </c>
      <c r="U769" t="str">
        <f>_xlfn.CONCAT(Table58[[#This Row],[STATE]]," ", Table58[[#This Row],[DOMAIN]])</f>
        <v>IA C3</v>
      </c>
      <c r="V769" s="2">
        <f t="shared" ca="1" si="34"/>
        <v>45915</v>
      </c>
      <c r="W769" s="3">
        <f t="shared" ca="1" si="35"/>
        <v>45915.408431249998</v>
      </c>
      <c r="X769">
        <f>ROUND(Table58[[#This Row],[AVGGIFT]],1)</f>
        <v>5</v>
      </c>
    </row>
    <row r="770" spans="1:24" x14ac:dyDescent="0.35">
      <c r="A770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  <c r="N770">
        <f>VLOOKUP(Table58[[#This Row],[CONTROLN]],vlookup_table[],2,FALSE)</f>
        <v>28</v>
      </c>
      <c r="O770">
        <f>VLOOKUP(Table58[[#This Row],[CONTROLN]],vlookup_table[],4,FALSE)</f>
        <v>6601</v>
      </c>
      <c r="P770" t="str">
        <f>VLOOKUP(Table58[[#This Row],[CONTROLN]],vlookup_table[],5,FALSE)</f>
        <v>C2</v>
      </c>
      <c r="Q770">
        <f>VLOOKUP(Table58[[#This Row],[CONTROLN]],vlookup_table[],7,FALSE)</f>
        <v>7</v>
      </c>
      <c r="R770">
        <f t="shared" ref="R770:R833" si="36">IF(OR(O770="",O770=0),"",(1997-(1900+INT(O770/100)))-IF(MOD(O770,100)&gt;6,1,0))</f>
        <v>31</v>
      </c>
      <c r="S7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70" t="str">
        <f>IF(Table58[[#This Row],[GENDER]]="M","Hombre","Mujer")</f>
        <v>Mujer</v>
      </c>
      <c r="U770" t="str">
        <f>_xlfn.CONCAT(Table58[[#This Row],[STATE]]," ", Table58[[#This Row],[DOMAIN]])</f>
        <v>KY C2</v>
      </c>
      <c r="V770" s="2">
        <f t="shared" ref="V770:V833" ca="1" si="37">TODAY()</f>
        <v>45915</v>
      </c>
      <c r="W770" s="3">
        <f t="shared" ref="W770:W833" ca="1" si="38">NOW()</f>
        <v>45915.408431249998</v>
      </c>
      <c r="X770">
        <f>ROUND(Table58[[#This Row],[AVGGIFT]],1)</f>
        <v>6</v>
      </c>
    </row>
    <row r="771" spans="1:24" x14ac:dyDescent="0.35">
      <c r="A77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  <c r="N771">
        <f>VLOOKUP(Table58[[#This Row],[CONTROLN]],vlookup_table[],2,FALSE)</f>
        <v>2</v>
      </c>
      <c r="O771">
        <f>VLOOKUP(Table58[[#This Row],[CONTROLN]],vlookup_table[],4,FALSE)</f>
        <v>1705</v>
      </c>
      <c r="P771" t="str">
        <f>VLOOKUP(Table58[[#This Row],[CONTROLN]],vlookup_table[],5,FALSE)</f>
        <v>R2</v>
      </c>
      <c r="Q771">
        <f>VLOOKUP(Table58[[#This Row],[CONTROLN]],vlookup_table[],7,FALSE)</f>
        <v>16</v>
      </c>
      <c r="R771">
        <f t="shared" si="36"/>
        <v>80</v>
      </c>
      <c r="S7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71" t="str">
        <f>IF(Table58[[#This Row],[GENDER]]="M","Hombre","Mujer")</f>
        <v>Hombre</v>
      </c>
      <c r="U771" t="str">
        <f>_xlfn.CONCAT(Table58[[#This Row],[STATE]]," ", Table58[[#This Row],[DOMAIN]])</f>
        <v>GA R2</v>
      </c>
      <c r="V771" s="2">
        <f t="shared" ca="1" si="37"/>
        <v>45915</v>
      </c>
      <c r="W771" s="3">
        <f t="shared" ca="1" si="38"/>
        <v>45915.408431249998</v>
      </c>
      <c r="X771">
        <f>ROUND(Table58[[#This Row],[AVGGIFT]],1)</f>
        <v>6.4</v>
      </c>
    </row>
    <row r="772" spans="1:24" x14ac:dyDescent="0.35">
      <c r="A772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  <c r="N772">
        <f>VLOOKUP(Table58[[#This Row],[CONTROLN]],vlookup_table[],2,FALSE)</f>
        <v>1</v>
      </c>
      <c r="O772">
        <f>VLOOKUP(Table58[[#This Row],[CONTROLN]],vlookup_table[],4,FALSE)</f>
        <v>2308</v>
      </c>
      <c r="P772" t="str">
        <f>VLOOKUP(Table58[[#This Row],[CONTROLN]],vlookup_table[],5,FALSE)</f>
        <v>S3</v>
      </c>
      <c r="Q772">
        <f>VLOOKUP(Table58[[#This Row],[CONTROLN]],vlookup_table[],7,FALSE)</f>
        <v>25</v>
      </c>
      <c r="R772">
        <f t="shared" si="36"/>
        <v>73</v>
      </c>
      <c r="S7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72" t="str">
        <f>IF(Table58[[#This Row],[GENDER]]="M","Hombre","Mujer")</f>
        <v>Hombre</v>
      </c>
      <c r="U772" t="str">
        <f>_xlfn.CONCAT(Table58[[#This Row],[STATE]]," ", Table58[[#This Row],[DOMAIN]])</f>
        <v>MO S3</v>
      </c>
      <c r="V772" s="2">
        <f t="shared" ca="1" si="37"/>
        <v>45915</v>
      </c>
      <c r="W772" s="3">
        <f t="shared" ca="1" si="38"/>
        <v>45915.408431249998</v>
      </c>
      <c r="X772">
        <f>ROUND(Table58[[#This Row],[AVGGIFT]],1)</f>
        <v>19.3</v>
      </c>
    </row>
    <row r="773" spans="1:24" x14ac:dyDescent="0.35">
      <c r="A773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  <c r="N773">
        <f>VLOOKUP(Table58[[#This Row],[CONTROLN]],vlookup_table[],2,FALSE)</f>
        <v>1</v>
      </c>
      <c r="O773">
        <f>VLOOKUP(Table58[[#This Row],[CONTROLN]],vlookup_table[],4,FALSE)</f>
        <v>0</v>
      </c>
      <c r="P773" t="str">
        <f>VLOOKUP(Table58[[#This Row],[CONTROLN]],vlookup_table[],5,FALSE)</f>
        <v>C3</v>
      </c>
      <c r="Q773">
        <f>VLOOKUP(Table58[[#This Row],[CONTROLN]],vlookup_table[],7,FALSE)</f>
        <v>25</v>
      </c>
      <c r="R773" t="str">
        <f t="shared" si="36"/>
        <v/>
      </c>
      <c r="S7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73" t="str">
        <f>IF(Table58[[#This Row],[GENDER]]="M","Hombre","Mujer")</f>
        <v>Hombre</v>
      </c>
      <c r="U773" t="str">
        <f>_xlfn.CONCAT(Table58[[#This Row],[STATE]]," ", Table58[[#This Row],[DOMAIN]])</f>
        <v>LA C3</v>
      </c>
      <c r="V773" s="2">
        <f t="shared" ca="1" si="37"/>
        <v>45915</v>
      </c>
      <c r="W773" s="3">
        <f t="shared" ca="1" si="38"/>
        <v>45915.408431249998</v>
      </c>
      <c r="X773">
        <f>ROUND(Table58[[#This Row],[AVGGIFT]],1)</f>
        <v>17</v>
      </c>
    </row>
    <row r="774" spans="1:24" x14ac:dyDescent="0.35">
      <c r="A774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  <c r="N774">
        <f>VLOOKUP(Table58[[#This Row],[CONTROLN]],vlookup_table[],2,FALSE)</f>
        <v>0</v>
      </c>
      <c r="O774">
        <f>VLOOKUP(Table58[[#This Row],[CONTROLN]],vlookup_table[],4,FALSE)</f>
        <v>5101</v>
      </c>
      <c r="P774" t="str">
        <f>VLOOKUP(Table58[[#This Row],[CONTROLN]],vlookup_table[],5,FALSE)</f>
        <v>C1</v>
      </c>
      <c r="Q774">
        <f>VLOOKUP(Table58[[#This Row],[CONTROLN]],vlookup_table[],7,FALSE)</f>
        <v>8</v>
      </c>
      <c r="R774">
        <f t="shared" si="36"/>
        <v>46</v>
      </c>
      <c r="S7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74" t="str">
        <f>IF(Table58[[#This Row],[GENDER]]="M","Hombre","Mujer")</f>
        <v>Mujer</v>
      </c>
      <c r="U774" t="str">
        <f>_xlfn.CONCAT(Table58[[#This Row],[STATE]]," ", Table58[[#This Row],[DOMAIN]])</f>
        <v>GA C1</v>
      </c>
      <c r="V774" s="2">
        <f t="shared" ca="1" si="37"/>
        <v>45915</v>
      </c>
      <c r="W774" s="3">
        <f t="shared" ca="1" si="38"/>
        <v>45915.408431249998</v>
      </c>
      <c r="X774">
        <f>ROUND(Table58[[#This Row],[AVGGIFT]],1)</f>
        <v>7.3</v>
      </c>
    </row>
    <row r="775" spans="1:24" x14ac:dyDescent="0.35">
      <c r="A775">
        <v>114873</v>
      </c>
      <c r="B775" t="s">
        <v>32</v>
      </c>
      <c r="C775" t="s">
        <v>109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  <c r="N775">
        <f>VLOOKUP(Table58[[#This Row],[CONTROLN]],vlookup_table[],2,FALSE)</f>
        <v>0</v>
      </c>
      <c r="O775">
        <f>VLOOKUP(Table58[[#This Row],[CONTROLN]],vlookup_table[],4,FALSE)</f>
        <v>0</v>
      </c>
      <c r="P775" t="str">
        <f>VLOOKUP(Table58[[#This Row],[CONTROLN]],vlookup_table[],5,FALSE)</f>
        <v>R2</v>
      </c>
      <c r="Q775">
        <f>VLOOKUP(Table58[[#This Row],[CONTROLN]],vlookup_table[],7,FALSE)</f>
        <v>10</v>
      </c>
      <c r="R775" t="str">
        <f t="shared" si="36"/>
        <v/>
      </c>
      <c r="S7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75" t="str">
        <f>IF(Table58[[#This Row],[GENDER]]="M","Hombre","Mujer")</f>
        <v>Mujer</v>
      </c>
      <c r="U775" t="str">
        <f>_xlfn.CONCAT(Table58[[#This Row],[STATE]]," ", Table58[[#This Row],[DOMAIN]])</f>
        <v>OK R2</v>
      </c>
      <c r="V775" s="2">
        <f t="shared" ca="1" si="37"/>
        <v>45915</v>
      </c>
      <c r="W775" s="3">
        <f t="shared" ca="1" si="38"/>
        <v>45915.408431249998</v>
      </c>
      <c r="X775">
        <f>ROUND(Table58[[#This Row],[AVGGIFT]],1)</f>
        <v>7.5</v>
      </c>
    </row>
    <row r="776" spans="1:24" x14ac:dyDescent="0.35">
      <c r="A776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  <c r="N776">
        <f>VLOOKUP(Table58[[#This Row],[CONTROLN]],vlookup_table[],2,FALSE)</f>
        <v>28</v>
      </c>
      <c r="O776">
        <f>VLOOKUP(Table58[[#This Row],[CONTROLN]],vlookup_table[],4,FALSE)</f>
        <v>0</v>
      </c>
      <c r="P776" t="str">
        <f>VLOOKUP(Table58[[#This Row],[CONTROLN]],vlookup_table[],5,FALSE)</f>
        <v>U2</v>
      </c>
      <c r="Q776">
        <f>VLOOKUP(Table58[[#This Row],[CONTROLN]],vlookup_table[],7,FALSE)</f>
        <v>25</v>
      </c>
      <c r="R776" t="str">
        <f t="shared" si="36"/>
        <v/>
      </c>
      <c r="S7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76" t="str">
        <f>IF(Table58[[#This Row],[GENDER]]="M","Hombre","Mujer")</f>
        <v>Mujer</v>
      </c>
      <c r="U776" t="str">
        <f>_xlfn.CONCAT(Table58[[#This Row],[STATE]]," ", Table58[[#This Row],[DOMAIN]])</f>
        <v>CA U2</v>
      </c>
      <c r="V776" s="2">
        <f t="shared" ca="1" si="37"/>
        <v>45915</v>
      </c>
      <c r="W776" s="3">
        <f t="shared" ca="1" si="38"/>
        <v>45915.408431249998</v>
      </c>
      <c r="X776">
        <f>ROUND(Table58[[#This Row],[AVGGIFT]],1)</f>
        <v>20</v>
      </c>
    </row>
    <row r="777" spans="1:24" x14ac:dyDescent="0.35">
      <c r="A777">
        <v>80646</v>
      </c>
      <c r="B777" t="s">
        <v>36</v>
      </c>
      <c r="C777" t="s">
        <v>14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  <c r="N777">
        <f>VLOOKUP(Table58[[#This Row],[CONTROLN]],vlookup_table[],2,FALSE)</f>
        <v>0</v>
      </c>
      <c r="O777">
        <f>VLOOKUP(Table58[[#This Row],[CONTROLN]],vlookup_table[],4,FALSE)</f>
        <v>2410</v>
      </c>
      <c r="P777" t="str">
        <f>VLOOKUP(Table58[[#This Row],[CONTROLN]],vlookup_table[],5,FALSE)</f>
        <v>R3</v>
      </c>
      <c r="Q777">
        <f>VLOOKUP(Table58[[#This Row],[CONTROLN]],vlookup_table[],7,FALSE)</f>
        <v>4</v>
      </c>
      <c r="R777">
        <f t="shared" si="36"/>
        <v>72</v>
      </c>
      <c r="S7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77" t="str">
        <f>IF(Table58[[#This Row],[GENDER]]="M","Hombre","Mujer")</f>
        <v>Hombre</v>
      </c>
      <c r="U777" t="str">
        <f>_xlfn.CONCAT(Table58[[#This Row],[STATE]]," ", Table58[[#This Row],[DOMAIN]])</f>
        <v>WI R3</v>
      </c>
      <c r="V777" s="2">
        <f t="shared" ca="1" si="37"/>
        <v>45915</v>
      </c>
      <c r="W777" s="3">
        <f t="shared" ca="1" si="38"/>
        <v>45915.408431249998</v>
      </c>
      <c r="X777">
        <f>ROUND(Table58[[#This Row],[AVGGIFT]],1)</f>
        <v>3.6</v>
      </c>
    </row>
    <row r="778" spans="1:24" x14ac:dyDescent="0.35">
      <c r="A778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  <c r="N778">
        <f>VLOOKUP(Table58[[#This Row],[CONTROLN]],vlookup_table[],2,FALSE)</f>
        <v>28</v>
      </c>
      <c r="O778">
        <f>VLOOKUP(Table58[[#This Row],[CONTROLN]],vlookup_table[],4,FALSE)</f>
        <v>901</v>
      </c>
      <c r="P778" t="str">
        <f>VLOOKUP(Table58[[#This Row],[CONTROLN]],vlookup_table[],5,FALSE)</f>
        <v>C3</v>
      </c>
      <c r="Q778">
        <f>VLOOKUP(Table58[[#This Row],[CONTROLN]],vlookup_table[],7,FALSE)</f>
        <v>11</v>
      </c>
      <c r="R778">
        <f t="shared" si="36"/>
        <v>88</v>
      </c>
      <c r="S7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78" t="str">
        <f>IF(Table58[[#This Row],[GENDER]]="M","Hombre","Mujer")</f>
        <v>Mujer</v>
      </c>
      <c r="U778" t="str">
        <f>_xlfn.CONCAT(Table58[[#This Row],[STATE]]," ", Table58[[#This Row],[DOMAIN]])</f>
        <v>WI C3</v>
      </c>
      <c r="V778" s="2">
        <f t="shared" ca="1" si="37"/>
        <v>45915</v>
      </c>
      <c r="W778" s="3">
        <f t="shared" ca="1" si="38"/>
        <v>45915.408431249998</v>
      </c>
      <c r="X778">
        <f>ROUND(Table58[[#This Row],[AVGGIFT]],1)</f>
        <v>8.1</v>
      </c>
    </row>
    <row r="779" spans="1:24" x14ac:dyDescent="0.35">
      <c r="A779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  <c r="N779">
        <f>VLOOKUP(Table58[[#This Row],[CONTROLN]],vlookup_table[],2,FALSE)</f>
        <v>1</v>
      </c>
      <c r="O779">
        <f>VLOOKUP(Table58[[#This Row],[CONTROLN]],vlookup_table[],4,FALSE)</f>
        <v>2401</v>
      </c>
      <c r="P779" t="str">
        <f>VLOOKUP(Table58[[#This Row],[CONTROLN]],vlookup_table[],5,FALSE)</f>
        <v>R1</v>
      </c>
      <c r="Q779">
        <f>VLOOKUP(Table58[[#This Row],[CONTROLN]],vlookup_table[],7,FALSE)</f>
        <v>10</v>
      </c>
      <c r="R779">
        <f t="shared" si="36"/>
        <v>73</v>
      </c>
      <c r="S7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79" t="str">
        <f>IF(Table58[[#This Row],[GENDER]]="M","Hombre","Mujer")</f>
        <v>Hombre</v>
      </c>
      <c r="U779" t="str">
        <f>_xlfn.CONCAT(Table58[[#This Row],[STATE]]," ", Table58[[#This Row],[DOMAIN]])</f>
        <v>NC R1</v>
      </c>
      <c r="V779" s="2">
        <f t="shared" ca="1" si="37"/>
        <v>45915</v>
      </c>
      <c r="W779" s="3">
        <f t="shared" ca="1" si="38"/>
        <v>45915.408431249998</v>
      </c>
      <c r="X779">
        <f>ROUND(Table58[[#This Row],[AVGGIFT]],1)</f>
        <v>7.4</v>
      </c>
    </row>
    <row r="780" spans="1:24" x14ac:dyDescent="0.35">
      <c r="A780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  <c r="N780">
        <f>VLOOKUP(Table58[[#This Row],[CONTROLN]],vlookup_table[],2,FALSE)</f>
        <v>0</v>
      </c>
      <c r="O780">
        <f>VLOOKUP(Table58[[#This Row],[CONTROLN]],vlookup_table[],4,FALSE)</f>
        <v>0</v>
      </c>
      <c r="P780" t="str">
        <f>VLOOKUP(Table58[[#This Row],[CONTROLN]],vlookup_table[],5,FALSE)</f>
        <v>C1</v>
      </c>
      <c r="Q780">
        <f>VLOOKUP(Table58[[#This Row],[CONTROLN]],vlookup_table[],7,FALSE)</f>
        <v>20</v>
      </c>
      <c r="R780" t="str">
        <f t="shared" si="36"/>
        <v/>
      </c>
      <c r="S7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80" t="str">
        <f>IF(Table58[[#This Row],[GENDER]]="M","Hombre","Mujer")</f>
        <v>Mujer</v>
      </c>
      <c r="U780" t="str">
        <f>_xlfn.CONCAT(Table58[[#This Row],[STATE]]," ", Table58[[#This Row],[DOMAIN]])</f>
        <v>TX C1</v>
      </c>
      <c r="V780" s="2">
        <f t="shared" ca="1" si="37"/>
        <v>45915</v>
      </c>
      <c r="W780" s="3">
        <f t="shared" ca="1" si="38"/>
        <v>45915.408431249998</v>
      </c>
      <c r="X780">
        <f>ROUND(Table58[[#This Row],[AVGGIFT]],1)</f>
        <v>12.3</v>
      </c>
    </row>
    <row r="781" spans="1:24" x14ac:dyDescent="0.35">
      <c r="A781">
        <v>14233</v>
      </c>
      <c r="B781" t="s">
        <v>67</v>
      </c>
      <c r="C781" t="s">
        <v>14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  <c r="N781">
        <f>VLOOKUP(Table58[[#This Row],[CONTROLN]],vlookup_table[],2,FALSE)</f>
        <v>1</v>
      </c>
      <c r="O781">
        <f>VLOOKUP(Table58[[#This Row],[CONTROLN]],vlookup_table[],4,FALSE)</f>
        <v>5301</v>
      </c>
      <c r="P781" t="str">
        <f>VLOOKUP(Table58[[#This Row],[CONTROLN]],vlookup_table[],5,FALSE)</f>
        <v>C2</v>
      </c>
      <c r="Q781">
        <f>VLOOKUP(Table58[[#This Row],[CONTROLN]],vlookup_table[],7,FALSE)</f>
        <v>25</v>
      </c>
      <c r="R781">
        <f t="shared" si="36"/>
        <v>44</v>
      </c>
      <c r="S7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81" t="str">
        <f>IF(Table58[[#This Row],[GENDER]]="M","Hombre","Mujer")</f>
        <v>Hombre</v>
      </c>
      <c r="U781" t="str">
        <f>_xlfn.CONCAT(Table58[[#This Row],[STATE]]," ", Table58[[#This Row],[DOMAIN]])</f>
        <v>WY C2</v>
      </c>
      <c r="V781" s="2">
        <f t="shared" ca="1" si="37"/>
        <v>45915</v>
      </c>
      <c r="W781" s="3">
        <f t="shared" ca="1" si="38"/>
        <v>45915.408431249998</v>
      </c>
      <c r="X781">
        <f>ROUND(Table58[[#This Row],[AVGGIFT]],1)</f>
        <v>18.3</v>
      </c>
    </row>
    <row r="782" spans="1:24" x14ac:dyDescent="0.35">
      <c r="A782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  <c r="N782">
        <f>VLOOKUP(Table58[[#This Row],[CONTROLN]],vlookup_table[],2,FALSE)</f>
        <v>1</v>
      </c>
      <c r="O782">
        <f>VLOOKUP(Table58[[#This Row],[CONTROLN]],vlookup_table[],4,FALSE)</f>
        <v>0</v>
      </c>
      <c r="P782" t="str">
        <f>VLOOKUP(Table58[[#This Row],[CONTROLN]],vlookup_table[],5,FALSE)</f>
        <v>T2</v>
      </c>
      <c r="Q782">
        <f>VLOOKUP(Table58[[#This Row],[CONTROLN]],vlookup_table[],7,FALSE)</f>
        <v>12</v>
      </c>
      <c r="R782" t="str">
        <f t="shared" si="36"/>
        <v/>
      </c>
      <c r="S7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82" t="str">
        <f>IF(Table58[[#This Row],[GENDER]]="M","Hombre","Mujer")</f>
        <v>Hombre</v>
      </c>
      <c r="U782" t="str">
        <f>_xlfn.CONCAT(Table58[[#This Row],[STATE]]," ", Table58[[#This Row],[DOMAIN]])</f>
        <v>NV T2</v>
      </c>
      <c r="V782" s="2">
        <f t="shared" ca="1" si="37"/>
        <v>45915</v>
      </c>
      <c r="W782" s="3">
        <f t="shared" ca="1" si="38"/>
        <v>45915.408431249998</v>
      </c>
      <c r="X782">
        <f>ROUND(Table58[[#This Row],[AVGGIFT]],1)</f>
        <v>8.8000000000000007</v>
      </c>
    </row>
    <row r="783" spans="1:24" x14ac:dyDescent="0.35">
      <c r="A783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  <c r="N783">
        <f>VLOOKUP(Table58[[#This Row],[CONTROLN]],vlookup_table[],2,FALSE)</f>
        <v>0</v>
      </c>
      <c r="O783">
        <f>VLOOKUP(Table58[[#This Row],[CONTROLN]],vlookup_table[],4,FALSE)</f>
        <v>0</v>
      </c>
      <c r="P783" t="str">
        <f>VLOOKUP(Table58[[#This Row],[CONTROLN]],vlookup_table[],5,FALSE)</f>
        <v>U2</v>
      </c>
      <c r="Q783">
        <f>VLOOKUP(Table58[[#This Row],[CONTROLN]],vlookup_table[],7,FALSE)</f>
        <v>22</v>
      </c>
      <c r="R783" t="str">
        <f t="shared" si="36"/>
        <v/>
      </c>
      <c r="S7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83" t="str">
        <f>IF(Table58[[#This Row],[GENDER]]="M","Hombre","Mujer")</f>
        <v>Mujer</v>
      </c>
      <c r="U783" t="str">
        <f>_xlfn.CONCAT(Table58[[#This Row],[STATE]]," ", Table58[[#This Row],[DOMAIN]])</f>
        <v>CA U2</v>
      </c>
      <c r="V783" s="2">
        <f t="shared" ca="1" si="37"/>
        <v>45915</v>
      </c>
      <c r="W783" s="3">
        <f t="shared" ca="1" si="38"/>
        <v>45915.408431249998</v>
      </c>
      <c r="X783">
        <f>ROUND(Table58[[#This Row],[AVGGIFT]],1)</f>
        <v>13</v>
      </c>
    </row>
    <row r="784" spans="1:24" x14ac:dyDescent="0.35">
      <c r="A784">
        <v>49650</v>
      </c>
      <c r="B784" t="s">
        <v>44</v>
      </c>
      <c r="C784" t="s">
        <v>14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  <c r="N784">
        <f>VLOOKUP(Table58[[#This Row],[CONTROLN]],vlookup_table[],2,FALSE)</f>
        <v>1</v>
      </c>
      <c r="O784">
        <f>VLOOKUP(Table58[[#This Row],[CONTROLN]],vlookup_table[],4,FALSE)</f>
        <v>5201</v>
      </c>
      <c r="P784" t="str">
        <f>VLOOKUP(Table58[[#This Row],[CONTROLN]],vlookup_table[],5,FALSE)</f>
        <v>R2</v>
      </c>
      <c r="Q784">
        <f>VLOOKUP(Table58[[#This Row],[CONTROLN]],vlookup_table[],7,FALSE)</f>
        <v>10</v>
      </c>
      <c r="R784">
        <f t="shared" si="36"/>
        <v>45</v>
      </c>
      <c r="S7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84" t="str">
        <f>IF(Table58[[#This Row],[GENDER]]="M","Hombre","Mujer")</f>
        <v>Hombre</v>
      </c>
      <c r="U784" t="str">
        <f>_xlfn.CONCAT(Table58[[#This Row],[STATE]]," ", Table58[[#This Row],[DOMAIN]])</f>
        <v>AL R2</v>
      </c>
      <c r="V784" s="2">
        <f t="shared" ca="1" si="37"/>
        <v>45915</v>
      </c>
      <c r="W784" s="3">
        <f t="shared" ca="1" si="38"/>
        <v>45915.408431249998</v>
      </c>
      <c r="X784">
        <f>ROUND(Table58[[#This Row],[AVGGIFT]],1)</f>
        <v>9.8000000000000007</v>
      </c>
    </row>
    <row r="785" spans="1:24" x14ac:dyDescent="0.35">
      <c r="A785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  <c r="N785">
        <f>VLOOKUP(Table58[[#This Row],[CONTROLN]],vlookup_table[],2,FALSE)</f>
        <v>0</v>
      </c>
      <c r="O785">
        <f>VLOOKUP(Table58[[#This Row],[CONTROLN]],vlookup_table[],4,FALSE)</f>
        <v>1901</v>
      </c>
      <c r="P785" t="str">
        <f>VLOOKUP(Table58[[#This Row],[CONTROLN]],vlookup_table[],5,FALSE)</f>
        <v>C3</v>
      </c>
      <c r="Q785">
        <f>VLOOKUP(Table58[[#This Row],[CONTROLN]],vlookup_table[],7,FALSE)</f>
        <v>10</v>
      </c>
      <c r="R785">
        <f t="shared" si="36"/>
        <v>78</v>
      </c>
      <c r="S7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85" t="str">
        <f>IF(Table58[[#This Row],[GENDER]]="M","Hombre","Mujer")</f>
        <v>Mujer</v>
      </c>
      <c r="U785" t="str">
        <f>_xlfn.CONCAT(Table58[[#This Row],[STATE]]," ", Table58[[#This Row],[DOMAIN]])</f>
        <v>IN C3</v>
      </c>
      <c r="V785" s="2">
        <f t="shared" ca="1" si="37"/>
        <v>45915</v>
      </c>
      <c r="W785" s="3">
        <f t="shared" ca="1" si="38"/>
        <v>45915.408431249998</v>
      </c>
      <c r="X785">
        <f>ROUND(Table58[[#This Row],[AVGGIFT]],1)</f>
        <v>6.6</v>
      </c>
    </row>
    <row r="786" spans="1:24" x14ac:dyDescent="0.35">
      <c r="A786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  <c r="N786">
        <f>VLOOKUP(Table58[[#This Row],[CONTROLN]],vlookup_table[],2,FALSE)</f>
        <v>1</v>
      </c>
      <c r="O786">
        <f>VLOOKUP(Table58[[#This Row],[CONTROLN]],vlookup_table[],4,FALSE)</f>
        <v>4001</v>
      </c>
      <c r="P786" t="str">
        <f>VLOOKUP(Table58[[#This Row],[CONTROLN]],vlookup_table[],5,FALSE)</f>
        <v>S2</v>
      </c>
      <c r="Q786">
        <f>VLOOKUP(Table58[[#This Row],[CONTROLN]],vlookup_table[],7,FALSE)</f>
        <v>10</v>
      </c>
      <c r="R786">
        <f t="shared" si="36"/>
        <v>57</v>
      </c>
      <c r="S7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86" t="str">
        <f>IF(Table58[[#This Row],[GENDER]]="M","Hombre","Mujer")</f>
        <v>Hombre</v>
      </c>
      <c r="U786" t="str">
        <f>_xlfn.CONCAT(Table58[[#This Row],[STATE]]," ", Table58[[#This Row],[DOMAIN]])</f>
        <v>SC S2</v>
      </c>
      <c r="V786" s="2">
        <f t="shared" ca="1" si="37"/>
        <v>45915</v>
      </c>
      <c r="W786" s="3">
        <f t="shared" ca="1" si="38"/>
        <v>45915.408431249998</v>
      </c>
      <c r="X786">
        <f>ROUND(Table58[[#This Row],[AVGGIFT]],1)</f>
        <v>9.1999999999999993</v>
      </c>
    </row>
    <row r="787" spans="1:24" x14ac:dyDescent="0.35">
      <c r="A787">
        <v>87127</v>
      </c>
      <c r="B787" t="s">
        <v>35</v>
      </c>
      <c r="C787" t="s">
        <v>17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  <c r="N787">
        <f>VLOOKUP(Table58[[#This Row],[CONTROLN]],vlookup_table[],2,FALSE)</f>
        <v>0</v>
      </c>
      <c r="O787">
        <f>VLOOKUP(Table58[[#This Row],[CONTROLN]],vlookup_table[],4,FALSE)</f>
        <v>2101</v>
      </c>
      <c r="P787" t="str">
        <f>VLOOKUP(Table58[[#This Row],[CONTROLN]],vlookup_table[],5,FALSE)</f>
        <v>C2</v>
      </c>
      <c r="Q787">
        <f>VLOOKUP(Table58[[#This Row],[CONTROLN]],vlookup_table[],7,FALSE)</f>
        <v>10</v>
      </c>
      <c r="R787">
        <f t="shared" si="36"/>
        <v>76</v>
      </c>
      <c r="S7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87" t="str">
        <f>IF(Table58[[#This Row],[GENDER]]="M","Hombre","Mujer")</f>
        <v>Mujer</v>
      </c>
      <c r="U787" t="str">
        <f>_xlfn.CONCAT(Table58[[#This Row],[STATE]]," ", Table58[[#This Row],[DOMAIN]])</f>
        <v>MT C2</v>
      </c>
      <c r="V787" s="2">
        <f t="shared" ca="1" si="37"/>
        <v>45915</v>
      </c>
      <c r="W787" s="3">
        <f t="shared" ca="1" si="38"/>
        <v>45915.408431249998</v>
      </c>
      <c r="X787">
        <f>ROUND(Table58[[#This Row],[AVGGIFT]],1)</f>
        <v>10</v>
      </c>
    </row>
    <row r="788" spans="1:24" x14ac:dyDescent="0.35">
      <c r="A788">
        <v>263</v>
      </c>
      <c r="B788" t="s">
        <v>47</v>
      </c>
      <c r="C788" t="s">
        <v>109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  <c r="N788">
        <f>VLOOKUP(Table58[[#This Row],[CONTROLN]],vlookup_table[],2,FALSE)</f>
        <v>2</v>
      </c>
      <c r="O788">
        <f>VLOOKUP(Table58[[#This Row],[CONTROLN]],vlookup_table[],4,FALSE)</f>
        <v>2001</v>
      </c>
      <c r="P788" t="str">
        <f>VLOOKUP(Table58[[#This Row],[CONTROLN]],vlookup_table[],5,FALSE)</f>
        <v>T1</v>
      </c>
      <c r="Q788">
        <f>VLOOKUP(Table58[[#This Row],[CONTROLN]],vlookup_table[],7,FALSE)</f>
        <v>10</v>
      </c>
      <c r="R788">
        <f t="shared" si="36"/>
        <v>77</v>
      </c>
      <c r="S7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88" t="str">
        <f>IF(Table58[[#This Row],[GENDER]]="M","Hombre","Mujer")</f>
        <v>Mujer</v>
      </c>
      <c r="U788" t="str">
        <f>_xlfn.CONCAT(Table58[[#This Row],[STATE]]," ", Table58[[#This Row],[DOMAIN]])</f>
        <v>SC T1</v>
      </c>
      <c r="V788" s="2">
        <f t="shared" ca="1" si="37"/>
        <v>45915</v>
      </c>
      <c r="W788" s="3">
        <f t="shared" ca="1" si="38"/>
        <v>45915.408431249998</v>
      </c>
      <c r="X788">
        <f>ROUND(Table58[[#This Row],[AVGGIFT]],1)</f>
        <v>11.6</v>
      </c>
    </row>
    <row r="789" spans="1:24" x14ac:dyDescent="0.35">
      <c r="A789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  <c r="N789">
        <f>VLOOKUP(Table58[[#This Row],[CONTROLN]],vlookup_table[],2,FALSE)</f>
        <v>1</v>
      </c>
      <c r="O789">
        <f>VLOOKUP(Table58[[#This Row],[CONTROLN]],vlookup_table[],4,FALSE)</f>
        <v>3510</v>
      </c>
      <c r="P789" t="str">
        <f>VLOOKUP(Table58[[#This Row],[CONTROLN]],vlookup_table[],5,FALSE)</f>
        <v>S1</v>
      </c>
      <c r="Q789">
        <f>VLOOKUP(Table58[[#This Row],[CONTROLN]],vlookup_table[],7,FALSE)</f>
        <v>10</v>
      </c>
      <c r="R789">
        <f t="shared" si="36"/>
        <v>61</v>
      </c>
      <c r="S7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89" t="str">
        <f>IF(Table58[[#This Row],[GENDER]]="M","Hombre","Mujer")</f>
        <v>Hombre</v>
      </c>
      <c r="U789" t="str">
        <f>_xlfn.CONCAT(Table58[[#This Row],[STATE]]," ", Table58[[#This Row],[DOMAIN]])</f>
        <v>AZ S1</v>
      </c>
      <c r="V789" s="2">
        <f t="shared" ca="1" si="37"/>
        <v>45915</v>
      </c>
      <c r="W789" s="3">
        <f t="shared" ca="1" si="38"/>
        <v>45915.408431249998</v>
      </c>
      <c r="X789">
        <f>ROUND(Table58[[#This Row],[AVGGIFT]],1)</f>
        <v>9.6999999999999993</v>
      </c>
    </row>
    <row r="790" spans="1:24" x14ac:dyDescent="0.35">
      <c r="A790">
        <v>21746</v>
      </c>
      <c r="B790" t="s">
        <v>18</v>
      </c>
      <c r="C790" t="s">
        <v>17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  <c r="N790">
        <f>VLOOKUP(Table58[[#This Row],[CONTROLN]],vlookup_table[],2,FALSE)</f>
        <v>2</v>
      </c>
      <c r="O790">
        <f>VLOOKUP(Table58[[#This Row],[CONTROLN]],vlookup_table[],4,FALSE)</f>
        <v>4801</v>
      </c>
      <c r="P790" t="str">
        <f>VLOOKUP(Table58[[#This Row],[CONTROLN]],vlookup_table[],5,FALSE)</f>
        <v>R3</v>
      </c>
      <c r="Q790">
        <f>VLOOKUP(Table58[[#This Row],[CONTROLN]],vlookup_table[],7,FALSE)</f>
        <v>10</v>
      </c>
      <c r="R790">
        <f t="shared" si="36"/>
        <v>49</v>
      </c>
      <c r="S7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90" t="str">
        <f>IF(Table58[[#This Row],[GENDER]]="M","Hombre","Mujer")</f>
        <v>Mujer</v>
      </c>
      <c r="U790" t="str">
        <f>_xlfn.CONCAT(Table58[[#This Row],[STATE]]," ", Table58[[#This Row],[DOMAIN]])</f>
        <v>NC R3</v>
      </c>
      <c r="V790" s="2">
        <f t="shared" ca="1" si="37"/>
        <v>45915</v>
      </c>
      <c r="W790" s="3">
        <f t="shared" ca="1" si="38"/>
        <v>45915.408431249998</v>
      </c>
      <c r="X790">
        <f>ROUND(Table58[[#This Row],[AVGGIFT]],1)</f>
        <v>10.4</v>
      </c>
    </row>
    <row r="791" spans="1:24" x14ac:dyDescent="0.35">
      <c r="A79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  <c r="N791">
        <f>VLOOKUP(Table58[[#This Row],[CONTROLN]],vlookup_table[],2,FALSE)</f>
        <v>28</v>
      </c>
      <c r="O791">
        <f>VLOOKUP(Table58[[#This Row],[CONTROLN]],vlookup_table[],4,FALSE)</f>
        <v>2901</v>
      </c>
      <c r="P791" t="str">
        <f>VLOOKUP(Table58[[#This Row],[CONTROLN]],vlookup_table[],5,FALSE)</f>
        <v>T2</v>
      </c>
      <c r="Q791">
        <f>VLOOKUP(Table58[[#This Row],[CONTROLN]],vlookup_table[],7,FALSE)</f>
        <v>20</v>
      </c>
      <c r="R791">
        <f t="shared" si="36"/>
        <v>68</v>
      </c>
      <c r="S7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91" t="str">
        <f>IF(Table58[[#This Row],[GENDER]]="M","Hombre","Mujer")</f>
        <v>Mujer</v>
      </c>
      <c r="U791" t="str">
        <f>_xlfn.CONCAT(Table58[[#This Row],[STATE]]," ", Table58[[#This Row],[DOMAIN]])</f>
        <v>NM T2</v>
      </c>
      <c r="V791" s="2">
        <f t="shared" ca="1" si="37"/>
        <v>45915</v>
      </c>
      <c r="W791" s="3">
        <f t="shared" ca="1" si="38"/>
        <v>45915.408431249998</v>
      </c>
      <c r="X791">
        <f>ROUND(Table58[[#This Row],[AVGGIFT]],1)</f>
        <v>14.2</v>
      </c>
    </row>
    <row r="792" spans="1:24" x14ac:dyDescent="0.35">
      <c r="A792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  <c r="N792">
        <f>VLOOKUP(Table58[[#This Row],[CONTROLN]],vlookup_table[],2,FALSE)</f>
        <v>0</v>
      </c>
      <c r="O792">
        <f>VLOOKUP(Table58[[#This Row],[CONTROLN]],vlookup_table[],4,FALSE)</f>
        <v>0</v>
      </c>
      <c r="P792" t="str">
        <f>VLOOKUP(Table58[[#This Row],[CONTROLN]],vlookup_table[],5,FALSE)</f>
        <v>R2</v>
      </c>
      <c r="Q792">
        <f>VLOOKUP(Table58[[#This Row],[CONTROLN]],vlookup_table[],7,FALSE)</f>
        <v>5</v>
      </c>
      <c r="R792" t="str">
        <f t="shared" si="36"/>
        <v/>
      </c>
      <c r="S7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92" t="str">
        <f>IF(Table58[[#This Row],[GENDER]]="M","Hombre","Mujer")</f>
        <v>Hombre</v>
      </c>
      <c r="U792" t="str">
        <f>_xlfn.CONCAT(Table58[[#This Row],[STATE]]," ", Table58[[#This Row],[DOMAIN]])</f>
        <v>NC R2</v>
      </c>
      <c r="V792" s="2">
        <f t="shared" ca="1" si="37"/>
        <v>45915</v>
      </c>
      <c r="W792" s="3">
        <f t="shared" ca="1" si="38"/>
        <v>45915.408431249998</v>
      </c>
      <c r="X792">
        <f>ROUND(Table58[[#This Row],[AVGGIFT]],1)</f>
        <v>4.9000000000000004</v>
      </c>
    </row>
    <row r="793" spans="1:24" x14ac:dyDescent="0.35">
      <c r="A793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  <c r="N793">
        <f>VLOOKUP(Table58[[#This Row],[CONTROLN]],vlookup_table[],2,FALSE)</f>
        <v>2</v>
      </c>
      <c r="O793">
        <f>VLOOKUP(Table58[[#This Row],[CONTROLN]],vlookup_table[],4,FALSE)</f>
        <v>2307</v>
      </c>
      <c r="P793" t="str">
        <f>VLOOKUP(Table58[[#This Row],[CONTROLN]],vlookup_table[],5,FALSE)</f>
        <v>R2</v>
      </c>
      <c r="Q793">
        <f>VLOOKUP(Table58[[#This Row],[CONTROLN]],vlookup_table[],7,FALSE)</f>
        <v>6</v>
      </c>
      <c r="R793">
        <f t="shared" si="36"/>
        <v>73</v>
      </c>
      <c r="S7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93" t="str">
        <f>IF(Table58[[#This Row],[GENDER]]="M","Hombre","Mujer")</f>
        <v>Mujer</v>
      </c>
      <c r="U793" t="str">
        <f>_xlfn.CONCAT(Table58[[#This Row],[STATE]]," ", Table58[[#This Row],[DOMAIN]])</f>
        <v>WI R2</v>
      </c>
      <c r="V793" s="2">
        <f t="shared" ca="1" si="37"/>
        <v>45915</v>
      </c>
      <c r="W793" s="3">
        <f t="shared" ca="1" si="38"/>
        <v>45915.408431249998</v>
      </c>
      <c r="X793">
        <f>ROUND(Table58[[#This Row],[AVGGIFT]],1)</f>
        <v>5</v>
      </c>
    </row>
    <row r="794" spans="1:24" x14ac:dyDescent="0.35">
      <c r="A794">
        <v>135060</v>
      </c>
      <c r="B794" t="s">
        <v>56</v>
      </c>
      <c r="C794" t="s">
        <v>17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  <c r="N794">
        <f>VLOOKUP(Table58[[#This Row],[CONTROLN]],vlookup_table[],2,FALSE)</f>
        <v>2</v>
      </c>
      <c r="O794">
        <f>VLOOKUP(Table58[[#This Row],[CONTROLN]],vlookup_table[],4,FALSE)</f>
        <v>0</v>
      </c>
      <c r="P794" t="str">
        <f>VLOOKUP(Table58[[#This Row],[CONTROLN]],vlookup_table[],5,FALSE)</f>
        <v>U1</v>
      </c>
      <c r="Q794">
        <f>VLOOKUP(Table58[[#This Row],[CONTROLN]],vlookup_table[],7,FALSE)</f>
        <v>20</v>
      </c>
      <c r="R794" t="str">
        <f t="shared" si="36"/>
        <v/>
      </c>
      <c r="S7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794" t="str">
        <f>IF(Table58[[#This Row],[GENDER]]="M","Hombre","Mujer")</f>
        <v>Mujer</v>
      </c>
      <c r="U794" t="str">
        <f>_xlfn.CONCAT(Table58[[#This Row],[STATE]]," ", Table58[[#This Row],[DOMAIN]])</f>
        <v>AZ U1</v>
      </c>
      <c r="V794" s="2">
        <f t="shared" ca="1" si="37"/>
        <v>45915</v>
      </c>
      <c r="W794" s="3">
        <f t="shared" ca="1" si="38"/>
        <v>45915.408431249998</v>
      </c>
      <c r="X794">
        <f>ROUND(Table58[[#This Row],[AVGGIFT]],1)</f>
        <v>12.5</v>
      </c>
    </row>
    <row r="795" spans="1:24" x14ac:dyDescent="0.35">
      <c r="A795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  <c r="N795">
        <f>VLOOKUP(Table58[[#This Row],[CONTROLN]],vlookup_table[],2,FALSE)</f>
        <v>1</v>
      </c>
      <c r="O795">
        <f>VLOOKUP(Table58[[#This Row],[CONTROLN]],vlookup_table[],4,FALSE)</f>
        <v>4901</v>
      </c>
      <c r="P795" t="str">
        <f>VLOOKUP(Table58[[#This Row],[CONTROLN]],vlookup_table[],5,FALSE)</f>
        <v>C1</v>
      </c>
      <c r="Q795">
        <f>VLOOKUP(Table58[[#This Row],[CONTROLN]],vlookup_table[],7,FALSE)</f>
        <v>6</v>
      </c>
      <c r="R795">
        <f t="shared" si="36"/>
        <v>48</v>
      </c>
      <c r="S7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795" t="str">
        <f>IF(Table58[[#This Row],[GENDER]]="M","Hombre","Mujer")</f>
        <v>Hombre</v>
      </c>
      <c r="U795" t="str">
        <f>_xlfn.CONCAT(Table58[[#This Row],[STATE]]," ", Table58[[#This Row],[DOMAIN]])</f>
        <v>ND C1</v>
      </c>
      <c r="V795" s="2">
        <f t="shared" ca="1" si="37"/>
        <v>45915</v>
      </c>
      <c r="W795" s="3">
        <f t="shared" ca="1" si="38"/>
        <v>45915.408431249998</v>
      </c>
      <c r="X795">
        <f>ROUND(Table58[[#This Row],[AVGGIFT]],1)</f>
        <v>3.4</v>
      </c>
    </row>
    <row r="796" spans="1:24" x14ac:dyDescent="0.35">
      <c r="A796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  <c r="N796">
        <f>VLOOKUP(Table58[[#This Row],[CONTROLN]],vlookup_table[],2,FALSE)</f>
        <v>0</v>
      </c>
      <c r="O796">
        <f>VLOOKUP(Table58[[#This Row],[CONTROLN]],vlookup_table[],4,FALSE)</f>
        <v>0</v>
      </c>
      <c r="P796" t="str">
        <f>VLOOKUP(Table58[[#This Row],[CONTROLN]],vlookup_table[],5,FALSE)</f>
        <v>R3</v>
      </c>
      <c r="Q796">
        <f>VLOOKUP(Table58[[#This Row],[CONTROLN]],vlookup_table[],7,FALSE)</f>
        <v>50</v>
      </c>
      <c r="R796" t="str">
        <f t="shared" si="36"/>
        <v/>
      </c>
      <c r="S7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96" t="str">
        <f>IF(Table58[[#This Row],[GENDER]]="M","Hombre","Mujer")</f>
        <v>Mujer</v>
      </c>
      <c r="U796" t="str">
        <f>_xlfn.CONCAT(Table58[[#This Row],[STATE]]," ", Table58[[#This Row],[DOMAIN]])</f>
        <v>CA R3</v>
      </c>
      <c r="V796" s="2">
        <f t="shared" ca="1" si="37"/>
        <v>45915</v>
      </c>
      <c r="W796" s="3">
        <f t="shared" ca="1" si="38"/>
        <v>45915.408431249998</v>
      </c>
      <c r="X796">
        <f>ROUND(Table58[[#This Row],[AVGGIFT]],1)</f>
        <v>23.1</v>
      </c>
    </row>
    <row r="797" spans="1:24" x14ac:dyDescent="0.35">
      <c r="A797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  <c r="N797">
        <f>VLOOKUP(Table58[[#This Row],[CONTROLN]],vlookup_table[],2,FALSE)</f>
        <v>1</v>
      </c>
      <c r="O797">
        <f>VLOOKUP(Table58[[#This Row],[CONTROLN]],vlookup_table[],4,FALSE)</f>
        <v>0</v>
      </c>
      <c r="P797" t="str">
        <f>VLOOKUP(Table58[[#This Row],[CONTROLN]],vlookup_table[],5,FALSE)</f>
        <v>R2</v>
      </c>
      <c r="Q797">
        <f>VLOOKUP(Table58[[#This Row],[CONTROLN]],vlookup_table[],7,FALSE)</f>
        <v>5</v>
      </c>
      <c r="R797" t="str">
        <f t="shared" si="36"/>
        <v/>
      </c>
      <c r="S7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797" t="str">
        <f>IF(Table58[[#This Row],[GENDER]]="M","Hombre","Mujer")</f>
        <v>Hombre</v>
      </c>
      <c r="U797" t="str">
        <f>_xlfn.CONCAT(Table58[[#This Row],[STATE]]," ", Table58[[#This Row],[DOMAIN]])</f>
        <v>KS R2</v>
      </c>
      <c r="V797" s="2">
        <f t="shared" ca="1" si="37"/>
        <v>45915</v>
      </c>
      <c r="W797" s="3">
        <f t="shared" ca="1" si="38"/>
        <v>45915.408431249998</v>
      </c>
      <c r="X797">
        <f>ROUND(Table58[[#This Row],[AVGGIFT]],1)</f>
        <v>9</v>
      </c>
    </row>
    <row r="798" spans="1:24" x14ac:dyDescent="0.35">
      <c r="A798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  <c r="N798">
        <f>VLOOKUP(Table58[[#This Row],[CONTROLN]],vlookup_table[],2,FALSE)</f>
        <v>1</v>
      </c>
      <c r="O798">
        <f>VLOOKUP(Table58[[#This Row],[CONTROLN]],vlookup_table[],4,FALSE)</f>
        <v>1101</v>
      </c>
      <c r="P798" t="str">
        <f>VLOOKUP(Table58[[#This Row],[CONTROLN]],vlookup_table[],5,FALSE)</f>
        <v>S2</v>
      </c>
      <c r="Q798">
        <f>VLOOKUP(Table58[[#This Row],[CONTROLN]],vlookup_table[],7,FALSE)</f>
        <v>21</v>
      </c>
      <c r="R798">
        <f t="shared" si="36"/>
        <v>86</v>
      </c>
      <c r="S7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798" t="str">
        <f>IF(Table58[[#This Row],[GENDER]]="M","Hombre","Mujer")</f>
        <v>Hombre</v>
      </c>
      <c r="U798" t="str">
        <f>_xlfn.CONCAT(Table58[[#This Row],[STATE]]," ", Table58[[#This Row],[DOMAIN]])</f>
        <v>FL S2</v>
      </c>
      <c r="V798" s="2">
        <f t="shared" ca="1" si="37"/>
        <v>45915</v>
      </c>
      <c r="W798" s="3">
        <f t="shared" ca="1" si="38"/>
        <v>45915.408431249998</v>
      </c>
      <c r="X798">
        <f>ROUND(Table58[[#This Row],[AVGGIFT]],1)</f>
        <v>10.7</v>
      </c>
    </row>
    <row r="799" spans="1:24" x14ac:dyDescent="0.35">
      <c r="A799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  <c r="N799">
        <f>VLOOKUP(Table58[[#This Row],[CONTROLN]],vlookup_table[],2,FALSE)</f>
        <v>1</v>
      </c>
      <c r="O799">
        <f>VLOOKUP(Table58[[#This Row],[CONTROLN]],vlookup_table[],4,FALSE)</f>
        <v>2802</v>
      </c>
      <c r="P799" t="str">
        <f>VLOOKUP(Table58[[#This Row],[CONTROLN]],vlookup_table[],5,FALSE)</f>
        <v>T2</v>
      </c>
      <c r="Q799">
        <f>VLOOKUP(Table58[[#This Row],[CONTROLN]],vlookup_table[],7,FALSE)</f>
        <v>6</v>
      </c>
      <c r="R799">
        <f t="shared" si="36"/>
        <v>69</v>
      </c>
      <c r="S7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799" t="str">
        <f>IF(Table58[[#This Row],[GENDER]]="M","Hombre","Mujer")</f>
        <v>Hombre</v>
      </c>
      <c r="U799" t="str">
        <f>_xlfn.CONCAT(Table58[[#This Row],[STATE]]," ", Table58[[#This Row],[DOMAIN]])</f>
        <v>FL T2</v>
      </c>
      <c r="V799" s="2">
        <f t="shared" ca="1" si="37"/>
        <v>45915</v>
      </c>
      <c r="W799" s="3">
        <f t="shared" ca="1" si="38"/>
        <v>45915.408431249998</v>
      </c>
      <c r="X799">
        <f>ROUND(Table58[[#This Row],[AVGGIFT]],1)</f>
        <v>8.3000000000000007</v>
      </c>
    </row>
    <row r="800" spans="1:24" x14ac:dyDescent="0.35">
      <c r="A800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  <c r="N800">
        <f>VLOOKUP(Table58[[#This Row],[CONTROLN]],vlookup_table[],2,FALSE)</f>
        <v>0</v>
      </c>
      <c r="O800">
        <f>VLOOKUP(Table58[[#This Row],[CONTROLN]],vlookup_table[],4,FALSE)</f>
        <v>0</v>
      </c>
      <c r="P800" t="str">
        <f>VLOOKUP(Table58[[#This Row],[CONTROLN]],vlookup_table[],5,FALSE)</f>
        <v>C2</v>
      </c>
      <c r="Q800">
        <f>VLOOKUP(Table58[[#This Row],[CONTROLN]],vlookup_table[],7,FALSE)</f>
        <v>25</v>
      </c>
      <c r="R800" t="str">
        <f t="shared" si="36"/>
        <v/>
      </c>
      <c r="S8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00" t="str">
        <f>IF(Table58[[#This Row],[GENDER]]="M","Hombre","Mujer")</f>
        <v>Mujer</v>
      </c>
      <c r="U800" t="str">
        <f>_xlfn.CONCAT(Table58[[#This Row],[STATE]]," ", Table58[[#This Row],[DOMAIN]])</f>
        <v>MI C2</v>
      </c>
      <c r="V800" s="2">
        <f t="shared" ca="1" si="37"/>
        <v>45915</v>
      </c>
      <c r="W800" s="3">
        <f t="shared" ca="1" si="38"/>
        <v>45915.408431249998</v>
      </c>
      <c r="X800">
        <f>ROUND(Table58[[#This Row],[AVGGIFT]],1)</f>
        <v>17.5</v>
      </c>
    </row>
    <row r="801" spans="1:24" x14ac:dyDescent="0.35">
      <c r="A80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  <c r="N801">
        <f>VLOOKUP(Table58[[#This Row],[CONTROLN]],vlookup_table[],2,FALSE)</f>
        <v>1</v>
      </c>
      <c r="O801">
        <f>VLOOKUP(Table58[[#This Row],[CONTROLN]],vlookup_table[],4,FALSE)</f>
        <v>0</v>
      </c>
      <c r="P801" t="str">
        <f>VLOOKUP(Table58[[#This Row],[CONTROLN]],vlookup_table[],5,FALSE)</f>
        <v>S1</v>
      </c>
      <c r="Q801">
        <f>VLOOKUP(Table58[[#This Row],[CONTROLN]],vlookup_table[],7,FALSE)</f>
        <v>25</v>
      </c>
      <c r="R801" t="str">
        <f t="shared" si="36"/>
        <v/>
      </c>
      <c r="S8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01" t="str">
        <f>IF(Table58[[#This Row],[GENDER]]="M","Hombre","Mujer")</f>
        <v>Hombre</v>
      </c>
      <c r="U801" t="str">
        <f>_xlfn.CONCAT(Table58[[#This Row],[STATE]]," ", Table58[[#This Row],[DOMAIN]])</f>
        <v>FL S1</v>
      </c>
      <c r="V801" s="2">
        <f t="shared" ca="1" si="37"/>
        <v>45915</v>
      </c>
      <c r="W801" s="3">
        <f t="shared" ca="1" si="38"/>
        <v>45915.408431249998</v>
      </c>
      <c r="X801">
        <f>ROUND(Table58[[#This Row],[AVGGIFT]],1)</f>
        <v>14.8</v>
      </c>
    </row>
    <row r="802" spans="1:24" x14ac:dyDescent="0.35">
      <c r="A802">
        <v>135016</v>
      </c>
      <c r="B802" t="s">
        <v>56</v>
      </c>
      <c r="C802" t="s">
        <v>17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  <c r="N802">
        <f>VLOOKUP(Table58[[#This Row],[CONTROLN]],vlookup_table[],2,FALSE)</f>
        <v>0</v>
      </c>
      <c r="O802">
        <f>VLOOKUP(Table58[[#This Row],[CONTROLN]],vlookup_table[],4,FALSE)</f>
        <v>5212</v>
      </c>
      <c r="P802" t="str">
        <f>VLOOKUP(Table58[[#This Row],[CONTROLN]],vlookup_table[],5,FALSE)</f>
        <v>C3</v>
      </c>
      <c r="Q802">
        <f>VLOOKUP(Table58[[#This Row],[CONTROLN]],vlookup_table[],7,FALSE)</f>
        <v>14</v>
      </c>
      <c r="R802">
        <f t="shared" si="36"/>
        <v>44</v>
      </c>
      <c r="S8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02" t="str">
        <f>IF(Table58[[#This Row],[GENDER]]="M","Hombre","Mujer")</f>
        <v>Mujer</v>
      </c>
      <c r="U802" t="str">
        <f>_xlfn.CONCAT(Table58[[#This Row],[STATE]]," ", Table58[[#This Row],[DOMAIN]])</f>
        <v>AZ C3</v>
      </c>
      <c r="V802" s="2">
        <f t="shared" ca="1" si="37"/>
        <v>45915</v>
      </c>
      <c r="W802" s="3">
        <f t="shared" ca="1" si="38"/>
        <v>45915.408431249998</v>
      </c>
      <c r="X802">
        <f>ROUND(Table58[[#This Row],[AVGGIFT]],1)</f>
        <v>7.5</v>
      </c>
    </row>
    <row r="803" spans="1:24" x14ac:dyDescent="0.35">
      <c r="A803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  <c r="N803">
        <f>VLOOKUP(Table58[[#This Row],[CONTROLN]],vlookup_table[],2,FALSE)</f>
        <v>0</v>
      </c>
      <c r="O803">
        <f>VLOOKUP(Table58[[#This Row],[CONTROLN]],vlookup_table[],4,FALSE)</f>
        <v>4501</v>
      </c>
      <c r="P803" t="str">
        <f>VLOOKUP(Table58[[#This Row],[CONTROLN]],vlookup_table[],5,FALSE)</f>
        <v>S1</v>
      </c>
      <c r="Q803">
        <f>VLOOKUP(Table58[[#This Row],[CONTROLN]],vlookup_table[],7,FALSE)</f>
        <v>50</v>
      </c>
      <c r="R803">
        <f t="shared" si="36"/>
        <v>52</v>
      </c>
      <c r="S8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03" t="str">
        <f>IF(Table58[[#This Row],[GENDER]]="M","Hombre","Mujer")</f>
        <v>Mujer</v>
      </c>
      <c r="U803" t="str">
        <f>_xlfn.CONCAT(Table58[[#This Row],[STATE]]," ", Table58[[#This Row],[DOMAIN]])</f>
        <v>OR S1</v>
      </c>
      <c r="V803" s="2">
        <f t="shared" ca="1" si="37"/>
        <v>45915</v>
      </c>
      <c r="W803" s="3">
        <f t="shared" ca="1" si="38"/>
        <v>45915.408431249998</v>
      </c>
      <c r="X803">
        <f>ROUND(Table58[[#This Row],[AVGGIFT]],1)</f>
        <v>42.1</v>
      </c>
    </row>
    <row r="804" spans="1:24" x14ac:dyDescent="0.35">
      <c r="A804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  <c r="N804">
        <f>VLOOKUP(Table58[[#This Row],[CONTROLN]],vlookup_table[],2,FALSE)</f>
        <v>1</v>
      </c>
      <c r="O804">
        <f>VLOOKUP(Table58[[#This Row],[CONTROLN]],vlookup_table[],4,FALSE)</f>
        <v>1305</v>
      </c>
      <c r="P804" t="str">
        <f>VLOOKUP(Table58[[#This Row],[CONTROLN]],vlookup_table[],5,FALSE)</f>
        <v>R2</v>
      </c>
      <c r="Q804">
        <f>VLOOKUP(Table58[[#This Row],[CONTROLN]],vlookup_table[],7,FALSE)</f>
        <v>11</v>
      </c>
      <c r="R804">
        <f t="shared" si="36"/>
        <v>84</v>
      </c>
      <c r="S8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04" t="str">
        <f>IF(Table58[[#This Row],[GENDER]]="M","Hombre","Mujer")</f>
        <v>Hombre</v>
      </c>
      <c r="U804" t="str">
        <f>_xlfn.CONCAT(Table58[[#This Row],[STATE]]," ", Table58[[#This Row],[DOMAIN]])</f>
        <v>MI R2</v>
      </c>
      <c r="V804" s="2">
        <f t="shared" ca="1" si="37"/>
        <v>45915</v>
      </c>
      <c r="W804" s="3">
        <f t="shared" ca="1" si="38"/>
        <v>45915.408431249998</v>
      </c>
      <c r="X804">
        <f>ROUND(Table58[[#This Row],[AVGGIFT]],1)</f>
        <v>7.6</v>
      </c>
    </row>
    <row r="805" spans="1:24" x14ac:dyDescent="0.35">
      <c r="A805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  <c r="N805">
        <f>VLOOKUP(Table58[[#This Row],[CONTROLN]],vlookup_table[],2,FALSE)</f>
        <v>0</v>
      </c>
      <c r="O805">
        <f>VLOOKUP(Table58[[#This Row],[CONTROLN]],vlookup_table[],4,FALSE)</f>
        <v>0</v>
      </c>
      <c r="P805" t="str">
        <f>VLOOKUP(Table58[[#This Row],[CONTROLN]],vlookup_table[],5,FALSE)</f>
        <v>R2</v>
      </c>
      <c r="Q805">
        <f>VLOOKUP(Table58[[#This Row],[CONTROLN]],vlookup_table[],7,FALSE)</f>
        <v>15</v>
      </c>
      <c r="R805" t="str">
        <f t="shared" si="36"/>
        <v/>
      </c>
      <c r="S8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05" t="str">
        <f>IF(Table58[[#This Row],[GENDER]]="M","Hombre","Mujer")</f>
        <v>Hombre</v>
      </c>
      <c r="U805" t="str">
        <f>_xlfn.CONCAT(Table58[[#This Row],[STATE]]," ", Table58[[#This Row],[DOMAIN]])</f>
        <v>FL R2</v>
      </c>
      <c r="V805" s="2">
        <f t="shared" ca="1" si="37"/>
        <v>45915</v>
      </c>
      <c r="W805" s="3">
        <f t="shared" ca="1" si="38"/>
        <v>45915.408431249998</v>
      </c>
      <c r="X805">
        <f>ROUND(Table58[[#This Row],[AVGGIFT]],1)</f>
        <v>10.5</v>
      </c>
    </row>
    <row r="806" spans="1:24" x14ac:dyDescent="0.35">
      <c r="A806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  <c r="N806">
        <f>VLOOKUP(Table58[[#This Row],[CONTROLN]],vlookup_table[],2,FALSE)</f>
        <v>1</v>
      </c>
      <c r="O806">
        <f>VLOOKUP(Table58[[#This Row],[CONTROLN]],vlookup_table[],4,FALSE)</f>
        <v>1502</v>
      </c>
      <c r="P806" t="str">
        <f>VLOOKUP(Table58[[#This Row],[CONTROLN]],vlookup_table[],5,FALSE)</f>
        <v>C2</v>
      </c>
      <c r="Q806">
        <f>VLOOKUP(Table58[[#This Row],[CONTROLN]],vlookup_table[],7,FALSE)</f>
        <v>4</v>
      </c>
      <c r="R806">
        <f t="shared" si="36"/>
        <v>82</v>
      </c>
      <c r="S8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06" t="str">
        <f>IF(Table58[[#This Row],[GENDER]]="M","Hombre","Mujer")</f>
        <v>Hombre</v>
      </c>
      <c r="U806" t="str">
        <f>_xlfn.CONCAT(Table58[[#This Row],[STATE]]," ", Table58[[#This Row],[DOMAIN]])</f>
        <v>CA C2</v>
      </c>
      <c r="V806" s="2">
        <f t="shared" ca="1" si="37"/>
        <v>45915</v>
      </c>
      <c r="W806" s="3">
        <f t="shared" ca="1" si="38"/>
        <v>45915.408431249998</v>
      </c>
      <c r="X806">
        <f>ROUND(Table58[[#This Row],[AVGGIFT]],1)</f>
        <v>4.2</v>
      </c>
    </row>
    <row r="807" spans="1:24" x14ac:dyDescent="0.35">
      <c r="A807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  <c r="N807">
        <f>VLOOKUP(Table58[[#This Row],[CONTROLN]],vlookup_table[],2,FALSE)</f>
        <v>0</v>
      </c>
      <c r="O807">
        <f>VLOOKUP(Table58[[#This Row],[CONTROLN]],vlookup_table[],4,FALSE)</f>
        <v>0</v>
      </c>
      <c r="P807" t="str">
        <f>VLOOKUP(Table58[[#This Row],[CONTROLN]],vlookup_table[],5,FALSE)</f>
        <v>C1</v>
      </c>
      <c r="Q807">
        <f>VLOOKUP(Table58[[#This Row],[CONTROLN]],vlookup_table[],7,FALSE)</f>
        <v>15</v>
      </c>
      <c r="R807" t="str">
        <f t="shared" si="36"/>
        <v/>
      </c>
      <c r="S8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07" t="str">
        <f>IF(Table58[[#This Row],[GENDER]]="M","Hombre","Mujer")</f>
        <v>Mujer</v>
      </c>
      <c r="U807" t="str">
        <f>_xlfn.CONCAT(Table58[[#This Row],[STATE]]," ", Table58[[#This Row],[DOMAIN]])</f>
        <v>IL C1</v>
      </c>
      <c r="V807" s="2">
        <f t="shared" ca="1" si="37"/>
        <v>45915</v>
      </c>
      <c r="W807" s="3">
        <f t="shared" ca="1" si="38"/>
        <v>45915.408431249998</v>
      </c>
      <c r="X807">
        <f>ROUND(Table58[[#This Row],[AVGGIFT]],1)</f>
        <v>9.1999999999999993</v>
      </c>
    </row>
    <row r="808" spans="1:24" x14ac:dyDescent="0.35">
      <c r="A808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  <c r="N808">
        <f>VLOOKUP(Table58[[#This Row],[CONTROLN]],vlookup_table[],2,FALSE)</f>
        <v>0</v>
      </c>
      <c r="O808">
        <f>VLOOKUP(Table58[[#This Row],[CONTROLN]],vlookup_table[],4,FALSE)</f>
        <v>1403</v>
      </c>
      <c r="P808" t="str">
        <f>VLOOKUP(Table58[[#This Row],[CONTROLN]],vlookup_table[],5,FALSE)</f>
        <v>S2</v>
      </c>
      <c r="Q808">
        <f>VLOOKUP(Table58[[#This Row],[CONTROLN]],vlookup_table[],7,FALSE)</f>
        <v>10</v>
      </c>
      <c r="R808">
        <f t="shared" si="36"/>
        <v>83</v>
      </c>
      <c r="S8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08" t="str">
        <f>IF(Table58[[#This Row],[GENDER]]="M","Hombre","Mujer")</f>
        <v>Mujer</v>
      </c>
      <c r="U808" t="str">
        <f>_xlfn.CONCAT(Table58[[#This Row],[STATE]]," ", Table58[[#This Row],[DOMAIN]])</f>
        <v>KS S2</v>
      </c>
      <c r="V808" s="2">
        <f t="shared" ca="1" si="37"/>
        <v>45915</v>
      </c>
      <c r="W808" s="3">
        <f t="shared" ca="1" si="38"/>
        <v>45915.408431249998</v>
      </c>
      <c r="X808">
        <f>ROUND(Table58[[#This Row],[AVGGIFT]],1)</f>
        <v>6.3</v>
      </c>
    </row>
    <row r="809" spans="1:24" x14ac:dyDescent="0.35">
      <c r="A809">
        <v>126035</v>
      </c>
      <c r="B809" t="s">
        <v>21</v>
      </c>
      <c r="C809" t="s">
        <v>109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  <c r="N809">
        <f>VLOOKUP(Table58[[#This Row],[CONTROLN]],vlookup_table[],2,FALSE)</f>
        <v>0</v>
      </c>
      <c r="O809">
        <f>VLOOKUP(Table58[[#This Row],[CONTROLN]],vlookup_table[],4,FALSE)</f>
        <v>1308</v>
      </c>
      <c r="P809" t="str">
        <f>VLOOKUP(Table58[[#This Row],[CONTROLN]],vlookup_table[],5,FALSE)</f>
        <v>R3</v>
      </c>
      <c r="Q809">
        <f>VLOOKUP(Table58[[#This Row],[CONTROLN]],vlookup_table[],7,FALSE)</f>
        <v>21</v>
      </c>
      <c r="R809">
        <f t="shared" si="36"/>
        <v>83</v>
      </c>
      <c r="S8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09" t="str">
        <f>IF(Table58[[#This Row],[GENDER]]="M","Hombre","Mujer")</f>
        <v>Mujer</v>
      </c>
      <c r="U809" t="str">
        <f>_xlfn.CONCAT(Table58[[#This Row],[STATE]]," ", Table58[[#This Row],[DOMAIN]])</f>
        <v>TX R3</v>
      </c>
      <c r="V809" s="2">
        <f t="shared" ca="1" si="37"/>
        <v>45915</v>
      </c>
      <c r="W809" s="3">
        <f t="shared" ca="1" si="38"/>
        <v>45915.408431249998</v>
      </c>
      <c r="X809">
        <f>ROUND(Table58[[#This Row],[AVGGIFT]],1)</f>
        <v>10.1</v>
      </c>
    </row>
    <row r="810" spans="1:24" x14ac:dyDescent="0.35">
      <c r="A810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  <c r="N810">
        <f>VLOOKUP(Table58[[#This Row],[CONTROLN]],vlookup_table[],2,FALSE)</f>
        <v>1</v>
      </c>
      <c r="O810">
        <f>VLOOKUP(Table58[[#This Row],[CONTROLN]],vlookup_table[],4,FALSE)</f>
        <v>5712</v>
      </c>
      <c r="P810" t="str">
        <f>VLOOKUP(Table58[[#This Row],[CONTROLN]],vlookup_table[],5,FALSE)</f>
        <v>T2</v>
      </c>
      <c r="Q810">
        <f>VLOOKUP(Table58[[#This Row],[CONTROLN]],vlookup_table[],7,FALSE)</f>
        <v>17</v>
      </c>
      <c r="R810">
        <f t="shared" si="36"/>
        <v>39</v>
      </c>
      <c r="S8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10" t="str">
        <f>IF(Table58[[#This Row],[GENDER]]="M","Hombre","Mujer")</f>
        <v>Hombre</v>
      </c>
      <c r="U810" t="str">
        <f>_xlfn.CONCAT(Table58[[#This Row],[STATE]]," ", Table58[[#This Row],[DOMAIN]])</f>
        <v>GA T2</v>
      </c>
      <c r="V810" s="2">
        <f t="shared" ca="1" si="37"/>
        <v>45915</v>
      </c>
      <c r="W810" s="3">
        <f t="shared" ca="1" si="38"/>
        <v>45915.408431249998</v>
      </c>
      <c r="X810">
        <f>ROUND(Table58[[#This Row],[AVGGIFT]],1)</f>
        <v>9.6</v>
      </c>
    </row>
    <row r="811" spans="1:24" x14ac:dyDescent="0.35">
      <c r="A81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  <c r="N811">
        <f>VLOOKUP(Table58[[#This Row],[CONTROLN]],vlookup_table[],2,FALSE)</f>
        <v>1</v>
      </c>
      <c r="O811">
        <f>VLOOKUP(Table58[[#This Row],[CONTROLN]],vlookup_table[],4,FALSE)</f>
        <v>4612</v>
      </c>
      <c r="P811" t="str">
        <f>VLOOKUP(Table58[[#This Row],[CONTROLN]],vlookup_table[],5,FALSE)</f>
        <v>T2</v>
      </c>
      <c r="Q811">
        <f>VLOOKUP(Table58[[#This Row],[CONTROLN]],vlookup_table[],7,FALSE)</f>
        <v>20</v>
      </c>
      <c r="R811">
        <f t="shared" si="36"/>
        <v>50</v>
      </c>
      <c r="S8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11" t="str">
        <f>IF(Table58[[#This Row],[GENDER]]="M","Hombre","Mujer")</f>
        <v>Hombre</v>
      </c>
      <c r="U811" t="str">
        <f>_xlfn.CONCAT(Table58[[#This Row],[STATE]]," ", Table58[[#This Row],[DOMAIN]])</f>
        <v>TX T2</v>
      </c>
      <c r="V811" s="2">
        <f t="shared" ca="1" si="37"/>
        <v>45915</v>
      </c>
      <c r="W811" s="3">
        <f t="shared" ca="1" si="38"/>
        <v>45915.408431249998</v>
      </c>
      <c r="X811">
        <f>ROUND(Table58[[#This Row],[AVGGIFT]],1)</f>
        <v>16.100000000000001</v>
      </c>
    </row>
    <row r="812" spans="1:24" x14ac:dyDescent="0.35">
      <c r="A812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  <c r="N812">
        <f>VLOOKUP(Table58[[#This Row],[CONTROLN]],vlookup_table[],2,FALSE)</f>
        <v>0</v>
      </c>
      <c r="O812">
        <f>VLOOKUP(Table58[[#This Row],[CONTROLN]],vlookup_table[],4,FALSE)</f>
        <v>1503</v>
      </c>
      <c r="P812" t="str">
        <f>VLOOKUP(Table58[[#This Row],[CONTROLN]],vlookup_table[],5,FALSE)</f>
        <v>R3</v>
      </c>
      <c r="Q812">
        <f>VLOOKUP(Table58[[#This Row],[CONTROLN]],vlookup_table[],7,FALSE)</f>
        <v>10</v>
      </c>
      <c r="R812">
        <f t="shared" si="36"/>
        <v>82</v>
      </c>
      <c r="S8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12" t="str">
        <f>IF(Table58[[#This Row],[GENDER]]="M","Hombre","Mujer")</f>
        <v>Mujer</v>
      </c>
      <c r="U812" t="str">
        <f>_xlfn.CONCAT(Table58[[#This Row],[STATE]]," ", Table58[[#This Row],[DOMAIN]])</f>
        <v>MI R3</v>
      </c>
      <c r="V812" s="2">
        <f t="shared" ca="1" si="37"/>
        <v>45915</v>
      </c>
      <c r="W812" s="3">
        <f t="shared" ca="1" si="38"/>
        <v>45915.408431249998</v>
      </c>
      <c r="X812">
        <f>ROUND(Table58[[#This Row],[AVGGIFT]],1)</f>
        <v>13.3</v>
      </c>
    </row>
    <row r="813" spans="1:24" x14ac:dyDescent="0.35">
      <c r="A813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  <c r="N813">
        <f>VLOOKUP(Table58[[#This Row],[CONTROLN]],vlookup_table[],2,FALSE)</f>
        <v>28</v>
      </c>
      <c r="O813">
        <f>VLOOKUP(Table58[[#This Row],[CONTROLN]],vlookup_table[],4,FALSE)</f>
        <v>5001</v>
      </c>
      <c r="P813" t="str">
        <f>VLOOKUP(Table58[[#This Row],[CONTROLN]],vlookup_table[],5,FALSE)</f>
        <v>S3</v>
      </c>
      <c r="Q813">
        <f>VLOOKUP(Table58[[#This Row],[CONTROLN]],vlookup_table[],7,FALSE)</f>
        <v>25</v>
      </c>
      <c r="R813">
        <f t="shared" si="36"/>
        <v>47</v>
      </c>
      <c r="S8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13" t="str">
        <f>IF(Table58[[#This Row],[GENDER]]="M","Hombre","Mujer")</f>
        <v>Mujer</v>
      </c>
      <c r="U813" t="str">
        <f>_xlfn.CONCAT(Table58[[#This Row],[STATE]]," ", Table58[[#This Row],[DOMAIN]])</f>
        <v>IL S3</v>
      </c>
      <c r="V813" s="2">
        <f t="shared" ca="1" si="37"/>
        <v>45915</v>
      </c>
      <c r="W813" s="3">
        <f t="shared" ca="1" si="38"/>
        <v>45915.408431249998</v>
      </c>
      <c r="X813">
        <f>ROUND(Table58[[#This Row],[AVGGIFT]],1)</f>
        <v>15</v>
      </c>
    </row>
    <row r="814" spans="1:24" x14ac:dyDescent="0.35">
      <c r="A814">
        <v>144769</v>
      </c>
      <c r="B814" t="s">
        <v>22</v>
      </c>
      <c r="C814" t="s">
        <v>109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  <c r="N814">
        <f>VLOOKUP(Table58[[#This Row],[CONTROLN]],vlookup_table[],2,FALSE)</f>
        <v>1</v>
      </c>
      <c r="O814">
        <f>VLOOKUP(Table58[[#This Row],[CONTROLN]],vlookup_table[],4,FALSE)</f>
        <v>0</v>
      </c>
      <c r="P814" t="str">
        <f>VLOOKUP(Table58[[#This Row],[CONTROLN]],vlookup_table[],5,FALSE)</f>
        <v>S1</v>
      </c>
      <c r="Q814">
        <f>VLOOKUP(Table58[[#This Row],[CONTROLN]],vlookup_table[],7,FALSE)</f>
        <v>6</v>
      </c>
      <c r="R814" t="str">
        <f t="shared" si="36"/>
        <v/>
      </c>
      <c r="S8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14" t="str">
        <f>IF(Table58[[#This Row],[GENDER]]="M","Hombre","Mujer")</f>
        <v>Mujer</v>
      </c>
      <c r="U814" t="str">
        <f>_xlfn.CONCAT(Table58[[#This Row],[STATE]]," ", Table58[[#This Row],[DOMAIN]])</f>
        <v>CA S1</v>
      </c>
      <c r="V814" s="2">
        <f t="shared" ca="1" si="37"/>
        <v>45915</v>
      </c>
      <c r="W814" s="3">
        <f t="shared" ca="1" si="38"/>
        <v>45915.408431249998</v>
      </c>
      <c r="X814">
        <f>ROUND(Table58[[#This Row],[AVGGIFT]],1)</f>
        <v>5.8</v>
      </c>
    </row>
    <row r="815" spans="1:24" x14ac:dyDescent="0.35">
      <c r="A815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  <c r="N815">
        <f>VLOOKUP(Table58[[#This Row],[CONTROLN]],vlookup_table[],2,FALSE)</f>
        <v>2</v>
      </c>
      <c r="O815">
        <f>VLOOKUP(Table58[[#This Row],[CONTROLN]],vlookup_table[],4,FALSE)</f>
        <v>2609</v>
      </c>
      <c r="P815" t="str">
        <f>VLOOKUP(Table58[[#This Row],[CONTROLN]],vlookup_table[],5,FALSE)</f>
        <v>C2</v>
      </c>
      <c r="Q815">
        <f>VLOOKUP(Table58[[#This Row],[CONTROLN]],vlookup_table[],7,FALSE)</f>
        <v>15</v>
      </c>
      <c r="R815">
        <f t="shared" si="36"/>
        <v>70</v>
      </c>
      <c r="S8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15" t="str">
        <f>IF(Table58[[#This Row],[GENDER]]="M","Hombre","Mujer")</f>
        <v>Mujer</v>
      </c>
      <c r="U815" t="str">
        <f>_xlfn.CONCAT(Table58[[#This Row],[STATE]]," ", Table58[[#This Row],[DOMAIN]])</f>
        <v>NV C2</v>
      </c>
      <c r="V815" s="2">
        <f t="shared" ca="1" si="37"/>
        <v>45915</v>
      </c>
      <c r="W815" s="3">
        <f t="shared" ca="1" si="38"/>
        <v>45915.408431249998</v>
      </c>
      <c r="X815">
        <f>ROUND(Table58[[#This Row],[AVGGIFT]],1)</f>
        <v>12.9</v>
      </c>
    </row>
    <row r="816" spans="1:24" x14ac:dyDescent="0.35">
      <c r="A816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  <c r="N816">
        <f>VLOOKUP(Table58[[#This Row],[CONTROLN]],vlookup_table[],2,FALSE)</f>
        <v>1</v>
      </c>
      <c r="O816">
        <f>VLOOKUP(Table58[[#This Row],[CONTROLN]],vlookup_table[],4,FALSE)</f>
        <v>4104</v>
      </c>
      <c r="P816" t="str">
        <f>VLOOKUP(Table58[[#This Row],[CONTROLN]],vlookup_table[],5,FALSE)</f>
        <v/>
      </c>
      <c r="Q816">
        <f>VLOOKUP(Table58[[#This Row],[CONTROLN]],vlookup_table[],7,FALSE)</f>
        <v>7</v>
      </c>
      <c r="R816">
        <f t="shared" si="36"/>
        <v>56</v>
      </c>
      <c r="S81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816" t="str">
        <f>IF(Table58[[#This Row],[GENDER]]="M","Hombre","Mujer")</f>
        <v>Hombre</v>
      </c>
      <c r="U816" t="str">
        <f>_xlfn.CONCAT(Table58[[#This Row],[STATE]]," ", Table58[[#This Row],[DOMAIN]])</f>
        <v xml:space="preserve">TX </v>
      </c>
      <c r="V816" s="2">
        <f t="shared" ca="1" si="37"/>
        <v>45915</v>
      </c>
      <c r="W816" s="3">
        <f t="shared" ca="1" si="38"/>
        <v>45915.408431249998</v>
      </c>
      <c r="X816">
        <f>ROUND(Table58[[#This Row],[AVGGIFT]],1)</f>
        <v>7.8</v>
      </c>
    </row>
    <row r="817" spans="1:24" x14ac:dyDescent="0.35">
      <c r="A817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  <c r="N817">
        <f>VLOOKUP(Table58[[#This Row],[CONTROLN]],vlookup_table[],2,FALSE)</f>
        <v>2</v>
      </c>
      <c r="O817">
        <f>VLOOKUP(Table58[[#This Row],[CONTROLN]],vlookup_table[],4,FALSE)</f>
        <v>0</v>
      </c>
      <c r="P817" t="str">
        <f>VLOOKUP(Table58[[#This Row],[CONTROLN]],vlookup_table[],5,FALSE)</f>
        <v>R2</v>
      </c>
      <c r="Q817">
        <f>VLOOKUP(Table58[[#This Row],[CONTROLN]],vlookup_table[],7,FALSE)</f>
        <v>15</v>
      </c>
      <c r="R817" t="str">
        <f t="shared" si="36"/>
        <v/>
      </c>
      <c r="S8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17" t="str">
        <f>IF(Table58[[#This Row],[GENDER]]="M","Hombre","Mujer")</f>
        <v>Hombre</v>
      </c>
      <c r="U817" t="str">
        <f>_xlfn.CONCAT(Table58[[#This Row],[STATE]]," ", Table58[[#This Row],[DOMAIN]])</f>
        <v>MI R2</v>
      </c>
      <c r="V817" s="2">
        <f t="shared" ca="1" si="37"/>
        <v>45915</v>
      </c>
      <c r="W817" s="3">
        <f t="shared" ca="1" si="38"/>
        <v>45915.408431249998</v>
      </c>
      <c r="X817">
        <f>ROUND(Table58[[#This Row],[AVGGIFT]],1)</f>
        <v>8</v>
      </c>
    </row>
    <row r="818" spans="1:24" x14ac:dyDescent="0.35">
      <c r="A818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  <c r="N818">
        <f>VLOOKUP(Table58[[#This Row],[CONTROLN]],vlookup_table[],2,FALSE)</f>
        <v>3</v>
      </c>
      <c r="O818">
        <f>VLOOKUP(Table58[[#This Row],[CONTROLN]],vlookup_table[],4,FALSE)</f>
        <v>1001</v>
      </c>
      <c r="P818" t="str">
        <f>VLOOKUP(Table58[[#This Row],[CONTROLN]],vlookup_table[],5,FALSE)</f>
        <v>S2</v>
      </c>
      <c r="Q818">
        <f>VLOOKUP(Table58[[#This Row],[CONTROLN]],vlookup_table[],7,FALSE)</f>
        <v>15</v>
      </c>
      <c r="R818">
        <f t="shared" si="36"/>
        <v>87</v>
      </c>
      <c r="S8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18" t="str">
        <f>IF(Table58[[#This Row],[GENDER]]="M","Hombre","Mujer")</f>
        <v>Mujer</v>
      </c>
      <c r="U818" t="str">
        <f>_xlfn.CONCAT(Table58[[#This Row],[STATE]]," ", Table58[[#This Row],[DOMAIN]])</f>
        <v>IL S2</v>
      </c>
      <c r="V818" s="2">
        <f t="shared" ca="1" si="37"/>
        <v>45915</v>
      </c>
      <c r="W818" s="3">
        <f t="shared" ca="1" si="38"/>
        <v>45915.408431249998</v>
      </c>
      <c r="X818">
        <f>ROUND(Table58[[#This Row],[AVGGIFT]],1)</f>
        <v>10.9</v>
      </c>
    </row>
    <row r="819" spans="1:24" x14ac:dyDescent="0.35">
      <c r="A819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  <c r="N819">
        <f>VLOOKUP(Table58[[#This Row],[CONTROLN]],vlookup_table[],2,FALSE)</f>
        <v>1</v>
      </c>
      <c r="O819">
        <f>VLOOKUP(Table58[[#This Row],[CONTROLN]],vlookup_table[],4,FALSE)</f>
        <v>1701</v>
      </c>
      <c r="P819" t="str">
        <f>VLOOKUP(Table58[[#This Row],[CONTROLN]],vlookup_table[],5,FALSE)</f>
        <v>C1</v>
      </c>
      <c r="Q819">
        <f>VLOOKUP(Table58[[#This Row],[CONTROLN]],vlookup_table[],7,FALSE)</f>
        <v>10</v>
      </c>
      <c r="R819">
        <f t="shared" si="36"/>
        <v>80</v>
      </c>
      <c r="S8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19" t="str">
        <f>IF(Table58[[#This Row],[GENDER]]="M","Hombre","Mujer")</f>
        <v>Hombre</v>
      </c>
      <c r="U819" t="str">
        <f>_xlfn.CONCAT(Table58[[#This Row],[STATE]]," ", Table58[[#This Row],[DOMAIN]])</f>
        <v>MO C1</v>
      </c>
      <c r="V819" s="2">
        <f t="shared" ca="1" si="37"/>
        <v>45915</v>
      </c>
      <c r="W819" s="3">
        <f t="shared" ca="1" si="38"/>
        <v>45915.408431249998</v>
      </c>
      <c r="X819">
        <f>ROUND(Table58[[#This Row],[AVGGIFT]],1)</f>
        <v>10</v>
      </c>
    </row>
    <row r="820" spans="1:24" x14ac:dyDescent="0.35">
      <c r="A820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  <c r="N820">
        <f>VLOOKUP(Table58[[#This Row],[CONTROLN]],vlookup_table[],2,FALSE)</f>
        <v>0</v>
      </c>
      <c r="O820">
        <f>VLOOKUP(Table58[[#This Row],[CONTROLN]],vlookup_table[],4,FALSE)</f>
        <v>4401</v>
      </c>
      <c r="P820" t="str">
        <f>VLOOKUP(Table58[[#This Row],[CONTROLN]],vlookup_table[],5,FALSE)</f>
        <v>R2</v>
      </c>
      <c r="Q820">
        <f>VLOOKUP(Table58[[#This Row],[CONTROLN]],vlookup_table[],7,FALSE)</f>
        <v>20</v>
      </c>
      <c r="R820">
        <f t="shared" si="36"/>
        <v>53</v>
      </c>
      <c r="S8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20" t="str">
        <f>IF(Table58[[#This Row],[GENDER]]="M","Hombre","Mujer")</f>
        <v>Mujer</v>
      </c>
      <c r="U820" t="str">
        <f>_xlfn.CONCAT(Table58[[#This Row],[STATE]]," ", Table58[[#This Row],[DOMAIN]])</f>
        <v>TX R2</v>
      </c>
      <c r="V820" s="2">
        <f t="shared" ca="1" si="37"/>
        <v>45915</v>
      </c>
      <c r="W820" s="3">
        <f t="shared" ca="1" si="38"/>
        <v>45915.408431249998</v>
      </c>
      <c r="X820">
        <f>ROUND(Table58[[#This Row],[AVGGIFT]],1)</f>
        <v>16.399999999999999</v>
      </c>
    </row>
    <row r="821" spans="1:24" x14ac:dyDescent="0.35">
      <c r="A821">
        <v>185760</v>
      </c>
      <c r="B821" t="s">
        <v>40</v>
      </c>
      <c r="C821" t="s">
        <v>109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  <c r="N821">
        <f>VLOOKUP(Table58[[#This Row],[CONTROLN]],vlookup_table[],2,FALSE)</f>
        <v>0</v>
      </c>
      <c r="O821">
        <f>VLOOKUP(Table58[[#This Row],[CONTROLN]],vlookup_table[],4,FALSE)</f>
        <v>0</v>
      </c>
      <c r="P821" t="str">
        <f>VLOOKUP(Table58[[#This Row],[CONTROLN]],vlookup_table[],5,FALSE)</f>
        <v>C2</v>
      </c>
      <c r="Q821">
        <f>VLOOKUP(Table58[[#This Row],[CONTROLN]],vlookup_table[],7,FALSE)</f>
        <v>10</v>
      </c>
      <c r="R821" t="str">
        <f t="shared" si="36"/>
        <v/>
      </c>
      <c r="S8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21" t="str">
        <f>IF(Table58[[#This Row],[GENDER]]="M","Hombre","Mujer")</f>
        <v>Mujer</v>
      </c>
      <c r="U821" t="str">
        <f>_xlfn.CONCAT(Table58[[#This Row],[STATE]]," ", Table58[[#This Row],[DOMAIN]])</f>
        <v>GA C2</v>
      </c>
      <c r="V821" s="2">
        <f t="shared" ca="1" si="37"/>
        <v>45915</v>
      </c>
      <c r="W821" s="3">
        <f t="shared" ca="1" si="38"/>
        <v>45915.408431249998</v>
      </c>
      <c r="X821">
        <f>ROUND(Table58[[#This Row],[AVGGIFT]],1)</f>
        <v>6.9</v>
      </c>
    </row>
    <row r="822" spans="1:24" x14ac:dyDescent="0.35">
      <c r="A822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  <c r="N822">
        <f>VLOOKUP(Table58[[#This Row],[CONTROLN]],vlookup_table[],2,FALSE)</f>
        <v>0</v>
      </c>
      <c r="O822">
        <f>VLOOKUP(Table58[[#This Row],[CONTROLN]],vlookup_table[],4,FALSE)</f>
        <v>0</v>
      </c>
      <c r="P822" t="str">
        <f>VLOOKUP(Table58[[#This Row],[CONTROLN]],vlookup_table[],5,FALSE)</f>
        <v>R2</v>
      </c>
      <c r="Q822">
        <f>VLOOKUP(Table58[[#This Row],[CONTROLN]],vlookup_table[],7,FALSE)</f>
        <v>30</v>
      </c>
      <c r="R822" t="str">
        <f t="shared" si="36"/>
        <v/>
      </c>
      <c r="S8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22" t="str">
        <f>IF(Table58[[#This Row],[GENDER]]="M","Hombre","Mujer")</f>
        <v>Mujer</v>
      </c>
      <c r="U822" t="str">
        <f>_xlfn.CONCAT(Table58[[#This Row],[STATE]]," ", Table58[[#This Row],[DOMAIN]])</f>
        <v>ID R2</v>
      </c>
      <c r="V822" s="2">
        <f t="shared" ca="1" si="37"/>
        <v>45915</v>
      </c>
      <c r="W822" s="3">
        <f t="shared" ca="1" si="38"/>
        <v>45915.408431249998</v>
      </c>
      <c r="X822">
        <f>ROUND(Table58[[#This Row],[AVGGIFT]],1)</f>
        <v>25</v>
      </c>
    </row>
    <row r="823" spans="1:24" x14ac:dyDescent="0.35">
      <c r="A823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  <c r="N823">
        <f>VLOOKUP(Table58[[#This Row],[CONTROLN]],vlookup_table[],2,FALSE)</f>
        <v>1</v>
      </c>
      <c r="O823">
        <f>VLOOKUP(Table58[[#This Row],[CONTROLN]],vlookup_table[],4,FALSE)</f>
        <v>4510</v>
      </c>
      <c r="P823" t="str">
        <f>VLOOKUP(Table58[[#This Row],[CONTROLN]],vlookup_table[],5,FALSE)</f>
        <v>C3</v>
      </c>
      <c r="Q823">
        <f>VLOOKUP(Table58[[#This Row],[CONTROLN]],vlookup_table[],7,FALSE)</f>
        <v>6</v>
      </c>
      <c r="R823">
        <f t="shared" si="36"/>
        <v>51</v>
      </c>
      <c r="S8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23" t="str">
        <f>IF(Table58[[#This Row],[GENDER]]="M","Hombre","Mujer")</f>
        <v>Hombre</v>
      </c>
      <c r="U823" t="str">
        <f>_xlfn.CONCAT(Table58[[#This Row],[STATE]]," ", Table58[[#This Row],[DOMAIN]])</f>
        <v>IN C3</v>
      </c>
      <c r="V823" s="2">
        <f t="shared" ca="1" si="37"/>
        <v>45915</v>
      </c>
      <c r="W823" s="3">
        <f t="shared" ca="1" si="38"/>
        <v>45915.408431249998</v>
      </c>
      <c r="X823">
        <f>ROUND(Table58[[#This Row],[AVGGIFT]],1)</f>
        <v>5.5</v>
      </c>
    </row>
    <row r="824" spans="1:24" x14ac:dyDescent="0.35">
      <c r="A824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  <c r="N824">
        <f>VLOOKUP(Table58[[#This Row],[CONTROLN]],vlookup_table[],2,FALSE)</f>
        <v>2</v>
      </c>
      <c r="O824">
        <f>VLOOKUP(Table58[[#This Row],[CONTROLN]],vlookup_table[],4,FALSE)</f>
        <v>4212</v>
      </c>
      <c r="P824" t="str">
        <f>VLOOKUP(Table58[[#This Row],[CONTROLN]],vlookup_table[],5,FALSE)</f>
        <v>S2</v>
      </c>
      <c r="Q824">
        <f>VLOOKUP(Table58[[#This Row],[CONTROLN]],vlookup_table[],7,FALSE)</f>
        <v>15</v>
      </c>
      <c r="R824">
        <f t="shared" si="36"/>
        <v>54</v>
      </c>
      <c r="S8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24" t="str">
        <f>IF(Table58[[#This Row],[GENDER]]="M","Hombre","Mujer")</f>
        <v>Hombre</v>
      </c>
      <c r="U824" t="str">
        <f>_xlfn.CONCAT(Table58[[#This Row],[STATE]]," ", Table58[[#This Row],[DOMAIN]])</f>
        <v>GA S2</v>
      </c>
      <c r="V824" s="2">
        <f t="shared" ca="1" si="37"/>
        <v>45915</v>
      </c>
      <c r="W824" s="3">
        <f t="shared" ca="1" si="38"/>
        <v>45915.408431249998</v>
      </c>
      <c r="X824">
        <f>ROUND(Table58[[#This Row],[AVGGIFT]],1)</f>
        <v>11.3</v>
      </c>
    </row>
    <row r="825" spans="1:24" x14ac:dyDescent="0.35">
      <c r="A825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  <c r="N825">
        <f>VLOOKUP(Table58[[#This Row],[CONTROLN]],vlookup_table[],2,FALSE)</f>
        <v>2</v>
      </c>
      <c r="O825">
        <f>VLOOKUP(Table58[[#This Row],[CONTROLN]],vlookup_table[],4,FALSE)</f>
        <v>2101</v>
      </c>
      <c r="P825" t="str">
        <f>VLOOKUP(Table58[[#This Row],[CONTROLN]],vlookup_table[],5,FALSE)</f>
        <v>R2</v>
      </c>
      <c r="Q825">
        <f>VLOOKUP(Table58[[#This Row],[CONTROLN]],vlookup_table[],7,FALSE)</f>
        <v>7</v>
      </c>
      <c r="R825">
        <f t="shared" si="36"/>
        <v>76</v>
      </c>
      <c r="S8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25" t="str">
        <f>IF(Table58[[#This Row],[GENDER]]="M","Hombre","Mujer")</f>
        <v>Hombre</v>
      </c>
      <c r="U825" t="str">
        <f>_xlfn.CONCAT(Table58[[#This Row],[STATE]]," ", Table58[[#This Row],[DOMAIN]])</f>
        <v>IN R2</v>
      </c>
      <c r="V825" s="2">
        <f t="shared" ca="1" si="37"/>
        <v>45915</v>
      </c>
      <c r="W825" s="3">
        <f t="shared" ca="1" si="38"/>
        <v>45915.408431249998</v>
      </c>
      <c r="X825">
        <f>ROUND(Table58[[#This Row],[AVGGIFT]],1)</f>
        <v>5.4</v>
      </c>
    </row>
    <row r="826" spans="1:24" x14ac:dyDescent="0.35">
      <c r="A826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  <c r="N826">
        <f>VLOOKUP(Table58[[#This Row],[CONTROLN]],vlookup_table[],2,FALSE)</f>
        <v>0</v>
      </c>
      <c r="O826">
        <f>VLOOKUP(Table58[[#This Row],[CONTROLN]],vlookup_table[],4,FALSE)</f>
        <v>3001</v>
      </c>
      <c r="P826" t="str">
        <f>VLOOKUP(Table58[[#This Row],[CONTROLN]],vlookup_table[],5,FALSE)</f>
        <v>S2</v>
      </c>
      <c r="Q826">
        <f>VLOOKUP(Table58[[#This Row],[CONTROLN]],vlookup_table[],7,FALSE)</f>
        <v>27</v>
      </c>
      <c r="R826">
        <f t="shared" si="36"/>
        <v>67</v>
      </c>
      <c r="S8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26" t="str">
        <f>IF(Table58[[#This Row],[GENDER]]="M","Hombre","Mujer")</f>
        <v>Mujer</v>
      </c>
      <c r="U826" t="str">
        <f>_xlfn.CONCAT(Table58[[#This Row],[STATE]]," ", Table58[[#This Row],[DOMAIN]])</f>
        <v>WA S2</v>
      </c>
      <c r="V826" s="2">
        <f t="shared" ca="1" si="37"/>
        <v>45915</v>
      </c>
      <c r="W826" s="3">
        <f t="shared" ca="1" si="38"/>
        <v>45915.408431249998</v>
      </c>
      <c r="X826">
        <f>ROUND(Table58[[#This Row],[AVGGIFT]],1)</f>
        <v>22</v>
      </c>
    </row>
    <row r="827" spans="1:24" x14ac:dyDescent="0.35">
      <c r="A827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  <c r="N827">
        <f>VLOOKUP(Table58[[#This Row],[CONTROLN]],vlookup_table[],2,FALSE)</f>
        <v>4</v>
      </c>
      <c r="O827">
        <f>VLOOKUP(Table58[[#This Row],[CONTROLN]],vlookup_table[],4,FALSE)</f>
        <v>1906</v>
      </c>
      <c r="P827" t="str">
        <f>VLOOKUP(Table58[[#This Row],[CONTROLN]],vlookup_table[],5,FALSE)</f>
        <v>R1</v>
      </c>
      <c r="Q827">
        <f>VLOOKUP(Table58[[#This Row],[CONTROLN]],vlookup_table[],7,FALSE)</f>
        <v>25</v>
      </c>
      <c r="R827">
        <f t="shared" si="36"/>
        <v>78</v>
      </c>
      <c r="S8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27" t="str">
        <f>IF(Table58[[#This Row],[GENDER]]="M","Hombre","Mujer")</f>
        <v>Hombre</v>
      </c>
      <c r="U827" t="str">
        <f>_xlfn.CONCAT(Table58[[#This Row],[STATE]]," ", Table58[[#This Row],[DOMAIN]])</f>
        <v>ID R1</v>
      </c>
      <c r="V827" s="2">
        <f t="shared" ca="1" si="37"/>
        <v>45915</v>
      </c>
      <c r="W827" s="3">
        <f t="shared" ca="1" si="38"/>
        <v>45915.408431249998</v>
      </c>
      <c r="X827">
        <f>ROUND(Table58[[#This Row],[AVGGIFT]],1)</f>
        <v>22</v>
      </c>
    </row>
    <row r="828" spans="1:24" x14ac:dyDescent="0.35">
      <c r="A828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  <c r="N828">
        <f>VLOOKUP(Table58[[#This Row],[CONTROLN]],vlookup_table[],2,FALSE)</f>
        <v>0</v>
      </c>
      <c r="O828">
        <f>VLOOKUP(Table58[[#This Row],[CONTROLN]],vlookup_table[],4,FALSE)</f>
        <v>2801</v>
      </c>
      <c r="P828" t="str">
        <f>VLOOKUP(Table58[[#This Row],[CONTROLN]],vlookup_table[],5,FALSE)</f>
        <v>T2</v>
      </c>
      <c r="Q828">
        <f>VLOOKUP(Table58[[#This Row],[CONTROLN]],vlookup_table[],7,FALSE)</f>
        <v>5</v>
      </c>
      <c r="R828">
        <f t="shared" si="36"/>
        <v>69</v>
      </c>
      <c r="S8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28" t="str">
        <f>IF(Table58[[#This Row],[GENDER]]="M","Hombre","Mujer")</f>
        <v>Hombre</v>
      </c>
      <c r="U828" t="str">
        <f>_xlfn.CONCAT(Table58[[#This Row],[STATE]]," ", Table58[[#This Row],[DOMAIN]])</f>
        <v>OK T2</v>
      </c>
      <c r="V828" s="2">
        <f t="shared" ca="1" si="37"/>
        <v>45915</v>
      </c>
      <c r="W828" s="3">
        <f t="shared" ca="1" si="38"/>
        <v>45915.408431249998</v>
      </c>
      <c r="X828">
        <f>ROUND(Table58[[#This Row],[AVGGIFT]],1)</f>
        <v>4.8</v>
      </c>
    </row>
    <row r="829" spans="1:24" x14ac:dyDescent="0.35">
      <c r="A829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  <c r="N829">
        <f>VLOOKUP(Table58[[#This Row],[CONTROLN]],vlookup_table[],2,FALSE)</f>
        <v>1</v>
      </c>
      <c r="O829">
        <f>VLOOKUP(Table58[[#This Row],[CONTROLN]],vlookup_table[],4,FALSE)</f>
        <v>4701</v>
      </c>
      <c r="P829" t="str">
        <f>VLOOKUP(Table58[[#This Row],[CONTROLN]],vlookup_table[],5,FALSE)</f>
        <v>R2</v>
      </c>
      <c r="Q829">
        <f>VLOOKUP(Table58[[#This Row],[CONTROLN]],vlookup_table[],7,FALSE)</f>
        <v>20</v>
      </c>
      <c r="R829">
        <f t="shared" si="36"/>
        <v>50</v>
      </c>
      <c r="S8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29" t="str">
        <f>IF(Table58[[#This Row],[GENDER]]="M","Hombre","Mujer")</f>
        <v>Hombre</v>
      </c>
      <c r="U829" t="str">
        <f>_xlfn.CONCAT(Table58[[#This Row],[STATE]]," ", Table58[[#This Row],[DOMAIN]])</f>
        <v>MI R2</v>
      </c>
      <c r="V829" s="2">
        <f t="shared" ca="1" si="37"/>
        <v>45915</v>
      </c>
      <c r="W829" s="3">
        <f t="shared" ca="1" si="38"/>
        <v>45915.408431249998</v>
      </c>
      <c r="X829">
        <f>ROUND(Table58[[#This Row],[AVGGIFT]],1)</f>
        <v>10.5</v>
      </c>
    </row>
    <row r="830" spans="1:24" x14ac:dyDescent="0.35">
      <c r="A830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  <c r="N830">
        <f>VLOOKUP(Table58[[#This Row],[CONTROLN]],vlookup_table[],2,FALSE)</f>
        <v>28</v>
      </c>
      <c r="O830">
        <f>VLOOKUP(Table58[[#This Row],[CONTROLN]],vlookup_table[],4,FALSE)</f>
        <v>3801</v>
      </c>
      <c r="P830" t="str">
        <f>VLOOKUP(Table58[[#This Row],[CONTROLN]],vlookup_table[],5,FALSE)</f>
        <v>S2</v>
      </c>
      <c r="Q830">
        <f>VLOOKUP(Table58[[#This Row],[CONTROLN]],vlookup_table[],7,FALSE)</f>
        <v>3</v>
      </c>
      <c r="R830">
        <f t="shared" si="36"/>
        <v>59</v>
      </c>
      <c r="S8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30" t="str">
        <f>IF(Table58[[#This Row],[GENDER]]="M","Hombre","Mujer")</f>
        <v>Mujer</v>
      </c>
      <c r="U830" t="str">
        <f>_xlfn.CONCAT(Table58[[#This Row],[STATE]]," ", Table58[[#This Row],[DOMAIN]])</f>
        <v>FL S2</v>
      </c>
      <c r="V830" s="2">
        <f t="shared" ca="1" si="37"/>
        <v>45915</v>
      </c>
      <c r="W830" s="3">
        <f t="shared" ca="1" si="38"/>
        <v>45915.408431249998</v>
      </c>
      <c r="X830">
        <f>ROUND(Table58[[#This Row],[AVGGIFT]],1)</f>
        <v>3.4</v>
      </c>
    </row>
    <row r="831" spans="1:24" x14ac:dyDescent="0.35">
      <c r="A83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  <c r="N831">
        <f>VLOOKUP(Table58[[#This Row],[CONTROLN]],vlookup_table[],2,FALSE)</f>
        <v>1</v>
      </c>
      <c r="O831">
        <f>VLOOKUP(Table58[[#This Row],[CONTROLN]],vlookup_table[],4,FALSE)</f>
        <v>1701</v>
      </c>
      <c r="P831" t="str">
        <f>VLOOKUP(Table58[[#This Row],[CONTROLN]],vlookup_table[],5,FALSE)</f>
        <v>C3</v>
      </c>
      <c r="Q831">
        <f>VLOOKUP(Table58[[#This Row],[CONTROLN]],vlookup_table[],7,FALSE)</f>
        <v>11</v>
      </c>
      <c r="R831">
        <f t="shared" si="36"/>
        <v>80</v>
      </c>
      <c r="S8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31" t="str">
        <f>IF(Table58[[#This Row],[GENDER]]="M","Hombre","Mujer")</f>
        <v>Hombre</v>
      </c>
      <c r="U831" t="str">
        <f>_xlfn.CONCAT(Table58[[#This Row],[STATE]]," ", Table58[[#This Row],[DOMAIN]])</f>
        <v>OR C3</v>
      </c>
      <c r="V831" s="2">
        <f t="shared" ca="1" si="37"/>
        <v>45915</v>
      </c>
      <c r="W831" s="3">
        <f t="shared" ca="1" si="38"/>
        <v>45915.408431249998</v>
      </c>
      <c r="X831">
        <f>ROUND(Table58[[#This Row],[AVGGIFT]],1)</f>
        <v>7.4</v>
      </c>
    </row>
    <row r="832" spans="1:24" x14ac:dyDescent="0.35">
      <c r="A832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  <c r="N832">
        <f>VLOOKUP(Table58[[#This Row],[CONTROLN]],vlookup_table[],2,FALSE)</f>
        <v>0</v>
      </c>
      <c r="O832">
        <f>VLOOKUP(Table58[[#This Row],[CONTROLN]],vlookup_table[],4,FALSE)</f>
        <v>0</v>
      </c>
      <c r="P832" t="str">
        <f>VLOOKUP(Table58[[#This Row],[CONTROLN]],vlookup_table[],5,FALSE)</f>
        <v>T3</v>
      </c>
      <c r="Q832">
        <f>VLOOKUP(Table58[[#This Row],[CONTROLN]],vlookup_table[],7,FALSE)</f>
        <v>5</v>
      </c>
      <c r="R832" t="str">
        <f t="shared" si="36"/>
        <v/>
      </c>
      <c r="S8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32" t="str">
        <f>IF(Table58[[#This Row],[GENDER]]="M","Hombre","Mujer")</f>
        <v>Mujer</v>
      </c>
      <c r="U832" t="str">
        <f>_xlfn.CONCAT(Table58[[#This Row],[STATE]]," ", Table58[[#This Row],[DOMAIN]])</f>
        <v>IL T3</v>
      </c>
      <c r="V832" s="2">
        <f t="shared" ca="1" si="37"/>
        <v>45915</v>
      </c>
      <c r="W832" s="3">
        <f t="shared" ca="1" si="38"/>
        <v>45915.408431249998</v>
      </c>
      <c r="X832">
        <f>ROUND(Table58[[#This Row],[AVGGIFT]],1)</f>
        <v>4.8</v>
      </c>
    </row>
    <row r="833" spans="1:24" x14ac:dyDescent="0.35">
      <c r="A833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  <c r="N833">
        <f>VLOOKUP(Table58[[#This Row],[CONTROLN]],vlookup_table[],2,FALSE)</f>
        <v>1</v>
      </c>
      <c r="O833">
        <f>VLOOKUP(Table58[[#This Row],[CONTROLN]],vlookup_table[],4,FALSE)</f>
        <v>2812</v>
      </c>
      <c r="P833" t="str">
        <f>VLOOKUP(Table58[[#This Row],[CONTROLN]],vlookup_table[],5,FALSE)</f>
        <v>T2</v>
      </c>
      <c r="Q833">
        <f>VLOOKUP(Table58[[#This Row],[CONTROLN]],vlookup_table[],7,FALSE)</f>
        <v>15</v>
      </c>
      <c r="R833">
        <f t="shared" si="36"/>
        <v>68</v>
      </c>
      <c r="S8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33" t="str">
        <f>IF(Table58[[#This Row],[GENDER]]="M","Hombre","Mujer")</f>
        <v>Hombre</v>
      </c>
      <c r="U833" t="str">
        <f>_xlfn.CONCAT(Table58[[#This Row],[STATE]]," ", Table58[[#This Row],[DOMAIN]])</f>
        <v>NE T2</v>
      </c>
      <c r="V833" s="2">
        <f t="shared" ca="1" si="37"/>
        <v>45915</v>
      </c>
      <c r="W833" s="3">
        <f t="shared" ca="1" si="38"/>
        <v>45915.408431249998</v>
      </c>
      <c r="X833">
        <f>ROUND(Table58[[#This Row],[AVGGIFT]],1)</f>
        <v>10.5</v>
      </c>
    </row>
    <row r="834" spans="1:24" x14ac:dyDescent="0.35">
      <c r="A834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  <c r="N834">
        <f>VLOOKUP(Table58[[#This Row],[CONTROLN]],vlookup_table[],2,FALSE)</f>
        <v>0</v>
      </c>
      <c r="O834">
        <f>VLOOKUP(Table58[[#This Row],[CONTROLN]],vlookup_table[],4,FALSE)</f>
        <v>0</v>
      </c>
      <c r="P834" t="str">
        <f>VLOOKUP(Table58[[#This Row],[CONTROLN]],vlookup_table[],5,FALSE)</f>
        <v>C1</v>
      </c>
      <c r="Q834">
        <f>VLOOKUP(Table58[[#This Row],[CONTROLN]],vlookup_table[],7,FALSE)</f>
        <v>50</v>
      </c>
      <c r="R834" t="str">
        <f t="shared" ref="R834:R897" si="39">IF(OR(O834="",O834=0),"",(1997-(1900+INT(O834/100)))-IF(MOD(O834,100)&gt;6,1,0))</f>
        <v/>
      </c>
      <c r="S8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34" t="str">
        <f>IF(Table58[[#This Row],[GENDER]]="M","Hombre","Mujer")</f>
        <v>Mujer</v>
      </c>
      <c r="U834" t="str">
        <f>_xlfn.CONCAT(Table58[[#This Row],[STATE]]," ", Table58[[#This Row],[DOMAIN]])</f>
        <v>WI C1</v>
      </c>
      <c r="V834" s="2">
        <f t="shared" ref="V834:V897" ca="1" si="40">TODAY()</f>
        <v>45915</v>
      </c>
      <c r="W834" s="3">
        <f t="shared" ref="W834:W897" ca="1" si="41">NOW()</f>
        <v>45915.408431249998</v>
      </c>
      <c r="X834">
        <f>ROUND(Table58[[#This Row],[AVGGIFT]],1)</f>
        <v>15</v>
      </c>
    </row>
    <row r="835" spans="1:24" x14ac:dyDescent="0.35">
      <c r="A835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  <c r="N835">
        <f>VLOOKUP(Table58[[#This Row],[CONTROLN]],vlookup_table[],2,FALSE)</f>
        <v>2</v>
      </c>
      <c r="O835">
        <f>VLOOKUP(Table58[[#This Row],[CONTROLN]],vlookup_table[],4,FALSE)</f>
        <v>3611</v>
      </c>
      <c r="P835" t="str">
        <f>VLOOKUP(Table58[[#This Row],[CONTROLN]],vlookup_table[],5,FALSE)</f>
        <v>R2</v>
      </c>
      <c r="Q835">
        <f>VLOOKUP(Table58[[#This Row],[CONTROLN]],vlookup_table[],7,FALSE)</f>
        <v>10</v>
      </c>
      <c r="R835">
        <f t="shared" si="39"/>
        <v>60</v>
      </c>
      <c r="S8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35" t="str">
        <f>IF(Table58[[#This Row],[GENDER]]="M","Hombre","Mujer")</f>
        <v>Hombre</v>
      </c>
      <c r="U835" t="str">
        <f>_xlfn.CONCAT(Table58[[#This Row],[STATE]]," ", Table58[[#This Row],[DOMAIN]])</f>
        <v>SD R2</v>
      </c>
      <c r="V835" s="2">
        <f t="shared" ca="1" si="40"/>
        <v>45915</v>
      </c>
      <c r="W835" s="3">
        <f t="shared" ca="1" si="41"/>
        <v>45915.408431249998</v>
      </c>
      <c r="X835">
        <f>ROUND(Table58[[#This Row],[AVGGIFT]],1)</f>
        <v>13.5</v>
      </c>
    </row>
    <row r="836" spans="1:24" x14ac:dyDescent="0.35">
      <c r="A836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  <c r="N836">
        <f>VLOOKUP(Table58[[#This Row],[CONTROLN]],vlookup_table[],2,FALSE)</f>
        <v>1</v>
      </c>
      <c r="O836">
        <f>VLOOKUP(Table58[[#This Row],[CONTROLN]],vlookup_table[],4,FALSE)</f>
        <v>0</v>
      </c>
      <c r="P836" t="str">
        <f>VLOOKUP(Table58[[#This Row],[CONTROLN]],vlookup_table[],5,FALSE)</f>
        <v>T2</v>
      </c>
      <c r="Q836">
        <f>VLOOKUP(Table58[[#This Row],[CONTROLN]],vlookup_table[],7,FALSE)</f>
        <v>6</v>
      </c>
      <c r="R836" t="str">
        <f t="shared" si="39"/>
        <v/>
      </c>
      <c r="S8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36" t="str">
        <f>IF(Table58[[#This Row],[GENDER]]="M","Hombre","Mujer")</f>
        <v>Hombre</v>
      </c>
      <c r="U836" t="str">
        <f>_xlfn.CONCAT(Table58[[#This Row],[STATE]]," ", Table58[[#This Row],[DOMAIN]])</f>
        <v>MI T2</v>
      </c>
      <c r="V836" s="2">
        <f t="shared" ca="1" si="40"/>
        <v>45915</v>
      </c>
      <c r="W836" s="3">
        <f t="shared" ca="1" si="41"/>
        <v>45915.408431249998</v>
      </c>
      <c r="X836">
        <f>ROUND(Table58[[#This Row],[AVGGIFT]],1)</f>
        <v>5.8</v>
      </c>
    </row>
    <row r="837" spans="1:24" x14ac:dyDescent="0.35">
      <c r="A837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  <c r="N837">
        <f>VLOOKUP(Table58[[#This Row],[CONTROLN]],vlookup_table[],2,FALSE)</f>
        <v>1</v>
      </c>
      <c r="O837">
        <f>VLOOKUP(Table58[[#This Row],[CONTROLN]],vlookup_table[],4,FALSE)</f>
        <v>2801</v>
      </c>
      <c r="P837" t="str">
        <f>VLOOKUP(Table58[[#This Row],[CONTROLN]],vlookup_table[],5,FALSE)</f>
        <v>S1</v>
      </c>
      <c r="Q837">
        <f>VLOOKUP(Table58[[#This Row],[CONTROLN]],vlookup_table[],7,FALSE)</f>
        <v>50</v>
      </c>
      <c r="R837">
        <f t="shared" si="39"/>
        <v>69</v>
      </c>
      <c r="S8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37" t="str">
        <f>IF(Table58[[#This Row],[GENDER]]="M","Hombre","Mujer")</f>
        <v>Hombre</v>
      </c>
      <c r="U837" t="str">
        <f>_xlfn.CONCAT(Table58[[#This Row],[STATE]]," ", Table58[[#This Row],[DOMAIN]])</f>
        <v>CA S1</v>
      </c>
      <c r="V837" s="2">
        <f t="shared" ca="1" si="40"/>
        <v>45915</v>
      </c>
      <c r="W837" s="3">
        <f t="shared" ca="1" si="41"/>
        <v>45915.408431249998</v>
      </c>
      <c r="X837">
        <f>ROUND(Table58[[#This Row],[AVGGIFT]],1)</f>
        <v>80</v>
      </c>
    </row>
    <row r="838" spans="1:24" x14ac:dyDescent="0.35">
      <c r="A838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  <c r="N838">
        <f>VLOOKUP(Table58[[#This Row],[CONTROLN]],vlookup_table[],2,FALSE)</f>
        <v>0</v>
      </c>
      <c r="O838">
        <f>VLOOKUP(Table58[[#This Row],[CONTROLN]],vlookup_table[],4,FALSE)</f>
        <v>0</v>
      </c>
      <c r="P838" t="str">
        <f>VLOOKUP(Table58[[#This Row],[CONTROLN]],vlookup_table[],5,FALSE)</f>
        <v>C1</v>
      </c>
      <c r="Q838">
        <f>VLOOKUP(Table58[[#This Row],[CONTROLN]],vlookup_table[],7,FALSE)</f>
        <v>50</v>
      </c>
      <c r="R838" t="str">
        <f t="shared" si="39"/>
        <v/>
      </c>
      <c r="S8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38" t="str">
        <f>IF(Table58[[#This Row],[GENDER]]="M","Hombre","Mujer")</f>
        <v>Mujer</v>
      </c>
      <c r="U838" t="str">
        <f>_xlfn.CONCAT(Table58[[#This Row],[STATE]]," ", Table58[[#This Row],[DOMAIN]])</f>
        <v>WA C1</v>
      </c>
      <c r="V838" s="2">
        <f t="shared" ca="1" si="40"/>
        <v>45915</v>
      </c>
      <c r="W838" s="3">
        <f t="shared" ca="1" si="41"/>
        <v>45915.408431249998</v>
      </c>
      <c r="X838">
        <f>ROUND(Table58[[#This Row],[AVGGIFT]],1)</f>
        <v>30.7</v>
      </c>
    </row>
    <row r="839" spans="1:24" x14ac:dyDescent="0.35">
      <c r="A839">
        <v>135265</v>
      </c>
      <c r="B839" t="s">
        <v>56</v>
      </c>
      <c r="C839" t="s">
        <v>109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  <c r="N839">
        <f>VLOOKUP(Table58[[#This Row],[CONTROLN]],vlookup_table[],2,FALSE)</f>
        <v>0</v>
      </c>
      <c r="O839">
        <f>VLOOKUP(Table58[[#This Row],[CONTROLN]],vlookup_table[],4,FALSE)</f>
        <v>0</v>
      </c>
      <c r="P839" t="str">
        <f>VLOOKUP(Table58[[#This Row],[CONTROLN]],vlookup_table[],5,FALSE)</f>
        <v>S2</v>
      </c>
      <c r="Q839">
        <f>VLOOKUP(Table58[[#This Row],[CONTROLN]],vlookup_table[],7,FALSE)</f>
        <v>14</v>
      </c>
      <c r="R839" t="str">
        <f t="shared" si="39"/>
        <v/>
      </c>
      <c r="S8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39" t="str">
        <f>IF(Table58[[#This Row],[GENDER]]="M","Hombre","Mujer")</f>
        <v>Mujer</v>
      </c>
      <c r="U839" t="str">
        <f>_xlfn.CONCAT(Table58[[#This Row],[STATE]]," ", Table58[[#This Row],[DOMAIN]])</f>
        <v>AZ S2</v>
      </c>
      <c r="V839" s="2">
        <f t="shared" ca="1" si="40"/>
        <v>45915</v>
      </c>
      <c r="W839" s="3">
        <f t="shared" ca="1" si="41"/>
        <v>45915.408431249998</v>
      </c>
      <c r="X839">
        <f>ROUND(Table58[[#This Row],[AVGGIFT]],1)</f>
        <v>10</v>
      </c>
    </row>
    <row r="840" spans="1:24" x14ac:dyDescent="0.35">
      <c r="A840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  <c r="N840">
        <f>VLOOKUP(Table58[[#This Row],[CONTROLN]],vlookup_table[],2,FALSE)</f>
        <v>0</v>
      </c>
      <c r="O840">
        <f>VLOOKUP(Table58[[#This Row],[CONTROLN]],vlookup_table[],4,FALSE)</f>
        <v>1111</v>
      </c>
      <c r="P840" t="str">
        <f>VLOOKUP(Table58[[#This Row],[CONTROLN]],vlookup_table[],5,FALSE)</f>
        <v>C1</v>
      </c>
      <c r="Q840">
        <f>VLOOKUP(Table58[[#This Row],[CONTROLN]],vlookup_table[],7,FALSE)</f>
        <v>4</v>
      </c>
      <c r="R840">
        <f t="shared" si="39"/>
        <v>85</v>
      </c>
      <c r="S8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40" t="str">
        <f>IF(Table58[[#This Row],[GENDER]]="M","Hombre","Mujer")</f>
        <v>Mujer</v>
      </c>
      <c r="U840" t="str">
        <f>_xlfn.CONCAT(Table58[[#This Row],[STATE]]," ", Table58[[#This Row],[DOMAIN]])</f>
        <v>MN C1</v>
      </c>
      <c r="V840" s="2">
        <f t="shared" ca="1" si="40"/>
        <v>45915</v>
      </c>
      <c r="W840" s="3">
        <f t="shared" ca="1" si="41"/>
        <v>45915.408431249998</v>
      </c>
      <c r="X840">
        <f>ROUND(Table58[[#This Row],[AVGGIFT]],1)</f>
        <v>3.1</v>
      </c>
    </row>
    <row r="841" spans="1:24" x14ac:dyDescent="0.35">
      <c r="A84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  <c r="N841">
        <f>VLOOKUP(Table58[[#This Row],[CONTROLN]],vlookup_table[],2,FALSE)</f>
        <v>0</v>
      </c>
      <c r="O841">
        <f>VLOOKUP(Table58[[#This Row],[CONTROLN]],vlookup_table[],4,FALSE)</f>
        <v>0</v>
      </c>
      <c r="P841" t="str">
        <f>VLOOKUP(Table58[[#This Row],[CONTROLN]],vlookup_table[],5,FALSE)</f>
        <v>T2</v>
      </c>
      <c r="Q841">
        <f>VLOOKUP(Table58[[#This Row],[CONTROLN]],vlookup_table[],7,FALSE)</f>
        <v>10</v>
      </c>
      <c r="R841" t="str">
        <f t="shared" si="39"/>
        <v/>
      </c>
      <c r="S8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41" t="str">
        <f>IF(Table58[[#This Row],[GENDER]]="M","Hombre","Mujer")</f>
        <v>Mujer</v>
      </c>
      <c r="U841" t="str">
        <f>_xlfn.CONCAT(Table58[[#This Row],[STATE]]," ", Table58[[#This Row],[DOMAIN]])</f>
        <v>TX T2</v>
      </c>
      <c r="V841" s="2">
        <f t="shared" ca="1" si="40"/>
        <v>45915</v>
      </c>
      <c r="W841" s="3">
        <f t="shared" ca="1" si="41"/>
        <v>45915.408431249998</v>
      </c>
      <c r="X841">
        <f>ROUND(Table58[[#This Row],[AVGGIFT]],1)</f>
        <v>7.6</v>
      </c>
    </row>
    <row r="842" spans="1:24" x14ac:dyDescent="0.35">
      <c r="A842">
        <v>29501</v>
      </c>
      <c r="B842" t="s">
        <v>40</v>
      </c>
      <c r="C842" t="s">
        <v>109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  <c r="N842">
        <f>VLOOKUP(Table58[[#This Row],[CONTROLN]],vlookup_table[],2,FALSE)</f>
        <v>2</v>
      </c>
      <c r="O842">
        <f>VLOOKUP(Table58[[#This Row],[CONTROLN]],vlookup_table[],4,FALSE)</f>
        <v>2710</v>
      </c>
      <c r="P842" t="str">
        <f>VLOOKUP(Table58[[#This Row],[CONTROLN]],vlookup_table[],5,FALSE)</f>
        <v>T2</v>
      </c>
      <c r="Q842">
        <f>VLOOKUP(Table58[[#This Row],[CONTROLN]],vlookup_table[],7,FALSE)</f>
        <v>21</v>
      </c>
      <c r="R842">
        <f t="shared" si="39"/>
        <v>69</v>
      </c>
      <c r="S8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42" t="str">
        <f>IF(Table58[[#This Row],[GENDER]]="M","Hombre","Mujer")</f>
        <v>Mujer</v>
      </c>
      <c r="U842" t="str">
        <f>_xlfn.CONCAT(Table58[[#This Row],[STATE]]," ", Table58[[#This Row],[DOMAIN]])</f>
        <v>GA T2</v>
      </c>
      <c r="V842" s="2">
        <f t="shared" ca="1" si="40"/>
        <v>45915</v>
      </c>
      <c r="W842" s="3">
        <f t="shared" ca="1" si="41"/>
        <v>45915.408431249998</v>
      </c>
      <c r="X842">
        <f>ROUND(Table58[[#This Row],[AVGGIFT]],1)</f>
        <v>17.399999999999999</v>
      </c>
    </row>
    <row r="843" spans="1:24" x14ac:dyDescent="0.35">
      <c r="A843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  <c r="N843">
        <f>VLOOKUP(Table58[[#This Row],[CONTROLN]],vlookup_table[],2,FALSE)</f>
        <v>0</v>
      </c>
      <c r="O843">
        <f>VLOOKUP(Table58[[#This Row],[CONTROLN]],vlookup_table[],4,FALSE)</f>
        <v>3301</v>
      </c>
      <c r="P843" t="str">
        <f>VLOOKUP(Table58[[#This Row],[CONTROLN]],vlookup_table[],5,FALSE)</f>
        <v>U3</v>
      </c>
      <c r="Q843">
        <f>VLOOKUP(Table58[[#This Row],[CONTROLN]],vlookup_table[],7,FALSE)</f>
        <v>23</v>
      </c>
      <c r="R843">
        <f t="shared" si="39"/>
        <v>64</v>
      </c>
      <c r="S8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43" t="str">
        <f>IF(Table58[[#This Row],[GENDER]]="M","Hombre","Mujer")</f>
        <v>Mujer</v>
      </c>
      <c r="U843" t="str">
        <f>_xlfn.CONCAT(Table58[[#This Row],[STATE]]," ", Table58[[#This Row],[DOMAIN]])</f>
        <v>MO U3</v>
      </c>
      <c r="V843" s="2">
        <f t="shared" ca="1" si="40"/>
        <v>45915</v>
      </c>
      <c r="W843" s="3">
        <f t="shared" ca="1" si="41"/>
        <v>45915.408431249998</v>
      </c>
      <c r="X843">
        <f>ROUND(Table58[[#This Row],[AVGGIFT]],1)</f>
        <v>13.3</v>
      </c>
    </row>
    <row r="844" spans="1:24" x14ac:dyDescent="0.35">
      <c r="A844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  <c r="N844">
        <f>VLOOKUP(Table58[[#This Row],[CONTROLN]],vlookup_table[],2,FALSE)</f>
        <v>0</v>
      </c>
      <c r="O844">
        <f>VLOOKUP(Table58[[#This Row],[CONTROLN]],vlookup_table[],4,FALSE)</f>
        <v>0</v>
      </c>
      <c r="P844" t="str">
        <f>VLOOKUP(Table58[[#This Row],[CONTROLN]],vlookup_table[],5,FALSE)</f>
        <v>T2</v>
      </c>
      <c r="Q844">
        <f>VLOOKUP(Table58[[#This Row],[CONTROLN]],vlookup_table[],7,FALSE)</f>
        <v>15</v>
      </c>
      <c r="R844" t="str">
        <f t="shared" si="39"/>
        <v/>
      </c>
      <c r="S8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44" t="str">
        <f>IF(Table58[[#This Row],[GENDER]]="M","Hombre","Mujer")</f>
        <v>Mujer</v>
      </c>
      <c r="U844" t="str">
        <f>_xlfn.CONCAT(Table58[[#This Row],[STATE]]," ", Table58[[#This Row],[DOMAIN]])</f>
        <v>OK T2</v>
      </c>
      <c r="V844" s="2">
        <f t="shared" ca="1" si="40"/>
        <v>45915</v>
      </c>
      <c r="W844" s="3">
        <f t="shared" ca="1" si="41"/>
        <v>45915.408431249998</v>
      </c>
      <c r="X844">
        <f>ROUND(Table58[[#This Row],[AVGGIFT]],1)</f>
        <v>9</v>
      </c>
    </row>
    <row r="845" spans="1:24" x14ac:dyDescent="0.35">
      <c r="A845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  <c r="N845">
        <f>VLOOKUP(Table58[[#This Row],[CONTROLN]],vlookup_table[],2,FALSE)</f>
        <v>1</v>
      </c>
      <c r="O845">
        <f>VLOOKUP(Table58[[#This Row],[CONTROLN]],vlookup_table[],4,FALSE)</f>
        <v>0</v>
      </c>
      <c r="P845" t="str">
        <f>VLOOKUP(Table58[[#This Row],[CONTROLN]],vlookup_table[],5,FALSE)</f>
        <v>T2</v>
      </c>
      <c r="Q845">
        <f>VLOOKUP(Table58[[#This Row],[CONTROLN]],vlookup_table[],7,FALSE)</f>
        <v>25</v>
      </c>
      <c r="R845" t="str">
        <f t="shared" si="39"/>
        <v/>
      </c>
      <c r="S8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45" t="str">
        <f>IF(Table58[[#This Row],[GENDER]]="M","Hombre","Mujer")</f>
        <v>Hombre</v>
      </c>
      <c r="U845" t="str">
        <f>_xlfn.CONCAT(Table58[[#This Row],[STATE]]," ", Table58[[#This Row],[DOMAIN]])</f>
        <v>AZ T2</v>
      </c>
      <c r="V845" s="2">
        <f t="shared" ca="1" si="40"/>
        <v>45915</v>
      </c>
      <c r="W845" s="3">
        <f t="shared" ca="1" si="41"/>
        <v>45915.408431249998</v>
      </c>
      <c r="X845">
        <f>ROUND(Table58[[#This Row],[AVGGIFT]],1)</f>
        <v>22.5</v>
      </c>
    </row>
    <row r="846" spans="1:24" x14ac:dyDescent="0.35">
      <c r="A846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  <c r="N846">
        <f>VLOOKUP(Table58[[#This Row],[CONTROLN]],vlookup_table[],2,FALSE)</f>
        <v>1</v>
      </c>
      <c r="O846">
        <f>VLOOKUP(Table58[[#This Row],[CONTROLN]],vlookup_table[],4,FALSE)</f>
        <v>2301</v>
      </c>
      <c r="P846" t="str">
        <f>VLOOKUP(Table58[[#This Row],[CONTROLN]],vlookup_table[],5,FALSE)</f>
        <v>S1</v>
      </c>
      <c r="Q846">
        <f>VLOOKUP(Table58[[#This Row],[CONTROLN]],vlookup_table[],7,FALSE)</f>
        <v>20</v>
      </c>
      <c r="R846">
        <f t="shared" si="39"/>
        <v>74</v>
      </c>
      <c r="S8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46" t="str">
        <f>IF(Table58[[#This Row],[GENDER]]="M","Hombre","Mujer")</f>
        <v>Hombre</v>
      </c>
      <c r="U846" t="str">
        <f>_xlfn.CONCAT(Table58[[#This Row],[STATE]]," ", Table58[[#This Row],[DOMAIN]])</f>
        <v>CA S1</v>
      </c>
      <c r="V846" s="2">
        <f t="shared" ca="1" si="40"/>
        <v>45915</v>
      </c>
      <c r="W846" s="3">
        <f t="shared" ca="1" si="41"/>
        <v>45915.408431249998</v>
      </c>
      <c r="X846">
        <f>ROUND(Table58[[#This Row],[AVGGIFT]],1)</f>
        <v>11.9</v>
      </c>
    </row>
    <row r="847" spans="1:24" x14ac:dyDescent="0.35">
      <c r="A847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  <c r="N847">
        <f>VLOOKUP(Table58[[#This Row],[CONTROLN]],vlookup_table[],2,FALSE)</f>
        <v>0</v>
      </c>
      <c r="O847">
        <f>VLOOKUP(Table58[[#This Row],[CONTROLN]],vlookup_table[],4,FALSE)</f>
        <v>3408</v>
      </c>
      <c r="P847" t="str">
        <f>VLOOKUP(Table58[[#This Row],[CONTROLN]],vlookup_table[],5,FALSE)</f>
        <v>C2</v>
      </c>
      <c r="Q847">
        <f>VLOOKUP(Table58[[#This Row],[CONTROLN]],vlookup_table[],7,FALSE)</f>
        <v>15</v>
      </c>
      <c r="R847">
        <f t="shared" si="39"/>
        <v>62</v>
      </c>
      <c r="S8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47" t="str">
        <f>IF(Table58[[#This Row],[GENDER]]="M","Hombre","Mujer")</f>
        <v>Mujer</v>
      </c>
      <c r="U847" t="str">
        <f>_xlfn.CONCAT(Table58[[#This Row],[STATE]]," ", Table58[[#This Row],[DOMAIN]])</f>
        <v>CA C2</v>
      </c>
      <c r="V847" s="2">
        <f t="shared" ca="1" si="40"/>
        <v>45915</v>
      </c>
      <c r="W847" s="3">
        <f t="shared" ca="1" si="41"/>
        <v>45915.408431249998</v>
      </c>
      <c r="X847">
        <f>ROUND(Table58[[#This Row],[AVGGIFT]],1)</f>
        <v>22.8</v>
      </c>
    </row>
    <row r="848" spans="1:24" x14ac:dyDescent="0.35">
      <c r="A848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  <c r="N848">
        <f>VLOOKUP(Table58[[#This Row],[CONTROLN]],vlookup_table[],2,FALSE)</f>
        <v>0</v>
      </c>
      <c r="O848">
        <f>VLOOKUP(Table58[[#This Row],[CONTROLN]],vlookup_table[],4,FALSE)</f>
        <v>803</v>
      </c>
      <c r="P848" t="str">
        <f>VLOOKUP(Table58[[#This Row],[CONTROLN]],vlookup_table[],5,FALSE)</f>
        <v/>
      </c>
      <c r="Q848">
        <f>VLOOKUP(Table58[[#This Row],[CONTROLN]],vlookup_table[],7,FALSE)</f>
        <v>102</v>
      </c>
      <c r="R848">
        <f t="shared" si="39"/>
        <v>89</v>
      </c>
      <c r="S84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848" t="str">
        <f>IF(Table58[[#This Row],[GENDER]]="M","Hombre","Mujer")</f>
        <v>Mujer</v>
      </c>
      <c r="U848" t="str">
        <f>_xlfn.CONCAT(Table58[[#This Row],[STATE]]," ", Table58[[#This Row],[DOMAIN]])</f>
        <v xml:space="preserve">WA </v>
      </c>
      <c r="V848" s="2">
        <f t="shared" ca="1" si="40"/>
        <v>45915</v>
      </c>
      <c r="W848" s="3">
        <f t="shared" ca="1" si="41"/>
        <v>45915.408431249998</v>
      </c>
      <c r="X848">
        <f>ROUND(Table58[[#This Row],[AVGGIFT]],1)</f>
        <v>63</v>
      </c>
    </row>
    <row r="849" spans="1:24" x14ac:dyDescent="0.35">
      <c r="A849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  <c r="N849">
        <f>VLOOKUP(Table58[[#This Row],[CONTROLN]],vlookup_table[],2,FALSE)</f>
        <v>1</v>
      </c>
      <c r="O849">
        <f>VLOOKUP(Table58[[#This Row],[CONTROLN]],vlookup_table[],4,FALSE)</f>
        <v>0</v>
      </c>
      <c r="P849" t="str">
        <f>VLOOKUP(Table58[[#This Row],[CONTROLN]],vlookup_table[],5,FALSE)</f>
        <v>T2</v>
      </c>
      <c r="Q849">
        <f>VLOOKUP(Table58[[#This Row],[CONTROLN]],vlookup_table[],7,FALSE)</f>
        <v>15</v>
      </c>
      <c r="R849" t="str">
        <f t="shared" si="39"/>
        <v/>
      </c>
      <c r="S8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49" t="str">
        <f>IF(Table58[[#This Row],[GENDER]]="M","Hombre","Mujer")</f>
        <v>Hombre</v>
      </c>
      <c r="U849" t="str">
        <f>_xlfn.CONCAT(Table58[[#This Row],[STATE]]," ", Table58[[#This Row],[DOMAIN]])</f>
        <v>AR T2</v>
      </c>
      <c r="V849" s="2">
        <f t="shared" ca="1" si="40"/>
        <v>45915</v>
      </c>
      <c r="W849" s="3">
        <f t="shared" ca="1" si="41"/>
        <v>45915.408431249998</v>
      </c>
      <c r="X849">
        <f>ROUND(Table58[[#This Row],[AVGGIFT]],1)</f>
        <v>9</v>
      </c>
    </row>
    <row r="850" spans="1:24" x14ac:dyDescent="0.35">
      <c r="A850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  <c r="N850">
        <f>VLOOKUP(Table58[[#This Row],[CONTROLN]],vlookup_table[],2,FALSE)</f>
        <v>2</v>
      </c>
      <c r="O850">
        <f>VLOOKUP(Table58[[#This Row],[CONTROLN]],vlookup_table[],4,FALSE)</f>
        <v>1801</v>
      </c>
      <c r="P850" t="str">
        <f>VLOOKUP(Table58[[#This Row],[CONTROLN]],vlookup_table[],5,FALSE)</f>
        <v>S1</v>
      </c>
      <c r="Q850">
        <f>VLOOKUP(Table58[[#This Row],[CONTROLN]],vlookup_table[],7,FALSE)</f>
        <v>5</v>
      </c>
      <c r="R850">
        <f t="shared" si="39"/>
        <v>79</v>
      </c>
      <c r="S8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50" t="str">
        <f>IF(Table58[[#This Row],[GENDER]]="M","Hombre","Mujer")</f>
        <v>Mujer</v>
      </c>
      <c r="U850" t="str">
        <f>_xlfn.CONCAT(Table58[[#This Row],[STATE]]," ", Table58[[#This Row],[DOMAIN]])</f>
        <v>CA S1</v>
      </c>
      <c r="V850" s="2">
        <f t="shared" ca="1" si="40"/>
        <v>45915</v>
      </c>
      <c r="W850" s="3">
        <f t="shared" ca="1" si="41"/>
        <v>45915.408431249998</v>
      </c>
      <c r="X850">
        <f>ROUND(Table58[[#This Row],[AVGGIFT]],1)</f>
        <v>4.0999999999999996</v>
      </c>
    </row>
    <row r="851" spans="1:24" x14ac:dyDescent="0.35">
      <c r="A85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  <c r="N851">
        <f>VLOOKUP(Table58[[#This Row],[CONTROLN]],vlookup_table[],2,FALSE)</f>
        <v>0</v>
      </c>
      <c r="O851">
        <f>VLOOKUP(Table58[[#This Row],[CONTROLN]],vlookup_table[],4,FALSE)</f>
        <v>1712</v>
      </c>
      <c r="P851" t="str">
        <f>VLOOKUP(Table58[[#This Row],[CONTROLN]],vlookup_table[],5,FALSE)</f>
        <v>T2</v>
      </c>
      <c r="Q851">
        <f>VLOOKUP(Table58[[#This Row],[CONTROLN]],vlookup_table[],7,FALSE)</f>
        <v>10</v>
      </c>
      <c r="R851">
        <f t="shared" si="39"/>
        <v>79</v>
      </c>
      <c r="S8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51" t="str">
        <f>IF(Table58[[#This Row],[GENDER]]="M","Hombre","Mujer")</f>
        <v>Mujer</v>
      </c>
      <c r="U851" t="str">
        <f>_xlfn.CONCAT(Table58[[#This Row],[STATE]]," ", Table58[[#This Row],[DOMAIN]])</f>
        <v>KY T2</v>
      </c>
      <c r="V851" s="2">
        <f t="shared" ca="1" si="40"/>
        <v>45915</v>
      </c>
      <c r="W851" s="3">
        <f t="shared" ca="1" si="41"/>
        <v>45915.408431249998</v>
      </c>
      <c r="X851">
        <f>ROUND(Table58[[#This Row],[AVGGIFT]],1)</f>
        <v>9.5</v>
      </c>
    </row>
    <row r="852" spans="1:24" x14ac:dyDescent="0.35">
      <c r="A852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  <c r="N852">
        <f>VLOOKUP(Table58[[#This Row],[CONTROLN]],vlookup_table[],2,FALSE)</f>
        <v>1</v>
      </c>
      <c r="O852">
        <f>VLOOKUP(Table58[[#This Row],[CONTROLN]],vlookup_table[],4,FALSE)</f>
        <v>3909</v>
      </c>
      <c r="P852" t="str">
        <f>VLOOKUP(Table58[[#This Row],[CONTROLN]],vlookup_table[],5,FALSE)</f>
        <v>U1</v>
      </c>
      <c r="Q852">
        <f>VLOOKUP(Table58[[#This Row],[CONTROLN]],vlookup_table[],7,FALSE)</f>
        <v>24</v>
      </c>
      <c r="R852">
        <f t="shared" si="39"/>
        <v>57</v>
      </c>
      <c r="S8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52" t="str">
        <f>IF(Table58[[#This Row],[GENDER]]="M","Hombre","Mujer")</f>
        <v>Hombre</v>
      </c>
      <c r="U852" t="str">
        <f>_xlfn.CONCAT(Table58[[#This Row],[STATE]]," ", Table58[[#This Row],[DOMAIN]])</f>
        <v>LA U1</v>
      </c>
      <c r="V852" s="2">
        <f t="shared" ca="1" si="40"/>
        <v>45915</v>
      </c>
      <c r="W852" s="3">
        <f t="shared" ca="1" si="41"/>
        <v>45915.408431249998</v>
      </c>
      <c r="X852">
        <f>ROUND(Table58[[#This Row],[AVGGIFT]],1)</f>
        <v>18.5</v>
      </c>
    </row>
    <row r="853" spans="1:24" x14ac:dyDescent="0.35">
      <c r="A853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  <c r="N853">
        <f>VLOOKUP(Table58[[#This Row],[CONTROLN]],vlookup_table[],2,FALSE)</f>
        <v>2</v>
      </c>
      <c r="O853">
        <f>VLOOKUP(Table58[[#This Row],[CONTROLN]],vlookup_table[],4,FALSE)</f>
        <v>3811</v>
      </c>
      <c r="P853" t="str">
        <f>VLOOKUP(Table58[[#This Row],[CONTROLN]],vlookup_table[],5,FALSE)</f>
        <v>R2</v>
      </c>
      <c r="Q853">
        <f>VLOOKUP(Table58[[#This Row],[CONTROLN]],vlookup_table[],7,FALSE)</f>
        <v>3</v>
      </c>
      <c r="R853">
        <f t="shared" si="39"/>
        <v>58</v>
      </c>
      <c r="S8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53" t="str">
        <f>IF(Table58[[#This Row],[GENDER]]="M","Hombre","Mujer")</f>
        <v>Mujer</v>
      </c>
      <c r="U853" t="str">
        <f>_xlfn.CONCAT(Table58[[#This Row],[STATE]]," ", Table58[[#This Row],[DOMAIN]])</f>
        <v>MI R2</v>
      </c>
      <c r="V853" s="2">
        <f t="shared" ca="1" si="40"/>
        <v>45915</v>
      </c>
      <c r="W853" s="3">
        <f t="shared" ca="1" si="41"/>
        <v>45915.408431249998</v>
      </c>
      <c r="X853">
        <f>ROUND(Table58[[#This Row],[AVGGIFT]],1)</f>
        <v>3.1</v>
      </c>
    </row>
    <row r="854" spans="1:24" x14ac:dyDescent="0.35">
      <c r="A854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  <c r="N854">
        <f>VLOOKUP(Table58[[#This Row],[CONTROLN]],vlookup_table[],2,FALSE)</f>
        <v>3</v>
      </c>
      <c r="O854">
        <f>VLOOKUP(Table58[[#This Row],[CONTROLN]],vlookup_table[],4,FALSE)</f>
        <v>3505</v>
      </c>
      <c r="P854" t="str">
        <f>VLOOKUP(Table58[[#This Row],[CONTROLN]],vlookup_table[],5,FALSE)</f>
        <v>T1</v>
      </c>
      <c r="Q854">
        <f>VLOOKUP(Table58[[#This Row],[CONTROLN]],vlookup_table[],7,FALSE)</f>
        <v>30</v>
      </c>
      <c r="R854">
        <f t="shared" si="39"/>
        <v>62</v>
      </c>
      <c r="S8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54" t="str">
        <f>IF(Table58[[#This Row],[GENDER]]="M","Hombre","Mujer")</f>
        <v>Mujer</v>
      </c>
      <c r="U854" t="str">
        <f>_xlfn.CONCAT(Table58[[#This Row],[STATE]]," ", Table58[[#This Row],[DOMAIN]])</f>
        <v>NV T1</v>
      </c>
      <c r="V854" s="2">
        <f t="shared" ca="1" si="40"/>
        <v>45915</v>
      </c>
      <c r="W854" s="3">
        <f t="shared" ca="1" si="41"/>
        <v>45915.408431249998</v>
      </c>
      <c r="X854">
        <f>ROUND(Table58[[#This Row],[AVGGIFT]],1)</f>
        <v>13.2</v>
      </c>
    </row>
    <row r="855" spans="1:24" x14ac:dyDescent="0.35">
      <c r="A855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  <c r="N855">
        <f>VLOOKUP(Table58[[#This Row],[CONTROLN]],vlookup_table[],2,FALSE)</f>
        <v>0</v>
      </c>
      <c r="O855">
        <f>VLOOKUP(Table58[[#This Row],[CONTROLN]],vlookup_table[],4,FALSE)</f>
        <v>0</v>
      </c>
      <c r="P855" t="str">
        <f>VLOOKUP(Table58[[#This Row],[CONTROLN]],vlookup_table[],5,FALSE)</f>
        <v>T2</v>
      </c>
      <c r="Q855">
        <f>VLOOKUP(Table58[[#This Row],[CONTROLN]],vlookup_table[],7,FALSE)</f>
        <v>12</v>
      </c>
      <c r="R855" t="str">
        <f t="shared" si="39"/>
        <v/>
      </c>
      <c r="S8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55" t="str">
        <f>IF(Table58[[#This Row],[GENDER]]="M","Hombre","Mujer")</f>
        <v>Mujer</v>
      </c>
      <c r="U855" t="str">
        <f>_xlfn.CONCAT(Table58[[#This Row],[STATE]]," ", Table58[[#This Row],[DOMAIN]])</f>
        <v>IA T2</v>
      </c>
      <c r="V855" s="2">
        <f t="shared" ca="1" si="40"/>
        <v>45915</v>
      </c>
      <c r="W855" s="3">
        <f t="shared" ca="1" si="41"/>
        <v>45915.408431249998</v>
      </c>
      <c r="X855">
        <f>ROUND(Table58[[#This Row],[AVGGIFT]],1)</f>
        <v>5.5</v>
      </c>
    </row>
    <row r="856" spans="1:24" x14ac:dyDescent="0.35">
      <c r="A856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  <c r="N856">
        <f>VLOOKUP(Table58[[#This Row],[CONTROLN]],vlookup_table[],2,FALSE)</f>
        <v>28</v>
      </c>
      <c r="O856">
        <f>VLOOKUP(Table58[[#This Row],[CONTROLN]],vlookup_table[],4,FALSE)</f>
        <v>0</v>
      </c>
      <c r="P856" t="str">
        <f>VLOOKUP(Table58[[#This Row],[CONTROLN]],vlookup_table[],5,FALSE)</f>
        <v>R2</v>
      </c>
      <c r="Q856">
        <f>VLOOKUP(Table58[[#This Row],[CONTROLN]],vlookup_table[],7,FALSE)</f>
        <v>8</v>
      </c>
      <c r="R856" t="str">
        <f t="shared" si="39"/>
        <v/>
      </c>
      <c r="S8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56" t="str">
        <f>IF(Table58[[#This Row],[GENDER]]="M","Hombre","Mujer")</f>
        <v>Mujer</v>
      </c>
      <c r="U856" t="str">
        <f>_xlfn.CONCAT(Table58[[#This Row],[STATE]]," ", Table58[[#This Row],[DOMAIN]])</f>
        <v>CO R2</v>
      </c>
      <c r="V856" s="2">
        <f t="shared" ca="1" si="40"/>
        <v>45915</v>
      </c>
      <c r="W856" s="3">
        <f t="shared" ca="1" si="41"/>
        <v>45915.408431249998</v>
      </c>
      <c r="X856">
        <f>ROUND(Table58[[#This Row],[AVGGIFT]],1)</f>
        <v>5.6</v>
      </c>
    </row>
    <row r="857" spans="1:24" x14ac:dyDescent="0.35">
      <c r="A857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  <c r="N857">
        <f>VLOOKUP(Table58[[#This Row],[CONTROLN]],vlookup_table[],2,FALSE)</f>
        <v>1</v>
      </c>
      <c r="O857">
        <f>VLOOKUP(Table58[[#This Row],[CONTROLN]],vlookup_table[],4,FALSE)</f>
        <v>4011</v>
      </c>
      <c r="P857" t="str">
        <f>VLOOKUP(Table58[[#This Row],[CONTROLN]],vlookup_table[],5,FALSE)</f>
        <v>C3</v>
      </c>
      <c r="Q857">
        <f>VLOOKUP(Table58[[#This Row],[CONTROLN]],vlookup_table[],7,FALSE)</f>
        <v>19</v>
      </c>
      <c r="R857">
        <f t="shared" si="39"/>
        <v>56</v>
      </c>
      <c r="S8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57" t="str">
        <f>IF(Table58[[#This Row],[GENDER]]="M","Hombre","Mujer")</f>
        <v>Hombre</v>
      </c>
      <c r="U857" t="str">
        <f>_xlfn.CONCAT(Table58[[#This Row],[STATE]]," ", Table58[[#This Row],[DOMAIN]])</f>
        <v>CA C3</v>
      </c>
      <c r="V857" s="2">
        <f t="shared" ca="1" si="40"/>
        <v>45915</v>
      </c>
      <c r="W857" s="3">
        <f t="shared" ca="1" si="41"/>
        <v>45915.408431249998</v>
      </c>
      <c r="X857">
        <f>ROUND(Table58[[#This Row],[AVGGIFT]],1)</f>
        <v>12.1</v>
      </c>
    </row>
    <row r="858" spans="1:24" x14ac:dyDescent="0.35">
      <c r="A858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  <c r="N858">
        <f>VLOOKUP(Table58[[#This Row],[CONTROLN]],vlookup_table[],2,FALSE)</f>
        <v>0</v>
      </c>
      <c r="O858">
        <f>VLOOKUP(Table58[[#This Row],[CONTROLN]],vlookup_table[],4,FALSE)</f>
        <v>1004</v>
      </c>
      <c r="P858" t="str">
        <f>VLOOKUP(Table58[[#This Row],[CONTROLN]],vlookup_table[],5,FALSE)</f>
        <v/>
      </c>
      <c r="Q858">
        <f>VLOOKUP(Table58[[#This Row],[CONTROLN]],vlookup_table[],7,FALSE)</f>
        <v>5</v>
      </c>
      <c r="R858">
        <f t="shared" si="39"/>
        <v>87</v>
      </c>
      <c r="S85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858" t="str">
        <f>IF(Table58[[#This Row],[GENDER]]="M","Hombre","Mujer")</f>
        <v>Hombre</v>
      </c>
      <c r="U858" t="str">
        <f>_xlfn.CONCAT(Table58[[#This Row],[STATE]]," ", Table58[[#This Row],[DOMAIN]])</f>
        <v xml:space="preserve">MI </v>
      </c>
      <c r="V858" s="2">
        <f t="shared" ca="1" si="40"/>
        <v>45915</v>
      </c>
      <c r="W858" s="3">
        <f t="shared" ca="1" si="41"/>
        <v>45915.408431249998</v>
      </c>
      <c r="X858">
        <f>ROUND(Table58[[#This Row],[AVGGIFT]],1)</f>
        <v>21.2</v>
      </c>
    </row>
    <row r="859" spans="1:24" x14ac:dyDescent="0.35">
      <c r="A859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  <c r="N859">
        <f>VLOOKUP(Table58[[#This Row],[CONTROLN]],vlookup_table[],2,FALSE)</f>
        <v>1</v>
      </c>
      <c r="O859">
        <f>VLOOKUP(Table58[[#This Row],[CONTROLN]],vlookup_table[],4,FALSE)</f>
        <v>3801</v>
      </c>
      <c r="P859" t="str">
        <f>VLOOKUP(Table58[[#This Row],[CONTROLN]],vlookup_table[],5,FALSE)</f>
        <v>C2</v>
      </c>
      <c r="Q859">
        <f>VLOOKUP(Table58[[#This Row],[CONTROLN]],vlookup_table[],7,FALSE)</f>
        <v>20</v>
      </c>
      <c r="R859">
        <f t="shared" si="39"/>
        <v>59</v>
      </c>
      <c r="S8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59" t="str">
        <f>IF(Table58[[#This Row],[GENDER]]="M","Hombre","Mujer")</f>
        <v>Hombre</v>
      </c>
      <c r="U859" t="str">
        <f>_xlfn.CONCAT(Table58[[#This Row],[STATE]]," ", Table58[[#This Row],[DOMAIN]])</f>
        <v>IL C2</v>
      </c>
      <c r="V859" s="2">
        <f t="shared" ca="1" si="40"/>
        <v>45915</v>
      </c>
      <c r="W859" s="3">
        <f t="shared" ca="1" si="41"/>
        <v>45915.408431249998</v>
      </c>
      <c r="X859">
        <f>ROUND(Table58[[#This Row],[AVGGIFT]],1)</f>
        <v>11.7</v>
      </c>
    </row>
    <row r="860" spans="1:24" x14ac:dyDescent="0.35">
      <c r="A860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  <c r="N860">
        <f>VLOOKUP(Table58[[#This Row],[CONTROLN]],vlookup_table[],2,FALSE)</f>
        <v>28</v>
      </c>
      <c r="O860">
        <f>VLOOKUP(Table58[[#This Row],[CONTROLN]],vlookup_table[],4,FALSE)</f>
        <v>0</v>
      </c>
      <c r="P860" t="str">
        <f>VLOOKUP(Table58[[#This Row],[CONTROLN]],vlookup_table[],5,FALSE)</f>
        <v>S2</v>
      </c>
      <c r="Q860">
        <f>VLOOKUP(Table58[[#This Row],[CONTROLN]],vlookup_table[],7,FALSE)</f>
        <v>5</v>
      </c>
      <c r="R860" t="str">
        <f t="shared" si="39"/>
        <v/>
      </c>
      <c r="S8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60" t="str">
        <f>IF(Table58[[#This Row],[GENDER]]="M","Hombre","Mujer")</f>
        <v>Mujer</v>
      </c>
      <c r="U860" t="str">
        <f>_xlfn.CONCAT(Table58[[#This Row],[STATE]]," ", Table58[[#This Row],[DOMAIN]])</f>
        <v>MN S2</v>
      </c>
      <c r="V860" s="2">
        <f t="shared" ca="1" si="40"/>
        <v>45915</v>
      </c>
      <c r="W860" s="3">
        <f t="shared" ca="1" si="41"/>
        <v>45915.408431249998</v>
      </c>
      <c r="X860">
        <f>ROUND(Table58[[#This Row],[AVGGIFT]],1)</f>
        <v>5.0999999999999996</v>
      </c>
    </row>
    <row r="861" spans="1:24" x14ac:dyDescent="0.35">
      <c r="A86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  <c r="N861">
        <f>VLOOKUP(Table58[[#This Row],[CONTROLN]],vlookup_table[],2,FALSE)</f>
        <v>0</v>
      </c>
      <c r="O861">
        <f>VLOOKUP(Table58[[#This Row],[CONTROLN]],vlookup_table[],4,FALSE)</f>
        <v>5106</v>
      </c>
      <c r="P861" t="str">
        <f>VLOOKUP(Table58[[#This Row],[CONTROLN]],vlookup_table[],5,FALSE)</f>
        <v/>
      </c>
      <c r="Q861">
        <f>VLOOKUP(Table58[[#This Row],[CONTROLN]],vlookup_table[],7,FALSE)</f>
        <v>20</v>
      </c>
      <c r="R861">
        <f t="shared" si="39"/>
        <v>46</v>
      </c>
      <c r="S86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861" t="str">
        <f>IF(Table58[[#This Row],[GENDER]]="M","Hombre","Mujer")</f>
        <v>Hombre</v>
      </c>
      <c r="U861" t="str">
        <f>_xlfn.CONCAT(Table58[[#This Row],[STATE]]," ", Table58[[#This Row],[DOMAIN]])</f>
        <v xml:space="preserve">MS </v>
      </c>
      <c r="V861" s="2">
        <f t="shared" ca="1" si="40"/>
        <v>45915</v>
      </c>
      <c r="W861" s="3">
        <f t="shared" ca="1" si="41"/>
        <v>45915.408431249998</v>
      </c>
      <c r="X861">
        <f>ROUND(Table58[[#This Row],[AVGGIFT]],1)</f>
        <v>15</v>
      </c>
    </row>
    <row r="862" spans="1:24" x14ac:dyDescent="0.35">
      <c r="A862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  <c r="N862">
        <f>VLOOKUP(Table58[[#This Row],[CONTROLN]],vlookup_table[],2,FALSE)</f>
        <v>0</v>
      </c>
      <c r="O862">
        <f>VLOOKUP(Table58[[#This Row],[CONTROLN]],vlookup_table[],4,FALSE)</f>
        <v>1501</v>
      </c>
      <c r="P862" t="str">
        <f>VLOOKUP(Table58[[#This Row],[CONTROLN]],vlookup_table[],5,FALSE)</f>
        <v>C1</v>
      </c>
      <c r="Q862">
        <f>VLOOKUP(Table58[[#This Row],[CONTROLN]],vlookup_table[],7,FALSE)</f>
        <v>20</v>
      </c>
      <c r="R862">
        <f t="shared" si="39"/>
        <v>82</v>
      </c>
      <c r="S8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62" t="str">
        <f>IF(Table58[[#This Row],[GENDER]]="M","Hombre","Mujer")</f>
        <v>Hombre</v>
      </c>
      <c r="U862" t="str">
        <f>_xlfn.CONCAT(Table58[[#This Row],[STATE]]," ", Table58[[#This Row],[DOMAIN]])</f>
        <v>IA C1</v>
      </c>
      <c r="V862" s="2">
        <f t="shared" ca="1" si="40"/>
        <v>45915</v>
      </c>
      <c r="W862" s="3">
        <f t="shared" ca="1" si="41"/>
        <v>45915.408431249998</v>
      </c>
      <c r="X862">
        <f>ROUND(Table58[[#This Row],[AVGGIFT]],1)</f>
        <v>12.8</v>
      </c>
    </row>
    <row r="863" spans="1:24" x14ac:dyDescent="0.35">
      <c r="A863">
        <v>163220</v>
      </c>
      <c r="B863" t="s">
        <v>22</v>
      </c>
      <c r="C863" t="s">
        <v>109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  <c r="N863">
        <f>VLOOKUP(Table58[[#This Row],[CONTROLN]],vlookup_table[],2,FALSE)</f>
        <v>28</v>
      </c>
      <c r="O863">
        <f>VLOOKUP(Table58[[#This Row],[CONTROLN]],vlookup_table[],4,FALSE)</f>
        <v>4701</v>
      </c>
      <c r="P863" t="str">
        <f>VLOOKUP(Table58[[#This Row],[CONTROLN]],vlookup_table[],5,FALSE)</f>
        <v>U1</v>
      </c>
      <c r="Q863">
        <f>VLOOKUP(Table58[[#This Row],[CONTROLN]],vlookup_table[],7,FALSE)</f>
        <v>26</v>
      </c>
      <c r="R863">
        <f t="shared" si="39"/>
        <v>50</v>
      </c>
      <c r="S8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63" t="str">
        <f>IF(Table58[[#This Row],[GENDER]]="M","Hombre","Mujer")</f>
        <v>Mujer</v>
      </c>
      <c r="U863" t="str">
        <f>_xlfn.CONCAT(Table58[[#This Row],[STATE]]," ", Table58[[#This Row],[DOMAIN]])</f>
        <v>CA U1</v>
      </c>
      <c r="V863" s="2">
        <f t="shared" ca="1" si="40"/>
        <v>45915</v>
      </c>
      <c r="W863" s="3">
        <f t="shared" ca="1" si="41"/>
        <v>45915.408431249998</v>
      </c>
      <c r="X863">
        <f>ROUND(Table58[[#This Row],[AVGGIFT]],1)</f>
        <v>11.5</v>
      </c>
    </row>
    <row r="864" spans="1:24" x14ac:dyDescent="0.35">
      <c r="A864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  <c r="N864">
        <f>VLOOKUP(Table58[[#This Row],[CONTROLN]],vlookup_table[],2,FALSE)</f>
        <v>0</v>
      </c>
      <c r="O864">
        <f>VLOOKUP(Table58[[#This Row],[CONTROLN]],vlookup_table[],4,FALSE)</f>
        <v>1101</v>
      </c>
      <c r="P864" t="str">
        <f>VLOOKUP(Table58[[#This Row],[CONTROLN]],vlookup_table[],5,FALSE)</f>
        <v>C2</v>
      </c>
      <c r="Q864">
        <f>VLOOKUP(Table58[[#This Row],[CONTROLN]],vlookup_table[],7,FALSE)</f>
        <v>9</v>
      </c>
      <c r="R864">
        <f t="shared" si="39"/>
        <v>86</v>
      </c>
      <c r="S8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64" t="str">
        <f>IF(Table58[[#This Row],[GENDER]]="M","Hombre","Mujer")</f>
        <v>Hombre</v>
      </c>
      <c r="U864" t="str">
        <f>_xlfn.CONCAT(Table58[[#This Row],[STATE]]," ", Table58[[#This Row],[DOMAIN]])</f>
        <v>MI C2</v>
      </c>
      <c r="V864" s="2">
        <f t="shared" ca="1" si="40"/>
        <v>45915</v>
      </c>
      <c r="W864" s="3">
        <f t="shared" ca="1" si="41"/>
        <v>45915.408431249998</v>
      </c>
      <c r="X864">
        <f>ROUND(Table58[[#This Row],[AVGGIFT]],1)</f>
        <v>7</v>
      </c>
    </row>
    <row r="865" spans="1:24" x14ac:dyDescent="0.35">
      <c r="A865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  <c r="N865">
        <f>VLOOKUP(Table58[[#This Row],[CONTROLN]],vlookup_table[],2,FALSE)</f>
        <v>0</v>
      </c>
      <c r="O865">
        <f>VLOOKUP(Table58[[#This Row],[CONTROLN]],vlookup_table[],4,FALSE)</f>
        <v>1809</v>
      </c>
      <c r="P865" t="str">
        <f>VLOOKUP(Table58[[#This Row],[CONTROLN]],vlookup_table[],5,FALSE)</f>
        <v>S2</v>
      </c>
      <c r="Q865">
        <f>VLOOKUP(Table58[[#This Row],[CONTROLN]],vlookup_table[],7,FALSE)</f>
        <v>10</v>
      </c>
      <c r="R865">
        <f t="shared" si="39"/>
        <v>78</v>
      </c>
      <c r="S8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65" t="str">
        <f>IF(Table58[[#This Row],[GENDER]]="M","Hombre","Mujer")</f>
        <v>Mujer</v>
      </c>
      <c r="U865" t="str">
        <f>_xlfn.CONCAT(Table58[[#This Row],[STATE]]," ", Table58[[#This Row],[DOMAIN]])</f>
        <v>FL S2</v>
      </c>
      <c r="V865" s="2">
        <f t="shared" ca="1" si="40"/>
        <v>45915</v>
      </c>
      <c r="W865" s="3">
        <f t="shared" ca="1" si="41"/>
        <v>45915.408431249998</v>
      </c>
      <c r="X865">
        <f>ROUND(Table58[[#This Row],[AVGGIFT]],1)</f>
        <v>8.6</v>
      </c>
    </row>
    <row r="866" spans="1:24" x14ac:dyDescent="0.35">
      <c r="A866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  <c r="N866">
        <f>VLOOKUP(Table58[[#This Row],[CONTROLN]],vlookup_table[],2,FALSE)</f>
        <v>1</v>
      </c>
      <c r="O866">
        <f>VLOOKUP(Table58[[#This Row],[CONTROLN]],vlookup_table[],4,FALSE)</f>
        <v>5010</v>
      </c>
      <c r="P866" t="str">
        <f>VLOOKUP(Table58[[#This Row],[CONTROLN]],vlookup_table[],5,FALSE)</f>
        <v>S1</v>
      </c>
      <c r="Q866">
        <f>VLOOKUP(Table58[[#This Row],[CONTROLN]],vlookup_table[],7,FALSE)</f>
        <v>14</v>
      </c>
      <c r="R866">
        <f t="shared" si="39"/>
        <v>46</v>
      </c>
      <c r="S8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66" t="str">
        <f>IF(Table58[[#This Row],[GENDER]]="M","Hombre","Mujer")</f>
        <v>Hombre</v>
      </c>
      <c r="U866" t="str">
        <f>_xlfn.CONCAT(Table58[[#This Row],[STATE]]," ", Table58[[#This Row],[DOMAIN]])</f>
        <v>CA S1</v>
      </c>
      <c r="V866" s="2">
        <f t="shared" ca="1" si="40"/>
        <v>45915</v>
      </c>
      <c r="W866" s="3">
        <f t="shared" ca="1" si="41"/>
        <v>45915.408431249998</v>
      </c>
      <c r="X866">
        <f>ROUND(Table58[[#This Row],[AVGGIFT]],1)</f>
        <v>9.3000000000000007</v>
      </c>
    </row>
    <row r="867" spans="1:24" x14ac:dyDescent="0.35">
      <c r="A867">
        <v>20237</v>
      </c>
      <c r="B867" t="s">
        <v>18</v>
      </c>
      <c r="C867" t="s">
        <v>109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  <c r="N867">
        <f>VLOOKUP(Table58[[#This Row],[CONTROLN]],vlookup_table[],2,FALSE)</f>
        <v>2</v>
      </c>
      <c r="O867">
        <f>VLOOKUP(Table58[[#This Row],[CONTROLN]],vlookup_table[],4,FALSE)</f>
        <v>5201</v>
      </c>
      <c r="P867" t="str">
        <f>VLOOKUP(Table58[[#This Row],[CONTROLN]],vlookup_table[],5,FALSE)</f>
        <v>T2</v>
      </c>
      <c r="Q867">
        <f>VLOOKUP(Table58[[#This Row],[CONTROLN]],vlookup_table[],7,FALSE)</f>
        <v>13</v>
      </c>
      <c r="R867">
        <f t="shared" si="39"/>
        <v>45</v>
      </c>
      <c r="S8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67" t="str">
        <f>IF(Table58[[#This Row],[GENDER]]="M","Hombre","Mujer")</f>
        <v>Mujer</v>
      </c>
      <c r="U867" t="str">
        <f>_xlfn.CONCAT(Table58[[#This Row],[STATE]]," ", Table58[[#This Row],[DOMAIN]])</f>
        <v>NC T2</v>
      </c>
      <c r="V867" s="2">
        <f t="shared" ca="1" si="40"/>
        <v>45915</v>
      </c>
      <c r="W867" s="3">
        <f t="shared" ca="1" si="41"/>
        <v>45915.408431249998</v>
      </c>
      <c r="X867">
        <f>ROUND(Table58[[#This Row],[AVGGIFT]],1)</f>
        <v>6.3</v>
      </c>
    </row>
    <row r="868" spans="1:24" x14ac:dyDescent="0.35">
      <c r="A868">
        <v>54828</v>
      </c>
      <c r="B868" t="s">
        <v>63</v>
      </c>
      <c r="C868" t="s">
        <v>109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  <c r="N868">
        <f>VLOOKUP(Table58[[#This Row],[CONTROLN]],vlookup_table[],2,FALSE)</f>
        <v>2</v>
      </c>
      <c r="O868">
        <f>VLOOKUP(Table58[[#This Row],[CONTROLN]],vlookup_table[],4,FALSE)</f>
        <v>2606</v>
      </c>
      <c r="P868" t="str">
        <f>VLOOKUP(Table58[[#This Row],[CONTROLN]],vlookup_table[],5,FALSE)</f>
        <v>R3</v>
      </c>
      <c r="Q868">
        <f>VLOOKUP(Table58[[#This Row],[CONTROLN]],vlookup_table[],7,FALSE)</f>
        <v>5</v>
      </c>
      <c r="R868">
        <f t="shared" si="39"/>
        <v>71</v>
      </c>
      <c r="S8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68" t="str">
        <f>IF(Table58[[#This Row],[GENDER]]="M","Hombre","Mujer")</f>
        <v>Mujer</v>
      </c>
      <c r="U868" t="str">
        <f>_xlfn.CONCAT(Table58[[#This Row],[STATE]]," ", Table58[[#This Row],[DOMAIN]])</f>
        <v>MS R3</v>
      </c>
      <c r="V868" s="2">
        <f t="shared" ca="1" si="40"/>
        <v>45915</v>
      </c>
      <c r="W868" s="3">
        <f t="shared" ca="1" si="41"/>
        <v>45915.408431249998</v>
      </c>
      <c r="X868">
        <f>ROUND(Table58[[#This Row],[AVGGIFT]],1)</f>
        <v>7.8</v>
      </c>
    </row>
    <row r="869" spans="1:24" x14ac:dyDescent="0.35">
      <c r="A869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  <c r="N869">
        <f>VLOOKUP(Table58[[#This Row],[CONTROLN]],vlookup_table[],2,FALSE)</f>
        <v>0</v>
      </c>
      <c r="O869">
        <f>VLOOKUP(Table58[[#This Row],[CONTROLN]],vlookup_table[],4,FALSE)</f>
        <v>0</v>
      </c>
      <c r="P869" t="str">
        <f>VLOOKUP(Table58[[#This Row],[CONTROLN]],vlookup_table[],5,FALSE)</f>
        <v>U3</v>
      </c>
      <c r="Q869">
        <f>VLOOKUP(Table58[[#This Row],[CONTROLN]],vlookup_table[],7,FALSE)</f>
        <v>10</v>
      </c>
      <c r="R869" t="str">
        <f t="shared" si="39"/>
        <v/>
      </c>
      <c r="S8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69" t="str">
        <f>IF(Table58[[#This Row],[GENDER]]="M","Hombre","Mujer")</f>
        <v>Mujer</v>
      </c>
      <c r="U869" t="str">
        <f>_xlfn.CONCAT(Table58[[#This Row],[STATE]]," ", Table58[[#This Row],[DOMAIN]])</f>
        <v>OR U3</v>
      </c>
      <c r="V869" s="2">
        <f t="shared" ca="1" si="40"/>
        <v>45915</v>
      </c>
      <c r="W869" s="3">
        <f t="shared" ca="1" si="41"/>
        <v>45915.408431249998</v>
      </c>
      <c r="X869">
        <f>ROUND(Table58[[#This Row],[AVGGIFT]],1)</f>
        <v>11.9</v>
      </c>
    </row>
    <row r="870" spans="1:24" x14ac:dyDescent="0.35">
      <c r="A870">
        <v>168275</v>
      </c>
      <c r="B870" t="s">
        <v>22</v>
      </c>
      <c r="C870" t="s">
        <v>109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  <c r="N870">
        <f>VLOOKUP(Table58[[#This Row],[CONTROLN]],vlookup_table[],2,FALSE)</f>
        <v>0</v>
      </c>
      <c r="O870">
        <f>VLOOKUP(Table58[[#This Row],[CONTROLN]],vlookup_table[],4,FALSE)</f>
        <v>2001</v>
      </c>
      <c r="P870" t="str">
        <f>VLOOKUP(Table58[[#This Row],[CONTROLN]],vlookup_table[],5,FALSE)</f>
        <v>U1</v>
      </c>
      <c r="Q870">
        <f>VLOOKUP(Table58[[#This Row],[CONTROLN]],vlookup_table[],7,FALSE)</f>
        <v>36</v>
      </c>
      <c r="R870">
        <f t="shared" si="39"/>
        <v>77</v>
      </c>
      <c r="S8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70" t="str">
        <f>IF(Table58[[#This Row],[GENDER]]="M","Hombre","Mujer")</f>
        <v>Mujer</v>
      </c>
      <c r="U870" t="str">
        <f>_xlfn.CONCAT(Table58[[#This Row],[STATE]]," ", Table58[[#This Row],[DOMAIN]])</f>
        <v>CA U1</v>
      </c>
      <c r="V870" s="2">
        <f t="shared" ca="1" si="40"/>
        <v>45915</v>
      </c>
      <c r="W870" s="3">
        <f t="shared" ca="1" si="41"/>
        <v>45915.408431249998</v>
      </c>
      <c r="X870">
        <f>ROUND(Table58[[#This Row],[AVGGIFT]],1)</f>
        <v>13.7</v>
      </c>
    </row>
    <row r="871" spans="1:24" x14ac:dyDescent="0.35">
      <c r="A871">
        <v>175438</v>
      </c>
      <c r="B871" t="s">
        <v>51</v>
      </c>
      <c r="C871" t="s">
        <v>109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  <c r="N871">
        <f>VLOOKUP(Table58[[#This Row],[CONTROLN]],vlookup_table[],2,FALSE)</f>
        <v>3</v>
      </c>
      <c r="O871">
        <f>VLOOKUP(Table58[[#This Row],[CONTROLN]],vlookup_table[],4,FALSE)</f>
        <v>2001</v>
      </c>
      <c r="P871" t="str">
        <f>VLOOKUP(Table58[[#This Row],[CONTROLN]],vlookup_table[],5,FALSE)</f>
        <v>U2</v>
      </c>
      <c r="Q871">
        <f>VLOOKUP(Table58[[#This Row],[CONTROLN]],vlookup_table[],7,FALSE)</f>
        <v>25</v>
      </c>
      <c r="R871">
        <f t="shared" si="39"/>
        <v>77</v>
      </c>
      <c r="S8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71" t="str">
        <f>IF(Table58[[#This Row],[GENDER]]="M","Hombre","Mujer")</f>
        <v>Mujer</v>
      </c>
      <c r="U871" t="str">
        <f>_xlfn.CONCAT(Table58[[#This Row],[STATE]]," ", Table58[[#This Row],[DOMAIN]])</f>
        <v>OR U2</v>
      </c>
      <c r="V871" s="2">
        <f t="shared" ca="1" si="40"/>
        <v>45915</v>
      </c>
      <c r="W871" s="3">
        <f t="shared" ca="1" si="41"/>
        <v>45915.408431249998</v>
      </c>
      <c r="X871">
        <f>ROUND(Table58[[#This Row],[AVGGIFT]],1)</f>
        <v>15.5</v>
      </c>
    </row>
    <row r="872" spans="1:24" x14ac:dyDescent="0.35">
      <c r="A872">
        <v>68427</v>
      </c>
      <c r="B872" t="s">
        <v>30</v>
      </c>
      <c r="C872" t="s">
        <v>109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  <c r="N872">
        <f>VLOOKUP(Table58[[#This Row],[CONTROLN]],vlookup_table[],2,FALSE)</f>
        <v>0</v>
      </c>
      <c r="O872">
        <f>VLOOKUP(Table58[[#This Row],[CONTROLN]],vlookup_table[],4,FALSE)</f>
        <v>0</v>
      </c>
      <c r="P872" t="str">
        <f>VLOOKUP(Table58[[#This Row],[CONTROLN]],vlookup_table[],5,FALSE)</f>
        <v>U2</v>
      </c>
      <c r="Q872">
        <f>VLOOKUP(Table58[[#This Row],[CONTROLN]],vlookup_table[],7,FALSE)</f>
        <v>25</v>
      </c>
      <c r="R872" t="str">
        <f t="shared" si="39"/>
        <v/>
      </c>
      <c r="S8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72" t="str">
        <f>IF(Table58[[#This Row],[GENDER]]="M","Hombre","Mujer")</f>
        <v>Mujer</v>
      </c>
      <c r="U872" t="str">
        <f>_xlfn.CONCAT(Table58[[#This Row],[STATE]]," ", Table58[[#This Row],[DOMAIN]])</f>
        <v>MI U2</v>
      </c>
      <c r="V872" s="2">
        <f t="shared" ca="1" si="40"/>
        <v>45915</v>
      </c>
      <c r="W872" s="3">
        <f t="shared" ca="1" si="41"/>
        <v>45915.408431249998</v>
      </c>
      <c r="X872">
        <f>ROUND(Table58[[#This Row],[AVGGIFT]],1)</f>
        <v>38</v>
      </c>
    </row>
    <row r="873" spans="1:24" x14ac:dyDescent="0.35">
      <c r="A873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  <c r="N873">
        <f>VLOOKUP(Table58[[#This Row],[CONTROLN]],vlookup_table[],2,FALSE)</f>
        <v>2</v>
      </c>
      <c r="O873">
        <f>VLOOKUP(Table58[[#This Row],[CONTROLN]],vlookup_table[],4,FALSE)</f>
        <v>4201</v>
      </c>
      <c r="P873" t="str">
        <f>VLOOKUP(Table58[[#This Row],[CONTROLN]],vlookup_table[],5,FALSE)</f>
        <v>S1</v>
      </c>
      <c r="Q873">
        <f>VLOOKUP(Table58[[#This Row],[CONTROLN]],vlookup_table[],7,FALSE)</f>
        <v>15</v>
      </c>
      <c r="R873">
        <f t="shared" si="39"/>
        <v>55</v>
      </c>
      <c r="S8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73" t="str">
        <f>IF(Table58[[#This Row],[GENDER]]="M","Hombre","Mujer")</f>
        <v>Mujer</v>
      </c>
      <c r="U873" t="str">
        <f>_xlfn.CONCAT(Table58[[#This Row],[STATE]]," ", Table58[[#This Row],[DOMAIN]])</f>
        <v>IL S1</v>
      </c>
      <c r="V873" s="2">
        <f t="shared" ca="1" si="40"/>
        <v>45915</v>
      </c>
      <c r="W873" s="3">
        <f t="shared" ca="1" si="41"/>
        <v>45915.408431249998</v>
      </c>
      <c r="X873">
        <f>ROUND(Table58[[#This Row],[AVGGIFT]],1)</f>
        <v>10</v>
      </c>
    </row>
    <row r="874" spans="1:24" x14ac:dyDescent="0.35">
      <c r="A874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  <c r="N874">
        <f>VLOOKUP(Table58[[#This Row],[CONTROLN]],vlookup_table[],2,FALSE)</f>
        <v>0</v>
      </c>
      <c r="O874">
        <f>VLOOKUP(Table58[[#This Row],[CONTROLN]],vlookup_table[],4,FALSE)</f>
        <v>5901</v>
      </c>
      <c r="P874" t="str">
        <f>VLOOKUP(Table58[[#This Row],[CONTROLN]],vlookup_table[],5,FALSE)</f>
        <v>R1</v>
      </c>
      <c r="Q874">
        <f>VLOOKUP(Table58[[#This Row],[CONTROLN]],vlookup_table[],7,FALSE)</f>
        <v>25</v>
      </c>
      <c r="R874">
        <f t="shared" si="39"/>
        <v>38</v>
      </c>
      <c r="S8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74" t="str">
        <f>IF(Table58[[#This Row],[GENDER]]="M","Hombre","Mujer")</f>
        <v>Mujer</v>
      </c>
      <c r="U874" t="str">
        <f>_xlfn.CONCAT(Table58[[#This Row],[STATE]]," ", Table58[[#This Row],[DOMAIN]])</f>
        <v>CO R1</v>
      </c>
      <c r="V874" s="2">
        <f t="shared" ca="1" si="40"/>
        <v>45915</v>
      </c>
      <c r="W874" s="3">
        <f t="shared" ca="1" si="41"/>
        <v>45915.408431249998</v>
      </c>
      <c r="X874">
        <f>ROUND(Table58[[#This Row],[AVGGIFT]],1)</f>
        <v>14.9</v>
      </c>
    </row>
    <row r="875" spans="1:24" x14ac:dyDescent="0.35">
      <c r="A875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  <c r="N875">
        <f>VLOOKUP(Table58[[#This Row],[CONTROLN]],vlookup_table[],2,FALSE)</f>
        <v>0</v>
      </c>
      <c r="O875">
        <f>VLOOKUP(Table58[[#This Row],[CONTROLN]],vlookup_table[],4,FALSE)</f>
        <v>2612</v>
      </c>
      <c r="P875" t="str">
        <f>VLOOKUP(Table58[[#This Row],[CONTROLN]],vlookup_table[],5,FALSE)</f>
        <v>S2</v>
      </c>
      <c r="Q875">
        <f>VLOOKUP(Table58[[#This Row],[CONTROLN]],vlookup_table[],7,FALSE)</f>
        <v>20</v>
      </c>
      <c r="R875">
        <f t="shared" si="39"/>
        <v>70</v>
      </c>
      <c r="S8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75" t="str">
        <f>IF(Table58[[#This Row],[GENDER]]="M","Hombre","Mujer")</f>
        <v>Mujer</v>
      </c>
      <c r="U875" t="str">
        <f>_xlfn.CONCAT(Table58[[#This Row],[STATE]]," ", Table58[[#This Row],[DOMAIN]])</f>
        <v>WA S2</v>
      </c>
      <c r="V875" s="2">
        <f t="shared" ca="1" si="40"/>
        <v>45915</v>
      </c>
      <c r="W875" s="3">
        <f t="shared" ca="1" si="41"/>
        <v>45915.408431249998</v>
      </c>
      <c r="X875">
        <f>ROUND(Table58[[#This Row],[AVGGIFT]],1)</f>
        <v>14.1</v>
      </c>
    </row>
    <row r="876" spans="1:24" x14ac:dyDescent="0.35">
      <c r="A876">
        <v>85931</v>
      </c>
      <c r="B876" t="s">
        <v>53</v>
      </c>
      <c r="C876" t="s">
        <v>109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  <c r="N876">
        <f>VLOOKUP(Table58[[#This Row],[CONTROLN]],vlookup_table[],2,FALSE)</f>
        <v>0</v>
      </c>
      <c r="O876">
        <f>VLOOKUP(Table58[[#This Row],[CONTROLN]],vlookup_table[],4,FALSE)</f>
        <v>0</v>
      </c>
      <c r="P876" t="str">
        <f>VLOOKUP(Table58[[#This Row],[CONTROLN]],vlookup_table[],5,FALSE)</f>
        <v>R2</v>
      </c>
      <c r="Q876">
        <f>VLOOKUP(Table58[[#This Row],[CONTROLN]],vlookup_table[],7,FALSE)</f>
        <v>6</v>
      </c>
      <c r="R876" t="str">
        <f t="shared" si="39"/>
        <v/>
      </c>
      <c r="S8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76" t="str">
        <f>IF(Table58[[#This Row],[GENDER]]="M","Hombre","Mujer")</f>
        <v>Mujer</v>
      </c>
      <c r="U876" t="str">
        <f>_xlfn.CONCAT(Table58[[#This Row],[STATE]]," ", Table58[[#This Row],[DOMAIN]])</f>
        <v>SD R2</v>
      </c>
      <c r="V876" s="2">
        <f t="shared" ca="1" si="40"/>
        <v>45915</v>
      </c>
      <c r="W876" s="3">
        <f t="shared" ca="1" si="41"/>
        <v>45915.408431249998</v>
      </c>
      <c r="X876">
        <f>ROUND(Table58[[#This Row],[AVGGIFT]],1)</f>
        <v>6.1</v>
      </c>
    </row>
    <row r="877" spans="1:24" x14ac:dyDescent="0.35">
      <c r="A877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  <c r="N877">
        <f>VLOOKUP(Table58[[#This Row],[CONTROLN]],vlookup_table[],2,FALSE)</f>
        <v>1</v>
      </c>
      <c r="O877">
        <f>VLOOKUP(Table58[[#This Row],[CONTROLN]],vlookup_table[],4,FALSE)</f>
        <v>5201</v>
      </c>
      <c r="P877" t="str">
        <f>VLOOKUP(Table58[[#This Row],[CONTROLN]],vlookup_table[],5,FALSE)</f>
        <v>S1</v>
      </c>
      <c r="Q877">
        <f>VLOOKUP(Table58[[#This Row],[CONTROLN]],vlookup_table[],7,FALSE)</f>
        <v>15</v>
      </c>
      <c r="R877">
        <f t="shared" si="39"/>
        <v>45</v>
      </c>
      <c r="S8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77" t="str">
        <f>IF(Table58[[#This Row],[GENDER]]="M","Hombre","Mujer")</f>
        <v>Hombre</v>
      </c>
      <c r="U877" t="str">
        <f>_xlfn.CONCAT(Table58[[#This Row],[STATE]]," ", Table58[[#This Row],[DOMAIN]])</f>
        <v>CA S1</v>
      </c>
      <c r="V877" s="2">
        <f t="shared" ca="1" si="40"/>
        <v>45915</v>
      </c>
      <c r="W877" s="3">
        <f t="shared" ca="1" si="41"/>
        <v>45915.408431249998</v>
      </c>
      <c r="X877">
        <f>ROUND(Table58[[#This Row],[AVGGIFT]],1)</f>
        <v>12.4</v>
      </c>
    </row>
    <row r="878" spans="1:24" x14ac:dyDescent="0.35">
      <c r="A878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  <c r="N878">
        <f>VLOOKUP(Table58[[#This Row],[CONTROLN]],vlookup_table[],2,FALSE)</f>
        <v>28</v>
      </c>
      <c r="O878">
        <f>VLOOKUP(Table58[[#This Row],[CONTROLN]],vlookup_table[],4,FALSE)</f>
        <v>3401</v>
      </c>
      <c r="P878" t="str">
        <f>VLOOKUP(Table58[[#This Row],[CONTROLN]],vlookup_table[],5,FALSE)</f>
        <v>T2</v>
      </c>
      <c r="Q878">
        <f>VLOOKUP(Table58[[#This Row],[CONTROLN]],vlookup_table[],7,FALSE)</f>
        <v>25</v>
      </c>
      <c r="R878">
        <f t="shared" si="39"/>
        <v>63</v>
      </c>
      <c r="S8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78" t="str">
        <f>IF(Table58[[#This Row],[GENDER]]="M","Hombre","Mujer")</f>
        <v>Mujer</v>
      </c>
      <c r="U878" t="str">
        <f>_xlfn.CONCAT(Table58[[#This Row],[STATE]]," ", Table58[[#This Row],[DOMAIN]])</f>
        <v>TX T2</v>
      </c>
      <c r="V878" s="2">
        <f t="shared" ca="1" si="40"/>
        <v>45915</v>
      </c>
      <c r="W878" s="3">
        <f t="shared" ca="1" si="41"/>
        <v>45915.408431249998</v>
      </c>
      <c r="X878">
        <f>ROUND(Table58[[#This Row],[AVGGIFT]],1)</f>
        <v>10</v>
      </c>
    </row>
    <row r="879" spans="1:24" x14ac:dyDescent="0.35">
      <c r="A879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  <c r="N879">
        <f>VLOOKUP(Table58[[#This Row],[CONTROLN]],vlookup_table[],2,FALSE)</f>
        <v>0</v>
      </c>
      <c r="O879">
        <f>VLOOKUP(Table58[[#This Row],[CONTROLN]],vlookup_table[],4,FALSE)</f>
        <v>0</v>
      </c>
      <c r="P879" t="str">
        <f>VLOOKUP(Table58[[#This Row],[CONTROLN]],vlookup_table[],5,FALSE)</f>
        <v>S1</v>
      </c>
      <c r="Q879">
        <f>VLOOKUP(Table58[[#This Row],[CONTROLN]],vlookup_table[],7,FALSE)</f>
        <v>25</v>
      </c>
      <c r="R879" t="str">
        <f t="shared" si="39"/>
        <v/>
      </c>
      <c r="S8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79" t="str">
        <f>IF(Table58[[#This Row],[GENDER]]="M","Hombre","Mujer")</f>
        <v>Hombre</v>
      </c>
      <c r="U879" t="str">
        <f>_xlfn.CONCAT(Table58[[#This Row],[STATE]]," ", Table58[[#This Row],[DOMAIN]])</f>
        <v>GA S1</v>
      </c>
      <c r="V879" s="2">
        <f t="shared" ca="1" si="40"/>
        <v>45915</v>
      </c>
      <c r="W879" s="3">
        <f t="shared" ca="1" si="41"/>
        <v>45915.408431249998</v>
      </c>
      <c r="X879">
        <f>ROUND(Table58[[#This Row],[AVGGIFT]],1)</f>
        <v>11.5</v>
      </c>
    </row>
    <row r="880" spans="1:24" x14ac:dyDescent="0.35">
      <c r="A880">
        <v>17791</v>
      </c>
      <c r="B880" t="s">
        <v>18</v>
      </c>
      <c r="C880" t="s">
        <v>109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  <c r="N880">
        <f>VLOOKUP(Table58[[#This Row],[CONTROLN]],vlookup_table[],2,FALSE)</f>
        <v>3</v>
      </c>
      <c r="O880">
        <f>VLOOKUP(Table58[[#This Row],[CONTROLN]],vlookup_table[],4,FALSE)</f>
        <v>3901</v>
      </c>
      <c r="P880" t="str">
        <f>VLOOKUP(Table58[[#This Row],[CONTROLN]],vlookup_table[],5,FALSE)</f>
        <v>C1</v>
      </c>
      <c r="Q880">
        <f>VLOOKUP(Table58[[#This Row],[CONTROLN]],vlookup_table[],7,FALSE)</f>
        <v>25</v>
      </c>
      <c r="R880">
        <f t="shared" si="39"/>
        <v>58</v>
      </c>
      <c r="S8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80" t="str">
        <f>IF(Table58[[#This Row],[GENDER]]="M","Hombre","Mujer")</f>
        <v>Mujer</v>
      </c>
      <c r="U880" t="str">
        <f>_xlfn.CONCAT(Table58[[#This Row],[STATE]]," ", Table58[[#This Row],[DOMAIN]])</f>
        <v>NC C1</v>
      </c>
      <c r="V880" s="2">
        <f t="shared" ca="1" si="40"/>
        <v>45915</v>
      </c>
      <c r="W880" s="3">
        <f t="shared" ca="1" si="41"/>
        <v>45915.408431249998</v>
      </c>
      <c r="X880">
        <f>ROUND(Table58[[#This Row],[AVGGIFT]],1)</f>
        <v>25</v>
      </c>
    </row>
    <row r="881" spans="1:24" x14ac:dyDescent="0.35">
      <c r="A88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  <c r="N881">
        <f>VLOOKUP(Table58[[#This Row],[CONTROLN]],vlookup_table[],2,FALSE)</f>
        <v>1</v>
      </c>
      <c r="O881">
        <f>VLOOKUP(Table58[[#This Row],[CONTROLN]],vlookup_table[],4,FALSE)</f>
        <v>1901</v>
      </c>
      <c r="P881" t="str">
        <f>VLOOKUP(Table58[[#This Row],[CONTROLN]],vlookup_table[],5,FALSE)</f>
        <v>C2</v>
      </c>
      <c r="Q881">
        <f>VLOOKUP(Table58[[#This Row],[CONTROLN]],vlookup_table[],7,FALSE)</f>
        <v>15</v>
      </c>
      <c r="R881">
        <f t="shared" si="39"/>
        <v>78</v>
      </c>
      <c r="S8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81" t="str">
        <f>IF(Table58[[#This Row],[GENDER]]="M","Hombre","Mujer")</f>
        <v>Hombre</v>
      </c>
      <c r="U881" t="str">
        <f>_xlfn.CONCAT(Table58[[#This Row],[STATE]]," ", Table58[[#This Row],[DOMAIN]])</f>
        <v>OK C2</v>
      </c>
      <c r="V881" s="2">
        <f t="shared" ca="1" si="40"/>
        <v>45915</v>
      </c>
      <c r="W881" s="3">
        <f t="shared" ca="1" si="41"/>
        <v>45915.408431249998</v>
      </c>
      <c r="X881">
        <f>ROUND(Table58[[#This Row],[AVGGIFT]],1)</f>
        <v>15</v>
      </c>
    </row>
    <row r="882" spans="1:24" x14ac:dyDescent="0.35">
      <c r="A882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  <c r="N882">
        <f>VLOOKUP(Table58[[#This Row],[CONTROLN]],vlookup_table[],2,FALSE)</f>
        <v>0</v>
      </c>
      <c r="O882">
        <f>VLOOKUP(Table58[[#This Row],[CONTROLN]],vlookup_table[],4,FALSE)</f>
        <v>5501</v>
      </c>
      <c r="P882" t="str">
        <f>VLOOKUP(Table58[[#This Row],[CONTROLN]],vlookup_table[],5,FALSE)</f>
        <v>R3</v>
      </c>
      <c r="Q882">
        <f>VLOOKUP(Table58[[#This Row],[CONTROLN]],vlookup_table[],7,FALSE)</f>
        <v>25</v>
      </c>
      <c r="R882">
        <f t="shared" si="39"/>
        <v>42</v>
      </c>
      <c r="S8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82" t="str">
        <f>IF(Table58[[#This Row],[GENDER]]="M","Hombre","Mujer")</f>
        <v>Mujer</v>
      </c>
      <c r="U882" t="str">
        <f>_xlfn.CONCAT(Table58[[#This Row],[STATE]]," ", Table58[[#This Row],[DOMAIN]])</f>
        <v>TN R3</v>
      </c>
      <c r="V882" s="2">
        <f t="shared" ca="1" si="40"/>
        <v>45915</v>
      </c>
      <c r="W882" s="3">
        <f t="shared" ca="1" si="41"/>
        <v>45915.408431249998</v>
      </c>
      <c r="X882">
        <f>ROUND(Table58[[#This Row],[AVGGIFT]],1)</f>
        <v>15</v>
      </c>
    </row>
    <row r="883" spans="1:24" x14ac:dyDescent="0.35">
      <c r="A883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  <c r="N883">
        <f>VLOOKUP(Table58[[#This Row],[CONTROLN]],vlookup_table[],2,FALSE)</f>
        <v>0</v>
      </c>
      <c r="O883">
        <f>VLOOKUP(Table58[[#This Row],[CONTROLN]],vlookup_table[],4,FALSE)</f>
        <v>3701</v>
      </c>
      <c r="P883" t="str">
        <f>VLOOKUP(Table58[[#This Row],[CONTROLN]],vlookup_table[],5,FALSE)</f>
        <v>C2</v>
      </c>
      <c r="Q883">
        <f>VLOOKUP(Table58[[#This Row],[CONTROLN]],vlookup_table[],7,FALSE)</f>
        <v>5</v>
      </c>
      <c r="R883">
        <f t="shared" si="39"/>
        <v>60</v>
      </c>
      <c r="S8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83" t="str">
        <f>IF(Table58[[#This Row],[GENDER]]="M","Hombre","Mujer")</f>
        <v>Mujer</v>
      </c>
      <c r="U883" t="str">
        <f>_xlfn.CONCAT(Table58[[#This Row],[STATE]]," ", Table58[[#This Row],[DOMAIN]])</f>
        <v>TN C2</v>
      </c>
      <c r="V883" s="2">
        <f t="shared" ca="1" si="40"/>
        <v>45915</v>
      </c>
      <c r="W883" s="3">
        <f t="shared" ca="1" si="41"/>
        <v>45915.408431249998</v>
      </c>
      <c r="X883">
        <f>ROUND(Table58[[#This Row],[AVGGIFT]],1)</f>
        <v>6.1</v>
      </c>
    </row>
    <row r="884" spans="1:24" x14ac:dyDescent="0.35">
      <c r="A884">
        <v>155642</v>
      </c>
      <c r="B884" t="s">
        <v>22</v>
      </c>
      <c r="C884" t="s">
        <v>109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  <c r="N884">
        <f>VLOOKUP(Table58[[#This Row],[CONTROLN]],vlookup_table[],2,FALSE)</f>
        <v>2</v>
      </c>
      <c r="O884">
        <f>VLOOKUP(Table58[[#This Row],[CONTROLN]],vlookup_table[],4,FALSE)</f>
        <v>0</v>
      </c>
      <c r="P884" t="str">
        <f>VLOOKUP(Table58[[#This Row],[CONTROLN]],vlookup_table[],5,FALSE)</f>
        <v>C2</v>
      </c>
      <c r="Q884">
        <f>VLOOKUP(Table58[[#This Row],[CONTROLN]],vlookup_table[],7,FALSE)</f>
        <v>12</v>
      </c>
      <c r="R884" t="str">
        <f t="shared" si="39"/>
        <v/>
      </c>
      <c r="S8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84" t="str">
        <f>IF(Table58[[#This Row],[GENDER]]="M","Hombre","Mujer")</f>
        <v>Mujer</v>
      </c>
      <c r="U884" t="str">
        <f>_xlfn.CONCAT(Table58[[#This Row],[STATE]]," ", Table58[[#This Row],[DOMAIN]])</f>
        <v>CA C2</v>
      </c>
      <c r="V884" s="2">
        <f t="shared" ca="1" si="40"/>
        <v>45915</v>
      </c>
      <c r="W884" s="3">
        <f t="shared" ca="1" si="41"/>
        <v>45915.408431249998</v>
      </c>
      <c r="X884">
        <f>ROUND(Table58[[#This Row],[AVGGIFT]],1)</f>
        <v>9</v>
      </c>
    </row>
    <row r="885" spans="1:24" x14ac:dyDescent="0.35">
      <c r="A885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  <c r="N885">
        <f>VLOOKUP(Table58[[#This Row],[CONTROLN]],vlookup_table[],2,FALSE)</f>
        <v>1</v>
      </c>
      <c r="O885">
        <f>VLOOKUP(Table58[[#This Row],[CONTROLN]],vlookup_table[],4,FALSE)</f>
        <v>6201</v>
      </c>
      <c r="P885" t="str">
        <f>VLOOKUP(Table58[[#This Row],[CONTROLN]],vlookup_table[],5,FALSE)</f>
        <v>T2</v>
      </c>
      <c r="Q885">
        <f>VLOOKUP(Table58[[#This Row],[CONTROLN]],vlookup_table[],7,FALSE)</f>
        <v>5</v>
      </c>
      <c r="R885">
        <f t="shared" si="39"/>
        <v>35</v>
      </c>
      <c r="S8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85" t="str">
        <f>IF(Table58[[#This Row],[GENDER]]="M","Hombre","Mujer")</f>
        <v>Hombre</v>
      </c>
      <c r="U885" t="str">
        <f>_xlfn.CONCAT(Table58[[#This Row],[STATE]]," ", Table58[[#This Row],[DOMAIN]])</f>
        <v>MO T2</v>
      </c>
      <c r="V885" s="2">
        <f t="shared" ca="1" si="40"/>
        <v>45915</v>
      </c>
      <c r="W885" s="3">
        <f t="shared" ca="1" si="41"/>
        <v>45915.408431249998</v>
      </c>
      <c r="X885">
        <f>ROUND(Table58[[#This Row],[AVGGIFT]],1)</f>
        <v>8.1999999999999993</v>
      </c>
    </row>
    <row r="886" spans="1:24" x14ac:dyDescent="0.35">
      <c r="A886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  <c r="N886">
        <f>VLOOKUP(Table58[[#This Row],[CONTROLN]],vlookup_table[],2,FALSE)</f>
        <v>1</v>
      </c>
      <c r="O886">
        <f>VLOOKUP(Table58[[#This Row],[CONTROLN]],vlookup_table[],4,FALSE)</f>
        <v>5209</v>
      </c>
      <c r="P886" t="str">
        <f>VLOOKUP(Table58[[#This Row],[CONTROLN]],vlookup_table[],5,FALSE)</f>
        <v>T2</v>
      </c>
      <c r="Q886">
        <f>VLOOKUP(Table58[[#This Row],[CONTROLN]],vlookup_table[],7,FALSE)</f>
        <v>11</v>
      </c>
      <c r="R886">
        <f t="shared" si="39"/>
        <v>44</v>
      </c>
      <c r="S8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86" t="str">
        <f>IF(Table58[[#This Row],[GENDER]]="M","Hombre","Mujer")</f>
        <v>Hombre</v>
      </c>
      <c r="U886" t="str">
        <f>_xlfn.CONCAT(Table58[[#This Row],[STATE]]," ", Table58[[#This Row],[DOMAIN]])</f>
        <v>IL T2</v>
      </c>
      <c r="V886" s="2">
        <f t="shared" ca="1" si="40"/>
        <v>45915</v>
      </c>
      <c r="W886" s="3">
        <f t="shared" ca="1" si="41"/>
        <v>45915.408431249998</v>
      </c>
      <c r="X886">
        <f>ROUND(Table58[[#This Row],[AVGGIFT]],1)</f>
        <v>10.7</v>
      </c>
    </row>
    <row r="887" spans="1:24" x14ac:dyDescent="0.35">
      <c r="A887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  <c r="N887">
        <f>VLOOKUP(Table58[[#This Row],[CONTROLN]],vlookup_table[],2,FALSE)</f>
        <v>0</v>
      </c>
      <c r="O887">
        <f>VLOOKUP(Table58[[#This Row],[CONTROLN]],vlookup_table[],4,FALSE)</f>
        <v>709</v>
      </c>
      <c r="P887" t="str">
        <f>VLOOKUP(Table58[[#This Row],[CONTROLN]],vlookup_table[],5,FALSE)</f>
        <v>R2</v>
      </c>
      <c r="Q887">
        <f>VLOOKUP(Table58[[#This Row],[CONTROLN]],vlookup_table[],7,FALSE)</f>
        <v>8</v>
      </c>
      <c r="R887">
        <f t="shared" si="39"/>
        <v>89</v>
      </c>
      <c r="S8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87" t="str">
        <f>IF(Table58[[#This Row],[GENDER]]="M","Hombre","Mujer")</f>
        <v>Hombre</v>
      </c>
      <c r="U887" t="str">
        <f>_xlfn.CONCAT(Table58[[#This Row],[STATE]]," ", Table58[[#This Row],[DOMAIN]])</f>
        <v>TX R2</v>
      </c>
      <c r="V887" s="2">
        <f t="shared" ca="1" si="40"/>
        <v>45915</v>
      </c>
      <c r="W887" s="3">
        <f t="shared" ca="1" si="41"/>
        <v>45915.408431249998</v>
      </c>
      <c r="X887">
        <f>ROUND(Table58[[#This Row],[AVGGIFT]],1)</f>
        <v>7.4</v>
      </c>
    </row>
    <row r="888" spans="1:24" x14ac:dyDescent="0.35">
      <c r="A888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  <c r="N888">
        <f>VLOOKUP(Table58[[#This Row],[CONTROLN]],vlookup_table[],2,FALSE)</f>
        <v>1</v>
      </c>
      <c r="O888">
        <f>VLOOKUP(Table58[[#This Row],[CONTROLN]],vlookup_table[],4,FALSE)</f>
        <v>2701</v>
      </c>
      <c r="P888" t="str">
        <f>VLOOKUP(Table58[[#This Row],[CONTROLN]],vlookup_table[],5,FALSE)</f>
        <v>T3</v>
      </c>
      <c r="Q888">
        <f>VLOOKUP(Table58[[#This Row],[CONTROLN]],vlookup_table[],7,FALSE)</f>
        <v>5</v>
      </c>
      <c r="R888">
        <f t="shared" si="39"/>
        <v>70</v>
      </c>
      <c r="S8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88" t="str">
        <f>IF(Table58[[#This Row],[GENDER]]="M","Hombre","Mujer")</f>
        <v>Hombre</v>
      </c>
      <c r="U888" t="str">
        <f>_xlfn.CONCAT(Table58[[#This Row],[STATE]]," ", Table58[[#This Row],[DOMAIN]])</f>
        <v>NC T3</v>
      </c>
      <c r="V888" s="2">
        <f t="shared" ca="1" si="40"/>
        <v>45915</v>
      </c>
      <c r="W888" s="3">
        <f t="shared" ca="1" si="41"/>
        <v>45915.408431249998</v>
      </c>
      <c r="X888">
        <f>ROUND(Table58[[#This Row],[AVGGIFT]],1)</f>
        <v>3.7</v>
      </c>
    </row>
    <row r="889" spans="1:24" x14ac:dyDescent="0.35">
      <c r="A889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  <c r="N889">
        <f>VLOOKUP(Table58[[#This Row],[CONTROLN]],vlookup_table[],2,FALSE)</f>
        <v>1002</v>
      </c>
      <c r="O889">
        <f>VLOOKUP(Table58[[#This Row],[CONTROLN]],vlookup_table[],4,FALSE)</f>
        <v>0</v>
      </c>
      <c r="P889" t="str">
        <f>VLOOKUP(Table58[[#This Row],[CONTROLN]],vlookup_table[],5,FALSE)</f>
        <v>T2</v>
      </c>
      <c r="Q889">
        <f>VLOOKUP(Table58[[#This Row],[CONTROLN]],vlookup_table[],7,FALSE)</f>
        <v>25</v>
      </c>
      <c r="R889" t="str">
        <f t="shared" si="39"/>
        <v/>
      </c>
      <c r="S8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89" t="str">
        <f>IF(Table58[[#This Row],[GENDER]]="M","Hombre","Mujer")</f>
        <v>Hombre</v>
      </c>
      <c r="U889" t="str">
        <f>_xlfn.CONCAT(Table58[[#This Row],[STATE]]," ", Table58[[#This Row],[DOMAIN]])</f>
        <v>OK T2</v>
      </c>
      <c r="V889" s="2">
        <f t="shared" ca="1" si="40"/>
        <v>45915</v>
      </c>
      <c r="W889" s="3">
        <f t="shared" ca="1" si="41"/>
        <v>45915.408431249998</v>
      </c>
      <c r="X889">
        <f>ROUND(Table58[[#This Row],[AVGGIFT]],1)</f>
        <v>15</v>
      </c>
    </row>
    <row r="890" spans="1:24" x14ac:dyDescent="0.35">
      <c r="A890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  <c r="N890">
        <f>VLOOKUP(Table58[[#This Row],[CONTROLN]],vlookup_table[],2,FALSE)</f>
        <v>0</v>
      </c>
      <c r="O890">
        <f>VLOOKUP(Table58[[#This Row],[CONTROLN]],vlookup_table[],4,FALSE)</f>
        <v>3401</v>
      </c>
      <c r="P890" t="str">
        <f>VLOOKUP(Table58[[#This Row],[CONTROLN]],vlookup_table[],5,FALSE)</f>
        <v>R1</v>
      </c>
      <c r="Q890">
        <f>VLOOKUP(Table58[[#This Row],[CONTROLN]],vlookup_table[],7,FALSE)</f>
        <v>20</v>
      </c>
      <c r="R890">
        <f t="shared" si="39"/>
        <v>63</v>
      </c>
      <c r="S8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90" t="str">
        <f>IF(Table58[[#This Row],[GENDER]]="M","Hombre","Mujer")</f>
        <v>Mujer</v>
      </c>
      <c r="U890" t="str">
        <f>_xlfn.CONCAT(Table58[[#This Row],[STATE]]," ", Table58[[#This Row],[DOMAIN]])</f>
        <v>WY R1</v>
      </c>
      <c r="V890" s="2">
        <f t="shared" ca="1" si="40"/>
        <v>45915</v>
      </c>
      <c r="W890" s="3">
        <f t="shared" ca="1" si="41"/>
        <v>45915.408431249998</v>
      </c>
      <c r="X890">
        <f>ROUND(Table58[[#This Row],[AVGGIFT]],1)</f>
        <v>15.3</v>
      </c>
    </row>
    <row r="891" spans="1:24" x14ac:dyDescent="0.35">
      <c r="A891">
        <v>78312</v>
      </c>
      <c r="B891" t="s">
        <v>36</v>
      </c>
      <c r="C891" t="s">
        <v>14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  <c r="N891">
        <f>VLOOKUP(Table58[[#This Row],[CONTROLN]],vlookup_table[],2,FALSE)</f>
        <v>1</v>
      </c>
      <c r="O891">
        <f>VLOOKUP(Table58[[#This Row],[CONTROLN]],vlookup_table[],4,FALSE)</f>
        <v>3307</v>
      </c>
      <c r="P891" t="str">
        <f>VLOOKUP(Table58[[#This Row],[CONTROLN]],vlookup_table[],5,FALSE)</f>
        <v>S2</v>
      </c>
      <c r="Q891">
        <f>VLOOKUP(Table58[[#This Row],[CONTROLN]],vlookup_table[],7,FALSE)</f>
        <v>15</v>
      </c>
      <c r="R891">
        <f t="shared" si="39"/>
        <v>63</v>
      </c>
      <c r="S8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91" t="str">
        <f>IF(Table58[[#This Row],[GENDER]]="M","Hombre","Mujer")</f>
        <v>Hombre</v>
      </c>
      <c r="U891" t="str">
        <f>_xlfn.CONCAT(Table58[[#This Row],[STATE]]," ", Table58[[#This Row],[DOMAIN]])</f>
        <v>WI S2</v>
      </c>
      <c r="V891" s="2">
        <f t="shared" ca="1" si="40"/>
        <v>45915</v>
      </c>
      <c r="W891" s="3">
        <f t="shared" ca="1" si="41"/>
        <v>45915.408431249998</v>
      </c>
      <c r="X891">
        <f>ROUND(Table58[[#This Row],[AVGGIFT]],1)</f>
        <v>10.6</v>
      </c>
    </row>
    <row r="892" spans="1:24" x14ac:dyDescent="0.35">
      <c r="A892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  <c r="N892">
        <f>VLOOKUP(Table58[[#This Row],[CONTROLN]],vlookup_table[],2,FALSE)</f>
        <v>0</v>
      </c>
      <c r="O892">
        <f>VLOOKUP(Table58[[#This Row],[CONTROLN]],vlookup_table[],4,FALSE)</f>
        <v>0</v>
      </c>
      <c r="P892" t="str">
        <f>VLOOKUP(Table58[[#This Row],[CONTROLN]],vlookup_table[],5,FALSE)</f>
        <v>T1</v>
      </c>
      <c r="Q892">
        <f>VLOOKUP(Table58[[#This Row],[CONTROLN]],vlookup_table[],7,FALSE)</f>
        <v>10</v>
      </c>
      <c r="R892" t="str">
        <f t="shared" si="39"/>
        <v/>
      </c>
      <c r="S8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92" t="str">
        <f>IF(Table58[[#This Row],[GENDER]]="M","Hombre","Mujer")</f>
        <v>Hombre</v>
      </c>
      <c r="U892" t="str">
        <f>_xlfn.CONCAT(Table58[[#This Row],[STATE]]," ", Table58[[#This Row],[DOMAIN]])</f>
        <v>SC T1</v>
      </c>
      <c r="V892" s="2">
        <f t="shared" ca="1" si="40"/>
        <v>45915</v>
      </c>
      <c r="W892" s="3">
        <f t="shared" ca="1" si="41"/>
        <v>45915.408431249998</v>
      </c>
      <c r="X892">
        <f>ROUND(Table58[[#This Row],[AVGGIFT]],1)</f>
        <v>11.1</v>
      </c>
    </row>
    <row r="893" spans="1:24" x14ac:dyDescent="0.35">
      <c r="A893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  <c r="N893">
        <f>VLOOKUP(Table58[[#This Row],[CONTROLN]],vlookup_table[],2,FALSE)</f>
        <v>0</v>
      </c>
      <c r="O893">
        <f>VLOOKUP(Table58[[#This Row],[CONTROLN]],vlookup_table[],4,FALSE)</f>
        <v>2810</v>
      </c>
      <c r="P893" t="str">
        <f>VLOOKUP(Table58[[#This Row],[CONTROLN]],vlookup_table[],5,FALSE)</f>
        <v>C2</v>
      </c>
      <c r="Q893">
        <f>VLOOKUP(Table58[[#This Row],[CONTROLN]],vlookup_table[],7,FALSE)</f>
        <v>12</v>
      </c>
      <c r="R893">
        <f t="shared" si="39"/>
        <v>68</v>
      </c>
      <c r="S8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93" t="str">
        <f>IF(Table58[[#This Row],[GENDER]]="M","Hombre","Mujer")</f>
        <v>Mujer</v>
      </c>
      <c r="U893" t="str">
        <f>_xlfn.CONCAT(Table58[[#This Row],[STATE]]," ", Table58[[#This Row],[DOMAIN]])</f>
        <v>MO C2</v>
      </c>
      <c r="V893" s="2">
        <f t="shared" ca="1" si="40"/>
        <v>45915</v>
      </c>
      <c r="W893" s="3">
        <f t="shared" ca="1" si="41"/>
        <v>45915.408431249998</v>
      </c>
      <c r="X893">
        <f>ROUND(Table58[[#This Row],[AVGGIFT]],1)</f>
        <v>5.2</v>
      </c>
    </row>
    <row r="894" spans="1:24" x14ac:dyDescent="0.35">
      <c r="A894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  <c r="N894">
        <f>VLOOKUP(Table58[[#This Row],[CONTROLN]],vlookup_table[],2,FALSE)</f>
        <v>0</v>
      </c>
      <c r="O894">
        <f>VLOOKUP(Table58[[#This Row],[CONTROLN]],vlookup_table[],4,FALSE)</f>
        <v>1308</v>
      </c>
      <c r="P894" t="str">
        <f>VLOOKUP(Table58[[#This Row],[CONTROLN]],vlookup_table[],5,FALSE)</f>
        <v>S1</v>
      </c>
      <c r="Q894">
        <f>VLOOKUP(Table58[[#This Row],[CONTROLN]],vlookup_table[],7,FALSE)</f>
        <v>5</v>
      </c>
      <c r="R894">
        <f t="shared" si="39"/>
        <v>83</v>
      </c>
      <c r="S8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894" t="str">
        <f>IF(Table58[[#This Row],[GENDER]]="M","Hombre","Mujer")</f>
        <v>Hombre</v>
      </c>
      <c r="U894" t="str">
        <f>_xlfn.CONCAT(Table58[[#This Row],[STATE]]," ", Table58[[#This Row],[DOMAIN]])</f>
        <v>FL S1</v>
      </c>
      <c r="V894" s="2">
        <f t="shared" ca="1" si="40"/>
        <v>45915</v>
      </c>
      <c r="W894" s="3">
        <f t="shared" ca="1" si="41"/>
        <v>45915.408431249998</v>
      </c>
      <c r="X894">
        <f>ROUND(Table58[[#This Row],[AVGGIFT]],1)</f>
        <v>4.9000000000000004</v>
      </c>
    </row>
    <row r="895" spans="1:24" x14ac:dyDescent="0.35">
      <c r="A895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  <c r="N895">
        <f>VLOOKUP(Table58[[#This Row],[CONTROLN]],vlookup_table[],2,FALSE)</f>
        <v>2</v>
      </c>
      <c r="O895">
        <f>VLOOKUP(Table58[[#This Row],[CONTROLN]],vlookup_table[],4,FALSE)</f>
        <v>2001</v>
      </c>
      <c r="P895" t="str">
        <f>VLOOKUP(Table58[[#This Row],[CONTROLN]],vlookup_table[],5,FALSE)</f>
        <v>R1</v>
      </c>
      <c r="Q895">
        <f>VLOOKUP(Table58[[#This Row],[CONTROLN]],vlookup_table[],7,FALSE)</f>
        <v>25</v>
      </c>
      <c r="R895">
        <f t="shared" si="39"/>
        <v>77</v>
      </c>
      <c r="S8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95" t="str">
        <f>IF(Table58[[#This Row],[GENDER]]="M","Hombre","Mujer")</f>
        <v>Hombre</v>
      </c>
      <c r="U895" t="str">
        <f>_xlfn.CONCAT(Table58[[#This Row],[STATE]]," ", Table58[[#This Row],[DOMAIN]])</f>
        <v>CA R1</v>
      </c>
      <c r="V895" s="2">
        <f t="shared" ca="1" si="40"/>
        <v>45915</v>
      </c>
      <c r="W895" s="3">
        <f t="shared" ca="1" si="41"/>
        <v>45915.408431249998</v>
      </c>
      <c r="X895">
        <f>ROUND(Table58[[#This Row],[AVGGIFT]],1)</f>
        <v>14.1</v>
      </c>
    </row>
    <row r="896" spans="1:24" x14ac:dyDescent="0.35">
      <c r="A896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  <c r="N896">
        <f>VLOOKUP(Table58[[#This Row],[CONTROLN]],vlookup_table[],2,FALSE)</f>
        <v>0</v>
      </c>
      <c r="O896">
        <f>VLOOKUP(Table58[[#This Row],[CONTROLN]],vlookup_table[],4,FALSE)</f>
        <v>6501</v>
      </c>
      <c r="P896" t="str">
        <f>VLOOKUP(Table58[[#This Row],[CONTROLN]],vlookup_table[],5,FALSE)</f>
        <v>T2</v>
      </c>
      <c r="Q896">
        <f>VLOOKUP(Table58[[#This Row],[CONTROLN]],vlookup_table[],7,FALSE)</f>
        <v>25</v>
      </c>
      <c r="R896">
        <f t="shared" si="39"/>
        <v>32</v>
      </c>
      <c r="S8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896" t="str">
        <f>IF(Table58[[#This Row],[GENDER]]="M","Hombre","Mujer")</f>
        <v>Mujer</v>
      </c>
      <c r="U896" t="str">
        <f>_xlfn.CONCAT(Table58[[#This Row],[STATE]]," ", Table58[[#This Row],[DOMAIN]])</f>
        <v>WI T2</v>
      </c>
      <c r="V896" s="2">
        <f t="shared" ca="1" si="40"/>
        <v>45915</v>
      </c>
      <c r="W896" s="3">
        <f t="shared" ca="1" si="41"/>
        <v>45915.408431249998</v>
      </c>
      <c r="X896">
        <f>ROUND(Table58[[#This Row],[AVGGIFT]],1)</f>
        <v>15</v>
      </c>
    </row>
    <row r="897" spans="1:24" x14ac:dyDescent="0.35">
      <c r="A897">
        <v>10893</v>
      </c>
      <c r="B897" t="s">
        <v>22</v>
      </c>
      <c r="C897" t="s">
        <v>109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  <c r="N897">
        <f>VLOOKUP(Table58[[#This Row],[CONTROLN]],vlookup_table[],2,FALSE)</f>
        <v>0</v>
      </c>
      <c r="O897">
        <f>VLOOKUP(Table58[[#This Row],[CONTROLN]],vlookup_table[],4,FALSE)</f>
        <v>0</v>
      </c>
      <c r="P897" t="str">
        <f>VLOOKUP(Table58[[#This Row],[CONTROLN]],vlookup_table[],5,FALSE)</f>
        <v>R1</v>
      </c>
      <c r="Q897">
        <f>VLOOKUP(Table58[[#This Row],[CONTROLN]],vlookup_table[],7,FALSE)</f>
        <v>20</v>
      </c>
      <c r="R897" t="str">
        <f t="shared" si="39"/>
        <v/>
      </c>
      <c r="S8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897" t="str">
        <f>IF(Table58[[#This Row],[GENDER]]="M","Hombre","Mujer")</f>
        <v>Mujer</v>
      </c>
      <c r="U897" t="str">
        <f>_xlfn.CONCAT(Table58[[#This Row],[STATE]]," ", Table58[[#This Row],[DOMAIN]])</f>
        <v>CA R1</v>
      </c>
      <c r="V897" s="2">
        <f t="shared" ca="1" si="40"/>
        <v>45915</v>
      </c>
      <c r="W897" s="3">
        <f t="shared" ca="1" si="41"/>
        <v>45915.408431249998</v>
      </c>
      <c r="X897">
        <f>ROUND(Table58[[#This Row],[AVGGIFT]],1)</f>
        <v>15.7</v>
      </c>
    </row>
    <row r="898" spans="1:24" x14ac:dyDescent="0.35">
      <c r="A898">
        <v>19621</v>
      </c>
      <c r="B898" t="s">
        <v>18</v>
      </c>
      <c r="C898" t="s">
        <v>109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  <c r="N898">
        <f>VLOOKUP(Table58[[#This Row],[CONTROLN]],vlookup_table[],2,FALSE)</f>
        <v>0</v>
      </c>
      <c r="O898">
        <f>VLOOKUP(Table58[[#This Row],[CONTROLN]],vlookup_table[],4,FALSE)</f>
        <v>2707</v>
      </c>
      <c r="P898" t="str">
        <f>VLOOKUP(Table58[[#This Row],[CONTROLN]],vlookup_table[],5,FALSE)</f>
        <v>C3</v>
      </c>
      <c r="Q898">
        <f>VLOOKUP(Table58[[#This Row],[CONTROLN]],vlookup_table[],7,FALSE)</f>
        <v>21</v>
      </c>
      <c r="R898">
        <f t="shared" ref="R898:R961" si="42">IF(OR(O898="",O898=0),"",(1997-(1900+INT(O898/100)))-IF(MOD(O898,100)&gt;6,1,0))</f>
        <v>69</v>
      </c>
      <c r="S8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898" t="str">
        <f>IF(Table58[[#This Row],[GENDER]]="M","Hombre","Mujer")</f>
        <v>Mujer</v>
      </c>
      <c r="U898" t="str">
        <f>_xlfn.CONCAT(Table58[[#This Row],[STATE]]," ", Table58[[#This Row],[DOMAIN]])</f>
        <v>NC C3</v>
      </c>
      <c r="V898" s="2">
        <f t="shared" ref="V898:V961" ca="1" si="43">TODAY()</f>
        <v>45915</v>
      </c>
      <c r="W898" s="3">
        <f t="shared" ref="W898:W961" ca="1" si="44">NOW()</f>
        <v>45915.408431249998</v>
      </c>
      <c r="X898">
        <f>ROUND(Table58[[#This Row],[AVGGIFT]],1)</f>
        <v>12</v>
      </c>
    </row>
    <row r="899" spans="1:24" x14ac:dyDescent="0.35">
      <c r="A899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  <c r="N899">
        <f>VLOOKUP(Table58[[#This Row],[CONTROLN]],vlookup_table[],2,FALSE)</f>
        <v>0</v>
      </c>
      <c r="O899">
        <f>VLOOKUP(Table58[[#This Row],[CONTROLN]],vlookup_table[],4,FALSE)</f>
        <v>4908</v>
      </c>
      <c r="P899" t="str">
        <f>VLOOKUP(Table58[[#This Row],[CONTROLN]],vlookup_table[],5,FALSE)</f>
        <v>U2</v>
      </c>
      <c r="Q899">
        <f>VLOOKUP(Table58[[#This Row],[CONTROLN]],vlookup_table[],7,FALSE)</f>
        <v>10</v>
      </c>
      <c r="R899">
        <f t="shared" si="42"/>
        <v>47</v>
      </c>
      <c r="S8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899" t="str">
        <f>IF(Table58[[#This Row],[GENDER]]="M","Hombre","Mujer")</f>
        <v>Mujer</v>
      </c>
      <c r="U899" t="str">
        <f>_xlfn.CONCAT(Table58[[#This Row],[STATE]]," ", Table58[[#This Row],[DOMAIN]])</f>
        <v>CA U2</v>
      </c>
      <c r="V899" s="2">
        <f t="shared" ca="1" si="43"/>
        <v>45915</v>
      </c>
      <c r="W899" s="3">
        <f t="shared" ca="1" si="44"/>
        <v>45915.408431249998</v>
      </c>
      <c r="X899">
        <f>ROUND(Table58[[#This Row],[AVGGIFT]],1)</f>
        <v>15</v>
      </c>
    </row>
    <row r="900" spans="1:24" x14ac:dyDescent="0.35">
      <c r="A900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  <c r="N900">
        <f>VLOOKUP(Table58[[#This Row],[CONTROLN]],vlookup_table[],2,FALSE)</f>
        <v>0</v>
      </c>
      <c r="O900">
        <f>VLOOKUP(Table58[[#This Row],[CONTROLN]],vlookup_table[],4,FALSE)</f>
        <v>1801</v>
      </c>
      <c r="P900" t="str">
        <f>VLOOKUP(Table58[[#This Row],[CONTROLN]],vlookup_table[],5,FALSE)</f>
        <v>C2</v>
      </c>
      <c r="Q900">
        <f>VLOOKUP(Table58[[#This Row],[CONTROLN]],vlookup_table[],7,FALSE)</f>
        <v>9</v>
      </c>
      <c r="R900">
        <f t="shared" si="42"/>
        <v>79</v>
      </c>
      <c r="S9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00" t="str">
        <f>IF(Table58[[#This Row],[GENDER]]="M","Hombre","Mujer")</f>
        <v>Hombre</v>
      </c>
      <c r="U900" t="str">
        <f>_xlfn.CONCAT(Table58[[#This Row],[STATE]]," ", Table58[[#This Row],[DOMAIN]])</f>
        <v>CA C2</v>
      </c>
      <c r="V900" s="2">
        <f t="shared" ca="1" si="43"/>
        <v>45915</v>
      </c>
      <c r="W900" s="3">
        <f t="shared" ca="1" si="44"/>
        <v>45915.408431249998</v>
      </c>
      <c r="X900">
        <f>ROUND(Table58[[#This Row],[AVGGIFT]],1)</f>
        <v>6</v>
      </c>
    </row>
    <row r="901" spans="1:24" x14ac:dyDescent="0.35">
      <c r="A901">
        <v>136269</v>
      </c>
      <c r="B901" t="s">
        <v>56</v>
      </c>
      <c r="C901" t="s">
        <v>109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  <c r="N901">
        <f>VLOOKUP(Table58[[#This Row],[CONTROLN]],vlookup_table[],2,FALSE)</f>
        <v>0</v>
      </c>
      <c r="O901">
        <f>VLOOKUP(Table58[[#This Row],[CONTROLN]],vlookup_table[],4,FALSE)</f>
        <v>3401</v>
      </c>
      <c r="P901" t="str">
        <f>VLOOKUP(Table58[[#This Row],[CONTROLN]],vlookup_table[],5,FALSE)</f>
        <v>S1</v>
      </c>
      <c r="Q901">
        <f>VLOOKUP(Table58[[#This Row],[CONTROLN]],vlookup_table[],7,FALSE)</f>
        <v>15</v>
      </c>
      <c r="R901">
        <f t="shared" si="42"/>
        <v>63</v>
      </c>
      <c r="S9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01" t="str">
        <f>IF(Table58[[#This Row],[GENDER]]="M","Hombre","Mujer")</f>
        <v>Mujer</v>
      </c>
      <c r="U901" t="str">
        <f>_xlfn.CONCAT(Table58[[#This Row],[STATE]]," ", Table58[[#This Row],[DOMAIN]])</f>
        <v>AZ S1</v>
      </c>
      <c r="V901" s="2">
        <f t="shared" ca="1" si="43"/>
        <v>45915</v>
      </c>
      <c r="W901" s="3">
        <f t="shared" ca="1" si="44"/>
        <v>45915.408431249998</v>
      </c>
      <c r="X901">
        <f>ROUND(Table58[[#This Row],[AVGGIFT]],1)</f>
        <v>8.6</v>
      </c>
    </row>
    <row r="902" spans="1:24" x14ac:dyDescent="0.35">
      <c r="A902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  <c r="N902">
        <f>VLOOKUP(Table58[[#This Row],[CONTROLN]],vlookup_table[],2,FALSE)</f>
        <v>0</v>
      </c>
      <c r="O902">
        <f>VLOOKUP(Table58[[#This Row],[CONTROLN]],vlookup_table[],4,FALSE)</f>
        <v>4909</v>
      </c>
      <c r="P902" t="str">
        <f>VLOOKUP(Table58[[#This Row],[CONTROLN]],vlookup_table[],5,FALSE)</f>
        <v>S2</v>
      </c>
      <c r="Q902">
        <f>VLOOKUP(Table58[[#This Row],[CONTROLN]],vlookup_table[],7,FALSE)</f>
        <v>5</v>
      </c>
      <c r="R902">
        <f t="shared" si="42"/>
        <v>47</v>
      </c>
      <c r="S9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02" t="str">
        <f>IF(Table58[[#This Row],[GENDER]]="M","Hombre","Mujer")</f>
        <v>Hombre</v>
      </c>
      <c r="U902" t="str">
        <f>_xlfn.CONCAT(Table58[[#This Row],[STATE]]," ", Table58[[#This Row],[DOMAIN]])</f>
        <v>LA S2</v>
      </c>
      <c r="V902" s="2">
        <f t="shared" ca="1" si="43"/>
        <v>45915</v>
      </c>
      <c r="W902" s="3">
        <f t="shared" ca="1" si="44"/>
        <v>45915.408431249998</v>
      </c>
      <c r="X902">
        <f>ROUND(Table58[[#This Row],[AVGGIFT]],1)</f>
        <v>4.9000000000000004</v>
      </c>
    </row>
    <row r="903" spans="1:24" x14ac:dyDescent="0.35">
      <c r="A903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  <c r="N903">
        <f>VLOOKUP(Table58[[#This Row],[CONTROLN]],vlookup_table[],2,FALSE)</f>
        <v>2</v>
      </c>
      <c r="O903">
        <f>VLOOKUP(Table58[[#This Row],[CONTROLN]],vlookup_table[],4,FALSE)</f>
        <v>1401</v>
      </c>
      <c r="P903" t="str">
        <f>VLOOKUP(Table58[[#This Row],[CONTROLN]],vlookup_table[],5,FALSE)</f>
        <v/>
      </c>
      <c r="Q903">
        <f>VLOOKUP(Table58[[#This Row],[CONTROLN]],vlookup_table[],7,FALSE)</f>
        <v>19</v>
      </c>
      <c r="R903">
        <f t="shared" si="42"/>
        <v>83</v>
      </c>
      <c r="S90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903" t="str">
        <f>IF(Table58[[#This Row],[GENDER]]="M","Hombre","Mujer")</f>
        <v>Mujer</v>
      </c>
      <c r="U903" t="str">
        <f>_xlfn.CONCAT(Table58[[#This Row],[STATE]]," ", Table58[[#This Row],[DOMAIN]])</f>
        <v xml:space="preserve">WA </v>
      </c>
      <c r="V903" s="2">
        <f t="shared" ca="1" si="43"/>
        <v>45915</v>
      </c>
      <c r="W903" s="3">
        <f t="shared" ca="1" si="44"/>
        <v>45915.408431249998</v>
      </c>
      <c r="X903">
        <f>ROUND(Table58[[#This Row],[AVGGIFT]],1)</f>
        <v>11.6</v>
      </c>
    </row>
    <row r="904" spans="1:24" x14ac:dyDescent="0.35">
      <c r="A904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  <c r="N904">
        <f>VLOOKUP(Table58[[#This Row],[CONTROLN]],vlookup_table[],2,FALSE)</f>
        <v>0</v>
      </c>
      <c r="O904">
        <f>VLOOKUP(Table58[[#This Row],[CONTROLN]],vlookup_table[],4,FALSE)</f>
        <v>0</v>
      </c>
      <c r="P904" t="str">
        <f>VLOOKUP(Table58[[#This Row],[CONTROLN]],vlookup_table[],5,FALSE)</f>
        <v>S1</v>
      </c>
      <c r="Q904">
        <f>VLOOKUP(Table58[[#This Row],[CONTROLN]],vlookup_table[],7,FALSE)</f>
        <v>25</v>
      </c>
      <c r="R904" t="str">
        <f t="shared" si="42"/>
        <v/>
      </c>
      <c r="S9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04" t="str">
        <f>IF(Table58[[#This Row],[GENDER]]="M","Hombre","Mujer")</f>
        <v>Hombre</v>
      </c>
      <c r="U904" t="str">
        <f>_xlfn.CONCAT(Table58[[#This Row],[STATE]]," ", Table58[[#This Row],[DOMAIN]])</f>
        <v>CA S1</v>
      </c>
      <c r="V904" s="2">
        <f t="shared" ca="1" si="43"/>
        <v>45915</v>
      </c>
      <c r="W904" s="3">
        <f t="shared" ca="1" si="44"/>
        <v>45915.408431249998</v>
      </c>
      <c r="X904">
        <f>ROUND(Table58[[#This Row],[AVGGIFT]],1)</f>
        <v>17.3</v>
      </c>
    </row>
    <row r="905" spans="1:24" x14ac:dyDescent="0.35">
      <c r="A905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  <c r="N905">
        <f>VLOOKUP(Table58[[#This Row],[CONTROLN]],vlookup_table[],2,FALSE)</f>
        <v>0</v>
      </c>
      <c r="O905">
        <f>VLOOKUP(Table58[[#This Row],[CONTROLN]],vlookup_table[],4,FALSE)</f>
        <v>0</v>
      </c>
      <c r="P905" t="str">
        <f>VLOOKUP(Table58[[#This Row],[CONTROLN]],vlookup_table[],5,FALSE)</f>
        <v>S1</v>
      </c>
      <c r="Q905">
        <f>VLOOKUP(Table58[[#This Row],[CONTROLN]],vlookup_table[],7,FALSE)</f>
        <v>7</v>
      </c>
      <c r="R905" t="str">
        <f t="shared" si="42"/>
        <v/>
      </c>
      <c r="S9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05" t="str">
        <f>IF(Table58[[#This Row],[GENDER]]="M","Hombre","Mujer")</f>
        <v>Hombre</v>
      </c>
      <c r="U905" t="str">
        <f>_xlfn.CONCAT(Table58[[#This Row],[STATE]]," ", Table58[[#This Row],[DOMAIN]])</f>
        <v>CA S1</v>
      </c>
      <c r="V905" s="2">
        <f t="shared" ca="1" si="43"/>
        <v>45915</v>
      </c>
      <c r="W905" s="3">
        <f t="shared" ca="1" si="44"/>
        <v>45915.408431249998</v>
      </c>
      <c r="X905">
        <f>ROUND(Table58[[#This Row],[AVGGIFT]],1)</f>
        <v>8.9</v>
      </c>
    </row>
    <row r="906" spans="1:24" x14ac:dyDescent="0.35">
      <c r="A906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  <c r="N906">
        <f>VLOOKUP(Table58[[#This Row],[CONTROLN]],vlookup_table[],2,FALSE)</f>
        <v>0</v>
      </c>
      <c r="O906">
        <f>VLOOKUP(Table58[[#This Row],[CONTROLN]],vlookup_table[],4,FALSE)</f>
        <v>2001</v>
      </c>
      <c r="P906" t="str">
        <f>VLOOKUP(Table58[[#This Row],[CONTROLN]],vlookup_table[],5,FALSE)</f>
        <v>U2</v>
      </c>
      <c r="Q906">
        <f>VLOOKUP(Table58[[#This Row],[CONTROLN]],vlookup_table[],7,FALSE)</f>
        <v>15</v>
      </c>
      <c r="R906">
        <f t="shared" si="42"/>
        <v>77</v>
      </c>
      <c r="S9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06" t="str">
        <f>IF(Table58[[#This Row],[GENDER]]="M","Hombre","Mujer")</f>
        <v>Mujer</v>
      </c>
      <c r="U906" t="str">
        <f>_xlfn.CONCAT(Table58[[#This Row],[STATE]]," ", Table58[[#This Row],[DOMAIN]])</f>
        <v>IL U2</v>
      </c>
      <c r="V906" s="2">
        <f t="shared" ca="1" si="43"/>
        <v>45915</v>
      </c>
      <c r="W906" s="3">
        <f t="shared" ca="1" si="44"/>
        <v>45915.408431249998</v>
      </c>
      <c r="X906">
        <f>ROUND(Table58[[#This Row],[AVGGIFT]],1)</f>
        <v>9.1999999999999993</v>
      </c>
    </row>
    <row r="907" spans="1:24" x14ac:dyDescent="0.35">
      <c r="A907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>
        <v>10909</v>
      </c>
      <c r="I907">
        <v>9</v>
      </c>
      <c r="J907">
        <v>49</v>
      </c>
      <c r="K907">
        <v>258</v>
      </c>
      <c r="L907">
        <v>262</v>
      </c>
      <c r="M907">
        <v>20</v>
      </c>
      <c r="N907">
        <f>VLOOKUP(Table58[[#This Row],[CONTROLN]],vlookup_table[],2,FALSE)</f>
        <v>28</v>
      </c>
      <c r="O907">
        <f>VLOOKUP(Table58[[#This Row],[CONTROLN]],vlookup_table[],4,FALSE)</f>
        <v>4401</v>
      </c>
      <c r="P907" t="str">
        <f>VLOOKUP(Table58[[#This Row],[CONTROLN]],vlookup_table[],5,FALSE)</f>
        <v>C3</v>
      </c>
      <c r="Q907">
        <f>VLOOKUP(Table58[[#This Row],[CONTROLN]],vlookup_table[],7,FALSE)</f>
        <v>20</v>
      </c>
      <c r="R907">
        <f t="shared" si="42"/>
        <v>53</v>
      </c>
      <c r="S9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07" t="str">
        <f>IF(Table58[[#This Row],[GENDER]]="M","Hombre","Mujer")</f>
        <v>Mujer</v>
      </c>
      <c r="U907" t="str">
        <f>_xlfn.CONCAT(Table58[[#This Row],[STATE]]," ", Table58[[#This Row],[DOMAIN]])</f>
        <v>CO C3</v>
      </c>
      <c r="V907" s="2">
        <f t="shared" ca="1" si="43"/>
        <v>45915</v>
      </c>
      <c r="W907" s="3">
        <f t="shared" ca="1" si="44"/>
        <v>45915.408431249998</v>
      </c>
      <c r="X907">
        <f>ROUND(Table58[[#This Row],[AVGGIFT]],1)</f>
        <v>20</v>
      </c>
    </row>
    <row r="908" spans="1:24" x14ac:dyDescent="0.35">
      <c r="A908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  <c r="N908">
        <f>VLOOKUP(Table58[[#This Row],[CONTROLN]],vlookup_table[],2,FALSE)</f>
        <v>28</v>
      </c>
      <c r="O908">
        <f>VLOOKUP(Table58[[#This Row],[CONTROLN]],vlookup_table[],4,FALSE)</f>
        <v>0</v>
      </c>
      <c r="P908" t="str">
        <f>VLOOKUP(Table58[[#This Row],[CONTROLN]],vlookup_table[],5,FALSE)</f>
        <v>C2</v>
      </c>
      <c r="Q908">
        <f>VLOOKUP(Table58[[#This Row],[CONTROLN]],vlookup_table[],7,FALSE)</f>
        <v>15</v>
      </c>
      <c r="R908" t="str">
        <f t="shared" si="42"/>
        <v/>
      </c>
      <c r="S9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08" t="str">
        <f>IF(Table58[[#This Row],[GENDER]]="M","Hombre","Mujer")</f>
        <v>Mujer</v>
      </c>
      <c r="U908" t="str">
        <f>_xlfn.CONCAT(Table58[[#This Row],[STATE]]," ", Table58[[#This Row],[DOMAIN]])</f>
        <v>LA C2</v>
      </c>
      <c r="V908" s="2">
        <f t="shared" ca="1" si="43"/>
        <v>45915</v>
      </c>
      <c r="W908" s="3">
        <f t="shared" ca="1" si="44"/>
        <v>45915.408431249998</v>
      </c>
      <c r="X908">
        <f>ROUND(Table58[[#This Row],[AVGGIFT]],1)</f>
        <v>9.5</v>
      </c>
    </row>
    <row r="909" spans="1:24" x14ac:dyDescent="0.35">
      <c r="A909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  <c r="N909">
        <f>VLOOKUP(Table58[[#This Row],[CONTROLN]],vlookup_table[],2,FALSE)</f>
        <v>1</v>
      </c>
      <c r="O909">
        <f>VLOOKUP(Table58[[#This Row],[CONTROLN]],vlookup_table[],4,FALSE)</f>
        <v>5101</v>
      </c>
      <c r="P909" t="str">
        <f>VLOOKUP(Table58[[#This Row],[CONTROLN]],vlookup_table[],5,FALSE)</f>
        <v>C1</v>
      </c>
      <c r="Q909">
        <f>VLOOKUP(Table58[[#This Row],[CONTROLN]],vlookup_table[],7,FALSE)</f>
        <v>10</v>
      </c>
      <c r="R909">
        <f t="shared" si="42"/>
        <v>46</v>
      </c>
      <c r="S9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09" t="str">
        <f>IF(Table58[[#This Row],[GENDER]]="M","Hombre","Mujer")</f>
        <v>Hombre</v>
      </c>
      <c r="U909" t="str">
        <f>_xlfn.CONCAT(Table58[[#This Row],[STATE]]," ", Table58[[#This Row],[DOMAIN]])</f>
        <v>TX C1</v>
      </c>
      <c r="V909" s="2">
        <f t="shared" ca="1" si="43"/>
        <v>45915</v>
      </c>
      <c r="W909" s="3">
        <f t="shared" ca="1" si="44"/>
        <v>45915.408431249998</v>
      </c>
      <c r="X909">
        <f>ROUND(Table58[[#This Row],[AVGGIFT]],1)</f>
        <v>10.199999999999999</v>
      </c>
    </row>
    <row r="910" spans="1:24" x14ac:dyDescent="0.35">
      <c r="A910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  <c r="N910">
        <f>VLOOKUP(Table58[[#This Row],[CONTROLN]],vlookup_table[],2,FALSE)</f>
        <v>2</v>
      </c>
      <c r="O910">
        <f>VLOOKUP(Table58[[#This Row],[CONTROLN]],vlookup_table[],4,FALSE)</f>
        <v>1508</v>
      </c>
      <c r="P910" t="str">
        <f>VLOOKUP(Table58[[#This Row],[CONTROLN]],vlookup_table[],5,FALSE)</f>
        <v>C2</v>
      </c>
      <c r="Q910">
        <f>VLOOKUP(Table58[[#This Row],[CONTROLN]],vlookup_table[],7,FALSE)</f>
        <v>15</v>
      </c>
      <c r="R910">
        <f t="shared" si="42"/>
        <v>81</v>
      </c>
      <c r="S9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10" t="str">
        <f>IF(Table58[[#This Row],[GENDER]]="M","Hombre","Mujer")</f>
        <v>Mujer</v>
      </c>
      <c r="U910" t="str">
        <f>_xlfn.CONCAT(Table58[[#This Row],[STATE]]," ", Table58[[#This Row],[DOMAIN]])</f>
        <v>OR C2</v>
      </c>
      <c r="V910" s="2">
        <f t="shared" ca="1" si="43"/>
        <v>45915</v>
      </c>
      <c r="W910" s="3">
        <f t="shared" ca="1" si="44"/>
        <v>45915.408431249998</v>
      </c>
      <c r="X910">
        <f>ROUND(Table58[[#This Row],[AVGGIFT]],1)</f>
        <v>9.5</v>
      </c>
    </row>
    <row r="911" spans="1:24" x14ac:dyDescent="0.35">
      <c r="A91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  <c r="N911">
        <f>VLOOKUP(Table58[[#This Row],[CONTROLN]],vlookup_table[],2,FALSE)</f>
        <v>0</v>
      </c>
      <c r="O911">
        <f>VLOOKUP(Table58[[#This Row],[CONTROLN]],vlookup_table[],4,FALSE)</f>
        <v>5001</v>
      </c>
      <c r="P911" t="str">
        <f>VLOOKUP(Table58[[#This Row],[CONTROLN]],vlookup_table[],5,FALSE)</f>
        <v>R3</v>
      </c>
      <c r="Q911">
        <f>VLOOKUP(Table58[[#This Row],[CONTROLN]],vlookup_table[],7,FALSE)</f>
        <v>100</v>
      </c>
      <c r="R911">
        <f t="shared" si="42"/>
        <v>47</v>
      </c>
      <c r="S9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11" t="str">
        <f>IF(Table58[[#This Row],[GENDER]]="M","Hombre","Mujer")</f>
        <v>Mujer</v>
      </c>
      <c r="U911" t="str">
        <f>_xlfn.CONCAT(Table58[[#This Row],[STATE]]," ", Table58[[#This Row],[DOMAIN]])</f>
        <v>IN R3</v>
      </c>
      <c r="V911" s="2">
        <f t="shared" ca="1" si="43"/>
        <v>45915</v>
      </c>
      <c r="W911" s="3">
        <f t="shared" ca="1" si="44"/>
        <v>45915.408431249998</v>
      </c>
      <c r="X911">
        <f>ROUND(Table58[[#This Row],[AVGGIFT]],1)</f>
        <v>47.2</v>
      </c>
    </row>
    <row r="912" spans="1:24" x14ac:dyDescent="0.35">
      <c r="A912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  <c r="N912">
        <f>VLOOKUP(Table58[[#This Row],[CONTROLN]],vlookup_table[],2,FALSE)</f>
        <v>2</v>
      </c>
      <c r="O912">
        <f>VLOOKUP(Table58[[#This Row],[CONTROLN]],vlookup_table[],4,FALSE)</f>
        <v>3208</v>
      </c>
      <c r="P912" t="str">
        <f>VLOOKUP(Table58[[#This Row],[CONTROLN]],vlookup_table[],5,FALSE)</f>
        <v>S1</v>
      </c>
      <c r="Q912">
        <f>VLOOKUP(Table58[[#This Row],[CONTROLN]],vlookup_table[],7,FALSE)</f>
        <v>25</v>
      </c>
      <c r="R912">
        <f t="shared" si="42"/>
        <v>64</v>
      </c>
      <c r="S9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12" t="str">
        <f>IF(Table58[[#This Row],[GENDER]]="M","Hombre","Mujer")</f>
        <v>Hombre</v>
      </c>
      <c r="U912" t="str">
        <f>_xlfn.CONCAT(Table58[[#This Row],[STATE]]," ", Table58[[#This Row],[DOMAIN]])</f>
        <v>FL S1</v>
      </c>
      <c r="V912" s="2">
        <f t="shared" ca="1" si="43"/>
        <v>45915</v>
      </c>
      <c r="W912" s="3">
        <f t="shared" ca="1" si="44"/>
        <v>45915.408431249998</v>
      </c>
      <c r="X912">
        <f>ROUND(Table58[[#This Row],[AVGGIFT]],1)</f>
        <v>20.9</v>
      </c>
    </row>
    <row r="913" spans="1:24" x14ac:dyDescent="0.35">
      <c r="A913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  <c r="N913">
        <f>VLOOKUP(Table58[[#This Row],[CONTROLN]],vlookup_table[],2,FALSE)</f>
        <v>2</v>
      </c>
      <c r="O913">
        <f>VLOOKUP(Table58[[#This Row],[CONTROLN]],vlookup_table[],4,FALSE)</f>
        <v>0</v>
      </c>
      <c r="P913" t="str">
        <f>VLOOKUP(Table58[[#This Row],[CONTROLN]],vlookup_table[],5,FALSE)</f>
        <v>T2</v>
      </c>
      <c r="Q913">
        <f>VLOOKUP(Table58[[#This Row],[CONTROLN]],vlookup_table[],7,FALSE)</f>
        <v>30</v>
      </c>
      <c r="R913" t="str">
        <f t="shared" si="42"/>
        <v/>
      </c>
      <c r="S9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13" t="str">
        <f>IF(Table58[[#This Row],[GENDER]]="M","Hombre","Mujer")</f>
        <v>Hombre</v>
      </c>
      <c r="U913" t="str">
        <f>_xlfn.CONCAT(Table58[[#This Row],[STATE]]," ", Table58[[#This Row],[DOMAIN]])</f>
        <v>TN T2</v>
      </c>
      <c r="V913" s="2">
        <f t="shared" ca="1" si="43"/>
        <v>45915</v>
      </c>
      <c r="W913" s="3">
        <f t="shared" ca="1" si="44"/>
        <v>45915.408431249998</v>
      </c>
      <c r="X913">
        <f>ROUND(Table58[[#This Row],[AVGGIFT]],1)</f>
        <v>17.600000000000001</v>
      </c>
    </row>
    <row r="914" spans="1:24" x14ac:dyDescent="0.35">
      <c r="A914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  <c r="N914">
        <f>VLOOKUP(Table58[[#This Row],[CONTROLN]],vlookup_table[],2,FALSE)</f>
        <v>0</v>
      </c>
      <c r="O914">
        <f>VLOOKUP(Table58[[#This Row],[CONTROLN]],vlookup_table[],4,FALSE)</f>
        <v>2901</v>
      </c>
      <c r="P914" t="str">
        <f>VLOOKUP(Table58[[#This Row],[CONTROLN]],vlookup_table[],5,FALSE)</f>
        <v>S1</v>
      </c>
      <c r="Q914">
        <f>VLOOKUP(Table58[[#This Row],[CONTROLN]],vlookup_table[],7,FALSE)</f>
        <v>5</v>
      </c>
      <c r="R914">
        <f t="shared" si="42"/>
        <v>68</v>
      </c>
      <c r="S9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14" t="str">
        <f>IF(Table58[[#This Row],[GENDER]]="M","Hombre","Mujer")</f>
        <v>Mujer</v>
      </c>
      <c r="U914" t="str">
        <f>_xlfn.CONCAT(Table58[[#This Row],[STATE]]," ", Table58[[#This Row],[DOMAIN]])</f>
        <v>IL S1</v>
      </c>
      <c r="V914" s="2">
        <f t="shared" ca="1" si="43"/>
        <v>45915</v>
      </c>
      <c r="W914" s="3">
        <f t="shared" ca="1" si="44"/>
        <v>45915.408431249998</v>
      </c>
      <c r="X914">
        <f>ROUND(Table58[[#This Row],[AVGGIFT]],1)</f>
        <v>3.8</v>
      </c>
    </row>
    <row r="915" spans="1:24" x14ac:dyDescent="0.35">
      <c r="A915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  <c r="N915">
        <f>VLOOKUP(Table58[[#This Row],[CONTROLN]],vlookup_table[],2,FALSE)</f>
        <v>0</v>
      </c>
      <c r="O915">
        <f>VLOOKUP(Table58[[#This Row],[CONTROLN]],vlookup_table[],4,FALSE)</f>
        <v>2703</v>
      </c>
      <c r="P915" t="str">
        <f>VLOOKUP(Table58[[#This Row],[CONTROLN]],vlookup_table[],5,FALSE)</f>
        <v>S1</v>
      </c>
      <c r="Q915">
        <f>VLOOKUP(Table58[[#This Row],[CONTROLN]],vlookup_table[],7,FALSE)</f>
        <v>13</v>
      </c>
      <c r="R915">
        <f t="shared" si="42"/>
        <v>70</v>
      </c>
      <c r="S9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15" t="str">
        <f>IF(Table58[[#This Row],[GENDER]]="M","Hombre","Mujer")</f>
        <v>Mujer</v>
      </c>
      <c r="U915" t="str">
        <f>_xlfn.CONCAT(Table58[[#This Row],[STATE]]," ", Table58[[#This Row],[DOMAIN]])</f>
        <v>CA S1</v>
      </c>
      <c r="V915" s="2">
        <f t="shared" ca="1" si="43"/>
        <v>45915</v>
      </c>
      <c r="W915" s="3">
        <f t="shared" ca="1" si="44"/>
        <v>45915.408431249998</v>
      </c>
      <c r="X915">
        <f>ROUND(Table58[[#This Row],[AVGGIFT]],1)</f>
        <v>6.6</v>
      </c>
    </row>
    <row r="916" spans="1:24" x14ac:dyDescent="0.35">
      <c r="A916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  <c r="N916">
        <f>VLOOKUP(Table58[[#This Row],[CONTROLN]],vlookup_table[],2,FALSE)</f>
        <v>0</v>
      </c>
      <c r="O916">
        <f>VLOOKUP(Table58[[#This Row],[CONTROLN]],vlookup_table[],4,FALSE)</f>
        <v>0</v>
      </c>
      <c r="P916" t="str">
        <f>VLOOKUP(Table58[[#This Row],[CONTROLN]],vlookup_table[],5,FALSE)</f>
        <v>R2</v>
      </c>
      <c r="Q916">
        <f>VLOOKUP(Table58[[#This Row],[CONTROLN]],vlookup_table[],7,FALSE)</f>
        <v>13</v>
      </c>
      <c r="R916" t="str">
        <f t="shared" si="42"/>
        <v/>
      </c>
      <c r="S9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16" t="str">
        <f>IF(Table58[[#This Row],[GENDER]]="M","Hombre","Mujer")</f>
        <v>Mujer</v>
      </c>
      <c r="U916" t="str">
        <f>_xlfn.CONCAT(Table58[[#This Row],[STATE]]," ", Table58[[#This Row],[DOMAIN]])</f>
        <v>ND R2</v>
      </c>
      <c r="V916" s="2">
        <f t="shared" ca="1" si="43"/>
        <v>45915</v>
      </c>
      <c r="W916" s="3">
        <f t="shared" ca="1" si="44"/>
        <v>45915.408431249998</v>
      </c>
      <c r="X916">
        <f>ROUND(Table58[[#This Row],[AVGGIFT]],1)</f>
        <v>6.9</v>
      </c>
    </row>
    <row r="917" spans="1:24" x14ac:dyDescent="0.35">
      <c r="A917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  <c r="N917">
        <f>VLOOKUP(Table58[[#This Row],[CONTROLN]],vlookup_table[],2,FALSE)</f>
        <v>0</v>
      </c>
      <c r="O917">
        <f>VLOOKUP(Table58[[#This Row],[CONTROLN]],vlookup_table[],4,FALSE)</f>
        <v>5807</v>
      </c>
      <c r="P917" t="str">
        <f>VLOOKUP(Table58[[#This Row],[CONTROLN]],vlookup_table[],5,FALSE)</f>
        <v>S2</v>
      </c>
      <c r="Q917">
        <f>VLOOKUP(Table58[[#This Row],[CONTROLN]],vlookup_table[],7,FALSE)</f>
        <v>22</v>
      </c>
      <c r="R917">
        <f t="shared" si="42"/>
        <v>38</v>
      </c>
      <c r="S9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17" t="str">
        <f>IF(Table58[[#This Row],[GENDER]]="M","Hombre","Mujer")</f>
        <v>Mujer</v>
      </c>
      <c r="U917" t="str">
        <f>_xlfn.CONCAT(Table58[[#This Row],[STATE]]," ", Table58[[#This Row],[DOMAIN]])</f>
        <v>MO S2</v>
      </c>
      <c r="V917" s="2">
        <f t="shared" ca="1" si="43"/>
        <v>45915</v>
      </c>
      <c r="W917" s="3">
        <f t="shared" ca="1" si="44"/>
        <v>45915.408431249998</v>
      </c>
      <c r="X917">
        <f>ROUND(Table58[[#This Row],[AVGGIFT]],1)</f>
        <v>9.5</v>
      </c>
    </row>
    <row r="918" spans="1:24" x14ac:dyDescent="0.35">
      <c r="A918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  <c r="N918">
        <f>VLOOKUP(Table58[[#This Row],[CONTROLN]],vlookup_table[],2,FALSE)</f>
        <v>2</v>
      </c>
      <c r="O918">
        <f>VLOOKUP(Table58[[#This Row],[CONTROLN]],vlookup_table[],4,FALSE)</f>
        <v>1401</v>
      </c>
      <c r="P918" t="str">
        <f>VLOOKUP(Table58[[#This Row],[CONTROLN]],vlookup_table[],5,FALSE)</f>
        <v>C3</v>
      </c>
      <c r="Q918">
        <f>VLOOKUP(Table58[[#This Row],[CONTROLN]],vlookup_table[],7,FALSE)</f>
        <v>10</v>
      </c>
      <c r="R918">
        <f t="shared" si="42"/>
        <v>83</v>
      </c>
      <c r="S9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18" t="str">
        <f>IF(Table58[[#This Row],[GENDER]]="M","Hombre","Mujer")</f>
        <v>Hombre</v>
      </c>
      <c r="U918" t="str">
        <f>_xlfn.CONCAT(Table58[[#This Row],[STATE]]," ", Table58[[#This Row],[DOMAIN]])</f>
        <v>IL C3</v>
      </c>
      <c r="V918" s="2">
        <f t="shared" ca="1" si="43"/>
        <v>45915</v>
      </c>
      <c r="W918" s="3">
        <f t="shared" ca="1" si="44"/>
        <v>45915.408431249998</v>
      </c>
      <c r="X918">
        <f>ROUND(Table58[[#This Row],[AVGGIFT]],1)</f>
        <v>3.6</v>
      </c>
    </row>
    <row r="919" spans="1:24" x14ac:dyDescent="0.35">
      <c r="A919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  <c r="N919">
        <f>VLOOKUP(Table58[[#This Row],[CONTROLN]],vlookup_table[],2,FALSE)</f>
        <v>2</v>
      </c>
      <c r="O919">
        <f>VLOOKUP(Table58[[#This Row],[CONTROLN]],vlookup_table[],4,FALSE)</f>
        <v>0</v>
      </c>
      <c r="P919" t="str">
        <f>VLOOKUP(Table58[[#This Row],[CONTROLN]],vlookup_table[],5,FALSE)</f>
        <v>R1</v>
      </c>
      <c r="Q919">
        <f>VLOOKUP(Table58[[#This Row],[CONTROLN]],vlookup_table[],7,FALSE)</f>
        <v>10</v>
      </c>
      <c r="R919" t="str">
        <f t="shared" si="42"/>
        <v/>
      </c>
      <c r="S9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19" t="str">
        <f>IF(Table58[[#This Row],[GENDER]]="M","Hombre","Mujer")</f>
        <v>Mujer</v>
      </c>
      <c r="U919" t="str">
        <f>_xlfn.CONCAT(Table58[[#This Row],[STATE]]," ", Table58[[#This Row],[DOMAIN]])</f>
        <v>CA R1</v>
      </c>
      <c r="V919" s="2">
        <f t="shared" ca="1" si="43"/>
        <v>45915</v>
      </c>
      <c r="W919" s="3">
        <f t="shared" ca="1" si="44"/>
        <v>45915.408431249998</v>
      </c>
      <c r="X919">
        <f>ROUND(Table58[[#This Row],[AVGGIFT]],1)</f>
        <v>7.5</v>
      </c>
    </row>
    <row r="920" spans="1:24" x14ac:dyDescent="0.35">
      <c r="A920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  <c r="N920">
        <f>VLOOKUP(Table58[[#This Row],[CONTROLN]],vlookup_table[],2,FALSE)</f>
        <v>1</v>
      </c>
      <c r="O920">
        <f>VLOOKUP(Table58[[#This Row],[CONTROLN]],vlookup_table[],4,FALSE)</f>
        <v>5201</v>
      </c>
      <c r="P920" t="str">
        <f>VLOOKUP(Table58[[#This Row],[CONTROLN]],vlookup_table[],5,FALSE)</f>
        <v>T2</v>
      </c>
      <c r="Q920">
        <f>VLOOKUP(Table58[[#This Row],[CONTROLN]],vlookup_table[],7,FALSE)</f>
        <v>10</v>
      </c>
      <c r="R920">
        <f t="shared" si="42"/>
        <v>45</v>
      </c>
      <c r="S9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20" t="str">
        <f>IF(Table58[[#This Row],[GENDER]]="M","Hombre","Mujer")</f>
        <v>Hombre</v>
      </c>
      <c r="U920" t="str">
        <f>_xlfn.CONCAT(Table58[[#This Row],[STATE]]," ", Table58[[#This Row],[DOMAIN]])</f>
        <v>NC T2</v>
      </c>
      <c r="V920" s="2">
        <f t="shared" ca="1" si="43"/>
        <v>45915</v>
      </c>
      <c r="W920" s="3">
        <f t="shared" ca="1" si="44"/>
        <v>45915.408431249998</v>
      </c>
      <c r="X920">
        <f>ROUND(Table58[[#This Row],[AVGGIFT]],1)</f>
        <v>12.2</v>
      </c>
    </row>
    <row r="921" spans="1:24" x14ac:dyDescent="0.35">
      <c r="A92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  <c r="N921">
        <f>VLOOKUP(Table58[[#This Row],[CONTROLN]],vlookup_table[],2,FALSE)</f>
        <v>28</v>
      </c>
      <c r="O921">
        <f>VLOOKUP(Table58[[#This Row],[CONTROLN]],vlookup_table[],4,FALSE)</f>
        <v>0</v>
      </c>
      <c r="P921" t="str">
        <f>VLOOKUP(Table58[[#This Row],[CONTROLN]],vlookup_table[],5,FALSE)</f>
        <v>U1</v>
      </c>
      <c r="Q921">
        <f>VLOOKUP(Table58[[#This Row],[CONTROLN]],vlookup_table[],7,FALSE)</f>
        <v>25</v>
      </c>
      <c r="R921" t="str">
        <f t="shared" si="42"/>
        <v/>
      </c>
      <c r="S9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21" t="str">
        <f>IF(Table58[[#This Row],[GENDER]]="M","Hombre","Mujer")</f>
        <v>Mujer</v>
      </c>
      <c r="U921" t="str">
        <f>_xlfn.CONCAT(Table58[[#This Row],[STATE]]," ", Table58[[#This Row],[DOMAIN]])</f>
        <v>CA U1</v>
      </c>
      <c r="V921" s="2">
        <f t="shared" ca="1" si="43"/>
        <v>45915</v>
      </c>
      <c r="W921" s="3">
        <f t="shared" ca="1" si="44"/>
        <v>45915.408431249998</v>
      </c>
      <c r="X921">
        <f>ROUND(Table58[[#This Row],[AVGGIFT]],1)</f>
        <v>16.3</v>
      </c>
    </row>
    <row r="922" spans="1:24" x14ac:dyDescent="0.35">
      <c r="A922">
        <v>183898</v>
      </c>
      <c r="B922" t="s">
        <v>41</v>
      </c>
      <c r="C922" t="s">
        <v>109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  <c r="N922">
        <f>VLOOKUP(Table58[[#This Row],[CONTROLN]],vlookup_table[],2,FALSE)</f>
        <v>980</v>
      </c>
      <c r="O922">
        <f>VLOOKUP(Table58[[#This Row],[CONTROLN]],vlookup_table[],4,FALSE)</f>
        <v>1008</v>
      </c>
      <c r="P922" t="str">
        <f>VLOOKUP(Table58[[#This Row],[CONTROLN]],vlookup_table[],5,FALSE)</f>
        <v>R2</v>
      </c>
      <c r="Q922">
        <f>VLOOKUP(Table58[[#This Row],[CONTROLN]],vlookup_table[],7,FALSE)</f>
        <v>3</v>
      </c>
      <c r="R922">
        <f t="shared" si="42"/>
        <v>86</v>
      </c>
      <c r="S9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22" t="str">
        <f>IF(Table58[[#This Row],[GENDER]]="M","Hombre","Mujer")</f>
        <v>Mujer</v>
      </c>
      <c r="U922" t="str">
        <f>_xlfn.CONCAT(Table58[[#This Row],[STATE]]," ", Table58[[#This Row],[DOMAIN]])</f>
        <v>WA R2</v>
      </c>
      <c r="V922" s="2">
        <f t="shared" ca="1" si="43"/>
        <v>45915</v>
      </c>
      <c r="W922" s="3">
        <f t="shared" ca="1" si="44"/>
        <v>45915.408431249998</v>
      </c>
      <c r="X922">
        <f>ROUND(Table58[[#This Row],[AVGGIFT]],1)</f>
        <v>5.5</v>
      </c>
    </row>
    <row r="923" spans="1:24" x14ac:dyDescent="0.35">
      <c r="A923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  <c r="N923">
        <f>VLOOKUP(Table58[[#This Row],[CONTROLN]],vlookup_table[],2,FALSE)</f>
        <v>2</v>
      </c>
      <c r="O923">
        <f>VLOOKUP(Table58[[#This Row],[CONTROLN]],vlookup_table[],4,FALSE)</f>
        <v>0</v>
      </c>
      <c r="P923" t="str">
        <f>VLOOKUP(Table58[[#This Row],[CONTROLN]],vlookup_table[],5,FALSE)</f>
        <v>U3</v>
      </c>
      <c r="Q923">
        <f>VLOOKUP(Table58[[#This Row],[CONTROLN]],vlookup_table[],7,FALSE)</f>
        <v>12</v>
      </c>
      <c r="R923" t="str">
        <f t="shared" si="42"/>
        <v/>
      </c>
      <c r="S9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23" t="str">
        <f>IF(Table58[[#This Row],[GENDER]]="M","Hombre","Mujer")</f>
        <v>Mujer</v>
      </c>
      <c r="U923" t="str">
        <f>_xlfn.CONCAT(Table58[[#This Row],[STATE]]," ", Table58[[#This Row],[DOMAIN]])</f>
        <v>CA U3</v>
      </c>
      <c r="V923" s="2">
        <f t="shared" ca="1" si="43"/>
        <v>45915</v>
      </c>
      <c r="W923" s="3">
        <f t="shared" ca="1" si="44"/>
        <v>45915.408431249998</v>
      </c>
      <c r="X923">
        <f>ROUND(Table58[[#This Row],[AVGGIFT]],1)</f>
        <v>12.3</v>
      </c>
    </row>
    <row r="924" spans="1:24" x14ac:dyDescent="0.35">
      <c r="A924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  <c r="N924">
        <f>VLOOKUP(Table58[[#This Row],[CONTROLN]],vlookup_table[],2,FALSE)</f>
        <v>0</v>
      </c>
      <c r="O924">
        <f>VLOOKUP(Table58[[#This Row],[CONTROLN]],vlookup_table[],4,FALSE)</f>
        <v>2512</v>
      </c>
      <c r="P924" t="str">
        <f>VLOOKUP(Table58[[#This Row],[CONTROLN]],vlookup_table[],5,FALSE)</f>
        <v>C2</v>
      </c>
      <c r="Q924">
        <f>VLOOKUP(Table58[[#This Row],[CONTROLN]],vlookup_table[],7,FALSE)</f>
        <v>10</v>
      </c>
      <c r="R924">
        <f t="shared" si="42"/>
        <v>71</v>
      </c>
      <c r="S9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24" t="str">
        <f>IF(Table58[[#This Row],[GENDER]]="M","Hombre","Mujer")</f>
        <v>Hombre</v>
      </c>
      <c r="U924" t="str">
        <f>_xlfn.CONCAT(Table58[[#This Row],[STATE]]," ", Table58[[#This Row],[DOMAIN]])</f>
        <v>AZ C2</v>
      </c>
      <c r="V924" s="2">
        <f t="shared" ca="1" si="43"/>
        <v>45915</v>
      </c>
      <c r="W924" s="3">
        <f t="shared" ca="1" si="44"/>
        <v>45915.408431249998</v>
      </c>
      <c r="X924">
        <f>ROUND(Table58[[#This Row],[AVGGIFT]],1)</f>
        <v>9.1</v>
      </c>
    </row>
    <row r="925" spans="1:24" x14ac:dyDescent="0.35">
      <c r="A925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>
        <v>10909</v>
      </c>
      <c r="I925">
        <v>13</v>
      </c>
      <c r="J925">
        <v>22</v>
      </c>
      <c r="K925">
        <v>307</v>
      </c>
      <c r="L925">
        <v>230</v>
      </c>
      <c r="M925">
        <v>7.2142857139999998</v>
      </c>
      <c r="N925">
        <f>VLOOKUP(Table58[[#This Row],[CONTROLN]],vlookup_table[],2,FALSE)</f>
        <v>2</v>
      </c>
      <c r="O925">
        <f>VLOOKUP(Table58[[#This Row],[CONTROLN]],vlookup_table[],4,FALSE)</f>
        <v>2401</v>
      </c>
      <c r="P925" t="str">
        <f>VLOOKUP(Table58[[#This Row],[CONTROLN]],vlookup_table[],5,FALSE)</f>
        <v>C2</v>
      </c>
      <c r="Q925">
        <f>VLOOKUP(Table58[[#This Row],[CONTROLN]],vlookup_table[],7,FALSE)</f>
        <v>13</v>
      </c>
      <c r="R925">
        <f t="shared" si="42"/>
        <v>73</v>
      </c>
      <c r="S9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25" t="str">
        <f>IF(Table58[[#This Row],[GENDER]]="M","Hombre","Mujer")</f>
        <v>Mujer</v>
      </c>
      <c r="U925" t="str">
        <f>_xlfn.CONCAT(Table58[[#This Row],[STATE]]," ", Table58[[#This Row],[DOMAIN]])</f>
        <v>CO C2</v>
      </c>
      <c r="V925" s="2">
        <f t="shared" ca="1" si="43"/>
        <v>45915</v>
      </c>
      <c r="W925" s="3">
        <f t="shared" ca="1" si="44"/>
        <v>45915.408431249998</v>
      </c>
      <c r="X925">
        <f>ROUND(Table58[[#This Row],[AVGGIFT]],1)</f>
        <v>7.2</v>
      </c>
    </row>
    <row r="926" spans="1:24" x14ac:dyDescent="0.35">
      <c r="A926">
        <v>182286</v>
      </c>
      <c r="B926" t="s">
        <v>41</v>
      </c>
      <c r="C926" t="s">
        <v>14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  <c r="N926">
        <f>VLOOKUP(Table58[[#This Row],[CONTROLN]],vlookup_table[],2,FALSE)</f>
        <v>28</v>
      </c>
      <c r="O926">
        <f>VLOOKUP(Table58[[#This Row],[CONTROLN]],vlookup_table[],4,FALSE)</f>
        <v>4001</v>
      </c>
      <c r="P926" t="str">
        <f>VLOOKUP(Table58[[#This Row],[CONTROLN]],vlookup_table[],5,FALSE)</f>
        <v>C2</v>
      </c>
      <c r="Q926">
        <f>VLOOKUP(Table58[[#This Row],[CONTROLN]],vlookup_table[],7,FALSE)</f>
        <v>20</v>
      </c>
      <c r="R926">
        <f t="shared" si="42"/>
        <v>57</v>
      </c>
      <c r="S9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26" t="str">
        <f>IF(Table58[[#This Row],[GENDER]]="M","Hombre","Mujer")</f>
        <v>Hombre</v>
      </c>
      <c r="U926" t="str">
        <f>_xlfn.CONCAT(Table58[[#This Row],[STATE]]," ", Table58[[#This Row],[DOMAIN]])</f>
        <v>WA C2</v>
      </c>
      <c r="V926" s="2">
        <f t="shared" ca="1" si="43"/>
        <v>45915</v>
      </c>
      <c r="W926" s="3">
        <f t="shared" ca="1" si="44"/>
        <v>45915.408431249998</v>
      </c>
      <c r="X926">
        <f>ROUND(Table58[[#This Row],[AVGGIFT]],1)</f>
        <v>15</v>
      </c>
    </row>
    <row r="927" spans="1:24" x14ac:dyDescent="0.35">
      <c r="A927">
        <v>138804</v>
      </c>
      <c r="B927" t="s">
        <v>56</v>
      </c>
      <c r="C927" t="s">
        <v>109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  <c r="N927">
        <f>VLOOKUP(Table58[[#This Row],[CONTROLN]],vlookup_table[],2,FALSE)</f>
        <v>0</v>
      </c>
      <c r="O927">
        <f>VLOOKUP(Table58[[#This Row],[CONTROLN]],vlookup_table[],4,FALSE)</f>
        <v>0</v>
      </c>
      <c r="P927" t="str">
        <f>VLOOKUP(Table58[[#This Row],[CONTROLN]],vlookup_table[],5,FALSE)</f>
        <v>R2</v>
      </c>
      <c r="Q927">
        <f>VLOOKUP(Table58[[#This Row],[CONTROLN]],vlookup_table[],7,FALSE)</f>
        <v>10</v>
      </c>
      <c r="R927" t="str">
        <f t="shared" si="42"/>
        <v/>
      </c>
      <c r="S9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27" t="str">
        <f>IF(Table58[[#This Row],[GENDER]]="M","Hombre","Mujer")</f>
        <v>Mujer</v>
      </c>
      <c r="U927" t="str">
        <f>_xlfn.CONCAT(Table58[[#This Row],[STATE]]," ", Table58[[#This Row],[DOMAIN]])</f>
        <v>AZ R2</v>
      </c>
      <c r="V927" s="2">
        <f t="shared" ca="1" si="43"/>
        <v>45915</v>
      </c>
      <c r="W927" s="3">
        <f t="shared" ca="1" si="44"/>
        <v>45915.408431249998</v>
      </c>
      <c r="X927">
        <f>ROUND(Table58[[#This Row],[AVGGIFT]],1)</f>
        <v>9.4</v>
      </c>
    </row>
    <row r="928" spans="1:24" x14ac:dyDescent="0.35">
      <c r="A928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  <c r="N928">
        <f>VLOOKUP(Table58[[#This Row],[CONTROLN]],vlookup_table[],2,FALSE)</f>
        <v>1</v>
      </c>
      <c r="O928">
        <f>VLOOKUP(Table58[[#This Row],[CONTROLN]],vlookup_table[],4,FALSE)</f>
        <v>501</v>
      </c>
      <c r="P928" t="str">
        <f>VLOOKUP(Table58[[#This Row],[CONTROLN]],vlookup_table[],5,FALSE)</f>
        <v>U1</v>
      </c>
      <c r="Q928">
        <f>VLOOKUP(Table58[[#This Row],[CONTROLN]],vlookup_table[],7,FALSE)</f>
        <v>15</v>
      </c>
      <c r="R928">
        <f t="shared" si="42"/>
        <v>92</v>
      </c>
      <c r="S9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28" t="str">
        <f>IF(Table58[[#This Row],[GENDER]]="M","Hombre","Mujer")</f>
        <v>Hombre</v>
      </c>
      <c r="U928" t="str">
        <f>_xlfn.CONCAT(Table58[[#This Row],[STATE]]," ", Table58[[#This Row],[DOMAIN]])</f>
        <v>MO U1</v>
      </c>
      <c r="V928" s="2">
        <f t="shared" ca="1" si="43"/>
        <v>45915</v>
      </c>
      <c r="W928" s="3">
        <f t="shared" ca="1" si="44"/>
        <v>45915.408431249998</v>
      </c>
      <c r="X928">
        <f>ROUND(Table58[[#This Row],[AVGGIFT]],1)</f>
        <v>15</v>
      </c>
    </row>
    <row r="929" spans="1:24" x14ac:dyDescent="0.35">
      <c r="A929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  <c r="N929">
        <f>VLOOKUP(Table58[[#This Row],[CONTROLN]],vlookup_table[],2,FALSE)</f>
        <v>0</v>
      </c>
      <c r="O929">
        <f>VLOOKUP(Table58[[#This Row],[CONTROLN]],vlookup_table[],4,FALSE)</f>
        <v>3901</v>
      </c>
      <c r="P929" t="str">
        <f>VLOOKUP(Table58[[#This Row],[CONTROLN]],vlookup_table[],5,FALSE)</f>
        <v>S2</v>
      </c>
      <c r="Q929">
        <f>VLOOKUP(Table58[[#This Row],[CONTROLN]],vlookup_table[],7,FALSE)</f>
        <v>8</v>
      </c>
      <c r="R929">
        <f t="shared" si="42"/>
        <v>58</v>
      </c>
      <c r="S9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29" t="str">
        <f>IF(Table58[[#This Row],[GENDER]]="M","Hombre","Mujer")</f>
        <v>Hombre</v>
      </c>
      <c r="U929" t="str">
        <f>_xlfn.CONCAT(Table58[[#This Row],[STATE]]," ", Table58[[#This Row],[DOMAIN]])</f>
        <v>CA S2</v>
      </c>
      <c r="V929" s="2">
        <f t="shared" ca="1" si="43"/>
        <v>45915</v>
      </c>
      <c r="W929" s="3">
        <f t="shared" ca="1" si="44"/>
        <v>45915.408431249998</v>
      </c>
      <c r="X929">
        <f>ROUND(Table58[[#This Row],[AVGGIFT]],1)</f>
        <v>7.2</v>
      </c>
    </row>
    <row r="930" spans="1:24" x14ac:dyDescent="0.35">
      <c r="A930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  <c r="N930">
        <f>VLOOKUP(Table58[[#This Row],[CONTROLN]],vlookup_table[],2,FALSE)</f>
        <v>2</v>
      </c>
      <c r="O930">
        <f>VLOOKUP(Table58[[#This Row],[CONTROLN]],vlookup_table[],4,FALSE)</f>
        <v>2712</v>
      </c>
      <c r="P930" t="str">
        <f>VLOOKUP(Table58[[#This Row],[CONTROLN]],vlookup_table[],5,FALSE)</f>
        <v>C1</v>
      </c>
      <c r="Q930">
        <f>VLOOKUP(Table58[[#This Row],[CONTROLN]],vlookup_table[],7,FALSE)</f>
        <v>11</v>
      </c>
      <c r="R930">
        <f t="shared" si="42"/>
        <v>69</v>
      </c>
      <c r="S9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30" t="str">
        <f>IF(Table58[[#This Row],[GENDER]]="M","Hombre","Mujer")</f>
        <v>Mujer</v>
      </c>
      <c r="U930" t="str">
        <f>_xlfn.CONCAT(Table58[[#This Row],[STATE]]," ", Table58[[#This Row],[DOMAIN]])</f>
        <v>MO C1</v>
      </c>
      <c r="V930" s="2">
        <f t="shared" ca="1" si="43"/>
        <v>45915</v>
      </c>
      <c r="W930" s="3">
        <f t="shared" ca="1" si="44"/>
        <v>45915.408431249998</v>
      </c>
      <c r="X930">
        <f>ROUND(Table58[[#This Row],[AVGGIFT]],1)</f>
        <v>11.8</v>
      </c>
    </row>
    <row r="931" spans="1:24" x14ac:dyDescent="0.35">
      <c r="A93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  <c r="N931">
        <f>VLOOKUP(Table58[[#This Row],[CONTROLN]],vlookup_table[],2,FALSE)</f>
        <v>0</v>
      </c>
      <c r="O931">
        <f>VLOOKUP(Table58[[#This Row],[CONTROLN]],vlookup_table[],4,FALSE)</f>
        <v>5612</v>
      </c>
      <c r="P931" t="str">
        <f>VLOOKUP(Table58[[#This Row],[CONTROLN]],vlookup_table[],5,FALSE)</f>
        <v>S2</v>
      </c>
      <c r="Q931">
        <f>VLOOKUP(Table58[[#This Row],[CONTROLN]],vlookup_table[],7,FALSE)</f>
        <v>15</v>
      </c>
      <c r="R931">
        <f t="shared" si="42"/>
        <v>40</v>
      </c>
      <c r="S9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31" t="str">
        <f>IF(Table58[[#This Row],[GENDER]]="M","Hombre","Mujer")</f>
        <v>Mujer</v>
      </c>
      <c r="U931" t="str">
        <f>_xlfn.CONCAT(Table58[[#This Row],[STATE]]," ", Table58[[#This Row],[DOMAIN]])</f>
        <v>MI S2</v>
      </c>
      <c r="V931" s="2">
        <f t="shared" ca="1" si="43"/>
        <v>45915</v>
      </c>
      <c r="W931" s="3">
        <f t="shared" ca="1" si="44"/>
        <v>45915.408431249998</v>
      </c>
      <c r="X931">
        <f>ROUND(Table58[[#This Row],[AVGGIFT]],1)</f>
        <v>10.7</v>
      </c>
    </row>
    <row r="932" spans="1:24" x14ac:dyDescent="0.35">
      <c r="A932">
        <v>10784</v>
      </c>
      <c r="B932" t="s">
        <v>41</v>
      </c>
      <c r="C932" t="s">
        <v>14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  <c r="N932">
        <f>VLOOKUP(Table58[[#This Row],[CONTROLN]],vlookup_table[],2,FALSE)</f>
        <v>0</v>
      </c>
      <c r="O932">
        <f>VLOOKUP(Table58[[#This Row],[CONTROLN]],vlookup_table[],4,FALSE)</f>
        <v>0</v>
      </c>
      <c r="P932" t="str">
        <f>VLOOKUP(Table58[[#This Row],[CONTROLN]],vlookup_table[],5,FALSE)</f>
        <v>C1</v>
      </c>
      <c r="Q932">
        <f>VLOOKUP(Table58[[#This Row],[CONTROLN]],vlookup_table[],7,FALSE)</f>
        <v>10</v>
      </c>
      <c r="R932" t="str">
        <f t="shared" si="42"/>
        <v/>
      </c>
      <c r="S9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32" t="str">
        <f>IF(Table58[[#This Row],[GENDER]]="M","Hombre","Mujer")</f>
        <v>Hombre</v>
      </c>
      <c r="U932" t="str">
        <f>_xlfn.CONCAT(Table58[[#This Row],[STATE]]," ", Table58[[#This Row],[DOMAIN]])</f>
        <v>WA C1</v>
      </c>
      <c r="V932" s="2">
        <f t="shared" ca="1" si="43"/>
        <v>45915</v>
      </c>
      <c r="W932" s="3">
        <f t="shared" ca="1" si="44"/>
        <v>45915.408431249998</v>
      </c>
      <c r="X932">
        <f>ROUND(Table58[[#This Row],[AVGGIFT]],1)</f>
        <v>4.4000000000000004</v>
      </c>
    </row>
    <row r="933" spans="1:24" x14ac:dyDescent="0.35">
      <c r="A933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  <c r="N933">
        <f>VLOOKUP(Table58[[#This Row],[CONTROLN]],vlookup_table[],2,FALSE)</f>
        <v>0</v>
      </c>
      <c r="O933">
        <f>VLOOKUP(Table58[[#This Row],[CONTROLN]],vlookup_table[],4,FALSE)</f>
        <v>4501</v>
      </c>
      <c r="P933" t="str">
        <f>VLOOKUP(Table58[[#This Row],[CONTROLN]],vlookup_table[],5,FALSE)</f>
        <v>R2</v>
      </c>
      <c r="Q933">
        <f>VLOOKUP(Table58[[#This Row],[CONTROLN]],vlookup_table[],7,FALSE)</f>
        <v>20</v>
      </c>
      <c r="R933">
        <f t="shared" si="42"/>
        <v>52</v>
      </c>
      <c r="S9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33" t="str">
        <f>IF(Table58[[#This Row],[GENDER]]="M","Hombre","Mujer")</f>
        <v>Mujer</v>
      </c>
      <c r="U933" t="str">
        <f>_xlfn.CONCAT(Table58[[#This Row],[STATE]]," ", Table58[[#This Row],[DOMAIN]])</f>
        <v>NM R2</v>
      </c>
      <c r="V933" s="2">
        <f t="shared" ca="1" si="43"/>
        <v>45915</v>
      </c>
      <c r="W933" s="3">
        <f t="shared" ca="1" si="44"/>
        <v>45915.408431249998</v>
      </c>
      <c r="X933">
        <f>ROUND(Table58[[#This Row],[AVGGIFT]],1)</f>
        <v>9.9</v>
      </c>
    </row>
    <row r="934" spans="1:24" x14ac:dyDescent="0.35">
      <c r="A934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  <c r="N934">
        <f>VLOOKUP(Table58[[#This Row],[CONTROLN]],vlookup_table[],2,FALSE)</f>
        <v>0</v>
      </c>
      <c r="O934">
        <f>VLOOKUP(Table58[[#This Row],[CONTROLN]],vlookup_table[],4,FALSE)</f>
        <v>0</v>
      </c>
      <c r="P934" t="str">
        <f>VLOOKUP(Table58[[#This Row],[CONTROLN]],vlookup_table[],5,FALSE)</f>
        <v>T1</v>
      </c>
      <c r="Q934">
        <f>VLOOKUP(Table58[[#This Row],[CONTROLN]],vlookup_table[],7,FALSE)</f>
        <v>20</v>
      </c>
      <c r="R934" t="str">
        <f t="shared" si="42"/>
        <v/>
      </c>
      <c r="S9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34" t="str">
        <f>IF(Table58[[#This Row],[GENDER]]="M","Hombre","Mujer")</f>
        <v>Mujer</v>
      </c>
      <c r="U934" t="str">
        <f>_xlfn.CONCAT(Table58[[#This Row],[STATE]]," ", Table58[[#This Row],[DOMAIN]])</f>
        <v>CA T1</v>
      </c>
      <c r="V934" s="2">
        <f t="shared" ca="1" si="43"/>
        <v>45915</v>
      </c>
      <c r="W934" s="3">
        <f t="shared" ca="1" si="44"/>
        <v>45915.408431249998</v>
      </c>
      <c r="X934">
        <f>ROUND(Table58[[#This Row],[AVGGIFT]],1)</f>
        <v>20</v>
      </c>
    </row>
    <row r="935" spans="1:24" x14ac:dyDescent="0.35">
      <c r="A935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  <c r="N935">
        <f>VLOOKUP(Table58[[#This Row],[CONTROLN]],vlookup_table[],2,FALSE)</f>
        <v>2</v>
      </c>
      <c r="O935">
        <f>VLOOKUP(Table58[[#This Row],[CONTROLN]],vlookup_table[],4,FALSE)</f>
        <v>4411</v>
      </c>
      <c r="P935" t="str">
        <f>VLOOKUP(Table58[[#This Row],[CONTROLN]],vlookup_table[],5,FALSE)</f>
        <v>R2</v>
      </c>
      <c r="Q935">
        <f>VLOOKUP(Table58[[#This Row],[CONTROLN]],vlookup_table[],7,FALSE)</f>
        <v>10</v>
      </c>
      <c r="R935">
        <f t="shared" si="42"/>
        <v>52</v>
      </c>
      <c r="S9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35" t="str">
        <f>IF(Table58[[#This Row],[GENDER]]="M","Hombre","Mujer")</f>
        <v>Mujer</v>
      </c>
      <c r="U935" t="str">
        <f>_xlfn.CONCAT(Table58[[#This Row],[STATE]]," ", Table58[[#This Row],[DOMAIN]])</f>
        <v>WA R2</v>
      </c>
      <c r="V935" s="2">
        <f t="shared" ca="1" si="43"/>
        <v>45915</v>
      </c>
      <c r="W935" s="3">
        <f t="shared" ca="1" si="44"/>
        <v>45915.408431249998</v>
      </c>
      <c r="X935">
        <f>ROUND(Table58[[#This Row],[AVGGIFT]],1)</f>
        <v>7.7</v>
      </c>
    </row>
    <row r="936" spans="1:24" x14ac:dyDescent="0.35">
      <c r="A936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  <c r="N936">
        <f>VLOOKUP(Table58[[#This Row],[CONTROLN]],vlookup_table[],2,FALSE)</f>
        <v>0</v>
      </c>
      <c r="O936">
        <f>VLOOKUP(Table58[[#This Row],[CONTROLN]],vlookup_table[],4,FALSE)</f>
        <v>2101</v>
      </c>
      <c r="P936" t="str">
        <f>VLOOKUP(Table58[[#This Row],[CONTROLN]],vlookup_table[],5,FALSE)</f>
        <v>C2</v>
      </c>
      <c r="Q936">
        <f>VLOOKUP(Table58[[#This Row],[CONTROLN]],vlookup_table[],7,FALSE)</f>
        <v>17</v>
      </c>
      <c r="R936">
        <f t="shared" si="42"/>
        <v>76</v>
      </c>
      <c r="S9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36" t="str">
        <f>IF(Table58[[#This Row],[GENDER]]="M","Hombre","Mujer")</f>
        <v>Mujer</v>
      </c>
      <c r="U936" t="str">
        <f>_xlfn.CONCAT(Table58[[#This Row],[STATE]]," ", Table58[[#This Row],[DOMAIN]])</f>
        <v>FL C2</v>
      </c>
      <c r="V936" s="2">
        <f t="shared" ca="1" si="43"/>
        <v>45915</v>
      </c>
      <c r="W936" s="3">
        <f t="shared" ca="1" si="44"/>
        <v>45915.408431249998</v>
      </c>
      <c r="X936">
        <f>ROUND(Table58[[#This Row],[AVGGIFT]],1)</f>
        <v>9.5</v>
      </c>
    </row>
    <row r="937" spans="1:24" x14ac:dyDescent="0.35">
      <c r="A937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  <c r="N937">
        <f>VLOOKUP(Table58[[#This Row],[CONTROLN]],vlookup_table[],2,FALSE)</f>
        <v>1</v>
      </c>
      <c r="O937">
        <f>VLOOKUP(Table58[[#This Row],[CONTROLN]],vlookup_table[],4,FALSE)</f>
        <v>3601</v>
      </c>
      <c r="P937" t="str">
        <f>VLOOKUP(Table58[[#This Row],[CONTROLN]],vlookup_table[],5,FALSE)</f>
        <v>T2</v>
      </c>
      <c r="Q937">
        <f>VLOOKUP(Table58[[#This Row],[CONTROLN]],vlookup_table[],7,FALSE)</f>
        <v>10</v>
      </c>
      <c r="R937">
        <f t="shared" si="42"/>
        <v>61</v>
      </c>
      <c r="S9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37" t="str">
        <f>IF(Table58[[#This Row],[GENDER]]="M","Hombre","Mujer")</f>
        <v>Hombre</v>
      </c>
      <c r="U937" t="str">
        <f>_xlfn.CONCAT(Table58[[#This Row],[STATE]]," ", Table58[[#This Row],[DOMAIN]])</f>
        <v>IL T2</v>
      </c>
      <c r="V937" s="2">
        <f t="shared" ca="1" si="43"/>
        <v>45915</v>
      </c>
      <c r="W937" s="3">
        <f t="shared" ca="1" si="44"/>
        <v>45915.408431249998</v>
      </c>
      <c r="X937">
        <f>ROUND(Table58[[#This Row],[AVGGIFT]],1)</f>
        <v>10</v>
      </c>
    </row>
    <row r="938" spans="1:24" x14ac:dyDescent="0.35">
      <c r="A938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  <c r="N938">
        <f>VLOOKUP(Table58[[#This Row],[CONTROLN]],vlookup_table[],2,FALSE)</f>
        <v>1</v>
      </c>
      <c r="O938">
        <f>VLOOKUP(Table58[[#This Row],[CONTROLN]],vlookup_table[],4,FALSE)</f>
        <v>5001</v>
      </c>
      <c r="P938" t="str">
        <f>VLOOKUP(Table58[[#This Row],[CONTROLN]],vlookup_table[],5,FALSE)</f>
        <v>T1</v>
      </c>
      <c r="Q938">
        <f>VLOOKUP(Table58[[#This Row],[CONTROLN]],vlookup_table[],7,FALSE)</f>
        <v>25</v>
      </c>
      <c r="R938">
        <f t="shared" si="42"/>
        <v>47</v>
      </c>
      <c r="S9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38" t="str">
        <f>IF(Table58[[#This Row],[GENDER]]="M","Hombre","Mujer")</f>
        <v>Hombre</v>
      </c>
      <c r="U938" t="str">
        <f>_xlfn.CONCAT(Table58[[#This Row],[STATE]]," ", Table58[[#This Row],[DOMAIN]])</f>
        <v>ID T1</v>
      </c>
      <c r="V938" s="2">
        <f t="shared" ca="1" si="43"/>
        <v>45915</v>
      </c>
      <c r="W938" s="3">
        <f t="shared" ca="1" si="44"/>
        <v>45915.408431249998</v>
      </c>
      <c r="X938">
        <f>ROUND(Table58[[#This Row],[AVGGIFT]],1)</f>
        <v>12</v>
      </c>
    </row>
    <row r="939" spans="1:24" x14ac:dyDescent="0.35">
      <c r="A939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  <c r="N939">
        <f>VLOOKUP(Table58[[#This Row],[CONTROLN]],vlookup_table[],2,FALSE)</f>
        <v>2</v>
      </c>
      <c r="O939">
        <f>VLOOKUP(Table58[[#This Row],[CONTROLN]],vlookup_table[],4,FALSE)</f>
        <v>0</v>
      </c>
      <c r="P939" t="str">
        <f>VLOOKUP(Table58[[#This Row],[CONTROLN]],vlookup_table[],5,FALSE)</f>
        <v>R3</v>
      </c>
      <c r="Q939">
        <f>VLOOKUP(Table58[[#This Row],[CONTROLN]],vlookup_table[],7,FALSE)</f>
        <v>18</v>
      </c>
      <c r="R939" t="str">
        <f t="shared" si="42"/>
        <v/>
      </c>
      <c r="S9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39" t="str">
        <f>IF(Table58[[#This Row],[GENDER]]="M","Hombre","Mujer")</f>
        <v>Mujer</v>
      </c>
      <c r="U939" t="str">
        <f>_xlfn.CONCAT(Table58[[#This Row],[STATE]]," ", Table58[[#This Row],[DOMAIN]])</f>
        <v>TN R3</v>
      </c>
      <c r="V939" s="2">
        <f t="shared" ca="1" si="43"/>
        <v>45915</v>
      </c>
      <c r="W939" s="3">
        <f t="shared" ca="1" si="44"/>
        <v>45915.408431249998</v>
      </c>
      <c r="X939">
        <f>ROUND(Table58[[#This Row],[AVGGIFT]],1)</f>
        <v>8.4</v>
      </c>
    </row>
    <row r="940" spans="1:24" x14ac:dyDescent="0.35">
      <c r="A940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  <c r="N940">
        <f>VLOOKUP(Table58[[#This Row],[CONTROLN]],vlookup_table[],2,FALSE)</f>
        <v>1</v>
      </c>
      <c r="O940">
        <f>VLOOKUP(Table58[[#This Row],[CONTROLN]],vlookup_table[],4,FALSE)</f>
        <v>810</v>
      </c>
      <c r="P940" t="str">
        <f>VLOOKUP(Table58[[#This Row],[CONTROLN]],vlookup_table[],5,FALSE)</f>
        <v>C2</v>
      </c>
      <c r="Q940">
        <f>VLOOKUP(Table58[[#This Row],[CONTROLN]],vlookup_table[],7,FALSE)</f>
        <v>30</v>
      </c>
      <c r="R940">
        <f t="shared" si="42"/>
        <v>88</v>
      </c>
      <c r="S9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40" t="str">
        <f>IF(Table58[[#This Row],[GENDER]]="M","Hombre","Mujer")</f>
        <v>Hombre</v>
      </c>
      <c r="U940" t="str">
        <f>_xlfn.CONCAT(Table58[[#This Row],[STATE]]," ", Table58[[#This Row],[DOMAIN]])</f>
        <v>AR C2</v>
      </c>
      <c r="V940" s="2">
        <f t="shared" ca="1" si="43"/>
        <v>45915</v>
      </c>
      <c r="W940" s="3">
        <f t="shared" ca="1" si="44"/>
        <v>45915.408431249998</v>
      </c>
      <c r="X940">
        <f>ROUND(Table58[[#This Row],[AVGGIFT]],1)</f>
        <v>29.6</v>
      </c>
    </row>
    <row r="941" spans="1:24" x14ac:dyDescent="0.35">
      <c r="A94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  <c r="N941">
        <f>VLOOKUP(Table58[[#This Row],[CONTROLN]],vlookup_table[],2,FALSE)</f>
        <v>0</v>
      </c>
      <c r="O941">
        <f>VLOOKUP(Table58[[#This Row],[CONTROLN]],vlookup_table[],4,FALSE)</f>
        <v>4401</v>
      </c>
      <c r="P941" t="str">
        <f>VLOOKUP(Table58[[#This Row],[CONTROLN]],vlookup_table[],5,FALSE)</f>
        <v>T2</v>
      </c>
      <c r="Q941">
        <f>VLOOKUP(Table58[[#This Row],[CONTROLN]],vlookup_table[],7,FALSE)</f>
        <v>25</v>
      </c>
      <c r="R941">
        <f t="shared" si="42"/>
        <v>53</v>
      </c>
      <c r="S9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41" t="str">
        <f>IF(Table58[[#This Row],[GENDER]]="M","Hombre","Mujer")</f>
        <v>Mujer</v>
      </c>
      <c r="U941" t="str">
        <f>_xlfn.CONCAT(Table58[[#This Row],[STATE]]," ", Table58[[#This Row],[DOMAIN]])</f>
        <v>IA T2</v>
      </c>
      <c r="V941" s="2">
        <f t="shared" ca="1" si="43"/>
        <v>45915</v>
      </c>
      <c r="W941" s="3">
        <f t="shared" ca="1" si="44"/>
        <v>45915.408431249998</v>
      </c>
      <c r="X941">
        <f>ROUND(Table58[[#This Row],[AVGGIFT]],1)</f>
        <v>8.5</v>
      </c>
    </row>
    <row r="942" spans="1:24" x14ac:dyDescent="0.35">
      <c r="A942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>
        <v>10909</v>
      </c>
      <c r="I942">
        <v>2</v>
      </c>
      <c r="J942">
        <v>78</v>
      </c>
      <c r="K942">
        <v>451</v>
      </c>
      <c r="L942">
        <v>441</v>
      </c>
      <c r="M942">
        <v>6.9090909089999997</v>
      </c>
      <c r="N942">
        <f>VLOOKUP(Table58[[#This Row],[CONTROLN]],vlookup_table[],2,FALSE)</f>
        <v>0</v>
      </c>
      <c r="O942">
        <f>VLOOKUP(Table58[[#This Row],[CONTROLN]],vlookup_table[],4,FALSE)</f>
        <v>2101</v>
      </c>
      <c r="P942" t="str">
        <f>VLOOKUP(Table58[[#This Row],[CONTROLN]],vlookup_table[],5,FALSE)</f>
        <v>T1</v>
      </c>
      <c r="Q942">
        <f>VLOOKUP(Table58[[#This Row],[CONTROLN]],vlookup_table[],7,FALSE)</f>
        <v>8</v>
      </c>
      <c r="R942">
        <f t="shared" si="42"/>
        <v>76</v>
      </c>
      <c r="S9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42" t="str">
        <f>IF(Table58[[#This Row],[GENDER]]="M","Hombre","Mujer")</f>
        <v>Mujer</v>
      </c>
      <c r="U942" t="str">
        <f>_xlfn.CONCAT(Table58[[#This Row],[STATE]]," ", Table58[[#This Row],[DOMAIN]])</f>
        <v>IL T1</v>
      </c>
      <c r="V942" s="2">
        <f t="shared" ca="1" si="43"/>
        <v>45915</v>
      </c>
      <c r="W942" s="3">
        <f t="shared" ca="1" si="44"/>
        <v>45915.408431249998</v>
      </c>
      <c r="X942">
        <f>ROUND(Table58[[#This Row],[AVGGIFT]],1)</f>
        <v>6.9</v>
      </c>
    </row>
    <row r="943" spans="1:24" x14ac:dyDescent="0.35">
      <c r="A943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  <c r="N943">
        <f>VLOOKUP(Table58[[#This Row],[CONTROLN]],vlookup_table[],2,FALSE)</f>
        <v>1002</v>
      </c>
      <c r="O943">
        <f>VLOOKUP(Table58[[#This Row],[CONTROLN]],vlookup_table[],4,FALSE)</f>
        <v>3101</v>
      </c>
      <c r="P943" t="str">
        <f>VLOOKUP(Table58[[#This Row],[CONTROLN]],vlookup_table[],5,FALSE)</f>
        <v>S1</v>
      </c>
      <c r="Q943">
        <f>VLOOKUP(Table58[[#This Row],[CONTROLN]],vlookup_table[],7,FALSE)</f>
        <v>25</v>
      </c>
      <c r="R943">
        <f t="shared" si="42"/>
        <v>66</v>
      </c>
      <c r="S9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43" t="str">
        <f>IF(Table58[[#This Row],[GENDER]]="M","Hombre","Mujer")</f>
        <v>Hombre</v>
      </c>
      <c r="U943" t="str">
        <f>_xlfn.CONCAT(Table58[[#This Row],[STATE]]," ", Table58[[#This Row],[DOMAIN]])</f>
        <v>IL S1</v>
      </c>
      <c r="V943" s="2">
        <f t="shared" ca="1" si="43"/>
        <v>45915</v>
      </c>
      <c r="W943" s="3">
        <f t="shared" ca="1" si="44"/>
        <v>45915.408431249998</v>
      </c>
      <c r="X943">
        <f>ROUND(Table58[[#This Row],[AVGGIFT]],1)</f>
        <v>13</v>
      </c>
    </row>
    <row r="944" spans="1:24" x14ac:dyDescent="0.35">
      <c r="A944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  <c r="N944">
        <f>VLOOKUP(Table58[[#This Row],[CONTROLN]],vlookup_table[],2,FALSE)</f>
        <v>28</v>
      </c>
      <c r="O944">
        <f>VLOOKUP(Table58[[#This Row],[CONTROLN]],vlookup_table[],4,FALSE)</f>
        <v>4801</v>
      </c>
      <c r="P944" t="str">
        <f>VLOOKUP(Table58[[#This Row],[CONTROLN]],vlookup_table[],5,FALSE)</f>
        <v>T1</v>
      </c>
      <c r="Q944">
        <f>VLOOKUP(Table58[[#This Row],[CONTROLN]],vlookup_table[],7,FALSE)</f>
        <v>10</v>
      </c>
      <c r="R944">
        <f t="shared" si="42"/>
        <v>49</v>
      </c>
      <c r="S9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44" t="str">
        <f>IF(Table58[[#This Row],[GENDER]]="M","Hombre","Mujer")</f>
        <v>Mujer</v>
      </c>
      <c r="U944" t="str">
        <f>_xlfn.CONCAT(Table58[[#This Row],[STATE]]," ", Table58[[#This Row],[DOMAIN]])</f>
        <v>WA T1</v>
      </c>
      <c r="V944" s="2">
        <f t="shared" ca="1" si="43"/>
        <v>45915</v>
      </c>
      <c r="W944" s="3">
        <f t="shared" ca="1" si="44"/>
        <v>45915.408431249998</v>
      </c>
      <c r="X944">
        <f>ROUND(Table58[[#This Row],[AVGGIFT]],1)</f>
        <v>11.3</v>
      </c>
    </row>
    <row r="945" spans="1:24" x14ac:dyDescent="0.35">
      <c r="A945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  <c r="N945">
        <f>VLOOKUP(Table58[[#This Row],[CONTROLN]],vlookup_table[],2,FALSE)</f>
        <v>1</v>
      </c>
      <c r="O945">
        <f>VLOOKUP(Table58[[#This Row],[CONTROLN]],vlookup_table[],4,FALSE)</f>
        <v>6101</v>
      </c>
      <c r="P945" t="str">
        <f>VLOOKUP(Table58[[#This Row],[CONTROLN]],vlookup_table[],5,FALSE)</f>
        <v>U1</v>
      </c>
      <c r="Q945">
        <f>VLOOKUP(Table58[[#This Row],[CONTROLN]],vlookup_table[],7,FALSE)</f>
        <v>20</v>
      </c>
      <c r="R945">
        <f t="shared" si="42"/>
        <v>36</v>
      </c>
      <c r="S9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45" t="str">
        <f>IF(Table58[[#This Row],[GENDER]]="M","Hombre","Mujer")</f>
        <v>Hombre</v>
      </c>
      <c r="U945" t="str">
        <f>_xlfn.CONCAT(Table58[[#This Row],[STATE]]," ", Table58[[#This Row],[DOMAIN]])</f>
        <v>OR U1</v>
      </c>
      <c r="V945" s="2">
        <f t="shared" ca="1" si="43"/>
        <v>45915</v>
      </c>
      <c r="W945" s="3">
        <f t="shared" ca="1" si="44"/>
        <v>45915.408431249998</v>
      </c>
      <c r="X945">
        <f>ROUND(Table58[[#This Row],[AVGGIFT]],1)</f>
        <v>10.6</v>
      </c>
    </row>
    <row r="946" spans="1:24" x14ac:dyDescent="0.35">
      <c r="A946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  <c r="N946">
        <f>VLOOKUP(Table58[[#This Row],[CONTROLN]],vlookup_table[],2,FALSE)</f>
        <v>0</v>
      </c>
      <c r="O946">
        <f>VLOOKUP(Table58[[#This Row],[CONTROLN]],vlookup_table[],4,FALSE)</f>
        <v>1801</v>
      </c>
      <c r="P946" t="str">
        <f>VLOOKUP(Table58[[#This Row],[CONTROLN]],vlookup_table[],5,FALSE)</f>
        <v>C2</v>
      </c>
      <c r="Q946">
        <f>VLOOKUP(Table58[[#This Row],[CONTROLN]],vlookup_table[],7,FALSE)</f>
        <v>30</v>
      </c>
      <c r="R946">
        <f t="shared" si="42"/>
        <v>79</v>
      </c>
      <c r="S9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46" t="str">
        <f>IF(Table58[[#This Row],[GENDER]]="M","Hombre","Mujer")</f>
        <v>Hombre</v>
      </c>
      <c r="U946" t="str">
        <f>_xlfn.CONCAT(Table58[[#This Row],[STATE]]," ", Table58[[#This Row],[DOMAIN]])</f>
        <v>FL C2</v>
      </c>
      <c r="V946" s="2">
        <f t="shared" ca="1" si="43"/>
        <v>45915</v>
      </c>
      <c r="W946" s="3">
        <f t="shared" ca="1" si="44"/>
        <v>45915.408431249998</v>
      </c>
      <c r="X946">
        <f>ROUND(Table58[[#This Row],[AVGGIFT]],1)</f>
        <v>12.1</v>
      </c>
    </row>
    <row r="947" spans="1:24" x14ac:dyDescent="0.35">
      <c r="A947">
        <v>181655</v>
      </c>
      <c r="B947" t="s">
        <v>41</v>
      </c>
      <c r="C947" t="s">
        <v>14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  <c r="N947">
        <f>VLOOKUP(Table58[[#This Row],[CONTROLN]],vlookup_table[],2,FALSE)</f>
        <v>2</v>
      </c>
      <c r="O947">
        <f>VLOOKUP(Table58[[#This Row],[CONTROLN]],vlookup_table[],4,FALSE)</f>
        <v>4212</v>
      </c>
      <c r="P947" t="str">
        <f>VLOOKUP(Table58[[#This Row],[CONTROLN]],vlookup_table[],5,FALSE)</f>
        <v>C2</v>
      </c>
      <c r="Q947">
        <f>VLOOKUP(Table58[[#This Row],[CONTROLN]],vlookup_table[],7,FALSE)</f>
        <v>50</v>
      </c>
      <c r="R947">
        <f t="shared" si="42"/>
        <v>54</v>
      </c>
      <c r="S9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47" t="str">
        <f>IF(Table58[[#This Row],[GENDER]]="M","Hombre","Mujer")</f>
        <v>Hombre</v>
      </c>
      <c r="U947" t="str">
        <f>_xlfn.CONCAT(Table58[[#This Row],[STATE]]," ", Table58[[#This Row],[DOMAIN]])</f>
        <v>WA C2</v>
      </c>
      <c r="V947" s="2">
        <f t="shared" ca="1" si="43"/>
        <v>45915</v>
      </c>
      <c r="W947" s="3">
        <f t="shared" ca="1" si="44"/>
        <v>45915.408431249998</v>
      </c>
      <c r="X947">
        <f>ROUND(Table58[[#This Row],[AVGGIFT]],1)</f>
        <v>15.1</v>
      </c>
    </row>
    <row r="948" spans="1:24" x14ac:dyDescent="0.35">
      <c r="A948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  <c r="N948">
        <f>VLOOKUP(Table58[[#This Row],[CONTROLN]],vlookup_table[],2,FALSE)</f>
        <v>0</v>
      </c>
      <c r="O948">
        <f>VLOOKUP(Table58[[#This Row],[CONTROLN]],vlookup_table[],4,FALSE)</f>
        <v>0</v>
      </c>
      <c r="P948" t="str">
        <f>VLOOKUP(Table58[[#This Row],[CONTROLN]],vlookup_table[],5,FALSE)</f>
        <v>C2</v>
      </c>
      <c r="Q948">
        <f>VLOOKUP(Table58[[#This Row],[CONTROLN]],vlookup_table[],7,FALSE)</f>
        <v>21</v>
      </c>
      <c r="R948" t="str">
        <f t="shared" si="42"/>
        <v/>
      </c>
      <c r="S9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48" t="str">
        <f>IF(Table58[[#This Row],[GENDER]]="M","Hombre","Mujer")</f>
        <v>Mujer</v>
      </c>
      <c r="U948" t="str">
        <f>_xlfn.CONCAT(Table58[[#This Row],[STATE]]," ", Table58[[#This Row],[DOMAIN]])</f>
        <v>IL C2</v>
      </c>
      <c r="V948" s="2">
        <f t="shared" ca="1" si="43"/>
        <v>45915</v>
      </c>
      <c r="W948" s="3">
        <f t="shared" ca="1" si="44"/>
        <v>45915.408431249998</v>
      </c>
      <c r="X948">
        <f>ROUND(Table58[[#This Row],[AVGGIFT]],1)</f>
        <v>15</v>
      </c>
    </row>
    <row r="949" spans="1:24" x14ac:dyDescent="0.35">
      <c r="A949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  <c r="N949">
        <f>VLOOKUP(Table58[[#This Row],[CONTROLN]],vlookup_table[],2,FALSE)</f>
        <v>1</v>
      </c>
      <c r="O949">
        <f>VLOOKUP(Table58[[#This Row],[CONTROLN]],vlookup_table[],4,FALSE)</f>
        <v>6901</v>
      </c>
      <c r="P949" t="str">
        <f>VLOOKUP(Table58[[#This Row],[CONTROLN]],vlookup_table[],5,FALSE)</f>
        <v>T2</v>
      </c>
      <c r="Q949">
        <f>VLOOKUP(Table58[[#This Row],[CONTROLN]],vlookup_table[],7,FALSE)</f>
        <v>10</v>
      </c>
      <c r="R949">
        <f t="shared" si="42"/>
        <v>28</v>
      </c>
      <c r="S9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49" t="str">
        <f>IF(Table58[[#This Row],[GENDER]]="M","Hombre","Mujer")</f>
        <v>Hombre</v>
      </c>
      <c r="U949" t="str">
        <f>_xlfn.CONCAT(Table58[[#This Row],[STATE]]," ", Table58[[#This Row],[DOMAIN]])</f>
        <v>TX T2</v>
      </c>
      <c r="V949" s="2">
        <f t="shared" ca="1" si="43"/>
        <v>45915</v>
      </c>
      <c r="W949" s="3">
        <f t="shared" ca="1" si="44"/>
        <v>45915.408431249998</v>
      </c>
      <c r="X949">
        <f>ROUND(Table58[[#This Row],[AVGGIFT]],1)</f>
        <v>25</v>
      </c>
    </row>
    <row r="950" spans="1:24" x14ac:dyDescent="0.35">
      <c r="A950">
        <v>81823</v>
      </c>
      <c r="B950" t="s">
        <v>36</v>
      </c>
      <c r="C950" t="s">
        <v>14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  <c r="N950">
        <f>VLOOKUP(Table58[[#This Row],[CONTROLN]],vlookup_table[],2,FALSE)</f>
        <v>1</v>
      </c>
      <c r="O950">
        <f>VLOOKUP(Table58[[#This Row],[CONTROLN]],vlookup_table[],4,FALSE)</f>
        <v>4001</v>
      </c>
      <c r="P950" t="str">
        <f>VLOOKUP(Table58[[#This Row],[CONTROLN]],vlookup_table[],5,FALSE)</f>
        <v>R2</v>
      </c>
      <c r="Q950">
        <f>VLOOKUP(Table58[[#This Row],[CONTROLN]],vlookup_table[],7,FALSE)</f>
        <v>45</v>
      </c>
      <c r="R950">
        <f t="shared" si="42"/>
        <v>57</v>
      </c>
      <c r="S9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50" t="str">
        <f>IF(Table58[[#This Row],[GENDER]]="M","Hombre","Mujer")</f>
        <v>Hombre</v>
      </c>
      <c r="U950" t="str">
        <f>_xlfn.CONCAT(Table58[[#This Row],[STATE]]," ", Table58[[#This Row],[DOMAIN]])</f>
        <v>WI R2</v>
      </c>
      <c r="V950" s="2">
        <f t="shared" ca="1" si="43"/>
        <v>45915</v>
      </c>
      <c r="W950" s="3">
        <f t="shared" ca="1" si="44"/>
        <v>45915.408431249998</v>
      </c>
      <c r="X950">
        <f>ROUND(Table58[[#This Row],[AVGGIFT]],1)</f>
        <v>25</v>
      </c>
    </row>
    <row r="951" spans="1:24" x14ac:dyDescent="0.35">
      <c r="A95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  <c r="N951">
        <f>VLOOKUP(Table58[[#This Row],[CONTROLN]],vlookup_table[],2,FALSE)</f>
        <v>1</v>
      </c>
      <c r="O951">
        <f>VLOOKUP(Table58[[#This Row],[CONTROLN]],vlookup_table[],4,FALSE)</f>
        <v>5201</v>
      </c>
      <c r="P951" t="str">
        <f>VLOOKUP(Table58[[#This Row],[CONTROLN]],vlookup_table[],5,FALSE)</f>
        <v>U1</v>
      </c>
      <c r="Q951">
        <f>VLOOKUP(Table58[[#This Row],[CONTROLN]],vlookup_table[],7,FALSE)</f>
        <v>17</v>
      </c>
      <c r="R951">
        <f t="shared" si="42"/>
        <v>45</v>
      </c>
      <c r="S9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51" t="str">
        <f>IF(Table58[[#This Row],[GENDER]]="M","Hombre","Mujer")</f>
        <v>Hombre</v>
      </c>
      <c r="U951" t="str">
        <f>_xlfn.CONCAT(Table58[[#This Row],[STATE]]," ", Table58[[#This Row],[DOMAIN]])</f>
        <v>CA U1</v>
      </c>
      <c r="V951" s="2">
        <f t="shared" ca="1" si="43"/>
        <v>45915</v>
      </c>
      <c r="W951" s="3">
        <f t="shared" ca="1" si="44"/>
        <v>45915.408431249998</v>
      </c>
      <c r="X951">
        <f>ROUND(Table58[[#This Row],[AVGGIFT]],1)</f>
        <v>15.1</v>
      </c>
    </row>
    <row r="952" spans="1:24" x14ac:dyDescent="0.35">
      <c r="A952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  <c r="N952">
        <f>VLOOKUP(Table58[[#This Row],[CONTROLN]],vlookup_table[],2,FALSE)</f>
        <v>0</v>
      </c>
      <c r="O952">
        <f>VLOOKUP(Table58[[#This Row],[CONTROLN]],vlookup_table[],4,FALSE)</f>
        <v>3601</v>
      </c>
      <c r="P952" t="str">
        <f>VLOOKUP(Table58[[#This Row],[CONTROLN]],vlookup_table[],5,FALSE)</f>
        <v>C3</v>
      </c>
      <c r="Q952">
        <f>VLOOKUP(Table58[[#This Row],[CONTROLN]],vlookup_table[],7,FALSE)</f>
        <v>7</v>
      </c>
      <c r="R952">
        <f t="shared" si="42"/>
        <v>61</v>
      </c>
      <c r="S9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52" t="str">
        <f>IF(Table58[[#This Row],[GENDER]]="M","Hombre","Mujer")</f>
        <v>Mujer</v>
      </c>
      <c r="U952" t="str">
        <f>_xlfn.CONCAT(Table58[[#This Row],[STATE]]," ", Table58[[#This Row],[DOMAIN]])</f>
        <v>IA C3</v>
      </c>
      <c r="V952" s="2">
        <f t="shared" ca="1" si="43"/>
        <v>45915</v>
      </c>
      <c r="W952" s="3">
        <f t="shared" ca="1" si="44"/>
        <v>45915.408431249998</v>
      </c>
      <c r="X952">
        <f>ROUND(Table58[[#This Row],[AVGGIFT]],1)</f>
        <v>7</v>
      </c>
    </row>
    <row r="953" spans="1:24" x14ac:dyDescent="0.35">
      <c r="A953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  <c r="N953">
        <f>VLOOKUP(Table58[[#This Row],[CONTROLN]],vlookup_table[],2,FALSE)</f>
        <v>1</v>
      </c>
      <c r="O953">
        <f>VLOOKUP(Table58[[#This Row],[CONTROLN]],vlookup_table[],4,FALSE)</f>
        <v>3801</v>
      </c>
      <c r="P953" t="str">
        <f>VLOOKUP(Table58[[#This Row],[CONTROLN]],vlookup_table[],5,FALSE)</f>
        <v>T2</v>
      </c>
      <c r="Q953">
        <f>VLOOKUP(Table58[[#This Row],[CONTROLN]],vlookup_table[],7,FALSE)</f>
        <v>15</v>
      </c>
      <c r="R953">
        <f t="shared" si="42"/>
        <v>59</v>
      </c>
      <c r="S9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53" t="str">
        <f>IF(Table58[[#This Row],[GENDER]]="M","Hombre","Mujer")</f>
        <v>Hombre</v>
      </c>
      <c r="U953" t="str">
        <f>_xlfn.CONCAT(Table58[[#This Row],[STATE]]," ", Table58[[#This Row],[DOMAIN]])</f>
        <v>NC T2</v>
      </c>
      <c r="V953" s="2">
        <f t="shared" ca="1" si="43"/>
        <v>45915</v>
      </c>
      <c r="W953" s="3">
        <f t="shared" ca="1" si="44"/>
        <v>45915.408431249998</v>
      </c>
      <c r="X953">
        <f>ROUND(Table58[[#This Row],[AVGGIFT]],1)</f>
        <v>15</v>
      </c>
    </row>
    <row r="954" spans="1:24" x14ac:dyDescent="0.35">
      <c r="A954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  <c r="N954">
        <f>VLOOKUP(Table58[[#This Row],[CONTROLN]],vlookup_table[],2,FALSE)</f>
        <v>1</v>
      </c>
      <c r="O954">
        <f>VLOOKUP(Table58[[#This Row],[CONTROLN]],vlookup_table[],4,FALSE)</f>
        <v>1811</v>
      </c>
      <c r="P954" t="str">
        <f>VLOOKUP(Table58[[#This Row],[CONTROLN]],vlookup_table[],5,FALSE)</f>
        <v>R2</v>
      </c>
      <c r="Q954">
        <f>VLOOKUP(Table58[[#This Row],[CONTROLN]],vlookup_table[],7,FALSE)</f>
        <v>15</v>
      </c>
      <c r="R954">
        <f t="shared" si="42"/>
        <v>78</v>
      </c>
      <c r="S9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54" t="str">
        <f>IF(Table58[[#This Row],[GENDER]]="M","Hombre","Mujer")</f>
        <v>Hombre</v>
      </c>
      <c r="U954" t="str">
        <f>_xlfn.CONCAT(Table58[[#This Row],[STATE]]," ", Table58[[#This Row],[DOMAIN]])</f>
        <v>KY R2</v>
      </c>
      <c r="V954" s="2">
        <f t="shared" ca="1" si="43"/>
        <v>45915</v>
      </c>
      <c r="W954" s="3">
        <f t="shared" ca="1" si="44"/>
        <v>45915.408431249998</v>
      </c>
      <c r="X954">
        <f>ROUND(Table58[[#This Row],[AVGGIFT]],1)</f>
        <v>15</v>
      </c>
    </row>
    <row r="955" spans="1:24" x14ac:dyDescent="0.35">
      <c r="A955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  <c r="N955">
        <f>VLOOKUP(Table58[[#This Row],[CONTROLN]],vlookup_table[],2,FALSE)</f>
        <v>1</v>
      </c>
      <c r="O955">
        <f>VLOOKUP(Table58[[#This Row],[CONTROLN]],vlookup_table[],4,FALSE)</f>
        <v>5002</v>
      </c>
      <c r="P955" t="str">
        <f>VLOOKUP(Table58[[#This Row],[CONTROLN]],vlookup_table[],5,FALSE)</f>
        <v>C2</v>
      </c>
      <c r="Q955">
        <f>VLOOKUP(Table58[[#This Row],[CONTROLN]],vlookup_table[],7,FALSE)</f>
        <v>23</v>
      </c>
      <c r="R955">
        <f t="shared" si="42"/>
        <v>47</v>
      </c>
      <c r="S9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55" t="str">
        <f>IF(Table58[[#This Row],[GENDER]]="M","Hombre","Mujer")</f>
        <v>Hombre</v>
      </c>
      <c r="U955" t="str">
        <f>_xlfn.CONCAT(Table58[[#This Row],[STATE]]," ", Table58[[#This Row],[DOMAIN]])</f>
        <v>TX C2</v>
      </c>
      <c r="V955" s="2">
        <f t="shared" ca="1" si="43"/>
        <v>45915</v>
      </c>
      <c r="W955" s="3">
        <f t="shared" ca="1" si="44"/>
        <v>45915.408431249998</v>
      </c>
      <c r="X955">
        <f>ROUND(Table58[[#This Row],[AVGGIFT]],1)</f>
        <v>15.3</v>
      </c>
    </row>
    <row r="956" spans="1:24" x14ac:dyDescent="0.35">
      <c r="A956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  <c r="N956">
        <f>VLOOKUP(Table58[[#This Row],[CONTROLN]],vlookup_table[],2,FALSE)</f>
        <v>0</v>
      </c>
      <c r="O956">
        <f>VLOOKUP(Table58[[#This Row],[CONTROLN]],vlookup_table[],4,FALSE)</f>
        <v>3501</v>
      </c>
      <c r="P956" t="str">
        <f>VLOOKUP(Table58[[#This Row],[CONTROLN]],vlookup_table[],5,FALSE)</f>
        <v>T1</v>
      </c>
      <c r="Q956">
        <f>VLOOKUP(Table58[[#This Row],[CONTROLN]],vlookup_table[],7,FALSE)</f>
        <v>20</v>
      </c>
      <c r="R956">
        <f t="shared" si="42"/>
        <v>62</v>
      </c>
      <c r="S9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56" t="str">
        <f>IF(Table58[[#This Row],[GENDER]]="M","Hombre","Mujer")</f>
        <v>Mujer</v>
      </c>
      <c r="U956" t="str">
        <f>_xlfn.CONCAT(Table58[[#This Row],[STATE]]," ", Table58[[#This Row],[DOMAIN]])</f>
        <v>MI T1</v>
      </c>
      <c r="V956" s="2">
        <f t="shared" ca="1" si="43"/>
        <v>45915</v>
      </c>
      <c r="W956" s="3">
        <f t="shared" ca="1" si="44"/>
        <v>45915.408431249998</v>
      </c>
      <c r="X956">
        <f>ROUND(Table58[[#This Row],[AVGGIFT]],1)</f>
        <v>42.5</v>
      </c>
    </row>
    <row r="957" spans="1:24" x14ac:dyDescent="0.35">
      <c r="A957">
        <v>132558</v>
      </c>
      <c r="B957" t="s">
        <v>67</v>
      </c>
      <c r="C957" t="s">
        <v>14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  <c r="N957">
        <f>VLOOKUP(Table58[[#This Row],[CONTROLN]],vlookup_table[],2,FALSE)</f>
        <v>1</v>
      </c>
      <c r="O957">
        <f>VLOOKUP(Table58[[#This Row],[CONTROLN]],vlookup_table[],4,FALSE)</f>
        <v>4201</v>
      </c>
      <c r="P957" t="str">
        <f>VLOOKUP(Table58[[#This Row],[CONTROLN]],vlookup_table[],5,FALSE)</f>
        <v>T1</v>
      </c>
      <c r="Q957">
        <f>VLOOKUP(Table58[[#This Row],[CONTROLN]],vlookup_table[],7,FALSE)</f>
        <v>15</v>
      </c>
      <c r="R957">
        <f t="shared" si="42"/>
        <v>55</v>
      </c>
      <c r="S9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57" t="str">
        <f>IF(Table58[[#This Row],[GENDER]]="M","Hombre","Mujer")</f>
        <v>Hombre</v>
      </c>
      <c r="U957" t="str">
        <f>_xlfn.CONCAT(Table58[[#This Row],[STATE]]," ", Table58[[#This Row],[DOMAIN]])</f>
        <v>WY T1</v>
      </c>
      <c r="V957" s="2">
        <f t="shared" ca="1" si="43"/>
        <v>45915</v>
      </c>
      <c r="W957" s="3">
        <f t="shared" ca="1" si="44"/>
        <v>45915.408431249998</v>
      </c>
      <c r="X957">
        <f>ROUND(Table58[[#This Row],[AVGGIFT]],1)</f>
        <v>15</v>
      </c>
    </row>
    <row r="958" spans="1:24" x14ac:dyDescent="0.35">
      <c r="A958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  <c r="N958">
        <f>VLOOKUP(Table58[[#This Row],[CONTROLN]],vlookup_table[],2,FALSE)</f>
        <v>0</v>
      </c>
      <c r="O958">
        <f>VLOOKUP(Table58[[#This Row],[CONTROLN]],vlookup_table[],4,FALSE)</f>
        <v>2205</v>
      </c>
      <c r="P958" t="str">
        <f>VLOOKUP(Table58[[#This Row],[CONTROLN]],vlookup_table[],5,FALSE)</f>
        <v>R2</v>
      </c>
      <c r="Q958">
        <f>VLOOKUP(Table58[[#This Row],[CONTROLN]],vlookup_table[],7,FALSE)</f>
        <v>8</v>
      </c>
      <c r="R958">
        <f t="shared" si="42"/>
        <v>75</v>
      </c>
      <c r="S9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58" t="str">
        <f>IF(Table58[[#This Row],[GENDER]]="M","Hombre","Mujer")</f>
        <v>Hombre</v>
      </c>
      <c r="U958" t="str">
        <f>_xlfn.CONCAT(Table58[[#This Row],[STATE]]," ", Table58[[#This Row],[DOMAIN]])</f>
        <v>MN R2</v>
      </c>
      <c r="V958" s="2">
        <f t="shared" ca="1" si="43"/>
        <v>45915</v>
      </c>
      <c r="W958" s="3">
        <f t="shared" ca="1" si="44"/>
        <v>45915.408431249998</v>
      </c>
      <c r="X958">
        <f>ROUND(Table58[[#This Row],[AVGGIFT]],1)</f>
        <v>5.9</v>
      </c>
    </row>
    <row r="959" spans="1:24" x14ac:dyDescent="0.35">
      <c r="A959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  <c r="N959">
        <f>VLOOKUP(Table58[[#This Row],[CONTROLN]],vlookup_table[],2,FALSE)</f>
        <v>2</v>
      </c>
      <c r="O959">
        <f>VLOOKUP(Table58[[#This Row],[CONTROLN]],vlookup_table[],4,FALSE)</f>
        <v>5701</v>
      </c>
      <c r="P959" t="str">
        <f>VLOOKUP(Table58[[#This Row],[CONTROLN]],vlookup_table[],5,FALSE)</f>
        <v>U3</v>
      </c>
      <c r="Q959">
        <f>VLOOKUP(Table58[[#This Row],[CONTROLN]],vlookup_table[],7,FALSE)</f>
        <v>25</v>
      </c>
      <c r="R959">
        <f t="shared" si="42"/>
        <v>40</v>
      </c>
      <c r="S9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59" t="str">
        <f>IF(Table58[[#This Row],[GENDER]]="M","Hombre","Mujer")</f>
        <v>Hombre</v>
      </c>
      <c r="U959" t="str">
        <f>_xlfn.CONCAT(Table58[[#This Row],[STATE]]," ", Table58[[#This Row],[DOMAIN]])</f>
        <v>FL U3</v>
      </c>
      <c r="V959" s="2">
        <f t="shared" ca="1" si="43"/>
        <v>45915</v>
      </c>
      <c r="W959" s="3">
        <f t="shared" ca="1" si="44"/>
        <v>45915.408431249998</v>
      </c>
      <c r="X959">
        <f>ROUND(Table58[[#This Row],[AVGGIFT]],1)</f>
        <v>16.3</v>
      </c>
    </row>
    <row r="960" spans="1:24" x14ac:dyDescent="0.35">
      <c r="A960">
        <v>47111</v>
      </c>
      <c r="B960" t="s">
        <v>44</v>
      </c>
      <c r="C960" t="s">
        <v>14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  <c r="N960">
        <f>VLOOKUP(Table58[[#This Row],[CONTROLN]],vlookup_table[],2,FALSE)</f>
        <v>0</v>
      </c>
      <c r="O960">
        <f>VLOOKUP(Table58[[#This Row],[CONTROLN]],vlookup_table[],4,FALSE)</f>
        <v>2401</v>
      </c>
      <c r="P960" t="str">
        <f>VLOOKUP(Table58[[#This Row],[CONTROLN]],vlookup_table[],5,FALSE)</f>
        <v>R3</v>
      </c>
      <c r="Q960">
        <f>VLOOKUP(Table58[[#This Row],[CONTROLN]],vlookup_table[],7,FALSE)</f>
        <v>5</v>
      </c>
      <c r="R960">
        <f t="shared" si="42"/>
        <v>73</v>
      </c>
      <c r="S9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60" t="str">
        <f>IF(Table58[[#This Row],[GENDER]]="M","Hombre","Mujer")</f>
        <v>Hombre</v>
      </c>
      <c r="U960" t="str">
        <f>_xlfn.CONCAT(Table58[[#This Row],[STATE]]," ", Table58[[#This Row],[DOMAIN]])</f>
        <v>AL R3</v>
      </c>
      <c r="V960" s="2">
        <f t="shared" ca="1" si="43"/>
        <v>45915</v>
      </c>
      <c r="W960" s="3">
        <f t="shared" ca="1" si="44"/>
        <v>45915.408431249998</v>
      </c>
      <c r="X960">
        <f>ROUND(Table58[[#This Row],[AVGGIFT]],1)</f>
        <v>3.8</v>
      </c>
    </row>
    <row r="961" spans="1:24" x14ac:dyDescent="0.35">
      <c r="A961">
        <v>165620</v>
      </c>
      <c r="B961" t="s">
        <v>22</v>
      </c>
      <c r="C961" t="s">
        <v>109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  <c r="N961">
        <f>VLOOKUP(Table58[[#This Row],[CONTROLN]],vlookup_table[],2,FALSE)</f>
        <v>0</v>
      </c>
      <c r="O961">
        <f>VLOOKUP(Table58[[#This Row],[CONTROLN]],vlookup_table[],4,FALSE)</f>
        <v>2801</v>
      </c>
      <c r="P961" t="str">
        <f>VLOOKUP(Table58[[#This Row],[CONTROLN]],vlookup_table[],5,FALSE)</f>
        <v>U3</v>
      </c>
      <c r="Q961">
        <f>VLOOKUP(Table58[[#This Row],[CONTROLN]],vlookup_table[],7,FALSE)</f>
        <v>4</v>
      </c>
      <c r="R961">
        <f t="shared" si="42"/>
        <v>69</v>
      </c>
      <c r="S9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61" t="str">
        <f>IF(Table58[[#This Row],[GENDER]]="M","Hombre","Mujer")</f>
        <v>Mujer</v>
      </c>
      <c r="U961" t="str">
        <f>_xlfn.CONCAT(Table58[[#This Row],[STATE]]," ", Table58[[#This Row],[DOMAIN]])</f>
        <v>CA U3</v>
      </c>
      <c r="V961" s="2">
        <f t="shared" ca="1" si="43"/>
        <v>45915</v>
      </c>
      <c r="W961" s="3">
        <f t="shared" ca="1" si="44"/>
        <v>45915.408431249998</v>
      </c>
      <c r="X961">
        <f>ROUND(Table58[[#This Row],[AVGGIFT]],1)</f>
        <v>3.2</v>
      </c>
    </row>
    <row r="962" spans="1:24" x14ac:dyDescent="0.35">
      <c r="A962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  <c r="N962">
        <f>VLOOKUP(Table58[[#This Row],[CONTROLN]],vlookup_table[],2,FALSE)</f>
        <v>0</v>
      </c>
      <c r="O962">
        <f>VLOOKUP(Table58[[#This Row],[CONTROLN]],vlookup_table[],4,FALSE)</f>
        <v>6101</v>
      </c>
      <c r="P962" t="str">
        <f>VLOOKUP(Table58[[#This Row],[CONTROLN]],vlookup_table[],5,FALSE)</f>
        <v>R3</v>
      </c>
      <c r="Q962">
        <f>VLOOKUP(Table58[[#This Row],[CONTROLN]],vlookup_table[],7,FALSE)</f>
        <v>9</v>
      </c>
      <c r="R962">
        <f t="shared" ref="R962:R1025" si="45">IF(OR(O962="",O962=0),"",(1997-(1900+INT(O962/100)))-IF(MOD(O962,100)&gt;6,1,0))</f>
        <v>36</v>
      </c>
      <c r="S9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62" t="str">
        <f>IF(Table58[[#This Row],[GENDER]]="M","Hombre","Mujer")</f>
        <v>Hombre</v>
      </c>
      <c r="U962" t="str">
        <f>_xlfn.CONCAT(Table58[[#This Row],[STATE]]," ", Table58[[#This Row],[DOMAIN]])</f>
        <v>IN R3</v>
      </c>
      <c r="V962" s="2">
        <f t="shared" ref="V962:V1025" ca="1" si="46">TODAY()</f>
        <v>45915</v>
      </c>
      <c r="W962" s="3">
        <f t="shared" ref="W962:W1025" ca="1" si="47">NOW()</f>
        <v>45915.408431249998</v>
      </c>
      <c r="X962">
        <f>ROUND(Table58[[#This Row],[AVGGIFT]],1)</f>
        <v>8.1999999999999993</v>
      </c>
    </row>
    <row r="963" spans="1:24" x14ac:dyDescent="0.35">
      <c r="A963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  <c r="N963">
        <f>VLOOKUP(Table58[[#This Row],[CONTROLN]],vlookup_table[],2,FALSE)</f>
        <v>2</v>
      </c>
      <c r="O963">
        <f>VLOOKUP(Table58[[#This Row],[CONTROLN]],vlookup_table[],4,FALSE)</f>
        <v>0</v>
      </c>
      <c r="P963" t="str">
        <f>VLOOKUP(Table58[[#This Row],[CONTROLN]],vlookup_table[],5,FALSE)</f>
        <v>R3</v>
      </c>
      <c r="Q963">
        <f>VLOOKUP(Table58[[#This Row],[CONTROLN]],vlookup_table[],7,FALSE)</f>
        <v>5</v>
      </c>
      <c r="R963" t="str">
        <f t="shared" si="45"/>
        <v/>
      </c>
      <c r="S9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63" t="str">
        <f>IF(Table58[[#This Row],[GENDER]]="M","Hombre","Mujer")</f>
        <v>Mujer</v>
      </c>
      <c r="U963" t="str">
        <f>_xlfn.CONCAT(Table58[[#This Row],[STATE]]," ", Table58[[#This Row],[DOMAIN]])</f>
        <v>GA R3</v>
      </c>
      <c r="V963" s="2">
        <f t="shared" ca="1" si="46"/>
        <v>45915</v>
      </c>
      <c r="W963" s="3">
        <f t="shared" ca="1" si="47"/>
        <v>45915.408431249998</v>
      </c>
      <c r="X963">
        <f>ROUND(Table58[[#This Row],[AVGGIFT]],1)</f>
        <v>9.1999999999999993</v>
      </c>
    </row>
    <row r="964" spans="1:24" x14ac:dyDescent="0.35">
      <c r="A964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  <c r="N964">
        <f>VLOOKUP(Table58[[#This Row],[CONTROLN]],vlookup_table[],2,FALSE)</f>
        <v>1</v>
      </c>
      <c r="O964">
        <f>VLOOKUP(Table58[[#This Row],[CONTROLN]],vlookup_table[],4,FALSE)</f>
        <v>0</v>
      </c>
      <c r="P964" t="str">
        <f>VLOOKUP(Table58[[#This Row],[CONTROLN]],vlookup_table[],5,FALSE)</f>
        <v>C1</v>
      </c>
      <c r="Q964">
        <f>VLOOKUP(Table58[[#This Row],[CONTROLN]],vlookup_table[],7,FALSE)</f>
        <v>11</v>
      </c>
      <c r="R964" t="str">
        <f t="shared" si="45"/>
        <v/>
      </c>
      <c r="S9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64" t="str">
        <f>IF(Table58[[#This Row],[GENDER]]="M","Hombre","Mujer")</f>
        <v>Hombre</v>
      </c>
      <c r="U964" t="str">
        <f>_xlfn.CONCAT(Table58[[#This Row],[STATE]]," ", Table58[[#This Row],[DOMAIN]])</f>
        <v>FL C1</v>
      </c>
      <c r="V964" s="2">
        <f t="shared" ca="1" si="46"/>
        <v>45915</v>
      </c>
      <c r="W964" s="3">
        <f t="shared" ca="1" si="47"/>
        <v>45915.408431249998</v>
      </c>
      <c r="X964">
        <f>ROUND(Table58[[#This Row],[AVGGIFT]],1)</f>
        <v>15</v>
      </c>
    </row>
    <row r="965" spans="1:24" x14ac:dyDescent="0.35">
      <c r="A965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  <c r="N965">
        <f>VLOOKUP(Table58[[#This Row],[CONTROLN]],vlookup_table[],2,FALSE)</f>
        <v>1002</v>
      </c>
      <c r="O965">
        <f>VLOOKUP(Table58[[#This Row],[CONTROLN]],vlookup_table[],4,FALSE)</f>
        <v>0</v>
      </c>
      <c r="P965" t="str">
        <f>VLOOKUP(Table58[[#This Row],[CONTROLN]],vlookup_table[],5,FALSE)</f>
        <v>T2</v>
      </c>
      <c r="Q965">
        <f>VLOOKUP(Table58[[#This Row],[CONTROLN]],vlookup_table[],7,FALSE)</f>
        <v>100</v>
      </c>
      <c r="R965" t="str">
        <f t="shared" si="45"/>
        <v/>
      </c>
      <c r="S9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65" t="str">
        <f>IF(Table58[[#This Row],[GENDER]]="M","Hombre","Mujer")</f>
        <v>Hombre</v>
      </c>
      <c r="U965" t="str">
        <f>_xlfn.CONCAT(Table58[[#This Row],[STATE]]," ", Table58[[#This Row],[DOMAIN]])</f>
        <v>ID T2</v>
      </c>
      <c r="V965" s="2">
        <f t="shared" ca="1" si="46"/>
        <v>45915</v>
      </c>
      <c r="W965" s="3">
        <f t="shared" ca="1" si="47"/>
        <v>45915.408431249998</v>
      </c>
      <c r="X965">
        <f>ROUND(Table58[[#This Row],[AVGGIFT]],1)</f>
        <v>46.3</v>
      </c>
    </row>
    <row r="966" spans="1:24" x14ac:dyDescent="0.35">
      <c r="A966">
        <v>63000</v>
      </c>
      <c r="B966" t="s">
        <v>34</v>
      </c>
      <c r="C966" t="s">
        <v>109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  <c r="N966">
        <f>VLOOKUP(Table58[[#This Row],[CONTROLN]],vlookup_table[],2,FALSE)</f>
        <v>0</v>
      </c>
      <c r="O966">
        <f>VLOOKUP(Table58[[#This Row],[CONTROLN]],vlookup_table[],4,FALSE)</f>
        <v>0</v>
      </c>
      <c r="P966" t="str">
        <f>VLOOKUP(Table58[[#This Row],[CONTROLN]],vlookup_table[],5,FALSE)</f>
        <v>T3</v>
      </c>
      <c r="Q966">
        <f>VLOOKUP(Table58[[#This Row],[CONTROLN]],vlookup_table[],7,FALSE)</f>
        <v>25</v>
      </c>
      <c r="R966" t="str">
        <f t="shared" si="45"/>
        <v/>
      </c>
      <c r="S9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66" t="str">
        <f>IF(Table58[[#This Row],[GENDER]]="M","Hombre","Mujer")</f>
        <v>Mujer</v>
      </c>
      <c r="U966" t="str">
        <f>_xlfn.CONCAT(Table58[[#This Row],[STATE]]," ", Table58[[#This Row],[DOMAIN]])</f>
        <v>IN T3</v>
      </c>
      <c r="V966" s="2">
        <f t="shared" ca="1" si="46"/>
        <v>45915</v>
      </c>
      <c r="W966" s="3">
        <f t="shared" ca="1" si="47"/>
        <v>45915.408431249998</v>
      </c>
      <c r="X966">
        <f>ROUND(Table58[[#This Row],[AVGGIFT]],1)</f>
        <v>20</v>
      </c>
    </row>
    <row r="967" spans="1:24" x14ac:dyDescent="0.35">
      <c r="A967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  <c r="N967">
        <f>VLOOKUP(Table58[[#This Row],[CONTROLN]],vlookup_table[],2,FALSE)</f>
        <v>0</v>
      </c>
      <c r="O967">
        <f>VLOOKUP(Table58[[#This Row],[CONTROLN]],vlookup_table[],4,FALSE)</f>
        <v>0</v>
      </c>
      <c r="P967" t="str">
        <f>VLOOKUP(Table58[[#This Row],[CONTROLN]],vlookup_table[],5,FALSE)</f>
        <v>C2</v>
      </c>
      <c r="Q967">
        <f>VLOOKUP(Table58[[#This Row],[CONTROLN]],vlookup_table[],7,FALSE)</f>
        <v>10</v>
      </c>
      <c r="R967" t="str">
        <f t="shared" si="45"/>
        <v/>
      </c>
      <c r="S9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67" t="str">
        <f>IF(Table58[[#This Row],[GENDER]]="M","Hombre","Mujer")</f>
        <v>Mujer</v>
      </c>
      <c r="U967" t="str">
        <f>_xlfn.CONCAT(Table58[[#This Row],[STATE]]," ", Table58[[#This Row],[DOMAIN]])</f>
        <v>IA C2</v>
      </c>
      <c r="V967" s="2">
        <f t="shared" ca="1" si="46"/>
        <v>45915</v>
      </c>
      <c r="W967" s="3">
        <f t="shared" ca="1" si="47"/>
        <v>45915.408431249998</v>
      </c>
      <c r="X967">
        <f>ROUND(Table58[[#This Row],[AVGGIFT]],1)</f>
        <v>8.6999999999999993</v>
      </c>
    </row>
    <row r="968" spans="1:24" x14ac:dyDescent="0.35">
      <c r="A968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  <c r="N968">
        <f>VLOOKUP(Table58[[#This Row],[CONTROLN]],vlookup_table[],2,FALSE)</f>
        <v>1</v>
      </c>
      <c r="O968">
        <f>VLOOKUP(Table58[[#This Row],[CONTROLN]],vlookup_table[],4,FALSE)</f>
        <v>4812</v>
      </c>
      <c r="P968" t="str">
        <f>VLOOKUP(Table58[[#This Row],[CONTROLN]],vlookup_table[],5,FALSE)</f>
        <v>R2</v>
      </c>
      <c r="Q968">
        <f>VLOOKUP(Table58[[#This Row],[CONTROLN]],vlookup_table[],7,FALSE)</f>
        <v>25</v>
      </c>
      <c r="R968">
        <f t="shared" si="45"/>
        <v>48</v>
      </c>
      <c r="S9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68" t="str">
        <f>IF(Table58[[#This Row],[GENDER]]="M","Hombre","Mujer")</f>
        <v>Hombre</v>
      </c>
      <c r="U968" t="str">
        <f>_xlfn.CONCAT(Table58[[#This Row],[STATE]]," ", Table58[[#This Row],[DOMAIN]])</f>
        <v>CO R2</v>
      </c>
      <c r="V968" s="2">
        <f t="shared" ca="1" si="46"/>
        <v>45915</v>
      </c>
      <c r="W968" s="3">
        <f t="shared" ca="1" si="47"/>
        <v>45915.408431249998</v>
      </c>
      <c r="X968">
        <f>ROUND(Table58[[#This Row],[AVGGIFT]],1)</f>
        <v>14.8</v>
      </c>
    </row>
    <row r="969" spans="1:24" x14ac:dyDescent="0.35">
      <c r="A969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  <c r="N969">
        <f>VLOOKUP(Table58[[#This Row],[CONTROLN]],vlookup_table[],2,FALSE)</f>
        <v>0</v>
      </c>
      <c r="O969">
        <f>VLOOKUP(Table58[[#This Row],[CONTROLN]],vlookup_table[],4,FALSE)</f>
        <v>2901</v>
      </c>
      <c r="P969" t="str">
        <f>VLOOKUP(Table58[[#This Row],[CONTROLN]],vlookup_table[],5,FALSE)</f>
        <v>C2</v>
      </c>
      <c r="Q969">
        <f>VLOOKUP(Table58[[#This Row],[CONTROLN]],vlookup_table[],7,FALSE)</f>
        <v>9</v>
      </c>
      <c r="R969">
        <f t="shared" si="45"/>
        <v>68</v>
      </c>
      <c r="S9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69" t="str">
        <f>IF(Table58[[#This Row],[GENDER]]="M","Hombre","Mujer")</f>
        <v>Mujer</v>
      </c>
      <c r="U969" t="str">
        <f>_xlfn.CONCAT(Table58[[#This Row],[STATE]]," ", Table58[[#This Row],[DOMAIN]])</f>
        <v>SC C2</v>
      </c>
      <c r="V969" s="2">
        <f t="shared" ca="1" si="46"/>
        <v>45915</v>
      </c>
      <c r="W969" s="3">
        <f t="shared" ca="1" si="47"/>
        <v>45915.408431249998</v>
      </c>
      <c r="X969">
        <f>ROUND(Table58[[#This Row],[AVGGIFT]],1)</f>
        <v>8.5</v>
      </c>
    </row>
    <row r="970" spans="1:24" x14ac:dyDescent="0.35">
      <c r="A970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  <c r="N970">
        <f>VLOOKUP(Table58[[#This Row],[CONTROLN]],vlookup_table[],2,FALSE)</f>
        <v>0</v>
      </c>
      <c r="O970">
        <f>VLOOKUP(Table58[[#This Row],[CONTROLN]],vlookup_table[],4,FALSE)</f>
        <v>2001</v>
      </c>
      <c r="P970" t="str">
        <f>VLOOKUP(Table58[[#This Row],[CONTROLN]],vlookup_table[],5,FALSE)</f>
        <v>T2</v>
      </c>
      <c r="Q970">
        <f>VLOOKUP(Table58[[#This Row],[CONTROLN]],vlookup_table[],7,FALSE)</f>
        <v>20</v>
      </c>
      <c r="R970">
        <f t="shared" si="45"/>
        <v>77</v>
      </c>
      <c r="S9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70" t="str">
        <f>IF(Table58[[#This Row],[GENDER]]="M","Hombre","Mujer")</f>
        <v>Mujer</v>
      </c>
      <c r="U970" t="str">
        <f>_xlfn.CONCAT(Table58[[#This Row],[STATE]]," ", Table58[[#This Row],[DOMAIN]])</f>
        <v>MN T2</v>
      </c>
      <c r="V970" s="2">
        <f t="shared" ca="1" si="46"/>
        <v>45915</v>
      </c>
      <c r="W970" s="3">
        <f t="shared" ca="1" si="47"/>
        <v>45915.408431249998</v>
      </c>
      <c r="X970">
        <f>ROUND(Table58[[#This Row],[AVGGIFT]],1)</f>
        <v>20</v>
      </c>
    </row>
    <row r="971" spans="1:24" x14ac:dyDescent="0.35">
      <c r="A97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  <c r="N971">
        <f>VLOOKUP(Table58[[#This Row],[CONTROLN]],vlookup_table[],2,FALSE)</f>
        <v>2</v>
      </c>
      <c r="O971">
        <f>VLOOKUP(Table58[[#This Row],[CONTROLN]],vlookup_table[],4,FALSE)</f>
        <v>4801</v>
      </c>
      <c r="P971" t="str">
        <f>VLOOKUP(Table58[[#This Row],[CONTROLN]],vlookup_table[],5,FALSE)</f>
        <v>U3</v>
      </c>
      <c r="Q971">
        <f>VLOOKUP(Table58[[#This Row],[CONTROLN]],vlookup_table[],7,FALSE)</f>
        <v>20</v>
      </c>
      <c r="R971">
        <f t="shared" si="45"/>
        <v>49</v>
      </c>
      <c r="S9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71" t="str">
        <f>IF(Table58[[#This Row],[GENDER]]="M","Hombre","Mujer")</f>
        <v>Mujer</v>
      </c>
      <c r="U971" t="str">
        <f>_xlfn.CONCAT(Table58[[#This Row],[STATE]]," ", Table58[[#This Row],[DOMAIN]])</f>
        <v>CA U3</v>
      </c>
      <c r="V971" s="2">
        <f t="shared" ca="1" si="46"/>
        <v>45915</v>
      </c>
      <c r="W971" s="3">
        <f t="shared" ca="1" si="47"/>
        <v>45915.408431249998</v>
      </c>
      <c r="X971">
        <f>ROUND(Table58[[#This Row],[AVGGIFT]],1)</f>
        <v>9.9</v>
      </c>
    </row>
    <row r="972" spans="1:24" x14ac:dyDescent="0.35">
      <c r="A972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>
        <v>10909</v>
      </c>
      <c r="I972">
        <v>0</v>
      </c>
      <c r="J972">
        <v>77</v>
      </c>
      <c r="K972">
        <v>318</v>
      </c>
      <c r="L972">
        <v>359</v>
      </c>
      <c r="M972">
        <v>5.8571428570000004</v>
      </c>
      <c r="N972">
        <f>VLOOKUP(Table58[[#This Row],[CONTROLN]],vlookup_table[],2,FALSE)</f>
        <v>0</v>
      </c>
      <c r="O972">
        <f>VLOOKUP(Table58[[#This Row],[CONTROLN]],vlookup_table[],4,FALSE)</f>
        <v>1501</v>
      </c>
      <c r="P972" t="str">
        <f>VLOOKUP(Table58[[#This Row],[CONTROLN]],vlookup_table[],5,FALSE)</f>
        <v>S2</v>
      </c>
      <c r="Q972">
        <f>VLOOKUP(Table58[[#This Row],[CONTROLN]],vlookup_table[],7,FALSE)</f>
        <v>7</v>
      </c>
      <c r="R972">
        <f t="shared" si="45"/>
        <v>82</v>
      </c>
      <c r="S9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72" t="str">
        <f>IF(Table58[[#This Row],[GENDER]]="M","Hombre","Mujer")</f>
        <v>Mujer</v>
      </c>
      <c r="U972" t="str">
        <f>_xlfn.CONCAT(Table58[[#This Row],[STATE]]," ", Table58[[#This Row],[DOMAIN]])</f>
        <v>KS S2</v>
      </c>
      <c r="V972" s="2">
        <f t="shared" ca="1" si="46"/>
        <v>45915</v>
      </c>
      <c r="W972" s="3">
        <f t="shared" ca="1" si="47"/>
        <v>45915.408431249998</v>
      </c>
      <c r="X972">
        <f>ROUND(Table58[[#This Row],[AVGGIFT]],1)</f>
        <v>5.9</v>
      </c>
    </row>
    <row r="973" spans="1:24" x14ac:dyDescent="0.35">
      <c r="A973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  <c r="N973">
        <f>VLOOKUP(Table58[[#This Row],[CONTROLN]],vlookup_table[],2,FALSE)</f>
        <v>1002</v>
      </c>
      <c r="O973">
        <f>VLOOKUP(Table58[[#This Row],[CONTROLN]],vlookup_table[],4,FALSE)</f>
        <v>0</v>
      </c>
      <c r="P973" t="str">
        <f>VLOOKUP(Table58[[#This Row],[CONTROLN]],vlookup_table[],5,FALSE)</f>
        <v>T1</v>
      </c>
      <c r="Q973">
        <f>VLOOKUP(Table58[[#This Row],[CONTROLN]],vlookup_table[],7,FALSE)</f>
        <v>7</v>
      </c>
      <c r="R973" t="str">
        <f t="shared" si="45"/>
        <v/>
      </c>
      <c r="S9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73" t="str">
        <f>IF(Table58[[#This Row],[GENDER]]="M","Hombre","Mujer")</f>
        <v>Hombre</v>
      </c>
      <c r="U973" t="str">
        <f>_xlfn.CONCAT(Table58[[#This Row],[STATE]]," ", Table58[[#This Row],[DOMAIN]])</f>
        <v>MI T1</v>
      </c>
      <c r="V973" s="2">
        <f t="shared" ca="1" si="46"/>
        <v>45915</v>
      </c>
      <c r="W973" s="3">
        <f t="shared" ca="1" si="47"/>
        <v>45915.408431249998</v>
      </c>
      <c r="X973">
        <f>ROUND(Table58[[#This Row],[AVGGIFT]],1)</f>
        <v>6.2</v>
      </c>
    </row>
    <row r="974" spans="1:24" x14ac:dyDescent="0.35">
      <c r="A974">
        <v>15566</v>
      </c>
      <c r="B974" t="s">
        <v>18</v>
      </c>
      <c r="C974" t="s">
        <v>109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  <c r="N974">
        <f>VLOOKUP(Table58[[#This Row],[CONTROLN]],vlookup_table[],2,FALSE)</f>
        <v>2</v>
      </c>
      <c r="O974">
        <f>VLOOKUP(Table58[[#This Row],[CONTROLN]],vlookup_table[],4,FALSE)</f>
        <v>0</v>
      </c>
      <c r="P974" t="str">
        <f>VLOOKUP(Table58[[#This Row],[CONTROLN]],vlookup_table[],5,FALSE)</f>
        <v>R2</v>
      </c>
      <c r="Q974">
        <f>VLOOKUP(Table58[[#This Row],[CONTROLN]],vlookup_table[],7,FALSE)</f>
        <v>10</v>
      </c>
      <c r="R974" t="str">
        <f t="shared" si="45"/>
        <v/>
      </c>
      <c r="S9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74" t="str">
        <f>IF(Table58[[#This Row],[GENDER]]="M","Hombre","Mujer")</f>
        <v>Mujer</v>
      </c>
      <c r="U974" t="str">
        <f>_xlfn.CONCAT(Table58[[#This Row],[STATE]]," ", Table58[[#This Row],[DOMAIN]])</f>
        <v>NC R2</v>
      </c>
      <c r="V974" s="2">
        <f t="shared" ca="1" si="46"/>
        <v>45915</v>
      </c>
      <c r="W974" s="3">
        <f t="shared" ca="1" si="47"/>
        <v>45915.408431249998</v>
      </c>
      <c r="X974">
        <f>ROUND(Table58[[#This Row],[AVGGIFT]],1)</f>
        <v>7.2</v>
      </c>
    </row>
    <row r="975" spans="1:24" x14ac:dyDescent="0.35">
      <c r="A975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  <c r="N975">
        <f>VLOOKUP(Table58[[#This Row],[CONTROLN]],vlookup_table[],2,FALSE)</f>
        <v>0</v>
      </c>
      <c r="O975">
        <f>VLOOKUP(Table58[[#This Row],[CONTROLN]],vlookup_table[],4,FALSE)</f>
        <v>1601</v>
      </c>
      <c r="P975" t="str">
        <f>VLOOKUP(Table58[[#This Row],[CONTROLN]],vlookup_table[],5,FALSE)</f>
        <v>R2</v>
      </c>
      <c r="Q975">
        <f>VLOOKUP(Table58[[#This Row],[CONTROLN]],vlookup_table[],7,FALSE)</f>
        <v>7</v>
      </c>
      <c r="R975">
        <f t="shared" si="45"/>
        <v>81</v>
      </c>
      <c r="S9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75" t="str">
        <f>IF(Table58[[#This Row],[GENDER]]="M","Hombre","Mujer")</f>
        <v>Mujer</v>
      </c>
      <c r="U975" t="str">
        <f>_xlfn.CONCAT(Table58[[#This Row],[STATE]]," ", Table58[[#This Row],[DOMAIN]])</f>
        <v>MN R2</v>
      </c>
      <c r="V975" s="2">
        <f t="shared" ca="1" si="46"/>
        <v>45915</v>
      </c>
      <c r="W975" s="3">
        <f t="shared" ca="1" si="47"/>
        <v>45915.408431249998</v>
      </c>
      <c r="X975">
        <f>ROUND(Table58[[#This Row],[AVGGIFT]],1)</f>
        <v>6.6</v>
      </c>
    </row>
    <row r="976" spans="1:24" x14ac:dyDescent="0.35">
      <c r="A976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  <c r="N976">
        <f>VLOOKUP(Table58[[#This Row],[CONTROLN]],vlookup_table[],2,FALSE)</f>
        <v>2</v>
      </c>
      <c r="O976">
        <f>VLOOKUP(Table58[[#This Row],[CONTROLN]],vlookup_table[],4,FALSE)</f>
        <v>4401</v>
      </c>
      <c r="P976" t="str">
        <f>VLOOKUP(Table58[[#This Row],[CONTROLN]],vlookup_table[],5,FALSE)</f>
        <v>C1</v>
      </c>
      <c r="Q976">
        <f>VLOOKUP(Table58[[#This Row],[CONTROLN]],vlookup_table[],7,FALSE)</f>
        <v>25</v>
      </c>
      <c r="R976">
        <f t="shared" si="45"/>
        <v>53</v>
      </c>
      <c r="S9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76" t="str">
        <f>IF(Table58[[#This Row],[GENDER]]="M","Hombre","Mujer")</f>
        <v>Mujer</v>
      </c>
      <c r="U976" t="str">
        <f>_xlfn.CONCAT(Table58[[#This Row],[STATE]]," ", Table58[[#This Row],[DOMAIN]])</f>
        <v>WI C1</v>
      </c>
      <c r="V976" s="2">
        <f t="shared" ca="1" si="46"/>
        <v>45915</v>
      </c>
      <c r="W976" s="3">
        <f t="shared" ca="1" si="47"/>
        <v>45915.408431249998</v>
      </c>
      <c r="X976">
        <f>ROUND(Table58[[#This Row],[AVGGIFT]],1)</f>
        <v>15</v>
      </c>
    </row>
    <row r="977" spans="1:24" x14ac:dyDescent="0.35">
      <c r="A977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  <c r="N977">
        <f>VLOOKUP(Table58[[#This Row],[CONTROLN]],vlookup_table[],2,FALSE)</f>
        <v>1</v>
      </c>
      <c r="O977">
        <f>VLOOKUP(Table58[[#This Row],[CONTROLN]],vlookup_table[],4,FALSE)</f>
        <v>1908</v>
      </c>
      <c r="P977" t="str">
        <f>VLOOKUP(Table58[[#This Row],[CONTROLN]],vlookup_table[],5,FALSE)</f>
        <v>C3</v>
      </c>
      <c r="Q977">
        <f>VLOOKUP(Table58[[#This Row],[CONTROLN]],vlookup_table[],7,FALSE)</f>
        <v>10</v>
      </c>
      <c r="R977">
        <f t="shared" si="45"/>
        <v>77</v>
      </c>
      <c r="S9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77" t="str">
        <f>IF(Table58[[#This Row],[GENDER]]="M","Hombre","Mujer")</f>
        <v>Hombre</v>
      </c>
      <c r="U977" t="str">
        <f>_xlfn.CONCAT(Table58[[#This Row],[STATE]]," ", Table58[[#This Row],[DOMAIN]])</f>
        <v>IN C3</v>
      </c>
      <c r="V977" s="2">
        <f t="shared" ca="1" si="46"/>
        <v>45915</v>
      </c>
      <c r="W977" s="3">
        <f t="shared" ca="1" si="47"/>
        <v>45915.408431249998</v>
      </c>
      <c r="X977">
        <f>ROUND(Table58[[#This Row],[AVGGIFT]],1)</f>
        <v>8.9</v>
      </c>
    </row>
    <row r="978" spans="1:24" x14ac:dyDescent="0.35">
      <c r="A978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  <c r="N978">
        <f>VLOOKUP(Table58[[#This Row],[CONTROLN]],vlookup_table[],2,FALSE)</f>
        <v>0</v>
      </c>
      <c r="O978">
        <f>VLOOKUP(Table58[[#This Row],[CONTROLN]],vlookup_table[],4,FALSE)</f>
        <v>2001</v>
      </c>
      <c r="P978" t="str">
        <f>VLOOKUP(Table58[[#This Row],[CONTROLN]],vlookup_table[],5,FALSE)</f>
        <v>C1</v>
      </c>
      <c r="Q978">
        <f>VLOOKUP(Table58[[#This Row],[CONTROLN]],vlookup_table[],7,FALSE)</f>
        <v>15</v>
      </c>
      <c r="R978">
        <f t="shared" si="45"/>
        <v>77</v>
      </c>
      <c r="S9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78" t="str">
        <f>IF(Table58[[#This Row],[GENDER]]="M","Hombre","Mujer")</f>
        <v>Mujer</v>
      </c>
      <c r="U978" t="str">
        <f>_xlfn.CONCAT(Table58[[#This Row],[STATE]]," ", Table58[[#This Row],[DOMAIN]])</f>
        <v>CA C1</v>
      </c>
      <c r="V978" s="2">
        <f t="shared" ca="1" si="46"/>
        <v>45915</v>
      </c>
      <c r="W978" s="3">
        <f t="shared" ca="1" si="47"/>
        <v>45915.408431249998</v>
      </c>
      <c r="X978">
        <f>ROUND(Table58[[#This Row],[AVGGIFT]],1)</f>
        <v>12.5</v>
      </c>
    </row>
    <row r="979" spans="1:24" x14ac:dyDescent="0.35">
      <c r="A979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  <c r="N979">
        <f>VLOOKUP(Table58[[#This Row],[CONTROLN]],vlookup_table[],2,FALSE)</f>
        <v>1</v>
      </c>
      <c r="O979">
        <f>VLOOKUP(Table58[[#This Row],[CONTROLN]],vlookup_table[],4,FALSE)</f>
        <v>4401</v>
      </c>
      <c r="P979" t="str">
        <f>VLOOKUP(Table58[[#This Row],[CONTROLN]],vlookup_table[],5,FALSE)</f>
        <v>S1</v>
      </c>
      <c r="Q979">
        <f>VLOOKUP(Table58[[#This Row],[CONTROLN]],vlookup_table[],7,FALSE)</f>
        <v>20</v>
      </c>
      <c r="R979">
        <f t="shared" si="45"/>
        <v>53</v>
      </c>
      <c r="S9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79" t="str">
        <f>IF(Table58[[#This Row],[GENDER]]="M","Hombre","Mujer")</f>
        <v>Hombre</v>
      </c>
      <c r="U979" t="str">
        <f>_xlfn.CONCAT(Table58[[#This Row],[STATE]]," ", Table58[[#This Row],[DOMAIN]])</f>
        <v>CA S1</v>
      </c>
      <c r="V979" s="2">
        <f t="shared" ca="1" si="46"/>
        <v>45915</v>
      </c>
      <c r="W979" s="3">
        <f t="shared" ca="1" si="47"/>
        <v>45915.408431249998</v>
      </c>
      <c r="X979">
        <f>ROUND(Table58[[#This Row],[AVGGIFT]],1)</f>
        <v>20</v>
      </c>
    </row>
    <row r="980" spans="1:24" x14ac:dyDescent="0.35">
      <c r="A980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  <c r="N980">
        <f>VLOOKUP(Table58[[#This Row],[CONTROLN]],vlookup_table[],2,FALSE)</f>
        <v>0</v>
      </c>
      <c r="O980">
        <f>VLOOKUP(Table58[[#This Row],[CONTROLN]],vlookup_table[],4,FALSE)</f>
        <v>4404</v>
      </c>
      <c r="P980" t="str">
        <f>VLOOKUP(Table58[[#This Row],[CONTROLN]],vlookup_table[],5,FALSE)</f>
        <v>C2</v>
      </c>
      <c r="Q980">
        <f>VLOOKUP(Table58[[#This Row],[CONTROLN]],vlookup_table[],7,FALSE)</f>
        <v>10</v>
      </c>
      <c r="R980">
        <f t="shared" si="45"/>
        <v>53</v>
      </c>
      <c r="S9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80" t="str">
        <f>IF(Table58[[#This Row],[GENDER]]="M","Hombre","Mujer")</f>
        <v>Mujer</v>
      </c>
      <c r="U980" t="str">
        <f>_xlfn.CONCAT(Table58[[#This Row],[STATE]]," ", Table58[[#This Row],[DOMAIN]])</f>
        <v>IA C2</v>
      </c>
      <c r="V980" s="2">
        <f t="shared" ca="1" si="46"/>
        <v>45915</v>
      </c>
      <c r="W980" s="3">
        <f t="shared" ca="1" si="47"/>
        <v>45915.408431249998</v>
      </c>
      <c r="X980">
        <f>ROUND(Table58[[#This Row],[AVGGIFT]],1)</f>
        <v>7.3</v>
      </c>
    </row>
    <row r="981" spans="1:24" x14ac:dyDescent="0.35">
      <c r="A981">
        <v>179563</v>
      </c>
      <c r="B981" t="s">
        <v>41</v>
      </c>
      <c r="C981" t="s">
        <v>14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  <c r="N981">
        <f>VLOOKUP(Table58[[#This Row],[CONTROLN]],vlookup_table[],2,FALSE)</f>
        <v>1</v>
      </c>
      <c r="O981">
        <f>VLOOKUP(Table58[[#This Row],[CONTROLN]],vlookup_table[],4,FALSE)</f>
        <v>5001</v>
      </c>
      <c r="P981" t="str">
        <f>VLOOKUP(Table58[[#This Row],[CONTROLN]],vlookup_table[],5,FALSE)</f>
        <v>S2</v>
      </c>
      <c r="Q981">
        <f>VLOOKUP(Table58[[#This Row],[CONTROLN]],vlookup_table[],7,FALSE)</f>
        <v>23</v>
      </c>
      <c r="R981">
        <f t="shared" si="45"/>
        <v>47</v>
      </c>
      <c r="S9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81" t="str">
        <f>IF(Table58[[#This Row],[GENDER]]="M","Hombre","Mujer")</f>
        <v>Hombre</v>
      </c>
      <c r="U981" t="str">
        <f>_xlfn.CONCAT(Table58[[#This Row],[STATE]]," ", Table58[[#This Row],[DOMAIN]])</f>
        <v>WA S2</v>
      </c>
      <c r="V981" s="2">
        <f t="shared" ca="1" si="46"/>
        <v>45915</v>
      </c>
      <c r="W981" s="3">
        <f t="shared" ca="1" si="47"/>
        <v>45915.408431249998</v>
      </c>
      <c r="X981">
        <f>ROUND(Table58[[#This Row],[AVGGIFT]],1)</f>
        <v>16.399999999999999</v>
      </c>
    </row>
    <row r="982" spans="1:24" x14ac:dyDescent="0.35">
      <c r="A982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  <c r="N982">
        <f>VLOOKUP(Table58[[#This Row],[CONTROLN]],vlookup_table[],2,FALSE)</f>
        <v>2</v>
      </c>
      <c r="O982">
        <f>VLOOKUP(Table58[[#This Row],[CONTROLN]],vlookup_table[],4,FALSE)</f>
        <v>2201</v>
      </c>
      <c r="P982" t="str">
        <f>VLOOKUP(Table58[[#This Row],[CONTROLN]],vlookup_table[],5,FALSE)</f>
        <v>S2</v>
      </c>
      <c r="Q982">
        <f>VLOOKUP(Table58[[#This Row],[CONTROLN]],vlookup_table[],7,FALSE)</f>
        <v>12</v>
      </c>
      <c r="R982">
        <f t="shared" si="45"/>
        <v>75</v>
      </c>
      <c r="S9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82" t="str">
        <f>IF(Table58[[#This Row],[GENDER]]="M","Hombre","Mujer")</f>
        <v>Mujer</v>
      </c>
      <c r="U982" t="str">
        <f>_xlfn.CONCAT(Table58[[#This Row],[STATE]]," ", Table58[[#This Row],[DOMAIN]])</f>
        <v>FL S2</v>
      </c>
      <c r="V982" s="2">
        <f t="shared" ca="1" si="46"/>
        <v>45915</v>
      </c>
      <c r="W982" s="3">
        <f t="shared" ca="1" si="47"/>
        <v>45915.408431249998</v>
      </c>
      <c r="X982">
        <f>ROUND(Table58[[#This Row],[AVGGIFT]],1)</f>
        <v>9.8000000000000007</v>
      </c>
    </row>
    <row r="983" spans="1:24" x14ac:dyDescent="0.35">
      <c r="A983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  <c r="N983">
        <f>VLOOKUP(Table58[[#This Row],[CONTROLN]],vlookup_table[],2,FALSE)</f>
        <v>0</v>
      </c>
      <c r="O983">
        <f>VLOOKUP(Table58[[#This Row],[CONTROLN]],vlookup_table[],4,FALSE)</f>
        <v>1406</v>
      </c>
      <c r="P983" t="str">
        <f>VLOOKUP(Table58[[#This Row],[CONTROLN]],vlookup_table[],5,FALSE)</f>
        <v>C2</v>
      </c>
      <c r="Q983">
        <f>VLOOKUP(Table58[[#This Row],[CONTROLN]],vlookup_table[],7,FALSE)</f>
        <v>5</v>
      </c>
      <c r="R983">
        <f t="shared" si="45"/>
        <v>83</v>
      </c>
      <c r="S9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83" t="str">
        <f>IF(Table58[[#This Row],[GENDER]]="M","Hombre","Mujer")</f>
        <v>Hombre</v>
      </c>
      <c r="U983" t="str">
        <f>_xlfn.CONCAT(Table58[[#This Row],[STATE]]," ", Table58[[#This Row],[DOMAIN]])</f>
        <v>CA C2</v>
      </c>
      <c r="V983" s="2">
        <f t="shared" ca="1" si="46"/>
        <v>45915</v>
      </c>
      <c r="W983" s="3">
        <f t="shared" ca="1" si="47"/>
        <v>45915.408431249998</v>
      </c>
      <c r="X983">
        <f>ROUND(Table58[[#This Row],[AVGGIFT]],1)</f>
        <v>7.3</v>
      </c>
    </row>
    <row r="984" spans="1:24" x14ac:dyDescent="0.35">
      <c r="A984">
        <v>77605</v>
      </c>
      <c r="B984" t="s">
        <v>36</v>
      </c>
      <c r="C984" t="s">
        <v>14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  <c r="N984">
        <f>VLOOKUP(Table58[[#This Row],[CONTROLN]],vlookup_table[],2,FALSE)</f>
        <v>1</v>
      </c>
      <c r="O984">
        <f>VLOOKUP(Table58[[#This Row],[CONTROLN]],vlookup_table[],4,FALSE)</f>
        <v>5001</v>
      </c>
      <c r="P984" t="str">
        <f>VLOOKUP(Table58[[#This Row],[CONTROLN]],vlookup_table[],5,FALSE)</f>
        <v/>
      </c>
      <c r="Q984">
        <f>VLOOKUP(Table58[[#This Row],[CONTROLN]],vlookup_table[],7,FALSE)</f>
        <v>15</v>
      </c>
      <c r="R984">
        <f t="shared" si="45"/>
        <v>47</v>
      </c>
      <c r="S98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984" t="str">
        <f>IF(Table58[[#This Row],[GENDER]]="M","Hombre","Mujer")</f>
        <v>Hombre</v>
      </c>
      <c r="U984" t="str">
        <f>_xlfn.CONCAT(Table58[[#This Row],[STATE]]," ", Table58[[#This Row],[DOMAIN]])</f>
        <v xml:space="preserve">WI </v>
      </c>
      <c r="V984" s="2">
        <f t="shared" ca="1" si="46"/>
        <v>45915</v>
      </c>
      <c r="W984" s="3">
        <f t="shared" ca="1" si="47"/>
        <v>45915.408431249998</v>
      </c>
      <c r="X984">
        <f>ROUND(Table58[[#This Row],[AVGGIFT]],1)</f>
        <v>10</v>
      </c>
    </row>
    <row r="985" spans="1:24" x14ac:dyDescent="0.35">
      <c r="A985">
        <v>190064</v>
      </c>
      <c r="B985" t="s">
        <v>108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  <c r="N985">
        <f>VLOOKUP(Table58[[#This Row],[CONTROLN]],vlookup_table[],2,FALSE)</f>
        <v>0</v>
      </c>
      <c r="O985">
        <f>VLOOKUP(Table58[[#This Row],[CONTROLN]],vlookup_table[],4,FALSE)</f>
        <v>0</v>
      </c>
      <c r="P985" t="str">
        <f>VLOOKUP(Table58[[#This Row],[CONTROLN]],vlookup_table[],5,FALSE)</f>
        <v>U4</v>
      </c>
      <c r="Q985">
        <f>VLOOKUP(Table58[[#This Row],[CONTROLN]],vlookup_table[],7,FALSE)</f>
        <v>20</v>
      </c>
      <c r="R985" t="str">
        <f t="shared" si="45"/>
        <v/>
      </c>
      <c r="S9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985" t="str">
        <f>IF(Table58[[#This Row],[GENDER]]="M","Hombre","Mujer")</f>
        <v>Mujer</v>
      </c>
      <c r="U985" t="str">
        <f>_xlfn.CONCAT(Table58[[#This Row],[STATE]]," ", Table58[[#This Row],[DOMAIN]])</f>
        <v>TE U4</v>
      </c>
      <c r="V985" s="2">
        <f t="shared" ca="1" si="46"/>
        <v>45915</v>
      </c>
      <c r="W985" s="3">
        <f t="shared" ca="1" si="47"/>
        <v>45915.408431249998</v>
      </c>
      <c r="X985">
        <f>ROUND(Table58[[#This Row],[AVGGIFT]],1)</f>
        <v>10</v>
      </c>
    </row>
    <row r="986" spans="1:24" x14ac:dyDescent="0.35">
      <c r="A986">
        <v>138758</v>
      </c>
      <c r="B986" t="s">
        <v>56</v>
      </c>
      <c r="C986" t="s">
        <v>109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  <c r="N986">
        <f>VLOOKUP(Table58[[#This Row],[CONTROLN]],vlookup_table[],2,FALSE)</f>
        <v>0</v>
      </c>
      <c r="O986">
        <f>VLOOKUP(Table58[[#This Row],[CONTROLN]],vlookup_table[],4,FALSE)</f>
        <v>0</v>
      </c>
      <c r="P986" t="str">
        <f>VLOOKUP(Table58[[#This Row],[CONTROLN]],vlookup_table[],5,FALSE)</f>
        <v>T2</v>
      </c>
      <c r="Q986">
        <f>VLOOKUP(Table58[[#This Row],[CONTROLN]],vlookup_table[],7,FALSE)</f>
        <v>20</v>
      </c>
      <c r="R986" t="str">
        <f t="shared" si="45"/>
        <v/>
      </c>
      <c r="S9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86" t="str">
        <f>IF(Table58[[#This Row],[GENDER]]="M","Hombre","Mujer")</f>
        <v>Mujer</v>
      </c>
      <c r="U986" t="str">
        <f>_xlfn.CONCAT(Table58[[#This Row],[STATE]]," ", Table58[[#This Row],[DOMAIN]])</f>
        <v>AZ T2</v>
      </c>
      <c r="V986" s="2">
        <f t="shared" ca="1" si="46"/>
        <v>45915</v>
      </c>
      <c r="W986" s="3">
        <f t="shared" ca="1" si="47"/>
        <v>45915.408431249998</v>
      </c>
      <c r="X986">
        <f>ROUND(Table58[[#This Row],[AVGGIFT]],1)</f>
        <v>14.8</v>
      </c>
    </row>
    <row r="987" spans="1:24" x14ac:dyDescent="0.35">
      <c r="A987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  <c r="N987">
        <f>VLOOKUP(Table58[[#This Row],[CONTROLN]],vlookup_table[],2,FALSE)</f>
        <v>1</v>
      </c>
      <c r="O987">
        <f>VLOOKUP(Table58[[#This Row],[CONTROLN]],vlookup_table[],4,FALSE)</f>
        <v>6001</v>
      </c>
      <c r="P987" t="str">
        <f>VLOOKUP(Table58[[#This Row],[CONTROLN]],vlookup_table[],5,FALSE)</f>
        <v>R2</v>
      </c>
      <c r="Q987">
        <f>VLOOKUP(Table58[[#This Row],[CONTROLN]],vlookup_table[],7,FALSE)</f>
        <v>10</v>
      </c>
      <c r="R987">
        <f t="shared" si="45"/>
        <v>37</v>
      </c>
      <c r="S9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87" t="str">
        <f>IF(Table58[[#This Row],[GENDER]]="M","Hombre","Mujer")</f>
        <v>Hombre</v>
      </c>
      <c r="U987" t="str">
        <f>_xlfn.CONCAT(Table58[[#This Row],[STATE]]," ", Table58[[#This Row],[DOMAIN]])</f>
        <v>MI R2</v>
      </c>
      <c r="V987" s="2">
        <f t="shared" ca="1" si="46"/>
        <v>45915</v>
      </c>
      <c r="W987" s="3">
        <f t="shared" ca="1" si="47"/>
        <v>45915.408431249998</v>
      </c>
      <c r="X987">
        <f>ROUND(Table58[[#This Row],[AVGGIFT]],1)</f>
        <v>6.4</v>
      </c>
    </row>
    <row r="988" spans="1:24" x14ac:dyDescent="0.35">
      <c r="A988">
        <v>27846</v>
      </c>
      <c r="B988" t="s">
        <v>40</v>
      </c>
      <c r="C988" t="s">
        <v>109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  <c r="N988">
        <f>VLOOKUP(Table58[[#This Row],[CONTROLN]],vlookup_table[],2,FALSE)</f>
        <v>0</v>
      </c>
      <c r="O988">
        <f>VLOOKUP(Table58[[#This Row],[CONTROLN]],vlookup_table[],4,FALSE)</f>
        <v>0</v>
      </c>
      <c r="P988" t="str">
        <f>VLOOKUP(Table58[[#This Row],[CONTROLN]],vlookup_table[],5,FALSE)</f>
        <v>C2</v>
      </c>
      <c r="Q988">
        <f>VLOOKUP(Table58[[#This Row],[CONTROLN]],vlookup_table[],7,FALSE)</f>
        <v>200</v>
      </c>
      <c r="R988" t="str">
        <f t="shared" si="45"/>
        <v/>
      </c>
      <c r="S9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88" t="str">
        <f>IF(Table58[[#This Row],[GENDER]]="M","Hombre","Mujer")</f>
        <v>Mujer</v>
      </c>
      <c r="U988" t="str">
        <f>_xlfn.CONCAT(Table58[[#This Row],[STATE]]," ", Table58[[#This Row],[DOMAIN]])</f>
        <v>GA C2</v>
      </c>
      <c r="V988" s="2">
        <f t="shared" ca="1" si="46"/>
        <v>45915</v>
      </c>
      <c r="W988" s="3">
        <f t="shared" ca="1" si="47"/>
        <v>45915.408431249998</v>
      </c>
      <c r="X988">
        <f>ROUND(Table58[[#This Row],[AVGGIFT]],1)</f>
        <v>23.3</v>
      </c>
    </row>
    <row r="989" spans="1:24" x14ac:dyDescent="0.35">
      <c r="A989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  <c r="N989">
        <f>VLOOKUP(Table58[[#This Row],[CONTROLN]],vlookup_table[],2,FALSE)</f>
        <v>1</v>
      </c>
      <c r="O989">
        <f>VLOOKUP(Table58[[#This Row],[CONTROLN]],vlookup_table[],4,FALSE)</f>
        <v>0</v>
      </c>
      <c r="P989" t="str">
        <f>VLOOKUP(Table58[[#This Row],[CONTROLN]],vlookup_table[],5,FALSE)</f>
        <v>T3</v>
      </c>
      <c r="Q989">
        <f>VLOOKUP(Table58[[#This Row],[CONTROLN]],vlookup_table[],7,FALSE)</f>
        <v>10</v>
      </c>
      <c r="R989" t="str">
        <f t="shared" si="45"/>
        <v/>
      </c>
      <c r="S9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89" t="str">
        <f>IF(Table58[[#This Row],[GENDER]]="M","Hombre","Mujer")</f>
        <v>Hombre</v>
      </c>
      <c r="U989" t="str">
        <f>_xlfn.CONCAT(Table58[[#This Row],[STATE]]," ", Table58[[#This Row],[DOMAIN]])</f>
        <v>SC T3</v>
      </c>
      <c r="V989" s="2">
        <f t="shared" ca="1" si="46"/>
        <v>45915</v>
      </c>
      <c r="W989" s="3">
        <f t="shared" ca="1" si="47"/>
        <v>45915.408431249998</v>
      </c>
      <c r="X989">
        <f>ROUND(Table58[[#This Row],[AVGGIFT]],1)</f>
        <v>10</v>
      </c>
    </row>
    <row r="990" spans="1:24" x14ac:dyDescent="0.35">
      <c r="A990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  <c r="N990">
        <f>VLOOKUP(Table58[[#This Row],[CONTROLN]],vlookup_table[],2,FALSE)</f>
        <v>0</v>
      </c>
      <c r="O990">
        <f>VLOOKUP(Table58[[#This Row],[CONTROLN]],vlookup_table[],4,FALSE)</f>
        <v>5801</v>
      </c>
      <c r="P990" t="str">
        <f>VLOOKUP(Table58[[#This Row],[CONTROLN]],vlookup_table[],5,FALSE)</f>
        <v>S2</v>
      </c>
      <c r="Q990">
        <f>VLOOKUP(Table58[[#This Row],[CONTROLN]],vlookup_table[],7,FALSE)</f>
        <v>10</v>
      </c>
      <c r="R990">
        <f t="shared" si="45"/>
        <v>39</v>
      </c>
      <c r="S9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90" t="str">
        <f>IF(Table58[[#This Row],[GENDER]]="M","Hombre","Mujer")</f>
        <v>Hombre</v>
      </c>
      <c r="U990" t="str">
        <f>_xlfn.CONCAT(Table58[[#This Row],[STATE]]," ", Table58[[#This Row],[DOMAIN]])</f>
        <v>MI S2</v>
      </c>
      <c r="V990" s="2">
        <f t="shared" ca="1" si="46"/>
        <v>45915</v>
      </c>
      <c r="W990" s="3">
        <f t="shared" ca="1" si="47"/>
        <v>45915.408431249998</v>
      </c>
      <c r="X990">
        <f>ROUND(Table58[[#This Row],[AVGGIFT]],1)</f>
        <v>9.6</v>
      </c>
    </row>
    <row r="991" spans="1:24" x14ac:dyDescent="0.35">
      <c r="A99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  <c r="N991">
        <f>VLOOKUP(Table58[[#This Row],[CONTROLN]],vlookup_table[],2,FALSE)</f>
        <v>1</v>
      </c>
      <c r="O991">
        <f>VLOOKUP(Table58[[#This Row],[CONTROLN]],vlookup_table[],4,FALSE)</f>
        <v>0</v>
      </c>
      <c r="P991" t="str">
        <f>VLOOKUP(Table58[[#This Row],[CONTROLN]],vlookup_table[],5,FALSE)</f>
        <v/>
      </c>
      <c r="Q991">
        <f>VLOOKUP(Table58[[#This Row],[CONTROLN]],vlookup_table[],7,FALSE)</f>
        <v>35</v>
      </c>
      <c r="R991" t="str">
        <f t="shared" si="45"/>
        <v/>
      </c>
      <c r="S99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991" t="str">
        <f>IF(Table58[[#This Row],[GENDER]]="M","Hombre","Mujer")</f>
        <v>Hombre</v>
      </c>
      <c r="U991" t="str">
        <f>_xlfn.CONCAT(Table58[[#This Row],[STATE]]," ", Table58[[#This Row],[DOMAIN]])</f>
        <v xml:space="preserve">CA </v>
      </c>
      <c r="V991" s="2">
        <f t="shared" ca="1" si="46"/>
        <v>45915</v>
      </c>
      <c r="W991" s="3">
        <f t="shared" ca="1" si="47"/>
        <v>45915.408431249998</v>
      </c>
      <c r="X991">
        <f>ROUND(Table58[[#This Row],[AVGGIFT]],1)</f>
        <v>20</v>
      </c>
    </row>
    <row r="992" spans="1:24" x14ac:dyDescent="0.35">
      <c r="A992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  <c r="N992">
        <f>VLOOKUP(Table58[[#This Row],[CONTROLN]],vlookup_table[],2,FALSE)</f>
        <v>0</v>
      </c>
      <c r="O992">
        <f>VLOOKUP(Table58[[#This Row],[CONTROLN]],vlookup_table[],4,FALSE)</f>
        <v>0</v>
      </c>
      <c r="P992" t="str">
        <f>VLOOKUP(Table58[[#This Row],[CONTROLN]],vlookup_table[],5,FALSE)</f>
        <v>S2</v>
      </c>
      <c r="Q992">
        <f>VLOOKUP(Table58[[#This Row],[CONTROLN]],vlookup_table[],7,FALSE)</f>
        <v>15</v>
      </c>
      <c r="R992" t="str">
        <f t="shared" si="45"/>
        <v/>
      </c>
      <c r="S9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92" t="str">
        <f>IF(Table58[[#This Row],[GENDER]]="M","Hombre","Mujer")</f>
        <v>Mujer</v>
      </c>
      <c r="U992" t="str">
        <f>_xlfn.CONCAT(Table58[[#This Row],[STATE]]," ", Table58[[#This Row],[DOMAIN]])</f>
        <v>WI S2</v>
      </c>
      <c r="V992" s="2">
        <f t="shared" ca="1" si="46"/>
        <v>45915</v>
      </c>
      <c r="W992" s="3">
        <f t="shared" ca="1" si="47"/>
        <v>45915.408431249998</v>
      </c>
      <c r="X992">
        <f>ROUND(Table58[[#This Row],[AVGGIFT]],1)</f>
        <v>10.3</v>
      </c>
    </row>
    <row r="993" spans="1:24" x14ac:dyDescent="0.35">
      <c r="A993">
        <v>138999</v>
      </c>
      <c r="B993" t="s">
        <v>56</v>
      </c>
      <c r="C993" t="s">
        <v>109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  <c r="N993">
        <f>VLOOKUP(Table58[[#This Row],[CONTROLN]],vlookup_table[],2,FALSE)</f>
        <v>28</v>
      </c>
      <c r="O993">
        <f>VLOOKUP(Table58[[#This Row],[CONTROLN]],vlookup_table[],4,FALSE)</f>
        <v>1603</v>
      </c>
      <c r="P993" t="str">
        <f>VLOOKUP(Table58[[#This Row],[CONTROLN]],vlookup_table[],5,FALSE)</f>
        <v>T3</v>
      </c>
      <c r="Q993">
        <f>VLOOKUP(Table58[[#This Row],[CONTROLN]],vlookup_table[],7,FALSE)</f>
        <v>10</v>
      </c>
      <c r="R993">
        <f t="shared" si="45"/>
        <v>81</v>
      </c>
      <c r="S9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93" t="str">
        <f>IF(Table58[[#This Row],[GENDER]]="M","Hombre","Mujer")</f>
        <v>Mujer</v>
      </c>
      <c r="U993" t="str">
        <f>_xlfn.CONCAT(Table58[[#This Row],[STATE]]," ", Table58[[#This Row],[DOMAIN]])</f>
        <v>AZ T3</v>
      </c>
      <c r="V993" s="2">
        <f t="shared" ca="1" si="46"/>
        <v>45915</v>
      </c>
      <c r="W993" s="3">
        <f t="shared" ca="1" si="47"/>
        <v>45915.408431249998</v>
      </c>
      <c r="X993">
        <f>ROUND(Table58[[#This Row],[AVGGIFT]],1)</f>
        <v>8.4</v>
      </c>
    </row>
    <row r="994" spans="1:24" x14ac:dyDescent="0.35">
      <c r="A994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>
        <v>10909</v>
      </c>
      <c r="I994">
        <v>0</v>
      </c>
      <c r="J994">
        <v>80</v>
      </c>
      <c r="K994">
        <v>240</v>
      </c>
      <c r="L994">
        <v>239</v>
      </c>
      <c r="M994">
        <v>13.41666667</v>
      </c>
      <c r="N994">
        <f>VLOOKUP(Table58[[#This Row],[CONTROLN]],vlookup_table[],2,FALSE)</f>
        <v>0</v>
      </c>
      <c r="O994">
        <f>VLOOKUP(Table58[[#This Row],[CONTROLN]],vlookup_table[],4,FALSE)</f>
        <v>3702</v>
      </c>
      <c r="P994" t="str">
        <f>VLOOKUP(Table58[[#This Row],[CONTROLN]],vlookup_table[],5,FALSE)</f>
        <v>R2</v>
      </c>
      <c r="Q994">
        <f>VLOOKUP(Table58[[#This Row],[CONTROLN]],vlookup_table[],7,FALSE)</f>
        <v>10</v>
      </c>
      <c r="R994">
        <f t="shared" si="45"/>
        <v>60</v>
      </c>
      <c r="S9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94" t="str">
        <f>IF(Table58[[#This Row],[GENDER]]="M","Hombre","Mujer")</f>
        <v>Mujer</v>
      </c>
      <c r="U994" t="str">
        <f>_xlfn.CONCAT(Table58[[#This Row],[STATE]]," ", Table58[[#This Row],[DOMAIN]])</f>
        <v>MO R2</v>
      </c>
      <c r="V994" s="2">
        <f t="shared" ca="1" si="46"/>
        <v>45915</v>
      </c>
      <c r="W994" s="3">
        <f t="shared" ca="1" si="47"/>
        <v>45915.408431249998</v>
      </c>
      <c r="X994">
        <f>ROUND(Table58[[#This Row],[AVGGIFT]],1)</f>
        <v>13.4</v>
      </c>
    </row>
    <row r="995" spans="1:24" x14ac:dyDescent="0.35">
      <c r="A995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  <c r="N995">
        <f>VLOOKUP(Table58[[#This Row],[CONTROLN]],vlookup_table[],2,FALSE)</f>
        <v>2</v>
      </c>
      <c r="O995">
        <f>VLOOKUP(Table58[[#This Row],[CONTROLN]],vlookup_table[],4,FALSE)</f>
        <v>0</v>
      </c>
      <c r="P995" t="str">
        <f>VLOOKUP(Table58[[#This Row],[CONTROLN]],vlookup_table[],5,FALSE)</f>
        <v>C2</v>
      </c>
      <c r="Q995">
        <f>VLOOKUP(Table58[[#This Row],[CONTROLN]],vlookup_table[],7,FALSE)</f>
        <v>15</v>
      </c>
      <c r="R995" t="str">
        <f t="shared" si="45"/>
        <v/>
      </c>
      <c r="S9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995" t="str">
        <f>IF(Table58[[#This Row],[GENDER]]="M","Hombre","Mujer")</f>
        <v>Mujer</v>
      </c>
      <c r="U995" t="str">
        <f>_xlfn.CONCAT(Table58[[#This Row],[STATE]]," ", Table58[[#This Row],[DOMAIN]])</f>
        <v>FL C2</v>
      </c>
      <c r="V995" s="2">
        <f t="shared" ca="1" si="46"/>
        <v>45915</v>
      </c>
      <c r="W995" s="3">
        <f t="shared" ca="1" si="47"/>
        <v>45915.408431249998</v>
      </c>
      <c r="X995">
        <f>ROUND(Table58[[#This Row],[AVGGIFT]],1)</f>
        <v>15</v>
      </c>
    </row>
    <row r="996" spans="1:24" x14ac:dyDescent="0.35">
      <c r="A996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  <c r="N996">
        <f>VLOOKUP(Table58[[#This Row],[CONTROLN]],vlookup_table[],2,FALSE)</f>
        <v>1</v>
      </c>
      <c r="O996">
        <f>VLOOKUP(Table58[[#This Row],[CONTROLN]],vlookup_table[],4,FALSE)</f>
        <v>4208</v>
      </c>
      <c r="P996" t="str">
        <f>VLOOKUP(Table58[[#This Row],[CONTROLN]],vlookup_table[],5,FALSE)</f>
        <v>S1</v>
      </c>
      <c r="Q996">
        <f>VLOOKUP(Table58[[#This Row],[CONTROLN]],vlookup_table[],7,FALSE)</f>
        <v>12</v>
      </c>
      <c r="R996">
        <f t="shared" si="45"/>
        <v>54</v>
      </c>
      <c r="S9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996" t="str">
        <f>IF(Table58[[#This Row],[GENDER]]="M","Hombre","Mujer")</f>
        <v>Hombre</v>
      </c>
      <c r="U996" t="str">
        <f>_xlfn.CONCAT(Table58[[#This Row],[STATE]]," ", Table58[[#This Row],[DOMAIN]])</f>
        <v>TX S1</v>
      </c>
      <c r="V996" s="2">
        <f t="shared" ca="1" si="46"/>
        <v>45915</v>
      </c>
      <c r="W996" s="3">
        <f t="shared" ca="1" si="47"/>
        <v>45915.408431249998</v>
      </c>
      <c r="X996">
        <f>ROUND(Table58[[#This Row],[AVGGIFT]],1)</f>
        <v>8.5</v>
      </c>
    </row>
    <row r="997" spans="1:24" x14ac:dyDescent="0.35">
      <c r="A997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  <c r="N997">
        <f>VLOOKUP(Table58[[#This Row],[CONTROLN]],vlookup_table[],2,FALSE)</f>
        <v>1</v>
      </c>
      <c r="O997">
        <f>VLOOKUP(Table58[[#This Row],[CONTROLN]],vlookup_table[],4,FALSE)</f>
        <v>5201</v>
      </c>
      <c r="P997" t="str">
        <f>VLOOKUP(Table58[[#This Row],[CONTROLN]],vlookup_table[],5,FALSE)</f>
        <v>R2</v>
      </c>
      <c r="Q997">
        <f>VLOOKUP(Table58[[#This Row],[CONTROLN]],vlookup_table[],7,FALSE)</f>
        <v>15</v>
      </c>
      <c r="R997">
        <f t="shared" si="45"/>
        <v>45</v>
      </c>
      <c r="S9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97" t="str">
        <f>IF(Table58[[#This Row],[GENDER]]="M","Hombre","Mujer")</f>
        <v>Hombre</v>
      </c>
      <c r="U997" t="str">
        <f>_xlfn.CONCAT(Table58[[#This Row],[STATE]]," ", Table58[[#This Row],[DOMAIN]])</f>
        <v>GA R2</v>
      </c>
      <c r="V997" s="2">
        <f t="shared" ca="1" si="46"/>
        <v>45915</v>
      </c>
      <c r="W997" s="3">
        <f t="shared" ca="1" si="47"/>
        <v>45915.408431249998</v>
      </c>
      <c r="X997">
        <f>ROUND(Table58[[#This Row],[AVGGIFT]],1)</f>
        <v>8.8000000000000007</v>
      </c>
    </row>
    <row r="998" spans="1:24" x14ac:dyDescent="0.35">
      <c r="A998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  <c r="N998">
        <f>VLOOKUP(Table58[[#This Row],[CONTROLN]],vlookup_table[],2,FALSE)</f>
        <v>0</v>
      </c>
      <c r="O998">
        <f>VLOOKUP(Table58[[#This Row],[CONTROLN]],vlookup_table[],4,FALSE)</f>
        <v>0</v>
      </c>
      <c r="P998" t="str">
        <f>VLOOKUP(Table58[[#This Row],[CONTROLN]],vlookup_table[],5,FALSE)</f>
        <v>T1</v>
      </c>
      <c r="Q998">
        <f>VLOOKUP(Table58[[#This Row],[CONTROLN]],vlookup_table[],7,FALSE)</f>
        <v>20</v>
      </c>
      <c r="R998" t="str">
        <f t="shared" si="45"/>
        <v/>
      </c>
      <c r="S9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998" t="str">
        <f>IF(Table58[[#This Row],[GENDER]]="M","Hombre","Mujer")</f>
        <v>Mujer</v>
      </c>
      <c r="U998" t="str">
        <f>_xlfn.CONCAT(Table58[[#This Row],[STATE]]," ", Table58[[#This Row],[DOMAIN]])</f>
        <v>CA T1</v>
      </c>
      <c r="V998" s="2">
        <f t="shared" ca="1" si="46"/>
        <v>45915</v>
      </c>
      <c r="W998" s="3">
        <f t="shared" ca="1" si="47"/>
        <v>45915.408431249998</v>
      </c>
      <c r="X998">
        <f>ROUND(Table58[[#This Row],[AVGGIFT]],1)</f>
        <v>15</v>
      </c>
    </row>
    <row r="999" spans="1:24" x14ac:dyDescent="0.35">
      <c r="A999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  <c r="N999">
        <f>VLOOKUP(Table58[[#This Row],[CONTROLN]],vlookup_table[],2,FALSE)</f>
        <v>0</v>
      </c>
      <c r="O999">
        <f>VLOOKUP(Table58[[#This Row],[CONTROLN]],vlookup_table[],4,FALSE)</f>
        <v>3601</v>
      </c>
      <c r="P999" t="str">
        <f>VLOOKUP(Table58[[#This Row],[CONTROLN]],vlookup_table[],5,FALSE)</f>
        <v>R1</v>
      </c>
      <c r="Q999">
        <f>VLOOKUP(Table58[[#This Row],[CONTROLN]],vlookup_table[],7,FALSE)</f>
        <v>26</v>
      </c>
      <c r="R999">
        <f t="shared" si="45"/>
        <v>61</v>
      </c>
      <c r="S9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999" t="str">
        <f>IF(Table58[[#This Row],[GENDER]]="M","Hombre","Mujer")</f>
        <v>Mujer</v>
      </c>
      <c r="U999" t="str">
        <f>_xlfn.CONCAT(Table58[[#This Row],[STATE]]," ", Table58[[#This Row],[DOMAIN]])</f>
        <v>KY R1</v>
      </c>
      <c r="V999" s="2">
        <f t="shared" ca="1" si="46"/>
        <v>45915</v>
      </c>
      <c r="W999" s="3">
        <f t="shared" ca="1" si="47"/>
        <v>45915.408431249998</v>
      </c>
      <c r="X999">
        <f>ROUND(Table58[[#This Row],[AVGGIFT]],1)</f>
        <v>15.9</v>
      </c>
    </row>
    <row r="1000" spans="1:24" x14ac:dyDescent="0.35">
      <c r="A1000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  <c r="N1000">
        <f>VLOOKUP(Table58[[#This Row],[CONTROLN]],vlookup_table[],2,FALSE)</f>
        <v>1</v>
      </c>
      <c r="O1000">
        <f>VLOOKUP(Table58[[#This Row],[CONTROLN]],vlookup_table[],4,FALSE)</f>
        <v>4401</v>
      </c>
      <c r="P1000" t="str">
        <f>VLOOKUP(Table58[[#This Row],[CONTROLN]],vlookup_table[],5,FALSE)</f>
        <v>T2</v>
      </c>
      <c r="Q1000">
        <f>VLOOKUP(Table58[[#This Row],[CONTROLN]],vlookup_table[],7,FALSE)</f>
        <v>7</v>
      </c>
      <c r="R1000">
        <f t="shared" si="45"/>
        <v>53</v>
      </c>
      <c r="S10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00" t="str">
        <f>IF(Table58[[#This Row],[GENDER]]="M","Hombre","Mujer")</f>
        <v>Hombre</v>
      </c>
      <c r="U1000" t="str">
        <f>_xlfn.CONCAT(Table58[[#This Row],[STATE]]," ", Table58[[#This Row],[DOMAIN]])</f>
        <v>MI T2</v>
      </c>
      <c r="V1000" s="2">
        <f t="shared" ca="1" si="46"/>
        <v>45915</v>
      </c>
      <c r="W1000" s="3">
        <f t="shared" ca="1" si="47"/>
        <v>45915.408431249998</v>
      </c>
      <c r="X1000">
        <f>ROUND(Table58[[#This Row],[AVGGIFT]],1)</f>
        <v>6</v>
      </c>
    </row>
    <row r="1001" spans="1:24" x14ac:dyDescent="0.35">
      <c r="A100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  <c r="N1001">
        <f>VLOOKUP(Table58[[#This Row],[CONTROLN]],vlookup_table[],2,FALSE)</f>
        <v>2</v>
      </c>
      <c r="O1001">
        <f>VLOOKUP(Table58[[#This Row],[CONTROLN]],vlookup_table[],4,FALSE)</f>
        <v>2301</v>
      </c>
      <c r="P1001" t="str">
        <f>VLOOKUP(Table58[[#This Row],[CONTROLN]],vlookup_table[],5,FALSE)</f>
        <v>C3</v>
      </c>
      <c r="Q1001">
        <f>VLOOKUP(Table58[[#This Row],[CONTROLN]],vlookup_table[],7,FALSE)</f>
        <v>6</v>
      </c>
      <c r="R1001">
        <f t="shared" si="45"/>
        <v>74</v>
      </c>
      <c r="S10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01" t="str">
        <f>IF(Table58[[#This Row],[GENDER]]="M","Hombre","Mujer")</f>
        <v>Mujer</v>
      </c>
      <c r="U1001" t="str">
        <f>_xlfn.CONCAT(Table58[[#This Row],[STATE]]," ", Table58[[#This Row],[DOMAIN]])</f>
        <v>TX C3</v>
      </c>
      <c r="V1001" s="2">
        <f t="shared" ca="1" si="46"/>
        <v>45915</v>
      </c>
      <c r="W1001" s="3">
        <f t="shared" ca="1" si="47"/>
        <v>45915.408431249998</v>
      </c>
      <c r="X1001">
        <f>ROUND(Table58[[#This Row],[AVGGIFT]],1)</f>
        <v>5.5</v>
      </c>
    </row>
    <row r="1002" spans="1:24" x14ac:dyDescent="0.35">
      <c r="A1002">
        <v>150739</v>
      </c>
      <c r="B1002" t="s">
        <v>22</v>
      </c>
      <c r="C1002" t="s">
        <v>109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  <c r="N1002">
        <f>VLOOKUP(Table58[[#This Row],[CONTROLN]],vlookup_table[],2,FALSE)</f>
        <v>2</v>
      </c>
      <c r="O1002">
        <f>VLOOKUP(Table58[[#This Row],[CONTROLN]],vlookup_table[],4,FALSE)</f>
        <v>5410</v>
      </c>
      <c r="P1002" t="str">
        <f>VLOOKUP(Table58[[#This Row],[CONTROLN]],vlookup_table[],5,FALSE)</f>
        <v>S1</v>
      </c>
      <c r="Q1002">
        <f>VLOOKUP(Table58[[#This Row],[CONTROLN]],vlookup_table[],7,FALSE)</f>
        <v>12</v>
      </c>
      <c r="R1002">
        <f t="shared" si="45"/>
        <v>42</v>
      </c>
      <c r="S10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02" t="str">
        <f>IF(Table58[[#This Row],[GENDER]]="M","Hombre","Mujer")</f>
        <v>Mujer</v>
      </c>
      <c r="U1002" t="str">
        <f>_xlfn.CONCAT(Table58[[#This Row],[STATE]]," ", Table58[[#This Row],[DOMAIN]])</f>
        <v>CA S1</v>
      </c>
      <c r="V1002" s="2">
        <f t="shared" ca="1" si="46"/>
        <v>45915</v>
      </c>
      <c r="W1002" s="3">
        <f t="shared" ca="1" si="47"/>
        <v>45915.408431249998</v>
      </c>
      <c r="X1002">
        <f>ROUND(Table58[[#This Row],[AVGGIFT]],1)</f>
        <v>9.6999999999999993</v>
      </c>
    </row>
    <row r="1003" spans="1:24" x14ac:dyDescent="0.35">
      <c r="A1003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  <c r="N1003">
        <f>VLOOKUP(Table58[[#This Row],[CONTROLN]],vlookup_table[],2,FALSE)</f>
        <v>28</v>
      </c>
      <c r="O1003">
        <f>VLOOKUP(Table58[[#This Row],[CONTROLN]],vlookup_table[],4,FALSE)</f>
        <v>5107</v>
      </c>
      <c r="P1003" t="str">
        <f>VLOOKUP(Table58[[#This Row],[CONTROLN]],vlookup_table[],5,FALSE)</f>
        <v>S3</v>
      </c>
      <c r="Q1003">
        <f>VLOOKUP(Table58[[#This Row],[CONTROLN]],vlookup_table[],7,FALSE)</f>
        <v>12</v>
      </c>
      <c r="R1003">
        <f t="shared" si="45"/>
        <v>45</v>
      </c>
      <c r="S10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03" t="str">
        <f>IF(Table58[[#This Row],[GENDER]]="M","Hombre","Mujer")</f>
        <v>Mujer</v>
      </c>
      <c r="U1003" t="str">
        <f>_xlfn.CONCAT(Table58[[#This Row],[STATE]]," ", Table58[[#This Row],[DOMAIN]])</f>
        <v>FL S3</v>
      </c>
      <c r="V1003" s="2">
        <f t="shared" ca="1" si="46"/>
        <v>45915</v>
      </c>
      <c r="W1003" s="3">
        <f t="shared" ca="1" si="47"/>
        <v>45915.408431249998</v>
      </c>
      <c r="X1003">
        <f>ROUND(Table58[[#This Row],[AVGGIFT]],1)</f>
        <v>9.4</v>
      </c>
    </row>
    <row r="1004" spans="1:24" x14ac:dyDescent="0.35">
      <c r="A1004">
        <v>114721</v>
      </c>
      <c r="B1004" t="s">
        <v>32</v>
      </c>
      <c r="C1004" t="s">
        <v>109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  <c r="N1004">
        <f>VLOOKUP(Table58[[#This Row],[CONTROLN]],vlookup_table[],2,FALSE)</f>
        <v>0</v>
      </c>
      <c r="O1004">
        <f>VLOOKUP(Table58[[#This Row],[CONTROLN]],vlookup_table[],4,FALSE)</f>
        <v>0</v>
      </c>
      <c r="P1004" t="str">
        <f>VLOOKUP(Table58[[#This Row],[CONTROLN]],vlookup_table[],5,FALSE)</f>
        <v>C2</v>
      </c>
      <c r="Q1004">
        <f>VLOOKUP(Table58[[#This Row],[CONTROLN]],vlookup_table[],7,FALSE)</f>
        <v>15</v>
      </c>
      <c r="R1004" t="str">
        <f t="shared" si="45"/>
        <v/>
      </c>
      <c r="S10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04" t="str">
        <f>IF(Table58[[#This Row],[GENDER]]="M","Hombre","Mujer")</f>
        <v>Mujer</v>
      </c>
      <c r="U1004" t="str">
        <f>_xlfn.CONCAT(Table58[[#This Row],[STATE]]," ", Table58[[#This Row],[DOMAIN]])</f>
        <v>OK C2</v>
      </c>
      <c r="V1004" s="2">
        <f t="shared" ca="1" si="46"/>
        <v>45915</v>
      </c>
      <c r="W1004" s="3">
        <f t="shared" ca="1" si="47"/>
        <v>45915.408431249998</v>
      </c>
      <c r="X1004">
        <f>ROUND(Table58[[#This Row],[AVGGIFT]],1)</f>
        <v>11.7</v>
      </c>
    </row>
    <row r="1005" spans="1:24" x14ac:dyDescent="0.35">
      <c r="A1005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  <c r="N1005">
        <f>VLOOKUP(Table58[[#This Row],[CONTROLN]],vlookup_table[],2,FALSE)</f>
        <v>1</v>
      </c>
      <c r="O1005">
        <f>VLOOKUP(Table58[[#This Row],[CONTROLN]],vlookup_table[],4,FALSE)</f>
        <v>4401</v>
      </c>
      <c r="P1005" t="str">
        <f>VLOOKUP(Table58[[#This Row],[CONTROLN]],vlookup_table[],5,FALSE)</f>
        <v>S1</v>
      </c>
      <c r="Q1005">
        <f>VLOOKUP(Table58[[#This Row],[CONTROLN]],vlookup_table[],7,FALSE)</f>
        <v>20</v>
      </c>
      <c r="R1005">
        <f t="shared" si="45"/>
        <v>53</v>
      </c>
      <c r="S10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05" t="str">
        <f>IF(Table58[[#This Row],[GENDER]]="M","Hombre","Mujer")</f>
        <v>Hombre</v>
      </c>
      <c r="U1005" t="str">
        <f>_xlfn.CONCAT(Table58[[#This Row],[STATE]]," ", Table58[[#This Row],[DOMAIN]])</f>
        <v>CA S1</v>
      </c>
      <c r="V1005" s="2">
        <f t="shared" ca="1" si="46"/>
        <v>45915</v>
      </c>
      <c r="W1005" s="3">
        <f t="shared" ca="1" si="47"/>
        <v>45915.408431249998</v>
      </c>
      <c r="X1005">
        <f>ROUND(Table58[[#This Row],[AVGGIFT]],1)</f>
        <v>20</v>
      </c>
    </row>
    <row r="1006" spans="1:24" x14ac:dyDescent="0.35">
      <c r="A1006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  <c r="N1006">
        <f>VLOOKUP(Table58[[#This Row],[CONTROLN]],vlookup_table[],2,FALSE)</f>
        <v>0</v>
      </c>
      <c r="O1006">
        <f>VLOOKUP(Table58[[#This Row],[CONTROLN]],vlookup_table[],4,FALSE)</f>
        <v>4404</v>
      </c>
      <c r="P1006" t="str">
        <f>VLOOKUP(Table58[[#This Row],[CONTROLN]],vlookup_table[],5,FALSE)</f>
        <v>C2</v>
      </c>
      <c r="Q1006">
        <f>VLOOKUP(Table58[[#This Row],[CONTROLN]],vlookup_table[],7,FALSE)</f>
        <v>10</v>
      </c>
      <c r="R1006">
        <f t="shared" si="45"/>
        <v>53</v>
      </c>
      <c r="S10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06" t="str">
        <f>IF(Table58[[#This Row],[GENDER]]="M","Hombre","Mujer")</f>
        <v>Mujer</v>
      </c>
      <c r="U1006" t="str">
        <f>_xlfn.CONCAT(Table58[[#This Row],[STATE]]," ", Table58[[#This Row],[DOMAIN]])</f>
        <v>IA C2</v>
      </c>
      <c r="V1006" s="2">
        <f t="shared" ca="1" si="46"/>
        <v>45915</v>
      </c>
      <c r="W1006" s="3">
        <f t="shared" ca="1" si="47"/>
        <v>45915.408431249998</v>
      </c>
      <c r="X1006">
        <f>ROUND(Table58[[#This Row],[AVGGIFT]],1)</f>
        <v>7.3</v>
      </c>
    </row>
    <row r="1007" spans="1:24" x14ac:dyDescent="0.35">
      <c r="A1007">
        <v>179563</v>
      </c>
      <c r="B1007" t="s">
        <v>41</v>
      </c>
      <c r="C1007" t="s">
        <v>14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  <c r="N1007">
        <f>VLOOKUP(Table58[[#This Row],[CONTROLN]],vlookup_table[],2,FALSE)</f>
        <v>1</v>
      </c>
      <c r="O1007">
        <f>VLOOKUP(Table58[[#This Row],[CONTROLN]],vlookup_table[],4,FALSE)</f>
        <v>5001</v>
      </c>
      <c r="P1007" t="str">
        <f>VLOOKUP(Table58[[#This Row],[CONTROLN]],vlookup_table[],5,FALSE)</f>
        <v>S2</v>
      </c>
      <c r="Q1007">
        <f>VLOOKUP(Table58[[#This Row],[CONTROLN]],vlookup_table[],7,FALSE)</f>
        <v>23</v>
      </c>
      <c r="R1007">
        <f t="shared" si="45"/>
        <v>47</v>
      </c>
      <c r="S10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07" t="str">
        <f>IF(Table58[[#This Row],[GENDER]]="M","Hombre","Mujer")</f>
        <v>Hombre</v>
      </c>
      <c r="U1007" t="str">
        <f>_xlfn.CONCAT(Table58[[#This Row],[STATE]]," ", Table58[[#This Row],[DOMAIN]])</f>
        <v>WA S2</v>
      </c>
      <c r="V1007" s="2">
        <f t="shared" ca="1" si="46"/>
        <v>45915</v>
      </c>
      <c r="W1007" s="3">
        <f t="shared" ca="1" si="47"/>
        <v>45915.408431249998</v>
      </c>
      <c r="X1007">
        <f>ROUND(Table58[[#This Row],[AVGGIFT]],1)</f>
        <v>16.399999999999999</v>
      </c>
    </row>
    <row r="1008" spans="1:24" x14ac:dyDescent="0.35">
      <c r="A1008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  <c r="N1008">
        <f>VLOOKUP(Table58[[#This Row],[CONTROLN]],vlookup_table[],2,FALSE)</f>
        <v>2</v>
      </c>
      <c r="O1008">
        <f>VLOOKUP(Table58[[#This Row],[CONTROLN]],vlookup_table[],4,FALSE)</f>
        <v>2201</v>
      </c>
      <c r="P1008" t="str">
        <f>VLOOKUP(Table58[[#This Row],[CONTROLN]],vlookup_table[],5,FALSE)</f>
        <v>S2</v>
      </c>
      <c r="Q1008">
        <f>VLOOKUP(Table58[[#This Row],[CONTROLN]],vlookup_table[],7,FALSE)</f>
        <v>12</v>
      </c>
      <c r="R1008">
        <f t="shared" si="45"/>
        <v>75</v>
      </c>
      <c r="S10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08" t="str">
        <f>IF(Table58[[#This Row],[GENDER]]="M","Hombre","Mujer")</f>
        <v>Mujer</v>
      </c>
      <c r="U1008" t="str">
        <f>_xlfn.CONCAT(Table58[[#This Row],[STATE]]," ", Table58[[#This Row],[DOMAIN]])</f>
        <v>FL S2</v>
      </c>
      <c r="V1008" s="2">
        <f t="shared" ca="1" si="46"/>
        <v>45915</v>
      </c>
      <c r="W1008" s="3">
        <f t="shared" ca="1" si="47"/>
        <v>45915.408431249998</v>
      </c>
      <c r="X1008">
        <f>ROUND(Table58[[#This Row],[AVGGIFT]],1)</f>
        <v>9.8000000000000007</v>
      </c>
    </row>
    <row r="1009" spans="1:24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  <c r="N1009">
        <f>VLOOKUP(Table58[[#This Row],[CONTROLN]],vlookup_table[],2,FALSE)</f>
        <v>1</v>
      </c>
      <c r="O1009">
        <f>VLOOKUP(Table58[[#This Row],[CONTROLN]],vlookup_table[],4,FALSE)</f>
        <v>0</v>
      </c>
      <c r="P1009" t="str">
        <f>VLOOKUP(Table58[[#This Row],[CONTROLN]],vlookup_table[],5,FALSE)</f>
        <v>U1</v>
      </c>
      <c r="Q1009">
        <f>VLOOKUP(Table58[[#This Row],[CONTROLN]],vlookup_table[],7,FALSE)</f>
        <v>4</v>
      </c>
      <c r="R1009" t="str">
        <f t="shared" si="45"/>
        <v/>
      </c>
      <c r="S10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09" t="str">
        <f>IF(Table58[[#This Row],[GENDER]]="M","Hombre","Mujer")</f>
        <v>Hombre</v>
      </c>
      <c r="U1009" t="str">
        <f>_xlfn.CONCAT(Table58[[#This Row],[STATE]]," ", Table58[[#This Row],[DOMAIN]])</f>
        <v>CA U1</v>
      </c>
      <c r="V1009" s="2">
        <f t="shared" ca="1" si="46"/>
        <v>45915</v>
      </c>
      <c r="W1009" s="3">
        <f t="shared" ca="1" si="47"/>
        <v>45915.408431249998</v>
      </c>
      <c r="X1009">
        <f>ROUND(Table58[[#This Row],[AVGGIFT]],1)</f>
        <v>3.1</v>
      </c>
    </row>
    <row r="1010" spans="1:24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  <c r="N1010">
        <f>VLOOKUP(Table58[[#This Row],[CONTROLN]],vlookup_table[],2,FALSE)</f>
        <v>2</v>
      </c>
      <c r="O1010">
        <f>VLOOKUP(Table58[[#This Row],[CONTROLN]],vlookup_table[],4,FALSE)</f>
        <v>1808</v>
      </c>
      <c r="P1010" t="str">
        <f>VLOOKUP(Table58[[#This Row],[CONTROLN]],vlookup_table[],5,FALSE)</f>
        <v>C1</v>
      </c>
      <c r="Q1010">
        <f>VLOOKUP(Table58[[#This Row],[CONTROLN]],vlookup_table[],7,FALSE)</f>
        <v>7</v>
      </c>
      <c r="R1010">
        <f t="shared" si="45"/>
        <v>78</v>
      </c>
      <c r="S10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10" t="str">
        <f>IF(Table58[[#This Row],[GENDER]]="M","Hombre","Mujer")</f>
        <v>Mujer</v>
      </c>
      <c r="U1010" t="str">
        <f>_xlfn.CONCAT(Table58[[#This Row],[STATE]]," ", Table58[[#This Row],[DOMAIN]])</f>
        <v>FL C1</v>
      </c>
      <c r="V1010" s="2">
        <f t="shared" ca="1" si="46"/>
        <v>45915</v>
      </c>
      <c r="W1010" s="3">
        <f t="shared" ca="1" si="47"/>
        <v>45915.408431249998</v>
      </c>
      <c r="X1010">
        <f>ROUND(Table58[[#This Row],[AVGGIFT]],1)</f>
        <v>6.6</v>
      </c>
    </row>
    <row r="1011" spans="1:24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  <c r="N1011">
        <f>VLOOKUP(Table58[[#This Row],[CONTROLN]],vlookup_table[],2,FALSE)</f>
        <v>2</v>
      </c>
      <c r="O1011">
        <f>VLOOKUP(Table58[[#This Row],[CONTROLN]],vlookup_table[],4,FALSE)</f>
        <v>4410</v>
      </c>
      <c r="P1011" t="str">
        <f>VLOOKUP(Table58[[#This Row],[CONTROLN]],vlookup_table[],5,FALSE)</f>
        <v>T1</v>
      </c>
      <c r="Q1011">
        <f>VLOOKUP(Table58[[#This Row],[CONTROLN]],vlookup_table[],7,FALSE)</f>
        <v>25</v>
      </c>
      <c r="R1011">
        <f t="shared" si="45"/>
        <v>52</v>
      </c>
      <c r="S10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11" t="str">
        <f>IF(Table58[[#This Row],[GENDER]]="M","Hombre","Mujer")</f>
        <v>Mujer</v>
      </c>
      <c r="U1011" t="str">
        <f>_xlfn.CONCAT(Table58[[#This Row],[STATE]]," ", Table58[[#This Row],[DOMAIN]])</f>
        <v>OR T1</v>
      </c>
      <c r="V1011" s="2">
        <f t="shared" ca="1" si="46"/>
        <v>45915</v>
      </c>
      <c r="W1011" s="3">
        <f t="shared" ca="1" si="47"/>
        <v>45915.408431249998</v>
      </c>
      <c r="X1011">
        <f>ROUND(Table58[[#This Row],[AVGGIFT]],1)</f>
        <v>15.6</v>
      </c>
    </row>
    <row r="1012" spans="1:24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  <c r="N1012">
        <f>VLOOKUP(Table58[[#This Row],[CONTROLN]],vlookup_table[],2,FALSE)</f>
        <v>0</v>
      </c>
      <c r="O1012">
        <f>VLOOKUP(Table58[[#This Row],[CONTROLN]],vlookup_table[],4,FALSE)</f>
        <v>0</v>
      </c>
      <c r="P1012" t="str">
        <f>VLOOKUP(Table58[[#This Row],[CONTROLN]],vlookup_table[],5,FALSE)</f>
        <v>T2</v>
      </c>
      <c r="Q1012">
        <f>VLOOKUP(Table58[[#This Row],[CONTROLN]],vlookup_table[],7,FALSE)</f>
        <v>25</v>
      </c>
      <c r="R1012" t="str">
        <f t="shared" si="45"/>
        <v/>
      </c>
      <c r="S10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12" t="str">
        <f>IF(Table58[[#This Row],[GENDER]]="M","Hombre","Mujer")</f>
        <v>Hombre</v>
      </c>
      <c r="U1012" t="str">
        <f>_xlfn.CONCAT(Table58[[#This Row],[STATE]]," ", Table58[[#This Row],[DOMAIN]])</f>
        <v>TX T2</v>
      </c>
      <c r="V1012" s="2">
        <f t="shared" ca="1" si="46"/>
        <v>45915</v>
      </c>
      <c r="W1012" s="3">
        <f t="shared" ca="1" si="47"/>
        <v>45915.408431249998</v>
      </c>
      <c r="X1012">
        <f>ROUND(Table58[[#This Row],[AVGGIFT]],1)</f>
        <v>19.399999999999999</v>
      </c>
    </row>
    <row r="1013" spans="1:24" x14ac:dyDescent="0.35">
      <c r="A1013">
        <v>138829</v>
      </c>
      <c r="B1013" t="s">
        <v>56</v>
      </c>
      <c r="C1013" t="s">
        <v>109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  <c r="N1013">
        <f>VLOOKUP(Table58[[#This Row],[CONTROLN]],vlookup_table[],2,FALSE)</f>
        <v>28</v>
      </c>
      <c r="O1013">
        <f>VLOOKUP(Table58[[#This Row],[CONTROLN]],vlookup_table[],4,FALSE)</f>
        <v>3601</v>
      </c>
      <c r="P1013" t="str">
        <f>VLOOKUP(Table58[[#This Row],[CONTROLN]],vlookup_table[],5,FALSE)</f>
        <v>T2</v>
      </c>
      <c r="Q1013">
        <f>VLOOKUP(Table58[[#This Row],[CONTROLN]],vlookup_table[],7,FALSE)</f>
        <v>25</v>
      </c>
      <c r="R1013">
        <f t="shared" si="45"/>
        <v>61</v>
      </c>
      <c r="S10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13" t="str">
        <f>IF(Table58[[#This Row],[GENDER]]="M","Hombre","Mujer")</f>
        <v>Mujer</v>
      </c>
      <c r="U1013" t="str">
        <f>_xlfn.CONCAT(Table58[[#This Row],[STATE]]," ", Table58[[#This Row],[DOMAIN]])</f>
        <v>AZ T2</v>
      </c>
      <c r="V1013" s="2">
        <f t="shared" ca="1" si="46"/>
        <v>45915</v>
      </c>
      <c r="W1013" s="3">
        <f t="shared" ca="1" si="47"/>
        <v>45915.408431249998</v>
      </c>
      <c r="X1013">
        <f>ROUND(Table58[[#This Row],[AVGGIFT]],1)</f>
        <v>11.5</v>
      </c>
    </row>
    <row r="1014" spans="1:24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  <c r="N1014">
        <f>VLOOKUP(Table58[[#This Row],[CONTROLN]],vlookup_table[],2,FALSE)</f>
        <v>0</v>
      </c>
      <c r="O1014">
        <f>VLOOKUP(Table58[[#This Row],[CONTROLN]],vlookup_table[],4,FALSE)</f>
        <v>3601</v>
      </c>
      <c r="P1014" t="str">
        <f>VLOOKUP(Table58[[#This Row],[CONTROLN]],vlookup_table[],5,FALSE)</f>
        <v>S1</v>
      </c>
      <c r="Q1014">
        <f>VLOOKUP(Table58[[#This Row],[CONTROLN]],vlookup_table[],7,FALSE)</f>
        <v>15</v>
      </c>
      <c r="R1014">
        <f t="shared" si="45"/>
        <v>61</v>
      </c>
      <c r="S10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14" t="str">
        <f>IF(Table58[[#This Row],[GENDER]]="M","Hombre","Mujer")</f>
        <v>Hombre</v>
      </c>
      <c r="U1014" t="str">
        <f>_xlfn.CONCAT(Table58[[#This Row],[STATE]]," ", Table58[[#This Row],[DOMAIN]])</f>
        <v>CA S1</v>
      </c>
      <c r="V1014" s="2">
        <f t="shared" ca="1" si="46"/>
        <v>45915</v>
      </c>
      <c r="W1014" s="3">
        <f t="shared" ca="1" si="47"/>
        <v>45915.408431249998</v>
      </c>
      <c r="X1014">
        <f>ROUND(Table58[[#This Row],[AVGGIFT]],1)</f>
        <v>8.8000000000000007</v>
      </c>
    </row>
    <row r="1015" spans="1:24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  <c r="N1015">
        <f>VLOOKUP(Table58[[#This Row],[CONTROLN]],vlookup_table[],2,FALSE)</f>
        <v>28</v>
      </c>
      <c r="O1015">
        <f>VLOOKUP(Table58[[#This Row],[CONTROLN]],vlookup_table[],4,FALSE)</f>
        <v>3101</v>
      </c>
      <c r="P1015" t="str">
        <f>VLOOKUP(Table58[[#This Row],[CONTROLN]],vlookup_table[],5,FALSE)</f>
        <v>T2</v>
      </c>
      <c r="Q1015">
        <f>VLOOKUP(Table58[[#This Row],[CONTROLN]],vlookup_table[],7,FALSE)</f>
        <v>13</v>
      </c>
      <c r="R1015">
        <f t="shared" si="45"/>
        <v>66</v>
      </c>
      <c r="S10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15" t="str">
        <f>IF(Table58[[#This Row],[GENDER]]="M","Hombre","Mujer")</f>
        <v>Mujer</v>
      </c>
      <c r="U1015" t="str">
        <f>_xlfn.CONCAT(Table58[[#This Row],[STATE]]," ", Table58[[#This Row],[DOMAIN]])</f>
        <v>CA T2</v>
      </c>
      <c r="V1015" s="2">
        <f t="shared" ca="1" si="46"/>
        <v>45915</v>
      </c>
      <c r="W1015" s="3">
        <f t="shared" ca="1" si="47"/>
        <v>45915.408431249998</v>
      </c>
      <c r="X1015">
        <f>ROUND(Table58[[#This Row],[AVGGIFT]],1)</f>
        <v>13</v>
      </c>
    </row>
    <row r="1016" spans="1:24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  <c r="N1016">
        <f>VLOOKUP(Table58[[#This Row],[CONTROLN]],vlookup_table[],2,FALSE)</f>
        <v>28</v>
      </c>
      <c r="O1016">
        <f>VLOOKUP(Table58[[#This Row],[CONTROLN]],vlookup_table[],4,FALSE)</f>
        <v>0</v>
      </c>
      <c r="P1016" t="str">
        <f>VLOOKUP(Table58[[#This Row],[CONTROLN]],vlookup_table[],5,FALSE)</f>
        <v>S2</v>
      </c>
      <c r="Q1016">
        <f>VLOOKUP(Table58[[#This Row],[CONTROLN]],vlookup_table[],7,FALSE)</f>
        <v>5</v>
      </c>
      <c r="R1016" t="str">
        <f t="shared" si="45"/>
        <v/>
      </c>
      <c r="S10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16" t="str">
        <f>IF(Table58[[#This Row],[GENDER]]="M","Hombre","Mujer")</f>
        <v>Mujer</v>
      </c>
      <c r="U1016" t="str">
        <f>_xlfn.CONCAT(Table58[[#This Row],[STATE]]," ", Table58[[#This Row],[DOMAIN]])</f>
        <v>OR S2</v>
      </c>
      <c r="V1016" s="2">
        <f t="shared" ca="1" si="46"/>
        <v>45915</v>
      </c>
      <c r="W1016" s="3">
        <f t="shared" ca="1" si="47"/>
        <v>45915.408431249998</v>
      </c>
      <c r="X1016">
        <f>ROUND(Table58[[#This Row],[AVGGIFT]],1)</f>
        <v>7</v>
      </c>
    </row>
    <row r="1017" spans="1:24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  <c r="N1017">
        <f>VLOOKUP(Table58[[#This Row],[CONTROLN]],vlookup_table[],2,FALSE)</f>
        <v>2</v>
      </c>
      <c r="O1017">
        <f>VLOOKUP(Table58[[#This Row],[CONTROLN]],vlookup_table[],4,FALSE)</f>
        <v>2401</v>
      </c>
      <c r="P1017" t="str">
        <f>VLOOKUP(Table58[[#This Row],[CONTROLN]],vlookup_table[],5,FALSE)</f>
        <v>S1</v>
      </c>
      <c r="Q1017">
        <f>VLOOKUP(Table58[[#This Row],[CONTROLN]],vlookup_table[],7,FALSE)</f>
        <v>7</v>
      </c>
      <c r="R1017">
        <f t="shared" si="45"/>
        <v>73</v>
      </c>
      <c r="S10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17" t="str">
        <f>IF(Table58[[#This Row],[GENDER]]="M","Hombre","Mujer")</f>
        <v>Mujer</v>
      </c>
      <c r="U1017" t="str">
        <f>_xlfn.CONCAT(Table58[[#This Row],[STATE]]," ", Table58[[#This Row],[DOMAIN]])</f>
        <v>CA S1</v>
      </c>
      <c r="V1017" s="2">
        <f t="shared" ca="1" si="46"/>
        <v>45915</v>
      </c>
      <c r="W1017" s="3">
        <f t="shared" ca="1" si="47"/>
        <v>45915.408431249998</v>
      </c>
      <c r="X1017">
        <f>ROUND(Table58[[#This Row],[AVGGIFT]],1)</f>
        <v>7.4</v>
      </c>
    </row>
    <row r="1018" spans="1:24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  <c r="N1018">
        <f>VLOOKUP(Table58[[#This Row],[CONTROLN]],vlookup_table[],2,FALSE)</f>
        <v>4</v>
      </c>
      <c r="O1018">
        <f>VLOOKUP(Table58[[#This Row],[CONTROLN]],vlookup_table[],4,FALSE)</f>
        <v>4912</v>
      </c>
      <c r="P1018" t="str">
        <f>VLOOKUP(Table58[[#This Row],[CONTROLN]],vlookup_table[],5,FALSE)</f>
        <v>T2</v>
      </c>
      <c r="Q1018">
        <f>VLOOKUP(Table58[[#This Row],[CONTROLN]],vlookup_table[],7,FALSE)</f>
        <v>26</v>
      </c>
      <c r="R1018">
        <f t="shared" si="45"/>
        <v>47</v>
      </c>
      <c r="S10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18" t="str">
        <f>IF(Table58[[#This Row],[GENDER]]="M","Hombre","Mujer")</f>
        <v>Hombre</v>
      </c>
      <c r="U1018" t="str">
        <f>_xlfn.CONCAT(Table58[[#This Row],[STATE]]," ", Table58[[#This Row],[DOMAIN]])</f>
        <v>MI T2</v>
      </c>
      <c r="V1018" s="2">
        <f t="shared" ca="1" si="46"/>
        <v>45915</v>
      </c>
      <c r="W1018" s="3">
        <f t="shared" ca="1" si="47"/>
        <v>45915.408431249998</v>
      </c>
      <c r="X1018">
        <f>ROUND(Table58[[#This Row],[AVGGIFT]],1)</f>
        <v>13.5</v>
      </c>
    </row>
    <row r="1019" spans="1:24" x14ac:dyDescent="0.35">
      <c r="A1019">
        <v>167039</v>
      </c>
      <c r="B1019" t="s">
        <v>22</v>
      </c>
      <c r="C1019" t="s">
        <v>109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  <c r="N1019">
        <f>VLOOKUP(Table58[[#This Row],[CONTROLN]],vlookup_table[],2,FALSE)</f>
        <v>0</v>
      </c>
      <c r="O1019">
        <f>VLOOKUP(Table58[[#This Row],[CONTROLN]],vlookup_table[],4,FALSE)</f>
        <v>0</v>
      </c>
      <c r="P1019" t="str">
        <f>VLOOKUP(Table58[[#This Row],[CONTROLN]],vlookup_table[],5,FALSE)</f>
        <v>S1</v>
      </c>
      <c r="Q1019">
        <f>VLOOKUP(Table58[[#This Row],[CONTROLN]],vlookup_table[],7,FALSE)</f>
        <v>5</v>
      </c>
      <c r="R1019" t="str">
        <f t="shared" si="45"/>
        <v/>
      </c>
      <c r="S10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19" t="str">
        <f>IF(Table58[[#This Row],[GENDER]]="M","Hombre","Mujer")</f>
        <v>Mujer</v>
      </c>
      <c r="U1019" t="str">
        <f>_xlfn.CONCAT(Table58[[#This Row],[STATE]]," ", Table58[[#This Row],[DOMAIN]])</f>
        <v>CA S1</v>
      </c>
      <c r="V1019" s="2">
        <f t="shared" ca="1" si="46"/>
        <v>45915</v>
      </c>
      <c r="W1019" s="3">
        <f t="shared" ca="1" si="47"/>
        <v>45915.408431249998</v>
      </c>
      <c r="X1019">
        <f>ROUND(Table58[[#This Row],[AVGGIFT]],1)</f>
        <v>5</v>
      </c>
    </row>
    <row r="1020" spans="1:24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  <c r="N1020">
        <f>VLOOKUP(Table58[[#This Row],[CONTROLN]],vlookup_table[],2,FALSE)</f>
        <v>0</v>
      </c>
      <c r="O1020">
        <f>VLOOKUP(Table58[[#This Row],[CONTROLN]],vlookup_table[],4,FALSE)</f>
        <v>0</v>
      </c>
      <c r="P1020" t="str">
        <f>VLOOKUP(Table58[[#This Row],[CONTROLN]],vlookup_table[],5,FALSE)</f>
        <v>C1</v>
      </c>
      <c r="Q1020">
        <f>VLOOKUP(Table58[[#This Row],[CONTROLN]],vlookup_table[],7,FALSE)</f>
        <v>10</v>
      </c>
      <c r="R1020" t="str">
        <f t="shared" si="45"/>
        <v/>
      </c>
      <c r="S10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20" t="str">
        <f>IF(Table58[[#This Row],[GENDER]]="M","Hombre","Mujer")</f>
        <v>Hombre</v>
      </c>
      <c r="U1020" t="str">
        <f>_xlfn.CONCAT(Table58[[#This Row],[STATE]]," ", Table58[[#This Row],[DOMAIN]])</f>
        <v>CA C1</v>
      </c>
      <c r="V1020" s="2">
        <f t="shared" ca="1" si="46"/>
        <v>45915</v>
      </c>
      <c r="W1020" s="3">
        <f t="shared" ca="1" si="47"/>
        <v>45915.408431249998</v>
      </c>
      <c r="X1020">
        <f>ROUND(Table58[[#This Row],[AVGGIFT]],1)</f>
        <v>5</v>
      </c>
    </row>
    <row r="1021" spans="1:24" x14ac:dyDescent="0.35">
      <c r="A1021">
        <v>151653</v>
      </c>
      <c r="B1021" t="s">
        <v>22</v>
      </c>
      <c r="C1021" t="s">
        <v>109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  <c r="N1021">
        <f>VLOOKUP(Table58[[#This Row],[CONTROLN]],vlookup_table[],2,FALSE)</f>
        <v>0</v>
      </c>
      <c r="O1021">
        <f>VLOOKUP(Table58[[#This Row],[CONTROLN]],vlookup_table[],4,FALSE)</f>
        <v>2401</v>
      </c>
      <c r="P1021" t="str">
        <f>VLOOKUP(Table58[[#This Row],[CONTROLN]],vlookup_table[],5,FALSE)</f>
        <v>U3</v>
      </c>
      <c r="Q1021">
        <f>VLOOKUP(Table58[[#This Row],[CONTROLN]],vlookup_table[],7,FALSE)</f>
        <v>10</v>
      </c>
      <c r="R1021">
        <f t="shared" si="45"/>
        <v>73</v>
      </c>
      <c r="S10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21" t="str">
        <f>IF(Table58[[#This Row],[GENDER]]="M","Hombre","Mujer")</f>
        <v>Mujer</v>
      </c>
      <c r="U1021" t="str">
        <f>_xlfn.CONCAT(Table58[[#This Row],[STATE]]," ", Table58[[#This Row],[DOMAIN]])</f>
        <v>CA U3</v>
      </c>
      <c r="V1021" s="2">
        <f t="shared" ca="1" si="46"/>
        <v>45915</v>
      </c>
      <c r="W1021" s="3">
        <f t="shared" ca="1" si="47"/>
        <v>45915.408431249998</v>
      </c>
      <c r="X1021">
        <f>ROUND(Table58[[#This Row],[AVGGIFT]],1)</f>
        <v>6.4</v>
      </c>
    </row>
    <row r="1022" spans="1:24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  <c r="N1022">
        <f>VLOOKUP(Table58[[#This Row],[CONTROLN]],vlookup_table[],2,FALSE)</f>
        <v>0</v>
      </c>
      <c r="O1022">
        <f>VLOOKUP(Table58[[#This Row],[CONTROLN]],vlookup_table[],4,FALSE)</f>
        <v>2401</v>
      </c>
      <c r="P1022" t="str">
        <f>VLOOKUP(Table58[[#This Row],[CONTROLN]],vlookup_table[],5,FALSE)</f>
        <v>S2</v>
      </c>
      <c r="Q1022">
        <f>VLOOKUP(Table58[[#This Row],[CONTROLN]],vlookup_table[],7,FALSE)</f>
        <v>15</v>
      </c>
      <c r="R1022">
        <f t="shared" si="45"/>
        <v>73</v>
      </c>
      <c r="S10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22" t="str">
        <f>IF(Table58[[#This Row],[GENDER]]="M","Hombre","Mujer")</f>
        <v>Mujer</v>
      </c>
      <c r="U1022" t="str">
        <f>_xlfn.CONCAT(Table58[[#This Row],[STATE]]," ", Table58[[#This Row],[DOMAIN]])</f>
        <v>MO S2</v>
      </c>
      <c r="V1022" s="2">
        <f t="shared" ca="1" si="46"/>
        <v>45915</v>
      </c>
      <c r="W1022" s="3">
        <f t="shared" ca="1" si="47"/>
        <v>45915.408431249998</v>
      </c>
      <c r="X1022">
        <f>ROUND(Table58[[#This Row],[AVGGIFT]],1)</f>
        <v>10</v>
      </c>
    </row>
    <row r="1023" spans="1:24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  <c r="N1023">
        <f>VLOOKUP(Table58[[#This Row],[CONTROLN]],vlookup_table[],2,FALSE)</f>
        <v>0</v>
      </c>
      <c r="O1023">
        <f>VLOOKUP(Table58[[#This Row],[CONTROLN]],vlookup_table[],4,FALSE)</f>
        <v>4601</v>
      </c>
      <c r="P1023" t="str">
        <f>VLOOKUP(Table58[[#This Row],[CONTROLN]],vlookup_table[],5,FALSE)</f>
        <v>T1</v>
      </c>
      <c r="Q1023">
        <f>VLOOKUP(Table58[[#This Row],[CONTROLN]],vlookup_table[],7,FALSE)</f>
        <v>7</v>
      </c>
      <c r="R1023">
        <f t="shared" si="45"/>
        <v>51</v>
      </c>
      <c r="S10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23" t="str">
        <f>IF(Table58[[#This Row],[GENDER]]="M","Hombre","Mujer")</f>
        <v>Mujer</v>
      </c>
      <c r="U1023" t="str">
        <f>_xlfn.CONCAT(Table58[[#This Row],[STATE]]," ", Table58[[#This Row],[DOMAIN]])</f>
        <v>CA T1</v>
      </c>
      <c r="V1023" s="2">
        <f t="shared" ca="1" si="46"/>
        <v>45915</v>
      </c>
      <c r="W1023" s="3">
        <f t="shared" ca="1" si="47"/>
        <v>45915.408431249998</v>
      </c>
      <c r="X1023">
        <f>ROUND(Table58[[#This Row],[AVGGIFT]],1)</f>
        <v>5.8</v>
      </c>
    </row>
    <row r="1024" spans="1:24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  <c r="N1024">
        <f>VLOOKUP(Table58[[#This Row],[CONTROLN]],vlookup_table[],2,FALSE)</f>
        <v>0</v>
      </c>
      <c r="O1024">
        <f>VLOOKUP(Table58[[#This Row],[CONTROLN]],vlookup_table[],4,FALSE)</f>
        <v>4610</v>
      </c>
      <c r="P1024" t="str">
        <f>VLOOKUP(Table58[[#This Row],[CONTROLN]],vlookup_table[],5,FALSE)</f>
        <v>T2</v>
      </c>
      <c r="Q1024">
        <f>VLOOKUP(Table58[[#This Row],[CONTROLN]],vlookup_table[],7,FALSE)</f>
        <v>17</v>
      </c>
      <c r="R1024">
        <f t="shared" si="45"/>
        <v>50</v>
      </c>
      <c r="S10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24" t="str">
        <f>IF(Table58[[#This Row],[GENDER]]="M","Hombre","Mujer")</f>
        <v>Hombre</v>
      </c>
      <c r="U1024" t="str">
        <f>_xlfn.CONCAT(Table58[[#This Row],[STATE]]," ", Table58[[#This Row],[DOMAIN]])</f>
        <v>TX T2</v>
      </c>
      <c r="V1024" s="2">
        <f t="shared" ca="1" si="46"/>
        <v>45915</v>
      </c>
      <c r="W1024" s="3">
        <f t="shared" ca="1" si="47"/>
        <v>45915.408431249998</v>
      </c>
      <c r="X1024">
        <f>ROUND(Table58[[#This Row],[AVGGIFT]],1)</f>
        <v>13.4</v>
      </c>
    </row>
    <row r="1025" spans="1:24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  <c r="N1025">
        <f>VLOOKUP(Table58[[#This Row],[CONTROLN]],vlookup_table[],2,FALSE)</f>
        <v>2</v>
      </c>
      <c r="O1025">
        <f>VLOOKUP(Table58[[#This Row],[CONTROLN]],vlookup_table[],4,FALSE)</f>
        <v>2702</v>
      </c>
      <c r="P1025" t="str">
        <f>VLOOKUP(Table58[[#This Row],[CONTROLN]],vlookup_table[],5,FALSE)</f>
        <v>S2</v>
      </c>
      <c r="Q1025">
        <f>VLOOKUP(Table58[[#This Row],[CONTROLN]],vlookup_table[],7,FALSE)</f>
        <v>5</v>
      </c>
      <c r="R1025">
        <f t="shared" si="45"/>
        <v>70</v>
      </c>
      <c r="S10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25" t="str">
        <f>IF(Table58[[#This Row],[GENDER]]="M","Hombre","Mujer")</f>
        <v>Mujer</v>
      </c>
      <c r="U1025" t="str">
        <f>_xlfn.CONCAT(Table58[[#This Row],[STATE]]," ", Table58[[#This Row],[DOMAIN]])</f>
        <v>MI S2</v>
      </c>
      <c r="V1025" s="2">
        <f t="shared" ca="1" si="46"/>
        <v>45915</v>
      </c>
      <c r="W1025" s="3">
        <f t="shared" ca="1" si="47"/>
        <v>45915.408431249998</v>
      </c>
      <c r="X1025">
        <f>ROUND(Table58[[#This Row],[AVGGIFT]],1)</f>
        <v>8.9</v>
      </c>
    </row>
    <row r="1026" spans="1:24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  <c r="N1026">
        <f>VLOOKUP(Table58[[#This Row],[CONTROLN]],vlookup_table[],2,FALSE)</f>
        <v>2</v>
      </c>
      <c r="O1026">
        <f>VLOOKUP(Table58[[#This Row],[CONTROLN]],vlookup_table[],4,FALSE)</f>
        <v>5801</v>
      </c>
      <c r="P1026" t="str">
        <f>VLOOKUP(Table58[[#This Row],[CONTROLN]],vlookup_table[],5,FALSE)</f>
        <v>T2</v>
      </c>
      <c r="Q1026">
        <f>VLOOKUP(Table58[[#This Row],[CONTROLN]],vlookup_table[],7,FALSE)</f>
        <v>20</v>
      </c>
      <c r="R1026">
        <f t="shared" ref="R1026:R1089" si="48">IF(OR(O1026="",O1026=0),"",(1997-(1900+INT(O1026/100)))-IF(MOD(O1026,100)&gt;6,1,0))</f>
        <v>39</v>
      </c>
      <c r="S10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26" t="str">
        <f>IF(Table58[[#This Row],[GENDER]]="M","Hombre","Mujer")</f>
        <v>Mujer</v>
      </c>
      <c r="U1026" t="str">
        <f>_xlfn.CONCAT(Table58[[#This Row],[STATE]]," ", Table58[[#This Row],[DOMAIN]])</f>
        <v>FL T2</v>
      </c>
      <c r="V1026" s="2">
        <f t="shared" ref="V1026:V1089" ca="1" si="49">TODAY()</f>
        <v>45915</v>
      </c>
      <c r="W1026" s="3">
        <f t="shared" ref="W1026:W1089" ca="1" si="50">NOW()</f>
        <v>45915.408431249998</v>
      </c>
      <c r="X1026">
        <f>ROUND(Table58[[#This Row],[AVGGIFT]],1)</f>
        <v>13.2</v>
      </c>
    </row>
    <row r="1027" spans="1:24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  <c r="N1027">
        <f>VLOOKUP(Table58[[#This Row],[CONTROLN]],vlookup_table[],2,FALSE)</f>
        <v>1</v>
      </c>
      <c r="O1027">
        <f>VLOOKUP(Table58[[#This Row],[CONTROLN]],vlookup_table[],4,FALSE)</f>
        <v>3910</v>
      </c>
      <c r="P1027" t="str">
        <f>VLOOKUP(Table58[[#This Row],[CONTROLN]],vlookup_table[],5,FALSE)</f>
        <v>T2</v>
      </c>
      <c r="Q1027">
        <f>VLOOKUP(Table58[[#This Row],[CONTROLN]],vlookup_table[],7,FALSE)</f>
        <v>15</v>
      </c>
      <c r="R1027">
        <f t="shared" si="48"/>
        <v>57</v>
      </c>
      <c r="S10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27" t="str">
        <f>IF(Table58[[#This Row],[GENDER]]="M","Hombre","Mujer")</f>
        <v>Hombre</v>
      </c>
      <c r="U1027" t="str">
        <f>_xlfn.CONCAT(Table58[[#This Row],[STATE]]," ", Table58[[#This Row],[DOMAIN]])</f>
        <v>KY T2</v>
      </c>
      <c r="V1027" s="2">
        <f t="shared" ca="1" si="49"/>
        <v>45915</v>
      </c>
      <c r="W1027" s="3">
        <f t="shared" ca="1" si="50"/>
        <v>45915.408431249998</v>
      </c>
      <c r="X1027">
        <f>ROUND(Table58[[#This Row],[AVGGIFT]],1)</f>
        <v>11.1</v>
      </c>
    </row>
    <row r="1028" spans="1:24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  <c r="N1028">
        <f>VLOOKUP(Table58[[#This Row],[CONTROLN]],vlookup_table[],2,FALSE)</f>
        <v>13</v>
      </c>
      <c r="O1028">
        <f>VLOOKUP(Table58[[#This Row],[CONTROLN]],vlookup_table[],4,FALSE)</f>
        <v>1709</v>
      </c>
      <c r="P1028" t="str">
        <f>VLOOKUP(Table58[[#This Row],[CONTROLN]],vlookup_table[],5,FALSE)</f>
        <v>S1</v>
      </c>
      <c r="Q1028">
        <f>VLOOKUP(Table58[[#This Row],[CONTROLN]],vlookup_table[],7,FALSE)</f>
        <v>20</v>
      </c>
      <c r="R1028">
        <f t="shared" si="48"/>
        <v>79</v>
      </c>
      <c r="S10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28" t="str">
        <f>IF(Table58[[#This Row],[GENDER]]="M","Hombre","Mujer")</f>
        <v>Hombre</v>
      </c>
      <c r="U1028" t="str">
        <f>_xlfn.CONCAT(Table58[[#This Row],[STATE]]," ", Table58[[#This Row],[DOMAIN]])</f>
        <v>TX S1</v>
      </c>
      <c r="V1028" s="2">
        <f t="shared" ca="1" si="49"/>
        <v>45915</v>
      </c>
      <c r="W1028" s="3">
        <f t="shared" ca="1" si="50"/>
        <v>45915.408431249998</v>
      </c>
      <c r="X1028">
        <f>ROUND(Table58[[#This Row],[AVGGIFT]],1)</f>
        <v>14.6</v>
      </c>
    </row>
    <row r="1029" spans="1:24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  <c r="N1029">
        <f>VLOOKUP(Table58[[#This Row],[CONTROLN]],vlookup_table[],2,FALSE)</f>
        <v>1</v>
      </c>
      <c r="O1029">
        <f>VLOOKUP(Table58[[#This Row],[CONTROLN]],vlookup_table[],4,FALSE)</f>
        <v>4801</v>
      </c>
      <c r="P1029" t="str">
        <f>VLOOKUP(Table58[[#This Row],[CONTROLN]],vlookup_table[],5,FALSE)</f>
        <v>S1</v>
      </c>
      <c r="Q1029">
        <f>VLOOKUP(Table58[[#This Row],[CONTROLN]],vlookup_table[],7,FALSE)</f>
        <v>20</v>
      </c>
      <c r="R1029">
        <f t="shared" si="48"/>
        <v>49</v>
      </c>
      <c r="S10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29" t="str">
        <f>IF(Table58[[#This Row],[GENDER]]="M","Hombre","Mujer")</f>
        <v>Hombre</v>
      </c>
      <c r="U1029" t="str">
        <f>_xlfn.CONCAT(Table58[[#This Row],[STATE]]," ", Table58[[#This Row],[DOMAIN]])</f>
        <v>OK S1</v>
      </c>
      <c r="V1029" s="2">
        <f t="shared" ca="1" si="49"/>
        <v>45915</v>
      </c>
      <c r="W1029" s="3">
        <f t="shared" ca="1" si="50"/>
        <v>45915.408431249998</v>
      </c>
      <c r="X1029">
        <f>ROUND(Table58[[#This Row],[AVGGIFT]],1)</f>
        <v>15</v>
      </c>
    </row>
    <row r="1030" spans="1:24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  <c r="N1030">
        <f>VLOOKUP(Table58[[#This Row],[CONTROLN]],vlookup_table[],2,FALSE)</f>
        <v>28</v>
      </c>
      <c r="O1030">
        <f>VLOOKUP(Table58[[#This Row],[CONTROLN]],vlookup_table[],4,FALSE)</f>
        <v>5501</v>
      </c>
      <c r="P1030" t="str">
        <f>VLOOKUP(Table58[[#This Row],[CONTROLN]],vlookup_table[],5,FALSE)</f>
        <v>S1</v>
      </c>
      <c r="Q1030">
        <f>VLOOKUP(Table58[[#This Row],[CONTROLN]],vlookup_table[],7,FALSE)</f>
        <v>25</v>
      </c>
      <c r="R1030">
        <f t="shared" si="48"/>
        <v>42</v>
      </c>
      <c r="S10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30" t="str">
        <f>IF(Table58[[#This Row],[GENDER]]="M","Hombre","Mujer")</f>
        <v>Mujer</v>
      </c>
      <c r="U1030" t="str">
        <f>_xlfn.CONCAT(Table58[[#This Row],[STATE]]," ", Table58[[#This Row],[DOMAIN]])</f>
        <v>CA S1</v>
      </c>
      <c r="V1030" s="2">
        <f t="shared" ca="1" si="49"/>
        <v>45915</v>
      </c>
      <c r="W1030" s="3">
        <f t="shared" ca="1" si="50"/>
        <v>45915.408431249998</v>
      </c>
      <c r="X1030">
        <f>ROUND(Table58[[#This Row],[AVGGIFT]],1)</f>
        <v>17.5</v>
      </c>
    </row>
    <row r="1031" spans="1:24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  <c r="N1031">
        <f>VLOOKUP(Table58[[#This Row],[CONTROLN]],vlookup_table[],2,FALSE)</f>
        <v>0</v>
      </c>
      <c r="O1031">
        <f>VLOOKUP(Table58[[#This Row],[CONTROLN]],vlookup_table[],4,FALSE)</f>
        <v>0</v>
      </c>
      <c r="P1031" t="str">
        <f>VLOOKUP(Table58[[#This Row],[CONTROLN]],vlookup_table[],5,FALSE)</f>
        <v>S1</v>
      </c>
      <c r="Q1031">
        <f>VLOOKUP(Table58[[#This Row],[CONTROLN]],vlookup_table[],7,FALSE)</f>
        <v>125</v>
      </c>
      <c r="R1031" t="str">
        <f t="shared" si="48"/>
        <v/>
      </c>
      <c r="S10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31" t="str">
        <f>IF(Table58[[#This Row],[GENDER]]="M","Hombre","Mujer")</f>
        <v>Mujer</v>
      </c>
      <c r="U1031" t="str">
        <f>_xlfn.CONCAT(Table58[[#This Row],[STATE]]," ", Table58[[#This Row],[DOMAIN]])</f>
        <v>CA S1</v>
      </c>
      <c r="V1031" s="2">
        <f t="shared" ca="1" si="49"/>
        <v>45915</v>
      </c>
      <c r="W1031" s="3">
        <f t="shared" ca="1" si="50"/>
        <v>45915.408431249998</v>
      </c>
      <c r="X1031">
        <f>ROUND(Table58[[#This Row],[AVGGIFT]],1)</f>
        <v>10</v>
      </c>
    </row>
    <row r="1032" spans="1:24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  <c r="N1032">
        <f>VLOOKUP(Table58[[#This Row],[CONTROLN]],vlookup_table[],2,FALSE)</f>
        <v>2</v>
      </c>
      <c r="O1032">
        <f>VLOOKUP(Table58[[#This Row],[CONTROLN]],vlookup_table[],4,FALSE)</f>
        <v>402</v>
      </c>
      <c r="P1032" t="str">
        <f>VLOOKUP(Table58[[#This Row],[CONTROLN]],vlookup_table[],5,FALSE)</f>
        <v>C1</v>
      </c>
      <c r="Q1032">
        <f>VLOOKUP(Table58[[#This Row],[CONTROLN]],vlookup_table[],7,FALSE)</f>
        <v>25</v>
      </c>
      <c r="R1032">
        <f t="shared" si="48"/>
        <v>93</v>
      </c>
      <c r="S10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2" t="str">
        <f>IF(Table58[[#This Row],[GENDER]]="M","Hombre","Mujer")</f>
        <v>Mujer</v>
      </c>
      <c r="U1032" t="str">
        <f>_xlfn.CONCAT(Table58[[#This Row],[STATE]]," ", Table58[[#This Row],[DOMAIN]])</f>
        <v>TX C1</v>
      </c>
      <c r="V1032" s="2">
        <f t="shared" ca="1" si="49"/>
        <v>45915</v>
      </c>
      <c r="W1032" s="3">
        <f t="shared" ca="1" si="50"/>
        <v>45915.408431249998</v>
      </c>
      <c r="X1032">
        <f>ROUND(Table58[[#This Row],[AVGGIFT]],1)</f>
        <v>17.899999999999999</v>
      </c>
    </row>
    <row r="1033" spans="1:24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  <c r="N1033">
        <f>VLOOKUP(Table58[[#This Row],[CONTROLN]],vlookup_table[],2,FALSE)</f>
        <v>28</v>
      </c>
      <c r="O1033">
        <f>VLOOKUP(Table58[[#This Row],[CONTROLN]],vlookup_table[],4,FALSE)</f>
        <v>2601</v>
      </c>
      <c r="P1033" t="str">
        <f>VLOOKUP(Table58[[#This Row],[CONTROLN]],vlookup_table[],5,FALSE)</f>
        <v>C2</v>
      </c>
      <c r="Q1033">
        <f>VLOOKUP(Table58[[#This Row],[CONTROLN]],vlookup_table[],7,FALSE)</f>
        <v>10</v>
      </c>
      <c r="R1033">
        <f t="shared" si="48"/>
        <v>71</v>
      </c>
      <c r="S10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3" t="str">
        <f>IF(Table58[[#This Row],[GENDER]]="M","Hombre","Mujer")</f>
        <v>Mujer</v>
      </c>
      <c r="U1033" t="str">
        <f>_xlfn.CONCAT(Table58[[#This Row],[STATE]]," ", Table58[[#This Row],[DOMAIN]])</f>
        <v>WA C2</v>
      </c>
      <c r="V1033" s="2">
        <f t="shared" ca="1" si="49"/>
        <v>45915</v>
      </c>
      <c r="W1033" s="3">
        <f t="shared" ca="1" si="50"/>
        <v>45915.408431249998</v>
      </c>
      <c r="X1033">
        <f>ROUND(Table58[[#This Row],[AVGGIFT]],1)</f>
        <v>16.5</v>
      </c>
    </row>
    <row r="1034" spans="1:24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  <c r="N1034">
        <f>VLOOKUP(Table58[[#This Row],[CONTROLN]],vlookup_table[],2,FALSE)</f>
        <v>28</v>
      </c>
      <c r="O1034">
        <f>VLOOKUP(Table58[[#This Row],[CONTROLN]],vlookup_table[],4,FALSE)</f>
        <v>0</v>
      </c>
      <c r="P1034" t="str">
        <f>VLOOKUP(Table58[[#This Row],[CONTROLN]],vlookup_table[],5,FALSE)</f>
        <v>S2</v>
      </c>
      <c r="Q1034">
        <f>VLOOKUP(Table58[[#This Row],[CONTROLN]],vlookup_table[],7,FALSE)</f>
        <v>8</v>
      </c>
      <c r="R1034" t="str">
        <f t="shared" si="48"/>
        <v/>
      </c>
      <c r="S10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34" t="str">
        <f>IF(Table58[[#This Row],[GENDER]]="M","Hombre","Mujer")</f>
        <v>Mujer</v>
      </c>
      <c r="U1034" t="str">
        <f>_xlfn.CONCAT(Table58[[#This Row],[STATE]]," ", Table58[[#This Row],[DOMAIN]])</f>
        <v>NV S2</v>
      </c>
      <c r="V1034" s="2">
        <f t="shared" ca="1" si="49"/>
        <v>45915</v>
      </c>
      <c r="W1034" s="3">
        <f t="shared" ca="1" si="50"/>
        <v>45915.408431249998</v>
      </c>
      <c r="X1034">
        <f>ROUND(Table58[[#This Row],[AVGGIFT]],1)</f>
        <v>7</v>
      </c>
    </row>
    <row r="1035" spans="1:24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  <c r="N1035">
        <f>VLOOKUP(Table58[[#This Row],[CONTROLN]],vlookup_table[],2,FALSE)</f>
        <v>0</v>
      </c>
      <c r="O1035">
        <f>VLOOKUP(Table58[[#This Row],[CONTROLN]],vlookup_table[],4,FALSE)</f>
        <v>0</v>
      </c>
      <c r="P1035" t="str">
        <f>VLOOKUP(Table58[[#This Row],[CONTROLN]],vlookup_table[],5,FALSE)</f>
        <v>C1</v>
      </c>
      <c r="Q1035">
        <f>VLOOKUP(Table58[[#This Row],[CONTROLN]],vlookup_table[],7,FALSE)</f>
        <v>20</v>
      </c>
      <c r="R1035" t="str">
        <f t="shared" si="48"/>
        <v/>
      </c>
      <c r="S10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5" t="str">
        <f>IF(Table58[[#This Row],[GENDER]]="M","Hombre","Mujer")</f>
        <v>Mujer</v>
      </c>
      <c r="U1035" t="str">
        <f>_xlfn.CONCAT(Table58[[#This Row],[STATE]]," ", Table58[[#This Row],[DOMAIN]])</f>
        <v>CA C1</v>
      </c>
      <c r="V1035" s="2">
        <f t="shared" ca="1" si="49"/>
        <v>45915</v>
      </c>
      <c r="W1035" s="3">
        <f t="shared" ca="1" si="50"/>
        <v>45915.408431249998</v>
      </c>
      <c r="X1035">
        <f>ROUND(Table58[[#This Row],[AVGGIFT]],1)</f>
        <v>32.200000000000003</v>
      </c>
    </row>
    <row r="1036" spans="1:24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  <c r="N1036">
        <f>VLOOKUP(Table58[[#This Row],[CONTROLN]],vlookup_table[],2,FALSE)</f>
        <v>0</v>
      </c>
      <c r="O1036">
        <f>VLOOKUP(Table58[[#This Row],[CONTROLN]],vlookup_table[],4,FALSE)</f>
        <v>2104</v>
      </c>
      <c r="P1036" t="str">
        <f>VLOOKUP(Table58[[#This Row],[CONTROLN]],vlookup_table[],5,FALSE)</f>
        <v>T2</v>
      </c>
      <c r="Q1036">
        <f>VLOOKUP(Table58[[#This Row],[CONTROLN]],vlookup_table[],7,FALSE)</f>
        <v>15</v>
      </c>
      <c r="R1036">
        <f t="shared" si="48"/>
        <v>76</v>
      </c>
      <c r="S10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36" t="str">
        <f>IF(Table58[[#This Row],[GENDER]]="M","Hombre","Mujer")</f>
        <v>Hombre</v>
      </c>
      <c r="U1036" t="str">
        <f>_xlfn.CONCAT(Table58[[#This Row],[STATE]]," ", Table58[[#This Row],[DOMAIN]])</f>
        <v>MD T2</v>
      </c>
      <c r="V1036" s="2">
        <f t="shared" ca="1" si="49"/>
        <v>45915</v>
      </c>
      <c r="W1036" s="3">
        <f t="shared" ca="1" si="50"/>
        <v>45915.408431249998</v>
      </c>
      <c r="X1036">
        <f>ROUND(Table58[[#This Row],[AVGGIFT]],1)</f>
        <v>9.9</v>
      </c>
    </row>
    <row r="1037" spans="1:24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  <c r="N1037">
        <f>VLOOKUP(Table58[[#This Row],[CONTROLN]],vlookup_table[],2,FALSE)</f>
        <v>1</v>
      </c>
      <c r="O1037">
        <f>VLOOKUP(Table58[[#This Row],[CONTROLN]],vlookup_table[],4,FALSE)</f>
        <v>4801</v>
      </c>
      <c r="P1037" t="str">
        <f>VLOOKUP(Table58[[#This Row],[CONTROLN]],vlookup_table[],5,FALSE)</f>
        <v>C3</v>
      </c>
      <c r="Q1037">
        <f>VLOOKUP(Table58[[#This Row],[CONTROLN]],vlookup_table[],7,FALSE)</f>
        <v>15</v>
      </c>
      <c r="R1037">
        <f t="shared" si="48"/>
        <v>49</v>
      </c>
      <c r="S10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7" t="str">
        <f>IF(Table58[[#This Row],[GENDER]]="M","Hombre","Mujer")</f>
        <v>Hombre</v>
      </c>
      <c r="U1037" t="str">
        <f>_xlfn.CONCAT(Table58[[#This Row],[STATE]]," ", Table58[[#This Row],[DOMAIN]])</f>
        <v>TX C3</v>
      </c>
      <c r="V1037" s="2">
        <f t="shared" ca="1" si="49"/>
        <v>45915</v>
      </c>
      <c r="W1037" s="3">
        <f t="shared" ca="1" si="50"/>
        <v>45915.408431249998</v>
      </c>
      <c r="X1037">
        <f>ROUND(Table58[[#This Row],[AVGGIFT]],1)</f>
        <v>26</v>
      </c>
    </row>
    <row r="1038" spans="1:24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  <c r="N1038">
        <f>VLOOKUP(Table58[[#This Row],[CONTROLN]],vlookup_table[],2,FALSE)</f>
        <v>2</v>
      </c>
      <c r="O1038">
        <f>VLOOKUP(Table58[[#This Row],[CONTROLN]],vlookup_table[],4,FALSE)</f>
        <v>1007</v>
      </c>
      <c r="P1038" t="str">
        <f>VLOOKUP(Table58[[#This Row],[CONTROLN]],vlookup_table[],5,FALSE)</f>
        <v>C2</v>
      </c>
      <c r="Q1038">
        <f>VLOOKUP(Table58[[#This Row],[CONTROLN]],vlookup_table[],7,FALSE)</f>
        <v>25</v>
      </c>
      <c r="R1038">
        <f t="shared" si="48"/>
        <v>86</v>
      </c>
      <c r="S10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38" t="str">
        <f>IF(Table58[[#This Row],[GENDER]]="M","Hombre","Mujer")</f>
        <v>Mujer</v>
      </c>
      <c r="U1038" t="str">
        <f>_xlfn.CONCAT(Table58[[#This Row],[STATE]]," ", Table58[[#This Row],[DOMAIN]])</f>
        <v>FL C2</v>
      </c>
      <c r="V1038" s="2">
        <f t="shared" ca="1" si="49"/>
        <v>45915</v>
      </c>
      <c r="W1038" s="3">
        <f t="shared" ca="1" si="50"/>
        <v>45915.408431249998</v>
      </c>
      <c r="X1038">
        <f>ROUND(Table58[[#This Row],[AVGGIFT]],1)</f>
        <v>11.7</v>
      </c>
    </row>
    <row r="1039" spans="1:24" x14ac:dyDescent="0.35">
      <c r="A1039">
        <v>179377</v>
      </c>
      <c r="B1039" t="s">
        <v>41</v>
      </c>
      <c r="C1039" t="s">
        <v>109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  <c r="N1039">
        <f>VLOOKUP(Table58[[#This Row],[CONTROLN]],vlookup_table[],2,FALSE)</f>
        <v>0</v>
      </c>
      <c r="O1039">
        <f>VLOOKUP(Table58[[#This Row],[CONTROLN]],vlookup_table[],4,FALSE)</f>
        <v>0</v>
      </c>
      <c r="P1039" t="str">
        <f>VLOOKUP(Table58[[#This Row],[CONTROLN]],vlookup_table[],5,FALSE)</f>
        <v/>
      </c>
      <c r="Q1039">
        <f>VLOOKUP(Table58[[#This Row],[CONTROLN]],vlookup_table[],7,FALSE)</f>
        <v>10</v>
      </c>
      <c r="R1039" t="str">
        <f t="shared" si="48"/>
        <v/>
      </c>
      <c r="S103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039" t="str">
        <f>IF(Table58[[#This Row],[GENDER]]="M","Hombre","Mujer")</f>
        <v>Mujer</v>
      </c>
      <c r="U1039" t="str">
        <f>_xlfn.CONCAT(Table58[[#This Row],[STATE]]," ", Table58[[#This Row],[DOMAIN]])</f>
        <v xml:space="preserve">WA </v>
      </c>
      <c r="V1039" s="2">
        <f t="shared" ca="1" si="49"/>
        <v>45915</v>
      </c>
      <c r="W1039" s="3">
        <f t="shared" ca="1" si="50"/>
        <v>45915.408431249998</v>
      </c>
      <c r="X1039">
        <f>ROUND(Table58[[#This Row],[AVGGIFT]],1)</f>
        <v>7.5</v>
      </c>
    </row>
    <row r="1040" spans="1:24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  <c r="N1040">
        <f>VLOOKUP(Table58[[#This Row],[CONTROLN]],vlookup_table[],2,FALSE)</f>
        <v>1</v>
      </c>
      <c r="O1040">
        <f>VLOOKUP(Table58[[#This Row],[CONTROLN]],vlookup_table[],4,FALSE)</f>
        <v>0</v>
      </c>
      <c r="P1040" t="str">
        <f>VLOOKUP(Table58[[#This Row],[CONTROLN]],vlookup_table[],5,FALSE)</f>
        <v>U2</v>
      </c>
      <c r="Q1040">
        <f>VLOOKUP(Table58[[#This Row],[CONTROLN]],vlookup_table[],7,FALSE)</f>
        <v>9</v>
      </c>
      <c r="R1040" t="str">
        <f t="shared" si="48"/>
        <v/>
      </c>
      <c r="S10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40" t="str">
        <f>IF(Table58[[#This Row],[GENDER]]="M","Hombre","Mujer")</f>
        <v>Hombre</v>
      </c>
      <c r="U1040" t="str">
        <f>_xlfn.CONCAT(Table58[[#This Row],[STATE]]," ", Table58[[#This Row],[DOMAIN]])</f>
        <v>CA U2</v>
      </c>
      <c r="V1040" s="2">
        <f t="shared" ca="1" si="49"/>
        <v>45915</v>
      </c>
      <c r="W1040" s="3">
        <f t="shared" ca="1" si="50"/>
        <v>45915.408431249998</v>
      </c>
      <c r="X1040">
        <f>ROUND(Table58[[#This Row],[AVGGIFT]],1)</f>
        <v>6.8</v>
      </c>
    </row>
    <row r="1041" spans="1:24" x14ac:dyDescent="0.35">
      <c r="A1041">
        <v>124227</v>
      </c>
      <c r="B1041" t="s">
        <v>21</v>
      </c>
      <c r="C1041" t="s">
        <v>109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  <c r="N1041">
        <f>VLOOKUP(Table58[[#This Row],[CONTROLN]],vlookup_table[],2,FALSE)</f>
        <v>0</v>
      </c>
      <c r="O1041">
        <f>VLOOKUP(Table58[[#This Row],[CONTROLN]],vlookup_table[],4,FALSE)</f>
        <v>0</v>
      </c>
      <c r="P1041" t="str">
        <f>VLOOKUP(Table58[[#This Row],[CONTROLN]],vlookup_table[],5,FALSE)</f>
        <v>C3</v>
      </c>
      <c r="Q1041">
        <f>VLOOKUP(Table58[[#This Row],[CONTROLN]],vlookup_table[],7,FALSE)</f>
        <v>25</v>
      </c>
      <c r="R1041" t="str">
        <f t="shared" si="48"/>
        <v/>
      </c>
      <c r="S10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41" t="str">
        <f>IF(Table58[[#This Row],[GENDER]]="M","Hombre","Mujer")</f>
        <v>Mujer</v>
      </c>
      <c r="U1041" t="str">
        <f>_xlfn.CONCAT(Table58[[#This Row],[STATE]]," ", Table58[[#This Row],[DOMAIN]])</f>
        <v>TX C3</v>
      </c>
      <c r="V1041" s="2">
        <f t="shared" ca="1" si="49"/>
        <v>45915</v>
      </c>
      <c r="W1041" s="3">
        <f t="shared" ca="1" si="50"/>
        <v>45915.408431249998</v>
      </c>
      <c r="X1041">
        <f>ROUND(Table58[[#This Row],[AVGGIFT]],1)</f>
        <v>13.9</v>
      </c>
    </row>
    <row r="1042" spans="1:24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  <c r="N1042">
        <f>VLOOKUP(Table58[[#This Row],[CONTROLN]],vlookup_table[],2,FALSE)</f>
        <v>2</v>
      </c>
      <c r="O1042">
        <f>VLOOKUP(Table58[[#This Row],[CONTROLN]],vlookup_table[],4,FALSE)</f>
        <v>3008</v>
      </c>
      <c r="P1042" t="str">
        <f>VLOOKUP(Table58[[#This Row],[CONTROLN]],vlookup_table[],5,FALSE)</f>
        <v>S1</v>
      </c>
      <c r="Q1042">
        <f>VLOOKUP(Table58[[#This Row],[CONTROLN]],vlookup_table[],7,FALSE)</f>
        <v>32</v>
      </c>
      <c r="R1042">
        <f t="shared" si="48"/>
        <v>66</v>
      </c>
      <c r="S10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42" t="str">
        <f>IF(Table58[[#This Row],[GENDER]]="M","Hombre","Mujer")</f>
        <v>Mujer</v>
      </c>
      <c r="U1042" t="str">
        <f>_xlfn.CONCAT(Table58[[#This Row],[STATE]]," ", Table58[[#This Row],[DOMAIN]])</f>
        <v>TN S1</v>
      </c>
      <c r="V1042" s="2">
        <f t="shared" ca="1" si="49"/>
        <v>45915</v>
      </c>
      <c r="W1042" s="3">
        <f t="shared" ca="1" si="50"/>
        <v>45915.408431249998</v>
      </c>
      <c r="X1042">
        <f>ROUND(Table58[[#This Row],[AVGGIFT]],1)</f>
        <v>17.7</v>
      </c>
    </row>
    <row r="1043" spans="1:24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  <c r="N1043">
        <f>VLOOKUP(Table58[[#This Row],[CONTROLN]],vlookup_table[],2,FALSE)</f>
        <v>2</v>
      </c>
      <c r="O1043">
        <f>VLOOKUP(Table58[[#This Row],[CONTROLN]],vlookup_table[],4,FALSE)</f>
        <v>0</v>
      </c>
      <c r="P1043" t="str">
        <f>VLOOKUP(Table58[[#This Row],[CONTROLN]],vlookup_table[],5,FALSE)</f>
        <v>R3</v>
      </c>
      <c r="Q1043">
        <f>VLOOKUP(Table58[[#This Row],[CONTROLN]],vlookup_table[],7,FALSE)</f>
        <v>10</v>
      </c>
      <c r="R1043" t="str">
        <f t="shared" si="48"/>
        <v/>
      </c>
      <c r="S10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43" t="str">
        <f>IF(Table58[[#This Row],[GENDER]]="M","Hombre","Mujer")</f>
        <v>Hombre</v>
      </c>
      <c r="U1043" t="str">
        <f>_xlfn.CONCAT(Table58[[#This Row],[STATE]]," ", Table58[[#This Row],[DOMAIN]])</f>
        <v>MN R3</v>
      </c>
      <c r="V1043" s="2">
        <f t="shared" ca="1" si="49"/>
        <v>45915</v>
      </c>
      <c r="W1043" s="3">
        <f t="shared" ca="1" si="50"/>
        <v>45915.408431249998</v>
      </c>
      <c r="X1043">
        <f>ROUND(Table58[[#This Row],[AVGGIFT]],1)</f>
        <v>12.5</v>
      </c>
    </row>
    <row r="1044" spans="1:24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  <c r="N1044">
        <f>VLOOKUP(Table58[[#This Row],[CONTROLN]],vlookup_table[],2,FALSE)</f>
        <v>1002</v>
      </c>
      <c r="O1044">
        <f>VLOOKUP(Table58[[#This Row],[CONTROLN]],vlookup_table[],4,FALSE)</f>
        <v>3301</v>
      </c>
      <c r="P1044" t="str">
        <f>VLOOKUP(Table58[[#This Row],[CONTROLN]],vlookup_table[],5,FALSE)</f>
        <v>S2</v>
      </c>
      <c r="Q1044">
        <f>VLOOKUP(Table58[[#This Row],[CONTROLN]],vlookup_table[],7,FALSE)</f>
        <v>5</v>
      </c>
      <c r="R1044">
        <f t="shared" si="48"/>
        <v>64</v>
      </c>
      <c r="S10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44" t="str">
        <f>IF(Table58[[#This Row],[GENDER]]="M","Hombre","Mujer")</f>
        <v>Hombre</v>
      </c>
      <c r="U1044" t="str">
        <f>_xlfn.CONCAT(Table58[[#This Row],[STATE]]," ", Table58[[#This Row],[DOMAIN]])</f>
        <v>FL S2</v>
      </c>
      <c r="V1044" s="2">
        <f t="shared" ca="1" si="49"/>
        <v>45915</v>
      </c>
      <c r="W1044" s="3">
        <f t="shared" ca="1" si="50"/>
        <v>45915.408431249998</v>
      </c>
      <c r="X1044">
        <f>ROUND(Table58[[#This Row],[AVGGIFT]],1)</f>
        <v>5.4</v>
      </c>
    </row>
    <row r="1045" spans="1:24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  <c r="N1045">
        <f>VLOOKUP(Table58[[#This Row],[CONTROLN]],vlookup_table[],2,FALSE)</f>
        <v>0</v>
      </c>
      <c r="O1045">
        <f>VLOOKUP(Table58[[#This Row],[CONTROLN]],vlookup_table[],4,FALSE)</f>
        <v>607</v>
      </c>
      <c r="P1045" t="str">
        <f>VLOOKUP(Table58[[#This Row],[CONTROLN]],vlookup_table[],5,FALSE)</f>
        <v>C1</v>
      </c>
      <c r="Q1045">
        <f>VLOOKUP(Table58[[#This Row],[CONTROLN]],vlookup_table[],7,FALSE)</f>
        <v>33</v>
      </c>
      <c r="R1045">
        <f t="shared" si="48"/>
        <v>90</v>
      </c>
      <c r="S10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45" t="str">
        <f>IF(Table58[[#This Row],[GENDER]]="M","Hombre","Mujer")</f>
        <v>Mujer</v>
      </c>
      <c r="U1045" t="str">
        <f>_xlfn.CONCAT(Table58[[#This Row],[STATE]]," ", Table58[[#This Row],[DOMAIN]])</f>
        <v>FL C1</v>
      </c>
      <c r="V1045" s="2">
        <f t="shared" ca="1" si="49"/>
        <v>45915</v>
      </c>
      <c r="W1045" s="3">
        <f t="shared" ca="1" si="50"/>
        <v>45915.408431249998</v>
      </c>
      <c r="X1045">
        <f>ROUND(Table58[[#This Row],[AVGGIFT]],1)</f>
        <v>22.4</v>
      </c>
    </row>
    <row r="1046" spans="1:24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  <c r="N1046">
        <f>VLOOKUP(Table58[[#This Row],[CONTROLN]],vlookup_table[],2,FALSE)</f>
        <v>0</v>
      </c>
      <c r="O1046">
        <f>VLOOKUP(Table58[[#This Row],[CONTROLN]],vlookup_table[],4,FALSE)</f>
        <v>3601</v>
      </c>
      <c r="P1046" t="str">
        <f>VLOOKUP(Table58[[#This Row],[CONTROLN]],vlookup_table[],5,FALSE)</f>
        <v>T2</v>
      </c>
      <c r="Q1046">
        <f>VLOOKUP(Table58[[#This Row],[CONTROLN]],vlookup_table[],7,FALSE)</f>
        <v>6</v>
      </c>
      <c r="R1046">
        <f t="shared" si="48"/>
        <v>61</v>
      </c>
      <c r="S10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46" t="str">
        <f>IF(Table58[[#This Row],[GENDER]]="M","Hombre","Mujer")</f>
        <v>Hombre</v>
      </c>
      <c r="U1046" t="str">
        <f>_xlfn.CONCAT(Table58[[#This Row],[STATE]]," ", Table58[[#This Row],[DOMAIN]])</f>
        <v>LA T2</v>
      </c>
      <c r="V1046" s="2">
        <f t="shared" ca="1" si="49"/>
        <v>45915</v>
      </c>
      <c r="W1046" s="3">
        <f t="shared" ca="1" si="50"/>
        <v>45915.408431249998</v>
      </c>
      <c r="X1046">
        <f>ROUND(Table58[[#This Row],[AVGGIFT]],1)</f>
        <v>5.7</v>
      </c>
    </row>
    <row r="1047" spans="1:24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  <c r="N1047">
        <f>VLOOKUP(Table58[[#This Row],[CONTROLN]],vlookup_table[],2,FALSE)</f>
        <v>0</v>
      </c>
      <c r="O1047">
        <f>VLOOKUP(Table58[[#This Row],[CONTROLN]],vlookup_table[],4,FALSE)</f>
        <v>5707</v>
      </c>
      <c r="P1047" t="str">
        <f>VLOOKUP(Table58[[#This Row],[CONTROLN]],vlookup_table[],5,FALSE)</f>
        <v>C3</v>
      </c>
      <c r="Q1047">
        <f>VLOOKUP(Table58[[#This Row],[CONTROLN]],vlookup_table[],7,FALSE)</f>
        <v>12</v>
      </c>
      <c r="R1047">
        <f t="shared" si="48"/>
        <v>39</v>
      </c>
      <c r="S10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47" t="str">
        <f>IF(Table58[[#This Row],[GENDER]]="M","Hombre","Mujer")</f>
        <v>Mujer</v>
      </c>
      <c r="U1047" t="str">
        <f>_xlfn.CONCAT(Table58[[#This Row],[STATE]]," ", Table58[[#This Row],[DOMAIN]])</f>
        <v>WA C3</v>
      </c>
      <c r="V1047" s="2">
        <f t="shared" ca="1" si="49"/>
        <v>45915</v>
      </c>
      <c r="W1047" s="3">
        <f t="shared" ca="1" si="50"/>
        <v>45915.408431249998</v>
      </c>
      <c r="X1047">
        <f>ROUND(Table58[[#This Row],[AVGGIFT]],1)</f>
        <v>8.5</v>
      </c>
    </row>
    <row r="1048" spans="1:24" x14ac:dyDescent="0.35">
      <c r="A1048">
        <v>62585</v>
      </c>
      <c r="B1048" t="s">
        <v>18</v>
      </c>
      <c r="C1048" t="s">
        <v>109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  <c r="N1048">
        <f>VLOOKUP(Table58[[#This Row],[CONTROLN]],vlookup_table[],2,FALSE)</f>
        <v>0</v>
      </c>
      <c r="O1048">
        <f>VLOOKUP(Table58[[#This Row],[CONTROLN]],vlookup_table[],4,FALSE)</f>
        <v>5001</v>
      </c>
      <c r="P1048" t="str">
        <f>VLOOKUP(Table58[[#This Row],[CONTROLN]],vlookup_table[],5,FALSE)</f>
        <v>C3</v>
      </c>
      <c r="Q1048">
        <f>VLOOKUP(Table58[[#This Row],[CONTROLN]],vlookup_table[],7,FALSE)</f>
        <v>25</v>
      </c>
      <c r="R1048">
        <f t="shared" si="48"/>
        <v>47</v>
      </c>
      <c r="S10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48" t="str">
        <f>IF(Table58[[#This Row],[GENDER]]="M","Hombre","Mujer")</f>
        <v>Mujer</v>
      </c>
      <c r="U1048" t="str">
        <f>_xlfn.CONCAT(Table58[[#This Row],[STATE]]," ", Table58[[#This Row],[DOMAIN]])</f>
        <v>NC C3</v>
      </c>
      <c r="V1048" s="2">
        <f t="shared" ca="1" si="49"/>
        <v>45915</v>
      </c>
      <c r="W1048" s="3">
        <f t="shared" ca="1" si="50"/>
        <v>45915.408431249998</v>
      </c>
      <c r="X1048">
        <f>ROUND(Table58[[#This Row],[AVGGIFT]],1)</f>
        <v>14</v>
      </c>
    </row>
    <row r="1049" spans="1:24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  <c r="N1049">
        <f>VLOOKUP(Table58[[#This Row],[CONTROLN]],vlookup_table[],2,FALSE)</f>
        <v>0</v>
      </c>
      <c r="O1049">
        <f>VLOOKUP(Table58[[#This Row],[CONTROLN]],vlookup_table[],4,FALSE)</f>
        <v>604</v>
      </c>
      <c r="P1049" t="str">
        <f>VLOOKUP(Table58[[#This Row],[CONTROLN]],vlookup_table[],5,FALSE)</f>
        <v>U1</v>
      </c>
      <c r="Q1049">
        <f>VLOOKUP(Table58[[#This Row],[CONTROLN]],vlookup_table[],7,FALSE)</f>
        <v>10</v>
      </c>
      <c r="R1049">
        <f t="shared" si="48"/>
        <v>91</v>
      </c>
      <c r="S10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49" t="str">
        <f>IF(Table58[[#This Row],[GENDER]]="M","Hombre","Mujer")</f>
        <v>Mujer</v>
      </c>
      <c r="U1049" t="str">
        <f>_xlfn.CONCAT(Table58[[#This Row],[STATE]]," ", Table58[[#This Row],[DOMAIN]])</f>
        <v>CA U1</v>
      </c>
      <c r="V1049" s="2">
        <f t="shared" ca="1" si="49"/>
        <v>45915</v>
      </c>
      <c r="W1049" s="3">
        <f t="shared" ca="1" si="50"/>
        <v>45915.408431249998</v>
      </c>
      <c r="X1049">
        <f>ROUND(Table58[[#This Row],[AVGGIFT]],1)</f>
        <v>11.9</v>
      </c>
    </row>
    <row r="1050" spans="1:24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  <c r="N1050">
        <f>VLOOKUP(Table58[[#This Row],[CONTROLN]],vlookup_table[],2,FALSE)</f>
        <v>0</v>
      </c>
      <c r="O1050">
        <f>VLOOKUP(Table58[[#This Row],[CONTROLN]],vlookup_table[],4,FALSE)</f>
        <v>6506</v>
      </c>
      <c r="P1050" t="str">
        <f>VLOOKUP(Table58[[#This Row],[CONTROLN]],vlookup_table[],5,FALSE)</f>
        <v>C3</v>
      </c>
      <c r="Q1050">
        <f>VLOOKUP(Table58[[#This Row],[CONTROLN]],vlookup_table[],7,FALSE)</f>
        <v>5</v>
      </c>
      <c r="R1050">
        <f t="shared" si="48"/>
        <v>32</v>
      </c>
      <c r="S10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50" t="str">
        <f>IF(Table58[[#This Row],[GENDER]]="M","Hombre","Mujer")</f>
        <v>Hombre</v>
      </c>
      <c r="U1050" t="str">
        <f>_xlfn.CONCAT(Table58[[#This Row],[STATE]]," ", Table58[[#This Row],[DOMAIN]])</f>
        <v>IL C3</v>
      </c>
      <c r="V1050" s="2">
        <f t="shared" ca="1" si="49"/>
        <v>45915</v>
      </c>
      <c r="W1050" s="3">
        <f t="shared" ca="1" si="50"/>
        <v>45915.408431249998</v>
      </c>
      <c r="X1050">
        <f>ROUND(Table58[[#This Row],[AVGGIFT]],1)</f>
        <v>4.2</v>
      </c>
    </row>
    <row r="1051" spans="1:24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  <c r="N1051">
        <f>VLOOKUP(Table58[[#This Row],[CONTROLN]],vlookup_table[],2,FALSE)</f>
        <v>0</v>
      </c>
      <c r="O1051">
        <f>VLOOKUP(Table58[[#This Row],[CONTROLN]],vlookup_table[],4,FALSE)</f>
        <v>0</v>
      </c>
      <c r="P1051" t="str">
        <f>VLOOKUP(Table58[[#This Row],[CONTROLN]],vlookup_table[],5,FALSE)</f>
        <v>S1</v>
      </c>
      <c r="Q1051">
        <f>VLOOKUP(Table58[[#This Row],[CONTROLN]],vlookup_table[],7,FALSE)</f>
        <v>3</v>
      </c>
      <c r="R1051" t="str">
        <f t="shared" si="48"/>
        <v/>
      </c>
      <c r="S10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51" t="str">
        <f>IF(Table58[[#This Row],[GENDER]]="M","Hombre","Mujer")</f>
        <v>Mujer</v>
      </c>
      <c r="U1051" t="str">
        <f>_xlfn.CONCAT(Table58[[#This Row],[STATE]]," ", Table58[[#This Row],[DOMAIN]])</f>
        <v>CO S1</v>
      </c>
      <c r="V1051" s="2">
        <f t="shared" ca="1" si="49"/>
        <v>45915</v>
      </c>
      <c r="W1051" s="3">
        <f t="shared" ca="1" si="50"/>
        <v>45915.408431249998</v>
      </c>
      <c r="X1051">
        <f>ROUND(Table58[[#This Row],[AVGGIFT]],1)</f>
        <v>6.2</v>
      </c>
    </row>
    <row r="1052" spans="1:24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  <c r="N1052">
        <f>VLOOKUP(Table58[[#This Row],[CONTROLN]],vlookup_table[],2,FALSE)</f>
        <v>0</v>
      </c>
      <c r="O1052">
        <f>VLOOKUP(Table58[[#This Row],[CONTROLN]],vlookup_table[],4,FALSE)</f>
        <v>5401</v>
      </c>
      <c r="P1052" t="str">
        <f>VLOOKUP(Table58[[#This Row],[CONTROLN]],vlookup_table[],5,FALSE)</f>
        <v>S1</v>
      </c>
      <c r="Q1052">
        <f>VLOOKUP(Table58[[#This Row],[CONTROLN]],vlookup_table[],7,FALSE)</f>
        <v>38</v>
      </c>
      <c r="R1052">
        <f t="shared" si="48"/>
        <v>43</v>
      </c>
      <c r="S10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52" t="str">
        <f>IF(Table58[[#This Row],[GENDER]]="M","Hombre","Mujer")</f>
        <v>Mujer</v>
      </c>
      <c r="U1052" t="str">
        <f>_xlfn.CONCAT(Table58[[#This Row],[STATE]]," ", Table58[[#This Row],[DOMAIN]])</f>
        <v>CA S1</v>
      </c>
      <c r="V1052" s="2">
        <f t="shared" ca="1" si="49"/>
        <v>45915</v>
      </c>
      <c r="W1052" s="3">
        <f t="shared" ca="1" si="50"/>
        <v>45915.408431249998</v>
      </c>
      <c r="X1052">
        <f>ROUND(Table58[[#This Row],[AVGGIFT]],1)</f>
        <v>34</v>
      </c>
    </row>
    <row r="1053" spans="1:24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  <c r="N1053">
        <f>VLOOKUP(Table58[[#This Row],[CONTROLN]],vlookup_table[],2,FALSE)</f>
        <v>1</v>
      </c>
      <c r="O1053">
        <f>VLOOKUP(Table58[[#This Row],[CONTROLN]],vlookup_table[],4,FALSE)</f>
        <v>3906</v>
      </c>
      <c r="P1053" t="str">
        <f>VLOOKUP(Table58[[#This Row],[CONTROLN]],vlookup_table[],5,FALSE)</f>
        <v>R2</v>
      </c>
      <c r="Q1053">
        <f>VLOOKUP(Table58[[#This Row],[CONTROLN]],vlookup_table[],7,FALSE)</f>
        <v>5</v>
      </c>
      <c r="R1053">
        <f t="shared" si="48"/>
        <v>58</v>
      </c>
      <c r="S10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53" t="str">
        <f>IF(Table58[[#This Row],[GENDER]]="M","Hombre","Mujer")</f>
        <v>Hombre</v>
      </c>
      <c r="U1053" t="str">
        <f>_xlfn.CONCAT(Table58[[#This Row],[STATE]]," ", Table58[[#This Row],[DOMAIN]])</f>
        <v>CA R2</v>
      </c>
      <c r="V1053" s="2">
        <f t="shared" ca="1" si="49"/>
        <v>45915</v>
      </c>
      <c r="W1053" s="3">
        <f t="shared" ca="1" si="50"/>
        <v>45915.408431249998</v>
      </c>
      <c r="X1053">
        <f>ROUND(Table58[[#This Row],[AVGGIFT]],1)</f>
        <v>9</v>
      </c>
    </row>
    <row r="1054" spans="1:24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  <c r="N1054">
        <f>VLOOKUP(Table58[[#This Row],[CONTROLN]],vlookup_table[],2,FALSE)</f>
        <v>0</v>
      </c>
      <c r="O1054">
        <f>VLOOKUP(Table58[[#This Row],[CONTROLN]],vlookup_table[],4,FALSE)</f>
        <v>0</v>
      </c>
      <c r="P1054" t="str">
        <f>VLOOKUP(Table58[[#This Row],[CONTROLN]],vlookup_table[],5,FALSE)</f>
        <v>C2</v>
      </c>
      <c r="Q1054">
        <f>VLOOKUP(Table58[[#This Row],[CONTROLN]],vlookup_table[],7,FALSE)</f>
        <v>5</v>
      </c>
      <c r="R1054" t="str">
        <f t="shared" si="48"/>
        <v/>
      </c>
      <c r="S10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54" t="str">
        <f>IF(Table58[[#This Row],[GENDER]]="M","Hombre","Mujer")</f>
        <v>Hombre</v>
      </c>
      <c r="U1054" t="str">
        <f>_xlfn.CONCAT(Table58[[#This Row],[STATE]]," ", Table58[[#This Row],[DOMAIN]])</f>
        <v>FL C2</v>
      </c>
      <c r="V1054" s="2">
        <f t="shared" ca="1" si="49"/>
        <v>45915</v>
      </c>
      <c r="W1054" s="3">
        <f t="shared" ca="1" si="50"/>
        <v>45915.408431249998</v>
      </c>
      <c r="X1054">
        <f>ROUND(Table58[[#This Row],[AVGGIFT]],1)</f>
        <v>12.2</v>
      </c>
    </row>
    <row r="1055" spans="1:24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  <c r="N1055">
        <f>VLOOKUP(Table58[[#This Row],[CONTROLN]],vlookup_table[],2,FALSE)</f>
        <v>1</v>
      </c>
      <c r="O1055">
        <f>VLOOKUP(Table58[[#This Row],[CONTROLN]],vlookup_table[],4,FALSE)</f>
        <v>2801</v>
      </c>
      <c r="P1055" t="str">
        <f>VLOOKUP(Table58[[#This Row],[CONTROLN]],vlookup_table[],5,FALSE)</f>
        <v>R3</v>
      </c>
      <c r="Q1055">
        <f>VLOOKUP(Table58[[#This Row],[CONTROLN]],vlookup_table[],7,FALSE)</f>
        <v>10</v>
      </c>
      <c r="R1055">
        <f t="shared" si="48"/>
        <v>69</v>
      </c>
      <c r="S10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55" t="str">
        <f>IF(Table58[[#This Row],[GENDER]]="M","Hombre","Mujer")</f>
        <v>Hombre</v>
      </c>
      <c r="U1055" t="str">
        <f>_xlfn.CONCAT(Table58[[#This Row],[STATE]]," ", Table58[[#This Row],[DOMAIN]])</f>
        <v>AR R3</v>
      </c>
      <c r="V1055" s="2">
        <f t="shared" ca="1" si="49"/>
        <v>45915</v>
      </c>
      <c r="W1055" s="3">
        <f t="shared" ca="1" si="50"/>
        <v>45915.408431249998</v>
      </c>
      <c r="X1055">
        <f>ROUND(Table58[[#This Row],[AVGGIFT]],1)</f>
        <v>7.1</v>
      </c>
    </row>
    <row r="1056" spans="1:24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  <c r="N1056">
        <f>VLOOKUP(Table58[[#This Row],[CONTROLN]],vlookup_table[],2,FALSE)</f>
        <v>2</v>
      </c>
      <c r="O1056">
        <f>VLOOKUP(Table58[[#This Row],[CONTROLN]],vlookup_table[],4,FALSE)</f>
        <v>1201</v>
      </c>
      <c r="P1056" t="str">
        <f>VLOOKUP(Table58[[#This Row],[CONTROLN]],vlookup_table[],5,FALSE)</f>
        <v>R3</v>
      </c>
      <c r="Q1056">
        <f>VLOOKUP(Table58[[#This Row],[CONTROLN]],vlookup_table[],7,FALSE)</f>
        <v>15</v>
      </c>
      <c r="R1056">
        <f t="shared" si="48"/>
        <v>85</v>
      </c>
      <c r="S10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56" t="str">
        <f>IF(Table58[[#This Row],[GENDER]]="M","Hombre","Mujer")</f>
        <v>Hombre</v>
      </c>
      <c r="U1056" t="str">
        <f>_xlfn.CONCAT(Table58[[#This Row],[STATE]]," ", Table58[[#This Row],[DOMAIN]])</f>
        <v>ND R3</v>
      </c>
      <c r="V1056" s="2">
        <f t="shared" ca="1" si="49"/>
        <v>45915</v>
      </c>
      <c r="W1056" s="3">
        <f t="shared" ca="1" si="50"/>
        <v>45915.408431249998</v>
      </c>
      <c r="X1056">
        <f>ROUND(Table58[[#This Row],[AVGGIFT]],1)</f>
        <v>5.5</v>
      </c>
    </row>
    <row r="1057" spans="1:24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  <c r="N1057">
        <f>VLOOKUP(Table58[[#This Row],[CONTROLN]],vlookup_table[],2,FALSE)</f>
        <v>0</v>
      </c>
      <c r="O1057">
        <f>VLOOKUP(Table58[[#This Row],[CONTROLN]],vlookup_table[],4,FALSE)</f>
        <v>4401</v>
      </c>
      <c r="P1057" t="str">
        <f>VLOOKUP(Table58[[#This Row],[CONTROLN]],vlookup_table[],5,FALSE)</f>
        <v>S1</v>
      </c>
      <c r="Q1057">
        <f>VLOOKUP(Table58[[#This Row],[CONTROLN]],vlookup_table[],7,FALSE)</f>
        <v>6</v>
      </c>
      <c r="R1057">
        <f t="shared" si="48"/>
        <v>53</v>
      </c>
      <c r="S10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57" t="str">
        <f>IF(Table58[[#This Row],[GENDER]]="M","Hombre","Mujer")</f>
        <v>Mujer</v>
      </c>
      <c r="U1057" t="str">
        <f>_xlfn.CONCAT(Table58[[#This Row],[STATE]]," ", Table58[[#This Row],[DOMAIN]])</f>
        <v>CA S1</v>
      </c>
      <c r="V1057" s="2">
        <f t="shared" ca="1" si="49"/>
        <v>45915</v>
      </c>
      <c r="W1057" s="3">
        <f t="shared" ca="1" si="50"/>
        <v>45915.408431249998</v>
      </c>
      <c r="X1057">
        <f>ROUND(Table58[[#This Row],[AVGGIFT]],1)</f>
        <v>6.5</v>
      </c>
    </row>
    <row r="1058" spans="1:24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  <c r="N1058">
        <f>VLOOKUP(Table58[[#This Row],[CONTROLN]],vlookup_table[],2,FALSE)</f>
        <v>1002</v>
      </c>
      <c r="O1058">
        <f>VLOOKUP(Table58[[#This Row],[CONTROLN]],vlookup_table[],4,FALSE)</f>
        <v>0</v>
      </c>
      <c r="P1058" t="str">
        <f>VLOOKUP(Table58[[#This Row],[CONTROLN]],vlookup_table[],5,FALSE)</f>
        <v>S2</v>
      </c>
      <c r="Q1058">
        <f>VLOOKUP(Table58[[#This Row],[CONTROLN]],vlookup_table[],7,FALSE)</f>
        <v>7</v>
      </c>
      <c r="R1058" t="str">
        <f t="shared" si="48"/>
        <v/>
      </c>
      <c r="S10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58" t="str">
        <f>IF(Table58[[#This Row],[GENDER]]="M","Hombre","Mujer")</f>
        <v>Hombre</v>
      </c>
      <c r="U1058" t="str">
        <f>_xlfn.CONCAT(Table58[[#This Row],[STATE]]," ", Table58[[#This Row],[DOMAIN]])</f>
        <v>NV S2</v>
      </c>
      <c r="V1058" s="2">
        <f t="shared" ca="1" si="49"/>
        <v>45915</v>
      </c>
      <c r="W1058" s="3">
        <f t="shared" ca="1" si="50"/>
        <v>45915.408431249998</v>
      </c>
      <c r="X1058">
        <f>ROUND(Table58[[#This Row],[AVGGIFT]],1)</f>
        <v>6.4</v>
      </c>
    </row>
    <row r="1059" spans="1:24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  <c r="N1059">
        <f>VLOOKUP(Table58[[#This Row],[CONTROLN]],vlookup_table[],2,FALSE)</f>
        <v>0</v>
      </c>
      <c r="O1059">
        <f>VLOOKUP(Table58[[#This Row],[CONTROLN]],vlookup_table[],4,FALSE)</f>
        <v>5511</v>
      </c>
      <c r="P1059" t="str">
        <f>VLOOKUP(Table58[[#This Row],[CONTROLN]],vlookup_table[],5,FALSE)</f>
        <v>S2</v>
      </c>
      <c r="Q1059">
        <f>VLOOKUP(Table58[[#This Row],[CONTROLN]],vlookup_table[],7,FALSE)</f>
        <v>12</v>
      </c>
      <c r="R1059">
        <f t="shared" si="48"/>
        <v>41</v>
      </c>
      <c r="S10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59" t="str">
        <f>IF(Table58[[#This Row],[GENDER]]="M","Hombre","Mujer")</f>
        <v>Mujer</v>
      </c>
      <c r="U1059" t="str">
        <f>_xlfn.CONCAT(Table58[[#This Row],[STATE]]," ", Table58[[#This Row],[DOMAIN]])</f>
        <v>FL S2</v>
      </c>
      <c r="V1059" s="2">
        <f t="shared" ca="1" si="49"/>
        <v>45915</v>
      </c>
      <c r="W1059" s="3">
        <f t="shared" ca="1" si="50"/>
        <v>45915.408431249998</v>
      </c>
      <c r="X1059">
        <f>ROUND(Table58[[#This Row],[AVGGIFT]],1)</f>
        <v>10.4</v>
      </c>
    </row>
    <row r="1060" spans="1:24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  <c r="N1060">
        <f>VLOOKUP(Table58[[#This Row],[CONTROLN]],vlookup_table[],2,FALSE)</f>
        <v>2</v>
      </c>
      <c r="O1060">
        <f>VLOOKUP(Table58[[#This Row],[CONTROLN]],vlookup_table[],4,FALSE)</f>
        <v>3601</v>
      </c>
      <c r="P1060" t="str">
        <f>VLOOKUP(Table58[[#This Row],[CONTROLN]],vlookup_table[],5,FALSE)</f>
        <v>S2</v>
      </c>
      <c r="Q1060">
        <f>VLOOKUP(Table58[[#This Row],[CONTROLN]],vlookup_table[],7,FALSE)</f>
        <v>10</v>
      </c>
      <c r="R1060">
        <f t="shared" si="48"/>
        <v>61</v>
      </c>
      <c r="S10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60" t="str">
        <f>IF(Table58[[#This Row],[GENDER]]="M","Hombre","Mujer")</f>
        <v>Mujer</v>
      </c>
      <c r="U1060" t="str">
        <f>_xlfn.CONCAT(Table58[[#This Row],[STATE]]," ", Table58[[#This Row],[DOMAIN]])</f>
        <v>CA S2</v>
      </c>
      <c r="V1060" s="2">
        <f t="shared" ca="1" si="49"/>
        <v>45915</v>
      </c>
      <c r="W1060" s="3">
        <f t="shared" ca="1" si="50"/>
        <v>45915.408431249998</v>
      </c>
      <c r="X1060">
        <f>ROUND(Table58[[#This Row],[AVGGIFT]],1)</f>
        <v>10.7</v>
      </c>
    </row>
    <row r="1061" spans="1:24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  <c r="N1061">
        <f>VLOOKUP(Table58[[#This Row],[CONTROLN]],vlookup_table[],2,FALSE)</f>
        <v>0</v>
      </c>
      <c r="O1061">
        <f>VLOOKUP(Table58[[#This Row],[CONTROLN]],vlookup_table[],4,FALSE)</f>
        <v>2801</v>
      </c>
      <c r="P1061" t="str">
        <f>VLOOKUP(Table58[[#This Row],[CONTROLN]],vlookup_table[],5,FALSE)</f>
        <v>T2</v>
      </c>
      <c r="Q1061">
        <f>VLOOKUP(Table58[[#This Row],[CONTROLN]],vlookup_table[],7,FALSE)</f>
        <v>15</v>
      </c>
      <c r="R1061">
        <f t="shared" si="48"/>
        <v>69</v>
      </c>
      <c r="S10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61" t="str">
        <f>IF(Table58[[#This Row],[GENDER]]="M","Hombre","Mujer")</f>
        <v>Mujer</v>
      </c>
      <c r="U1061" t="str">
        <f>_xlfn.CONCAT(Table58[[#This Row],[STATE]]," ", Table58[[#This Row],[DOMAIN]])</f>
        <v>WA T2</v>
      </c>
      <c r="V1061" s="2">
        <f t="shared" ca="1" si="49"/>
        <v>45915</v>
      </c>
      <c r="W1061" s="3">
        <f t="shared" ca="1" si="50"/>
        <v>45915.408431249998</v>
      </c>
      <c r="X1061">
        <f>ROUND(Table58[[#This Row],[AVGGIFT]],1)</f>
        <v>20</v>
      </c>
    </row>
    <row r="1062" spans="1:24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  <c r="N1062">
        <f>VLOOKUP(Table58[[#This Row],[CONTROLN]],vlookup_table[],2,FALSE)</f>
        <v>28</v>
      </c>
      <c r="O1062">
        <f>VLOOKUP(Table58[[#This Row],[CONTROLN]],vlookup_table[],4,FALSE)</f>
        <v>3001</v>
      </c>
      <c r="P1062" t="str">
        <f>VLOOKUP(Table58[[#This Row],[CONTROLN]],vlookup_table[],5,FALSE)</f>
        <v>C2</v>
      </c>
      <c r="Q1062">
        <f>VLOOKUP(Table58[[#This Row],[CONTROLN]],vlookup_table[],7,FALSE)</f>
        <v>20</v>
      </c>
      <c r="R1062">
        <f t="shared" si="48"/>
        <v>67</v>
      </c>
      <c r="S10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62" t="str">
        <f>IF(Table58[[#This Row],[GENDER]]="M","Hombre","Mujer")</f>
        <v>Mujer</v>
      </c>
      <c r="U1062" t="str">
        <f>_xlfn.CONCAT(Table58[[#This Row],[STATE]]," ", Table58[[#This Row],[DOMAIN]])</f>
        <v>MO C2</v>
      </c>
      <c r="V1062" s="2">
        <f t="shared" ca="1" si="49"/>
        <v>45915</v>
      </c>
      <c r="W1062" s="3">
        <f t="shared" ca="1" si="50"/>
        <v>45915.408431249998</v>
      </c>
      <c r="X1062">
        <f>ROUND(Table58[[#This Row],[AVGGIFT]],1)</f>
        <v>10.7</v>
      </c>
    </row>
    <row r="1063" spans="1:24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  <c r="N1063">
        <f>VLOOKUP(Table58[[#This Row],[CONTROLN]],vlookup_table[],2,FALSE)</f>
        <v>2</v>
      </c>
      <c r="O1063">
        <f>VLOOKUP(Table58[[#This Row],[CONTROLN]],vlookup_table[],4,FALSE)</f>
        <v>1909</v>
      </c>
      <c r="P1063" t="str">
        <f>VLOOKUP(Table58[[#This Row],[CONTROLN]],vlookup_table[],5,FALSE)</f>
        <v>C1</v>
      </c>
      <c r="Q1063">
        <f>VLOOKUP(Table58[[#This Row],[CONTROLN]],vlookup_table[],7,FALSE)</f>
        <v>25</v>
      </c>
      <c r="R1063">
        <f t="shared" si="48"/>
        <v>77</v>
      </c>
      <c r="S10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63" t="str">
        <f>IF(Table58[[#This Row],[GENDER]]="M","Hombre","Mujer")</f>
        <v>Hombre</v>
      </c>
      <c r="U1063" t="str">
        <f>_xlfn.CONCAT(Table58[[#This Row],[STATE]]," ", Table58[[#This Row],[DOMAIN]])</f>
        <v>MI C1</v>
      </c>
      <c r="V1063" s="2">
        <f t="shared" ca="1" si="49"/>
        <v>45915</v>
      </c>
      <c r="W1063" s="3">
        <f t="shared" ca="1" si="50"/>
        <v>45915.408431249998</v>
      </c>
      <c r="X1063">
        <f>ROUND(Table58[[#This Row],[AVGGIFT]],1)</f>
        <v>18.399999999999999</v>
      </c>
    </row>
    <row r="1064" spans="1:24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  <c r="N1064">
        <f>VLOOKUP(Table58[[#This Row],[CONTROLN]],vlookup_table[],2,FALSE)</f>
        <v>28</v>
      </c>
      <c r="O1064">
        <f>VLOOKUP(Table58[[#This Row],[CONTROLN]],vlookup_table[],4,FALSE)</f>
        <v>3501</v>
      </c>
      <c r="P1064" t="str">
        <f>VLOOKUP(Table58[[#This Row],[CONTROLN]],vlookup_table[],5,FALSE)</f>
        <v>C1</v>
      </c>
      <c r="Q1064">
        <f>VLOOKUP(Table58[[#This Row],[CONTROLN]],vlookup_table[],7,FALSE)</f>
        <v>10</v>
      </c>
      <c r="R1064">
        <f t="shared" si="48"/>
        <v>62</v>
      </c>
      <c r="S10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64" t="str">
        <f>IF(Table58[[#This Row],[GENDER]]="M","Hombre","Mujer")</f>
        <v>Mujer</v>
      </c>
      <c r="U1064" t="str">
        <f>_xlfn.CONCAT(Table58[[#This Row],[STATE]]," ", Table58[[#This Row],[DOMAIN]])</f>
        <v>KS C1</v>
      </c>
      <c r="V1064" s="2">
        <f t="shared" ca="1" si="49"/>
        <v>45915</v>
      </c>
      <c r="W1064" s="3">
        <f t="shared" ca="1" si="50"/>
        <v>45915.408431249998</v>
      </c>
      <c r="X1064">
        <f>ROUND(Table58[[#This Row],[AVGGIFT]],1)</f>
        <v>7.6</v>
      </c>
    </row>
    <row r="1065" spans="1:24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  <c r="N1065">
        <f>VLOOKUP(Table58[[#This Row],[CONTROLN]],vlookup_table[],2,FALSE)</f>
        <v>28</v>
      </c>
      <c r="O1065">
        <f>VLOOKUP(Table58[[#This Row],[CONTROLN]],vlookup_table[],4,FALSE)</f>
        <v>4402</v>
      </c>
      <c r="P1065" t="str">
        <f>VLOOKUP(Table58[[#This Row],[CONTROLN]],vlookup_table[],5,FALSE)</f>
        <v>S1</v>
      </c>
      <c r="Q1065">
        <f>VLOOKUP(Table58[[#This Row],[CONTROLN]],vlookup_table[],7,FALSE)</f>
        <v>25</v>
      </c>
      <c r="R1065">
        <f t="shared" si="48"/>
        <v>53</v>
      </c>
      <c r="S10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65" t="str">
        <f>IF(Table58[[#This Row],[GENDER]]="M","Hombre","Mujer")</f>
        <v>Mujer</v>
      </c>
      <c r="U1065" t="str">
        <f>_xlfn.CONCAT(Table58[[#This Row],[STATE]]," ", Table58[[#This Row],[DOMAIN]])</f>
        <v>TN S1</v>
      </c>
      <c r="V1065" s="2">
        <f t="shared" ca="1" si="49"/>
        <v>45915</v>
      </c>
      <c r="W1065" s="3">
        <f t="shared" ca="1" si="50"/>
        <v>45915.408431249998</v>
      </c>
      <c r="X1065">
        <f>ROUND(Table58[[#This Row],[AVGGIFT]],1)</f>
        <v>20.8</v>
      </c>
    </row>
    <row r="1066" spans="1:24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  <c r="N1066">
        <f>VLOOKUP(Table58[[#This Row],[CONTROLN]],vlookup_table[],2,FALSE)</f>
        <v>0</v>
      </c>
      <c r="O1066">
        <f>VLOOKUP(Table58[[#This Row],[CONTROLN]],vlookup_table[],4,FALSE)</f>
        <v>1501</v>
      </c>
      <c r="P1066" t="str">
        <f>VLOOKUP(Table58[[#This Row],[CONTROLN]],vlookup_table[],5,FALSE)</f>
        <v>S1</v>
      </c>
      <c r="Q1066">
        <f>VLOOKUP(Table58[[#This Row],[CONTROLN]],vlookup_table[],7,FALSE)</f>
        <v>50</v>
      </c>
      <c r="R1066">
        <f t="shared" si="48"/>
        <v>82</v>
      </c>
      <c r="S10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66" t="str">
        <f>IF(Table58[[#This Row],[GENDER]]="M","Hombre","Mujer")</f>
        <v>Mujer</v>
      </c>
      <c r="U1066" t="str">
        <f>_xlfn.CONCAT(Table58[[#This Row],[STATE]]," ", Table58[[#This Row],[DOMAIN]])</f>
        <v>CA S1</v>
      </c>
      <c r="V1066" s="2">
        <f t="shared" ca="1" si="49"/>
        <v>45915</v>
      </c>
      <c r="W1066" s="3">
        <f t="shared" ca="1" si="50"/>
        <v>45915.408431249998</v>
      </c>
      <c r="X1066">
        <f>ROUND(Table58[[#This Row],[AVGGIFT]],1)</f>
        <v>12.1</v>
      </c>
    </row>
    <row r="1067" spans="1:24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  <c r="N1067">
        <f>VLOOKUP(Table58[[#This Row],[CONTROLN]],vlookup_table[],2,FALSE)</f>
        <v>1002</v>
      </c>
      <c r="O1067">
        <f>VLOOKUP(Table58[[#This Row],[CONTROLN]],vlookup_table[],4,FALSE)</f>
        <v>5001</v>
      </c>
      <c r="P1067" t="str">
        <f>VLOOKUP(Table58[[#This Row],[CONTROLN]],vlookup_table[],5,FALSE)</f>
        <v>C3</v>
      </c>
      <c r="Q1067">
        <f>VLOOKUP(Table58[[#This Row],[CONTROLN]],vlookup_table[],7,FALSE)</f>
        <v>20</v>
      </c>
      <c r="R1067">
        <f t="shared" si="48"/>
        <v>47</v>
      </c>
      <c r="S10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67" t="str">
        <f>IF(Table58[[#This Row],[GENDER]]="M","Hombre","Mujer")</f>
        <v>Hombre</v>
      </c>
      <c r="U1067" t="str">
        <f>_xlfn.CONCAT(Table58[[#This Row],[STATE]]," ", Table58[[#This Row],[DOMAIN]])</f>
        <v>KS C3</v>
      </c>
      <c r="V1067" s="2">
        <f t="shared" ca="1" si="49"/>
        <v>45915</v>
      </c>
      <c r="W1067" s="3">
        <f t="shared" ca="1" si="50"/>
        <v>45915.408431249998</v>
      </c>
      <c r="X1067">
        <f>ROUND(Table58[[#This Row],[AVGGIFT]],1)</f>
        <v>14.8</v>
      </c>
    </row>
    <row r="1068" spans="1:24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  <c r="N1068">
        <f>VLOOKUP(Table58[[#This Row],[CONTROLN]],vlookup_table[],2,FALSE)</f>
        <v>1</v>
      </c>
      <c r="O1068">
        <f>VLOOKUP(Table58[[#This Row],[CONTROLN]],vlookup_table[],4,FALSE)</f>
        <v>4308</v>
      </c>
      <c r="P1068" t="str">
        <f>VLOOKUP(Table58[[#This Row],[CONTROLN]],vlookup_table[],5,FALSE)</f>
        <v>T1</v>
      </c>
      <c r="Q1068">
        <f>VLOOKUP(Table58[[#This Row],[CONTROLN]],vlookup_table[],7,FALSE)</f>
        <v>25</v>
      </c>
      <c r="R1068">
        <f t="shared" si="48"/>
        <v>53</v>
      </c>
      <c r="S10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68" t="str">
        <f>IF(Table58[[#This Row],[GENDER]]="M","Hombre","Mujer")</f>
        <v>Hombre</v>
      </c>
      <c r="U1068" t="str">
        <f>_xlfn.CONCAT(Table58[[#This Row],[STATE]]," ", Table58[[#This Row],[DOMAIN]])</f>
        <v>FL T1</v>
      </c>
      <c r="V1068" s="2">
        <f t="shared" ca="1" si="49"/>
        <v>45915</v>
      </c>
      <c r="W1068" s="3">
        <f t="shared" ca="1" si="50"/>
        <v>45915.408431249998</v>
      </c>
      <c r="X1068">
        <f>ROUND(Table58[[#This Row],[AVGGIFT]],1)</f>
        <v>20.100000000000001</v>
      </c>
    </row>
    <row r="1069" spans="1:24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  <c r="N1069">
        <f>VLOOKUP(Table58[[#This Row],[CONTROLN]],vlookup_table[],2,FALSE)</f>
        <v>1</v>
      </c>
      <c r="O1069">
        <f>VLOOKUP(Table58[[#This Row],[CONTROLN]],vlookup_table[],4,FALSE)</f>
        <v>2410</v>
      </c>
      <c r="P1069" t="str">
        <f>VLOOKUP(Table58[[#This Row],[CONTROLN]],vlookup_table[],5,FALSE)</f>
        <v>R2</v>
      </c>
      <c r="Q1069">
        <f>VLOOKUP(Table58[[#This Row],[CONTROLN]],vlookup_table[],7,FALSE)</f>
        <v>14</v>
      </c>
      <c r="R1069">
        <f t="shared" si="48"/>
        <v>72</v>
      </c>
      <c r="S10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69" t="str">
        <f>IF(Table58[[#This Row],[GENDER]]="M","Hombre","Mujer")</f>
        <v>Hombre</v>
      </c>
      <c r="U1069" t="str">
        <f>_xlfn.CONCAT(Table58[[#This Row],[STATE]]," ", Table58[[#This Row],[DOMAIN]])</f>
        <v>AR R2</v>
      </c>
      <c r="V1069" s="2">
        <f t="shared" ca="1" si="49"/>
        <v>45915</v>
      </c>
      <c r="W1069" s="3">
        <f t="shared" ca="1" si="50"/>
        <v>45915.408431249998</v>
      </c>
      <c r="X1069">
        <f>ROUND(Table58[[#This Row],[AVGGIFT]],1)</f>
        <v>14.4</v>
      </c>
    </row>
    <row r="1070" spans="1:24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  <c r="N1070">
        <f>VLOOKUP(Table58[[#This Row],[CONTROLN]],vlookup_table[],2,FALSE)</f>
        <v>1</v>
      </c>
      <c r="O1070">
        <f>VLOOKUP(Table58[[#This Row],[CONTROLN]],vlookup_table[],4,FALSE)</f>
        <v>2201</v>
      </c>
      <c r="P1070" t="str">
        <f>VLOOKUP(Table58[[#This Row],[CONTROLN]],vlookup_table[],5,FALSE)</f>
        <v>T2</v>
      </c>
      <c r="Q1070">
        <f>VLOOKUP(Table58[[#This Row],[CONTROLN]],vlookup_table[],7,FALSE)</f>
        <v>6</v>
      </c>
      <c r="R1070">
        <f t="shared" si="48"/>
        <v>75</v>
      </c>
      <c r="S10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70" t="str">
        <f>IF(Table58[[#This Row],[GENDER]]="M","Hombre","Mujer")</f>
        <v>Hombre</v>
      </c>
      <c r="U1070" t="str">
        <f>_xlfn.CONCAT(Table58[[#This Row],[STATE]]," ", Table58[[#This Row],[DOMAIN]])</f>
        <v>KY T2</v>
      </c>
      <c r="V1070" s="2">
        <f t="shared" ca="1" si="49"/>
        <v>45915</v>
      </c>
      <c r="W1070" s="3">
        <f t="shared" ca="1" si="50"/>
        <v>45915.408431249998</v>
      </c>
      <c r="X1070">
        <f>ROUND(Table58[[#This Row],[AVGGIFT]],1)</f>
        <v>3.5</v>
      </c>
    </row>
    <row r="1071" spans="1:24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  <c r="N1071">
        <f>VLOOKUP(Table58[[#This Row],[CONTROLN]],vlookup_table[],2,FALSE)</f>
        <v>2</v>
      </c>
      <c r="O1071">
        <f>VLOOKUP(Table58[[#This Row],[CONTROLN]],vlookup_table[],4,FALSE)</f>
        <v>801</v>
      </c>
      <c r="P1071" t="str">
        <f>VLOOKUP(Table58[[#This Row],[CONTROLN]],vlookup_table[],5,FALSE)</f>
        <v/>
      </c>
      <c r="Q1071">
        <f>VLOOKUP(Table58[[#This Row],[CONTROLN]],vlookup_table[],7,FALSE)</f>
        <v>10</v>
      </c>
      <c r="R1071">
        <f t="shared" si="48"/>
        <v>89</v>
      </c>
      <c r="S107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071" t="str">
        <f>IF(Table58[[#This Row],[GENDER]]="M","Hombre","Mujer")</f>
        <v>Hombre</v>
      </c>
      <c r="U1071" t="str">
        <f>_xlfn.CONCAT(Table58[[#This Row],[STATE]]," ", Table58[[#This Row],[DOMAIN]])</f>
        <v xml:space="preserve">TX </v>
      </c>
      <c r="V1071" s="2">
        <f t="shared" ca="1" si="49"/>
        <v>45915</v>
      </c>
      <c r="W1071" s="3">
        <f t="shared" ca="1" si="50"/>
        <v>45915.408431249998</v>
      </c>
      <c r="X1071">
        <f>ROUND(Table58[[#This Row],[AVGGIFT]],1)</f>
        <v>5.4</v>
      </c>
    </row>
    <row r="1072" spans="1:24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  <c r="N1072">
        <f>VLOOKUP(Table58[[#This Row],[CONTROLN]],vlookup_table[],2,FALSE)</f>
        <v>0</v>
      </c>
      <c r="O1072">
        <f>VLOOKUP(Table58[[#This Row],[CONTROLN]],vlookup_table[],4,FALSE)</f>
        <v>0</v>
      </c>
      <c r="P1072" t="str">
        <f>VLOOKUP(Table58[[#This Row],[CONTROLN]],vlookup_table[],5,FALSE)</f>
        <v>S2</v>
      </c>
      <c r="Q1072">
        <f>VLOOKUP(Table58[[#This Row],[CONTROLN]],vlookup_table[],7,FALSE)</f>
        <v>10</v>
      </c>
      <c r="R1072" t="str">
        <f t="shared" si="48"/>
        <v/>
      </c>
      <c r="S10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2" t="str">
        <f>IF(Table58[[#This Row],[GENDER]]="M","Hombre","Mujer")</f>
        <v>Mujer</v>
      </c>
      <c r="U1072" t="str">
        <f>_xlfn.CONCAT(Table58[[#This Row],[STATE]]," ", Table58[[#This Row],[DOMAIN]])</f>
        <v>UT S2</v>
      </c>
      <c r="V1072" s="2">
        <f t="shared" ca="1" si="49"/>
        <v>45915</v>
      </c>
      <c r="W1072" s="3">
        <f t="shared" ca="1" si="50"/>
        <v>45915.408431249998</v>
      </c>
      <c r="X1072">
        <f>ROUND(Table58[[#This Row],[AVGGIFT]],1)</f>
        <v>10.4</v>
      </c>
    </row>
    <row r="1073" spans="1:24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  <c r="N1073">
        <f>VLOOKUP(Table58[[#This Row],[CONTROLN]],vlookup_table[],2,FALSE)</f>
        <v>2</v>
      </c>
      <c r="O1073">
        <f>VLOOKUP(Table58[[#This Row],[CONTROLN]],vlookup_table[],4,FALSE)</f>
        <v>1601</v>
      </c>
      <c r="P1073" t="str">
        <f>VLOOKUP(Table58[[#This Row],[CONTROLN]],vlookup_table[],5,FALSE)</f>
        <v>S1</v>
      </c>
      <c r="Q1073">
        <f>VLOOKUP(Table58[[#This Row],[CONTROLN]],vlookup_table[],7,FALSE)</f>
        <v>13</v>
      </c>
      <c r="R1073">
        <f t="shared" si="48"/>
        <v>81</v>
      </c>
      <c r="S10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3" t="str">
        <f>IF(Table58[[#This Row],[GENDER]]="M","Hombre","Mujer")</f>
        <v>Hombre</v>
      </c>
      <c r="U1073" t="str">
        <f>_xlfn.CONCAT(Table58[[#This Row],[STATE]]," ", Table58[[#This Row],[DOMAIN]])</f>
        <v>CA S1</v>
      </c>
      <c r="V1073" s="2">
        <f t="shared" ca="1" si="49"/>
        <v>45915</v>
      </c>
      <c r="W1073" s="3">
        <f t="shared" ca="1" si="50"/>
        <v>45915.408431249998</v>
      </c>
      <c r="X1073">
        <f>ROUND(Table58[[#This Row],[AVGGIFT]],1)</f>
        <v>12</v>
      </c>
    </row>
    <row r="1074" spans="1:24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  <c r="N1074">
        <f>VLOOKUP(Table58[[#This Row],[CONTROLN]],vlookup_table[],2,FALSE)</f>
        <v>0</v>
      </c>
      <c r="O1074">
        <f>VLOOKUP(Table58[[#This Row],[CONTROLN]],vlookup_table[],4,FALSE)</f>
        <v>2612</v>
      </c>
      <c r="P1074" t="str">
        <f>VLOOKUP(Table58[[#This Row],[CONTROLN]],vlookup_table[],5,FALSE)</f>
        <v>R3</v>
      </c>
      <c r="Q1074">
        <f>VLOOKUP(Table58[[#This Row],[CONTROLN]],vlookup_table[],7,FALSE)</f>
        <v>12</v>
      </c>
      <c r="R1074">
        <f t="shared" si="48"/>
        <v>70</v>
      </c>
      <c r="S10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74" t="str">
        <f>IF(Table58[[#This Row],[GENDER]]="M","Hombre","Mujer")</f>
        <v>Mujer</v>
      </c>
      <c r="U1074" t="str">
        <f>_xlfn.CONCAT(Table58[[#This Row],[STATE]]," ", Table58[[#This Row],[DOMAIN]])</f>
        <v>TX R3</v>
      </c>
      <c r="V1074" s="2">
        <f t="shared" ca="1" si="49"/>
        <v>45915</v>
      </c>
      <c r="W1074" s="3">
        <f t="shared" ca="1" si="50"/>
        <v>45915.408431249998</v>
      </c>
      <c r="X1074">
        <f>ROUND(Table58[[#This Row],[AVGGIFT]],1)</f>
        <v>10.199999999999999</v>
      </c>
    </row>
    <row r="1075" spans="1:24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  <c r="N1075">
        <f>VLOOKUP(Table58[[#This Row],[CONTROLN]],vlookup_table[],2,FALSE)</f>
        <v>0</v>
      </c>
      <c r="O1075">
        <f>VLOOKUP(Table58[[#This Row],[CONTROLN]],vlookup_table[],4,FALSE)</f>
        <v>3011</v>
      </c>
      <c r="P1075" t="str">
        <f>VLOOKUP(Table58[[#This Row],[CONTROLN]],vlookup_table[],5,FALSE)</f>
        <v>T1</v>
      </c>
      <c r="Q1075">
        <f>VLOOKUP(Table58[[#This Row],[CONTROLN]],vlookup_table[],7,FALSE)</f>
        <v>10</v>
      </c>
      <c r="R1075">
        <f t="shared" si="48"/>
        <v>66</v>
      </c>
      <c r="S10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75" t="str">
        <f>IF(Table58[[#This Row],[GENDER]]="M","Hombre","Mujer")</f>
        <v>Mujer</v>
      </c>
      <c r="U1075" t="str">
        <f>_xlfn.CONCAT(Table58[[#This Row],[STATE]]," ", Table58[[#This Row],[DOMAIN]])</f>
        <v>SC T1</v>
      </c>
      <c r="V1075" s="2">
        <f t="shared" ca="1" si="49"/>
        <v>45915</v>
      </c>
      <c r="W1075" s="3">
        <f t="shared" ca="1" si="50"/>
        <v>45915.408431249998</v>
      </c>
      <c r="X1075">
        <f>ROUND(Table58[[#This Row],[AVGGIFT]],1)</f>
        <v>7.3</v>
      </c>
    </row>
    <row r="1076" spans="1:24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  <c r="N1076">
        <f>VLOOKUP(Table58[[#This Row],[CONTROLN]],vlookup_table[],2,FALSE)</f>
        <v>0</v>
      </c>
      <c r="O1076">
        <f>VLOOKUP(Table58[[#This Row],[CONTROLN]],vlookup_table[],4,FALSE)</f>
        <v>5009</v>
      </c>
      <c r="P1076" t="str">
        <f>VLOOKUP(Table58[[#This Row],[CONTROLN]],vlookup_table[],5,FALSE)</f>
        <v>S2</v>
      </c>
      <c r="Q1076">
        <f>VLOOKUP(Table58[[#This Row],[CONTROLN]],vlookup_table[],7,FALSE)</f>
        <v>15</v>
      </c>
      <c r="R1076">
        <f t="shared" si="48"/>
        <v>46</v>
      </c>
      <c r="S10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6" t="str">
        <f>IF(Table58[[#This Row],[GENDER]]="M","Hombre","Mujer")</f>
        <v>Hombre</v>
      </c>
      <c r="U1076" t="str">
        <f>_xlfn.CONCAT(Table58[[#This Row],[STATE]]," ", Table58[[#This Row],[DOMAIN]])</f>
        <v>CA S2</v>
      </c>
      <c r="V1076" s="2">
        <f t="shared" ca="1" si="49"/>
        <v>45915</v>
      </c>
      <c r="W1076" s="3">
        <f t="shared" ca="1" si="50"/>
        <v>45915.408431249998</v>
      </c>
      <c r="X1076">
        <f>ROUND(Table58[[#This Row],[AVGGIFT]],1)</f>
        <v>10.8</v>
      </c>
    </row>
    <row r="1077" spans="1:24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  <c r="N1077">
        <f>VLOOKUP(Table58[[#This Row],[CONTROLN]],vlookup_table[],2,FALSE)</f>
        <v>1002</v>
      </c>
      <c r="O1077">
        <f>VLOOKUP(Table58[[#This Row],[CONTROLN]],vlookup_table[],4,FALSE)</f>
        <v>6206</v>
      </c>
      <c r="P1077" t="str">
        <f>VLOOKUP(Table58[[#This Row],[CONTROLN]],vlookup_table[],5,FALSE)</f>
        <v>S2</v>
      </c>
      <c r="Q1077">
        <f>VLOOKUP(Table58[[#This Row],[CONTROLN]],vlookup_table[],7,FALSE)</f>
        <v>10</v>
      </c>
      <c r="R1077">
        <f t="shared" si="48"/>
        <v>35</v>
      </c>
      <c r="S10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7" t="str">
        <f>IF(Table58[[#This Row],[GENDER]]="M","Hombre","Mujer")</f>
        <v>Hombre</v>
      </c>
      <c r="U1077" t="str">
        <f>_xlfn.CONCAT(Table58[[#This Row],[STATE]]," ", Table58[[#This Row],[DOMAIN]])</f>
        <v>FL S2</v>
      </c>
      <c r="V1077" s="2">
        <f t="shared" ca="1" si="49"/>
        <v>45915</v>
      </c>
      <c r="W1077" s="3">
        <f t="shared" ca="1" si="50"/>
        <v>45915.408431249998</v>
      </c>
      <c r="X1077">
        <f>ROUND(Table58[[#This Row],[AVGGIFT]],1)</f>
        <v>6.3</v>
      </c>
    </row>
    <row r="1078" spans="1:24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  <c r="N1078">
        <f>VLOOKUP(Table58[[#This Row],[CONTROLN]],vlookup_table[],2,FALSE)</f>
        <v>1</v>
      </c>
      <c r="O1078">
        <f>VLOOKUP(Table58[[#This Row],[CONTROLN]],vlookup_table[],4,FALSE)</f>
        <v>1407</v>
      </c>
      <c r="P1078" t="str">
        <f>VLOOKUP(Table58[[#This Row],[CONTROLN]],vlookup_table[],5,FALSE)</f>
        <v>R3</v>
      </c>
      <c r="Q1078">
        <f>VLOOKUP(Table58[[#This Row],[CONTROLN]],vlookup_table[],7,FALSE)</f>
        <v>10</v>
      </c>
      <c r="R1078">
        <f t="shared" si="48"/>
        <v>82</v>
      </c>
      <c r="S10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78" t="str">
        <f>IF(Table58[[#This Row],[GENDER]]="M","Hombre","Mujer")</f>
        <v>Hombre</v>
      </c>
      <c r="U1078" t="str">
        <f>_xlfn.CONCAT(Table58[[#This Row],[STATE]]," ", Table58[[#This Row],[DOMAIN]])</f>
        <v>CA R3</v>
      </c>
      <c r="V1078" s="2">
        <f t="shared" ca="1" si="49"/>
        <v>45915</v>
      </c>
      <c r="W1078" s="3">
        <f t="shared" ca="1" si="50"/>
        <v>45915.408431249998</v>
      </c>
      <c r="X1078">
        <f>ROUND(Table58[[#This Row],[AVGGIFT]],1)</f>
        <v>8.1999999999999993</v>
      </c>
    </row>
    <row r="1079" spans="1:24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  <c r="N1079">
        <f>VLOOKUP(Table58[[#This Row],[CONTROLN]],vlookup_table[],2,FALSE)</f>
        <v>0</v>
      </c>
      <c r="O1079">
        <f>VLOOKUP(Table58[[#This Row],[CONTROLN]],vlookup_table[],4,FALSE)</f>
        <v>2209</v>
      </c>
      <c r="P1079" t="str">
        <f>VLOOKUP(Table58[[#This Row],[CONTROLN]],vlookup_table[],5,FALSE)</f>
        <v>S2</v>
      </c>
      <c r="Q1079">
        <f>VLOOKUP(Table58[[#This Row],[CONTROLN]],vlookup_table[],7,FALSE)</f>
        <v>15</v>
      </c>
      <c r="R1079">
        <f t="shared" si="48"/>
        <v>74</v>
      </c>
      <c r="S10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79" t="str">
        <f>IF(Table58[[#This Row],[GENDER]]="M","Hombre","Mujer")</f>
        <v>Hombre</v>
      </c>
      <c r="U1079" t="str">
        <f>_xlfn.CONCAT(Table58[[#This Row],[STATE]]," ", Table58[[#This Row],[DOMAIN]])</f>
        <v>FL S2</v>
      </c>
      <c r="V1079" s="2">
        <f t="shared" ca="1" si="49"/>
        <v>45915</v>
      </c>
      <c r="W1079" s="3">
        <f t="shared" ca="1" si="50"/>
        <v>45915.408431249998</v>
      </c>
      <c r="X1079">
        <f>ROUND(Table58[[#This Row],[AVGGIFT]],1)</f>
        <v>13.7</v>
      </c>
    </row>
    <row r="1080" spans="1:24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  <c r="N1080">
        <f>VLOOKUP(Table58[[#This Row],[CONTROLN]],vlookup_table[],2,FALSE)</f>
        <v>1</v>
      </c>
      <c r="O1080">
        <f>VLOOKUP(Table58[[#This Row],[CONTROLN]],vlookup_table[],4,FALSE)</f>
        <v>5401</v>
      </c>
      <c r="P1080" t="str">
        <f>VLOOKUP(Table58[[#This Row],[CONTROLN]],vlookup_table[],5,FALSE)</f>
        <v>S1</v>
      </c>
      <c r="Q1080">
        <f>VLOOKUP(Table58[[#This Row],[CONTROLN]],vlookup_table[],7,FALSE)</f>
        <v>11</v>
      </c>
      <c r="R1080">
        <f t="shared" si="48"/>
        <v>43</v>
      </c>
      <c r="S10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80" t="str">
        <f>IF(Table58[[#This Row],[GENDER]]="M","Hombre","Mujer")</f>
        <v>Hombre</v>
      </c>
      <c r="U1080" t="str">
        <f>_xlfn.CONCAT(Table58[[#This Row],[STATE]]," ", Table58[[#This Row],[DOMAIN]])</f>
        <v>CA S1</v>
      </c>
      <c r="V1080" s="2">
        <f t="shared" ca="1" si="49"/>
        <v>45915</v>
      </c>
      <c r="W1080" s="3">
        <f t="shared" ca="1" si="50"/>
        <v>45915.408431249998</v>
      </c>
      <c r="X1080">
        <f>ROUND(Table58[[#This Row],[AVGGIFT]],1)</f>
        <v>9.9</v>
      </c>
    </row>
    <row r="1081" spans="1:24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  <c r="N1081">
        <f>VLOOKUP(Table58[[#This Row],[CONTROLN]],vlookup_table[],2,FALSE)</f>
        <v>0</v>
      </c>
      <c r="O1081">
        <f>VLOOKUP(Table58[[#This Row],[CONTROLN]],vlookup_table[],4,FALSE)</f>
        <v>5308</v>
      </c>
      <c r="P1081" t="str">
        <f>VLOOKUP(Table58[[#This Row],[CONTROLN]],vlookup_table[],5,FALSE)</f>
        <v>U2</v>
      </c>
      <c r="Q1081">
        <f>VLOOKUP(Table58[[#This Row],[CONTROLN]],vlookup_table[],7,FALSE)</f>
        <v>25</v>
      </c>
      <c r="R1081">
        <f t="shared" si="48"/>
        <v>43</v>
      </c>
      <c r="S10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81" t="str">
        <f>IF(Table58[[#This Row],[GENDER]]="M","Hombre","Mujer")</f>
        <v>Mujer</v>
      </c>
      <c r="U1081" t="str">
        <f>_xlfn.CONCAT(Table58[[#This Row],[STATE]]," ", Table58[[#This Row],[DOMAIN]])</f>
        <v>CA U2</v>
      </c>
      <c r="V1081" s="2">
        <f t="shared" ca="1" si="49"/>
        <v>45915</v>
      </c>
      <c r="W1081" s="3">
        <f t="shared" ca="1" si="50"/>
        <v>45915.408431249998</v>
      </c>
      <c r="X1081">
        <f>ROUND(Table58[[#This Row],[AVGGIFT]],1)</f>
        <v>15</v>
      </c>
    </row>
    <row r="1082" spans="1:24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  <c r="N1082">
        <f>VLOOKUP(Table58[[#This Row],[CONTROLN]],vlookup_table[],2,FALSE)</f>
        <v>2</v>
      </c>
      <c r="O1082">
        <f>VLOOKUP(Table58[[#This Row],[CONTROLN]],vlookup_table[],4,FALSE)</f>
        <v>7201</v>
      </c>
      <c r="P1082" t="str">
        <f>VLOOKUP(Table58[[#This Row],[CONTROLN]],vlookup_table[],5,FALSE)</f>
        <v>S2</v>
      </c>
      <c r="Q1082">
        <f>VLOOKUP(Table58[[#This Row],[CONTROLN]],vlookup_table[],7,FALSE)</f>
        <v>28</v>
      </c>
      <c r="R1082">
        <f t="shared" si="48"/>
        <v>25</v>
      </c>
      <c r="S10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82" t="str">
        <f>IF(Table58[[#This Row],[GENDER]]="M","Hombre","Mujer")</f>
        <v>Mujer</v>
      </c>
      <c r="U1082" t="str">
        <f>_xlfn.CONCAT(Table58[[#This Row],[STATE]]," ", Table58[[#This Row],[DOMAIN]])</f>
        <v>MO S2</v>
      </c>
      <c r="V1082" s="2">
        <f t="shared" ca="1" si="49"/>
        <v>45915</v>
      </c>
      <c r="W1082" s="3">
        <f t="shared" ca="1" si="50"/>
        <v>45915.408431249998</v>
      </c>
      <c r="X1082">
        <f>ROUND(Table58[[#This Row],[AVGGIFT]],1)</f>
        <v>28</v>
      </c>
    </row>
    <row r="1083" spans="1:24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  <c r="N1083">
        <f>VLOOKUP(Table58[[#This Row],[CONTROLN]],vlookup_table[],2,FALSE)</f>
        <v>1</v>
      </c>
      <c r="O1083">
        <f>VLOOKUP(Table58[[#This Row],[CONTROLN]],vlookup_table[],4,FALSE)</f>
        <v>3001</v>
      </c>
      <c r="P1083" t="str">
        <f>VLOOKUP(Table58[[#This Row],[CONTROLN]],vlookup_table[],5,FALSE)</f>
        <v>S1</v>
      </c>
      <c r="Q1083">
        <f>VLOOKUP(Table58[[#This Row],[CONTROLN]],vlookup_table[],7,FALSE)</f>
        <v>15</v>
      </c>
      <c r="R1083">
        <f t="shared" si="48"/>
        <v>67</v>
      </c>
      <c r="S10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83" t="str">
        <f>IF(Table58[[#This Row],[GENDER]]="M","Hombre","Mujer")</f>
        <v>Hombre</v>
      </c>
      <c r="U1083" t="str">
        <f>_xlfn.CONCAT(Table58[[#This Row],[STATE]]," ", Table58[[#This Row],[DOMAIN]])</f>
        <v>FL S1</v>
      </c>
      <c r="V1083" s="2">
        <f t="shared" ca="1" si="49"/>
        <v>45915</v>
      </c>
      <c r="W1083" s="3">
        <f t="shared" ca="1" si="50"/>
        <v>45915.408431249998</v>
      </c>
      <c r="X1083">
        <f>ROUND(Table58[[#This Row],[AVGGIFT]],1)</f>
        <v>15</v>
      </c>
    </row>
    <row r="1084" spans="1:24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  <c r="N1084">
        <f>VLOOKUP(Table58[[#This Row],[CONTROLN]],vlookup_table[],2,FALSE)</f>
        <v>0</v>
      </c>
      <c r="O1084">
        <f>VLOOKUP(Table58[[#This Row],[CONTROLN]],vlookup_table[],4,FALSE)</f>
        <v>2301</v>
      </c>
      <c r="P1084" t="str">
        <f>VLOOKUP(Table58[[#This Row],[CONTROLN]],vlookup_table[],5,FALSE)</f>
        <v>R2</v>
      </c>
      <c r="Q1084">
        <f>VLOOKUP(Table58[[#This Row],[CONTROLN]],vlookup_table[],7,FALSE)</f>
        <v>5</v>
      </c>
      <c r="R1084">
        <f t="shared" si="48"/>
        <v>74</v>
      </c>
      <c r="S10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84" t="str">
        <f>IF(Table58[[#This Row],[GENDER]]="M","Hombre","Mujer")</f>
        <v>Hombre</v>
      </c>
      <c r="U1084" t="str">
        <f>_xlfn.CONCAT(Table58[[#This Row],[STATE]]," ", Table58[[#This Row],[DOMAIN]])</f>
        <v>TX R2</v>
      </c>
      <c r="V1084" s="2">
        <f t="shared" ca="1" si="49"/>
        <v>45915</v>
      </c>
      <c r="W1084" s="3">
        <f t="shared" ca="1" si="50"/>
        <v>45915.408431249998</v>
      </c>
      <c r="X1084">
        <f>ROUND(Table58[[#This Row],[AVGGIFT]],1)</f>
        <v>4.5</v>
      </c>
    </row>
    <row r="1085" spans="1:24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  <c r="N1085">
        <f>VLOOKUP(Table58[[#This Row],[CONTROLN]],vlookup_table[],2,FALSE)</f>
        <v>0</v>
      </c>
      <c r="O1085">
        <f>VLOOKUP(Table58[[#This Row],[CONTROLN]],vlookup_table[],4,FALSE)</f>
        <v>1801</v>
      </c>
      <c r="P1085" t="str">
        <f>VLOOKUP(Table58[[#This Row],[CONTROLN]],vlookup_table[],5,FALSE)</f>
        <v>C2</v>
      </c>
      <c r="Q1085">
        <f>VLOOKUP(Table58[[#This Row],[CONTROLN]],vlookup_table[],7,FALSE)</f>
        <v>5</v>
      </c>
      <c r="R1085">
        <f t="shared" si="48"/>
        <v>79</v>
      </c>
      <c r="S10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85" t="str">
        <f>IF(Table58[[#This Row],[GENDER]]="M","Hombre","Mujer")</f>
        <v>Mujer</v>
      </c>
      <c r="U1085" t="str">
        <f>_xlfn.CONCAT(Table58[[#This Row],[STATE]]," ", Table58[[#This Row],[DOMAIN]])</f>
        <v>NM C2</v>
      </c>
      <c r="V1085" s="2">
        <f t="shared" ca="1" si="49"/>
        <v>45915</v>
      </c>
      <c r="W1085" s="3">
        <f t="shared" ca="1" si="50"/>
        <v>45915.408431249998</v>
      </c>
      <c r="X1085">
        <f>ROUND(Table58[[#This Row],[AVGGIFT]],1)</f>
        <v>5.0999999999999996</v>
      </c>
    </row>
    <row r="1086" spans="1:24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  <c r="N1086">
        <f>VLOOKUP(Table58[[#This Row],[CONTROLN]],vlookup_table[],2,FALSE)</f>
        <v>0</v>
      </c>
      <c r="O1086">
        <f>VLOOKUP(Table58[[#This Row],[CONTROLN]],vlookup_table[],4,FALSE)</f>
        <v>1404</v>
      </c>
      <c r="P1086" t="str">
        <f>VLOOKUP(Table58[[#This Row],[CONTROLN]],vlookup_table[],5,FALSE)</f>
        <v>U3</v>
      </c>
      <c r="Q1086">
        <f>VLOOKUP(Table58[[#This Row],[CONTROLN]],vlookup_table[],7,FALSE)</f>
        <v>6</v>
      </c>
      <c r="R1086">
        <f t="shared" si="48"/>
        <v>83</v>
      </c>
      <c r="S10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86" t="str">
        <f>IF(Table58[[#This Row],[GENDER]]="M","Hombre","Mujer")</f>
        <v>Mujer</v>
      </c>
      <c r="U1086" t="str">
        <f>_xlfn.CONCAT(Table58[[#This Row],[STATE]]," ", Table58[[#This Row],[DOMAIN]])</f>
        <v>TX U3</v>
      </c>
      <c r="V1086" s="2">
        <f t="shared" ca="1" si="49"/>
        <v>45915</v>
      </c>
      <c r="W1086" s="3">
        <f t="shared" ca="1" si="50"/>
        <v>45915.408431249998</v>
      </c>
      <c r="X1086">
        <f>ROUND(Table58[[#This Row],[AVGGIFT]],1)</f>
        <v>6.1</v>
      </c>
    </row>
    <row r="1087" spans="1:24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  <c r="N1087">
        <f>VLOOKUP(Table58[[#This Row],[CONTROLN]],vlookup_table[],2,FALSE)</f>
        <v>0</v>
      </c>
      <c r="O1087">
        <f>VLOOKUP(Table58[[#This Row],[CONTROLN]],vlookup_table[],4,FALSE)</f>
        <v>0</v>
      </c>
      <c r="P1087" t="str">
        <f>VLOOKUP(Table58[[#This Row],[CONTROLN]],vlookup_table[],5,FALSE)</f>
        <v>C2</v>
      </c>
      <c r="Q1087">
        <f>VLOOKUP(Table58[[#This Row],[CONTROLN]],vlookup_table[],7,FALSE)</f>
        <v>25</v>
      </c>
      <c r="R1087" t="str">
        <f t="shared" si="48"/>
        <v/>
      </c>
      <c r="S10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87" t="str">
        <f>IF(Table58[[#This Row],[GENDER]]="M","Hombre","Mujer")</f>
        <v>Mujer</v>
      </c>
      <c r="U1087" t="str">
        <f>_xlfn.CONCAT(Table58[[#This Row],[STATE]]," ", Table58[[#This Row],[DOMAIN]])</f>
        <v>CA C2</v>
      </c>
      <c r="V1087" s="2">
        <f t="shared" ca="1" si="49"/>
        <v>45915</v>
      </c>
      <c r="W1087" s="3">
        <f t="shared" ca="1" si="50"/>
        <v>45915.408431249998</v>
      </c>
      <c r="X1087">
        <f>ROUND(Table58[[#This Row],[AVGGIFT]],1)</f>
        <v>20.399999999999999</v>
      </c>
    </row>
    <row r="1088" spans="1:24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  <c r="N1088">
        <f>VLOOKUP(Table58[[#This Row],[CONTROLN]],vlookup_table[],2,FALSE)</f>
        <v>0</v>
      </c>
      <c r="O1088">
        <f>VLOOKUP(Table58[[#This Row],[CONTROLN]],vlookup_table[],4,FALSE)</f>
        <v>0</v>
      </c>
      <c r="P1088" t="str">
        <f>VLOOKUP(Table58[[#This Row],[CONTROLN]],vlookup_table[],5,FALSE)</f>
        <v>R1</v>
      </c>
      <c r="Q1088">
        <f>VLOOKUP(Table58[[#This Row],[CONTROLN]],vlookup_table[],7,FALSE)</f>
        <v>25</v>
      </c>
      <c r="R1088" t="str">
        <f t="shared" si="48"/>
        <v/>
      </c>
      <c r="S10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88" t="str">
        <f>IF(Table58[[#This Row],[GENDER]]="M","Hombre","Mujer")</f>
        <v>Mujer</v>
      </c>
      <c r="U1088" t="str">
        <f>_xlfn.CONCAT(Table58[[#This Row],[STATE]]," ", Table58[[#This Row],[DOMAIN]])</f>
        <v>IN R1</v>
      </c>
      <c r="V1088" s="2">
        <f t="shared" ca="1" si="49"/>
        <v>45915</v>
      </c>
      <c r="W1088" s="3">
        <f t="shared" ca="1" si="50"/>
        <v>45915.408431249998</v>
      </c>
      <c r="X1088">
        <f>ROUND(Table58[[#This Row],[AVGGIFT]],1)</f>
        <v>20.8</v>
      </c>
    </row>
    <row r="1089" spans="1:24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  <c r="N1089">
        <f>VLOOKUP(Table58[[#This Row],[CONTROLN]],vlookup_table[],2,FALSE)</f>
        <v>0</v>
      </c>
      <c r="O1089">
        <f>VLOOKUP(Table58[[#This Row],[CONTROLN]],vlookup_table[],4,FALSE)</f>
        <v>1401</v>
      </c>
      <c r="P1089" t="str">
        <f>VLOOKUP(Table58[[#This Row],[CONTROLN]],vlookup_table[],5,FALSE)</f>
        <v>T3</v>
      </c>
      <c r="Q1089">
        <f>VLOOKUP(Table58[[#This Row],[CONTROLN]],vlookup_table[],7,FALSE)</f>
        <v>5</v>
      </c>
      <c r="R1089">
        <f t="shared" si="48"/>
        <v>83</v>
      </c>
      <c r="S10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89" t="str">
        <f>IF(Table58[[#This Row],[GENDER]]="M","Hombre","Mujer")</f>
        <v>Mujer</v>
      </c>
      <c r="U1089" t="str">
        <f>_xlfn.CONCAT(Table58[[#This Row],[STATE]]," ", Table58[[#This Row],[DOMAIN]])</f>
        <v>WI T3</v>
      </c>
      <c r="V1089" s="2">
        <f t="shared" ca="1" si="49"/>
        <v>45915</v>
      </c>
      <c r="W1089" s="3">
        <f t="shared" ca="1" si="50"/>
        <v>45915.408431249998</v>
      </c>
      <c r="X1089">
        <f>ROUND(Table58[[#This Row],[AVGGIFT]],1)</f>
        <v>4.4000000000000004</v>
      </c>
    </row>
    <row r="1090" spans="1:24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  <c r="N1090">
        <f>VLOOKUP(Table58[[#This Row],[CONTROLN]],vlookup_table[],2,FALSE)</f>
        <v>1</v>
      </c>
      <c r="O1090">
        <f>VLOOKUP(Table58[[#This Row],[CONTROLN]],vlookup_table[],4,FALSE)</f>
        <v>4007</v>
      </c>
      <c r="P1090" t="str">
        <f>VLOOKUP(Table58[[#This Row],[CONTROLN]],vlookup_table[],5,FALSE)</f>
        <v>S1</v>
      </c>
      <c r="Q1090">
        <f>VLOOKUP(Table58[[#This Row],[CONTROLN]],vlookup_table[],7,FALSE)</f>
        <v>16</v>
      </c>
      <c r="R1090">
        <f t="shared" ref="R1090:R1153" si="51">IF(OR(O1090="",O1090=0),"",(1997-(1900+INT(O1090/100)))-IF(MOD(O1090,100)&gt;6,1,0))</f>
        <v>56</v>
      </c>
      <c r="S10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90" t="str">
        <f>IF(Table58[[#This Row],[GENDER]]="M","Hombre","Mujer")</f>
        <v>Hombre</v>
      </c>
      <c r="U1090" t="str">
        <f>_xlfn.CONCAT(Table58[[#This Row],[STATE]]," ", Table58[[#This Row],[DOMAIN]])</f>
        <v>CA S1</v>
      </c>
      <c r="V1090" s="2">
        <f t="shared" ref="V1090:V1153" ca="1" si="52">TODAY()</f>
        <v>45915</v>
      </c>
      <c r="W1090" s="3">
        <f t="shared" ref="W1090:W1153" ca="1" si="53">NOW()</f>
        <v>45915.408431249998</v>
      </c>
      <c r="X1090">
        <f>ROUND(Table58[[#This Row],[AVGGIFT]],1)</f>
        <v>12.4</v>
      </c>
    </row>
    <row r="1091" spans="1:24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  <c r="N1091">
        <f>VLOOKUP(Table58[[#This Row],[CONTROLN]],vlookup_table[],2,FALSE)</f>
        <v>1</v>
      </c>
      <c r="O1091">
        <f>VLOOKUP(Table58[[#This Row],[CONTROLN]],vlookup_table[],4,FALSE)</f>
        <v>2101</v>
      </c>
      <c r="P1091" t="str">
        <f>VLOOKUP(Table58[[#This Row],[CONTROLN]],vlookup_table[],5,FALSE)</f>
        <v>T1</v>
      </c>
      <c r="Q1091">
        <f>VLOOKUP(Table58[[#This Row],[CONTROLN]],vlookup_table[],7,FALSE)</f>
        <v>17</v>
      </c>
      <c r="R1091">
        <f t="shared" si="51"/>
        <v>76</v>
      </c>
      <c r="S10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91" t="str">
        <f>IF(Table58[[#This Row],[GENDER]]="M","Hombre","Mujer")</f>
        <v>Hombre</v>
      </c>
      <c r="U1091" t="str">
        <f>_xlfn.CONCAT(Table58[[#This Row],[STATE]]," ", Table58[[#This Row],[DOMAIN]])</f>
        <v>SC T1</v>
      </c>
      <c r="V1091" s="2">
        <f t="shared" ca="1" si="52"/>
        <v>45915</v>
      </c>
      <c r="W1091" s="3">
        <f t="shared" ca="1" si="53"/>
        <v>45915.408431249998</v>
      </c>
      <c r="X1091">
        <f>ROUND(Table58[[#This Row],[AVGGIFT]],1)</f>
        <v>15</v>
      </c>
    </row>
    <row r="1092" spans="1:24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  <c r="N1092">
        <f>VLOOKUP(Table58[[#This Row],[CONTROLN]],vlookup_table[],2,FALSE)</f>
        <v>28</v>
      </c>
      <c r="O1092">
        <f>VLOOKUP(Table58[[#This Row],[CONTROLN]],vlookup_table[],4,FALSE)</f>
        <v>2501</v>
      </c>
      <c r="P1092" t="str">
        <f>VLOOKUP(Table58[[#This Row],[CONTROLN]],vlookup_table[],5,FALSE)</f>
        <v>U3</v>
      </c>
      <c r="Q1092">
        <f>VLOOKUP(Table58[[#This Row],[CONTROLN]],vlookup_table[],7,FALSE)</f>
        <v>20</v>
      </c>
      <c r="R1092">
        <f t="shared" si="51"/>
        <v>72</v>
      </c>
      <c r="S10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92" t="str">
        <f>IF(Table58[[#This Row],[GENDER]]="M","Hombre","Mujer")</f>
        <v>Mujer</v>
      </c>
      <c r="U1092" t="str">
        <f>_xlfn.CONCAT(Table58[[#This Row],[STATE]]," ", Table58[[#This Row],[DOMAIN]])</f>
        <v>WA U3</v>
      </c>
      <c r="V1092" s="2">
        <f t="shared" ca="1" si="52"/>
        <v>45915</v>
      </c>
      <c r="W1092" s="3">
        <f t="shared" ca="1" si="53"/>
        <v>45915.408431249998</v>
      </c>
      <c r="X1092">
        <f>ROUND(Table58[[#This Row],[AVGGIFT]],1)</f>
        <v>9.5</v>
      </c>
    </row>
    <row r="1093" spans="1:24" x14ac:dyDescent="0.35">
      <c r="A1093">
        <v>145899</v>
      </c>
      <c r="B1093" t="s">
        <v>18</v>
      </c>
      <c r="C1093" t="s">
        <v>109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  <c r="N1093">
        <f>VLOOKUP(Table58[[#This Row],[CONTROLN]],vlookup_table[],2,FALSE)</f>
        <v>0</v>
      </c>
      <c r="O1093">
        <f>VLOOKUP(Table58[[#This Row],[CONTROLN]],vlookup_table[],4,FALSE)</f>
        <v>0</v>
      </c>
      <c r="P1093" t="str">
        <f>VLOOKUP(Table58[[#This Row],[CONTROLN]],vlookup_table[],5,FALSE)</f>
        <v>S2</v>
      </c>
      <c r="Q1093">
        <f>VLOOKUP(Table58[[#This Row],[CONTROLN]],vlookup_table[],7,FALSE)</f>
        <v>20</v>
      </c>
      <c r="R1093" t="str">
        <f t="shared" si="51"/>
        <v/>
      </c>
      <c r="S10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093" t="str">
        <f>IF(Table58[[#This Row],[GENDER]]="M","Hombre","Mujer")</f>
        <v>Mujer</v>
      </c>
      <c r="U1093" t="str">
        <f>_xlfn.CONCAT(Table58[[#This Row],[STATE]]," ", Table58[[#This Row],[DOMAIN]])</f>
        <v>NC S2</v>
      </c>
      <c r="V1093" s="2">
        <f t="shared" ca="1" si="52"/>
        <v>45915</v>
      </c>
      <c r="W1093" s="3">
        <f t="shared" ca="1" si="53"/>
        <v>45915.408431249998</v>
      </c>
      <c r="X1093">
        <f>ROUND(Table58[[#This Row],[AVGGIFT]],1)</f>
        <v>14</v>
      </c>
    </row>
    <row r="1094" spans="1:24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  <c r="N1094">
        <f>VLOOKUP(Table58[[#This Row],[CONTROLN]],vlookup_table[],2,FALSE)</f>
        <v>0</v>
      </c>
      <c r="O1094">
        <f>VLOOKUP(Table58[[#This Row],[CONTROLN]],vlookup_table[],4,FALSE)</f>
        <v>0</v>
      </c>
      <c r="P1094" t="str">
        <f>VLOOKUP(Table58[[#This Row],[CONTROLN]],vlookup_table[],5,FALSE)</f>
        <v>R2</v>
      </c>
      <c r="Q1094">
        <f>VLOOKUP(Table58[[#This Row],[CONTROLN]],vlookup_table[],7,FALSE)</f>
        <v>14</v>
      </c>
      <c r="R1094" t="str">
        <f t="shared" si="51"/>
        <v/>
      </c>
      <c r="S10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094" t="str">
        <f>IF(Table58[[#This Row],[GENDER]]="M","Hombre","Mujer")</f>
        <v>Mujer</v>
      </c>
      <c r="U1094" t="str">
        <f>_xlfn.CONCAT(Table58[[#This Row],[STATE]]," ", Table58[[#This Row],[DOMAIN]])</f>
        <v>WA R2</v>
      </c>
      <c r="V1094" s="2">
        <f t="shared" ca="1" si="52"/>
        <v>45915</v>
      </c>
      <c r="W1094" s="3">
        <f t="shared" ca="1" si="53"/>
        <v>45915.408431249998</v>
      </c>
      <c r="X1094">
        <f>ROUND(Table58[[#This Row],[AVGGIFT]],1)</f>
        <v>8.8000000000000007</v>
      </c>
    </row>
    <row r="1095" spans="1:24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  <c r="N1095">
        <f>VLOOKUP(Table58[[#This Row],[CONTROLN]],vlookup_table[],2,FALSE)</f>
        <v>0</v>
      </c>
      <c r="O1095">
        <f>VLOOKUP(Table58[[#This Row],[CONTROLN]],vlookup_table[],4,FALSE)</f>
        <v>3602</v>
      </c>
      <c r="P1095" t="str">
        <f>VLOOKUP(Table58[[#This Row],[CONTROLN]],vlookup_table[],5,FALSE)</f>
        <v>C3</v>
      </c>
      <c r="Q1095">
        <f>VLOOKUP(Table58[[#This Row],[CONTROLN]],vlookup_table[],7,FALSE)</f>
        <v>16</v>
      </c>
      <c r="R1095">
        <f t="shared" si="51"/>
        <v>61</v>
      </c>
      <c r="S10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95" t="str">
        <f>IF(Table58[[#This Row],[GENDER]]="M","Hombre","Mujer")</f>
        <v>Mujer</v>
      </c>
      <c r="U1095" t="str">
        <f>_xlfn.CONCAT(Table58[[#This Row],[STATE]]," ", Table58[[#This Row],[DOMAIN]])</f>
        <v>TX C3</v>
      </c>
      <c r="V1095" s="2">
        <f t="shared" ca="1" si="52"/>
        <v>45915</v>
      </c>
      <c r="W1095" s="3">
        <f t="shared" ca="1" si="53"/>
        <v>45915.408431249998</v>
      </c>
      <c r="X1095">
        <f>ROUND(Table58[[#This Row],[AVGGIFT]],1)</f>
        <v>9.9</v>
      </c>
    </row>
    <row r="1096" spans="1:24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  <c r="N1096">
        <f>VLOOKUP(Table58[[#This Row],[CONTROLN]],vlookup_table[],2,FALSE)</f>
        <v>1</v>
      </c>
      <c r="O1096">
        <f>VLOOKUP(Table58[[#This Row],[CONTROLN]],vlookup_table[],4,FALSE)</f>
        <v>5201</v>
      </c>
      <c r="P1096" t="str">
        <f>VLOOKUP(Table58[[#This Row],[CONTROLN]],vlookup_table[],5,FALSE)</f>
        <v>T2</v>
      </c>
      <c r="Q1096">
        <f>VLOOKUP(Table58[[#This Row],[CONTROLN]],vlookup_table[],7,FALSE)</f>
        <v>11</v>
      </c>
      <c r="R1096">
        <f t="shared" si="51"/>
        <v>45</v>
      </c>
      <c r="S10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96" t="str">
        <f>IF(Table58[[#This Row],[GENDER]]="M","Hombre","Mujer")</f>
        <v>Hombre</v>
      </c>
      <c r="U1096" t="str">
        <f>_xlfn.CONCAT(Table58[[#This Row],[STATE]]," ", Table58[[#This Row],[DOMAIN]])</f>
        <v>SC T2</v>
      </c>
      <c r="V1096" s="2">
        <f t="shared" ca="1" si="52"/>
        <v>45915</v>
      </c>
      <c r="W1096" s="3">
        <f t="shared" ca="1" si="53"/>
        <v>45915.408431249998</v>
      </c>
      <c r="X1096">
        <f>ROUND(Table58[[#This Row],[AVGGIFT]],1)</f>
        <v>7.6</v>
      </c>
    </row>
    <row r="1097" spans="1:24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  <c r="N1097">
        <f>VLOOKUP(Table58[[#This Row],[CONTROLN]],vlookup_table[],2,FALSE)</f>
        <v>0</v>
      </c>
      <c r="O1097">
        <f>VLOOKUP(Table58[[#This Row],[CONTROLN]],vlookup_table[],4,FALSE)</f>
        <v>6201</v>
      </c>
      <c r="P1097" t="str">
        <f>VLOOKUP(Table58[[#This Row],[CONTROLN]],vlookup_table[],5,FALSE)</f>
        <v>C2</v>
      </c>
      <c r="Q1097">
        <f>VLOOKUP(Table58[[#This Row],[CONTROLN]],vlookup_table[],7,FALSE)</f>
        <v>5</v>
      </c>
      <c r="R1097">
        <f t="shared" si="51"/>
        <v>35</v>
      </c>
      <c r="S10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097" t="str">
        <f>IF(Table58[[#This Row],[GENDER]]="M","Hombre","Mujer")</f>
        <v>Mujer</v>
      </c>
      <c r="U1097" t="str">
        <f>_xlfn.CONCAT(Table58[[#This Row],[STATE]]," ", Table58[[#This Row],[DOMAIN]])</f>
        <v>OK C2</v>
      </c>
      <c r="V1097" s="2">
        <f t="shared" ca="1" si="52"/>
        <v>45915</v>
      </c>
      <c r="W1097" s="3">
        <f t="shared" ca="1" si="53"/>
        <v>45915.408431249998</v>
      </c>
      <c r="X1097">
        <f>ROUND(Table58[[#This Row],[AVGGIFT]],1)</f>
        <v>5.0999999999999996</v>
      </c>
    </row>
    <row r="1098" spans="1:24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  <c r="N1098">
        <f>VLOOKUP(Table58[[#This Row],[CONTROLN]],vlookup_table[],2,FALSE)</f>
        <v>28</v>
      </c>
      <c r="O1098">
        <f>VLOOKUP(Table58[[#This Row],[CONTROLN]],vlookup_table[],4,FALSE)</f>
        <v>1801</v>
      </c>
      <c r="P1098" t="str">
        <f>VLOOKUP(Table58[[#This Row],[CONTROLN]],vlookup_table[],5,FALSE)</f>
        <v>U4</v>
      </c>
      <c r="Q1098">
        <f>VLOOKUP(Table58[[#This Row],[CONTROLN]],vlookup_table[],7,FALSE)</f>
        <v>3</v>
      </c>
      <c r="R1098">
        <f t="shared" si="51"/>
        <v>79</v>
      </c>
      <c r="S10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098" t="str">
        <f>IF(Table58[[#This Row],[GENDER]]="M","Hombre","Mujer")</f>
        <v>Mujer</v>
      </c>
      <c r="U1098" t="str">
        <f>_xlfn.CONCAT(Table58[[#This Row],[STATE]]," ", Table58[[#This Row],[DOMAIN]])</f>
        <v>CA U4</v>
      </c>
      <c r="V1098" s="2">
        <f t="shared" ca="1" si="52"/>
        <v>45915</v>
      </c>
      <c r="W1098" s="3">
        <f t="shared" ca="1" si="53"/>
        <v>45915.408431249998</v>
      </c>
      <c r="X1098">
        <f>ROUND(Table58[[#This Row],[AVGGIFT]],1)</f>
        <v>3</v>
      </c>
    </row>
    <row r="1099" spans="1:24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  <c r="N1099">
        <f>VLOOKUP(Table58[[#This Row],[CONTROLN]],vlookup_table[],2,FALSE)</f>
        <v>0</v>
      </c>
      <c r="O1099">
        <f>VLOOKUP(Table58[[#This Row],[CONTROLN]],vlookup_table[],4,FALSE)</f>
        <v>2002</v>
      </c>
      <c r="P1099" t="str">
        <f>VLOOKUP(Table58[[#This Row],[CONTROLN]],vlookup_table[],5,FALSE)</f>
        <v>T2</v>
      </c>
      <c r="Q1099">
        <f>VLOOKUP(Table58[[#This Row],[CONTROLN]],vlookup_table[],7,FALSE)</f>
        <v>46</v>
      </c>
      <c r="R1099">
        <f t="shared" si="51"/>
        <v>77</v>
      </c>
      <c r="S10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099" t="str">
        <f>IF(Table58[[#This Row],[GENDER]]="M","Hombre","Mujer")</f>
        <v>Mujer</v>
      </c>
      <c r="U1099" t="str">
        <f>_xlfn.CONCAT(Table58[[#This Row],[STATE]]," ", Table58[[#This Row],[DOMAIN]])</f>
        <v>MI T2</v>
      </c>
      <c r="V1099" s="2">
        <f t="shared" ca="1" si="52"/>
        <v>45915</v>
      </c>
      <c r="W1099" s="3">
        <f t="shared" ca="1" si="53"/>
        <v>45915.408431249998</v>
      </c>
      <c r="X1099">
        <f>ROUND(Table58[[#This Row],[AVGGIFT]],1)</f>
        <v>19.3</v>
      </c>
    </row>
    <row r="1100" spans="1:24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  <c r="N1100">
        <f>VLOOKUP(Table58[[#This Row],[CONTROLN]],vlookup_table[],2,FALSE)</f>
        <v>2</v>
      </c>
      <c r="O1100">
        <f>VLOOKUP(Table58[[#This Row],[CONTROLN]],vlookup_table[],4,FALSE)</f>
        <v>3801</v>
      </c>
      <c r="P1100" t="str">
        <f>VLOOKUP(Table58[[#This Row],[CONTROLN]],vlookup_table[],5,FALSE)</f>
        <v>R1</v>
      </c>
      <c r="Q1100">
        <f>VLOOKUP(Table58[[#This Row],[CONTROLN]],vlookup_table[],7,FALSE)</f>
        <v>17</v>
      </c>
      <c r="R1100">
        <f t="shared" si="51"/>
        <v>59</v>
      </c>
      <c r="S11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00" t="str">
        <f>IF(Table58[[#This Row],[GENDER]]="M","Hombre","Mujer")</f>
        <v>Hombre</v>
      </c>
      <c r="U1100" t="str">
        <f>_xlfn.CONCAT(Table58[[#This Row],[STATE]]," ", Table58[[#This Row],[DOMAIN]])</f>
        <v>LA R1</v>
      </c>
      <c r="V1100" s="2">
        <f t="shared" ca="1" si="52"/>
        <v>45915</v>
      </c>
      <c r="W1100" s="3">
        <f t="shared" ca="1" si="53"/>
        <v>45915.408431249998</v>
      </c>
      <c r="X1100">
        <f>ROUND(Table58[[#This Row],[AVGGIFT]],1)</f>
        <v>10.7</v>
      </c>
    </row>
    <row r="1101" spans="1:24" x14ac:dyDescent="0.35">
      <c r="A1101">
        <v>124193</v>
      </c>
      <c r="B1101" t="s">
        <v>21</v>
      </c>
      <c r="C1101" t="s">
        <v>109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  <c r="N1101">
        <f>VLOOKUP(Table58[[#This Row],[CONTROLN]],vlookup_table[],2,FALSE)</f>
        <v>0</v>
      </c>
      <c r="O1101">
        <f>VLOOKUP(Table58[[#This Row],[CONTROLN]],vlookup_table[],4,FALSE)</f>
        <v>0</v>
      </c>
      <c r="P1101" t="str">
        <f>VLOOKUP(Table58[[#This Row],[CONTROLN]],vlookup_table[],5,FALSE)</f>
        <v>R2</v>
      </c>
      <c r="Q1101">
        <f>VLOOKUP(Table58[[#This Row],[CONTROLN]],vlookup_table[],7,FALSE)</f>
        <v>6</v>
      </c>
      <c r="R1101" t="str">
        <f t="shared" si="51"/>
        <v/>
      </c>
      <c r="S11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01" t="str">
        <f>IF(Table58[[#This Row],[GENDER]]="M","Hombre","Mujer")</f>
        <v>Mujer</v>
      </c>
      <c r="U1101" t="str">
        <f>_xlfn.CONCAT(Table58[[#This Row],[STATE]]," ", Table58[[#This Row],[DOMAIN]])</f>
        <v>TX R2</v>
      </c>
      <c r="V1101" s="2">
        <f t="shared" ca="1" si="52"/>
        <v>45915</v>
      </c>
      <c r="W1101" s="3">
        <f t="shared" ca="1" si="53"/>
        <v>45915.408431249998</v>
      </c>
      <c r="X1101">
        <f>ROUND(Table58[[#This Row],[AVGGIFT]],1)</f>
        <v>5.8</v>
      </c>
    </row>
    <row r="1102" spans="1:24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  <c r="N1102">
        <f>VLOOKUP(Table58[[#This Row],[CONTROLN]],vlookup_table[],2,FALSE)</f>
        <v>0</v>
      </c>
      <c r="O1102">
        <f>VLOOKUP(Table58[[#This Row],[CONTROLN]],vlookup_table[],4,FALSE)</f>
        <v>0</v>
      </c>
      <c r="P1102" t="str">
        <f>VLOOKUP(Table58[[#This Row],[CONTROLN]],vlookup_table[],5,FALSE)</f>
        <v>T2</v>
      </c>
      <c r="Q1102">
        <f>VLOOKUP(Table58[[#This Row],[CONTROLN]],vlookup_table[],7,FALSE)</f>
        <v>13</v>
      </c>
      <c r="R1102" t="str">
        <f t="shared" si="51"/>
        <v/>
      </c>
      <c r="S11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02" t="str">
        <f>IF(Table58[[#This Row],[GENDER]]="M","Hombre","Mujer")</f>
        <v>Mujer</v>
      </c>
      <c r="U1102" t="str">
        <f>_xlfn.CONCAT(Table58[[#This Row],[STATE]]," ", Table58[[#This Row],[DOMAIN]])</f>
        <v>WA T2</v>
      </c>
      <c r="V1102" s="2">
        <f t="shared" ca="1" si="52"/>
        <v>45915</v>
      </c>
      <c r="W1102" s="3">
        <f t="shared" ca="1" si="53"/>
        <v>45915.408431249998</v>
      </c>
      <c r="X1102">
        <f>ROUND(Table58[[#This Row],[AVGGIFT]],1)</f>
        <v>9.5</v>
      </c>
    </row>
    <row r="1103" spans="1:24" x14ac:dyDescent="0.35">
      <c r="A1103">
        <v>2796</v>
      </c>
      <c r="B1103" t="s">
        <v>71</v>
      </c>
      <c r="C1103" t="s">
        <v>14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  <c r="N1103">
        <f>VLOOKUP(Table58[[#This Row],[CONTROLN]],vlookup_table[],2,FALSE)</f>
        <v>0</v>
      </c>
      <c r="O1103">
        <f>VLOOKUP(Table58[[#This Row],[CONTROLN]],vlookup_table[],4,FALSE)</f>
        <v>0</v>
      </c>
      <c r="P1103" t="str">
        <f>VLOOKUP(Table58[[#This Row],[CONTROLN]],vlookup_table[],5,FALSE)</f>
        <v>R2</v>
      </c>
      <c r="Q1103">
        <f>VLOOKUP(Table58[[#This Row],[CONTROLN]],vlookup_table[],7,FALSE)</f>
        <v>25</v>
      </c>
      <c r="R1103" t="str">
        <f t="shared" si="51"/>
        <v/>
      </c>
      <c r="S11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03" t="str">
        <f>IF(Table58[[#This Row],[GENDER]]="M","Hombre","Mujer")</f>
        <v>Hombre</v>
      </c>
      <c r="U1103" t="str">
        <f>_xlfn.CONCAT(Table58[[#This Row],[STATE]]," ", Table58[[#This Row],[DOMAIN]])</f>
        <v>AK R2</v>
      </c>
      <c r="V1103" s="2">
        <f t="shared" ca="1" si="52"/>
        <v>45915</v>
      </c>
      <c r="W1103" s="3">
        <f t="shared" ca="1" si="53"/>
        <v>45915.408431249998</v>
      </c>
      <c r="X1103">
        <f>ROUND(Table58[[#This Row],[AVGGIFT]],1)</f>
        <v>15</v>
      </c>
    </row>
    <row r="1104" spans="1:24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  <c r="N1104">
        <f>VLOOKUP(Table58[[#This Row],[CONTROLN]],vlookup_table[],2,FALSE)</f>
        <v>0</v>
      </c>
      <c r="O1104">
        <f>VLOOKUP(Table58[[#This Row],[CONTROLN]],vlookup_table[],4,FALSE)</f>
        <v>3101</v>
      </c>
      <c r="P1104" t="str">
        <f>VLOOKUP(Table58[[#This Row],[CONTROLN]],vlookup_table[],5,FALSE)</f>
        <v>U4</v>
      </c>
      <c r="Q1104">
        <f>VLOOKUP(Table58[[#This Row],[CONTROLN]],vlookup_table[],7,FALSE)</f>
        <v>35</v>
      </c>
      <c r="R1104">
        <f t="shared" si="51"/>
        <v>66</v>
      </c>
      <c r="S11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04" t="str">
        <f>IF(Table58[[#This Row],[GENDER]]="M","Hombre","Mujer")</f>
        <v>Mujer</v>
      </c>
      <c r="U1104" t="str">
        <f>_xlfn.CONCAT(Table58[[#This Row],[STATE]]," ", Table58[[#This Row],[DOMAIN]])</f>
        <v>MI U4</v>
      </c>
      <c r="V1104" s="2">
        <f t="shared" ca="1" si="52"/>
        <v>45915</v>
      </c>
      <c r="W1104" s="3">
        <f t="shared" ca="1" si="53"/>
        <v>45915.408431249998</v>
      </c>
      <c r="X1104">
        <f>ROUND(Table58[[#This Row],[AVGGIFT]],1)</f>
        <v>16.3</v>
      </c>
    </row>
    <row r="1105" spans="1:24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  <c r="N1105">
        <f>VLOOKUP(Table58[[#This Row],[CONTROLN]],vlookup_table[],2,FALSE)</f>
        <v>1</v>
      </c>
      <c r="O1105">
        <f>VLOOKUP(Table58[[#This Row],[CONTROLN]],vlookup_table[],4,FALSE)</f>
        <v>2003</v>
      </c>
      <c r="P1105" t="str">
        <f>VLOOKUP(Table58[[#This Row],[CONTROLN]],vlookup_table[],5,FALSE)</f>
        <v>U2</v>
      </c>
      <c r="Q1105">
        <f>VLOOKUP(Table58[[#This Row],[CONTROLN]],vlookup_table[],7,FALSE)</f>
        <v>10</v>
      </c>
      <c r="R1105">
        <f t="shared" si="51"/>
        <v>77</v>
      </c>
      <c r="S11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05" t="str">
        <f>IF(Table58[[#This Row],[GENDER]]="M","Hombre","Mujer")</f>
        <v>Hombre</v>
      </c>
      <c r="U1105" t="str">
        <f>_xlfn.CONCAT(Table58[[#This Row],[STATE]]," ", Table58[[#This Row],[DOMAIN]])</f>
        <v>IL U2</v>
      </c>
      <c r="V1105" s="2">
        <f t="shared" ca="1" si="52"/>
        <v>45915</v>
      </c>
      <c r="W1105" s="3">
        <f t="shared" ca="1" si="53"/>
        <v>45915.408431249998</v>
      </c>
      <c r="X1105">
        <f>ROUND(Table58[[#This Row],[AVGGIFT]],1)</f>
        <v>7.6</v>
      </c>
    </row>
    <row r="1106" spans="1:24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  <c r="N1106">
        <f>VLOOKUP(Table58[[#This Row],[CONTROLN]],vlookup_table[],2,FALSE)</f>
        <v>1</v>
      </c>
      <c r="O1106">
        <f>VLOOKUP(Table58[[#This Row],[CONTROLN]],vlookup_table[],4,FALSE)</f>
        <v>4501</v>
      </c>
      <c r="P1106" t="str">
        <f>VLOOKUP(Table58[[#This Row],[CONTROLN]],vlookup_table[],5,FALSE)</f>
        <v>T2</v>
      </c>
      <c r="Q1106">
        <f>VLOOKUP(Table58[[#This Row],[CONTROLN]],vlookup_table[],7,FALSE)</f>
        <v>15</v>
      </c>
      <c r="R1106">
        <f t="shared" si="51"/>
        <v>52</v>
      </c>
      <c r="S11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06" t="str">
        <f>IF(Table58[[#This Row],[GENDER]]="M","Hombre","Mujer")</f>
        <v>Hombre</v>
      </c>
      <c r="U1106" t="str">
        <f>_xlfn.CONCAT(Table58[[#This Row],[STATE]]," ", Table58[[#This Row],[DOMAIN]])</f>
        <v>LA T2</v>
      </c>
      <c r="V1106" s="2">
        <f t="shared" ca="1" si="52"/>
        <v>45915</v>
      </c>
      <c r="W1106" s="3">
        <f t="shared" ca="1" si="53"/>
        <v>45915.408431249998</v>
      </c>
      <c r="X1106">
        <f>ROUND(Table58[[#This Row],[AVGGIFT]],1)</f>
        <v>9</v>
      </c>
    </row>
    <row r="1107" spans="1:24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  <c r="N1107">
        <f>VLOOKUP(Table58[[#This Row],[CONTROLN]],vlookup_table[],2,FALSE)</f>
        <v>1</v>
      </c>
      <c r="O1107">
        <f>VLOOKUP(Table58[[#This Row],[CONTROLN]],vlookup_table[],4,FALSE)</f>
        <v>4207</v>
      </c>
      <c r="P1107" t="str">
        <f>VLOOKUP(Table58[[#This Row],[CONTROLN]],vlookup_table[],5,FALSE)</f>
        <v>S3</v>
      </c>
      <c r="Q1107">
        <f>VLOOKUP(Table58[[#This Row],[CONTROLN]],vlookup_table[],7,FALSE)</f>
        <v>20</v>
      </c>
      <c r="R1107">
        <f t="shared" si="51"/>
        <v>54</v>
      </c>
      <c r="S11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07" t="str">
        <f>IF(Table58[[#This Row],[GENDER]]="M","Hombre","Mujer")</f>
        <v>Hombre</v>
      </c>
      <c r="U1107" t="str">
        <f>_xlfn.CONCAT(Table58[[#This Row],[STATE]]," ", Table58[[#This Row],[DOMAIN]])</f>
        <v>IA S3</v>
      </c>
      <c r="V1107" s="2">
        <f t="shared" ca="1" si="52"/>
        <v>45915</v>
      </c>
      <c r="W1107" s="3">
        <f t="shared" ca="1" si="53"/>
        <v>45915.408431249998</v>
      </c>
      <c r="X1107">
        <f>ROUND(Table58[[#This Row],[AVGGIFT]],1)</f>
        <v>14.4</v>
      </c>
    </row>
    <row r="1108" spans="1:24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  <c r="N1108">
        <f>VLOOKUP(Table58[[#This Row],[CONTROLN]],vlookup_table[],2,FALSE)</f>
        <v>0</v>
      </c>
      <c r="O1108">
        <f>VLOOKUP(Table58[[#This Row],[CONTROLN]],vlookup_table[],4,FALSE)</f>
        <v>0</v>
      </c>
      <c r="P1108" t="str">
        <f>VLOOKUP(Table58[[#This Row],[CONTROLN]],vlookup_table[],5,FALSE)</f>
        <v>U1</v>
      </c>
      <c r="Q1108">
        <f>VLOOKUP(Table58[[#This Row],[CONTROLN]],vlookup_table[],7,FALSE)</f>
        <v>16</v>
      </c>
      <c r="R1108" t="str">
        <f t="shared" si="51"/>
        <v/>
      </c>
      <c r="S11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08" t="str">
        <f>IF(Table58[[#This Row],[GENDER]]="M","Hombre","Mujer")</f>
        <v>Mujer</v>
      </c>
      <c r="U1108" t="str">
        <f>_xlfn.CONCAT(Table58[[#This Row],[STATE]]," ", Table58[[#This Row],[DOMAIN]])</f>
        <v>CA U1</v>
      </c>
      <c r="V1108" s="2">
        <f t="shared" ca="1" si="52"/>
        <v>45915</v>
      </c>
      <c r="W1108" s="3">
        <f t="shared" ca="1" si="53"/>
        <v>45915.408431249998</v>
      </c>
      <c r="X1108">
        <f>ROUND(Table58[[#This Row],[AVGGIFT]],1)</f>
        <v>13.7</v>
      </c>
    </row>
    <row r="1109" spans="1:24" x14ac:dyDescent="0.35">
      <c r="A1109">
        <v>87533</v>
      </c>
      <c r="B1109" t="s">
        <v>35</v>
      </c>
      <c r="C1109" t="s">
        <v>109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  <c r="N1109">
        <f>VLOOKUP(Table58[[#This Row],[CONTROLN]],vlookup_table[],2,FALSE)</f>
        <v>0</v>
      </c>
      <c r="O1109">
        <f>VLOOKUP(Table58[[#This Row],[CONTROLN]],vlookup_table[],4,FALSE)</f>
        <v>2401</v>
      </c>
      <c r="P1109" t="str">
        <f>VLOOKUP(Table58[[#This Row],[CONTROLN]],vlookup_table[],5,FALSE)</f>
        <v>R1</v>
      </c>
      <c r="Q1109">
        <f>VLOOKUP(Table58[[#This Row],[CONTROLN]],vlookup_table[],7,FALSE)</f>
        <v>5</v>
      </c>
      <c r="R1109">
        <f t="shared" si="51"/>
        <v>73</v>
      </c>
      <c r="S11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09" t="str">
        <f>IF(Table58[[#This Row],[GENDER]]="M","Hombre","Mujer")</f>
        <v>Mujer</v>
      </c>
      <c r="U1109" t="str">
        <f>_xlfn.CONCAT(Table58[[#This Row],[STATE]]," ", Table58[[#This Row],[DOMAIN]])</f>
        <v>MT R1</v>
      </c>
      <c r="V1109" s="2">
        <f t="shared" ca="1" si="52"/>
        <v>45915</v>
      </c>
      <c r="W1109" s="3">
        <f t="shared" ca="1" si="53"/>
        <v>45915.408431249998</v>
      </c>
      <c r="X1109">
        <f>ROUND(Table58[[#This Row],[AVGGIFT]],1)</f>
        <v>11.6</v>
      </c>
    </row>
    <row r="1110" spans="1:24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  <c r="N1110">
        <f>VLOOKUP(Table58[[#This Row],[CONTROLN]],vlookup_table[],2,FALSE)</f>
        <v>0</v>
      </c>
      <c r="O1110">
        <f>VLOOKUP(Table58[[#This Row],[CONTROLN]],vlookup_table[],4,FALSE)</f>
        <v>2201</v>
      </c>
      <c r="P1110" t="str">
        <f>VLOOKUP(Table58[[#This Row],[CONTROLN]],vlookup_table[],5,FALSE)</f>
        <v>T2</v>
      </c>
      <c r="Q1110">
        <f>VLOOKUP(Table58[[#This Row],[CONTROLN]],vlookup_table[],7,FALSE)</f>
        <v>12</v>
      </c>
      <c r="R1110">
        <f t="shared" si="51"/>
        <v>75</v>
      </c>
      <c r="S11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10" t="str">
        <f>IF(Table58[[#This Row],[GENDER]]="M","Hombre","Mujer")</f>
        <v>Mujer</v>
      </c>
      <c r="U1110" t="str">
        <f>_xlfn.CONCAT(Table58[[#This Row],[STATE]]," ", Table58[[#This Row],[DOMAIN]])</f>
        <v>WI T2</v>
      </c>
      <c r="V1110" s="2">
        <f t="shared" ca="1" si="52"/>
        <v>45915</v>
      </c>
      <c r="W1110" s="3">
        <f t="shared" ca="1" si="53"/>
        <v>45915.408431249998</v>
      </c>
      <c r="X1110">
        <f>ROUND(Table58[[#This Row],[AVGGIFT]],1)</f>
        <v>8.6</v>
      </c>
    </row>
    <row r="1111" spans="1:24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  <c r="N1111">
        <f>VLOOKUP(Table58[[#This Row],[CONTROLN]],vlookup_table[],2,FALSE)</f>
        <v>0</v>
      </c>
      <c r="O1111">
        <f>VLOOKUP(Table58[[#This Row],[CONTROLN]],vlookup_table[],4,FALSE)</f>
        <v>3001</v>
      </c>
      <c r="P1111" t="str">
        <f>VLOOKUP(Table58[[#This Row],[CONTROLN]],vlookup_table[],5,FALSE)</f>
        <v>R2</v>
      </c>
      <c r="Q1111">
        <f>VLOOKUP(Table58[[#This Row],[CONTROLN]],vlookup_table[],7,FALSE)</f>
        <v>22</v>
      </c>
      <c r="R1111">
        <f t="shared" si="51"/>
        <v>67</v>
      </c>
      <c r="S11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11" t="str">
        <f>IF(Table58[[#This Row],[GENDER]]="M","Hombre","Mujer")</f>
        <v>Mujer</v>
      </c>
      <c r="U1111" t="str">
        <f>_xlfn.CONCAT(Table58[[#This Row],[STATE]]," ", Table58[[#This Row],[DOMAIN]])</f>
        <v>IL R2</v>
      </c>
      <c r="V1111" s="2">
        <f t="shared" ca="1" si="52"/>
        <v>45915</v>
      </c>
      <c r="W1111" s="3">
        <f t="shared" ca="1" si="53"/>
        <v>45915.408431249998</v>
      </c>
      <c r="X1111">
        <f>ROUND(Table58[[#This Row],[AVGGIFT]],1)</f>
        <v>9.3000000000000007</v>
      </c>
    </row>
    <row r="1112" spans="1:24" x14ac:dyDescent="0.35">
      <c r="A1112">
        <v>74701</v>
      </c>
      <c r="B1112" t="s">
        <v>30</v>
      </c>
      <c r="C1112" t="s">
        <v>109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  <c r="N1112">
        <f>VLOOKUP(Table58[[#This Row],[CONTROLN]],vlookup_table[],2,FALSE)</f>
        <v>1</v>
      </c>
      <c r="O1112">
        <f>VLOOKUP(Table58[[#This Row],[CONTROLN]],vlookup_table[],4,FALSE)</f>
        <v>1901</v>
      </c>
      <c r="P1112" t="str">
        <f>VLOOKUP(Table58[[#This Row],[CONTROLN]],vlookup_table[],5,FALSE)</f>
        <v>R3</v>
      </c>
      <c r="Q1112">
        <f>VLOOKUP(Table58[[#This Row],[CONTROLN]],vlookup_table[],7,FALSE)</f>
        <v>20</v>
      </c>
      <c r="R1112">
        <f t="shared" si="51"/>
        <v>78</v>
      </c>
      <c r="S11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12" t="str">
        <f>IF(Table58[[#This Row],[GENDER]]="M","Hombre","Mujer")</f>
        <v>Mujer</v>
      </c>
      <c r="U1112" t="str">
        <f>_xlfn.CONCAT(Table58[[#This Row],[STATE]]," ", Table58[[#This Row],[DOMAIN]])</f>
        <v>MI R3</v>
      </c>
      <c r="V1112" s="2">
        <f t="shared" ca="1" si="52"/>
        <v>45915</v>
      </c>
      <c r="W1112" s="3">
        <f t="shared" ca="1" si="53"/>
        <v>45915.408431249998</v>
      </c>
      <c r="X1112">
        <f>ROUND(Table58[[#This Row],[AVGGIFT]],1)</f>
        <v>9.1</v>
      </c>
    </row>
    <row r="1113" spans="1:24" x14ac:dyDescent="0.35">
      <c r="A1113">
        <v>183374</v>
      </c>
      <c r="B1113" t="s">
        <v>41</v>
      </c>
      <c r="C1113" t="s">
        <v>14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  <c r="N1113">
        <f>VLOOKUP(Table58[[#This Row],[CONTROLN]],vlookup_table[],2,FALSE)</f>
        <v>1</v>
      </c>
      <c r="O1113">
        <f>VLOOKUP(Table58[[#This Row],[CONTROLN]],vlookup_table[],4,FALSE)</f>
        <v>0</v>
      </c>
      <c r="P1113" t="str">
        <f>VLOOKUP(Table58[[#This Row],[CONTROLN]],vlookup_table[],5,FALSE)</f>
        <v>R3</v>
      </c>
      <c r="Q1113">
        <f>VLOOKUP(Table58[[#This Row],[CONTROLN]],vlookup_table[],7,FALSE)</f>
        <v>10</v>
      </c>
      <c r="R1113" t="str">
        <f t="shared" si="51"/>
        <v/>
      </c>
      <c r="S11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13" t="str">
        <f>IF(Table58[[#This Row],[GENDER]]="M","Hombre","Mujer")</f>
        <v>Hombre</v>
      </c>
      <c r="U1113" t="str">
        <f>_xlfn.CONCAT(Table58[[#This Row],[STATE]]," ", Table58[[#This Row],[DOMAIN]])</f>
        <v>WA R3</v>
      </c>
      <c r="V1113" s="2">
        <f t="shared" ca="1" si="52"/>
        <v>45915</v>
      </c>
      <c r="W1113" s="3">
        <f t="shared" ca="1" si="53"/>
        <v>45915.408431249998</v>
      </c>
      <c r="X1113">
        <f>ROUND(Table58[[#This Row],[AVGGIFT]],1)</f>
        <v>4.4000000000000004</v>
      </c>
    </row>
    <row r="1114" spans="1:24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  <c r="N1114">
        <f>VLOOKUP(Table58[[#This Row],[CONTROLN]],vlookup_table[],2,FALSE)</f>
        <v>2</v>
      </c>
      <c r="O1114">
        <f>VLOOKUP(Table58[[#This Row],[CONTROLN]],vlookup_table[],4,FALSE)</f>
        <v>0</v>
      </c>
      <c r="P1114" t="str">
        <f>VLOOKUP(Table58[[#This Row],[CONTROLN]],vlookup_table[],5,FALSE)</f>
        <v>C3</v>
      </c>
      <c r="Q1114">
        <f>VLOOKUP(Table58[[#This Row],[CONTROLN]],vlookup_table[],7,FALSE)</f>
        <v>7</v>
      </c>
      <c r="R1114" t="str">
        <f t="shared" si="51"/>
        <v/>
      </c>
      <c r="S11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14" t="str">
        <f>IF(Table58[[#This Row],[GENDER]]="M","Hombre","Mujer")</f>
        <v>Mujer</v>
      </c>
      <c r="U1114" t="str">
        <f>_xlfn.CONCAT(Table58[[#This Row],[STATE]]," ", Table58[[#This Row],[DOMAIN]])</f>
        <v>GA C3</v>
      </c>
      <c r="V1114" s="2">
        <f t="shared" ca="1" si="52"/>
        <v>45915</v>
      </c>
      <c r="W1114" s="3">
        <f t="shared" ca="1" si="53"/>
        <v>45915.408431249998</v>
      </c>
      <c r="X1114">
        <f>ROUND(Table58[[#This Row],[AVGGIFT]],1)</f>
        <v>5.2</v>
      </c>
    </row>
    <row r="1115" spans="1:24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  <c r="N1115">
        <f>VLOOKUP(Table58[[#This Row],[CONTROLN]],vlookup_table[],2,FALSE)</f>
        <v>2</v>
      </c>
      <c r="O1115">
        <f>VLOOKUP(Table58[[#This Row],[CONTROLN]],vlookup_table[],4,FALSE)</f>
        <v>3801</v>
      </c>
      <c r="P1115" t="str">
        <f>VLOOKUP(Table58[[#This Row],[CONTROLN]],vlookup_table[],5,FALSE)</f>
        <v>U2</v>
      </c>
      <c r="Q1115">
        <f>VLOOKUP(Table58[[#This Row],[CONTROLN]],vlookup_table[],7,FALSE)</f>
        <v>20</v>
      </c>
      <c r="R1115">
        <f t="shared" si="51"/>
        <v>59</v>
      </c>
      <c r="S11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15" t="str">
        <f>IF(Table58[[#This Row],[GENDER]]="M","Hombre","Mujer")</f>
        <v>Hombre</v>
      </c>
      <c r="U1115" t="str">
        <f>_xlfn.CONCAT(Table58[[#This Row],[STATE]]," ", Table58[[#This Row],[DOMAIN]])</f>
        <v>NM U2</v>
      </c>
      <c r="V1115" s="2">
        <f t="shared" ca="1" si="52"/>
        <v>45915</v>
      </c>
      <c r="W1115" s="3">
        <f t="shared" ca="1" si="53"/>
        <v>45915.408431249998</v>
      </c>
      <c r="X1115">
        <f>ROUND(Table58[[#This Row],[AVGGIFT]],1)</f>
        <v>17.2</v>
      </c>
    </row>
    <row r="1116" spans="1:24" x14ac:dyDescent="0.35">
      <c r="A1116">
        <v>113686</v>
      </c>
      <c r="B1116" t="s">
        <v>32</v>
      </c>
      <c r="C1116" t="s">
        <v>109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  <c r="N1116">
        <f>VLOOKUP(Table58[[#This Row],[CONTROLN]],vlookup_table[],2,FALSE)</f>
        <v>1002</v>
      </c>
      <c r="O1116">
        <f>VLOOKUP(Table58[[#This Row],[CONTROLN]],vlookup_table[],4,FALSE)</f>
        <v>5701</v>
      </c>
      <c r="P1116" t="str">
        <f>VLOOKUP(Table58[[#This Row],[CONTROLN]],vlookup_table[],5,FALSE)</f>
        <v>C2</v>
      </c>
      <c r="Q1116">
        <f>VLOOKUP(Table58[[#This Row],[CONTROLN]],vlookup_table[],7,FALSE)</f>
        <v>15</v>
      </c>
      <c r="R1116">
        <f t="shared" si="51"/>
        <v>40</v>
      </c>
      <c r="S11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16" t="str">
        <f>IF(Table58[[#This Row],[GENDER]]="M","Hombre","Mujer")</f>
        <v>Mujer</v>
      </c>
      <c r="U1116" t="str">
        <f>_xlfn.CONCAT(Table58[[#This Row],[STATE]]," ", Table58[[#This Row],[DOMAIN]])</f>
        <v>OK C2</v>
      </c>
      <c r="V1116" s="2">
        <f t="shared" ca="1" si="52"/>
        <v>45915</v>
      </c>
      <c r="W1116" s="3">
        <f t="shared" ca="1" si="53"/>
        <v>45915.408431249998</v>
      </c>
      <c r="X1116">
        <f>ROUND(Table58[[#This Row],[AVGGIFT]],1)</f>
        <v>10</v>
      </c>
    </row>
    <row r="1117" spans="1:24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  <c r="N1117">
        <f>VLOOKUP(Table58[[#This Row],[CONTROLN]],vlookup_table[],2,FALSE)</f>
        <v>0</v>
      </c>
      <c r="O1117">
        <f>VLOOKUP(Table58[[#This Row],[CONTROLN]],vlookup_table[],4,FALSE)</f>
        <v>7001</v>
      </c>
      <c r="P1117" t="str">
        <f>VLOOKUP(Table58[[#This Row],[CONTROLN]],vlookup_table[],5,FALSE)</f>
        <v>C1</v>
      </c>
      <c r="Q1117">
        <f>VLOOKUP(Table58[[#This Row],[CONTROLN]],vlookup_table[],7,FALSE)</f>
        <v>3</v>
      </c>
      <c r="R1117">
        <f t="shared" si="51"/>
        <v>27</v>
      </c>
      <c r="S11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17" t="str">
        <f>IF(Table58[[#This Row],[GENDER]]="M","Hombre","Mujer")</f>
        <v>Mujer</v>
      </c>
      <c r="U1117" t="str">
        <f>_xlfn.CONCAT(Table58[[#This Row],[STATE]]," ", Table58[[#This Row],[DOMAIN]])</f>
        <v>TX C1</v>
      </c>
      <c r="V1117" s="2">
        <f t="shared" ca="1" si="52"/>
        <v>45915</v>
      </c>
      <c r="W1117" s="3">
        <f t="shared" ca="1" si="53"/>
        <v>45915.408431249998</v>
      </c>
      <c r="X1117">
        <f>ROUND(Table58[[#This Row],[AVGGIFT]],1)</f>
        <v>4.3</v>
      </c>
    </row>
    <row r="1118" spans="1:24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  <c r="N1118">
        <f>VLOOKUP(Table58[[#This Row],[CONTROLN]],vlookup_table[],2,FALSE)</f>
        <v>0</v>
      </c>
      <c r="O1118">
        <f>VLOOKUP(Table58[[#This Row],[CONTROLN]],vlookup_table[],4,FALSE)</f>
        <v>3601</v>
      </c>
      <c r="P1118" t="str">
        <f>VLOOKUP(Table58[[#This Row],[CONTROLN]],vlookup_table[],5,FALSE)</f>
        <v>U3</v>
      </c>
      <c r="Q1118">
        <f>VLOOKUP(Table58[[#This Row],[CONTROLN]],vlookup_table[],7,FALSE)</f>
        <v>15</v>
      </c>
      <c r="R1118">
        <f t="shared" si="51"/>
        <v>61</v>
      </c>
      <c r="S11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18" t="str">
        <f>IF(Table58[[#This Row],[GENDER]]="M","Hombre","Mujer")</f>
        <v>Mujer</v>
      </c>
      <c r="U1118" t="str">
        <f>_xlfn.CONCAT(Table58[[#This Row],[STATE]]," ", Table58[[#This Row],[DOMAIN]])</f>
        <v>CA U3</v>
      </c>
      <c r="V1118" s="2">
        <f t="shared" ca="1" si="52"/>
        <v>45915</v>
      </c>
      <c r="W1118" s="3">
        <f t="shared" ca="1" si="53"/>
        <v>45915.408431249998</v>
      </c>
      <c r="X1118">
        <f>ROUND(Table58[[#This Row],[AVGGIFT]],1)</f>
        <v>9.5</v>
      </c>
    </row>
    <row r="1119" spans="1:24" x14ac:dyDescent="0.35">
      <c r="A1119">
        <v>5404</v>
      </c>
      <c r="B1119" t="s">
        <v>50</v>
      </c>
      <c r="C1119" t="s">
        <v>109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  <c r="N1119">
        <f>VLOOKUP(Table58[[#This Row],[CONTROLN]],vlookup_table[],2,FALSE)</f>
        <v>0</v>
      </c>
      <c r="O1119">
        <f>VLOOKUP(Table58[[#This Row],[CONTROLN]],vlookup_table[],4,FALSE)</f>
        <v>3611</v>
      </c>
      <c r="P1119" t="str">
        <f>VLOOKUP(Table58[[#This Row],[CONTROLN]],vlookup_table[],5,FALSE)</f>
        <v>T2</v>
      </c>
      <c r="Q1119">
        <f>VLOOKUP(Table58[[#This Row],[CONTROLN]],vlookup_table[],7,FALSE)</f>
        <v>10</v>
      </c>
      <c r="R1119">
        <f t="shared" si="51"/>
        <v>60</v>
      </c>
      <c r="S11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19" t="str">
        <f>IF(Table58[[#This Row],[GENDER]]="M","Hombre","Mujer")</f>
        <v>Mujer</v>
      </c>
      <c r="U1119" t="str">
        <f>_xlfn.CONCAT(Table58[[#This Row],[STATE]]," ", Table58[[#This Row],[DOMAIN]])</f>
        <v>LA T2</v>
      </c>
      <c r="V1119" s="2">
        <f t="shared" ca="1" si="52"/>
        <v>45915</v>
      </c>
      <c r="W1119" s="3">
        <f t="shared" ca="1" si="53"/>
        <v>45915.408431249998</v>
      </c>
      <c r="X1119">
        <f>ROUND(Table58[[#This Row],[AVGGIFT]],1)</f>
        <v>17.5</v>
      </c>
    </row>
    <row r="1120" spans="1:24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  <c r="N1120">
        <f>VLOOKUP(Table58[[#This Row],[CONTROLN]],vlookup_table[],2,FALSE)</f>
        <v>28</v>
      </c>
      <c r="O1120">
        <f>VLOOKUP(Table58[[#This Row],[CONTROLN]],vlookup_table[],4,FALSE)</f>
        <v>1501</v>
      </c>
      <c r="P1120" t="str">
        <f>VLOOKUP(Table58[[#This Row],[CONTROLN]],vlookup_table[],5,FALSE)</f>
        <v>S1</v>
      </c>
      <c r="Q1120">
        <f>VLOOKUP(Table58[[#This Row],[CONTROLN]],vlookup_table[],7,FALSE)</f>
        <v>25</v>
      </c>
      <c r="R1120">
        <f t="shared" si="51"/>
        <v>82</v>
      </c>
      <c r="S11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0" t="str">
        <f>IF(Table58[[#This Row],[GENDER]]="M","Hombre","Mujer")</f>
        <v>Mujer</v>
      </c>
      <c r="U1120" t="str">
        <f>_xlfn.CONCAT(Table58[[#This Row],[STATE]]," ", Table58[[#This Row],[DOMAIN]])</f>
        <v>CA S1</v>
      </c>
      <c r="V1120" s="2">
        <f t="shared" ca="1" si="52"/>
        <v>45915</v>
      </c>
      <c r="W1120" s="3">
        <f t="shared" ca="1" si="53"/>
        <v>45915.408431249998</v>
      </c>
      <c r="X1120">
        <f>ROUND(Table58[[#This Row],[AVGGIFT]],1)</f>
        <v>24.1</v>
      </c>
    </row>
    <row r="1121" spans="1:24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  <c r="N1121">
        <f>VLOOKUP(Table58[[#This Row],[CONTROLN]],vlookup_table[],2,FALSE)</f>
        <v>0</v>
      </c>
      <c r="O1121">
        <f>VLOOKUP(Table58[[#This Row],[CONTROLN]],vlookup_table[],4,FALSE)</f>
        <v>0</v>
      </c>
      <c r="P1121" t="str">
        <f>VLOOKUP(Table58[[#This Row],[CONTROLN]],vlookup_table[],5,FALSE)</f>
        <v>S1</v>
      </c>
      <c r="Q1121">
        <f>VLOOKUP(Table58[[#This Row],[CONTROLN]],vlookup_table[],7,FALSE)</f>
        <v>5</v>
      </c>
      <c r="R1121" t="str">
        <f t="shared" si="51"/>
        <v/>
      </c>
      <c r="S11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1" t="str">
        <f>IF(Table58[[#This Row],[GENDER]]="M","Hombre","Mujer")</f>
        <v>Mujer</v>
      </c>
      <c r="U1121" t="str">
        <f>_xlfn.CONCAT(Table58[[#This Row],[STATE]]," ", Table58[[#This Row],[DOMAIN]])</f>
        <v>VA S1</v>
      </c>
      <c r="V1121" s="2">
        <f t="shared" ca="1" si="52"/>
        <v>45915</v>
      </c>
      <c r="W1121" s="3">
        <f t="shared" ca="1" si="53"/>
        <v>45915.408431249998</v>
      </c>
      <c r="X1121">
        <f>ROUND(Table58[[#This Row],[AVGGIFT]],1)</f>
        <v>4.3</v>
      </c>
    </row>
    <row r="1122" spans="1:24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  <c r="N1122">
        <f>VLOOKUP(Table58[[#This Row],[CONTROLN]],vlookup_table[],2,FALSE)</f>
        <v>1</v>
      </c>
      <c r="O1122">
        <f>VLOOKUP(Table58[[#This Row],[CONTROLN]],vlookup_table[],4,FALSE)</f>
        <v>4809</v>
      </c>
      <c r="P1122" t="str">
        <f>VLOOKUP(Table58[[#This Row],[CONTROLN]],vlookup_table[],5,FALSE)</f>
        <v>T1</v>
      </c>
      <c r="Q1122">
        <f>VLOOKUP(Table58[[#This Row],[CONTROLN]],vlookup_table[],7,FALSE)</f>
        <v>10</v>
      </c>
      <c r="R1122">
        <f t="shared" si="51"/>
        <v>48</v>
      </c>
      <c r="S11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22" t="str">
        <f>IF(Table58[[#This Row],[GENDER]]="M","Hombre","Mujer")</f>
        <v>Hombre</v>
      </c>
      <c r="U1122" t="str">
        <f>_xlfn.CONCAT(Table58[[#This Row],[STATE]]," ", Table58[[#This Row],[DOMAIN]])</f>
        <v>MI T1</v>
      </c>
      <c r="V1122" s="2">
        <f t="shared" ca="1" si="52"/>
        <v>45915</v>
      </c>
      <c r="W1122" s="3">
        <f t="shared" ca="1" si="53"/>
        <v>45915.408431249998</v>
      </c>
      <c r="X1122">
        <f>ROUND(Table58[[#This Row],[AVGGIFT]],1)</f>
        <v>10.9</v>
      </c>
    </row>
    <row r="1123" spans="1:24" x14ac:dyDescent="0.35">
      <c r="A1123">
        <v>151455</v>
      </c>
      <c r="B1123" t="s">
        <v>22</v>
      </c>
      <c r="C1123" t="s">
        <v>109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  <c r="N1123">
        <f>VLOOKUP(Table58[[#This Row],[CONTROLN]],vlookup_table[],2,FALSE)</f>
        <v>0</v>
      </c>
      <c r="O1123">
        <f>VLOOKUP(Table58[[#This Row],[CONTROLN]],vlookup_table[],4,FALSE)</f>
        <v>0</v>
      </c>
      <c r="P1123" t="str">
        <f>VLOOKUP(Table58[[#This Row],[CONTROLN]],vlookup_table[],5,FALSE)</f>
        <v>U4</v>
      </c>
      <c r="Q1123">
        <f>VLOOKUP(Table58[[#This Row],[CONTROLN]],vlookup_table[],7,FALSE)</f>
        <v>20</v>
      </c>
      <c r="R1123" t="str">
        <f t="shared" si="51"/>
        <v/>
      </c>
      <c r="S11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23" t="str">
        <f>IF(Table58[[#This Row],[GENDER]]="M","Hombre","Mujer")</f>
        <v>Mujer</v>
      </c>
      <c r="U1123" t="str">
        <f>_xlfn.CONCAT(Table58[[#This Row],[STATE]]," ", Table58[[#This Row],[DOMAIN]])</f>
        <v>CA U4</v>
      </c>
      <c r="V1123" s="2">
        <f t="shared" ca="1" si="52"/>
        <v>45915</v>
      </c>
      <c r="W1123" s="3">
        <f t="shared" ca="1" si="53"/>
        <v>45915.408431249998</v>
      </c>
      <c r="X1123">
        <f>ROUND(Table58[[#This Row],[AVGGIFT]],1)</f>
        <v>15.3</v>
      </c>
    </row>
    <row r="1124" spans="1:24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  <c r="N1124">
        <f>VLOOKUP(Table58[[#This Row],[CONTROLN]],vlookup_table[],2,FALSE)</f>
        <v>0</v>
      </c>
      <c r="O1124">
        <f>VLOOKUP(Table58[[#This Row],[CONTROLN]],vlookup_table[],4,FALSE)</f>
        <v>5208</v>
      </c>
      <c r="P1124" t="str">
        <f>VLOOKUP(Table58[[#This Row],[CONTROLN]],vlookup_table[],5,FALSE)</f>
        <v>C1</v>
      </c>
      <c r="Q1124">
        <f>VLOOKUP(Table58[[#This Row],[CONTROLN]],vlookup_table[],7,FALSE)</f>
        <v>10</v>
      </c>
      <c r="R1124">
        <f t="shared" si="51"/>
        <v>44</v>
      </c>
      <c r="S11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24" t="str">
        <f>IF(Table58[[#This Row],[GENDER]]="M","Hombre","Mujer")</f>
        <v>Mujer</v>
      </c>
      <c r="U1124" t="str">
        <f>_xlfn.CONCAT(Table58[[#This Row],[STATE]]," ", Table58[[#This Row],[DOMAIN]])</f>
        <v>IL C1</v>
      </c>
      <c r="V1124" s="2">
        <f t="shared" ca="1" si="52"/>
        <v>45915</v>
      </c>
      <c r="W1124" s="3">
        <f t="shared" ca="1" si="53"/>
        <v>45915.408431249998</v>
      </c>
      <c r="X1124">
        <f>ROUND(Table58[[#This Row],[AVGGIFT]],1)</f>
        <v>7.6</v>
      </c>
    </row>
    <row r="1125" spans="1:24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  <c r="N1125">
        <f>VLOOKUP(Table58[[#This Row],[CONTROLN]],vlookup_table[],2,FALSE)</f>
        <v>28</v>
      </c>
      <c r="O1125">
        <f>VLOOKUP(Table58[[#This Row],[CONTROLN]],vlookup_table[],4,FALSE)</f>
        <v>0</v>
      </c>
      <c r="P1125" t="str">
        <f>VLOOKUP(Table58[[#This Row],[CONTROLN]],vlookup_table[],5,FALSE)</f>
        <v>C3</v>
      </c>
      <c r="Q1125">
        <f>VLOOKUP(Table58[[#This Row],[CONTROLN]],vlookup_table[],7,FALSE)</f>
        <v>10</v>
      </c>
      <c r="R1125" t="str">
        <f t="shared" si="51"/>
        <v/>
      </c>
      <c r="S11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25" t="str">
        <f>IF(Table58[[#This Row],[GENDER]]="M","Hombre","Mujer")</f>
        <v>Mujer</v>
      </c>
      <c r="U1125" t="str">
        <f>_xlfn.CONCAT(Table58[[#This Row],[STATE]]," ", Table58[[#This Row],[DOMAIN]])</f>
        <v>OR C3</v>
      </c>
      <c r="V1125" s="2">
        <f t="shared" ca="1" si="52"/>
        <v>45915</v>
      </c>
      <c r="W1125" s="3">
        <f t="shared" ca="1" si="53"/>
        <v>45915.408431249998</v>
      </c>
      <c r="X1125">
        <f>ROUND(Table58[[#This Row],[AVGGIFT]],1)</f>
        <v>9.6999999999999993</v>
      </c>
    </row>
    <row r="1126" spans="1:24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  <c r="N1126">
        <f>VLOOKUP(Table58[[#This Row],[CONTROLN]],vlookup_table[],2,FALSE)</f>
        <v>3</v>
      </c>
      <c r="O1126">
        <f>VLOOKUP(Table58[[#This Row],[CONTROLN]],vlookup_table[],4,FALSE)</f>
        <v>3401</v>
      </c>
      <c r="P1126" t="str">
        <f>VLOOKUP(Table58[[#This Row],[CONTROLN]],vlookup_table[],5,FALSE)</f>
        <v>S1</v>
      </c>
      <c r="Q1126">
        <f>VLOOKUP(Table58[[#This Row],[CONTROLN]],vlookup_table[],7,FALSE)</f>
        <v>10</v>
      </c>
      <c r="R1126">
        <f t="shared" si="51"/>
        <v>63</v>
      </c>
      <c r="S11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6" t="str">
        <f>IF(Table58[[#This Row],[GENDER]]="M","Hombre","Mujer")</f>
        <v>Mujer</v>
      </c>
      <c r="U1126" t="str">
        <f>_xlfn.CONCAT(Table58[[#This Row],[STATE]]," ", Table58[[#This Row],[DOMAIN]])</f>
        <v>MI S1</v>
      </c>
      <c r="V1126" s="2">
        <f t="shared" ca="1" si="52"/>
        <v>45915</v>
      </c>
      <c r="W1126" s="3">
        <f t="shared" ca="1" si="53"/>
        <v>45915.408431249998</v>
      </c>
      <c r="X1126">
        <f>ROUND(Table58[[#This Row],[AVGGIFT]],1)</f>
        <v>10.3</v>
      </c>
    </row>
    <row r="1127" spans="1:24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  <c r="N1127">
        <f>VLOOKUP(Table58[[#This Row],[CONTROLN]],vlookup_table[],2,FALSE)</f>
        <v>1</v>
      </c>
      <c r="O1127">
        <f>VLOOKUP(Table58[[#This Row],[CONTROLN]],vlookup_table[],4,FALSE)</f>
        <v>1004</v>
      </c>
      <c r="P1127" t="str">
        <f>VLOOKUP(Table58[[#This Row],[CONTROLN]],vlookup_table[],5,FALSE)</f>
        <v>S3</v>
      </c>
      <c r="Q1127">
        <f>VLOOKUP(Table58[[#This Row],[CONTROLN]],vlookup_table[],7,FALSE)</f>
        <v>20</v>
      </c>
      <c r="R1127">
        <f t="shared" si="51"/>
        <v>87</v>
      </c>
      <c r="S11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7" t="str">
        <f>IF(Table58[[#This Row],[GENDER]]="M","Hombre","Mujer")</f>
        <v>Hombre</v>
      </c>
      <c r="U1127" t="str">
        <f>_xlfn.CONCAT(Table58[[#This Row],[STATE]]," ", Table58[[#This Row],[DOMAIN]])</f>
        <v>IL S3</v>
      </c>
      <c r="V1127" s="2">
        <f t="shared" ca="1" si="52"/>
        <v>45915</v>
      </c>
      <c r="W1127" s="3">
        <f t="shared" ca="1" si="53"/>
        <v>45915.408431249998</v>
      </c>
      <c r="X1127">
        <f>ROUND(Table58[[#This Row],[AVGGIFT]],1)</f>
        <v>10.199999999999999</v>
      </c>
    </row>
    <row r="1128" spans="1:24" x14ac:dyDescent="0.35">
      <c r="A1128">
        <v>91965</v>
      </c>
      <c r="B1128" t="s">
        <v>16</v>
      </c>
      <c r="C1128" t="s">
        <v>109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  <c r="N1128">
        <f>VLOOKUP(Table58[[#This Row],[CONTROLN]],vlookup_table[],2,FALSE)</f>
        <v>2</v>
      </c>
      <c r="O1128">
        <f>VLOOKUP(Table58[[#This Row],[CONTROLN]],vlookup_table[],4,FALSE)</f>
        <v>4505</v>
      </c>
      <c r="P1128" t="str">
        <f>VLOOKUP(Table58[[#This Row],[CONTROLN]],vlookup_table[],5,FALSE)</f>
        <v>S2</v>
      </c>
      <c r="Q1128">
        <f>VLOOKUP(Table58[[#This Row],[CONTROLN]],vlookup_table[],7,FALSE)</f>
        <v>16</v>
      </c>
      <c r="R1128">
        <f t="shared" si="51"/>
        <v>52</v>
      </c>
      <c r="S11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8" t="str">
        <f>IF(Table58[[#This Row],[GENDER]]="M","Hombre","Mujer")</f>
        <v>Mujer</v>
      </c>
      <c r="U1128" t="str">
        <f>_xlfn.CONCAT(Table58[[#This Row],[STATE]]," ", Table58[[#This Row],[DOMAIN]])</f>
        <v>IL S2</v>
      </c>
      <c r="V1128" s="2">
        <f t="shared" ca="1" si="52"/>
        <v>45915</v>
      </c>
      <c r="W1128" s="3">
        <f t="shared" ca="1" si="53"/>
        <v>45915.408431249998</v>
      </c>
      <c r="X1128">
        <f>ROUND(Table58[[#This Row],[AVGGIFT]],1)</f>
        <v>12.7</v>
      </c>
    </row>
    <row r="1129" spans="1:24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  <c r="N1129">
        <f>VLOOKUP(Table58[[#This Row],[CONTROLN]],vlookup_table[],2,FALSE)</f>
        <v>0</v>
      </c>
      <c r="O1129">
        <f>VLOOKUP(Table58[[#This Row],[CONTROLN]],vlookup_table[],4,FALSE)</f>
        <v>6701</v>
      </c>
      <c r="P1129" t="str">
        <f>VLOOKUP(Table58[[#This Row],[CONTROLN]],vlookup_table[],5,FALSE)</f>
        <v>S2</v>
      </c>
      <c r="Q1129">
        <f>VLOOKUP(Table58[[#This Row],[CONTROLN]],vlookup_table[],7,FALSE)</f>
        <v>10</v>
      </c>
      <c r="R1129">
        <f t="shared" si="51"/>
        <v>30</v>
      </c>
      <c r="S11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29" t="str">
        <f>IF(Table58[[#This Row],[GENDER]]="M","Hombre","Mujer")</f>
        <v>Mujer</v>
      </c>
      <c r="U1129" t="str">
        <f>_xlfn.CONCAT(Table58[[#This Row],[STATE]]," ", Table58[[#This Row],[DOMAIN]])</f>
        <v>KS S2</v>
      </c>
      <c r="V1129" s="2">
        <f t="shared" ca="1" si="52"/>
        <v>45915</v>
      </c>
      <c r="W1129" s="3">
        <f t="shared" ca="1" si="53"/>
        <v>45915.408431249998</v>
      </c>
      <c r="X1129">
        <f>ROUND(Table58[[#This Row],[AVGGIFT]],1)</f>
        <v>7.4</v>
      </c>
    </row>
    <row r="1130" spans="1:24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  <c r="N1130">
        <f>VLOOKUP(Table58[[#This Row],[CONTROLN]],vlookup_table[],2,FALSE)</f>
        <v>0</v>
      </c>
      <c r="O1130">
        <f>VLOOKUP(Table58[[#This Row],[CONTROLN]],vlookup_table[],4,FALSE)</f>
        <v>0</v>
      </c>
      <c r="P1130" t="str">
        <f>VLOOKUP(Table58[[#This Row],[CONTROLN]],vlookup_table[],5,FALSE)</f>
        <v>U1</v>
      </c>
      <c r="Q1130">
        <f>VLOOKUP(Table58[[#This Row],[CONTROLN]],vlookup_table[],7,FALSE)</f>
        <v>5</v>
      </c>
      <c r="R1130" t="str">
        <f t="shared" si="51"/>
        <v/>
      </c>
      <c r="S11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30" t="str">
        <f>IF(Table58[[#This Row],[GENDER]]="M","Hombre","Mujer")</f>
        <v>Mujer</v>
      </c>
      <c r="U1130" t="str">
        <f>_xlfn.CONCAT(Table58[[#This Row],[STATE]]," ", Table58[[#This Row],[DOMAIN]])</f>
        <v>CA U1</v>
      </c>
      <c r="V1130" s="2">
        <f t="shared" ca="1" si="52"/>
        <v>45915</v>
      </c>
      <c r="W1130" s="3">
        <f t="shared" ca="1" si="53"/>
        <v>45915.408431249998</v>
      </c>
      <c r="X1130">
        <f>ROUND(Table58[[#This Row],[AVGGIFT]],1)</f>
        <v>10.8</v>
      </c>
    </row>
    <row r="1131" spans="1:24" x14ac:dyDescent="0.35">
      <c r="A1131">
        <v>156929</v>
      </c>
      <c r="B1131" t="s">
        <v>22</v>
      </c>
      <c r="C1131" t="s">
        <v>109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  <c r="N1131">
        <f>VLOOKUP(Table58[[#This Row],[CONTROLN]],vlookup_table[],2,FALSE)</f>
        <v>0</v>
      </c>
      <c r="O1131">
        <f>VLOOKUP(Table58[[#This Row],[CONTROLN]],vlookup_table[],4,FALSE)</f>
        <v>0</v>
      </c>
      <c r="P1131" t="str">
        <f>VLOOKUP(Table58[[#This Row],[CONTROLN]],vlookup_table[],5,FALSE)</f>
        <v>U2</v>
      </c>
      <c r="Q1131">
        <f>VLOOKUP(Table58[[#This Row],[CONTROLN]],vlookup_table[],7,FALSE)</f>
        <v>15</v>
      </c>
      <c r="R1131" t="str">
        <f t="shared" si="51"/>
        <v/>
      </c>
      <c r="S11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31" t="str">
        <f>IF(Table58[[#This Row],[GENDER]]="M","Hombre","Mujer")</f>
        <v>Mujer</v>
      </c>
      <c r="U1131" t="str">
        <f>_xlfn.CONCAT(Table58[[#This Row],[STATE]]," ", Table58[[#This Row],[DOMAIN]])</f>
        <v>CA U2</v>
      </c>
      <c r="V1131" s="2">
        <f t="shared" ca="1" si="52"/>
        <v>45915</v>
      </c>
      <c r="W1131" s="3">
        <f t="shared" ca="1" si="53"/>
        <v>45915.408431249998</v>
      </c>
      <c r="X1131">
        <f>ROUND(Table58[[#This Row],[AVGGIFT]],1)</f>
        <v>8.6</v>
      </c>
    </row>
    <row r="1132" spans="1:24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  <c r="N1132">
        <f>VLOOKUP(Table58[[#This Row],[CONTROLN]],vlookup_table[],2,FALSE)</f>
        <v>1</v>
      </c>
      <c r="O1132">
        <f>VLOOKUP(Table58[[#This Row],[CONTROLN]],vlookup_table[],4,FALSE)</f>
        <v>5501</v>
      </c>
      <c r="P1132" t="str">
        <f>VLOOKUP(Table58[[#This Row],[CONTROLN]],vlookup_table[],5,FALSE)</f>
        <v>R2</v>
      </c>
      <c r="Q1132">
        <f>VLOOKUP(Table58[[#This Row],[CONTROLN]],vlookup_table[],7,FALSE)</f>
        <v>30</v>
      </c>
      <c r="R1132">
        <f t="shared" si="51"/>
        <v>42</v>
      </c>
      <c r="S11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32" t="str">
        <f>IF(Table58[[#This Row],[GENDER]]="M","Hombre","Mujer")</f>
        <v>Hombre</v>
      </c>
      <c r="U1132" t="str">
        <f>_xlfn.CONCAT(Table58[[#This Row],[STATE]]," ", Table58[[#This Row],[DOMAIN]])</f>
        <v>TN R2</v>
      </c>
      <c r="V1132" s="2">
        <f t="shared" ca="1" si="52"/>
        <v>45915</v>
      </c>
      <c r="W1132" s="3">
        <f t="shared" ca="1" si="53"/>
        <v>45915.408431249998</v>
      </c>
      <c r="X1132">
        <f>ROUND(Table58[[#This Row],[AVGGIFT]],1)</f>
        <v>13.1</v>
      </c>
    </row>
    <row r="1133" spans="1:24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  <c r="N1133">
        <f>VLOOKUP(Table58[[#This Row],[CONTROLN]],vlookup_table[],2,FALSE)</f>
        <v>0</v>
      </c>
      <c r="O1133">
        <f>VLOOKUP(Table58[[#This Row],[CONTROLN]],vlookup_table[],4,FALSE)</f>
        <v>4808</v>
      </c>
      <c r="P1133" t="str">
        <f>VLOOKUP(Table58[[#This Row],[CONTROLN]],vlookup_table[],5,FALSE)</f>
        <v>T2</v>
      </c>
      <c r="Q1133">
        <f>VLOOKUP(Table58[[#This Row],[CONTROLN]],vlookup_table[],7,FALSE)</f>
        <v>15</v>
      </c>
      <c r="R1133">
        <f t="shared" si="51"/>
        <v>48</v>
      </c>
      <c r="S11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33" t="str">
        <f>IF(Table58[[#This Row],[GENDER]]="M","Hombre","Mujer")</f>
        <v>Hombre</v>
      </c>
      <c r="U1133" t="str">
        <f>_xlfn.CONCAT(Table58[[#This Row],[STATE]]," ", Table58[[#This Row],[DOMAIN]])</f>
        <v>TN T2</v>
      </c>
      <c r="V1133" s="2">
        <f t="shared" ca="1" si="52"/>
        <v>45915</v>
      </c>
      <c r="W1133" s="3">
        <f t="shared" ca="1" si="53"/>
        <v>45915.408431249998</v>
      </c>
      <c r="X1133">
        <f>ROUND(Table58[[#This Row],[AVGGIFT]],1)</f>
        <v>11.4</v>
      </c>
    </row>
    <row r="1134" spans="1:24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  <c r="N1134">
        <f>VLOOKUP(Table58[[#This Row],[CONTROLN]],vlookup_table[],2,FALSE)</f>
        <v>28</v>
      </c>
      <c r="O1134">
        <f>VLOOKUP(Table58[[#This Row],[CONTROLN]],vlookup_table[],4,FALSE)</f>
        <v>3001</v>
      </c>
      <c r="P1134" t="str">
        <f>VLOOKUP(Table58[[#This Row],[CONTROLN]],vlookup_table[],5,FALSE)</f>
        <v>C1</v>
      </c>
      <c r="Q1134">
        <f>VLOOKUP(Table58[[#This Row],[CONTROLN]],vlookup_table[],7,FALSE)</f>
        <v>9</v>
      </c>
      <c r="R1134">
        <f t="shared" si="51"/>
        <v>67</v>
      </c>
      <c r="S11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34" t="str">
        <f>IF(Table58[[#This Row],[GENDER]]="M","Hombre","Mujer")</f>
        <v>Mujer</v>
      </c>
      <c r="U1134" t="str">
        <f>_xlfn.CONCAT(Table58[[#This Row],[STATE]]," ", Table58[[#This Row],[DOMAIN]])</f>
        <v>TX C1</v>
      </c>
      <c r="V1134" s="2">
        <f t="shared" ca="1" si="52"/>
        <v>45915</v>
      </c>
      <c r="W1134" s="3">
        <f t="shared" ca="1" si="53"/>
        <v>45915.408431249998</v>
      </c>
      <c r="X1134">
        <f>ROUND(Table58[[#This Row],[AVGGIFT]],1)</f>
        <v>7.5</v>
      </c>
    </row>
    <row r="1135" spans="1:24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  <c r="N1135">
        <f>VLOOKUP(Table58[[#This Row],[CONTROLN]],vlookup_table[],2,FALSE)</f>
        <v>1</v>
      </c>
      <c r="O1135">
        <f>VLOOKUP(Table58[[#This Row],[CONTROLN]],vlookup_table[],4,FALSE)</f>
        <v>3204</v>
      </c>
      <c r="P1135" t="str">
        <f>VLOOKUP(Table58[[#This Row],[CONTROLN]],vlookup_table[],5,FALSE)</f>
        <v>C2</v>
      </c>
      <c r="Q1135">
        <f>VLOOKUP(Table58[[#This Row],[CONTROLN]],vlookup_table[],7,FALSE)</f>
        <v>12</v>
      </c>
      <c r="R1135">
        <f t="shared" si="51"/>
        <v>65</v>
      </c>
      <c r="S11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35" t="str">
        <f>IF(Table58[[#This Row],[GENDER]]="M","Hombre","Mujer")</f>
        <v>Hombre</v>
      </c>
      <c r="U1135" t="str">
        <f>_xlfn.CONCAT(Table58[[#This Row],[STATE]]," ", Table58[[#This Row],[DOMAIN]])</f>
        <v>FL C2</v>
      </c>
      <c r="V1135" s="2">
        <f t="shared" ca="1" si="52"/>
        <v>45915</v>
      </c>
      <c r="W1135" s="3">
        <f t="shared" ca="1" si="53"/>
        <v>45915.408431249998</v>
      </c>
      <c r="X1135">
        <f>ROUND(Table58[[#This Row],[AVGGIFT]],1)</f>
        <v>10.5</v>
      </c>
    </row>
    <row r="1136" spans="1:24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  <c r="N1136">
        <f>VLOOKUP(Table58[[#This Row],[CONTROLN]],vlookup_table[],2,FALSE)</f>
        <v>2</v>
      </c>
      <c r="O1136">
        <f>VLOOKUP(Table58[[#This Row],[CONTROLN]],vlookup_table[],4,FALSE)</f>
        <v>2801</v>
      </c>
      <c r="P1136" t="str">
        <f>VLOOKUP(Table58[[#This Row],[CONTROLN]],vlookup_table[],5,FALSE)</f>
        <v>R1</v>
      </c>
      <c r="Q1136">
        <f>VLOOKUP(Table58[[#This Row],[CONTROLN]],vlookup_table[],7,FALSE)</f>
        <v>20</v>
      </c>
      <c r="R1136">
        <f t="shared" si="51"/>
        <v>69</v>
      </c>
      <c r="S11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36" t="str">
        <f>IF(Table58[[#This Row],[GENDER]]="M","Hombre","Mujer")</f>
        <v>Hombre</v>
      </c>
      <c r="U1136" t="str">
        <f>_xlfn.CONCAT(Table58[[#This Row],[STATE]]," ", Table58[[#This Row],[DOMAIN]])</f>
        <v>CA R1</v>
      </c>
      <c r="V1136" s="2">
        <f t="shared" ca="1" si="52"/>
        <v>45915</v>
      </c>
      <c r="W1136" s="3">
        <f t="shared" ca="1" si="53"/>
        <v>45915.408431249998</v>
      </c>
      <c r="X1136">
        <f>ROUND(Table58[[#This Row],[AVGGIFT]],1)</f>
        <v>14.9</v>
      </c>
    </row>
    <row r="1137" spans="1:24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  <c r="N1137">
        <f>VLOOKUP(Table58[[#This Row],[CONTROLN]],vlookup_table[],2,FALSE)</f>
        <v>28</v>
      </c>
      <c r="O1137">
        <f>VLOOKUP(Table58[[#This Row],[CONTROLN]],vlookup_table[],4,FALSE)</f>
        <v>0</v>
      </c>
      <c r="P1137" t="str">
        <f>VLOOKUP(Table58[[#This Row],[CONTROLN]],vlookup_table[],5,FALSE)</f>
        <v>R2</v>
      </c>
      <c r="Q1137">
        <f>VLOOKUP(Table58[[#This Row],[CONTROLN]],vlookup_table[],7,FALSE)</f>
        <v>20</v>
      </c>
      <c r="R1137" t="str">
        <f t="shared" si="51"/>
        <v/>
      </c>
      <c r="S11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37" t="str">
        <f>IF(Table58[[#This Row],[GENDER]]="M","Hombre","Mujer")</f>
        <v>Mujer</v>
      </c>
      <c r="U1137" t="str">
        <f>_xlfn.CONCAT(Table58[[#This Row],[STATE]]," ", Table58[[#This Row],[DOMAIN]])</f>
        <v>NM R2</v>
      </c>
      <c r="V1137" s="2">
        <f t="shared" ca="1" si="52"/>
        <v>45915</v>
      </c>
      <c r="W1137" s="3">
        <f t="shared" ca="1" si="53"/>
        <v>45915.408431249998</v>
      </c>
      <c r="X1137">
        <f>ROUND(Table58[[#This Row],[AVGGIFT]],1)</f>
        <v>11.7</v>
      </c>
    </row>
    <row r="1138" spans="1:24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  <c r="N1138">
        <f>VLOOKUP(Table58[[#This Row],[CONTROLN]],vlookup_table[],2,FALSE)</f>
        <v>1002</v>
      </c>
      <c r="O1138">
        <f>VLOOKUP(Table58[[#This Row],[CONTROLN]],vlookup_table[],4,FALSE)</f>
        <v>1008</v>
      </c>
      <c r="P1138" t="str">
        <f>VLOOKUP(Table58[[#This Row],[CONTROLN]],vlookup_table[],5,FALSE)</f>
        <v>C1</v>
      </c>
      <c r="Q1138">
        <f>VLOOKUP(Table58[[#This Row],[CONTROLN]],vlookup_table[],7,FALSE)</f>
        <v>7</v>
      </c>
      <c r="R1138">
        <f t="shared" si="51"/>
        <v>86</v>
      </c>
      <c r="S11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38" t="str">
        <f>IF(Table58[[#This Row],[GENDER]]="M","Hombre","Mujer")</f>
        <v>Hombre</v>
      </c>
      <c r="U1138" t="str">
        <f>_xlfn.CONCAT(Table58[[#This Row],[STATE]]," ", Table58[[#This Row],[DOMAIN]])</f>
        <v>NM C1</v>
      </c>
      <c r="V1138" s="2">
        <f t="shared" ca="1" si="52"/>
        <v>45915</v>
      </c>
      <c r="W1138" s="3">
        <f t="shared" ca="1" si="53"/>
        <v>45915.408431249998</v>
      </c>
      <c r="X1138">
        <f>ROUND(Table58[[#This Row],[AVGGIFT]],1)</f>
        <v>8.6</v>
      </c>
    </row>
    <row r="1139" spans="1:24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  <c r="N1139">
        <f>VLOOKUP(Table58[[#This Row],[CONTROLN]],vlookup_table[],2,FALSE)</f>
        <v>0</v>
      </c>
      <c r="O1139">
        <f>VLOOKUP(Table58[[#This Row],[CONTROLN]],vlookup_table[],4,FALSE)</f>
        <v>4001</v>
      </c>
      <c r="P1139" t="str">
        <f>VLOOKUP(Table58[[#This Row],[CONTROLN]],vlookup_table[],5,FALSE)</f>
        <v>S1</v>
      </c>
      <c r="Q1139">
        <f>VLOOKUP(Table58[[#This Row],[CONTROLN]],vlookup_table[],7,FALSE)</f>
        <v>18</v>
      </c>
      <c r="R1139">
        <f t="shared" si="51"/>
        <v>57</v>
      </c>
      <c r="S11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39" t="str">
        <f>IF(Table58[[#This Row],[GENDER]]="M","Hombre","Mujer")</f>
        <v>Mujer</v>
      </c>
      <c r="U1139" t="str">
        <f>_xlfn.CONCAT(Table58[[#This Row],[STATE]]," ", Table58[[#This Row],[DOMAIN]])</f>
        <v>CA S1</v>
      </c>
      <c r="V1139" s="2">
        <f t="shared" ca="1" si="52"/>
        <v>45915</v>
      </c>
      <c r="W1139" s="3">
        <f t="shared" ca="1" si="53"/>
        <v>45915.408431249998</v>
      </c>
      <c r="X1139">
        <f>ROUND(Table58[[#This Row],[AVGGIFT]],1)</f>
        <v>14.4</v>
      </c>
    </row>
    <row r="1140" spans="1:24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  <c r="N1140">
        <f>VLOOKUP(Table58[[#This Row],[CONTROLN]],vlookup_table[],2,FALSE)</f>
        <v>1</v>
      </c>
      <c r="O1140">
        <f>VLOOKUP(Table58[[#This Row],[CONTROLN]],vlookup_table[],4,FALSE)</f>
        <v>3308</v>
      </c>
      <c r="P1140" t="str">
        <f>VLOOKUP(Table58[[#This Row],[CONTROLN]],vlookup_table[],5,FALSE)</f>
        <v>S2</v>
      </c>
      <c r="Q1140">
        <f>VLOOKUP(Table58[[#This Row],[CONTROLN]],vlookup_table[],7,FALSE)</f>
        <v>20</v>
      </c>
      <c r="R1140">
        <f t="shared" si="51"/>
        <v>63</v>
      </c>
      <c r="S11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40" t="str">
        <f>IF(Table58[[#This Row],[GENDER]]="M","Hombre","Mujer")</f>
        <v>Hombre</v>
      </c>
      <c r="U1140" t="str">
        <f>_xlfn.CONCAT(Table58[[#This Row],[STATE]]," ", Table58[[#This Row],[DOMAIN]])</f>
        <v>IL S2</v>
      </c>
      <c r="V1140" s="2">
        <f t="shared" ca="1" si="52"/>
        <v>45915</v>
      </c>
      <c r="W1140" s="3">
        <f t="shared" ca="1" si="53"/>
        <v>45915.408431249998</v>
      </c>
      <c r="X1140">
        <f>ROUND(Table58[[#This Row],[AVGGIFT]],1)</f>
        <v>10.7</v>
      </c>
    </row>
    <row r="1141" spans="1:24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  <c r="N1141">
        <f>VLOOKUP(Table58[[#This Row],[CONTROLN]],vlookup_table[],2,FALSE)</f>
        <v>0</v>
      </c>
      <c r="O1141">
        <f>VLOOKUP(Table58[[#This Row],[CONTROLN]],vlookup_table[],4,FALSE)</f>
        <v>6201</v>
      </c>
      <c r="P1141" t="str">
        <f>VLOOKUP(Table58[[#This Row],[CONTROLN]],vlookup_table[],5,FALSE)</f>
        <v>C3</v>
      </c>
      <c r="Q1141">
        <f>VLOOKUP(Table58[[#This Row],[CONTROLN]],vlookup_table[],7,FALSE)</f>
        <v>8</v>
      </c>
      <c r="R1141">
        <f t="shared" si="51"/>
        <v>35</v>
      </c>
      <c r="S11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41" t="str">
        <f>IF(Table58[[#This Row],[GENDER]]="M","Hombre","Mujer")</f>
        <v>Mujer</v>
      </c>
      <c r="U1141" t="str">
        <f>_xlfn.CONCAT(Table58[[#This Row],[STATE]]," ", Table58[[#This Row],[DOMAIN]])</f>
        <v>MO C3</v>
      </c>
      <c r="V1141" s="2">
        <f t="shared" ca="1" si="52"/>
        <v>45915</v>
      </c>
      <c r="W1141" s="3">
        <f t="shared" ca="1" si="53"/>
        <v>45915.408431249998</v>
      </c>
      <c r="X1141">
        <f>ROUND(Table58[[#This Row],[AVGGIFT]],1)</f>
        <v>8.1999999999999993</v>
      </c>
    </row>
    <row r="1142" spans="1:24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  <c r="N1142">
        <f>VLOOKUP(Table58[[#This Row],[CONTROLN]],vlookup_table[],2,FALSE)</f>
        <v>2</v>
      </c>
      <c r="O1142">
        <f>VLOOKUP(Table58[[#This Row],[CONTROLN]],vlookup_table[],4,FALSE)</f>
        <v>0</v>
      </c>
      <c r="P1142" t="str">
        <f>VLOOKUP(Table58[[#This Row],[CONTROLN]],vlookup_table[],5,FALSE)</f>
        <v>T2</v>
      </c>
      <c r="Q1142">
        <f>VLOOKUP(Table58[[#This Row],[CONTROLN]],vlookup_table[],7,FALSE)</f>
        <v>10</v>
      </c>
      <c r="R1142" t="str">
        <f t="shared" si="51"/>
        <v/>
      </c>
      <c r="S11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42" t="str">
        <f>IF(Table58[[#This Row],[GENDER]]="M","Hombre","Mujer")</f>
        <v>Hombre</v>
      </c>
      <c r="U1142" t="str">
        <f>_xlfn.CONCAT(Table58[[#This Row],[STATE]]," ", Table58[[#This Row],[DOMAIN]])</f>
        <v>NC T2</v>
      </c>
      <c r="V1142" s="2">
        <f t="shared" ca="1" si="52"/>
        <v>45915</v>
      </c>
      <c r="W1142" s="3">
        <f t="shared" ca="1" si="53"/>
        <v>45915.408431249998</v>
      </c>
      <c r="X1142">
        <f>ROUND(Table58[[#This Row],[AVGGIFT]],1)</f>
        <v>9.5</v>
      </c>
    </row>
    <row r="1143" spans="1:24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  <c r="N1143">
        <f>VLOOKUP(Table58[[#This Row],[CONTROLN]],vlookup_table[],2,FALSE)</f>
        <v>2</v>
      </c>
      <c r="O1143">
        <f>VLOOKUP(Table58[[#This Row],[CONTROLN]],vlookup_table[],4,FALSE)</f>
        <v>701</v>
      </c>
      <c r="P1143" t="str">
        <f>VLOOKUP(Table58[[#This Row],[CONTROLN]],vlookup_table[],5,FALSE)</f>
        <v>U2</v>
      </c>
      <c r="Q1143">
        <f>VLOOKUP(Table58[[#This Row],[CONTROLN]],vlookup_table[],7,FALSE)</f>
        <v>10</v>
      </c>
      <c r="R1143">
        <f t="shared" si="51"/>
        <v>90</v>
      </c>
      <c r="S11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43" t="str">
        <f>IF(Table58[[#This Row],[GENDER]]="M","Hombre","Mujer")</f>
        <v>Mujer</v>
      </c>
      <c r="U1143" t="str">
        <f>_xlfn.CONCAT(Table58[[#This Row],[STATE]]," ", Table58[[#This Row],[DOMAIN]])</f>
        <v>MI U2</v>
      </c>
      <c r="V1143" s="2">
        <f t="shared" ca="1" si="52"/>
        <v>45915</v>
      </c>
      <c r="W1143" s="3">
        <f t="shared" ca="1" si="53"/>
        <v>45915.408431249998</v>
      </c>
      <c r="X1143">
        <f>ROUND(Table58[[#This Row],[AVGGIFT]],1)</f>
        <v>4.2</v>
      </c>
    </row>
    <row r="1144" spans="1:24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  <c r="N1144">
        <f>VLOOKUP(Table58[[#This Row],[CONTROLN]],vlookup_table[],2,FALSE)</f>
        <v>4</v>
      </c>
      <c r="O1144">
        <f>VLOOKUP(Table58[[#This Row],[CONTROLN]],vlookup_table[],4,FALSE)</f>
        <v>5302</v>
      </c>
      <c r="P1144" t="str">
        <f>VLOOKUP(Table58[[#This Row],[CONTROLN]],vlookup_table[],5,FALSE)</f>
        <v>S1</v>
      </c>
      <c r="Q1144">
        <f>VLOOKUP(Table58[[#This Row],[CONTROLN]],vlookup_table[],7,FALSE)</f>
        <v>10</v>
      </c>
      <c r="R1144">
        <f t="shared" si="51"/>
        <v>44</v>
      </c>
      <c r="S11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44" t="str">
        <f>IF(Table58[[#This Row],[GENDER]]="M","Hombre","Mujer")</f>
        <v>Mujer</v>
      </c>
      <c r="U1144" t="str">
        <f>_xlfn.CONCAT(Table58[[#This Row],[STATE]]," ", Table58[[#This Row],[DOMAIN]])</f>
        <v>CA S1</v>
      </c>
      <c r="V1144" s="2">
        <f t="shared" ca="1" si="52"/>
        <v>45915</v>
      </c>
      <c r="W1144" s="3">
        <f t="shared" ca="1" si="53"/>
        <v>45915.408431249998</v>
      </c>
      <c r="X1144">
        <f>ROUND(Table58[[#This Row],[AVGGIFT]],1)</f>
        <v>11.2</v>
      </c>
    </row>
    <row r="1145" spans="1:24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  <c r="N1145">
        <f>VLOOKUP(Table58[[#This Row],[CONTROLN]],vlookup_table[],2,FALSE)</f>
        <v>0</v>
      </c>
      <c r="O1145">
        <f>VLOOKUP(Table58[[#This Row],[CONTROLN]],vlookup_table[],4,FALSE)</f>
        <v>6001</v>
      </c>
      <c r="P1145" t="str">
        <f>VLOOKUP(Table58[[#This Row],[CONTROLN]],vlookup_table[],5,FALSE)</f>
        <v>T2</v>
      </c>
      <c r="Q1145">
        <f>VLOOKUP(Table58[[#This Row],[CONTROLN]],vlookup_table[],7,FALSE)</f>
        <v>8</v>
      </c>
      <c r="R1145">
        <f t="shared" si="51"/>
        <v>37</v>
      </c>
      <c r="S11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45" t="str">
        <f>IF(Table58[[#This Row],[GENDER]]="M","Hombre","Mujer")</f>
        <v>Mujer</v>
      </c>
      <c r="U1145" t="str">
        <f>_xlfn.CONCAT(Table58[[#This Row],[STATE]]," ", Table58[[#This Row],[DOMAIN]])</f>
        <v>SC T2</v>
      </c>
      <c r="V1145" s="2">
        <f t="shared" ca="1" si="52"/>
        <v>45915</v>
      </c>
      <c r="W1145" s="3">
        <f t="shared" ca="1" si="53"/>
        <v>45915.408431249998</v>
      </c>
      <c r="X1145">
        <f>ROUND(Table58[[#This Row],[AVGGIFT]],1)</f>
        <v>8</v>
      </c>
    </row>
    <row r="1146" spans="1:24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  <c r="N1146">
        <f>VLOOKUP(Table58[[#This Row],[CONTROLN]],vlookup_table[],2,FALSE)</f>
        <v>1</v>
      </c>
      <c r="O1146">
        <f>VLOOKUP(Table58[[#This Row],[CONTROLN]],vlookup_table[],4,FALSE)</f>
        <v>4201</v>
      </c>
      <c r="P1146" t="str">
        <f>VLOOKUP(Table58[[#This Row],[CONTROLN]],vlookup_table[],5,FALSE)</f>
        <v>T1</v>
      </c>
      <c r="Q1146">
        <f>VLOOKUP(Table58[[#This Row],[CONTROLN]],vlookup_table[],7,FALSE)</f>
        <v>11</v>
      </c>
      <c r="R1146">
        <f t="shared" si="51"/>
        <v>55</v>
      </c>
      <c r="S11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46" t="str">
        <f>IF(Table58[[#This Row],[GENDER]]="M","Hombre","Mujer")</f>
        <v>Hombre</v>
      </c>
      <c r="U1146" t="str">
        <f>_xlfn.CONCAT(Table58[[#This Row],[STATE]]," ", Table58[[#This Row],[DOMAIN]])</f>
        <v>SD T1</v>
      </c>
      <c r="V1146" s="2">
        <f t="shared" ca="1" si="52"/>
        <v>45915</v>
      </c>
      <c r="W1146" s="3">
        <f t="shared" ca="1" si="53"/>
        <v>45915.408431249998</v>
      </c>
      <c r="X1146">
        <f>ROUND(Table58[[#This Row],[AVGGIFT]],1)</f>
        <v>12.5</v>
      </c>
    </row>
    <row r="1147" spans="1:24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  <c r="N1147">
        <f>VLOOKUP(Table58[[#This Row],[CONTROLN]],vlookup_table[],2,FALSE)</f>
        <v>0</v>
      </c>
      <c r="O1147">
        <f>VLOOKUP(Table58[[#This Row],[CONTROLN]],vlookup_table[],4,FALSE)</f>
        <v>0</v>
      </c>
      <c r="P1147" t="str">
        <f>VLOOKUP(Table58[[#This Row],[CONTROLN]],vlookup_table[],5,FALSE)</f>
        <v>S2</v>
      </c>
      <c r="Q1147">
        <f>VLOOKUP(Table58[[#This Row],[CONTROLN]],vlookup_table[],7,FALSE)</f>
        <v>20</v>
      </c>
      <c r="R1147" t="str">
        <f t="shared" si="51"/>
        <v/>
      </c>
      <c r="S11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47" t="str">
        <f>IF(Table58[[#This Row],[GENDER]]="M","Hombre","Mujer")</f>
        <v>Mujer</v>
      </c>
      <c r="U1147" t="str">
        <f>_xlfn.CONCAT(Table58[[#This Row],[STATE]]," ", Table58[[#This Row],[DOMAIN]])</f>
        <v>CA S2</v>
      </c>
      <c r="V1147" s="2">
        <f t="shared" ca="1" si="52"/>
        <v>45915</v>
      </c>
      <c r="W1147" s="3">
        <f t="shared" ca="1" si="53"/>
        <v>45915.408431249998</v>
      </c>
      <c r="X1147">
        <f>ROUND(Table58[[#This Row],[AVGGIFT]],1)</f>
        <v>20</v>
      </c>
    </row>
    <row r="1148" spans="1:24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  <c r="N1148">
        <f>VLOOKUP(Table58[[#This Row],[CONTROLN]],vlookup_table[],2,FALSE)</f>
        <v>1</v>
      </c>
      <c r="O1148">
        <f>VLOOKUP(Table58[[#This Row],[CONTROLN]],vlookup_table[],4,FALSE)</f>
        <v>4801</v>
      </c>
      <c r="P1148" t="str">
        <f>VLOOKUP(Table58[[#This Row],[CONTROLN]],vlookup_table[],5,FALSE)</f>
        <v>S1</v>
      </c>
      <c r="Q1148">
        <f>VLOOKUP(Table58[[#This Row],[CONTROLN]],vlookup_table[],7,FALSE)</f>
        <v>10</v>
      </c>
      <c r="R1148">
        <f t="shared" si="51"/>
        <v>49</v>
      </c>
      <c r="S11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48" t="str">
        <f>IF(Table58[[#This Row],[GENDER]]="M","Hombre","Mujer")</f>
        <v>Hombre</v>
      </c>
      <c r="U1148" t="str">
        <f>_xlfn.CONCAT(Table58[[#This Row],[STATE]]," ", Table58[[#This Row],[DOMAIN]])</f>
        <v>FL S1</v>
      </c>
      <c r="V1148" s="2">
        <f t="shared" ca="1" si="52"/>
        <v>45915</v>
      </c>
      <c r="W1148" s="3">
        <f t="shared" ca="1" si="53"/>
        <v>45915.408431249998</v>
      </c>
      <c r="X1148">
        <f>ROUND(Table58[[#This Row],[AVGGIFT]],1)</f>
        <v>10</v>
      </c>
    </row>
    <row r="1149" spans="1:24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  <c r="N1149">
        <f>VLOOKUP(Table58[[#This Row],[CONTROLN]],vlookup_table[],2,FALSE)</f>
        <v>28</v>
      </c>
      <c r="O1149">
        <f>VLOOKUP(Table58[[#This Row],[CONTROLN]],vlookup_table[],4,FALSE)</f>
        <v>5408</v>
      </c>
      <c r="P1149" t="str">
        <f>VLOOKUP(Table58[[#This Row],[CONTROLN]],vlookup_table[],5,FALSE)</f>
        <v>T2</v>
      </c>
      <c r="Q1149">
        <f>VLOOKUP(Table58[[#This Row],[CONTROLN]],vlookup_table[],7,FALSE)</f>
        <v>16</v>
      </c>
      <c r="R1149">
        <f t="shared" si="51"/>
        <v>42</v>
      </c>
      <c r="S11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49" t="str">
        <f>IF(Table58[[#This Row],[GENDER]]="M","Hombre","Mujer")</f>
        <v>Mujer</v>
      </c>
      <c r="U1149" t="str">
        <f>_xlfn.CONCAT(Table58[[#This Row],[STATE]]," ", Table58[[#This Row],[DOMAIN]])</f>
        <v>IN T2</v>
      </c>
      <c r="V1149" s="2">
        <f t="shared" ca="1" si="52"/>
        <v>45915</v>
      </c>
      <c r="W1149" s="3">
        <f t="shared" ca="1" si="53"/>
        <v>45915.408431249998</v>
      </c>
      <c r="X1149">
        <f>ROUND(Table58[[#This Row],[AVGGIFT]],1)</f>
        <v>9</v>
      </c>
    </row>
    <row r="1150" spans="1:24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  <c r="N1150">
        <f>VLOOKUP(Table58[[#This Row],[CONTROLN]],vlookup_table[],2,FALSE)</f>
        <v>0</v>
      </c>
      <c r="O1150">
        <f>VLOOKUP(Table58[[#This Row],[CONTROLN]],vlookup_table[],4,FALSE)</f>
        <v>0</v>
      </c>
      <c r="P1150" t="str">
        <f>VLOOKUP(Table58[[#This Row],[CONTROLN]],vlookup_table[],5,FALSE)</f>
        <v>T2</v>
      </c>
      <c r="Q1150">
        <f>VLOOKUP(Table58[[#This Row],[CONTROLN]],vlookup_table[],7,FALSE)</f>
        <v>20</v>
      </c>
      <c r="R1150" t="str">
        <f t="shared" si="51"/>
        <v/>
      </c>
      <c r="S11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50" t="str">
        <f>IF(Table58[[#This Row],[GENDER]]="M","Hombre","Mujer")</f>
        <v>Mujer</v>
      </c>
      <c r="U1150" t="str">
        <f>_xlfn.CONCAT(Table58[[#This Row],[STATE]]," ", Table58[[#This Row],[DOMAIN]])</f>
        <v>IL T2</v>
      </c>
      <c r="V1150" s="2">
        <f t="shared" ca="1" si="52"/>
        <v>45915</v>
      </c>
      <c r="W1150" s="3">
        <f t="shared" ca="1" si="53"/>
        <v>45915.408431249998</v>
      </c>
      <c r="X1150">
        <f>ROUND(Table58[[#This Row],[AVGGIFT]],1)</f>
        <v>20</v>
      </c>
    </row>
    <row r="1151" spans="1:24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  <c r="N1151">
        <f>VLOOKUP(Table58[[#This Row],[CONTROLN]],vlookup_table[],2,FALSE)</f>
        <v>0</v>
      </c>
      <c r="O1151">
        <f>VLOOKUP(Table58[[#This Row],[CONTROLN]],vlookup_table[],4,FALSE)</f>
        <v>0</v>
      </c>
      <c r="P1151" t="str">
        <f>VLOOKUP(Table58[[#This Row],[CONTROLN]],vlookup_table[],5,FALSE)</f>
        <v>R3</v>
      </c>
      <c r="Q1151">
        <f>VLOOKUP(Table58[[#This Row],[CONTROLN]],vlookup_table[],7,FALSE)</f>
        <v>15</v>
      </c>
      <c r="R1151" t="str">
        <f t="shared" si="51"/>
        <v/>
      </c>
      <c r="S11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51" t="str">
        <f>IF(Table58[[#This Row],[GENDER]]="M","Hombre","Mujer")</f>
        <v>Mujer</v>
      </c>
      <c r="U1151" t="str">
        <f>_xlfn.CONCAT(Table58[[#This Row],[STATE]]," ", Table58[[#This Row],[DOMAIN]])</f>
        <v>AL R3</v>
      </c>
      <c r="V1151" s="2">
        <f t="shared" ca="1" si="52"/>
        <v>45915</v>
      </c>
      <c r="W1151" s="3">
        <f t="shared" ca="1" si="53"/>
        <v>45915.408431249998</v>
      </c>
      <c r="X1151">
        <f>ROUND(Table58[[#This Row],[AVGGIFT]],1)</f>
        <v>9.8000000000000007</v>
      </c>
    </row>
    <row r="1152" spans="1:24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  <c r="N1152">
        <f>VLOOKUP(Table58[[#This Row],[CONTROLN]],vlookup_table[],2,FALSE)</f>
        <v>28</v>
      </c>
      <c r="O1152">
        <f>VLOOKUP(Table58[[#This Row],[CONTROLN]],vlookup_table[],4,FALSE)</f>
        <v>7201</v>
      </c>
      <c r="P1152" t="str">
        <f>VLOOKUP(Table58[[#This Row],[CONTROLN]],vlookup_table[],5,FALSE)</f>
        <v/>
      </c>
      <c r="Q1152">
        <f>VLOOKUP(Table58[[#This Row],[CONTROLN]],vlookup_table[],7,FALSE)</f>
        <v>5</v>
      </c>
      <c r="R1152">
        <f t="shared" si="51"/>
        <v>25</v>
      </c>
      <c r="S115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152" t="str">
        <f>IF(Table58[[#This Row],[GENDER]]="M","Hombre","Mujer")</f>
        <v>Mujer</v>
      </c>
      <c r="U1152" t="str">
        <f>_xlfn.CONCAT(Table58[[#This Row],[STATE]]," ", Table58[[#This Row],[DOMAIN]])</f>
        <v xml:space="preserve">MI </v>
      </c>
      <c r="V1152" s="2">
        <f t="shared" ca="1" si="52"/>
        <v>45915</v>
      </c>
      <c r="W1152" s="3">
        <f t="shared" ca="1" si="53"/>
        <v>45915.408431249998</v>
      </c>
      <c r="X1152">
        <f>ROUND(Table58[[#This Row],[AVGGIFT]],1)</f>
        <v>15</v>
      </c>
    </row>
    <row r="1153" spans="1:24" x14ac:dyDescent="0.35">
      <c r="A1153">
        <v>10709</v>
      </c>
      <c r="B1153" t="s">
        <v>41</v>
      </c>
      <c r="C1153" t="s">
        <v>109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  <c r="N1153">
        <f>VLOOKUP(Table58[[#This Row],[CONTROLN]],vlookup_table[],2,FALSE)</f>
        <v>0</v>
      </c>
      <c r="O1153">
        <f>VLOOKUP(Table58[[#This Row],[CONTROLN]],vlookup_table[],4,FALSE)</f>
        <v>0</v>
      </c>
      <c r="P1153" t="str">
        <f>VLOOKUP(Table58[[#This Row],[CONTROLN]],vlookup_table[],5,FALSE)</f>
        <v/>
      </c>
      <c r="Q1153">
        <f>VLOOKUP(Table58[[#This Row],[CONTROLN]],vlookup_table[],7,FALSE)</f>
        <v>23</v>
      </c>
      <c r="R1153" t="str">
        <f t="shared" si="51"/>
        <v/>
      </c>
      <c r="S115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153" t="str">
        <f>IF(Table58[[#This Row],[GENDER]]="M","Hombre","Mujer")</f>
        <v>Mujer</v>
      </c>
      <c r="U1153" t="str">
        <f>_xlfn.CONCAT(Table58[[#This Row],[STATE]]," ", Table58[[#This Row],[DOMAIN]])</f>
        <v xml:space="preserve">WA </v>
      </c>
      <c r="V1153" s="2">
        <f t="shared" ca="1" si="52"/>
        <v>45915</v>
      </c>
      <c r="W1153" s="3">
        <f t="shared" ca="1" si="53"/>
        <v>45915.408431249998</v>
      </c>
      <c r="X1153">
        <f>ROUND(Table58[[#This Row],[AVGGIFT]],1)</f>
        <v>13.6</v>
      </c>
    </row>
    <row r="1154" spans="1:24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  <c r="N1154">
        <f>VLOOKUP(Table58[[#This Row],[CONTROLN]],vlookup_table[],2,FALSE)</f>
        <v>0</v>
      </c>
      <c r="O1154">
        <f>VLOOKUP(Table58[[#This Row],[CONTROLN]],vlookup_table[],4,FALSE)</f>
        <v>3305</v>
      </c>
      <c r="P1154" t="str">
        <f>VLOOKUP(Table58[[#This Row],[CONTROLN]],vlookup_table[],5,FALSE)</f>
        <v>R3</v>
      </c>
      <c r="Q1154">
        <f>VLOOKUP(Table58[[#This Row],[CONTROLN]],vlookup_table[],7,FALSE)</f>
        <v>10</v>
      </c>
      <c r="R1154">
        <f t="shared" ref="R1154:R1217" si="54">IF(OR(O1154="",O1154=0),"",(1997-(1900+INT(O1154/100)))-IF(MOD(O1154,100)&gt;6,1,0))</f>
        <v>64</v>
      </c>
      <c r="S11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54" t="str">
        <f>IF(Table58[[#This Row],[GENDER]]="M","Hombre","Mujer")</f>
        <v>Hombre</v>
      </c>
      <c r="U1154" t="str">
        <f>_xlfn.CONCAT(Table58[[#This Row],[STATE]]," ", Table58[[#This Row],[DOMAIN]])</f>
        <v>MI R3</v>
      </c>
      <c r="V1154" s="2">
        <f t="shared" ref="V1154:V1217" ca="1" si="55">TODAY()</f>
        <v>45915</v>
      </c>
      <c r="W1154" s="3">
        <f t="shared" ref="W1154:W1217" ca="1" si="56">NOW()</f>
        <v>45915.408431249998</v>
      </c>
      <c r="X1154">
        <f>ROUND(Table58[[#This Row],[AVGGIFT]],1)</f>
        <v>9.6999999999999993</v>
      </c>
    </row>
    <row r="1155" spans="1:24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  <c r="N1155">
        <f>VLOOKUP(Table58[[#This Row],[CONTROLN]],vlookup_table[],2,FALSE)</f>
        <v>1</v>
      </c>
      <c r="O1155">
        <f>VLOOKUP(Table58[[#This Row],[CONTROLN]],vlookup_table[],4,FALSE)</f>
        <v>5801</v>
      </c>
      <c r="P1155" t="str">
        <f>VLOOKUP(Table58[[#This Row],[CONTROLN]],vlookup_table[],5,FALSE)</f>
        <v>T1</v>
      </c>
      <c r="Q1155">
        <f>VLOOKUP(Table58[[#This Row],[CONTROLN]],vlookup_table[],7,FALSE)</f>
        <v>9</v>
      </c>
      <c r="R1155">
        <f t="shared" si="54"/>
        <v>39</v>
      </c>
      <c r="S11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55" t="str">
        <f>IF(Table58[[#This Row],[GENDER]]="M","Hombre","Mujer")</f>
        <v>Hombre</v>
      </c>
      <c r="U1155" t="str">
        <f>_xlfn.CONCAT(Table58[[#This Row],[STATE]]," ", Table58[[#This Row],[DOMAIN]])</f>
        <v>GA T1</v>
      </c>
      <c r="V1155" s="2">
        <f t="shared" ca="1" si="55"/>
        <v>45915</v>
      </c>
      <c r="W1155" s="3">
        <f t="shared" ca="1" si="56"/>
        <v>45915.408431249998</v>
      </c>
      <c r="X1155">
        <f>ROUND(Table58[[#This Row],[AVGGIFT]],1)</f>
        <v>5.8</v>
      </c>
    </row>
    <row r="1156" spans="1:24" x14ac:dyDescent="0.35">
      <c r="A1156">
        <v>150587</v>
      </c>
      <c r="B1156" t="s">
        <v>22</v>
      </c>
      <c r="C1156" t="s">
        <v>109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  <c r="N1156">
        <f>VLOOKUP(Table58[[#This Row],[CONTROLN]],vlookup_table[],2,FALSE)</f>
        <v>0</v>
      </c>
      <c r="O1156">
        <f>VLOOKUP(Table58[[#This Row],[CONTROLN]],vlookup_table[],4,FALSE)</f>
        <v>0</v>
      </c>
      <c r="P1156" t="str">
        <f>VLOOKUP(Table58[[#This Row],[CONTROLN]],vlookup_table[],5,FALSE)</f>
        <v>S2</v>
      </c>
      <c r="Q1156">
        <f>VLOOKUP(Table58[[#This Row],[CONTROLN]],vlookup_table[],7,FALSE)</f>
        <v>20</v>
      </c>
      <c r="R1156" t="str">
        <f t="shared" si="54"/>
        <v/>
      </c>
      <c r="S11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56" t="str">
        <f>IF(Table58[[#This Row],[GENDER]]="M","Hombre","Mujer")</f>
        <v>Mujer</v>
      </c>
      <c r="U1156" t="str">
        <f>_xlfn.CONCAT(Table58[[#This Row],[STATE]]," ", Table58[[#This Row],[DOMAIN]])</f>
        <v>CA S2</v>
      </c>
      <c r="V1156" s="2">
        <f t="shared" ca="1" si="55"/>
        <v>45915</v>
      </c>
      <c r="W1156" s="3">
        <f t="shared" ca="1" si="56"/>
        <v>45915.408431249998</v>
      </c>
      <c r="X1156">
        <f>ROUND(Table58[[#This Row],[AVGGIFT]],1)</f>
        <v>10.7</v>
      </c>
    </row>
    <row r="1157" spans="1:24" x14ac:dyDescent="0.35">
      <c r="A1157">
        <v>187191</v>
      </c>
      <c r="B1157" t="s">
        <v>40</v>
      </c>
      <c r="C1157" t="s">
        <v>109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  <c r="N1157">
        <f>VLOOKUP(Table58[[#This Row],[CONTROLN]],vlookup_table[],2,FALSE)</f>
        <v>0</v>
      </c>
      <c r="O1157">
        <f>VLOOKUP(Table58[[#This Row],[CONTROLN]],vlookup_table[],4,FALSE)</f>
        <v>0</v>
      </c>
      <c r="P1157" t="str">
        <f>VLOOKUP(Table58[[#This Row],[CONTROLN]],vlookup_table[],5,FALSE)</f>
        <v>C1</v>
      </c>
      <c r="Q1157">
        <f>VLOOKUP(Table58[[#This Row],[CONTROLN]],vlookup_table[],7,FALSE)</f>
        <v>25</v>
      </c>
      <c r="R1157" t="str">
        <f t="shared" si="54"/>
        <v/>
      </c>
      <c r="S11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57" t="str">
        <f>IF(Table58[[#This Row],[GENDER]]="M","Hombre","Mujer")</f>
        <v>Mujer</v>
      </c>
      <c r="U1157" t="str">
        <f>_xlfn.CONCAT(Table58[[#This Row],[STATE]]," ", Table58[[#This Row],[DOMAIN]])</f>
        <v>GA C1</v>
      </c>
      <c r="V1157" s="2">
        <f t="shared" ca="1" si="55"/>
        <v>45915</v>
      </c>
      <c r="W1157" s="3">
        <f t="shared" ca="1" si="56"/>
        <v>45915.408431249998</v>
      </c>
      <c r="X1157">
        <f>ROUND(Table58[[#This Row],[AVGGIFT]],1)</f>
        <v>15</v>
      </c>
    </row>
    <row r="1158" spans="1:24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  <c r="N1158">
        <f>VLOOKUP(Table58[[#This Row],[CONTROLN]],vlookup_table[],2,FALSE)</f>
        <v>2</v>
      </c>
      <c r="O1158">
        <f>VLOOKUP(Table58[[#This Row],[CONTROLN]],vlookup_table[],4,FALSE)</f>
        <v>2908</v>
      </c>
      <c r="P1158" t="str">
        <f>VLOOKUP(Table58[[#This Row],[CONTROLN]],vlookup_table[],5,FALSE)</f>
        <v>R2</v>
      </c>
      <c r="Q1158">
        <f>VLOOKUP(Table58[[#This Row],[CONTROLN]],vlookup_table[],7,FALSE)</f>
        <v>15</v>
      </c>
      <c r="R1158">
        <f t="shared" si="54"/>
        <v>67</v>
      </c>
      <c r="S11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58" t="str">
        <f>IF(Table58[[#This Row],[GENDER]]="M","Hombre","Mujer")</f>
        <v>Mujer</v>
      </c>
      <c r="U1158" t="str">
        <f>_xlfn.CONCAT(Table58[[#This Row],[STATE]]," ", Table58[[#This Row],[DOMAIN]])</f>
        <v>MN R2</v>
      </c>
      <c r="V1158" s="2">
        <f t="shared" ca="1" si="55"/>
        <v>45915</v>
      </c>
      <c r="W1158" s="3">
        <f t="shared" ca="1" si="56"/>
        <v>45915.408431249998</v>
      </c>
      <c r="X1158">
        <f>ROUND(Table58[[#This Row],[AVGGIFT]],1)</f>
        <v>10.7</v>
      </c>
    </row>
    <row r="1159" spans="1:24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  <c r="N1159">
        <f>VLOOKUP(Table58[[#This Row],[CONTROLN]],vlookup_table[],2,FALSE)</f>
        <v>14</v>
      </c>
      <c r="O1159">
        <f>VLOOKUP(Table58[[#This Row],[CONTROLN]],vlookup_table[],4,FALSE)</f>
        <v>2201</v>
      </c>
      <c r="P1159" t="str">
        <f>VLOOKUP(Table58[[#This Row],[CONTROLN]],vlookup_table[],5,FALSE)</f>
        <v>U1</v>
      </c>
      <c r="Q1159">
        <f>VLOOKUP(Table58[[#This Row],[CONTROLN]],vlookup_table[],7,FALSE)</f>
        <v>25</v>
      </c>
      <c r="R1159">
        <f t="shared" si="54"/>
        <v>75</v>
      </c>
      <c r="S11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59" t="str">
        <f>IF(Table58[[#This Row],[GENDER]]="M","Hombre","Mujer")</f>
        <v>Hombre</v>
      </c>
      <c r="U1159" t="str">
        <f>_xlfn.CONCAT(Table58[[#This Row],[STATE]]," ", Table58[[#This Row],[DOMAIN]])</f>
        <v>CA U1</v>
      </c>
      <c r="V1159" s="2">
        <f t="shared" ca="1" si="55"/>
        <v>45915</v>
      </c>
      <c r="W1159" s="3">
        <f t="shared" ca="1" si="56"/>
        <v>45915.408431249998</v>
      </c>
      <c r="X1159">
        <f>ROUND(Table58[[#This Row],[AVGGIFT]],1)</f>
        <v>20</v>
      </c>
    </row>
    <row r="1160" spans="1:24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  <c r="N1160">
        <f>VLOOKUP(Table58[[#This Row],[CONTROLN]],vlookup_table[],2,FALSE)</f>
        <v>0</v>
      </c>
      <c r="O1160">
        <f>VLOOKUP(Table58[[#This Row],[CONTROLN]],vlookup_table[],4,FALSE)</f>
        <v>4701</v>
      </c>
      <c r="P1160" t="str">
        <f>VLOOKUP(Table58[[#This Row],[CONTROLN]],vlookup_table[],5,FALSE)</f>
        <v>C1</v>
      </c>
      <c r="Q1160">
        <f>VLOOKUP(Table58[[#This Row],[CONTROLN]],vlookup_table[],7,FALSE)</f>
        <v>50</v>
      </c>
      <c r="R1160">
        <f t="shared" si="54"/>
        <v>50</v>
      </c>
      <c r="S11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60" t="str">
        <f>IF(Table58[[#This Row],[GENDER]]="M","Hombre","Mujer")</f>
        <v>Mujer</v>
      </c>
      <c r="U1160" t="str">
        <f>_xlfn.CONCAT(Table58[[#This Row],[STATE]]," ", Table58[[#This Row],[DOMAIN]])</f>
        <v>AE C1</v>
      </c>
      <c r="V1160" s="2">
        <f t="shared" ca="1" si="55"/>
        <v>45915</v>
      </c>
      <c r="W1160" s="3">
        <f t="shared" ca="1" si="56"/>
        <v>45915.408431249998</v>
      </c>
      <c r="X1160">
        <f>ROUND(Table58[[#This Row],[AVGGIFT]],1)</f>
        <v>12.5</v>
      </c>
    </row>
    <row r="1161" spans="1:24" x14ac:dyDescent="0.35">
      <c r="A1161">
        <v>163369</v>
      </c>
      <c r="B1161" t="s">
        <v>22</v>
      </c>
      <c r="C1161" t="s">
        <v>109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  <c r="N1161">
        <f>VLOOKUP(Table58[[#This Row],[CONTROLN]],vlookup_table[],2,FALSE)</f>
        <v>0</v>
      </c>
      <c r="O1161">
        <f>VLOOKUP(Table58[[#This Row],[CONTROLN]],vlookup_table[],4,FALSE)</f>
        <v>0</v>
      </c>
      <c r="P1161" t="str">
        <f>VLOOKUP(Table58[[#This Row],[CONTROLN]],vlookup_table[],5,FALSE)</f>
        <v>U2</v>
      </c>
      <c r="Q1161">
        <f>VLOOKUP(Table58[[#This Row],[CONTROLN]],vlookup_table[],7,FALSE)</f>
        <v>6</v>
      </c>
      <c r="R1161" t="str">
        <f t="shared" si="54"/>
        <v/>
      </c>
      <c r="S11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61" t="str">
        <f>IF(Table58[[#This Row],[GENDER]]="M","Hombre","Mujer")</f>
        <v>Mujer</v>
      </c>
      <c r="U1161" t="str">
        <f>_xlfn.CONCAT(Table58[[#This Row],[STATE]]," ", Table58[[#This Row],[DOMAIN]])</f>
        <v>CA U2</v>
      </c>
      <c r="V1161" s="2">
        <f t="shared" ca="1" si="55"/>
        <v>45915</v>
      </c>
      <c r="W1161" s="3">
        <f t="shared" ca="1" si="56"/>
        <v>45915.408431249998</v>
      </c>
      <c r="X1161">
        <f>ROUND(Table58[[#This Row],[AVGGIFT]],1)</f>
        <v>6</v>
      </c>
    </row>
    <row r="1162" spans="1:24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  <c r="N1162">
        <f>VLOOKUP(Table58[[#This Row],[CONTROLN]],vlookup_table[],2,FALSE)</f>
        <v>2</v>
      </c>
      <c r="O1162">
        <f>VLOOKUP(Table58[[#This Row],[CONTROLN]],vlookup_table[],4,FALSE)</f>
        <v>1201</v>
      </c>
      <c r="P1162" t="str">
        <f>VLOOKUP(Table58[[#This Row],[CONTROLN]],vlookup_table[],5,FALSE)</f>
        <v>T2</v>
      </c>
      <c r="Q1162">
        <f>VLOOKUP(Table58[[#This Row],[CONTROLN]],vlookup_table[],7,FALSE)</f>
        <v>20</v>
      </c>
      <c r="R1162">
        <f t="shared" si="54"/>
        <v>85</v>
      </c>
      <c r="S11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62" t="str">
        <f>IF(Table58[[#This Row],[GENDER]]="M","Hombre","Mujer")</f>
        <v>Mujer</v>
      </c>
      <c r="U1162" t="str">
        <f>_xlfn.CONCAT(Table58[[#This Row],[STATE]]," ", Table58[[#This Row],[DOMAIN]])</f>
        <v>TX T2</v>
      </c>
      <c r="V1162" s="2">
        <f t="shared" ca="1" si="55"/>
        <v>45915</v>
      </c>
      <c r="W1162" s="3">
        <f t="shared" ca="1" si="56"/>
        <v>45915.408431249998</v>
      </c>
      <c r="X1162">
        <f>ROUND(Table58[[#This Row],[AVGGIFT]],1)</f>
        <v>15.3</v>
      </c>
    </row>
    <row r="1163" spans="1:24" x14ac:dyDescent="0.35">
      <c r="A1163">
        <v>18750</v>
      </c>
      <c r="B1163" t="s">
        <v>18</v>
      </c>
      <c r="C1163" t="s">
        <v>17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  <c r="N1163">
        <f>VLOOKUP(Table58[[#This Row],[CONTROLN]],vlookup_table[],2,FALSE)</f>
        <v>0</v>
      </c>
      <c r="O1163">
        <f>VLOOKUP(Table58[[#This Row],[CONTROLN]],vlookup_table[],4,FALSE)</f>
        <v>5201</v>
      </c>
      <c r="P1163" t="str">
        <f>VLOOKUP(Table58[[#This Row],[CONTROLN]],vlookup_table[],5,FALSE)</f>
        <v>T2</v>
      </c>
      <c r="Q1163">
        <f>VLOOKUP(Table58[[#This Row],[CONTROLN]],vlookup_table[],7,FALSE)</f>
        <v>20</v>
      </c>
      <c r="R1163">
        <f t="shared" si="54"/>
        <v>45</v>
      </c>
      <c r="S11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63" t="str">
        <f>IF(Table58[[#This Row],[GENDER]]="M","Hombre","Mujer")</f>
        <v>Mujer</v>
      </c>
      <c r="U1163" t="str">
        <f>_xlfn.CONCAT(Table58[[#This Row],[STATE]]," ", Table58[[#This Row],[DOMAIN]])</f>
        <v>NC T2</v>
      </c>
      <c r="V1163" s="2">
        <f t="shared" ca="1" si="55"/>
        <v>45915</v>
      </c>
      <c r="W1163" s="3">
        <f t="shared" ca="1" si="56"/>
        <v>45915.408431249998</v>
      </c>
      <c r="X1163">
        <f>ROUND(Table58[[#This Row],[AVGGIFT]],1)</f>
        <v>12.5</v>
      </c>
    </row>
    <row r="1164" spans="1:24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  <c r="N1164">
        <f>VLOOKUP(Table58[[#This Row],[CONTROLN]],vlookup_table[],2,FALSE)</f>
        <v>2</v>
      </c>
      <c r="O1164">
        <f>VLOOKUP(Table58[[#This Row],[CONTROLN]],vlookup_table[],4,FALSE)</f>
        <v>4401</v>
      </c>
      <c r="P1164" t="str">
        <f>VLOOKUP(Table58[[#This Row],[CONTROLN]],vlookup_table[],5,FALSE)</f>
        <v>R1</v>
      </c>
      <c r="Q1164">
        <f>VLOOKUP(Table58[[#This Row],[CONTROLN]],vlookup_table[],7,FALSE)</f>
        <v>25</v>
      </c>
      <c r="R1164">
        <f t="shared" si="54"/>
        <v>53</v>
      </c>
      <c r="S11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64" t="str">
        <f>IF(Table58[[#This Row],[GENDER]]="M","Hombre","Mujer")</f>
        <v>Mujer</v>
      </c>
      <c r="U1164" t="str">
        <f>_xlfn.CONCAT(Table58[[#This Row],[STATE]]," ", Table58[[#This Row],[DOMAIN]])</f>
        <v>WI R1</v>
      </c>
      <c r="V1164" s="2">
        <f t="shared" ca="1" si="55"/>
        <v>45915</v>
      </c>
      <c r="W1164" s="3">
        <f t="shared" ca="1" si="56"/>
        <v>45915.408431249998</v>
      </c>
      <c r="X1164">
        <f>ROUND(Table58[[#This Row],[AVGGIFT]],1)</f>
        <v>15</v>
      </c>
    </row>
    <row r="1165" spans="1:24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  <c r="N1165">
        <f>VLOOKUP(Table58[[#This Row],[CONTROLN]],vlookup_table[],2,FALSE)</f>
        <v>0</v>
      </c>
      <c r="O1165">
        <f>VLOOKUP(Table58[[#This Row],[CONTROLN]],vlookup_table[],4,FALSE)</f>
        <v>0</v>
      </c>
      <c r="P1165" t="str">
        <f>VLOOKUP(Table58[[#This Row],[CONTROLN]],vlookup_table[],5,FALSE)</f>
        <v>S1</v>
      </c>
      <c r="Q1165">
        <f>VLOOKUP(Table58[[#This Row],[CONTROLN]],vlookup_table[],7,FALSE)</f>
        <v>10</v>
      </c>
      <c r="R1165" t="str">
        <f t="shared" si="54"/>
        <v/>
      </c>
      <c r="S11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65" t="str">
        <f>IF(Table58[[#This Row],[GENDER]]="M","Hombre","Mujer")</f>
        <v>Mujer</v>
      </c>
      <c r="U1165" t="str">
        <f>_xlfn.CONCAT(Table58[[#This Row],[STATE]]," ", Table58[[#This Row],[DOMAIN]])</f>
        <v>TX S1</v>
      </c>
      <c r="V1165" s="2">
        <f t="shared" ca="1" si="55"/>
        <v>45915</v>
      </c>
      <c r="W1165" s="3">
        <f t="shared" ca="1" si="56"/>
        <v>45915.408431249998</v>
      </c>
      <c r="X1165">
        <f>ROUND(Table58[[#This Row],[AVGGIFT]],1)</f>
        <v>9</v>
      </c>
    </row>
    <row r="1166" spans="1:24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  <c r="N1166">
        <f>VLOOKUP(Table58[[#This Row],[CONTROLN]],vlookup_table[],2,FALSE)</f>
        <v>0</v>
      </c>
      <c r="O1166">
        <f>VLOOKUP(Table58[[#This Row],[CONTROLN]],vlookup_table[],4,FALSE)</f>
        <v>2501</v>
      </c>
      <c r="P1166" t="str">
        <f>VLOOKUP(Table58[[#This Row],[CONTROLN]],vlookup_table[],5,FALSE)</f>
        <v>S2</v>
      </c>
      <c r="Q1166">
        <f>VLOOKUP(Table58[[#This Row],[CONTROLN]],vlookup_table[],7,FALSE)</f>
        <v>5</v>
      </c>
      <c r="R1166">
        <f t="shared" si="54"/>
        <v>72</v>
      </c>
      <c r="S11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66" t="str">
        <f>IF(Table58[[#This Row],[GENDER]]="M","Hombre","Mujer")</f>
        <v>Mujer</v>
      </c>
      <c r="U1166" t="str">
        <f>_xlfn.CONCAT(Table58[[#This Row],[STATE]]," ", Table58[[#This Row],[DOMAIN]])</f>
        <v>MN S2</v>
      </c>
      <c r="V1166" s="2">
        <f t="shared" ca="1" si="55"/>
        <v>45915</v>
      </c>
      <c r="W1166" s="3">
        <f t="shared" ca="1" si="56"/>
        <v>45915.408431249998</v>
      </c>
      <c r="X1166">
        <f>ROUND(Table58[[#This Row],[AVGGIFT]],1)</f>
        <v>5.0999999999999996</v>
      </c>
    </row>
    <row r="1167" spans="1:24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  <c r="N1167">
        <f>VLOOKUP(Table58[[#This Row],[CONTROLN]],vlookup_table[],2,FALSE)</f>
        <v>2</v>
      </c>
      <c r="O1167">
        <f>VLOOKUP(Table58[[#This Row],[CONTROLN]],vlookup_table[],4,FALSE)</f>
        <v>5008</v>
      </c>
      <c r="P1167" t="str">
        <f>VLOOKUP(Table58[[#This Row],[CONTROLN]],vlookup_table[],5,FALSE)</f>
        <v>T2</v>
      </c>
      <c r="Q1167">
        <f>VLOOKUP(Table58[[#This Row],[CONTROLN]],vlookup_table[],7,FALSE)</f>
        <v>25</v>
      </c>
      <c r="R1167">
        <f t="shared" si="54"/>
        <v>46</v>
      </c>
      <c r="S11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67" t="str">
        <f>IF(Table58[[#This Row],[GENDER]]="M","Hombre","Mujer")</f>
        <v>Mujer</v>
      </c>
      <c r="U1167" t="str">
        <f>_xlfn.CONCAT(Table58[[#This Row],[STATE]]," ", Table58[[#This Row],[DOMAIN]])</f>
        <v>WA T2</v>
      </c>
      <c r="V1167" s="2">
        <f t="shared" ca="1" si="55"/>
        <v>45915</v>
      </c>
      <c r="W1167" s="3">
        <f t="shared" ca="1" si="56"/>
        <v>45915.408431249998</v>
      </c>
      <c r="X1167">
        <f>ROUND(Table58[[#This Row],[AVGGIFT]],1)</f>
        <v>11.1</v>
      </c>
    </row>
    <row r="1168" spans="1:24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  <c r="N1168">
        <f>VLOOKUP(Table58[[#This Row],[CONTROLN]],vlookup_table[],2,FALSE)</f>
        <v>1</v>
      </c>
      <c r="O1168">
        <f>VLOOKUP(Table58[[#This Row],[CONTROLN]],vlookup_table[],4,FALSE)</f>
        <v>0</v>
      </c>
      <c r="P1168" t="str">
        <f>VLOOKUP(Table58[[#This Row],[CONTROLN]],vlookup_table[],5,FALSE)</f>
        <v>U1</v>
      </c>
      <c r="Q1168">
        <f>VLOOKUP(Table58[[#This Row],[CONTROLN]],vlookup_table[],7,FALSE)</f>
        <v>10</v>
      </c>
      <c r="R1168" t="str">
        <f t="shared" si="54"/>
        <v/>
      </c>
      <c r="S11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68" t="str">
        <f>IF(Table58[[#This Row],[GENDER]]="M","Hombre","Mujer")</f>
        <v>Hombre</v>
      </c>
      <c r="U1168" t="str">
        <f>_xlfn.CONCAT(Table58[[#This Row],[STATE]]," ", Table58[[#This Row],[DOMAIN]])</f>
        <v>CA U1</v>
      </c>
      <c r="V1168" s="2">
        <f t="shared" ca="1" si="55"/>
        <v>45915</v>
      </c>
      <c r="W1168" s="3">
        <f t="shared" ca="1" si="56"/>
        <v>45915.408431249998</v>
      </c>
      <c r="X1168">
        <f>ROUND(Table58[[#This Row],[AVGGIFT]],1)</f>
        <v>10.7</v>
      </c>
    </row>
    <row r="1169" spans="1:24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  <c r="N1169">
        <f>VLOOKUP(Table58[[#This Row],[CONTROLN]],vlookup_table[],2,FALSE)</f>
        <v>4</v>
      </c>
      <c r="O1169">
        <f>VLOOKUP(Table58[[#This Row],[CONTROLN]],vlookup_table[],4,FALSE)</f>
        <v>2801</v>
      </c>
      <c r="P1169" t="str">
        <f>VLOOKUP(Table58[[#This Row],[CONTROLN]],vlookup_table[],5,FALSE)</f>
        <v>C1</v>
      </c>
      <c r="Q1169">
        <f>VLOOKUP(Table58[[#This Row],[CONTROLN]],vlookup_table[],7,FALSE)</f>
        <v>20</v>
      </c>
      <c r="R1169">
        <f t="shared" si="54"/>
        <v>69</v>
      </c>
      <c r="S11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69" t="str">
        <f>IF(Table58[[#This Row],[GENDER]]="M","Hombre","Mujer")</f>
        <v>Hombre</v>
      </c>
      <c r="U1169" t="str">
        <f>_xlfn.CONCAT(Table58[[#This Row],[STATE]]," ", Table58[[#This Row],[DOMAIN]])</f>
        <v>GA C1</v>
      </c>
      <c r="V1169" s="2">
        <f t="shared" ca="1" si="55"/>
        <v>45915</v>
      </c>
      <c r="W1169" s="3">
        <f t="shared" ca="1" si="56"/>
        <v>45915.408431249998</v>
      </c>
      <c r="X1169">
        <f>ROUND(Table58[[#This Row],[AVGGIFT]],1)</f>
        <v>9.3000000000000007</v>
      </c>
    </row>
    <row r="1170" spans="1:24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  <c r="N1170">
        <f>VLOOKUP(Table58[[#This Row],[CONTROLN]],vlookup_table[],2,FALSE)</f>
        <v>1</v>
      </c>
      <c r="O1170">
        <f>VLOOKUP(Table58[[#This Row],[CONTROLN]],vlookup_table[],4,FALSE)</f>
        <v>6105</v>
      </c>
      <c r="P1170" t="str">
        <f>VLOOKUP(Table58[[#This Row],[CONTROLN]],vlookup_table[],5,FALSE)</f>
        <v>C1</v>
      </c>
      <c r="Q1170">
        <f>VLOOKUP(Table58[[#This Row],[CONTROLN]],vlookup_table[],7,FALSE)</f>
        <v>9</v>
      </c>
      <c r="R1170">
        <f t="shared" si="54"/>
        <v>36</v>
      </c>
      <c r="S11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70" t="str">
        <f>IF(Table58[[#This Row],[GENDER]]="M","Hombre","Mujer")</f>
        <v>Hombre</v>
      </c>
      <c r="U1170" t="str">
        <f>_xlfn.CONCAT(Table58[[#This Row],[STATE]]," ", Table58[[#This Row],[DOMAIN]])</f>
        <v>MI C1</v>
      </c>
      <c r="V1170" s="2">
        <f t="shared" ca="1" si="55"/>
        <v>45915</v>
      </c>
      <c r="W1170" s="3">
        <f t="shared" ca="1" si="56"/>
        <v>45915.408431249998</v>
      </c>
      <c r="X1170">
        <f>ROUND(Table58[[#This Row],[AVGGIFT]],1)</f>
        <v>7.9</v>
      </c>
    </row>
    <row r="1171" spans="1:24" x14ac:dyDescent="0.35">
      <c r="A1171">
        <v>135896</v>
      </c>
      <c r="B1171" t="s">
        <v>56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  <c r="N1171">
        <f>VLOOKUP(Table58[[#This Row],[CONTROLN]],vlookup_table[],2,FALSE)</f>
        <v>0</v>
      </c>
      <c r="O1171">
        <f>VLOOKUP(Table58[[#This Row],[CONTROLN]],vlookup_table[],4,FALSE)</f>
        <v>2501</v>
      </c>
      <c r="P1171" t="str">
        <f>VLOOKUP(Table58[[#This Row],[CONTROLN]],vlookup_table[],5,FALSE)</f>
        <v>C3</v>
      </c>
      <c r="Q1171">
        <f>VLOOKUP(Table58[[#This Row],[CONTROLN]],vlookup_table[],7,FALSE)</f>
        <v>2</v>
      </c>
      <c r="R1171">
        <f t="shared" si="54"/>
        <v>72</v>
      </c>
      <c r="S11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71" t="str">
        <f>IF(Table58[[#This Row],[GENDER]]="M","Hombre","Mujer")</f>
        <v>Hombre</v>
      </c>
      <c r="U1171" t="str">
        <f>_xlfn.CONCAT(Table58[[#This Row],[STATE]]," ", Table58[[#This Row],[DOMAIN]])</f>
        <v>AZ C3</v>
      </c>
      <c r="V1171" s="2">
        <f t="shared" ca="1" si="55"/>
        <v>45915</v>
      </c>
      <c r="W1171" s="3">
        <f t="shared" ca="1" si="56"/>
        <v>45915.408431249998</v>
      </c>
      <c r="X1171">
        <f>ROUND(Table58[[#This Row],[AVGGIFT]],1)</f>
        <v>6.1</v>
      </c>
    </row>
    <row r="1172" spans="1:24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  <c r="N1172">
        <f>VLOOKUP(Table58[[#This Row],[CONTROLN]],vlookup_table[],2,FALSE)</f>
        <v>1</v>
      </c>
      <c r="O1172">
        <f>VLOOKUP(Table58[[#This Row],[CONTROLN]],vlookup_table[],4,FALSE)</f>
        <v>1801</v>
      </c>
      <c r="P1172" t="str">
        <f>VLOOKUP(Table58[[#This Row],[CONTROLN]],vlookup_table[],5,FALSE)</f>
        <v>C2</v>
      </c>
      <c r="Q1172">
        <f>VLOOKUP(Table58[[#This Row],[CONTROLN]],vlookup_table[],7,FALSE)</f>
        <v>12</v>
      </c>
      <c r="R1172">
        <f t="shared" si="54"/>
        <v>79</v>
      </c>
      <c r="S11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72" t="str">
        <f>IF(Table58[[#This Row],[GENDER]]="M","Hombre","Mujer")</f>
        <v>Hombre</v>
      </c>
      <c r="U1172" t="str">
        <f>_xlfn.CONCAT(Table58[[#This Row],[STATE]]," ", Table58[[#This Row],[DOMAIN]])</f>
        <v>FL C2</v>
      </c>
      <c r="V1172" s="2">
        <f t="shared" ca="1" si="55"/>
        <v>45915</v>
      </c>
      <c r="W1172" s="3">
        <f t="shared" ca="1" si="56"/>
        <v>45915.408431249998</v>
      </c>
      <c r="X1172">
        <f>ROUND(Table58[[#This Row],[AVGGIFT]],1)</f>
        <v>11.3</v>
      </c>
    </row>
    <row r="1173" spans="1:24" x14ac:dyDescent="0.35">
      <c r="A1173">
        <v>2396</v>
      </c>
      <c r="B1173" t="s">
        <v>13</v>
      </c>
      <c r="C1173" t="s">
        <v>109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  <c r="N1173">
        <f>VLOOKUP(Table58[[#This Row],[CONTROLN]],vlookup_table[],2,FALSE)</f>
        <v>0</v>
      </c>
      <c r="O1173">
        <f>VLOOKUP(Table58[[#This Row],[CONTROLN]],vlookup_table[],4,FALSE)</f>
        <v>0</v>
      </c>
      <c r="P1173" t="str">
        <f>VLOOKUP(Table58[[#This Row],[CONTROLN]],vlookup_table[],5,FALSE)</f>
        <v>T2</v>
      </c>
      <c r="Q1173">
        <f>VLOOKUP(Table58[[#This Row],[CONTROLN]],vlookup_table[],7,FALSE)</f>
        <v>5</v>
      </c>
      <c r="R1173" t="str">
        <f t="shared" si="54"/>
        <v/>
      </c>
      <c r="S11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73" t="str">
        <f>IF(Table58[[#This Row],[GENDER]]="M","Hombre","Mujer")</f>
        <v>Mujer</v>
      </c>
      <c r="U1173" t="str">
        <f>_xlfn.CONCAT(Table58[[#This Row],[STATE]]," ", Table58[[#This Row],[DOMAIN]])</f>
        <v>FL T2</v>
      </c>
      <c r="V1173" s="2">
        <f t="shared" ca="1" si="55"/>
        <v>45915</v>
      </c>
      <c r="W1173" s="3">
        <f t="shared" ca="1" si="56"/>
        <v>45915.408431249998</v>
      </c>
      <c r="X1173">
        <f>ROUND(Table58[[#This Row],[AVGGIFT]],1)</f>
        <v>8.3000000000000007</v>
      </c>
    </row>
    <row r="1174" spans="1:24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  <c r="N1174">
        <f>VLOOKUP(Table58[[#This Row],[CONTROLN]],vlookup_table[],2,FALSE)</f>
        <v>0</v>
      </c>
      <c r="O1174">
        <f>VLOOKUP(Table58[[#This Row],[CONTROLN]],vlookup_table[],4,FALSE)</f>
        <v>3705</v>
      </c>
      <c r="P1174" t="str">
        <f>VLOOKUP(Table58[[#This Row],[CONTROLN]],vlookup_table[],5,FALSE)</f>
        <v>U4</v>
      </c>
      <c r="Q1174">
        <f>VLOOKUP(Table58[[#This Row],[CONTROLN]],vlookup_table[],7,FALSE)</f>
        <v>10</v>
      </c>
      <c r="R1174">
        <f t="shared" si="54"/>
        <v>60</v>
      </c>
      <c r="S11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74" t="str">
        <f>IF(Table58[[#This Row],[GENDER]]="M","Hombre","Mujer")</f>
        <v>Mujer</v>
      </c>
      <c r="U1174" t="str">
        <f>_xlfn.CONCAT(Table58[[#This Row],[STATE]]," ", Table58[[#This Row],[DOMAIN]])</f>
        <v>IL U4</v>
      </c>
      <c r="V1174" s="2">
        <f t="shared" ca="1" si="55"/>
        <v>45915</v>
      </c>
      <c r="W1174" s="3">
        <f t="shared" ca="1" si="56"/>
        <v>45915.408431249998</v>
      </c>
      <c r="X1174">
        <f>ROUND(Table58[[#This Row],[AVGGIFT]],1)</f>
        <v>8.3000000000000007</v>
      </c>
    </row>
    <row r="1175" spans="1:24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  <c r="N1175">
        <f>VLOOKUP(Table58[[#This Row],[CONTROLN]],vlookup_table[],2,FALSE)</f>
        <v>28</v>
      </c>
      <c r="O1175">
        <f>VLOOKUP(Table58[[#This Row],[CONTROLN]],vlookup_table[],4,FALSE)</f>
        <v>3912</v>
      </c>
      <c r="P1175" t="str">
        <f>VLOOKUP(Table58[[#This Row],[CONTROLN]],vlookup_table[],5,FALSE)</f>
        <v>S3</v>
      </c>
      <c r="Q1175">
        <f>VLOOKUP(Table58[[#This Row],[CONTROLN]],vlookup_table[],7,FALSE)</f>
        <v>17</v>
      </c>
      <c r="R1175">
        <f t="shared" si="54"/>
        <v>57</v>
      </c>
      <c r="S11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75" t="str">
        <f>IF(Table58[[#This Row],[GENDER]]="M","Hombre","Mujer")</f>
        <v>Mujer</v>
      </c>
      <c r="U1175" t="str">
        <f>_xlfn.CONCAT(Table58[[#This Row],[STATE]]," ", Table58[[#This Row],[DOMAIN]])</f>
        <v>IL S3</v>
      </c>
      <c r="V1175" s="2">
        <f t="shared" ca="1" si="55"/>
        <v>45915</v>
      </c>
      <c r="W1175" s="3">
        <f t="shared" ca="1" si="56"/>
        <v>45915.408431249998</v>
      </c>
      <c r="X1175">
        <f>ROUND(Table58[[#This Row],[AVGGIFT]],1)</f>
        <v>12</v>
      </c>
    </row>
    <row r="1176" spans="1:24" x14ac:dyDescent="0.35">
      <c r="A1176">
        <v>116542</v>
      </c>
      <c r="B1176" t="s">
        <v>21</v>
      </c>
      <c r="C1176" t="s">
        <v>109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  <c r="N1176">
        <f>VLOOKUP(Table58[[#This Row],[CONTROLN]],vlookup_table[],2,FALSE)</f>
        <v>0</v>
      </c>
      <c r="O1176">
        <f>VLOOKUP(Table58[[#This Row],[CONTROLN]],vlookup_table[],4,FALSE)</f>
        <v>0</v>
      </c>
      <c r="P1176" t="str">
        <f>VLOOKUP(Table58[[#This Row],[CONTROLN]],vlookup_table[],5,FALSE)</f>
        <v>R3</v>
      </c>
      <c r="Q1176">
        <f>VLOOKUP(Table58[[#This Row],[CONTROLN]],vlookup_table[],7,FALSE)</f>
        <v>20</v>
      </c>
      <c r="R1176" t="str">
        <f t="shared" si="54"/>
        <v/>
      </c>
      <c r="S11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76" t="str">
        <f>IF(Table58[[#This Row],[GENDER]]="M","Hombre","Mujer")</f>
        <v>Mujer</v>
      </c>
      <c r="U1176" t="str">
        <f>_xlfn.CONCAT(Table58[[#This Row],[STATE]]," ", Table58[[#This Row],[DOMAIN]])</f>
        <v>TX R3</v>
      </c>
      <c r="V1176" s="2">
        <f t="shared" ca="1" si="55"/>
        <v>45915</v>
      </c>
      <c r="W1176" s="3">
        <f t="shared" ca="1" si="56"/>
        <v>45915.408431249998</v>
      </c>
      <c r="X1176">
        <f>ROUND(Table58[[#This Row],[AVGGIFT]],1)</f>
        <v>15</v>
      </c>
    </row>
    <row r="1177" spans="1:24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  <c r="N1177">
        <f>VLOOKUP(Table58[[#This Row],[CONTROLN]],vlookup_table[],2,FALSE)</f>
        <v>0</v>
      </c>
      <c r="O1177">
        <f>VLOOKUP(Table58[[#This Row],[CONTROLN]],vlookup_table[],4,FALSE)</f>
        <v>5901</v>
      </c>
      <c r="P1177" t="str">
        <f>VLOOKUP(Table58[[#This Row],[CONTROLN]],vlookup_table[],5,FALSE)</f>
        <v>T2</v>
      </c>
      <c r="Q1177">
        <f>VLOOKUP(Table58[[#This Row],[CONTROLN]],vlookup_table[],7,FALSE)</f>
        <v>25</v>
      </c>
      <c r="R1177">
        <f t="shared" si="54"/>
        <v>38</v>
      </c>
      <c r="S11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77" t="str">
        <f>IF(Table58[[#This Row],[GENDER]]="M","Hombre","Mujer")</f>
        <v>Mujer</v>
      </c>
      <c r="U1177" t="str">
        <f>_xlfn.CONCAT(Table58[[#This Row],[STATE]]," ", Table58[[#This Row],[DOMAIN]])</f>
        <v>GA T2</v>
      </c>
      <c r="V1177" s="2">
        <f t="shared" ca="1" si="55"/>
        <v>45915</v>
      </c>
      <c r="W1177" s="3">
        <f t="shared" ca="1" si="56"/>
        <v>45915.408431249998</v>
      </c>
      <c r="X1177">
        <f>ROUND(Table58[[#This Row],[AVGGIFT]],1)</f>
        <v>20</v>
      </c>
    </row>
    <row r="1178" spans="1:24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  <c r="N1178">
        <f>VLOOKUP(Table58[[#This Row],[CONTROLN]],vlookup_table[],2,FALSE)</f>
        <v>0</v>
      </c>
      <c r="O1178">
        <f>VLOOKUP(Table58[[#This Row],[CONTROLN]],vlookup_table[],4,FALSE)</f>
        <v>0</v>
      </c>
      <c r="P1178" t="str">
        <f>VLOOKUP(Table58[[#This Row],[CONTROLN]],vlookup_table[],5,FALSE)</f>
        <v>R2</v>
      </c>
      <c r="Q1178">
        <f>VLOOKUP(Table58[[#This Row],[CONTROLN]],vlookup_table[],7,FALSE)</f>
        <v>6</v>
      </c>
      <c r="R1178" t="str">
        <f t="shared" si="54"/>
        <v/>
      </c>
      <c r="S11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78" t="str">
        <f>IF(Table58[[#This Row],[GENDER]]="M","Hombre","Mujer")</f>
        <v>Mujer</v>
      </c>
      <c r="U1178" t="str">
        <f>_xlfn.CONCAT(Table58[[#This Row],[STATE]]," ", Table58[[#This Row],[DOMAIN]])</f>
        <v>CA R2</v>
      </c>
      <c r="V1178" s="2">
        <f t="shared" ca="1" si="55"/>
        <v>45915</v>
      </c>
      <c r="W1178" s="3">
        <f t="shared" ca="1" si="56"/>
        <v>45915.408431249998</v>
      </c>
      <c r="X1178">
        <f>ROUND(Table58[[#This Row],[AVGGIFT]],1)</f>
        <v>5.2</v>
      </c>
    </row>
    <row r="1179" spans="1:24" x14ac:dyDescent="0.35">
      <c r="A1179">
        <v>18953</v>
      </c>
      <c r="B1179" t="s">
        <v>18</v>
      </c>
      <c r="C1179" t="s">
        <v>17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  <c r="N1179">
        <f>VLOOKUP(Table58[[#This Row],[CONTROLN]],vlookup_table[],2,FALSE)</f>
        <v>0</v>
      </c>
      <c r="O1179">
        <f>VLOOKUP(Table58[[#This Row],[CONTROLN]],vlookup_table[],4,FALSE)</f>
        <v>4303</v>
      </c>
      <c r="P1179" t="str">
        <f>VLOOKUP(Table58[[#This Row],[CONTROLN]],vlookup_table[],5,FALSE)</f>
        <v>S1</v>
      </c>
      <c r="Q1179">
        <f>VLOOKUP(Table58[[#This Row],[CONTROLN]],vlookup_table[],7,FALSE)</f>
        <v>11</v>
      </c>
      <c r="R1179">
        <f t="shared" si="54"/>
        <v>54</v>
      </c>
      <c r="S11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79" t="str">
        <f>IF(Table58[[#This Row],[GENDER]]="M","Hombre","Mujer")</f>
        <v>Mujer</v>
      </c>
      <c r="U1179" t="str">
        <f>_xlfn.CONCAT(Table58[[#This Row],[STATE]]," ", Table58[[#This Row],[DOMAIN]])</f>
        <v>NC S1</v>
      </c>
      <c r="V1179" s="2">
        <f t="shared" ca="1" si="55"/>
        <v>45915</v>
      </c>
      <c r="W1179" s="3">
        <f t="shared" ca="1" si="56"/>
        <v>45915.408431249998</v>
      </c>
      <c r="X1179">
        <f>ROUND(Table58[[#This Row],[AVGGIFT]],1)</f>
        <v>7.3</v>
      </c>
    </row>
    <row r="1180" spans="1:24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  <c r="N1180">
        <f>VLOOKUP(Table58[[#This Row],[CONTROLN]],vlookup_table[],2,FALSE)</f>
        <v>0</v>
      </c>
      <c r="O1180">
        <f>VLOOKUP(Table58[[#This Row],[CONTROLN]],vlookup_table[],4,FALSE)</f>
        <v>1208</v>
      </c>
      <c r="P1180" t="str">
        <f>VLOOKUP(Table58[[#This Row],[CONTROLN]],vlookup_table[],5,FALSE)</f>
        <v>R2</v>
      </c>
      <c r="Q1180">
        <f>VLOOKUP(Table58[[#This Row],[CONTROLN]],vlookup_table[],7,FALSE)</f>
        <v>16</v>
      </c>
      <c r="R1180">
        <f t="shared" si="54"/>
        <v>84</v>
      </c>
      <c r="S11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80" t="str">
        <f>IF(Table58[[#This Row],[GENDER]]="M","Hombre","Mujer")</f>
        <v>Mujer</v>
      </c>
      <c r="U1180" t="str">
        <f>_xlfn.CONCAT(Table58[[#This Row],[STATE]]," ", Table58[[#This Row],[DOMAIN]])</f>
        <v>MO R2</v>
      </c>
      <c r="V1180" s="2">
        <f t="shared" ca="1" si="55"/>
        <v>45915</v>
      </c>
      <c r="W1180" s="3">
        <f t="shared" ca="1" si="56"/>
        <v>45915.408431249998</v>
      </c>
      <c r="X1180">
        <f>ROUND(Table58[[#This Row],[AVGGIFT]],1)</f>
        <v>10.1</v>
      </c>
    </row>
    <row r="1181" spans="1:24" x14ac:dyDescent="0.35">
      <c r="A1181">
        <v>136372</v>
      </c>
      <c r="B1181" t="s">
        <v>56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  <c r="N1181">
        <f>VLOOKUP(Table58[[#This Row],[CONTROLN]],vlookup_table[],2,FALSE)</f>
        <v>1</v>
      </c>
      <c r="O1181">
        <f>VLOOKUP(Table58[[#This Row],[CONTROLN]],vlookup_table[],4,FALSE)</f>
        <v>1901</v>
      </c>
      <c r="P1181" t="str">
        <f>VLOOKUP(Table58[[#This Row],[CONTROLN]],vlookup_table[],5,FALSE)</f>
        <v>C1</v>
      </c>
      <c r="Q1181">
        <f>VLOOKUP(Table58[[#This Row],[CONTROLN]],vlookup_table[],7,FALSE)</f>
        <v>10</v>
      </c>
      <c r="R1181">
        <f t="shared" si="54"/>
        <v>78</v>
      </c>
      <c r="S11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81" t="str">
        <f>IF(Table58[[#This Row],[GENDER]]="M","Hombre","Mujer")</f>
        <v>Hombre</v>
      </c>
      <c r="U1181" t="str">
        <f>_xlfn.CONCAT(Table58[[#This Row],[STATE]]," ", Table58[[#This Row],[DOMAIN]])</f>
        <v>AZ C1</v>
      </c>
      <c r="V1181" s="2">
        <f t="shared" ca="1" si="55"/>
        <v>45915</v>
      </c>
      <c r="W1181" s="3">
        <f t="shared" ca="1" si="56"/>
        <v>45915.408431249998</v>
      </c>
      <c r="X1181">
        <f>ROUND(Table58[[#This Row],[AVGGIFT]],1)</f>
        <v>25</v>
      </c>
    </row>
    <row r="1182" spans="1:24" x14ac:dyDescent="0.35">
      <c r="A1182">
        <v>19581</v>
      </c>
      <c r="B1182" t="s">
        <v>18</v>
      </c>
      <c r="C1182" t="s">
        <v>17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  <c r="N1182">
        <f>VLOOKUP(Table58[[#This Row],[CONTROLN]],vlookup_table[],2,FALSE)</f>
        <v>2</v>
      </c>
      <c r="O1182">
        <f>VLOOKUP(Table58[[#This Row],[CONTROLN]],vlookup_table[],4,FALSE)</f>
        <v>3703</v>
      </c>
      <c r="P1182" t="str">
        <f>VLOOKUP(Table58[[#This Row],[CONTROLN]],vlookup_table[],5,FALSE)</f>
        <v>S2</v>
      </c>
      <c r="Q1182">
        <f>VLOOKUP(Table58[[#This Row],[CONTROLN]],vlookup_table[],7,FALSE)</f>
        <v>25</v>
      </c>
      <c r="R1182">
        <f t="shared" si="54"/>
        <v>60</v>
      </c>
      <c r="S11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82" t="str">
        <f>IF(Table58[[#This Row],[GENDER]]="M","Hombre","Mujer")</f>
        <v>Mujer</v>
      </c>
      <c r="U1182" t="str">
        <f>_xlfn.CONCAT(Table58[[#This Row],[STATE]]," ", Table58[[#This Row],[DOMAIN]])</f>
        <v>NC S2</v>
      </c>
      <c r="V1182" s="2">
        <f t="shared" ca="1" si="55"/>
        <v>45915</v>
      </c>
      <c r="W1182" s="3">
        <f t="shared" ca="1" si="56"/>
        <v>45915.408431249998</v>
      </c>
      <c r="X1182">
        <f>ROUND(Table58[[#This Row],[AVGGIFT]],1)</f>
        <v>6.7</v>
      </c>
    </row>
    <row r="1183" spans="1:24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  <c r="N1183">
        <f>VLOOKUP(Table58[[#This Row],[CONTROLN]],vlookup_table[],2,FALSE)</f>
        <v>1</v>
      </c>
      <c r="O1183">
        <f>VLOOKUP(Table58[[#This Row],[CONTROLN]],vlookup_table[],4,FALSE)</f>
        <v>3101</v>
      </c>
      <c r="P1183" t="str">
        <f>VLOOKUP(Table58[[#This Row],[CONTROLN]],vlookup_table[],5,FALSE)</f>
        <v>U1</v>
      </c>
      <c r="Q1183">
        <f>VLOOKUP(Table58[[#This Row],[CONTROLN]],vlookup_table[],7,FALSE)</f>
        <v>15</v>
      </c>
      <c r="R1183">
        <f t="shared" si="54"/>
        <v>66</v>
      </c>
      <c r="S11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83" t="str">
        <f>IF(Table58[[#This Row],[GENDER]]="M","Hombre","Mujer")</f>
        <v>Hombre</v>
      </c>
      <c r="U1183" t="str">
        <f>_xlfn.CONCAT(Table58[[#This Row],[STATE]]," ", Table58[[#This Row],[DOMAIN]])</f>
        <v>TX U1</v>
      </c>
      <c r="V1183" s="2">
        <f t="shared" ca="1" si="55"/>
        <v>45915</v>
      </c>
      <c r="W1183" s="3">
        <f t="shared" ca="1" si="56"/>
        <v>45915.408431249998</v>
      </c>
      <c r="X1183">
        <f>ROUND(Table58[[#This Row],[AVGGIFT]],1)</f>
        <v>15</v>
      </c>
    </row>
    <row r="1184" spans="1:24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  <c r="N1184">
        <f>VLOOKUP(Table58[[#This Row],[CONTROLN]],vlookup_table[],2,FALSE)</f>
        <v>0</v>
      </c>
      <c r="O1184">
        <f>VLOOKUP(Table58[[#This Row],[CONTROLN]],vlookup_table[],4,FALSE)</f>
        <v>5101</v>
      </c>
      <c r="P1184" t="str">
        <f>VLOOKUP(Table58[[#This Row],[CONTROLN]],vlookup_table[],5,FALSE)</f>
        <v>T2</v>
      </c>
      <c r="Q1184">
        <f>VLOOKUP(Table58[[#This Row],[CONTROLN]],vlookup_table[],7,FALSE)</f>
        <v>20</v>
      </c>
      <c r="R1184">
        <f t="shared" si="54"/>
        <v>46</v>
      </c>
      <c r="S11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84" t="str">
        <f>IF(Table58[[#This Row],[GENDER]]="M","Hombre","Mujer")</f>
        <v>Mujer</v>
      </c>
      <c r="U1184" t="str">
        <f>_xlfn.CONCAT(Table58[[#This Row],[STATE]]," ", Table58[[#This Row],[DOMAIN]])</f>
        <v>MO T2</v>
      </c>
      <c r="V1184" s="2">
        <f t="shared" ca="1" si="55"/>
        <v>45915</v>
      </c>
      <c r="W1184" s="3">
        <f t="shared" ca="1" si="56"/>
        <v>45915.408431249998</v>
      </c>
      <c r="X1184">
        <f>ROUND(Table58[[#This Row],[AVGGIFT]],1)</f>
        <v>5.6</v>
      </c>
    </row>
    <row r="1185" spans="1:24" x14ac:dyDescent="0.35">
      <c r="A1185">
        <v>54441</v>
      </c>
      <c r="B1185" t="s">
        <v>63</v>
      </c>
      <c r="C1185" t="s">
        <v>17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  <c r="N1185">
        <f>VLOOKUP(Table58[[#This Row],[CONTROLN]],vlookup_table[],2,FALSE)</f>
        <v>2</v>
      </c>
      <c r="O1185">
        <f>VLOOKUP(Table58[[#This Row],[CONTROLN]],vlookup_table[],4,FALSE)</f>
        <v>4107</v>
      </c>
      <c r="P1185" t="str">
        <f>VLOOKUP(Table58[[#This Row],[CONTROLN]],vlookup_table[],5,FALSE)</f>
        <v>R3</v>
      </c>
      <c r="Q1185">
        <f>VLOOKUP(Table58[[#This Row],[CONTROLN]],vlookup_table[],7,FALSE)</f>
        <v>30</v>
      </c>
      <c r="R1185">
        <f t="shared" si="54"/>
        <v>55</v>
      </c>
      <c r="S11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85" t="str">
        <f>IF(Table58[[#This Row],[GENDER]]="M","Hombre","Mujer")</f>
        <v>Mujer</v>
      </c>
      <c r="U1185" t="str">
        <f>_xlfn.CONCAT(Table58[[#This Row],[STATE]]," ", Table58[[#This Row],[DOMAIN]])</f>
        <v>MS R3</v>
      </c>
      <c r="V1185" s="2">
        <f t="shared" ca="1" si="55"/>
        <v>45915</v>
      </c>
      <c r="W1185" s="3">
        <f t="shared" ca="1" si="56"/>
        <v>45915.408431249998</v>
      </c>
      <c r="X1185">
        <f>ROUND(Table58[[#This Row],[AVGGIFT]],1)</f>
        <v>12.8</v>
      </c>
    </row>
    <row r="1186" spans="1:24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  <c r="N1186">
        <f>VLOOKUP(Table58[[#This Row],[CONTROLN]],vlookup_table[],2,FALSE)</f>
        <v>0</v>
      </c>
      <c r="O1186">
        <f>VLOOKUP(Table58[[#This Row],[CONTROLN]],vlookup_table[],4,FALSE)</f>
        <v>2709</v>
      </c>
      <c r="P1186" t="str">
        <f>VLOOKUP(Table58[[#This Row],[CONTROLN]],vlookup_table[],5,FALSE)</f>
        <v>U1</v>
      </c>
      <c r="Q1186">
        <f>VLOOKUP(Table58[[#This Row],[CONTROLN]],vlookup_table[],7,FALSE)</f>
        <v>10</v>
      </c>
      <c r="R1186">
        <f t="shared" si="54"/>
        <v>69</v>
      </c>
      <c r="S11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86" t="str">
        <f>IF(Table58[[#This Row],[GENDER]]="M","Hombre","Mujer")</f>
        <v>Mujer</v>
      </c>
      <c r="U1186" t="str">
        <f>_xlfn.CONCAT(Table58[[#This Row],[STATE]]," ", Table58[[#This Row],[DOMAIN]])</f>
        <v>CA U1</v>
      </c>
      <c r="V1186" s="2">
        <f t="shared" ca="1" si="55"/>
        <v>45915</v>
      </c>
      <c r="W1186" s="3">
        <f t="shared" ca="1" si="56"/>
        <v>45915.408431249998</v>
      </c>
      <c r="X1186">
        <f>ROUND(Table58[[#This Row],[AVGGIFT]],1)</f>
        <v>8.6</v>
      </c>
    </row>
    <row r="1187" spans="1:24" x14ac:dyDescent="0.35">
      <c r="A1187">
        <v>39257</v>
      </c>
      <c r="B1187" t="s">
        <v>13</v>
      </c>
      <c r="C1187" t="s">
        <v>109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  <c r="N1187">
        <f>VLOOKUP(Table58[[#This Row],[CONTROLN]],vlookup_table[],2,FALSE)</f>
        <v>1002</v>
      </c>
      <c r="O1187">
        <f>VLOOKUP(Table58[[#This Row],[CONTROLN]],vlookup_table[],4,FALSE)</f>
        <v>7001</v>
      </c>
      <c r="P1187" t="str">
        <f>VLOOKUP(Table58[[#This Row],[CONTROLN]],vlookup_table[],5,FALSE)</f>
        <v>S2</v>
      </c>
      <c r="Q1187">
        <f>VLOOKUP(Table58[[#This Row],[CONTROLN]],vlookup_table[],7,FALSE)</f>
        <v>25</v>
      </c>
      <c r="R1187">
        <f t="shared" si="54"/>
        <v>27</v>
      </c>
      <c r="S11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87" t="str">
        <f>IF(Table58[[#This Row],[GENDER]]="M","Hombre","Mujer")</f>
        <v>Mujer</v>
      </c>
      <c r="U1187" t="str">
        <f>_xlfn.CONCAT(Table58[[#This Row],[STATE]]," ", Table58[[#This Row],[DOMAIN]])</f>
        <v>FL S2</v>
      </c>
      <c r="V1187" s="2">
        <f t="shared" ca="1" si="55"/>
        <v>45915</v>
      </c>
      <c r="W1187" s="3">
        <f t="shared" ca="1" si="56"/>
        <v>45915.408431249998</v>
      </c>
      <c r="X1187">
        <f>ROUND(Table58[[#This Row],[AVGGIFT]],1)</f>
        <v>9.3000000000000007</v>
      </c>
    </row>
    <row r="1188" spans="1:24" x14ac:dyDescent="0.35">
      <c r="A1188">
        <v>136716</v>
      </c>
      <c r="B1188" t="s">
        <v>56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  <c r="N1188">
        <f>VLOOKUP(Table58[[#This Row],[CONTROLN]],vlookup_table[],2,FALSE)</f>
        <v>1</v>
      </c>
      <c r="O1188">
        <f>VLOOKUP(Table58[[#This Row],[CONTROLN]],vlookup_table[],4,FALSE)</f>
        <v>0</v>
      </c>
      <c r="P1188" t="str">
        <f>VLOOKUP(Table58[[#This Row],[CONTROLN]],vlookup_table[],5,FALSE)</f>
        <v>C1</v>
      </c>
      <c r="Q1188">
        <f>VLOOKUP(Table58[[#This Row],[CONTROLN]],vlookup_table[],7,FALSE)</f>
        <v>25</v>
      </c>
      <c r="R1188" t="str">
        <f t="shared" si="54"/>
        <v/>
      </c>
      <c r="S11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88" t="str">
        <f>IF(Table58[[#This Row],[GENDER]]="M","Hombre","Mujer")</f>
        <v>Hombre</v>
      </c>
      <c r="U1188" t="str">
        <f>_xlfn.CONCAT(Table58[[#This Row],[STATE]]," ", Table58[[#This Row],[DOMAIN]])</f>
        <v>AZ C1</v>
      </c>
      <c r="V1188" s="2">
        <f t="shared" ca="1" si="55"/>
        <v>45915</v>
      </c>
      <c r="W1188" s="3">
        <f t="shared" ca="1" si="56"/>
        <v>45915.408431249998</v>
      </c>
      <c r="X1188">
        <f>ROUND(Table58[[#This Row],[AVGGIFT]],1)</f>
        <v>12.5</v>
      </c>
    </row>
    <row r="1189" spans="1:24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  <c r="N1189">
        <f>VLOOKUP(Table58[[#This Row],[CONTROLN]],vlookup_table[],2,FALSE)</f>
        <v>0</v>
      </c>
      <c r="O1189">
        <f>VLOOKUP(Table58[[#This Row],[CONTROLN]],vlookup_table[],4,FALSE)</f>
        <v>4911</v>
      </c>
      <c r="P1189" t="str">
        <f>VLOOKUP(Table58[[#This Row],[CONTROLN]],vlookup_table[],5,FALSE)</f>
        <v>U1</v>
      </c>
      <c r="Q1189">
        <f>VLOOKUP(Table58[[#This Row],[CONTROLN]],vlookup_table[],7,FALSE)</f>
        <v>20</v>
      </c>
      <c r="R1189">
        <f t="shared" si="54"/>
        <v>47</v>
      </c>
      <c r="S11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189" t="str">
        <f>IF(Table58[[#This Row],[GENDER]]="M","Hombre","Mujer")</f>
        <v>Mujer</v>
      </c>
      <c r="U1189" t="str">
        <f>_xlfn.CONCAT(Table58[[#This Row],[STATE]]," ", Table58[[#This Row],[DOMAIN]])</f>
        <v>CA U1</v>
      </c>
      <c r="V1189" s="2">
        <f t="shared" ca="1" si="55"/>
        <v>45915</v>
      </c>
      <c r="W1189" s="3">
        <f t="shared" ca="1" si="56"/>
        <v>45915.408431249998</v>
      </c>
      <c r="X1189">
        <f>ROUND(Table58[[#This Row],[AVGGIFT]],1)</f>
        <v>18.3</v>
      </c>
    </row>
    <row r="1190" spans="1:24" x14ac:dyDescent="0.35">
      <c r="A1190">
        <v>40351</v>
      </c>
      <c r="B1190" t="s">
        <v>13</v>
      </c>
      <c r="C1190" t="s">
        <v>109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  <c r="N1190">
        <f>VLOOKUP(Table58[[#This Row],[CONTROLN]],vlookup_table[],2,FALSE)</f>
        <v>0</v>
      </c>
      <c r="O1190">
        <f>VLOOKUP(Table58[[#This Row],[CONTROLN]],vlookup_table[],4,FALSE)</f>
        <v>0</v>
      </c>
      <c r="P1190" t="str">
        <f>VLOOKUP(Table58[[#This Row],[CONTROLN]],vlookup_table[],5,FALSE)</f>
        <v>S2</v>
      </c>
      <c r="Q1190">
        <f>VLOOKUP(Table58[[#This Row],[CONTROLN]],vlookup_table[],7,FALSE)</f>
        <v>30</v>
      </c>
      <c r="R1190" t="str">
        <f t="shared" si="54"/>
        <v/>
      </c>
      <c r="S11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190" t="str">
        <f>IF(Table58[[#This Row],[GENDER]]="M","Hombre","Mujer")</f>
        <v>Mujer</v>
      </c>
      <c r="U1190" t="str">
        <f>_xlfn.CONCAT(Table58[[#This Row],[STATE]]," ", Table58[[#This Row],[DOMAIN]])</f>
        <v>FL S2</v>
      </c>
      <c r="V1190" s="2">
        <f t="shared" ca="1" si="55"/>
        <v>45915</v>
      </c>
      <c r="W1190" s="3">
        <f t="shared" ca="1" si="56"/>
        <v>45915.408431249998</v>
      </c>
      <c r="X1190">
        <f>ROUND(Table58[[#This Row],[AVGGIFT]],1)</f>
        <v>28</v>
      </c>
    </row>
    <row r="1191" spans="1:24" x14ac:dyDescent="0.35">
      <c r="A1191">
        <v>43321</v>
      </c>
      <c r="B1191" t="s">
        <v>13</v>
      </c>
      <c r="C1191" t="s">
        <v>109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  <c r="N1191">
        <f>VLOOKUP(Table58[[#This Row],[CONTROLN]],vlookup_table[],2,FALSE)</f>
        <v>0</v>
      </c>
      <c r="O1191">
        <f>VLOOKUP(Table58[[#This Row],[CONTROLN]],vlookup_table[],4,FALSE)</f>
        <v>2301</v>
      </c>
      <c r="P1191" t="str">
        <f>VLOOKUP(Table58[[#This Row],[CONTROLN]],vlookup_table[],5,FALSE)</f>
        <v>C1</v>
      </c>
      <c r="Q1191">
        <f>VLOOKUP(Table58[[#This Row],[CONTROLN]],vlookup_table[],7,FALSE)</f>
        <v>25</v>
      </c>
      <c r="R1191">
        <f t="shared" si="54"/>
        <v>74</v>
      </c>
      <c r="S11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91" t="str">
        <f>IF(Table58[[#This Row],[GENDER]]="M","Hombre","Mujer")</f>
        <v>Mujer</v>
      </c>
      <c r="U1191" t="str">
        <f>_xlfn.CONCAT(Table58[[#This Row],[STATE]]," ", Table58[[#This Row],[DOMAIN]])</f>
        <v>FL C1</v>
      </c>
      <c r="V1191" s="2">
        <f t="shared" ca="1" si="55"/>
        <v>45915</v>
      </c>
      <c r="W1191" s="3">
        <f t="shared" ca="1" si="56"/>
        <v>45915.408431249998</v>
      </c>
      <c r="X1191">
        <f>ROUND(Table58[[#This Row],[AVGGIFT]],1)</f>
        <v>25</v>
      </c>
    </row>
    <row r="1192" spans="1:24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  <c r="N1192">
        <f>VLOOKUP(Table58[[#This Row],[CONTROLN]],vlookup_table[],2,FALSE)</f>
        <v>0</v>
      </c>
      <c r="O1192">
        <f>VLOOKUP(Table58[[#This Row],[CONTROLN]],vlookup_table[],4,FALSE)</f>
        <v>3401</v>
      </c>
      <c r="P1192" t="str">
        <f>VLOOKUP(Table58[[#This Row],[CONTROLN]],vlookup_table[],5,FALSE)</f>
        <v/>
      </c>
      <c r="Q1192">
        <f>VLOOKUP(Table58[[#This Row],[CONTROLN]],vlookup_table[],7,FALSE)</f>
        <v>3</v>
      </c>
      <c r="R1192">
        <f t="shared" si="54"/>
        <v>63</v>
      </c>
      <c r="S119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192" t="str">
        <f>IF(Table58[[#This Row],[GENDER]]="M","Hombre","Mujer")</f>
        <v>Mujer</v>
      </c>
      <c r="U1192" t="str">
        <f>_xlfn.CONCAT(Table58[[#This Row],[STATE]]," ", Table58[[#This Row],[DOMAIN]])</f>
        <v xml:space="preserve">MI </v>
      </c>
      <c r="V1192" s="2">
        <f t="shared" ca="1" si="55"/>
        <v>45915</v>
      </c>
      <c r="W1192" s="3">
        <f t="shared" ca="1" si="56"/>
        <v>45915.408431249998</v>
      </c>
      <c r="X1192">
        <f>ROUND(Table58[[#This Row],[AVGGIFT]],1)</f>
        <v>9.3000000000000007</v>
      </c>
    </row>
    <row r="1193" spans="1:24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  <c r="N1193">
        <f>VLOOKUP(Table58[[#This Row],[CONTROLN]],vlookup_table[],2,FALSE)</f>
        <v>1</v>
      </c>
      <c r="O1193">
        <f>VLOOKUP(Table58[[#This Row],[CONTROLN]],vlookup_table[],4,FALSE)</f>
        <v>0</v>
      </c>
      <c r="P1193" t="str">
        <f>VLOOKUP(Table58[[#This Row],[CONTROLN]],vlookup_table[],5,FALSE)</f>
        <v>R2</v>
      </c>
      <c r="Q1193">
        <f>VLOOKUP(Table58[[#This Row],[CONTROLN]],vlookup_table[],7,FALSE)</f>
        <v>25</v>
      </c>
      <c r="R1193" t="str">
        <f t="shared" si="54"/>
        <v/>
      </c>
      <c r="S11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93" t="str">
        <f>IF(Table58[[#This Row],[GENDER]]="M","Hombre","Mujer")</f>
        <v>Hombre</v>
      </c>
      <c r="U1193" t="str">
        <f>_xlfn.CONCAT(Table58[[#This Row],[STATE]]," ", Table58[[#This Row],[DOMAIN]])</f>
        <v>TX R2</v>
      </c>
      <c r="V1193" s="2">
        <f t="shared" ca="1" si="55"/>
        <v>45915</v>
      </c>
      <c r="W1193" s="3">
        <f t="shared" ca="1" si="56"/>
        <v>45915.408431249998</v>
      </c>
      <c r="X1193">
        <f>ROUND(Table58[[#This Row],[AVGGIFT]],1)</f>
        <v>16.399999999999999</v>
      </c>
    </row>
    <row r="1194" spans="1:24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  <c r="N1194">
        <f>VLOOKUP(Table58[[#This Row],[CONTROLN]],vlookup_table[],2,FALSE)</f>
        <v>2</v>
      </c>
      <c r="O1194">
        <f>VLOOKUP(Table58[[#This Row],[CONTROLN]],vlookup_table[],4,FALSE)</f>
        <v>2101</v>
      </c>
      <c r="P1194" t="str">
        <f>VLOOKUP(Table58[[#This Row],[CONTROLN]],vlookup_table[],5,FALSE)</f>
        <v>C3</v>
      </c>
      <c r="Q1194">
        <f>VLOOKUP(Table58[[#This Row],[CONTROLN]],vlookup_table[],7,FALSE)</f>
        <v>10</v>
      </c>
      <c r="R1194">
        <f t="shared" si="54"/>
        <v>76</v>
      </c>
      <c r="S11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94" t="str">
        <f>IF(Table58[[#This Row],[GENDER]]="M","Hombre","Mujer")</f>
        <v>Mujer</v>
      </c>
      <c r="U1194" t="str">
        <f>_xlfn.CONCAT(Table58[[#This Row],[STATE]]," ", Table58[[#This Row],[DOMAIN]])</f>
        <v>SC C3</v>
      </c>
      <c r="V1194" s="2">
        <f t="shared" ca="1" si="55"/>
        <v>45915</v>
      </c>
      <c r="W1194" s="3">
        <f t="shared" ca="1" si="56"/>
        <v>45915.408431249998</v>
      </c>
      <c r="X1194">
        <f>ROUND(Table58[[#This Row],[AVGGIFT]],1)</f>
        <v>4.9000000000000004</v>
      </c>
    </row>
    <row r="1195" spans="1:24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  <c r="N1195">
        <f>VLOOKUP(Table58[[#This Row],[CONTROLN]],vlookup_table[],2,FALSE)</f>
        <v>0</v>
      </c>
      <c r="O1195">
        <f>VLOOKUP(Table58[[#This Row],[CONTROLN]],vlookup_table[],4,FALSE)</f>
        <v>0</v>
      </c>
      <c r="P1195" t="str">
        <f>VLOOKUP(Table58[[#This Row],[CONTROLN]],vlookup_table[],5,FALSE)</f>
        <v>T2</v>
      </c>
      <c r="Q1195">
        <f>VLOOKUP(Table58[[#This Row],[CONTROLN]],vlookup_table[],7,FALSE)</f>
        <v>5</v>
      </c>
      <c r="R1195" t="str">
        <f t="shared" si="54"/>
        <v/>
      </c>
      <c r="S11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95" t="str">
        <f>IF(Table58[[#This Row],[GENDER]]="M","Hombre","Mujer")</f>
        <v>Mujer</v>
      </c>
      <c r="U1195" t="str">
        <f>_xlfn.CONCAT(Table58[[#This Row],[STATE]]," ", Table58[[#This Row],[DOMAIN]])</f>
        <v>MI T2</v>
      </c>
      <c r="V1195" s="2">
        <f t="shared" ca="1" si="55"/>
        <v>45915</v>
      </c>
      <c r="W1195" s="3">
        <f t="shared" ca="1" si="56"/>
        <v>45915.408431249998</v>
      </c>
      <c r="X1195">
        <f>ROUND(Table58[[#This Row],[AVGGIFT]],1)</f>
        <v>8.1999999999999993</v>
      </c>
    </row>
    <row r="1196" spans="1:24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  <c r="N1196">
        <f>VLOOKUP(Table58[[#This Row],[CONTROLN]],vlookup_table[],2,FALSE)</f>
        <v>0</v>
      </c>
      <c r="O1196">
        <f>VLOOKUP(Table58[[#This Row],[CONTROLN]],vlookup_table[],4,FALSE)</f>
        <v>201</v>
      </c>
      <c r="P1196" t="str">
        <f>VLOOKUP(Table58[[#This Row],[CONTROLN]],vlookup_table[],5,FALSE)</f>
        <v>R2</v>
      </c>
      <c r="Q1196">
        <f>VLOOKUP(Table58[[#This Row],[CONTROLN]],vlookup_table[],7,FALSE)</f>
        <v>10</v>
      </c>
      <c r="R1196">
        <f t="shared" si="54"/>
        <v>95</v>
      </c>
      <c r="S11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96" t="str">
        <f>IF(Table58[[#This Row],[GENDER]]="M","Hombre","Mujer")</f>
        <v>Mujer</v>
      </c>
      <c r="U1196" t="str">
        <f>_xlfn.CONCAT(Table58[[#This Row],[STATE]]," ", Table58[[#This Row],[DOMAIN]])</f>
        <v>IL R2</v>
      </c>
      <c r="V1196" s="2">
        <f t="shared" ca="1" si="55"/>
        <v>45915</v>
      </c>
      <c r="W1196" s="3">
        <f t="shared" ca="1" si="56"/>
        <v>45915.408431249998</v>
      </c>
      <c r="X1196">
        <f>ROUND(Table58[[#This Row],[AVGGIFT]],1)</f>
        <v>5.7</v>
      </c>
    </row>
    <row r="1197" spans="1:24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  <c r="N1197">
        <f>VLOOKUP(Table58[[#This Row],[CONTROLN]],vlookup_table[],2,FALSE)</f>
        <v>1</v>
      </c>
      <c r="O1197">
        <f>VLOOKUP(Table58[[#This Row],[CONTROLN]],vlookup_table[],4,FALSE)</f>
        <v>0</v>
      </c>
      <c r="P1197" t="str">
        <f>VLOOKUP(Table58[[#This Row],[CONTROLN]],vlookup_table[],5,FALSE)</f>
        <v>R2</v>
      </c>
      <c r="Q1197">
        <f>VLOOKUP(Table58[[#This Row],[CONTROLN]],vlookup_table[],7,FALSE)</f>
        <v>6</v>
      </c>
      <c r="R1197" t="str">
        <f t="shared" si="54"/>
        <v/>
      </c>
      <c r="S11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197" t="str">
        <f>IF(Table58[[#This Row],[GENDER]]="M","Hombre","Mujer")</f>
        <v>Hombre</v>
      </c>
      <c r="U1197" t="str">
        <f>_xlfn.CONCAT(Table58[[#This Row],[STATE]]," ", Table58[[#This Row],[DOMAIN]])</f>
        <v>MS R2</v>
      </c>
      <c r="V1197" s="2">
        <f t="shared" ca="1" si="55"/>
        <v>45915</v>
      </c>
      <c r="W1197" s="3">
        <f t="shared" ca="1" si="56"/>
        <v>45915.408431249998</v>
      </c>
      <c r="X1197">
        <f>ROUND(Table58[[#This Row],[AVGGIFT]],1)</f>
        <v>6.7</v>
      </c>
    </row>
    <row r="1198" spans="1:24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  <c r="N1198">
        <f>VLOOKUP(Table58[[#This Row],[CONTROLN]],vlookup_table[],2,FALSE)</f>
        <v>0</v>
      </c>
      <c r="O1198">
        <f>VLOOKUP(Table58[[#This Row],[CONTROLN]],vlookup_table[],4,FALSE)</f>
        <v>1501</v>
      </c>
      <c r="P1198" t="str">
        <f>VLOOKUP(Table58[[#This Row],[CONTROLN]],vlookup_table[],5,FALSE)</f>
        <v>C2</v>
      </c>
      <c r="Q1198">
        <f>VLOOKUP(Table58[[#This Row],[CONTROLN]],vlookup_table[],7,FALSE)</f>
        <v>10</v>
      </c>
      <c r="R1198">
        <f t="shared" si="54"/>
        <v>82</v>
      </c>
      <c r="S11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198" t="str">
        <f>IF(Table58[[#This Row],[GENDER]]="M","Hombre","Mujer")</f>
        <v>Mujer</v>
      </c>
      <c r="U1198" t="str">
        <f>_xlfn.CONCAT(Table58[[#This Row],[STATE]]," ", Table58[[#This Row],[DOMAIN]])</f>
        <v>CA C2</v>
      </c>
      <c r="V1198" s="2">
        <f t="shared" ca="1" si="55"/>
        <v>45915</v>
      </c>
      <c r="W1198" s="3">
        <f t="shared" ca="1" si="56"/>
        <v>45915.408431249998</v>
      </c>
      <c r="X1198">
        <f>ROUND(Table58[[#This Row],[AVGGIFT]],1)</f>
        <v>7.3</v>
      </c>
    </row>
    <row r="1199" spans="1:24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  <c r="N1199">
        <f>VLOOKUP(Table58[[#This Row],[CONTROLN]],vlookup_table[],2,FALSE)</f>
        <v>1</v>
      </c>
      <c r="O1199">
        <f>VLOOKUP(Table58[[#This Row],[CONTROLN]],vlookup_table[],4,FALSE)</f>
        <v>5201</v>
      </c>
      <c r="P1199" t="str">
        <f>VLOOKUP(Table58[[#This Row],[CONTROLN]],vlookup_table[],5,FALSE)</f>
        <v>T2</v>
      </c>
      <c r="Q1199">
        <f>VLOOKUP(Table58[[#This Row],[CONTROLN]],vlookup_table[],7,FALSE)</f>
        <v>20</v>
      </c>
      <c r="R1199">
        <f t="shared" si="54"/>
        <v>45</v>
      </c>
      <c r="S11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199" t="str">
        <f>IF(Table58[[#This Row],[GENDER]]="M","Hombre","Mujer")</f>
        <v>Hombre</v>
      </c>
      <c r="U1199" t="str">
        <f>_xlfn.CONCAT(Table58[[#This Row],[STATE]]," ", Table58[[#This Row],[DOMAIN]])</f>
        <v>NE T2</v>
      </c>
      <c r="V1199" s="2">
        <f t="shared" ca="1" si="55"/>
        <v>45915</v>
      </c>
      <c r="W1199" s="3">
        <f t="shared" ca="1" si="56"/>
        <v>45915.408431249998</v>
      </c>
      <c r="X1199">
        <f>ROUND(Table58[[#This Row],[AVGGIFT]],1)</f>
        <v>3.3</v>
      </c>
    </row>
    <row r="1200" spans="1:24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  <c r="N1200">
        <f>VLOOKUP(Table58[[#This Row],[CONTROLN]],vlookup_table[],2,FALSE)</f>
        <v>0</v>
      </c>
      <c r="O1200">
        <f>VLOOKUP(Table58[[#This Row],[CONTROLN]],vlookup_table[],4,FALSE)</f>
        <v>1610</v>
      </c>
      <c r="P1200" t="str">
        <f>VLOOKUP(Table58[[#This Row],[CONTROLN]],vlookup_table[],5,FALSE)</f>
        <v>U2</v>
      </c>
      <c r="Q1200">
        <f>VLOOKUP(Table58[[#This Row],[CONTROLN]],vlookup_table[],7,FALSE)</f>
        <v>20</v>
      </c>
      <c r="R1200">
        <f t="shared" si="54"/>
        <v>80</v>
      </c>
      <c r="S12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00" t="str">
        <f>IF(Table58[[#This Row],[GENDER]]="M","Hombre","Mujer")</f>
        <v>Mujer</v>
      </c>
      <c r="U1200" t="str">
        <f>_xlfn.CONCAT(Table58[[#This Row],[STATE]]," ", Table58[[#This Row],[DOMAIN]])</f>
        <v>NM U2</v>
      </c>
      <c r="V1200" s="2">
        <f t="shared" ca="1" si="55"/>
        <v>45915</v>
      </c>
      <c r="W1200" s="3">
        <f t="shared" ca="1" si="56"/>
        <v>45915.408431249998</v>
      </c>
      <c r="X1200">
        <f>ROUND(Table58[[#This Row],[AVGGIFT]],1)</f>
        <v>8.3000000000000007</v>
      </c>
    </row>
    <row r="1201" spans="1:24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  <c r="N1201">
        <f>VLOOKUP(Table58[[#This Row],[CONTROLN]],vlookup_table[],2,FALSE)</f>
        <v>1</v>
      </c>
      <c r="O1201">
        <f>VLOOKUP(Table58[[#This Row],[CONTROLN]],vlookup_table[],4,FALSE)</f>
        <v>0</v>
      </c>
      <c r="P1201" t="str">
        <f>VLOOKUP(Table58[[#This Row],[CONTROLN]],vlookup_table[],5,FALSE)</f>
        <v>U2</v>
      </c>
      <c r="Q1201">
        <f>VLOOKUP(Table58[[#This Row],[CONTROLN]],vlookup_table[],7,FALSE)</f>
        <v>20</v>
      </c>
      <c r="R1201" t="str">
        <f t="shared" si="54"/>
        <v/>
      </c>
      <c r="S12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01" t="str">
        <f>IF(Table58[[#This Row],[GENDER]]="M","Hombre","Mujer")</f>
        <v>Hombre</v>
      </c>
      <c r="U1201" t="str">
        <f>_xlfn.CONCAT(Table58[[#This Row],[STATE]]," ", Table58[[#This Row],[DOMAIN]])</f>
        <v>LA U2</v>
      </c>
      <c r="V1201" s="2">
        <f t="shared" ca="1" si="55"/>
        <v>45915</v>
      </c>
      <c r="W1201" s="3">
        <f t="shared" ca="1" si="56"/>
        <v>45915.408431249998</v>
      </c>
      <c r="X1201">
        <f>ROUND(Table58[[#This Row],[AVGGIFT]],1)</f>
        <v>15.7</v>
      </c>
    </row>
    <row r="1202" spans="1:24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  <c r="N1202">
        <f>VLOOKUP(Table58[[#This Row],[CONTROLN]],vlookup_table[],2,FALSE)</f>
        <v>1</v>
      </c>
      <c r="O1202">
        <f>VLOOKUP(Table58[[#This Row],[CONTROLN]],vlookup_table[],4,FALSE)</f>
        <v>5201</v>
      </c>
      <c r="P1202" t="str">
        <f>VLOOKUP(Table58[[#This Row],[CONTROLN]],vlookup_table[],5,FALSE)</f>
        <v>S1</v>
      </c>
      <c r="Q1202">
        <f>VLOOKUP(Table58[[#This Row],[CONTROLN]],vlookup_table[],7,FALSE)</f>
        <v>15</v>
      </c>
      <c r="R1202">
        <f t="shared" si="54"/>
        <v>45</v>
      </c>
      <c r="S12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02" t="str">
        <f>IF(Table58[[#This Row],[GENDER]]="M","Hombre","Mujer")</f>
        <v>Hombre</v>
      </c>
      <c r="U1202" t="str">
        <f>_xlfn.CONCAT(Table58[[#This Row],[STATE]]," ", Table58[[#This Row],[DOMAIN]])</f>
        <v>CO S1</v>
      </c>
      <c r="V1202" s="2">
        <f t="shared" ca="1" si="55"/>
        <v>45915</v>
      </c>
      <c r="W1202" s="3">
        <f t="shared" ca="1" si="56"/>
        <v>45915.408431249998</v>
      </c>
      <c r="X1202">
        <f>ROUND(Table58[[#This Row],[AVGGIFT]],1)</f>
        <v>15</v>
      </c>
    </row>
    <row r="1203" spans="1:24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  <c r="N1203">
        <f>VLOOKUP(Table58[[#This Row],[CONTROLN]],vlookup_table[],2,FALSE)</f>
        <v>1</v>
      </c>
      <c r="O1203">
        <f>VLOOKUP(Table58[[#This Row],[CONTROLN]],vlookup_table[],4,FALSE)</f>
        <v>2001</v>
      </c>
      <c r="P1203" t="str">
        <f>VLOOKUP(Table58[[#This Row],[CONTROLN]],vlookup_table[],5,FALSE)</f>
        <v>R3</v>
      </c>
      <c r="Q1203">
        <f>VLOOKUP(Table58[[#This Row],[CONTROLN]],vlookup_table[],7,FALSE)</f>
        <v>10</v>
      </c>
      <c r="R1203">
        <f t="shared" si="54"/>
        <v>77</v>
      </c>
      <c r="S12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03" t="str">
        <f>IF(Table58[[#This Row],[GENDER]]="M","Hombre","Mujer")</f>
        <v>Hombre</v>
      </c>
      <c r="U1203" t="str">
        <f>_xlfn.CONCAT(Table58[[#This Row],[STATE]]," ", Table58[[#This Row],[DOMAIN]])</f>
        <v>MO R3</v>
      </c>
      <c r="V1203" s="2">
        <f t="shared" ca="1" si="55"/>
        <v>45915</v>
      </c>
      <c r="W1203" s="3">
        <f t="shared" ca="1" si="56"/>
        <v>45915.408431249998</v>
      </c>
      <c r="X1203">
        <f>ROUND(Table58[[#This Row],[AVGGIFT]],1)</f>
        <v>15</v>
      </c>
    </row>
    <row r="1204" spans="1:24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  <c r="N1204">
        <f>VLOOKUP(Table58[[#This Row],[CONTROLN]],vlookup_table[],2,FALSE)</f>
        <v>2</v>
      </c>
      <c r="O1204">
        <f>VLOOKUP(Table58[[#This Row],[CONTROLN]],vlookup_table[],4,FALSE)</f>
        <v>4403</v>
      </c>
      <c r="P1204" t="str">
        <f>VLOOKUP(Table58[[#This Row],[CONTROLN]],vlookup_table[],5,FALSE)</f>
        <v>T2</v>
      </c>
      <c r="Q1204">
        <f>VLOOKUP(Table58[[#This Row],[CONTROLN]],vlookup_table[],7,FALSE)</f>
        <v>20</v>
      </c>
      <c r="R1204">
        <f t="shared" si="54"/>
        <v>53</v>
      </c>
      <c r="S12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04" t="str">
        <f>IF(Table58[[#This Row],[GENDER]]="M","Hombre","Mujer")</f>
        <v>Hombre</v>
      </c>
      <c r="U1204" t="str">
        <f>_xlfn.CONCAT(Table58[[#This Row],[STATE]]," ", Table58[[#This Row],[DOMAIN]])</f>
        <v>OR T2</v>
      </c>
      <c r="V1204" s="2">
        <f t="shared" ca="1" si="55"/>
        <v>45915</v>
      </c>
      <c r="W1204" s="3">
        <f t="shared" ca="1" si="56"/>
        <v>45915.408431249998</v>
      </c>
      <c r="X1204">
        <f>ROUND(Table58[[#This Row],[AVGGIFT]],1)</f>
        <v>10.4</v>
      </c>
    </row>
    <row r="1205" spans="1:24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  <c r="N1205">
        <f>VLOOKUP(Table58[[#This Row],[CONTROLN]],vlookup_table[],2,FALSE)</f>
        <v>3</v>
      </c>
      <c r="O1205">
        <f>VLOOKUP(Table58[[#This Row],[CONTROLN]],vlookup_table[],4,FALSE)</f>
        <v>1101</v>
      </c>
      <c r="P1205" t="str">
        <f>VLOOKUP(Table58[[#This Row],[CONTROLN]],vlookup_table[],5,FALSE)</f>
        <v>S1</v>
      </c>
      <c r="Q1205">
        <f>VLOOKUP(Table58[[#This Row],[CONTROLN]],vlookup_table[],7,FALSE)</f>
        <v>20</v>
      </c>
      <c r="R1205">
        <f t="shared" si="54"/>
        <v>86</v>
      </c>
      <c r="S12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05" t="str">
        <f>IF(Table58[[#This Row],[GENDER]]="M","Hombre","Mujer")</f>
        <v>Mujer</v>
      </c>
      <c r="U1205" t="str">
        <f>_xlfn.CONCAT(Table58[[#This Row],[STATE]]," ", Table58[[#This Row],[DOMAIN]])</f>
        <v>MO S1</v>
      </c>
      <c r="V1205" s="2">
        <f t="shared" ca="1" si="55"/>
        <v>45915</v>
      </c>
      <c r="W1205" s="3">
        <f t="shared" ca="1" si="56"/>
        <v>45915.408431249998</v>
      </c>
      <c r="X1205">
        <f>ROUND(Table58[[#This Row],[AVGGIFT]],1)</f>
        <v>13.4</v>
      </c>
    </row>
    <row r="1206" spans="1:24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  <c r="N1206">
        <f>VLOOKUP(Table58[[#This Row],[CONTROLN]],vlookup_table[],2,FALSE)</f>
        <v>0</v>
      </c>
      <c r="O1206">
        <f>VLOOKUP(Table58[[#This Row],[CONTROLN]],vlookup_table[],4,FALSE)</f>
        <v>2301</v>
      </c>
      <c r="P1206" t="str">
        <f>VLOOKUP(Table58[[#This Row],[CONTROLN]],vlookup_table[],5,FALSE)</f>
        <v>R2</v>
      </c>
      <c r="Q1206">
        <f>VLOOKUP(Table58[[#This Row],[CONTROLN]],vlookup_table[],7,FALSE)</f>
        <v>15</v>
      </c>
      <c r="R1206">
        <f t="shared" si="54"/>
        <v>74</v>
      </c>
      <c r="S12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06" t="str">
        <f>IF(Table58[[#This Row],[GENDER]]="M","Hombre","Mujer")</f>
        <v>Hombre</v>
      </c>
      <c r="U1206" t="str">
        <f>_xlfn.CONCAT(Table58[[#This Row],[STATE]]," ", Table58[[#This Row],[DOMAIN]])</f>
        <v>MO R2</v>
      </c>
      <c r="V1206" s="2">
        <f t="shared" ca="1" si="55"/>
        <v>45915</v>
      </c>
      <c r="W1206" s="3">
        <f t="shared" ca="1" si="56"/>
        <v>45915.408431249998</v>
      </c>
      <c r="X1206">
        <f>ROUND(Table58[[#This Row],[AVGGIFT]],1)</f>
        <v>5.8</v>
      </c>
    </row>
    <row r="1207" spans="1:24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  <c r="N1207">
        <f>VLOOKUP(Table58[[#This Row],[CONTROLN]],vlookup_table[],2,FALSE)</f>
        <v>0</v>
      </c>
      <c r="O1207">
        <f>VLOOKUP(Table58[[#This Row],[CONTROLN]],vlookup_table[],4,FALSE)</f>
        <v>0</v>
      </c>
      <c r="P1207" t="str">
        <f>VLOOKUP(Table58[[#This Row],[CONTROLN]],vlookup_table[],5,FALSE)</f>
        <v>S2</v>
      </c>
      <c r="Q1207">
        <f>VLOOKUP(Table58[[#This Row],[CONTROLN]],vlookup_table[],7,FALSE)</f>
        <v>10</v>
      </c>
      <c r="R1207" t="str">
        <f t="shared" si="54"/>
        <v/>
      </c>
      <c r="S12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07" t="str">
        <f>IF(Table58[[#This Row],[GENDER]]="M","Hombre","Mujer")</f>
        <v>Mujer</v>
      </c>
      <c r="U1207" t="str">
        <f>_xlfn.CONCAT(Table58[[#This Row],[STATE]]," ", Table58[[#This Row],[DOMAIN]])</f>
        <v>MI S2</v>
      </c>
      <c r="V1207" s="2">
        <f t="shared" ca="1" si="55"/>
        <v>45915</v>
      </c>
      <c r="W1207" s="3">
        <f t="shared" ca="1" si="56"/>
        <v>45915.408431249998</v>
      </c>
      <c r="X1207">
        <f>ROUND(Table58[[#This Row],[AVGGIFT]],1)</f>
        <v>6.4</v>
      </c>
    </row>
    <row r="1208" spans="1:24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  <c r="N1208">
        <f>VLOOKUP(Table58[[#This Row],[CONTROLN]],vlookup_table[],2,FALSE)</f>
        <v>2</v>
      </c>
      <c r="O1208">
        <f>VLOOKUP(Table58[[#This Row],[CONTROLN]],vlookup_table[],4,FALSE)</f>
        <v>2505</v>
      </c>
      <c r="P1208" t="str">
        <f>VLOOKUP(Table58[[#This Row],[CONTROLN]],vlookup_table[],5,FALSE)</f>
        <v>S2</v>
      </c>
      <c r="Q1208">
        <f>VLOOKUP(Table58[[#This Row],[CONTROLN]],vlookup_table[],7,FALSE)</f>
        <v>14</v>
      </c>
      <c r="R1208">
        <f t="shared" si="54"/>
        <v>72</v>
      </c>
      <c r="S12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08" t="str">
        <f>IF(Table58[[#This Row],[GENDER]]="M","Hombre","Mujer")</f>
        <v>Mujer</v>
      </c>
      <c r="U1208" t="str">
        <f>_xlfn.CONCAT(Table58[[#This Row],[STATE]]," ", Table58[[#This Row],[DOMAIN]])</f>
        <v>FL S2</v>
      </c>
      <c r="V1208" s="2">
        <f t="shared" ca="1" si="55"/>
        <v>45915</v>
      </c>
      <c r="W1208" s="3">
        <f t="shared" ca="1" si="56"/>
        <v>45915.408431249998</v>
      </c>
      <c r="X1208">
        <f>ROUND(Table58[[#This Row],[AVGGIFT]],1)</f>
        <v>7.7</v>
      </c>
    </row>
    <row r="1209" spans="1:24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  <c r="N1209">
        <f>VLOOKUP(Table58[[#This Row],[CONTROLN]],vlookup_table[],2,FALSE)</f>
        <v>0</v>
      </c>
      <c r="O1209">
        <f>VLOOKUP(Table58[[#This Row],[CONTROLN]],vlookup_table[],4,FALSE)</f>
        <v>3401</v>
      </c>
      <c r="P1209" t="str">
        <f>VLOOKUP(Table58[[#This Row],[CONTROLN]],vlookup_table[],5,FALSE)</f>
        <v>C1</v>
      </c>
      <c r="Q1209">
        <f>VLOOKUP(Table58[[#This Row],[CONTROLN]],vlookup_table[],7,FALSE)</f>
        <v>8</v>
      </c>
      <c r="R1209">
        <f t="shared" si="54"/>
        <v>63</v>
      </c>
      <c r="S12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09" t="str">
        <f>IF(Table58[[#This Row],[GENDER]]="M","Hombre","Mujer")</f>
        <v>Mujer</v>
      </c>
      <c r="U1209" t="str">
        <f>_xlfn.CONCAT(Table58[[#This Row],[STATE]]," ", Table58[[#This Row],[DOMAIN]])</f>
        <v>CA C1</v>
      </c>
      <c r="V1209" s="2">
        <f t="shared" ca="1" si="55"/>
        <v>45915</v>
      </c>
      <c r="W1209" s="3">
        <f t="shared" ca="1" si="56"/>
        <v>45915.408431249998</v>
      </c>
      <c r="X1209">
        <f>ROUND(Table58[[#This Row],[AVGGIFT]],1)</f>
        <v>20</v>
      </c>
    </row>
    <row r="1210" spans="1:24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  <c r="N1210">
        <f>VLOOKUP(Table58[[#This Row],[CONTROLN]],vlookup_table[],2,FALSE)</f>
        <v>2</v>
      </c>
      <c r="O1210">
        <f>VLOOKUP(Table58[[#This Row],[CONTROLN]],vlookup_table[],4,FALSE)</f>
        <v>2201</v>
      </c>
      <c r="P1210" t="str">
        <f>VLOOKUP(Table58[[#This Row],[CONTROLN]],vlookup_table[],5,FALSE)</f>
        <v>R2</v>
      </c>
      <c r="Q1210">
        <f>VLOOKUP(Table58[[#This Row],[CONTROLN]],vlookup_table[],7,FALSE)</f>
        <v>20</v>
      </c>
      <c r="R1210">
        <f t="shared" si="54"/>
        <v>75</v>
      </c>
      <c r="S12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10" t="str">
        <f>IF(Table58[[#This Row],[GENDER]]="M","Hombre","Mujer")</f>
        <v>Mujer</v>
      </c>
      <c r="U1210" t="str">
        <f>_xlfn.CONCAT(Table58[[#This Row],[STATE]]," ", Table58[[#This Row],[DOMAIN]])</f>
        <v>CA R2</v>
      </c>
      <c r="V1210" s="2">
        <f t="shared" ca="1" si="55"/>
        <v>45915</v>
      </c>
      <c r="W1210" s="3">
        <f t="shared" ca="1" si="56"/>
        <v>45915.408431249998</v>
      </c>
      <c r="X1210">
        <f>ROUND(Table58[[#This Row],[AVGGIFT]],1)</f>
        <v>12</v>
      </c>
    </row>
    <row r="1211" spans="1:24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  <c r="N1211">
        <f>VLOOKUP(Table58[[#This Row],[CONTROLN]],vlookup_table[],2,FALSE)</f>
        <v>0</v>
      </c>
      <c r="O1211">
        <f>VLOOKUP(Table58[[#This Row],[CONTROLN]],vlookup_table[],4,FALSE)</f>
        <v>3805</v>
      </c>
      <c r="P1211" t="str">
        <f>VLOOKUP(Table58[[#This Row],[CONTROLN]],vlookup_table[],5,FALSE)</f>
        <v>T2</v>
      </c>
      <c r="Q1211">
        <f>VLOOKUP(Table58[[#This Row],[CONTROLN]],vlookup_table[],7,FALSE)</f>
        <v>15</v>
      </c>
      <c r="R1211">
        <f t="shared" si="54"/>
        <v>59</v>
      </c>
      <c r="S12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11" t="str">
        <f>IF(Table58[[#This Row],[GENDER]]="M","Hombre","Mujer")</f>
        <v>Hombre</v>
      </c>
      <c r="U1211" t="str">
        <f>_xlfn.CONCAT(Table58[[#This Row],[STATE]]," ", Table58[[#This Row],[DOMAIN]])</f>
        <v>OR T2</v>
      </c>
      <c r="V1211" s="2">
        <f t="shared" ca="1" si="55"/>
        <v>45915</v>
      </c>
      <c r="W1211" s="3">
        <f t="shared" ca="1" si="56"/>
        <v>45915.408431249998</v>
      </c>
      <c r="X1211">
        <f>ROUND(Table58[[#This Row],[AVGGIFT]],1)</f>
        <v>8.3000000000000007</v>
      </c>
    </row>
    <row r="1212" spans="1:24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  <c r="N1212">
        <f>VLOOKUP(Table58[[#This Row],[CONTROLN]],vlookup_table[],2,FALSE)</f>
        <v>2</v>
      </c>
      <c r="O1212">
        <f>VLOOKUP(Table58[[#This Row],[CONTROLN]],vlookup_table[],4,FALSE)</f>
        <v>2001</v>
      </c>
      <c r="P1212" t="str">
        <f>VLOOKUP(Table58[[#This Row],[CONTROLN]],vlookup_table[],5,FALSE)</f>
        <v>S1</v>
      </c>
      <c r="Q1212">
        <f>VLOOKUP(Table58[[#This Row],[CONTROLN]],vlookup_table[],7,FALSE)</f>
        <v>16</v>
      </c>
      <c r="R1212">
        <f t="shared" si="54"/>
        <v>77</v>
      </c>
      <c r="S12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12" t="str">
        <f>IF(Table58[[#This Row],[GENDER]]="M","Hombre","Mujer")</f>
        <v>Hombre</v>
      </c>
      <c r="U1212" t="str">
        <f>_xlfn.CONCAT(Table58[[#This Row],[STATE]]," ", Table58[[#This Row],[DOMAIN]])</f>
        <v>KS S1</v>
      </c>
      <c r="V1212" s="2">
        <f t="shared" ca="1" si="55"/>
        <v>45915</v>
      </c>
      <c r="W1212" s="3">
        <f t="shared" ca="1" si="56"/>
        <v>45915.408431249998</v>
      </c>
      <c r="X1212">
        <f>ROUND(Table58[[#This Row],[AVGGIFT]],1)</f>
        <v>8.3000000000000007</v>
      </c>
    </row>
    <row r="1213" spans="1:24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  <c r="N1213">
        <f>VLOOKUP(Table58[[#This Row],[CONTROLN]],vlookup_table[],2,FALSE)</f>
        <v>0</v>
      </c>
      <c r="O1213">
        <f>VLOOKUP(Table58[[#This Row],[CONTROLN]],vlookup_table[],4,FALSE)</f>
        <v>3001</v>
      </c>
      <c r="P1213" t="str">
        <f>VLOOKUP(Table58[[#This Row],[CONTROLN]],vlookup_table[],5,FALSE)</f>
        <v>S1</v>
      </c>
      <c r="Q1213">
        <f>VLOOKUP(Table58[[#This Row],[CONTROLN]],vlookup_table[],7,FALSE)</f>
        <v>20</v>
      </c>
      <c r="R1213">
        <f t="shared" si="54"/>
        <v>67</v>
      </c>
      <c r="S12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13" t="str">
        <f>IF(Table58[[#This Row],[GENDER]]="M","Hombre","Mujer")</f>
        <v>Mujer</v>
      </c>
      <c r="U1213" t="str">
        <f>_xlfn.CONCAT(Table58[[#This Row],[STATE]]," ", Table58[[#This Row],[DOMAIN]])</f>
        <v>CA S1</v>
      </c>
      <c r="V1213" s="2">
        <f t="shared" ca="1" si="55"/>
        <v>45915</v>
      </c>
      <c r="W1213" s="3">
        <f t="shared" ca="1" si="56"/>
        <v>45915.408431249998</v>
      </c>
      <c r="X1213">
        <f>ROUND(Table58[[#This Row],[AVGGIFT]],1)</f>
        <v>16</v>
      </c>
    </row>
    <row r="1214" spans="1:24" x14ac:dyDescent="0.35">
      <c r="A1214">
        <v>182748</v>
      </c>
      <c r="B1214" t="s">
        <v>41</v>
      </c>
      <c r="C1214" t="s">
        <v>14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  <c r="N1214">
        <f>VLOOKUP(Table58[[#This Row],[CONTROLN]],vlookup_table[],2,FALSE)</f>
        <v>2</v>
      </c>
      <c r="O1214">
        <f>VLOOKUP(Table58[[#This Row],[CONTROLN]],vlookup_table[],4,FALSE)</f>
        <v>2501</v>
      </c>
      <c r="P1214" t="str">
        <f>VLOOKUP(Table58[[#This Row],[CONTROLN]],vlookup_table[],5,FALSE)</f>
        <v>C2</v>
      </c>
      <c r="Q1214">
        <f>VLOOKUP(Table58[[#This Row],[CONTROLN]],vlookup_table[],7,FALSE)</f>
        <v>12</v>
      </c>
      <c r="R1214">
        <f t="shared" si="54"/>
        <v>72</v>
      </c>
      <c r="S12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14" t="str">
        <f>IF(Table58[[#This Row],[GENDER]]="M","Hombre","Mujer")</f>
        <v>Hombre</v>
      </c>
      <c r="U1214" t="str">
        <f>_xlfn.CONCAT(Table58[[#This Row],[STATE]]," ", Table58[[#This Row],[DOMAIN]])</f>
        <v>WA C2</v>
      </c>
      <c r="V1214" s="2">
        <f t="shared" ca="1" si="55"/>
        <v>45915</v>
      </c>
      <c r="W1214" s="3">
        <f t="shared" ca="1" si="56"/>
        <v>45915.408431249998</v>
      </c>
      <c r="X1214">
        <f>ROUND(Table58[[#This Row],[AVGGIFT]],1)</f>
        <v>13.3</v>
      </c>
    </row>
    <row r="1215" spans="1:24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  <c r="N1215">
        <f>VLOOKUP(Table58[[#This Row],[CONTROLN]],vlookup_table[],2,FALSE)</f>
        <v>0</v>
      </c>
      <c r="O1215">
        <f>VLOOKUP(Table58[[#This Row],[CONTROLN]],vlookup_table[],4,FALSE)</f>
        <v>3207</v>
      </c>
      <c r="P1215" t="str">
        <f>VLOOKUP(Table58[[#This Row],[CONTROLN]],vlookup_table[],5,FALSE)</f>
        <v>T2</v>
      </c>
      <c r="Q1215">
        <f>VLOOKUP(Table58[[#This Row],[CONTROLN]],vlookup_table[],7,FALSE)</f>
        <v>12</v>
      </c>
      <c r="R1215">
        <f t="shared" si="54"/>
        <v>64</v>
      </c>
      <c r="S12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15" t="str">
        <f>IF(Table58[[#This Row],[GENDER]]="M","Hombre","Mujer")</f>
        <v>Mujer</v>
      </c>
      <c r="U1215" t="str">
        <f>_xlfn.CONCAT(Table58[[#This Row],[STATE]]," ", Table58[[#This Row],[DOMAIN]])</f>
        <v>OR T2</v>
      </c>
      <c r="V1215" s="2">
        <f t="shared" ca="1" si="55"/>
        <v>45915</v>
      </c>
      <c r="W1215" s="3">
        <f t="shared" ca="1" si="56"/>
        <v>45915.408431249998</v>
      </c>
      <c r="X1215">
        <f>ROUND(Table58[[#This Row],[AVGGIFT]],1)</f>
        <v>9.6</v>
      </c>
    </row>
    <row r="1216" spans="1:24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  <c r="N1216">
        <f>VLOOKUP(Table58[[#This Row],[CONTROLN]],vlookup_table[],2,FALSE)</f>
        <v>0</v>
      </c>
      <c r="O1216">
        <f>VLOOKUP(Table58[[#This Row],[CONTROLN]],vlookup_table[],4,FALSE)</f>
        <v>4201</v>
      </c>
      <c r="P1216" t="str">
        <f>VLOOKUP(Table58[[#This Row],[CONTROLN]],vlookup_table[],5,FALSE)</f>
        <v>T2</v>
      </c>
      <c r="Q1216">
        <f>VLOOKUP(Table58[[#This Row],[CONTROLN]],vlookup_table[],7,FALSE)</f>
        <v>15</v>
      </c>
      <c r="R1216">
        <f t="shared" si="54"/>
        <v>55</v>
      </c>
      <c r="S12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16" t="str">
        <f>IF(Table58[[#This Row],[GENDER]]="M","Hombre","Mujer")</f>
        <v>Mujer</v>
      </c>
      <c r="U1216" t="str">
        <f>_xlfn.CONCAT(Table58[[#This Row],[STATE]]," ", Table58[[#This Row],[DOMAIN]])</f>
        <v>TX T2</v>
      </c>
      <c r="V1216" s="2">
        <f t="shared" ca="1" si="55"/>
        <v>45915</v>
      </c>
      <c r="W1216" s="3">
        <f t="shared" ca="1" si="56"/>
        <v>45915.408431249998</v>
      </c>
      <c r="X1216">
        <f>ROUND(Table58[[#This Row],[AVGGIFT]],1)</f>
        <v>15</v>
      </c>
    </row>
    <row r="1217" spans="1:24" x14ac:dyDescent="0.35">
      <c r="A1217">
        <v>133932</v>
      </c>
      <c r="B1217" t="s">
        <v>41</v>
      </c>
      <c r="C1217" t="s">
        <v>14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  <c r="N1217">
        <f>VLOOKUP(Table58[[#This Row],[CONTROLN]],vlookup_table[],2,FALSE)</f>
        <v>0</v>
      </c>
      <c r="O1217">
        <f>VLOOKUP(Table58[[#This Row],[CONTROLN]],vlookup_table[],4,FALSE)</f>
        <v>0</v>
      </c>
      <c r="P1217" t="str">
        <f>VLOOKUP(Table58[[#This Row],[CONTROLN]],vlookup_table[],5,FALSE)</f>
        <v>R3</v>
      </c>
      <c r="Q1217">
        <f>VLOOKUP(Table58[[#This Row],[CONTROLN]],vlookup_table[],7,FALSE)</f>
        <v>5</v>
      </c>
      <c r="R1217" t="str">
        <f t="shared" si="54"/>
        <v/>
      </c>
      <c r="S12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17" t="str">
        <f>IF(Table58[[#This Row],[GENDER]]="M","Hombre","Mujer")</f>
        <v>Hombre</v>
      </c>
      <c r="U1217" t="str">
        <f>_xlfn.CONCAT(Table58[[#This Row],[STATE]]," ", Table58[[#This Row],[DOMAIN]])</f>
        <v>WA R3</v>
      </c>
      <c r="V1217" s="2">
        <f t="shared" ca="1" si="55"/>
        <v>45915</v>
      </c>
      <c r="W1217" s="3">
        <f t="shared" ca="1" si="56"/>
        <v>45915.408431249998</v>
      </c>
      <c r="X1217">
        <f>ROUND(Table58[[#This Row],[AVGGIFT]],1)</f>
        <v>4.5999999999999996</v>
      </c>
    </row>
    <row r="1218" spans="1:24" x14ac:dyDescent="0.35">
      <c r="A1218">
        <v>120608</v>
      </c>
      <c r="B1218" t="s">
        <v>21</v>
      </c>
      <c r="C1218" t="s">
        <v>109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  <c r="N1218">
        <f>VLOOKUP(Table58[[#This Row],[CONTROLN]],vlookup_table[],2,FALSE)</f>
        <v>0</v>
      </c>
      <c r="O1218">
        <f>VLOOKUP(Table58[[#This Row],[CONTROLN]],vlookup_table[],4,FALSE)</f>
        <v>0</v>
      </c>
      <c r="P1218" t="str">
        <f>VLOOKUP(Table58[[#This Row],[CONTROLN]],vlookup_table[],5,FALSE)</f>
        <v>C3</v>
      </c>
      <c r="Q1218">
        <f>VLOOKUP(Table58[[#This Row],[CONTROLN]],vlookup_table[],7,FALSE)</f>
        <v>15</v>
      </c>
      <c r="R1218" t="str">
        <f t="shared" ref="R1218:R1281" si="57">IF(OR(O1218="",O1218=0),"",(1997-(1900+INT(O1218/100)))-IF(MOD(O1218,100)&gt;6,1,0))</f>
        <v/>
      </c>
      <c r="S12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18" t="str">
        <f>IF(Table58[[#This Row],[GENDER]]="M","Hombre","Mujer")</f>
        <v>Mujer</v>
      </c>
      <c r="U1218" t="str">
        <f>_xlfn.CONCAT(Table58[[#This Row],[STATE]]," ", Table58[[#This Row],[DOMAIN]])</f>
        <v>TX C3</v>
      </c>
      <c r="V1218" s="2">
        <f t="shared" ref="V1218:V1281" ca="1" si="58">TODAY()</f>
        <v>45915</v>
      </c>
      <c r="W1218" s="3">
        <f t="shared" ref="W1218:W1281" ca="1" si="59">NOW()</f>
        <v>45915.408431249998</v>
      </c>
      <c r="X1218">
        <f>ROUND(Table58[[#This Row],[AVGGIFT]],1)</f>
        <v>15</v>
      </c>
    </row>
    <row r="1219" spans="1:24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  <c r="N1219">
        <f>VLOOKUP(Table58[[#This Row],[CONTROLN]],vlookup_table[],2,FALSE)</f>
        <v>0</v>
      </c>
      <c r="O1219">
        <f>VLOOKUP(Table58[[#This Row],[CONTROLN]],vlookup_table[],4,FALSE)</f>
        <v>2501</v>
      </c>
      <c r="P1219" t="str">
        <f>VLOOKUP(Table58[[#This Row],[CONTROLN]],vlookup_table[],5,FALSE)</f>
        <v>S1</v>
      </c>
      <c r="Q1219">
        <f>VLOOKUP(Table58[[#This Row],[CONTROLN]],vlookup_table[],7,FALSE)</f>
        <v>50</v>
      </c>
      <c r="R1219">
        <f t="shared" si="57"/>
        <v>72</v>
      </c>
      <c r="S12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19" t="str">
        <f>IF(Table58[[#This Row],[GENDER]]="M","Hombre","Mujer")</f>
        <v>Mujer</v>
      </c>
      <c r="U1219" t="str">
        <f>_xlfn.CONCAT(Table58[[#This Row],[STATE]]," ", Table58[[#This Row],[DOMAIN]])</f>
        <v>CA S1</v>
      </c>
      <c r="V1219" s="2">
        <f t="shared" ca="1" si="58"/>
        <v>45915</v>
      </c>
      <c r="W1219" s="3">
        <f t="shared" ca="1" si="59"/>
        <v>45915.408431249998</v>
      </c>
      <c r="X1219">
        <f>ROUND(Table58[[#This Row],[AVGGIFT]],1)</f>
        <v>32.299999999999997</v>
      </c>
    </row>
    <row r="1220" spans="1:24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  <c r="N1220">
        <f>VLOOKUP(Table58[[#This Row],[CONTROLN]],vlookup_table[],2,FALSE)</f>
        <v>0</v>
      </c>
      <c r="O1220">
        <f>VLOOKUP(Table58[[#This Row],[CONTROLN]],vlookup_table[],4,FALSE)</f>
        <v>4501</v>
      </c>
      <c r="P1220" t="str">
        <f>VLOOKUP(Table58[[#This Row],[CONTROLN]],vlookup_table[],5,FALSE)</f>
        <v>R2</v>
      </c>
      <c r="Q1220">
        <f>VLOOKUP(Table58[[#This Row],[CONTROLN]],vlookup_table[],7,FALSE)</f>
        <v>5</v>
      </c>
      <c r="R1220">
        <f t="shared" si="57"/>
        <v>52</v>
      </c>
      <c r="S12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20" t="str">
        <f>IF(Table58[[#This Row],[GENDER]]="M","Hombre","Mujer")</f>
        <v>Mujer</v>
      </c>
      <c r="U1220" t="str">
        <f>_xlfn.CONCAT(Table58[[#This Row],[STATE]]," ", Table58[[#This Row],[DOMAIN]])</f>
        <v>WA R2</v>
      </c>
      <c r="V1220" s="2">
        <f t="shared" ca="1" si="58"/>
        <v>45915</v>
      </c>
      <c r="W1220" s="3">
        <f t="shared" ca="1" si="59"/>
        <v>45915.408431249998</v>
      </c>
      <c r="X1220">
        <f>ROUND(Table58[[#This Row],[AVGGIFT]],1)</f>
        <v>5.6</v>
      </c>
    </row>
    <row r="1221" spans="1:24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  <c r="N1221">
        <f>VLOOKUP(Table58[[#This Row],[CONTROLN]],vlookup_table[],2,FALSE)</f>
        <v>1002</v>
      </c>
      <c r="O1221">
        <f>VLOOKUP(Table58[[#This Row],[CONTROLN]],vlookup_table[],4,FALSE)</f>
        <v>5207</v>
      </c>
      <c r="P1221" t="str">
        <f>VLOOKUP(Table58[[#This Row],[CONTROLN]],vlookup_table[],5,FALSE)</f>
        <v>C1</v>
      </c>
      <c r="Q1221">
        <f>VLOOKUP(Table58[[#This Row],[CONTROLN]],vlookup_table[],7,FALSE)</f>
        <v>10</v>
      </c>
      <c r="R1221">
        <f t="shared" si="57"/>
        <v>44</v>
      </c>
      <c r="S12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21" t="str">
        <f>IF(Table58[[#This Row],[GENDER]]="M","Hombre","Mujer")</f>
        <v>Hombre</v>
      </c>
      <c r="U1221" t="str">
        <f>_xlfn.CONCAT(Table58[[#This Row],[STATE]]," ", Table58[[#This Row],[DOMAIN]])</f>
        <v>CA C1</v>
      </c>
      <c r="V1221" s="2">
        <f t="shared" ca="1" si="58"/>
        <v>45915</v>
      </c>
      <c r="W1221" s="3">
        <f t="shared" ca="1" si="59"/>
        <v>45915.408431249998</v>
      </c>
      <c r="X1221">
        <f>ROUND(Table58[[#This Row],[AVGGIFT]],1)</f>
        <v>13.4</v>
      </c>
    </row>
    <row r="1222" spans="1:24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  <c r="N1222">
        <f>VLOOKUP(Table58[[#This Row],[CONTROLN]],vlookup_table[],2,FALSE)</f>
        <v>1</v>
      </c>
      <c r="O1222">
        <f>VLOOKUP(Table58[[#This Row],[CONTROLN]],vlookup_table[],4,FALSE)</f>
        <v>5901</v>
      </c>
      <c r="P1222" t="str">
        <f>VLOOKUP(Table58[[#This Row],[CONTROLN]],vlookup_table[],5,FALSE)</f>
        <v>C3</v>
      </c>
      <c r="Q1222">
        <f>VLOOKUP(Table58[[#This Row],[CONTROLN]],vlookup_table[],7,FALSE)</f>
        <v>15</v>
      </c>
      <c r="R1222">
        <f t="shared" si="57"/>
        <v>38</v>
      </c>
      <c r="S12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22" t="str">
        <f>IF(Table58[[#This Row],[GENDER]]="M","Hombre","Mujer")</f>
        <v>Hombre</v>
      </c>
      <c r="U1222" t="str">
        <f>_xlfn.CONCAT(Table58[[#This Row],[STATE]]," ", Table58[[#This Row],[DOMAIN]])</f>
        <v>FL C3</v>
      </c>
      <c r="V1222" s="2">
        <f t="shared" ca="1" si="58"/>
        <v>45915</v>
      </c>
      <c r="W1222" s="3">
        <f t="shared" ca="1" si="59"/>
        <v>45915.408431249998</v>
      </c>
      <c r="X1222">
        <f>ROUND(Table58[[#This Row],[AVGGIFT]],1)</f>
        <v>15</v>
      </c>
    </row>
    <row r="1223" spans="1:24" x14ac:dyDescent="0.35">
      <c r="A1223">
        <v>77439</v>
      </c>
      <c r="B1223" t="s">
        <v>36</v>
      </c>
      <c r="C1223" t="s">
        <v>14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  <c r="N1223">
        <f>VLOOKUP(Table58[[#This Row],[CONTROLN]],vlookup_table[],2,FALSE)</f>
        <v>2</v>
      </c>
      <c r="O1223">
        <f>VLOOKUP(Table58[[#This Row],[CONTROLN]],vlookup_table[],4,FALSE)</f>
        <v>3101</v>
      </c>
      <c r="P1223" t="str">
        <f>VLOOKUP(Table58[[#This Row],[CONTROLN]],vlookup_table[],5,FALSE)</f>
        <v>R2</v>
      </c>
      <c r="Q1223">
        <f>VLOOKUP(Table58[[#This Row],[CONTROLN]],vlookup_table[],7,FALSE)</f>
        <v>17</v>
      </c>
      <c r="R1223">
        <f t="shared" si="57"/>
        <v>66</v>
      </c>
      <c r="S12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23" t="str">
        <f>IF(Table58[[#This Row],[GENDER]]="M","Hombre","Mujer")</f>
        <v>Hombre</v>
      </c>
      <c r="U1223" t="str">
        <f>_xlfn.CONCAT(Table58[[#This Row],[STATE]]," ", Table58[[#This Row],[DOMAIN]])</f>
        <v>WI R2</v>
      </c>
      <c r="V1223" s="2">
        <f t="shared" ca="1" si="58"/>
        <v>45915</v>
      </c>
      <c r="W1223" s="3">
        <f t="shared" ca="1" si="59"/>
        <v>45915.408431249998</v>
      </c>
      <c r="X1223">
        <f>ROUND(Table58[[#This Row],[AVGGIFT]],1)</f>
        <v>11.3</v>
      </c>
    </row>
    <row r="1224" spans="1:24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  <c r="N1224">
        <f>VLOOKUP(Table58[[#This Row],[CONTROLN]],vlookup_table[],2,FALSE)</f>
        <v>1</v>
      </c>
      <c r="O1224">
        <f>VLOOKUP(Table58[[#This Row],[CONTROLN]],vlookup_table[],4,FALSE)</f>
        <v>2401</v>
      </c>
      <c r="P1224" t="str">
        <f>VLOOKUP(Table58[[#This Row],[CONTROLN]],vlookup_table[],5,FALSE)</f>
        <v>T2</v>
      </c>
      <c r="Q1224">
        <f>VLOOKUP(Table58[[#This Row],[CONTROLN]],vlookup_table[],7,FALSE)</f>
        <v>10</v>
      </c>
      <c r="R1224">
        <f t="shared" si="57"/>
        <v>73</v>
      </c>
      <c r="S12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24" t="str">
        <f>IF(Table58[[#This Row],[GENDER]]="M","Hombre","Mujer")</f>
        <v>Hombre</v>
      </c>
      <c r="U1224" t="str">
        <f>_xlfn.CONCAT(Table58[[#This Row],[STATE]]," ", Table58[[#This Row],[DOMAIN]])</f>
        <v>NM T2</v>
      </c>
      <c r="V1224" s="2">
        <f t="shared" ca="1" si="58"/>
        <v>45915</v>
      </c>
      <c r="W1224" s="3">
        <f t="shared" ca="1" si="59"/>
        <v>45915.408431249998</v>
      </c>
      <c r="X1224">
        <f>ROUND(Table58[[#This Row],[AVGGIFT]],1)</f>
        <v>6</v>
      </c>
    </row>
    <row r="1225" spans="1:24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  <c r="N1225">
        <f>VLOOKUP(Table58[[#This Row],[CONTROLN]],vlookup_table[],2,FALSE)</f>
        <v>0</v>
      </c>
      <c r="O1225">
        <f>VLOOKUP(Table58[[#This Row],[CONTROLN]],vlookup_table[],4,FALSE)</f>
        <v>1711</v>
      </c>
      <c r="P1225" t="str">
        <f>VLOOKUP(Table58[[#This Row],[CONTROLN]],vlookup_table[],5,FALSE)</f>
        <v>S3</v>
      </c>
      <c r="Q1225">
        <f>VLOOKUP(Table58[[#This Row],[CONTROLN]],vlookup_table[],7,FALSE)</f>
        <v>15</v>
      </c>
      <c r="R1225">
        <f t="shared" si="57"/>
        <v>79</v>
      </c>
      <c r="S12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25" t="str">
        <f>IF(Table58[[#This Row],[GENDER]]="M","Hombre","Mujer")</f>
        <v>Mujer</v>
      </c>
      <c r="U1225" t="str">
        <f>_xlfn.CONCAT(Table58[[#This Row],[STATE]]," ", Table58[[#This Row],[DOMAIN]])</f>
        <v>FL S3</v>
      </c>
      <c r="V1225" s="2">
        <f t="shared" ca="1" si="58"/>
        <v>45915</v>
      </c>
      <c r="W1225" s="3">
        <f t="shared" ca="1" si="59"/>
        <v>45915.408431249998</v>
      </c>
      <c r="X1225">
        <f>ROUND(Table58[[#This Row],[AVGGIFT]],1)</f>
        <v>13.6</v>
      </c>
    </row>
    <row r="1226" spans="1:24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  <c r="N1226">
        <f>VLOOKUP(Table58[[#This Row],[CONTROLN]],vlookup_table[],2,FALSE)</f>
        <v>0</v>
      </c>
      <c r="O1226">
        <f>VLOOKUP(Table58[[#This Row],[CONTROLN]],vlookup_table[],4,FALSE)</f>
        <v>0</v>
      </c>
      <c r="P1226" t="str">
        <f>VLOOKUP(Table58[[#This Row],[CONTROLN]],vlookup_table[],5,FALSE)</f>
        <v>U1</v>
      </c>
      <c r="Q1226">
        <f>VLOOKUP(Table58[[#This Row],[CONTROLN]],vlookup_table[],7,FALSE)</f>
        <v>5</v>
      </c>
      <c r="R1226" t="str">
        <f t="shared" si="57"/>
        <v/>
      </c>
      <c r="S12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26" t="str">
        <f>IF(Table58[[#This Row],[GENDER]]="M","Hombre","Mujer")</f>
        <v>Mujer</v>
      </c>
      <c r="U1226" t="str">
        <f>_xlfn.CONCAT(Table58[[#This Row],[STATE]]," ", Table58[[#This Row],[DOMAIN]])</f>
        <v>CA U1</v>
      </c>
      <c r="V1226" s="2">
        <f t="shared" ca="1" si="58"/>
        <v>45915</v>
      </c>
      <c r="W1226" s="3">
        <f t="shared" ca="1" si="59"/>
        <v>45915.408431249998</v>
      </c>
      <c r="X1226">
        <f>ROUND(Table58[[#This Row],[AVGGIFT]],1)</f>
        <v>4.8</v>
      </c>
    </row>
    <row r="1227" spans="1:24" x14ac:dyDescent="0.35">
      <c r="A1227">
        <v>137680</v>
      </c>
      <c r="B1227" t="s">
        <v>56</v>
      </c>
      <c r="C1227" t="s">
        <v>17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  <c r="N1227">
        <f>VLOOKUP(Table58[[#This Row],[CONTROLN]],vlookup_table[],2,FALSE)</f>
        <v>0</v>
      </c>
      <c r="O1227">
        <f>VLOOKUP(Table58[[#This Row],[CONTROLN]],vlookup_table[],4,FALSE)</f>
        <v>2308</v>
      </c>
      <c r="P1227" t="str">
        <f>VLOOKUP(Table58[[#This Row],[CONTROLN]],vlookup_table[],5,FALSE)</f>
        <v>R2</v>
      </c>
      <c r="Q1227">
        <f>VLOOKUP(Table58[[#This Row],[CONTROLN]],vlookup_table[],7,FALSE)</f>
        <v>5</v>
      </c>
      <c r="R1227">
        <f t="shared" si="57"/>
        <v>73</v>
      </c>
      <c r="S12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27" t="str">
        <f>IF(Table58[[#This Row],[GENDER]]="M","Hombre","Mujer")</f>
        <v>Mujer</v>
      </c>
      <c r="U1227" t="str">
        <f>_xlfn.CONCAT(Table58[[#This Row],[STATE]]," ", Table58[[#This Row],[DOMAIN]])</f>
        <v>AZ R2</v>
      </c>
      <c r="V1227" s="2">
        <f t="shared" ca="1" si="58"/>
        <v>45915</v>
      </c>
      <c r="W1227" s="3">
        <f t="shared" ca="1" si="59"/>
        <v>45915.408431249998</v>
      </c>
      <c r="X1227">
        <f>ROUND(Table58[[#This Row],[AVGGIFT]],1)</f>
        <v>6.2</v>
      </c>
    </row>
    <row r="1228" spans="1:24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  <c r="N1228">
        <f>VLOOKUP(Table58[[#This Row],[CONTROLN]],vlookup_table[],2,FALSE)</f>
        <v>28</v>
      </c>
      <c r="O1228">
        <f>VLOOKUP(Table58[[#This Row],[CONTROLN]],vlookup_table[],4,FALSE)</f>
        <v>0</v>
      </c>
      <c r="P1228" t="str">
        <f>VLOOKUP(Table58[[#This Row],[CONTROLN]],vlookup_table[],5,FALSE)</f>
        <v>U2</v>
      </c>
      <c r="Q1228">
        <f>VLOOKUP(Table58[[#This Row],[CONTROLN]],vlookup_table[],7,FALSE)</f>
        <v>21</v>
      </c>
      <c r="R1228" t="str">
        <f t="shared" si="57"/>
        <v/>
      </c>
      <c r="S12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28" t="str">
        <f>IF(Table58[[#This Row],[GENDER]]="M","Hombre","Mujer")</f>
        <v>Mujer</v>
      </c>
      <c r="U1228" t="str">
        <f>_xlfn.CONCAT(Table58[[#This Row],[STATE]]," ", Table58[[#This Row],[DOMAIN]])</f>
        <v>CA U2</v>
      </c>
      <c r="V1228" s="2">
        <f t="shared" ca="1" si="58"/>
        <v>45915</v>
      </c>
      <c r="W1228" s="3">
        <f t="shared" ca="1" si="59"/>
        <v>45915.408431249998</v>
      </c>
      <c r="X1228">
        <f>ROUND(Table58[[#This Row],[AVGGIFT]],1)</f>
        <v>15</v>
      </c>
    </row>
    <row r="1229" spans="1:24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  <c r="N1229">
        <f>VLOOKUP(Table58[[#This Row],[CONTROLN]],vlookup_table[],2,FALSE)</f>
        <v>0</v>
      </c>
      <c r="O1229">
        <f>VLOOKUP(Table58[[#This Row],[CONTROLN]],vlookup_table[],4,FALSE)</f>
        <v>0</v>
      </c>
      <c r="P1229" t="str">
        <f>VLOOKUP(Table58[[#This Row],[CONTROLN]],vlookup_table[],5,FALSE)</f>
        <v>R2</v>
      </c>
      <c r="Q1229">
        <f>VLOOKUP(Table58[[#This Row],[CONTROLN]],vlookup_table[],7,FALSE)</f>
        <v>15</v>
      </c>
      <c r="R1229" t="str">
        <f t="shared" si="57"/>
        <v/>
      </c>
      <c r="S12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29" t="str">
        <f>IF(Table58[[#This Row],[GENDER]]="M","Hombre","Mujer")</f>
        <v>Mujer</v>
      </c>
      <c r="U1229" t="str">
        <f>_xlfn.CONCAT(Table58[[#This Row],[STATE]]," ", Table58[[#This Row],[DOMAIN]])</f>
        <v>GA R2</v>
      </c>
      <c r="V1229" s="2">
        <f t="shared" ca="1" si="58"/>
        <v>45915</v>
      </c>
      <c r="W1229" s="3">
        <f t="shared" ca="1" si="59"/>
        <v>45915.408431249998</v>
      </c>
      <c r="X1229">
        <f>ROUND(Table58[[#This Row],[AVGGIFT]],1)</f>
        <v>20</v>
      </c>
    </row>
    <row r="1230" spans="1:24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  <c r="N1230">
        <f>VLOOKUP(Table58[[#This Row],[CONTROLN]],vlookup_table[],2,FALSE)</f>
        <v>0</v>
      </c>
      <c r="O1230">
        <f>VLOOKUP(Table58[[#This Row],[CONTROLN]],vlookup_table[],4,FALSE)</f>
        <v>5901</v>
      </c>
      <c r="P1230" t="str">
        <f>VLOOKUP(Table58[[#This Row],[CONTROLN]],vlookup_table[],5,FALSE)</f>
        <v>C1</v>
      </c>
      <c r="Q1230">
        <f>VLOOKUP(Table58[[#This Row],[CONTROLN]],vlookup_table[],7,FALSE)</f>
        <v>24</v>
      </c>
      <c r="R1230">
        <f t="shared" si="57"/>
        <v>38</v>
      </c>
      <c r="S12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30" t="str">
        <f>IF(Table58[[#This Row],[GENDER]]="M","Hombre","Mujer")</f>
        <v>Mujer</v>
      </c>
      <c r="U1230" t="str">
        <f>_xlfn.CONCAT(Table58[[#This Row],[STATE]]," ", Table58[[#This Row],[DOMAIN]])</f>
        <v>MO C1</v>
      </c>
      <c r="V1230" s="2">
        <f t="shared" ca="1" si="58"/>
        <v>45915</v>
      </c>
      <c r="W1230" s="3">
        <f t="shared" ca="1" si="59"/>
        <v>45915.408431249998</v>
      </c>
      <c r="X1230">
        <f>ROUND(Table58[[#This Row],[AVGGIFT]],1)</f>
        <v>18.399999999999999</v>
      </c>
    </row>
    <row r="1231" spans="1:24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  <c r="N1231">
        <f>VLOOKUP(Table58[[#This Row],[CONTROLN]],vlookup_table[],2,FALSE)</f>
        <v>1</v>
      </c>
      <c r="O1231">
        <f>VLOOKUP(Table58[[#This Row],[CONTROLN]],vlookup_table[],4,FALSE)</f>
        <v>1103</v>
      </c>
      <c r="P1231" t="str">
        <f>VLOOKUP(Table58[[#This Row],[CONTROLN]],vlookup_table[],5,FALSE)</f>
        <v>S2</v>
      </c>
      <c r="Q1231">
        <f>VLOOKUP(Table58[[#This Row],[CONTROLN]],vlookup_table[],7,FALSE)</f>
        <v>11</v>
      </c>
      <c r="R1231">
        <f t="shared" si="57"/>
        <v>86</v>
      </c>
      <c r="S12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31" t="str">
        <f>IF(Table58[[#This Row],[GENDER]]="M","Hombre","Mujer")</f>
        <v>Hombre</v>
      </c>
      <c r="U1231" t="str">
        <f>_xlfn.CONCAT(Table58[[#This Row],[STATE]]," ", Table58[[#This Row],[DOMAIN]])</f>
        <v>FL S2</v>
      </c>
      <c r="V1231" s="2">
        <f t="shared" ca="1" si="58"/>
        <v>45915</v>
      </c>
      <c r="W1231" s="3">
        <f t="shared" ca="1" si="59"/>
        <v>45915.408431249998</v>
      </c>
      <c r="X1231">
        <f>ROUND(Table58[[#This Row],[AVGGIFT]],1)</f>
        <v>10.4</v>
      </c>
    </row>
    <row r="1232" spans="1:24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  <c r="N1232">
        <f>VLOOKUP(Table58[[#This Row],[CONTROLN]],vlookup_table[],2,FALSE)</f>
        <v>0</v>
      </c>
      <c r="O1232">
        <f>VLOOKUP(Table58[[#This Row],[CONTROLN]],vlookup_table[],4,FALSE)</f>
        <v>0</v>
      </c>
      <c r="P1232" t="str">
        <f>VLOOKUP(Table58[[#This Row],[CONTROLN]],vlookup_table[],5,FALSE)</f>
        <v>C3</v>
      </c>
      <c r="Q1232">
        <f>VLOOKUP(Table58[[#This Row],[CONTROLN]],vlookup_table[],7,FALSE)</f>
        <v>5</v>
      </c>
      <c r="R1232" t="str">
        <f t="shared" si="57"/>
        <v/>
      </c>
      <c r="S12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32" t="str">
        <f>IF(Table58[[#This Row],[GENDER]]="M","Hombre","Mujer")</f>
        <v>Mujer</v>
      </c>
      <c r="U1232" t="str">
        <f>_xlfn.CONCAT(Table58[[#This Row],[STATE]]," ", Table58[[#This Row],[DOMAIN]])</f>
        <v>LA C3</v>
      </c>
      <c r="V1232" s="2">
        <f t="shared" ca="1" si="58"/>
        <v>45915</v>
      </c>
      <c r="W1232" s="3">
        <f t="shared" ca="1" si="59"/>
        <v>45915.408431249998</v>
      </c>
      <c r="X1232">
        <f>ROUND(Table58[[#This Row],[AVGGIFT]],1)</f>
        <v>4.4000000000000004</v>
      </c>
    </row>
    <row r="1233" spans="1:24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  <c r="N1233">
        <f>VLOOKUP(Table58[[#This Row],[CONTROLN]],vlookup_table[],2,FALSE)</f>
        <v>0</v>
      </c>
      <c r="O1233">
        <f>VLOOKUP(Table58[[#This Row],[CONTROLN]],vlookup_table[],4,FALSE)</f>
        <v>7102</v>
      </c>
      <c r="P1233" t="str">
        <f>VLOOKUP(Table58[[#This Row],[CONTROLN]],vlookup_table[],5,FALSE)</f>
        <v>S1</v>
      </c>
      <c r="Q1233">
        <f>VLOOKUP(Table58[[#This Row],[CONTROLN]],vlookup_table[],7,FALSE)</f>
        <v>16</v>
      </c>
      <c r="R1233">
        <f t="shared" si="57"/>
        <v>26</v>
      </c>
      <c r="S12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33" t="str">
        <f>IF(Table58[[#This Row],[GENDER]]="M","Hombre","Mujer")</f>
        <v>Mujer</v>
      </c>
      <c r="U1233" t="str">
        <f>_xlfn.CONCAT(Table58[[#This Row],[STATE]]," ", Table58[[#This Row],[DOMAIN]])</f>
        <v>WI S1</v>
      </c>
      <c r="V1233" s="2">
        <f t="shared" ca="1" si="58"/>
        <v>45915</v>
      </c>
      <c r="W1233" s="3">
        <f t="shared" ca="1" si="59"/>
        <v>45915.408431249998</v>
      </c>
      <c r="X1233">
        <f>ROUND(Table58[[#This Row],[AVGGIFT]],1)</f>
        <v>10</v>
      </c>
    </row>
    <row r="1234" spans="1:24" x14ac:dyDescent="0.35">
      <c r="A1234">
        <v>22098</v>
      </c>
      <c r="B1234" t="s">
        <v>18</v>
      </c>
      <c r="C1234" t="s">
        <v>17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  <c r="N1234">
        <f>VLOOKUP(Table58[[#This Row],[CONTROLN]],vlookup_table[],2,FALSE)</f>
        <v>2</v>
      </c>
      <c r="O1234">
        <f>VLOOKUP(Table58[[#This Row],[CONTROLN]],vlookup_table[],4,FALSE)</f>
        <v>2801</v>
      </c>
      <c r="P1234" t="str">
        <f>VLOOKUP(Table58[[#This Row],[CONTROLN]],vlookup_table[],5,FALSE)</f>
        <v>T2</v>
      </c>
      <c r="Q1234">
        <f>VLOOKUP(Table58[[#This Row],[CONTROLN]],vlookup_table[],7,FALSE)</f>
        <v>2</v>
      </c>
      <c r="R1234">
        <f t="shared" si="57"/>
        <v>69</v>
      </c>
      <c r="S12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34" t="str">
        <f>IF(Table58[[#This Row],[GENDER]]="M","Hombre","Mujer")</f>
        <v>Mujer</v>
      </c>
      <c r="U1234" t="str">
        <f>_xlfn.CONCAT(Table58[[#This Row],[STATE]]," ", Table58[[#This Row],[DOMAIN]])</f>
        <v>NC T2</v>
      </c>
      <c r="V1234" s="2">
        <f t="shared" ca="1" si="58"/>
        <v>45915</v>
      </c>
      <c r="W1234" s="3">
        <f t="shared" ca="1" si="59"/>
        <v>45915.408431249998</v>
      </c>
      <c r="X1234">
        <f>ROUND(Table58[[#This Row],[AVGGIFT]],1)</f>
        <v>2.4</v>
      </c>
    </row>
    <row r="1235" spans="1:24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  <c r="N1235">
        <f>VLOOKUP(Table58[[#This Row],[CONTROLN]],vlookup_table[],2,FALSE)</f>
        <v>0</v>
      </c>
      <c r="O1235">
        <f>VLOOKUP(Table58[[#This Row],[CONTROLN]],vlookup_table[],4,FALSE)</f>
        <v>4701</v>
      </c>
      <c r="P1235" t="str">
        <f>VLOOKUP(Table58[[#This Row],[CONTROLN]],vlookup_table[],5,FALSE)</f>
        <v>T1</v>
      </c>
      <c r="Q1235">
        <f>VLOOKUP(Table58[[#This Row],[CONTROLN]],vlookup_table[],7,FALSE)</f>
        <v>30</v>
      </c>
      <c r="R1235">
        <f t="shared" si="57"/>
        <v>50</v>
      </c>
      <c r="S12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35" t="str">
        <f>IF(Table58[[#This Row],[GENDER]]="M","Hombre","Mujer")</f>
        <v>Hombre</v>
      </c>
      <c r="U1235" t="str">
        <f>_xlfn.CONCAT(Table58[[#This Row],[STATE]]," ", Table58[[#This Row],[DOMAIN]])</f>
        <v>CA T1</v>
      </c>
      <c r="V1235" s="2">
        <f t="shared" ca="1" si="58"/>
        <v>45915</v>
      </c>
      <c r="W1235" s="3">
        <f t="shared" ca="1" si="59"/>
        <v>45915.408431249998</v>
      </c>
      <c r="X1235">
        <f>ROUND(Table58[[#This Row],[AVGGIFT]],1)</f>
        <v>26.5</v>
      </c>
    </row>
    <row r="1236" spans="1:24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  <c r="N1236">
        <f>VLOOKUP(Table58[[#This Row],[CONTROLN]],vlookup_table[],2,FALSE)</f>
        <v>0</v>
      </c>
      <c r="O1236">
        <f>VLOOKUP(Table58[[#This Row],[CONTROLN]],vlookup_table[],4,FALSE)</f>
        <v>2201</v>
      </c>
      <c r="P1236" t="str">
        <f>VLOOKUP(Table58[[#This Row],[CONTROLN]],vlookup_table[],5,FALSE)</f>
        <v>C1</v>
      </c>
      <c r="Q1236">
        <f>VLOOKUP(Table58[[#This Row],[CONTROLN]],vlookup_table[],7,FALSE)</f>
        <v>36</v>
      </c>
      <c r="R1236">
        <f t="shared" si="57"/>
        <v>75</v>
      </c>
      <c r="S12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36" t="str">
        <f>IF(Table58[[#This Row],[GENDER]]="M","Hombre","Mujer")</f>
        <v>Mujer</v>
      </c>
      <c r="U1236" t="str">
        <f>_xlfn.CONCAT(Table58[[#This Row],[STATE]]," ", Table58[[#This Row],[DOMAIN]])</f>
        <v>CA C1</v>
      </c>
      <c r="V1236" s="2">
        <f t="shared" ca="1" si="58"/>
        <v>45915</v>
      </c>
      <c r="W1236" s="3">
        <f t="shared" ca="1" si="59"/>
        <v>45915.408431249998</v>
      </c>
      <c r="X1236">
        <f>ROUND(Table58[[#This Row],[AVGGIFT]],1)</f>
        <v>15.6</v>
      </c>
    </row>
    <row r="1237" spans="1:24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  <c r="N1237">
        <f>VLOOKUP(Table58[[#This Row],[CONTROLN]],vlookup_table[],2,FALSE)</f>
        <v>1</v>
      </c>
      <c r="O1237">
        <f>VLOOKUP(Table58[[#This Row],[CONTROLN]],vlookup_table[],4,FALSE)</f>
        <v>1701</v>
      </c>
      <c r="P1237" t="str">
        <f>VLOOKUP(Table58[[#This Row],[CONTROLN]],vlookup_table[],5,FALSE)</f>
        <v>U2</v>
      </c>
      <c r="Q1237">
        <f>VLOOKUP(Table58[[#This Row],[CONTROLN]],vlookup_table[],7,FALSE)</f>
        <v>20</v>
      </c>
      <c r="R1237">
        <f t="shared" si="57"/>
        <v>80</v>
      </c>
      <c r="S12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37" t="str">
        <f>IF(Table58[[#This Row],[GENDER]]="M","Hombre","Mujer")</f>
        <v>Hombre</v>
      </c>
      <c r="U1237" t="str">
        <f>_xlfn.CONCAT(Table58[[#This Row],[STATE]]," ", Table58[[#This Row],[DOMAIN]])</f>
        <v>CA U2</v>
      </c>
      <c r="V1237" s="2">
        <f t="shared" ca="1" si="58"/>
        <v>45915</v>
      </c>
      <c r="W1237" s="3">
        <f t="shared" ca="1" si="59"/>
        <v>45915.408431249998</v>
      </c>
      <c r="X1237">
        <f>ROUND(Table58[[#This Row],[AVGGIFT]],1)</f>
        <v>9.9</v>
      </c>
    </row>
    <row r="1238" spans="1:24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  <c r="N1238">
        <f>VLOOKUP(Table58[[#This Row],[CONTROLN]],vlookup_table[],2,FALSE)</f>
        <v>2</v>
      </c>
      <c r="O1238">
        <f>VLOOKUP(Table58[[#This Row],[CONTROLN]],vlookup_table[],4,FALSE)</f>
        <v>0</v>
      </c>
      <c r="P1238" t="str">
        <f>VLOOKUP(Table58[[#This Row],[CONTROLN]],vlookup_table[],5,FALSE)</f>
        <v>R2</v>
      </c>
      <c r="Q1238">
        <f>VLOOKUP(Table58[[#This Row],[CONTROLN]],vlookup_table[],7,FALSE)</f>
        <v>5</v>
      </c>
      <c r="R1238" t="str">
        <f t="shared" si="57"/>
        <v/>
      </c>
      <c r="S12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38" t="str">
        <f>IF(Table58[[#This Row],[GENDER]]="M","Hombre","Mujer")</f>
        <v>Hombre</v>
      </c>
      <c r="U1238" t="str">
        <f>_xlfn.CONCAT(Table58[[#This Row],[STATE]]," ", Table58[[#This Row],[DOMAIN]])</f>
        <v>MO R2</v>
      </c>
      <c r="V1238" s="2">
        <f t="shared" ca="1" si="58"/>
        <v>45915</v>
      </c>
      <c r="W1238" s="3">
        <f t="shared" ca="1" si="59"/>
        <v>45915.408431249998</v>
      </c>
      <c r="X1238">
        <f>ROUND(Table58[[#This Row],[AVGGIFT]],1)</f>
        <v>3.6</v>
      </c>
    </row>
    <row r="1239" spans="1:24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  <c r="N1239">
        <f>VLOOKUP(Table58[[#This Row],[CONTROLN]],vlookup_table[],2,FALSE)</f>
        <v>28</v>
      </c>
      <c r="O1239">
        <f>VLOOKUP(Table58[[#This Row],[CONTROLN]],vlookup_table[],4,FALSE)</f>
        <v>2001</v>
      </c>
      <c r="P1239" t="str">
        <f>VLOOKUP(Table58[[#This Row],[CONTROLN]],vlookup_table[],5,FALSE)</f>
        <v>C1</v>
      </c>
      <c r="Q1239">
        <f>VLOOKUP(Table58[[#This Row],[CONTROLN]],vlookup_table[],7,FALSE)</f>
        <v>45</v>
      </c>
      <c r="R1239">
        <f t="shared" si="57"/>
        <v>77</v>
      </c>
      <c r="S12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39" t="str">
        <f>IF(Table58[[#This Row],[GENDER]]="M","Hombre","Mujer")</f>
        <v>Mujer</v>
      </c>
      <c r="U1239" t="str">
        <f>_xlfn.CONCAT(Table58[[#This Row],[STATE]]," ", Table58[[#This Row],[DOMAIN]])</f>
        <v>TX C1</v>
      </c>
      <c r="V1239" s="2">
        <f t="shared" ca="1" si="58"/>
        <v>45915</v>
      </c>
      <c r="W1239" s="3">
        <f t="shared" ca="1" si="59"/>
        <v>45915.408431249998</v>
      </c>
      <c r="X1239">
        <f>ROUND(Table58[[#This Row],[AVGGIFT]],1)</f>
        <v>16</v>
      </c>
    </row>
    <row r="1240" spans="1:24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  <c r="N1240">
        <f>VLOOKUP(Table58[[#This Row],[CONTROLN]],vlookup_table[],2,FALSE)</f>
        <v>1</v>
      </c>
      <c r="O1240">
        <f>VLOOKUP(Table58[[#This Row],[CONTROLN]],vlookup_table[],4,FALSE)</f>
        <v>0</v>
      </c>
      <c r="P1240" t="str">
        <f>VLOOKUP(Table58[[#This Row],[CONTROLN]],vlookup_table[],5,FALSE)</f>
        <v>U1</v>
      </c>
      <c r="Q1240">
        <f>VLOOKUP(Table58[[#This Row],[CONTROLN]],vlookup_table[],7,FALSE)</f>
        <v>20</v>
      </c>
      <c r="R1240" t="str">
        <f t="shared" si="57"/>
        <v/>
      </c>
      <c r="S12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40" t="str">
        <f>IF(Table58[[#This Row],[GENDER]]="M","Hombre","Mujer")</f>
        <v>Hombre</v>
      </c>
      <c r="U1240" t="str">
        <f>_xlfn.CONCAT(Table58[[#This Row],[STATE]]," ", Table58[[#This Row],[DOMAIN]])</f>
        <v>CA U1</v>
      </c>
      <c r="V1240" s="2">
        <f t="shared" ca="1" si="58"/>
        <v>45915</v>
      </c>
      <c r="W1240" s="3">
        <f t="shared" ca="1" si="59"/>
        <v>45915.408431249998</v>
      </c>
      <c r="X1240">
        <f>ROUND(Table58[[#This Row],[AVGGIFT]],1)</f>
        <v>20</v>
      </c>
    </row>
    <row r="1241" spans="1:24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  <c r="N1241">
        <f>VLOOKUP(Table58[[#This Row],[CONTROLN]],vlookup_table[],2,FALSE)</f>
        <v>0</v>
      </c>
      <c r="O1241">
        <f>VLOOKUP(Table58[[#This Row],[CONTROLN]],vlookup_table[],4,FALSE)</f>
        <v>403</v>
      </c>
      <c r="P1241" t="str">
        <f>VLOOKUP(Table58[[#This Row],[CONTROLN]],vlookup_table[],5,FALSE)</f>
        <v>T2</v>
      </c>
      <c r="Q1241">
        <f>VLOOKUP(Table58[[#This Row],[CONTROLN]],vlookup_table[],7,FALSE)</f>
        <v>10</v>
      </c>
      <c r="R1241">
        <f t="shared" si="57"/>
        <v>93</v>
      </c>
      <c r="S12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41" t="str">
        <f>IF(Table58[[#This Row],[GENDER]]="M","Hombre","Mujer")</f>
        <v>Mujer</v>
      </c>
      <c r="U1241" t="str">
        <f>_xlfn.CONCAT(Table58[[#This Row],[STATE]]," ", Table58[[#This Row],[DOMAIN]])</f>
        <v>SC T2</v>
      </c>
      <c r="V1241" s="2">
        <f t="shared" ca="1" si="58"/>
        <v>45915</v>
      </c>
      <c r="W1241" s="3">
        <f t="shared" ca="1" si="59"/>
        <v>45915.408431249998</v>
      </c>
      <c r="X1241">
        <f>ROUND(Table58[[#This Row],[AVGGIFT]],1)</f>
        <v>8.6999999999999993</v>
      </c>
    </row>
    <row r="1242" spans="1:24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  <c r="N1242">
        <f>VLOOKUP(Table58[[#This Row],[CONTROLN]],vlookup_table[],2,FALSE)</f>
        <v>0</v>
      </c>
      <c r="O1242">
        <f>VLOOKUP(Table58[[#This Row],[CONTROLN]],vlookup_table[],4,FALSE)</f>
        <v>3801</v>
      </c>
      <c r="P1242" t="str">
        <f>VLOOKUP(Table58[[#This Row],[CONTROLN]],vlookup_table[],5,FALSE)</f>
        <v>T1</v>
      </c>
      <c r="Q1242">
        <f>VLOOKUP(Table58[[#This Row],[CONTROLN]],vlookup_table[],7,FALSE)</f>
        <v>15</v>
      </c>
      <c r="R1242">
        <f t="shared" si="57"/>
        <v>59</v>
      </c>
      <c r="S12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42" t="str">
        <f>IF(Table58[[#This Row],[GENDER]]="M","Hombre","Mujer")</f>
        <v>Mujer</v>
      </c>
      <c r="U1242" t="str">
        <f>_xlfn.CONCAT(Table58[[#This Row],[STATE]]," ", Table58[[#This Row],[DOMAIN]])</f>
        <v>CA T1</v>
      </c>
      <c r="V1242" s="2">
        <f t="shared" ca="1" si="58"/>
        <v>45915</v>
      </c>
      <c r="W1242" s="3">
        <f t="shared" ca="1" si="59"/>
        <v>45915.408431249998</v>
      </c>
      <c r="X1242">
        <f>ROUND(Table58[[#This Row],[AVGGIFT]],1)</f>
        <v>7.4</v>
      </c>
    </row>
    <row r="1243" spans="1:24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  <c r="N1243">
        <f>VLOOKUP(Table58[[#This Row],[CONTROLN]],vlookup_table[],2,FALSE)</f>
        <v>1</v>
      </c>
      <c r="O1243">
        <f>VLOOKUP(Table58[[#This Row],[CONTROLN]],vlookup_table[],4,FALSE)</f>
        <v>0</v>
      </c>
      <c r="P1243" t="str">
        <f>VLOOKUP(Table58[[#This Row],[CONTROLN]],vlookup_table[],5,FALSE)</f>
        <v>U1</v>
      </c>
      <c r="Q1243">
        <f>VLOOKUP(Table58[[#This Row],[CONTROLN]],vlookup_table[],7,FALSE)</f>
        <v>10</v>
      </c>
      <c r="R1243" t="str">
        <f t="shared" si="57"/>
        <v/>
      </c>
      <c r="S12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43" t="str">
        <f>IF(Table58[[#This Row],[GENDER]]="M","Hombre","Mujer")</f>
        <v>Hombre</v>
      </c>
      <c r="U1243" t="str">
        <f>_xlfn.CONCAT(Table58[[#This Row],[STATE]]," ", Table58[[#This Row],[DOMAIN]])</f>
        <v>TX U1</v>
      </c>
      <c r="V1243" s="2">
        <f t="shared" ca="1" si="58"/>
        <v>45915</v>
      </c>
      <c r="W1243" s="3">
        <f t="shared" ca="1" si="59"/>
        <v>45915.408431249998</v>
      </c>
      <c r="X1243">
        <f>ROUND(Table58[[#This Row],[AVGGIFT]],1)</f>
        <v>25</v>
      </c>
    </row>
    <row r="1244" spans="1:24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  <c r="N1244">
        <f>VLOOKUP(Table58[[#This Row],[CONTROLN]],vlookup_table[],2,FALSE)</f>
        <v>0</v>
      </c>
      <c r="O1244">
        <f>VLOOKUP(Table58[[#This Row],[CONTROLN]],vlookup_table[],4,FALSE)</f>
        <v>0</v>
      </c>
      <c r="P1244" t="str">
        <f>VLOOKUP(Table58[[#This Row],[CONTROLN]],vlookup_table[],5,FALSE)</f>
        <v>R2</v>
      </c>
      <c r="Q1244">
        <f>VLOOKUP(Table58[[#This Row],[CONTROLN]],vlookup_table[],7,FALSE)</f>
        <v>20</v>
      </c>
      <c r="R1244" t="str">
        <f t="shared" si="57"/>
        <v/>
      </c>
      <c r="S12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44" t="str">
        <f>IF(Table58[[#This Row],[GENDER]]="M","Hombre","Mujer")</f>
        <v>Mujer</v>
      </c>
      <c r="U1244" t="str">
        <f>_xlfn.CONCAT(Table58[[#This Row],[STATE]]," ", Table58[[#This Row],[DOMAIN]])</f>
        <v>IN R2</v>
      </c>
      <c r="V1244" s="2">
        <f t="shared" ca="1" si="58"/>
        <v>45915</v>
      </c>
      <c r="W1244" s="3">
        <f t="shared" ca="1" si="59"/>
        <v>45915.408431249998</v>
      </c>
      <c r="X1244">
        <f>ROUND(Table58[[#This Row],[AVGGIFT]],1)</f>
        <v>20</v>
      </c>
    </row>
    <row r="1245" spans="1:24" x14ac:dyDescent="0.35">
      <c r="A1245">
        <v>80153</v>
      </c>
      <c r="B1245" t="s">
        <v>36</v>
      </c>
      <c r="C1245" t="s">
        <v>14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  <c r="N1245">
        <f>VLOOKUP(Table58[[#This Row],[CONTROLN]],vlookup_table[],2,FALSE)</f>
        <v>0</v>
      </c>
      <c r="O1245">
        <f>VLOOKUP(Table58[[#This Row],[CONTROLN]],vlookup_table[],4,FALSE)</f>
        <v>2301</v>
      </c>
      <c r="P1245" t="str">
        <f>VLOOKUP(Table58[[#This Row],[CONTROLN]],vlookup_table[],5,FALSE)</f>
        <v>C3</v>
      </c>
      <c r="Q1245">
        <f>VLOOKUP(Table58[[#This Row],[CONTROLN]],vlookup_table[],7,FALSE)</f>
        <v>5</v>
      </c>
      <c r="R1245">
        <f t="shared" si="57"/>
        <v>74</v>
      </c>
      <c r="S12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45" t="str">
        <f>IF(Table58[[#This Row],[GENDER]]="M","Hombre","Mujer")</f>
        <v>Hombre</v>
      </c>
      <c r="U1245" t="str">
        <f>_xlfn.CONCAT(Table58[[#This Row],[STATE]]," ", Table58[[#This Row],[DOMAIN]])</f>
        <v>WI C3</v>
      </c>
      <c r="V1245" s="2">
        <f t="shared" ca="1" si="58"/>
        <v>45915</v>
      </c>
      <c r="W1245" s="3">
        <f t="shared" ca="1" si="59"/>
        <v>45915.408431249998</v>
      </c>
      <c r="X1245">
        <f>ROUND(Table58[[#This Row],[AVGGIFT]],1)</f>
        <v>15</v>
      </c>
    </row>
    <row r="1246" spans="1:24" x14ac:dyDescent="0.35">
      <c r="A1246">
        <v>21107</v>
      </c>
      <c r="B1246" t="s">
        <v>18</v>
      </c>
      <c r="C1246" t="s">
        <v>109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  <c r="N1246">
        <f>VLOOKUP(Table58[[#This Row],[CONTROLN]],vlookup_table[],2,FALSE)</f>
        <v>1</v>
      </c>
      <c r="O1246">
        <f>VLOOKUP(Table58[[#This Row],[CONTROLN]],vlookup_table[],4,FALSE)</f>
        <v>1907</v>
      </c>
      <c r="P1246" t="str">
        <f>VLOOKUP(Table58[[#This Row],[CONTROLN]],vlookup_table[],5,FALSE)</f>
        <v>T2</v>
      </c>
      <c r="Q1246">
        <f>VLOOKUP(Table58[[#This Row],[CONTROLN]],vlookup_table[],7,FALSE)</f>
        <v>7</v>
      </c>
      <c r="R1246">
        <f t="shared" si="57"/>
        <v>77</v>
      </c>
      <c r="S12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46" t="str">
        <f>IF(Table58[[#This Row],[GENDER]]="M","Hombre","Mujer")</f>
        <v>Mujer</v>
      </c>
      <c r="U1246" t="str">
        <f>_xlfn.CONCAT(Table58[[#This Row],[STATE]]," ", Table58[[#This Row],[DOMAIN]])</f>
        <v>NC T2</v>
      </c>
      <c r="V1246" s="2">
        <f t="shared" ca="1" si="58"/>
        <v>45915</v>
      </c>
      <c r="W1246" s="3">
        <f t="shared" ca="1" si="59"/>
        <v>45915.408431249998</v>
      </c>
      <c r="X1246">
        <f>ROUND(Table58[[#This Row],[AVGGIFT]],1)</f>
        <v>8.8000000000000007</v>
      </c>
    </row>
    <row r="1247" spans="1:24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  <c r="N1247">
        <f>VLOOKUP(Table58[[#This Row],[CONTROLN]],vlookup_table[],2,FALSE)</f>
        <v>0</v>
      </c>
      <c r="O1247">
        <f>VLOOKUP(Table58[[#This Row],[CONTROLN]],vlookup_table[],4,FALSE)</f>
        <v>0</v>
      </c>
      <c r="P1247" t="str">
        <f>VLOOKUP(Table58[[#This Row],[CONTROLN]],vlookup_table[],5,FALSE)</f>
        <v>C2</v>
      </c>
      <c r="Q1247">
        <f>VLOOKUP(Table58[[#This Row],[CONTROLN]],vlookup_table[],7,FALSE)</f>
        <v>3</v>
      </c>
      <c r="R1247" t="str">
        <f t="shared" si="57"/>
        <v/>
      </c>
      <c r="S12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47" t="str">
        <f>IF(Table58[[#This Row],[GENDER]]="M","Hombre","Mujer")</f>
        <v>Mujer</v>
      </c>
      <c r="U1247" t="str">
        <f>_xlfn.CONCAT(Table58[[#This Row],[STATE]]," ", Table58[[#This Row],[DOMAIN]])</f>
        <v>CA C2</v>
      </c>
      <c r="V1247" s="2">
        <f t="shared" ca="1" si="58"/>
        <v>45915</v>
      </c>
      <c r="W1247" s="3">
        <f t="shared" ca="1" si="59"/>
        <v>45915.408431249998</v>
      </c>
      <c r="X1247">
        <f>ROUND(Table58[[#This Row],[AVGGIFT]],1)</f>
        <v>4.0999999999999996</v>
      </c>
    </row>
    <row r="1248" spans="1:24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  <c r="N1248">
        <f>VLOOKUP(Table58[[#This Row],[CONTROLN]],vlookup_table[],2,FALSE)</f>
        <v>28</v>
      </c>
      <c r="O1248">
        <f>VLOOKUP(Table58[[#This Row],[CONTROLN]],vlookup_table[],4,FALSE)</f>
        <v>0</v>
      </c>
      <c r="P1248" t="str">
        <f>VLOOKUP(Table58[[#This Row],[CONTROLN]],vlookup_table[],5,FALSE)</f>
        <v>S2</v>
      </c>
      <c r="Q1248">
        <f>VLOOKUP(Table58[[#This Row],[CONTROLN]],vlookup_table[],7,FALSE)</f>
        <v>7</v>
      </c>
      <c r="R1248" t="str">
        <f t="shared" si="57"/>
        <v/>
      </c>
      <c r="S12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48" t="str">
        <f>IF(Table58[[#This Row],[GENDER]]="M","Hombre","Mujer")</f>
        <v>Mujer</v>
      </c>
      <c r="U1248" t="str">
        <f>_xlfn.CONCAT(Table58[[#This Row],[STATE]]," ", Table58[[#This Row],[DOMAIN]])</f>
        <v>TN S2</v>
      </c>
      <c r="V1248" s="2">
        <f t="shared" ca="1" si="58"/>
        <v>45915</v>
      </c>
      <c r="W1248" s="3">
        <f t="shared" ca="1" si="59"/>
        <v>45915.408431249998</v>
      </c>
      <c r="X1248">
        <f>ROUND(Table58[[#This Row],[AVGGIFT]],1)</f>
        <v>7</v>
      </c>
    </row>
    <row r="1249" spans="1:24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  <c r="N1249">
        <f>VLOOKUP(Table58[[#This Row],[CONTROLN]],vlookup_table[],2,FALSE)</f>
        <v>0</v>
      </c>
      <c r="O1249">
        <f>VLOOKUP(Table58[[#This Row],[CONTROLN]],vlookup_table[],4,FALSE)</f>
        <v>0</v>
      </c>
      <c r="P1249" t="str">
        <f>VLOOKUP(Table58[[#This Row],[CONTROLN]],vlookup_table[],5,FALSE)</f>
        <v>R2</v>
      </c>
      <c r="Q1249">
        <f>VLOOKUP(Table58[[#This Row],[CONTROLN]],vlookup_table[],7,FALSE)</f>
        <v>22</v>
      </c>
      <c r="R1249" t="str">
        <f t="shared" si="57"/>
        <v/>
      </c>
      <c r="S12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49" t="str">
        <f>IF(Table58[[#This Row],[GENDER]]="M","Hombre","Mujer")</f>
        <v>Mujer</v>
      </c>
      <c r="U1249" t="str">
        <f>_xlfn.CONCAT(Table58[[#This Row],[STATE]]," ", Table58[[#This Row],[DOMAIN]])</f>
        <v>SC R2</v>
      </c>
      <c r="V1249" s="2">
        <f t="shared" ca="1" si="58"/>
        <v>45915</v>
      </c>
      <c r="W1249" s="3">
        <f t="shared" ca="1" si="59"/>
        <v>45915.408431249998</v>
      </c>
      <c r="X1249">
        <f>ROUND(Table58[[#This Row],[AVGGIFT]],1)</f>
        <v>16.7</v>
      </c>
    </row>
    <row r="1250" spans="1:24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  <c r="N1250">
        <f>VLOOKUP(Table58[[#This Row],[CONTROLN]],vlookup_table[],2,FALSE)</f>
        <v>1</v>
      </c>
      <c r="O1250">
        <f>VLOOKUP(Table58[[#This Row],[CONTROLN]],vlookup_table[],4,FALSE)</f>
        <v>2810</v>
      </c>
      <c r="P1250" t="str">
        <f>VLOOKUP(Table58[[#This Row],[CONTROLN]],vlookup_table[],5,FALSE)</f>
        <v>U2</v>
      </c>
      <c r="Q1250">
        <f>VLOOKUP(Table58[[#This Row],[CONTROLN]],vlookup_table[],7,FALSE)</f>
        <v>51</v>
      </c>
      <c r="R1250">
        <f t="shared" si="57"/>
        <v>68</v>
      </c>
      <c r="S12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50" t="str">
        <f>IF(Table58[[#This Row],[GENDER]]="M","Hombre","Mujer")</f>
        <v>Hombre</v>
      </c>
      <c r="U1250" t="str">
        <f>_xlfn.CONCAT(Table58[[#This Row],[STATE]]," ", Table58[[#This Row],[DOMAIN]])</f>
        <v>IL U2</v>
      </c>
      <c r="V1250" s="2">
        <f t="shared" ca="1" si="58"/>
        <v>45915</v>
      </c>
      <c r="W1250" s="3">
        <f t="shared" ca="1" si="59"/>
        <v>45915.408431249998</v>
      </c>
      <c r="X1250">
        <f>ROUND(Table58[[#This Row],[AVGGIFT]],1)</f>
        <v>20.8</v>
      </c>
    </row>
    <row r="1251" spans="1:24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  <c r="N1251">
        <f>VLOOKUP(Table58[[#This Row],[CONTROLN]],vlookup_table[],2,FALSE)</f>
        <v>1</v>
      </c>
      <c r="O1251">
        <f>VLOOKUP(Table58[[#This Row],[CONTROLN]],vlookup_table[],4,FALSE)</f>
        <v>4912</v>
      </c>
      <c r="P1251" t="str">
        <f>VLOOKUP(Table58[[#This Row],[CONTROLN]],vlookup_table[],5,FALSE)</f>
        <v>C3</v>
      </c>
      <c r="Q1251">
        <f>VLOOKUP(Table58[[#This Row],[CONTROLN]],vlookup_table[],7,FALSE)</f>
        <v>25</v>
      </c>
      <c r="R1251">
        <f t="shared" si="57"/>
        <v>47</v>
      </c>
      <c r="S12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51" t="str">
        <f>IF(Table58[[#This Row],[GENDER]]="M","Hombre","Mujer")</f>
        <v>Hombre</v>
      </c>
      <c r="U1251" t="str">
        <f>_xlfn.CONCAT(Table58[[#This Row],[STATE]]," ", Table58[[#This Row],[DOMAIN]])</f>
        <v>IL C3</v>
      </c>
      <c r="V1251" s="2">
        <f t="shared" ca="1" si="58"/>
        <v>45915</v>
      </c>
      <c r="W1251" s="3">
        <f t="shared" ca="1" si="59"/>
        <v>45915.408431249998</v>
      </c>
      <c r="X1251">
        <f>ROUND(Table58[[#This Row],[AVGGIFT]],1)</f>
        <v>21.3</v>
      </c>
    </row>
    <row r="1252" spans="1:24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  <c r="N1252">
        <f>VLOOKUP(Table58[[#This Row],[CONTROLN]],vlookup_table[],2,FALSE)</f>
        <v>0</v>
      </c>
      <c r="O1252">
        <f>VLOOKUP(Table58[[#This Row],[CONTROLN]],vlookup_table[],4,FALSE)</f>
        <v>3011</v>
      </c>
      <c r="P1252" t="str">
        <f>VLOOKUP(Table58[[#This Row],[CONTROLN]],vlookup_table[],5,FALSE)</f>
        <v>R2</v>
      </c>
      <c r="Q1252">
        <f>VLOOKUP(Table58[[#This Row],[CONTROLN]],vlookup_table[],7,FALSE)</f>
        <v>25</v>
      </c>
      <c r="R1252">
        <f t="shared" si="57"/>
        <v>66</v>
      </c>
      <c r="S12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52" t="str">
        <f>IF(Table58[[#This Row],[GENDER]]="M","Hombre","Mujer")</f>
        <v>Mujer</v>
      </c>
      <c r="U1252" t="str">
        <f>_xlfn.CONCAT(Table58[[#This Row],[STATE]]," ", Table58[[#This Row],[DOMAIN]])</f>
        <v>GA R2</v>
      </c>
      <c r="V1252" s="2">
        <f t="shared" ca="1" si="58"/>
        <v>45915</v>
      </c>
      <c r="W1252" s="3">
        <f t="shared" ca="1" si="59"/>
        <v>45915.408431249998</v>
      </c>
      <c r="X1252">
        <f>ROUND(Table58[[#This Row],[AVGGIFT]],1)</f>
        <v>11</v>
      </c>
    </row>
    <row r="1253" spans="1:24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  <c r="N1253">
        <f>VLOOKUP(Table58[[#This Row],[CONTROLN]],vlookup_table[],2,FALSE)</f>
        <v>0</v>
      </c>
      <c r="O1253">
        <f>VLOOKUP(Table58[[#This Row],[CONTROLN]],vlookup_table[],4,FALSE)</f>
        <v>3711</v>
      </c>
      <c r="P1253" t="str">
        <f>VLOOKUP(Table58[[#This Row],[CONTROLN]],vlookup_table[],5,FALSE)</f>
        <v>T3</v>
      </c>
      <c r="Q1253">
        <f>VLOOKUP(Table58[[#This Row],[CONTROLN]],vlookup_table[],7,FALSE)</f>
        <v>7</v>
      </c>
      <c r="R1253">
        <f t="shared" si="57"/>
        <v>59</v>
      </c>
      <c r="S12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53" t="str">
        <f>IF(Table58[[#This Row],[GENDER]]="M","Hombre","Mujer")</f>
        <v>Hombre</v>
      </c>
      <c r="U1253" t="str">
        <f>_xlfn.CONCAT(Table58[[#This Row],[STATE]]," ", Table58[[#This Row],[DOMAIN]])</f>
        <v>LA T3</v>
      </c>
      <c r="V1253" s="2">
        <f t="shared" ca="1" si="58"/>
        <v>45915</v>
      </c>
      <c r="W1253" s="3">
        <f t="shared" ca="1" si="59"/>
        <v>45915.408431249998</v>
      </c>
      <c r="X1253">
        <f>ROUND(Table58[[#This Row],[AVGGIFT]],1)</f>
        <v>6.3</v>
      </c>
    </row>
    <row r="1254" spans="1:24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  <c r="N1254">
        <f>VLOOKUP(Table58[[#This Row],[CONTROLN]],vlookup_table[],2,FALSE)</f>
        <v>4</v>
      </c>
      <c r="O1254">
        <f>VLOOKUP(Table58[[#This Row],[CONTROLN]],vlookup_table[],4,FALSE)</f>
        <v>4912</v>
      </c>
      <c r="P1254" t="str">
        <f>VLOOKUP(Table58[[#This Row],[CONTROLN]],vlookup_table[],5,FALSE)</f>
        <v>S1</v>
      </c>
      <c r="Q1254">
        <f>VLOOKUP(Table58[[#This Row],[CONTROLN]],vlookup_table[],7,FALSE)</f>
        <v>15</v>
      </c>
      <c r="R1254">
        <f t="shared" si="57"/>
        <v>47</v>
      </c>
      <c r="S12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54" t="str">
        <f>IF(Table58[[#This Row],[GENDER]]="M","Hombre","Mujer")</f>
        <v>Hombre</v>
      </c>
      <c r="U1254" t="str">
        <f>_xlfn.CONCAT(Table58[[#This Row],[STATE]]," ", Table58[[#This Row],[DOMAIN]])</f>
        <v>NE S1</v>
      </c>
      <c r="V1254" s="2">
        <f t="shared" ca="1" si="58"/>
        <v>45915</v>
      </c>
      <c r="W1254" s="3">
        <f t="shared" ca="1" si="59"/>
        <v>45915.408431249998</v>
      </c>
      <c r="X1254">
        <f>ROUND(Table58[[#This Row],[AVGGIFT]],1)</f>
        <v>13.6</v>
      </c>
    </row>
    <row r="1255" spans="1:24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  <c r="N1255">
        <f>VLOOKUP(Table58[[#This Row],[CONTROLN]],vlookup_table[],2,FALSE)</f>
        <v>0</v>
      </c>
      <c r="O1255">
        <f>VLOOKUP(Table58[[#This Row],[CONTROLN]],vlookup_table[],4,FALSE)</f>
        <v>4701</v>
      </c>
      <c r="P1255" t="str">
        <f>VLOOKUP(Table58[[#This Row],[CONTROLN]],vlookup_table[],5,FALSE)</f>
        <v>C2</v>
      </c>
      <c r="Q1255">
        <f>VLOOKUP(Table58[[#This Row],[CONTROLN]],vlookup_table[],7,FALSE)</f>
        <v>20</v>
      </c>
      <c r="R1255">
        <f t="shared" si="57"/>
        <v>50</v>
      </c>
      <c r="S12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55" t="str">
        <f>IF(Table58[[#This Row],[GENDER]]="M","Hombre","Mujer")</f>
        <v>Mujer</v>
      </c>
      <c r="U1255" t="str">
        <f>_xlfn.CONCAT(Table58[[#This Row],[STATE]]," ", Table58[[#This Row],[DOMAIN]])</f>
        <v>CA C2</v>
      </c>
      <c r="V1255" s="2">
        <f t="shared" ca="1" si="58"/>
        <v>45915</v>
      </c>
      <c r="W1255" s="3">
        <f t="shared" ca="1" si="59"/>
        <v>45915.408431249998</v>
      </c>
      <c r="X1255">
        <f>ROUND(Table58[[#This Row],[AVGGIFT]],1)</f>
        <v>25</v>
      </c>
    </row>
    <row r="1256" spans="1:24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  <c r="N1256">
        <f>VLOOKUP(Table58[[#This Row],[CONTROLN]],vlookup_table[],2,FALSE)</f>
        <v>28</v>
      </c>
      <c r="O1256">
        <f>VLOOKUP(Table58[[#This Row],[CONTROLN]],vlookup_table[],4,FALSE)</f>
        <v>4106</v>
      </c>
      <c r="P1256" t="str">
        <f>VLOOKUP(Table58[[#This Row],[CONTROLN]],vlookup_table[],5,FALSE)</f>
        <v>T2</v>
      </c>
      <c r="Q1256">
        <f>VLOOKUP(Table58[[#This Row],[CONTROLN]],vlookup_table[],7,FALSE)</f>
        <v>8</v>
      </c>
      <c r="R1256">
        <f t="shared" si="57"/>
        <v>56</v>
      </c>
      <c r="S12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56" t="str">
        <f>IF(Table58[[#This Row],[GENDER]]="M","Hombre","Mujer")</f>
        <v>Mujer</v>
      </c>
      <c r="U1256" t="str">
        <f>_xlfn.CONCAT(Table58[[#This Row],[STATE]]," ", Table58[[#This Row],[DOMAIN]])</f>
        <v>IL T2</v>
      </c>
      <c r="V1256" s="2">
        <f t="shared" ca="1" si="58"/>
        <v>45915</v>
      </c>
      <c r="W1256" s="3">
        <f t="shared" ca="1" si="59"/>
        <v>45915.408431249998</v>
      </c>
      <c r="X1256">
        <f>ROUND(Table58[[#This Row],[AVGGIFT]],1)</f>
        <v>6.6</v>
      </c>
    </row>
    <row r="1257" spans="1:24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  <c r="N1257">
        <f>VLOOKUP(Table58[[#This Row],[CONTROLN]],vlookup_table[],2,FALSE)</f>
        <v>1</v>
      </c>
      <c r="O1257">
        <f>VLOOKUP(Table58[[#This Row],[CONTROLN]],vlookup_table[],4,FALSE)</f>
        <v>2106</v>
      </c>
      <c r="P1257" t="str">
        <f>VLOOKUP(Table58[[#This Row],[CONTROLN]],vlookup_table[],5,FALSE)</f>
        <v>T2</v>
      </c>
      <c r="Q1257">
        <f>VLOOKUP(Table58[[#This Row],[CONTROLN]],vlookup_table[],7,FALSE)</f>
        <v>5</v>
      </c>
      <c r="R1257">
        <f t="shared" si="57"/>
        <v>76</v>
      </c>
      <c r="S12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57" t="str">
        <f>IF(Table58[[#This Row],[GENDER]]="M","Hombre","Mujer")</f>
        <v>Hombre</v>
      </c>
      <c r="U1257" t="str">
        <f>_xlfn.CONCAT(Table58[[#This Row],[STATE]]," ", Table58[[#This Row],[DOMAIN]])</f>
        <v>IL T2</v>
      </c>
      <c r="V1257" s="2">
        <f t="shared" ca="1" si="58"/>
        <v>45915</v>
      </c>
      <c r="W1257" s="3">
        <f t="shared" ca="1" si="59"/>
        <v>45915.408431249998</v>
      </c>
      <c r="X1257">
        <f>ROUND(Table58[[#This Row],[AVGGIFT]],1)</f>
        <v>3.2</v>
      </c>
    </row>
    <row r="1258" spans="1:24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  <c r="N1258">
        <f>VLOOKUP(Table58[[#This Row],[CONTROLN]],vlookup_table[],2,FALSE)</f>
        <v>0</v>
      </c>
      <c r="O1258">
        <f>VLOOKUP(Table58[[#This Row],[CONTROLN]],vlookup_table[],4,FALSE)</f>
        <v>2201</v>
      </c>
      <c r="P1258" t="str">
        <f>VLOOKUP(Table58[[#This Row],[CONTROLN]],vlookup_table[],5,FALSE)</f>
        <v>S2</v>
      </c>
      <c r="Q1258">
        <f>VLOOKUP(Table58[[#This Row],[CONTROLN]],vlookup_table[],7,FALSE)</f>
        <v>14</v>
      </c>
      <c r="R1258">
        <f t="shared" si="57"/>
        <v>75</v>
      </c>
      <c r="S12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58" t="str">
        <f>IF(Table58[[#This Row],[GENDER]]="M","Hombre","Mujer")</f>
        <v>Mujer</v>
      </c>
      <c r="U1258" t="str">
        <f>_xlfn.CONCAT(Table58[[#This Row],[STATE]]," ", Table58[[#This Row],[DOMAIN]])</f>
        <v>CA S2</v>
      </c>
      <c r="V1258" s="2">
        <f t="shared" ca="1" si="58"/>
        <v>45915</v>
      </c>
      <c r="W1258" s="3">
        <f t="shared" ca="1" si="59"/>
        <v>45915.408431249998</v>
      </c>
      <c r="X1258">
        <f>ROUND(Table58[[#This Row],[AVGGIFT]],1)</f>
        <v>12.8</v>
      </c>
    </row>
    <row r="1259" spans="1:24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  <c r="N1259">
        <f>VLOOKUP(Table58[[#This Row],[CONTROLN]],vlookup_table[],2,FALSE)</f>
        <v>1</v>
      </c>
      <c r="O1259">
        <f>VLOOKUP(Table58[[#This Row],[CONTROLN]],vlookup_table[],4,FALSE)</f>
        <v>5401</v>
      </c>
      <c r="P1259" t="str">
        <f>VLOOKUP(Table58[[#This Row],[CONTROLN]],vlookup_table[],5,FALSE)</f>
        <v>S3</v>
      </c>
      <c r="Q1259">
        <f>VLOOKUP(Table58[[#This Row],[CONTROLN]],vlookup_table[],7,FALSE)</f>
        <v>25</v>
      </c>
      <c r="R1259">
        <f t="shared" si="57"/>
        <v>43</v>
      </c>
      <c r="S12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59" t="str">
        <f>IF(Table58[[#This Row],[GENDER]]="M","Hombre","Mujer")</f>
        <v>Hombre</v>
      </c>
      <c r="U1259" t="str">
        <f>_xlfn.CONCAT(Table58[[#This Row],[STATE]]," ", Table58[[#This Row],[DOMAIN]])</f>
        <v>TX S3</v>
      </c>
      <c r="V1259" s="2">
        <f t="shared" ca="1" si="58"/>
        <v>45915</v>
      </c>
      <c r="W1259" s="3">
        <f t="shared" ca="1" si="59"/>
        <v>45915.408431249998</v>
      </c>
      <c r="X1259">
        <f>ROUND(Table58[[#This Row],[AVGGIFT]],1)</f>
        <v>14</v>
      </c>
    </row>
    <row r="1260" spans="1:24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  <c r="N1260">
        <f>VLOOKUP(Table58[[#This Row],[CONTROLN]],vlookup_table[],2,FALSE)</f>
        <v>0</v>
      </c>
      <c r="O1260">
        <f>VLOOKUP(Table58[[#This Row],[CONTROLN]],vlookup_table[],4,FALSE)</f>
        <v>0</v>
      </c>
      <c r="P1260" t="str">
        <f>VLOOKUP(Table58[[#This Row],[CONTROLN]],vlookup_table[],5,FALSE)</f>
        <v>C1</v>
      </c>
      <c r="Q1260">
        <f>VLOOKUP(Table58[[#This Row],[CONTROLN]],vlookup_table[],7,FALSE)</f>
        <v>20</v>
      </c>
      <c r="R1260" t="str">
        <f t="shared" si="57"/>
        <v/>
      </c>
      <c r="S12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60" t="str">
        <f>IF(Table58[[#This Row],[GENDER]]="M","Hombre","Mujer")</f>
        <v>Mujer</v>
      </c>
      <c r="U1260" t="str">
        <f>_xlfn.CONCAT(Table58[[#This Row],[STATE]]," ", Table58[[#This Row],[DOMAIN]])</f>
        <v>CA C1</v>
      </c>
      <c r="V1260" s="2">
        <f t="shared" ca="1" si="58"/>
        <v>45915</v>
      </c>
      <c r="W1260" s="3">
        <f t="shared" ca="1" si="59"/>
        <v>45915.408431249998</v>
      </c>
      <c r="X1260">
        <f>ROUND(Table58[[#This Row],[AVGGIFT]],1)</f>
        <v>450</v>
      </c>
    </row>
    <row r="1261" spans="1:24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  <c r="N1261">
        <f>VLOOKUP(Table58[[#This Row],[CONTROLN]],vlookup_table[],2,FALSE)</f>
        <v>0</v>
      </c>
      <c r="O1261">
        <f>VLOOKUP(Table58[[#This Row],[CONTROLN]],vlookup_table[],4,FALSE)</f>
        <v>0</v>
      </c>
      <c r="P1261" t="str">
        <f>VLOOKUP(Table58[[#This Row],[CONTROLN]],vlookup_table[],5,FALSE)</f>
        <v>T2</v>
      </c>
      <c r="Q1261">
        <f>VLOOKUP(Table58[[#This Row],[CONTROLN]],vlookup_table[],7,FALSE)</f>
        <v>21</v>
      </c>
      <c r="R1261" t="str">
        <f t="shared" si="57"/>
        <v/>
      </c>
      <c r="S12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61" t="str">
        <f>IF(Table58[[#This Row],[GENDER]]="M","Hombre","Mujer")</f>
        <v>Mujer</v>
      </c>
      <c r="U1261" t="str">
        <f>_xlfn.CONCAT(Table58[[#This Row],[STATE]]," ", Table58[[#This Row],[DOMAIN]])</f>
        <v>IL T2</v>
      </c>
      <c r="V1261" s="2">
        <f t="shared" ca="1" si="58"/>
        <v>45915</v>
      </c>
      <c r="W1261" s="3">
        <f t="shared" ca="1" si="59"/>
        <v>45915.408431249998</v>
      </c>
      <c r="X1261">
        <f>ROUND(Table58[[#This Row],[AVGGIFT]],1)</f>
        <v>18.7</v>
      </c>
    </row>
    <row r="1262" spans="1:24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  <c r="N1262">
        <f>VLOOKUP(Table58[[#This Row],[CONTROLN]],vlookup_table[],2,FALSE)</f>
        <v>0</v>
      </c>
      <c r="O1262">
        <f>VLOOKUP(Table58[[#This Row],[CONTROLN]],vlookup_table[],4,FALSE)</f>
        <v>0</v>
      </c>
      <c r="P1262" t="str">
        <f>VLOOKUP(Table58[[#This Row],[CONTROLN]],vlookup_table[],5,FALSE)</f>
        <v>R2</v>
      </c>
      <c r="Q1262">
        <f>VLOOKUP(Table58[[#This Row],[CONTROLN]],vlookup_table[],7,FALSE)</f>
        <v>20</v>
      </c>
      <c r="R1262" t="str">
        <f t="shared" si="57"/>
        <v/>
      </c>
      <c r="S12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62" t="str">
        <f>IF(Table58[[#This Row],[GENDER]]="M","Hombre","Mujer")</f>
        <v>Hombre</v>
      </c>
      <c r="U1262" t="str">
        <f>_xlfn.CONCAT(Table58[[#This Row],[STATE]]," ", Table58[[#This Row],[DOMAIN]])</f>
        <v>FL R2</v>
      </c>
      <c r="V1262" s="2">
        <f t="shared" ca="1" si="58"/>
        <v>45915</v>
      </c>
      <c r="W1262" s="3">
        <f t="shared" ca="1" si="59"/>
        <v>45915.408431249998</v>
      </c>
      <c r="X1262">
        <f>ROUND(Table58[[#This Row],[AVGGIFT]],1)</f>
        <v>8.8000000000000007</v>
      </c>
    </row>
    <row r="1263" spans="1:24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  <c r="N1263">
        <f>VLOOKUP(Table58[[#This Row],[CONTROLN]],vlookup_table[],2,FALSE)</f>
        <v>2</v>
      </c>
      <c r="O1263">
        <f>VLOOKUP(Table58[[#This Row],[CONTROLN]],vlookup_table[],4,FALSE)</f>
        <v>0</v>
      </c>
      <c r="P1263" t="str">
        <f>VLOOKUP(Table58[[#This Row],[CONTROLN]],vlookup_table[],5,FALSE)</f>
        <v>S2</v>
      </c>
      <c r="Q1263">
        <f>VLOOKUP(Table58[[#This Row],[CONTROLN]],vlookup_table[],7,FALSE)</f>
        <v>11</v>
      </c>
      <c r="R1263" t="str">
        <f t="shared" si="57"/>
        <v/>
      </c>
      <c r="S12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63" t="str">
        <f>IF(Table58[[#This Row],[GENDER]]="M","Hombre","Mujer")</f>
        <v>Hombre</v>
      </c>
      <c r="U1263" t="str">
        <f>_xlfn.CONCAT(Table58[[#This Row],[STATE]]," ", Table58[[#This Row],[DOMAIN]])</f>
        <v>IL S2</v>
      </c>
      <c r="V1263" s="2">
        <f t="shared" ca="1" si="58"/>
        <v>45915</v>
      </c>
      <c r="W1263" s="3">
        <f t="shared" ca="1" si="59"/>
        <v>45915.408431249998</v>
      </c>
      <c r="X1263">
        <f>ROUND(Table58[[#This Row],[AVGGIFT]],1)</f>
        <v>5.0999999999999996</v>
      </c>
    </row>
    <row r="1264" spans="1:24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  <c r="N1264">
        <f>VLOOKUP(Table58[[#This Row],[CONTROLN]],vlookup_table[],2,FALSE)</f>
        <v>0</v>
      </c>
      <c r="O1264">
        <f>VLOOKUP(Table58[[#This Row],[CONTROLN]],vlookup_table[],4,FALSE)</f>
        <v>0</v>
      </c>
      <c r="P1264" t="str">
        <f>VLOOKUP(Table58[[#This Row],[CONTROLN]],vlookup_table[],5,FALSE)</f>
        <v>R2</v>
      </c>
      <c r="Q1264">
        <f>VLOOKUP(Table58[[#This Row],[CONTROLN]],vlookup_table[],7,FALSE)</f>
        <v>10</v>
      </c>
      <c r="R1264" t="str">
        <f t="shared" si="57"/>
        <v/>
      </c>
      <c r="S12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64" t="str">
        <f>IF(Table58[[#This Row],[GENDER]]="M","Hombre","Mujer")</f>
        <v>Mujer</v>
      </c>
      <c r="U1264" t="str">
        <f>_xlfn.CONCAT(Table58[[#This Row],[STATE]]," ", Table58[[#This Row],[DOMAIN]])</f>
        <v>NM R2</v>
      </c>
      <c r="V1264" s="2">
        <f t="shared" ca="1" si="58"/>
        <v>45915</v>
      </c>
      <c r="W1264" s="3">
        <f t="shared" ca="1" si="59"/>
        <v>45915.408431249998</v>
      </c>
      <c r="X1264">
        <f>ROUND(Table58[[#This Row],[AVGGIFT]],1)</f>
        <v>11.5</v>
      </c>
    </row>
    <row r="1265" spans="1:24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  <c r="N1265">
        <f>VLOOKUP(Table58[[#This Row],[CONTROLN]],vlookup_table[],2,FALSE)</f>
        <v>1</v>
      </c>
      <c r="O1265">
        <f>VLOOKUP(Table58[[#This Row],[CONTROLN]],vlookup_table[],4,FALSE)</f>
        <v>5902</v>
      </c>
      <c r="P1265" t="str">
        <f>VLOOKUP(Table58[[#This Row],[CONTROLN]],vlookup_table[],5,FALSE)</f>
        <v>U2</v>
      </c>
      <c r="Q1265">
        <f>VLOOKUP(Table58[[#This Row],[CONTROLN]],vlookup_table[],7,FALSE)</f>
        <v>10</v>
      </c>
      <c r="R1265">
        <f t="shared" si="57"/>
        <v>38</v>
      </c>
      <c r="S12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65" t="str">
        <f>IF(Table58[[#This Row],[GENDER]]="M","Hombre","Mujer")</f>
        <v>Hombre</v>
      </c>
      <c r="U1265" t="str">
        <f>_xlfn.CONCAT(Table58[[#This Row],[STATE]]," ", Table58[[#This Row],[DOMAIN]])</f>
        <v>OK U2</v>
      </c>
      <c r="V1265" s="2">
        <f t="shared" ca="1" si="58"/>
        <v>45915</v>
      </c>
      <c r="W1265" s="3">
        <f t="shared" ca="1" si="59"/>
        <v>45915.408431249998</v>
      </c>
      <c r="X1265">
        <f>ROUND(Table58[[#This Row],[AVGGIFT]],1)</f>
        <v>14.1</v>
      </c>
    </row>
    <row r="1266" spans="1:24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  <c r="N1266">
        <f>VLOOKUP(Table58[[#This Row],[CONTROLN]],vlookup_table[],2,FALSE)</f>
        <v>2</v>
      </c>
      <c r="O1266">
        <f>VLOOKUP(Table58[[#This Row],[CONTROLN]],vlookup_table[],4,FALSE)</f>
        <v>2301</v>
      </c>
      <c r="P1266" t="str">
        <f>VLOOKUP(Table58[[#This Row],[CONTROLN]],vlookup_table[],5,FALSE)</f>
        <v>C1</v>
      </c>
      <c r="Q1266">
        <f>VLOOKUP(Table58[[#This Row],[CONTROLN]],vlookup_table[],7,FALSE)</f>
        <v>5</v>
      </c>
      <c r="R1266">
        <f t="shared" si="57"/>
        <v>74</v>
      </c>
      <c r="S12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66" t="str">
        <f>IF(Table58[[#This Row],[GENDER]]="M","Hombre","Mujer")</f>
        <v>Mujer</v>
      </c>
      <c r="U1266" t="str">
        <f>_xlfn.CONCAT(Table58[[#This Row],[STATE]]," ", Table58[[#This Row],[DOMAIN]])</f>
        <v>OK C1</v>
      </c>
      <c r="V1266" s="2">
        <f t="shared" ca="1" si="58"/>
        <v>45915</v>
      </c>
      <c r="W1266" s="3">
        <f t="shared" ca="1" si="59"/>
        <v>45915.408431249998</v>
      </c>
      <c r="X1266">
        <f>ROUND(Table58[[#This Row],[AVGGIFT]],1)</f>
        <v>5.2</v>
      </c>
    </row>
    <row r="1267" spans="1:24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  <c r="N1267">
        <f>VLOOKUP(Table58[[#This Row],[CONTROLN]],vlookup_table[],2,FALSE)</f>
        <v>28</v>
      </c>
      <c r="O1267">
        <f>VLOOKUP(Table58[[#This Row],[CONTROLN]],vlookup_table[],4,FALSE)</f>
        <v>2712</v>
      </c>
      <c r="P1267" t="str">
        <f>VLOOKUP(Table58[[#This Row],[CONTROLN]],vlookup_table[],5,FALSE)</f>
        <v>S1</v>
      </c>
      <c r="Q1267">
        <f>VLOOKUP(Table58[[#This Row],[CONTROLN]],vlookup_table[],7,FALSE)</f>
        <v>15</v>
      </c>
      <c r="R1267">
        <f t="shared" si="57"/>
        <v>69</v>
      </c>
      <c r="S12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67" t="str">
        <f>IF(Table58[[#This Row],[GENDER]]="M","Hombre","Mujer")</f>
        <v>Mujer</v>
      </c>
      <c r="U1267" t="str">
        <f>_xlfn.CONCAT(Table58[[#This Row],[STATE]]," ", Table58[[#This Row],[DOMAIN]])</f>
        <v>TX S1</v>
      </c>
      <c r="V1267" s="2">
        <f t="shared" ca="1" si="58"/>
        <v>45915</v>
      </c>
      <c r="W1267" s="3">
        <f t="shared" ca="1" si="59"/>
        <v>45915.408431249998</v>
      </c>
      <c r="X1267">
        <f>ROUND(Table58[[#This Row],[AVGGIFT]],1)</f>
        <v>12.8</v>
      </c>
    </row>
    <row r="1268" spans="1:24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  <c r="N1268">
        <f>VLOOKUP(Table58[[#This Row],[CONTROLN]],vlookup_table[],2,FALSE)</f>
        <v>1</v>
      </c>
      <c r="O1268">
        <f>VLOOKUP(Table58[[#This Row],[CONTROLN]],vlookup_table[],4,FALSE)</f>
        <v>2101</v>
      </c>
      <c r="P1268" t="str">
        <f>VLOOKUP(Table58[[#This Row],[CONTROLN]],vlookup_table[],5,FALSE)</f>
        <v>U4</v>
      </c>
      <c r="Q1268">
        <f>VLOOKUP(Table58[[#This Row],[CONTROLN]],vlookup_table[],7,FALSE)</f>
        <v>15</v>
      </c>
      <c r="R1268">
        <f t="shared" si="57"/>
        <v>76</v>
      </c>
      <c r="S12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68" t="str">
        <f>IF(Table58[[#This Row],[GENDER]]="M","Hombre","Mujer")</f>
        <v>Hombre</v>
      </c>
      <c r="U1268" t="str">
        <f>_xlfn.CONCAT(Table58[[#This Row],[STATE]]," ", Table58[[#This Row],[DOMAIN]])</f>
        <v>KY U4</v>
      </c>
      <c r="V1268" s="2">
        <f t="shared" ca="1" si="58"/>
        <v>45915</v>
      </c>
      <c r="W1268" s="3">
        <f t="shared" ca="1" si="59"/>
        <v>45915.408431249998</v>
      </c>
      <c r="X1268">
        <f>ROUND(Table58[[#This Row],[AVGGIFT]],1)</f>
        <v>6.7</v>
      </c>
    </row>
    <row r="1269" spans="1:24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  <c r="N1269">
        <f>VLOOKUP(Table58[[#This Row],[CONTROLN]],vlookup_table[],2,FALSE)</f>
        <v>0</v>
      </c>
      <c r="O1269">
        <f>VLOOKUP(Table58[[#This Row],[CONTROLN]],vlookup_table[],4,FALSE)</f>
        <v>4608</v>
      </c>
      <c r="P1269" t="str">
        <f>VLOOKUP(Table58[[#This Row],[CONTROLN]],vlookup_table[],5,FALSE)</f>
        <v>S3</v>
      </c>
      <c r="Q1269">
        <f>VLOOKUP(Table58[[#This Row],[CONTROLN]],vlookup_table[],7,FALSE)</f>
        <v>23</v>
      </c>
      <c r="R1269">
        <f t="shared" si="57"/>
        <v>50</v>
      </c>
      <c r="S12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69" t="str">
        <f>IF(Table58[[#This Row],[GENDER]]="M","Hombre","Mujer")</f>
        <v>Mujer</v>
      </c>
      <c r="U1269" t="str">
        <f>_xlfn.CONCAT(Table58[[#This Row],[STATE]]," ", Table58[[#This Row],[DOMAIN]])</f>
        <v>FL S3</v>
      </c>
      <c r="V1269" s="2">
        <f t="shared" ca="1" si="58"/>
        <v>45915</v>
      </c>
      <c r="W1269" s="3">
        <f t="shared" ca="1" si="59"/>
        <v>45915.408431249998</v>
      </c>
      <c r="X1269">
        <f>ROUND(Table58[[#This Row],[AVGGIFT]],1)</f>
        <v>15</v>
      </c>
    </row>
    <row r="1270" spans="1:24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  <c r="N1270">
        <f>VLOOKUP(Table58[[#This Row],[CONTROLN]],vlookup_table[],2,FALSE)</f>
        <v>0</v>
      </c>
      <c r="O1270">
        <f>VLOOKUP(Table58[[#This Row],[CONTROLN]],vlookup_table[],4,FALSE)</f>
        <v>0</v>
      </c>
      <c r="P1270" t="str">
        <f>VLOOKUP(Table58[[#This Row],[CONTROLN]],vlookup_table[],5,FALSE)</f>
        <v>R2</v>
      </c>
      <c r="Q1270">
        <f>VLOOKUP(Table58[[#This Row],[CONTROLN]],vlookup_table[],7,FALSE)</f>
        <v>15</v>
      </c>
      <c r="R1270" t="str">
        <f t="shared" si="57"/>
        <v/>
      </c>
      <c r="S12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70" t="str">
        <f>IF(Table58[[#This Row],[GENDER]]="M","Hombre","Mujer")</f>
        <v>Hombre</v>
      </c>
      <c r="U1270" t="str">
        <f>_xlfn.CONCAT(Table58[[#This Row],[STATE]]," ", Table58[[#This Row],[DOMAIN]])</f>
        <v>IA R2</v>
      </c>
      <c r="V1270" s="2">
        <f t="shared" ca="1" si="58"/>
        <v>45915</v>
      </c>
      <c r="W1270" s="3">
        <f t="shared" ca="1" si="59"/>
        <v>45915.408431249998</v>
      </c>
      <c r="X1270">
        <f>ROUND(Table58[[#This Row],[AVGGIFT]],1)</f>
        <v>9.6999999999999993</v>
      </c>
    </row>
    <row r="1271" spans="1:24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  <c r="N1271">
        <f>VLOOKUP(Table58[[#This Row],[CONTROLN]],vlookup_table[],2,FALSE)</f>
        <v>1</v>
      </c>
      <c r="O1271">
        <f>VLOOKUP(Table58[[#This Row],[CONTROLN]],vlookup_table[],4,FALSE)</f>
        <v>1612</v>
      </c>
      <c r="P1271" t="str">
        <f>VLOOKUP(Table58[[#This Row],[CONTROLN]],vlookup_table[],5,FALSE)</f>
        <v>R2</v>
      </c>
      <c r="Q1271">
        <f>VLOOKUP(Table58[[#This Row],[CONTROLN]],vlookup_table[],7,FALSE)</f>
        <v>11</v>
      </c>
      <c r="R1271">
        <f t="shared" si="57"/>
        <v>80</v>
      </c>
      <c r="S12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71" t="str">
        <f>IF(Table58[[#This Row],[GENDER]]="M","Hombre","Mujer")</f>
        <v>Hombre</v>
      </c>
      <c r="U1271" t="str">
        <f>_xlfn.CONCAT(Table58[[#This Row],[STATE]]," ", Table58[[#This Row],[DOMAIN]])</f>
        <v>MI R2</v>
      </c>
      <c r="V1271" s="2">
        <f t="shared" ca="1" si="58"/>
        <v>45915</v>
      </c>
      <c r="W1271" s="3">
        <f t="shared" ca="1" si="59"/>
        <v>45915.408431249998</v>
      </c>
      <c r="X1271">
        <f>ROUND(Table58[[#This Row],[AVGGIFT]],1)</f>
        <v>9.1</v>
      </c>
    </row>
    <row r="1272" spans="1:24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  <c r="N1272">
        <f>VLOOKUP(Table58[[#This Row],[CONTROLN]],vlookup_table[],2,FALSE)</f>
        <v>0</v>
      </c>
      <c r="O1272">
        <f>VLOOKUP(Table58[[#This Row],[CONTROLN]],vlookup_table[],4,FALSE)</f>
        <v>5201</v>
      </c>
      <c r="P1272" t="str">
        <f>VLOOKUP(Table58[[#This Row],[CONTROLN]],vlookup_table[],5,FALSE)</f>
        <v>S1</v>
      </c>
      <c r="Q1272">
        <f>VLOOKUP(Table58[[#This Row],[CONTROLN]],vlookup_table[],7,FALSE)</f>
        <v>25</v>
      </c>
      <c r="R1272">
        <f t="shared" si="57"/>
        <v>45</v>
      </c>
      <c r="S12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2" t="str">
        <f>IF(Table58[[#This Row],[GENDER]]="M","Hombre","Mujer")</f>
        <v>Mujer</v>
      </c>
      <c r="U1272" t="str">
        <f>_xlfn.CONCAT(Table58[[#This Row],[STATE]]," ", Table58[[#This Row],[DOMAIN]])</f>
        <v>CA S1</v>
      </c>
      <c r="V1272" s="2">
        <f t="shared" ca="1" si="58"/>
        <v>45915</v>
      </c>
      <c r="W1272" s="3">
        <f t="shared" ca="1" si="59"/>
        <v>45915.408431249998</v>
      </c>
      <c r="X1272">
        <f>ROUND(Table58[[#This Row],[AVGGIFT]],1)</f>
        <v>20.8</v>
      </c>
    </row>
    <row r="1273" spans="1:24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  <c r="N1273">
        <f>VLOOKUP(Table58[[#This Row],[CONTROLN]],vlookup_table[],2,FALSE)</f>
        <v>1</v>
      </c>
      <c r="O1273">
        <f>VLOOKUP(Table58[[#This Row],[CONTROLN]],vlookup_table[],4,FALSE)</f>
        <v>5001</v>
      </c>
      <c r="P1273" t="str">
        <f>VLOOKUP(Table58[[#This Row],[CONTROLN]],vlookup_table[],5,FALSE)</f>
        <v>C3</v>
      </c>
      <c r="Q1273">
        <f>VLOOKUP(Table58[[#This Row],[CONTROLN]],vlookup_table[],7,FALSE)</f>
        <v>25</v>
      </c>
      <c r="R1273">
        <f t="shared" si="57"/>
        <v>47</v>
      </c>
      <c r="S12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73" t="str">
        <f>IF(Table58[[#This Row],[GENDER]]="M","Hombre","Mujer")</f>
        <v>Hombre</v>
      </c>
      <c r="U1273" t="str">
        <f>_xlfn.CONCAT(Table58[[#This Row],[STATE]]," ", Table58[[#This Row],[DOMAIN]])</f>
        <v>CA C3</v>
      </c>
      <c r="V1273" s="2">
        <f t="shared" ca="1" si="58"/>
        <v>45915</v>
      </c>
      <c r="W1273" s="3">
        <f t="shared" ca="1" si="59"/>
        <v>45915.408431249998</v>
      </c>
      <c r="X1273">
        <f>ROUND(Table58[[#This Row],[AVGGIFT]],1)</f>
        <v>20.8</v>
      </c>
    </row>
    <row r="1274" spans="1:24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  <c r="N1274">
        <f>VLOOKUP(Table58[[#This Row],[CONTROLN]],vlookup_table[],2,FALSE)</f>
        <v>0</v>
      </c>
      <c r="O1274">
        <f>VLOOKUP(Table58[[#This Row],[CONTROLN]],vlookup_table[],4,FALSE)</f>
        <v>4401</v>
      </c>
      <c r="P1274" t="str">
        <f>VLOOKUP(Table58[[#This Row],[CONTROLN]],vlookup_table[],5,FALSE)</f>
        <v>S2</v>
      </c>
      <c r="Q1274">
        <f>VLOOKUP(Table58[[#This Row],[CONTROLN]],vlookup_table[],7,FALSE)</f>
        <v>43</v>
      </c>
      <c r="R1274">
        <f t="shared" si="57"/>
        <v>53</v>
      </c>
      <c r="S12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4" t="str">
        <f>IF(Table58[[#This Row],[GENDER]]="M","Hombre","Mujer")</f>
        <v>Mujer</v>
      </c>
      <c r="U1274" t="str">
        <f>_xlfn.CONCAT(Table58[[#This Row],[STATE]]," ", Table58[[#This Row],[DOMAIN]])</f>
        <v>NE S2</v>
      </c>
      <c r="V1274" s="2">
        <f t="shared" ca="1" si="58"/>
        <v>45915</v>
      </c>
      <c r="W1274" s="3">
        <f t="shared" ca="1" si="59"/>
        <v>45915.408431249998</v>
      </c>
      <c r="X1274">
        <f>ROUND(Table58[[#This Row],[AVGGIFT]],1)</f>
        <v>38</v>
      </c>
    </row>
    <row r="1275" spans="1:24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  <c r="N1275">
        <f>VLOOKUP(Table58[[#This Row],[CONTROLN]],vlookup_table[],2,FALSE)</f>
        <v>1</v>
      </c>
      <c r="O1275">
        <f>VLOOKUP(Table58[[#This Row],[CONTROLN]],vlookup_table[],4,FALSE)</f>
        <v>3401</v>
      </c>
      <c r="P1275" t="str">
        <f>VLOOKUP(Table58[[#This Row],[CONTROLN]],vlookup_table[],5,FALSE)</f>
        <v>C1</v>
      </c>
      <c r="Q1275">
        <f>VLOOKUP(Table58[[#This Row],[CONTROLN]],vlookup_table[],7,FALSE)</f>
        <v>30</v>
      </c>
      <c r="R1275">
        <f t="shared" si="57"/>
        <v>63</v>
      </c>
      <c r="S12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75" t="str">
        <f>IF(Table58[[#This Row],[GENDER]]="M","Hombre","Mujer")</f>
        <v>Hombre</v>
      </c>
      <c r="U1275" t="str">
        <f>_xlfn.CONCAT(Table58[[#This Row],[STATE]]," ", Table58[[#This Row],[DOMAIN]])</f>
        <v>FL C1</v>
      </c>
      <c r="V1275" s="2">
        <f t="shared" ca="1" si="58"/>
        <v>45915</v>
      </c>
      <c r="W1275" s="3">
        <f t="shared" ca="1" si="59"/>
        <v>45915.408431249998</v>
      </c>
      <c r="X1275">
        <f>ROUND(Table58[[#This Row],[AVGGIFT]],1)</f>
        <v>14</v>
      </c>
    </row>
    <row r="1276" spans="1:24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  <c r="N1276">
        <f>VLOOKUP(Table58[[#This Row],[CONTROLN]],vlookup_table[],2,FALSE)</f>
        <v>2</v>
      </c>
      <c r="O1276">
        <f>VLOOKUP(Table58[[#This Row],[CONTROLN]],vlookup_table[],4,FALSE)</f>
        <v>4801</v>
      </c>
      <c r="P1276" t="str">
        <f>VLOOKUP(Table58[[#This Row],[CONTROLN]],vlookup_table[],5,FALSE)</f>
        <v>S2</v>
      </c>
      <c r="Q1276">
        <f>VLOOKUP(Table58[[#This Row],[CONTROLN]],vlookup_table[],7,FALSE)</f>
        <v>21</v>
      </c>
      <c r="R1276">
        <f t="shared" si="57"/>
        <v>49</v>
      </c>
      <c r="S12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6" t="str">
        <f>IF(Table58[[#This Row],[GENDER]]="M","Hombre","Mujer")</f>
        <v>Mujer</v>
      </c>
      <c r="U1276" t="str">
        <f>_xlfn.CONCAT(Table58[[#This Row],[STATE]]," ", Table58[[#This Row],[DOMAIN]])</f>
        <v>TX S2</v>
      </c>
      <c r="V1276" s="2">
        <f t="shared" ca="1" si="58"/>
        <v>45915</v>
      </c>
      <c r="W1276" s="3">
        <f t="shared" ca="1" si="59"/>
        <v>45915.408431249998</v>
      </c>
      <c r="X1276">
        <f>ROUND(Table58[[#This Row],[AVGGIFT]],1)</f>
        <v>15</v>
      </c>
    </row>
    <row r="1277" spans="1:24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  <c r="N1277">
        <f>VLOOKUP(Table58[[#This Row],[CONTROLN]],vlookup_table[],2,FALSE)</f>
        <v>28</v>
      </c>
      <c r="O1277">
        <f>VLOOKUP(Table58[[#This Row],[CONTROLN]],vlookup_table[],4,FALSE)</f>
        <v>5801</v>
      </c>
      <c r="P1277" t="str">
        <f>VLOOKUP(Table58[[#This Row],[CONTROLN]],vlookup_table[],5,FALSE)</f>
        <v>S2</v>
      </c>
      <c r="Q1277">
        <f>VLOOKUP(Table58[[#This Row],[CONTROLN]],vlookup_table[],7,FALSE)</f>
        <v>25</v>
      </c>
      <c r="R1277">
        <f t="shared" si="57"/>
        <v>39</v>
      </c>
      <c r="S12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7" t="str">
        <f>IF(Table58[[#This Row],[GENDER]]="M","Hombre","Mujer")</f>
        <v>Mujer</v>
      </c>
      <c r="U1277" t="str">
        <f>_xlfn.CONCAT(Table58[[#This Row],[STATE]]," ", Table58[[#This Row],[DOMAIN]])</f>
        <v>OR S2</v>
      </c>
      <c r="V1277" s="2">
        <f t="shared" ca="1" si="58"/>
        <v>45915</v>
      </c>
      <c r="W1277" s="3">
        <f t="shared" ca="1" si="59"/>
        <v>45915.408431249998</v>
      </c>
      <c r="X1277">
        <f>ROUND(Table58[[#This Row],[AVGGIFT]],1)</f>
        <v>25</v>
      </c>
    </row>
    <row r="1278" spans="1:24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  <c r="N1278">
        <f>VLOOKUP(Table58[[#This Row],[CONTROLN]],vlookup_table[],2,FALSE)</f>
        <v>1</v>
      </c>
      <c r="O1278">
        <f>VLOOKUP(Table58[[#This Row],[CONTROLN]],vlookup_table[],4,FALSE)</f>
        <v>4401</v>
      </c>
      <c r="P1278" t="str">
        <f>VLOOKUP(Table58[[#This Row],[CONTROLN]],vlookup_table[],5,FALSE)</f>
        <v>R2</v>
      </c>
      <c r="Q1278">
        <f>VLOOKUP(Table58[[#This Row],[CONTROLN]],vlookup_table[],7,FALSE)</f>
        <v>9</v>
      </c>
      <c r="R1278">
        <f t="shared" si="57"/>
        <v>53</v>
      </c>
      <c r="S12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78" t="str">
        <f>IF(Table58[[#This Row],[GENDER]]="M","Hombre","Mujer")</f>
        <v>Hombre</v>
      </c>
      <c r="U1278" t="str">
        <f>_xlfn.CONCAT(Table58[[#This Row],[STATE]]," ", Table58[[#This Row],[DOMAIN]])</f>
        <v>MO R2</v>
      </c>
      <c r="V1278" s="2">
        <f t="shared" ca="1" si="58"/>
        <v>45915</v>
      </c>
      <c r="W1278" s="3">
        <f t="shared" ca="1" si="59"/>
        <v>45915.408431249998</v>
      </c>
      <c r="X1278">
        <f>ROUND(Table58[[#This Row],[AVGGIFT]],1)</f>
        <v>6.6</v>
      </c>
    </row>
    <row r="1279" spans="1:24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  <c r="N1279">
        <f>VLOOKUP(Table58[[#This Row],[CONTROLN]],vlookup_table[],2,FALSE)</f>
        <v>28</v>
      </c>
      <c r="O1279">
        <f>VLOOKUP(Table58[[#This Row],[CONTROLN]],vlookup_table[],4,FALSE)</f>
        <v>4901</v>
      </c>
      <c r="P1279" t="str">
        <f>VLOOKUP(Table58[[#This Row],[CONTROLN]],vlookup_table[],5,FALSE)</f>
        <v>S1</v>
      </c>
      <c r="Q1279">
        <f>VLOOKUP(Table58[[#This Row],[CONTROLN]],vlookup_table[],7,FALSE)</f>
        <v>5</v>
      </c>
      <c r="R1279">
        <f t="shared" si="57"/>
        <v>48</v>
      </c>
      <c r="S12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79" t="str">
        <f>IF(Table58[[#This Row],[GENDER]]="M","Hombre","Mujer")</f>
        <v>Mujer</v>
      </c>
      <c r="U1279" t="str">
        <f>_xlfn.CONCAT(Table58[[#This Row],[STATE]]," ", Table58[[#This Row],[DOMAIN]])</f>
        <v>TN S1</v>
      </c>
      <c r="V1279" s="2">
        <f t="shared" ca="1" si="58"/>
        <v>45915</v>
      </c>
      <c r="W1279" s="3">
        <f t="shared" ca="1" si="59"/>
        <v>45915.408431249998</v>
      </c>
      <c r="X1279">
        <f>ROUND(Table58[[#This Row],[AVGGIFT]],1)</f>
        <v>7.7</v>
      </c>
    </row>
    <row r="1280" spans="1:24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  <c r="N1280">
        <f>VLOOKUP(Table58[[#This Row],[CONTROLN]],vlookup_table[],2,FALSE)</f>
        <v>1</v>
      </c>
      <c r="O1280">
        <f>VLOOKUP(Table58[[#This Row],[CONTROLN]],vlookup_table[],4,FALSE)</f>
        <v>5003</v>
      </c>
      <c r="P1280" t="str">
        <f>VLOOKUP(Table58[[#This Row],[CONTROLN]],vlookup_table[],5,FALSE)</f>
        <v>R3</v>
      </c>
      <c r="Q1280">
        <f>VLOOKUP(Table58[[#This Row],[CONTROLN]],vlookup_table[],7,FALSE)</f>
        <v>10</v>
      </c>
      <c r="R1280">
        <f t="shared" si="57"/>
        <v>47</v>
      </c>
      <c r="S12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80" t="str">
        <f>IF(Table58[[#This Row],[GENDER]]="M","Hombre","Mujer")</f>
        <v>Hombre</v>
      </c>
      <c r="U1280" t="str">
        <f>_xlfn.CONCAT(Table58[[#This Row],[STATE]]," ", Table58[[#This Row],[DOMAIN]])</f>
        <v>KY R3</v>
      </c>
      <c r="V1280" s="2">
        <f t="shared" ca="1" si="58"/>
        <v>45915</v>
      </c>
      <c r="W1280" s="3">
        <f t="shared" ca="1" si="59"/>
        <v>45915.408431249998</v>
      </c>
      <c r="X1280">
        <f>ROUND(Table58[[#This Row],[AVGGIFT]],1)</f>
        <v>10.3</v>
      </c>
    </row>
    <row r="1281" spans="1:24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  <c r="N1281">
        <f>VLOOKUP(Table58[[#This Row],[CONTROLN]],vlookup_table[],2,FALSE)</f>
        <v>0</v>
      </c>
      <c r="O1281">
        <f>VLOOKUP(Table58[[#This Row],[CONTROLN]],vlookup_table[],4,FALSE)</f>
        <v>4701</v>
      </c>
      <c r="P1281" t="str">
        <f>VLOOKUP(Table58[[#This Row],[CONTROLN]],vlookup_table[],5,FALSE)</f>
        <v>S1</v>
      </c>
      <c r="Q1281">
        <f>VLOOKUP(Table58[[#This Row],[CONTROLN]],vlookup_table[],7,FALSE)</f>
        <v>4</v>
      </c>
      <c r="R1281">
        <f t="shared" si="57"/>
        <v>50</v>
      </c>
      <c r="S12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81" t="str">
        <f>IF(Table58[[#This Row],[GENDER]]="M","Hombre","Mujer")</f>
        <v>Mujer</v>
      </c>
      <c r="U1281" t="str">
        <f>_xlfn.CONCAT(Table58[[#This Row],[STATE]]," ", Table58[[#This Row],[DOMAIN]])</f>
        <v>NE S1</v>
      </c>
      <c r="V1281" s="2">
        <f t="shared" ca="1" si="58"/>
        <v>45915</v>
      </c>
      <c r="W1281" s="3">
        <f t="shared" ca="1" si="59"/>
        <v>45915.408431249998</v>
      </c>
      <c r="X1281">
        <f>ROUND(Table58[[#This Row],[AVGGIFT]],1)</f>
        <v>4</v>
      </c>
    </row>
    <row r="1282" spans="1:24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  <c r="N1282">
        <f>VLOOKUP(Table58[[#This Row],[CONTROLN]],vlookup_table[],2,FALSE)</f>
        <v>1</v>
      </c>
      <c r="O1282">
        <f>VLOOKUP(Table58[[#This Row],[CONTROLN]],vlookup_table[],4,FALSE)</f>
        <v>5411</v>
      </c>
      <c r="P1282" t="str">
        <f>VLOOKUP(Table58[[#This Row],[CONTROLN]],vlookup_table[],5,FALSE)</f>
        <v>R2</v>
      </c>
      <c r="Q1282">
        <f>VLOOKUP(Table58[[#This Row],[CONTROLN]],vlookup_table[],7,FALSE)</f>
        <v>40</v>
      </c>
      <c r="R1282">
        <f t="shared" ref="R1282:R1345" si="60">IF(OR(O1282="",O1282=0),"",(1997-(1900+INT(O1282/100)))-IF(MOD(O1282,100)&gt;6,1,0))</f>
        <v>42</v>
      </c>
      <c r="S12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82" t="str">
        <f>IF(Table58[[#This Row],[GENDER]]="M","Hombre","Mujer")</f>
        <v>Hombre</v>
      </c>
      <c r="U1282" t="str">
        <f>_xlfn.CONCAT(Table58[[#This Row],[STATE]]," ", Table58[[#This Row],[DOMAIN]])</f>
        <v>IL R2</v>
      </c>
      <c r="V1282" s="2">
        <f t="shared" ref="V1282:V1345" ca="1" si="61">TODAY()</f>
        <v>45915</v>
      </c>
      <c r="W1282" s="3">
        <f t="shared" ref="W1282:W1345" ca="1" si="62">NOW()</f>
        <v>45915.408431249998</v>
      </c>
      <c r="X1282">
        <f>ROUND(Table58[[#This Row],[AVGGIFT]],1)</f>
        <v>35</v>
      </c>
    </row>
    <row r="1283" spans="1:24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  <c r="N1283">
        <f>VLOOKUP(Table58[[#This Row],[CONTROLN]],vlookup_table[],2,FALSE)</f>
        <v>1</v>
      </c>
      <c r="O1283">
        <f>VLOOKUP(Table58[[#This Row],[CONTROLN]],vlookup_table[],4,FALSE)</f>
        <v>3501</v>
      </c>
      <c r="P1283" t="str">
        <f>VLOOKUP(Table58[[#This Row],[CONTROLN]],vlookup_table[],5,FALSE)</f>
        <v/>
      </c>
      <c r="Q1283">
        <f>VLOOKUP(Table58[[#This Row],[CONTROLN]],vlookup_table[],7,FALSE)</f>
        <v>7</v>
      </c>
      <c r="R1283">
        <f t="shared" si="60"/>
        <v>62</v>
      </c>
      <c r="S128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283" t="str">
        <f>IF(Table58[[#This Row],[GENDER]]="M","Hombre","Mujer")</f>
        <v>Hombre</v>
      </c>
      <c r="U1283" t="str">
        <f>_xlfn.CONCAT(Table58[[#This Row],[STATE]]," ", Table58[[#This Row],[DOMAIN]])</f>
        <v xml:space="preserve">NM </v>
      </c>
      <c r="V1283" s="2">
        <f t="shared" ca="1" si="61"/>
        <v>45915</v>
      </c>
      <c r="W1283" s="3">
        <f t="shared" ca="1" si="62"/>
        <v>45915.408431249998</v>
      </c>
      <c r="X1283">
        <f>ROUND(Table58[[#This Row],[AVGGIFT]],1)</f>
        <v>10.1</v>
      </c>
    </row>
    <row r="1284" spans="1:24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  <c r="N1284">
        <f>VLOOKUP(Table58[[#This Row],[CONTROLN]],vlookup_table[],2,FALSE)</f>
        <v>1</v>
      </c>
      <c r="O1284">
        <f>VLOOKUP(Table58[[#This Row],[CONTROLN]],vlookup_table[],4,FALSE)</f>
        <v>6401</v>
      </c>
      <c r="P1284" t="str">
        <f>VLOOKUP(Table58[[#This Row],[CONTROLN]],vlookup_table[],5,FALSE)</f>
        <v>C1</v>
      </c>
      <c r="Q1284">
        <f>VLOOKUP(Table58[[#This Row],[CONTROLN]],vlookup_table[],7,FALSE)</f>
        <v>15</v>
      </c>
      <c r="R1284">
        <f t="shared" si="60"/>
        <v>33</v>
      </c>
      <c r="S12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284" t="str">
        <f>IF(Table58[[#This Row],[GENDER]]="M","Hombre","Mujer")</f>
        <v>Hombre</v>
      </c>
      <c r="U1284" t="str">
        <f>_xlfn.CONCAT(Table58[[#This Row],[STATE]]," ", Table58[[#This Row],[DOMAIN]])</f>
        <v>CA C1</v>
      </c>
      <c r="V1284" s="2">
        <f t="shared" ca="1" si="61"/>
        <v>45915</v>
      </c>
      <c r="W1284" s="3">
        <f t="shared" ca="1" si="62"/>
        <v>45915.408431249998</v>
      </c>
      <c r="X1284">
        <f>ROUND(Table58[[#This Row],[AVGGIFT]],1)</f>
        <v>13.4</v>
      </c>
    </row>
    <row r="1285" spans="1:24" x14ac:dyDescent="0.35">
      <c r="A1285">
        <v>146463</v>
      </c>
      <c r="B1285" t="s">
        <v>22</v>
      </c>
      <c r="C1285" t="s">
        <v>109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  <c r="N1285">
        <f>VLOOKUP(Table58[[#This Row],[CONTROLN]],vlookup_table[],2,FALSE)</f>
        <v>0</v>
      </c>
      <c r="O1285">
        <f>VLOOKUP(Table58[[#This Row],[CONTROLN]],vlookup_table[],4,FALSE)</f>
        <v>2601</v>
      </c>
      <c r="P1285" t="str">
        <f>VLOOKUP(Table58[[#This Row],[CONTROLN]],vlookup_table[],5,FALSE)</f>
        <v>U2</v>
      </c>
      <c r="Q1285">
        <f>VLOOKUP(Table58[[#This Row],[CONTROLN]],vlookup_table[],7,FALSE)</f>
        <v>5</v>
      </c>
      <c r="R1285">
        <f t="shared" si="60"/>
        <v>71</v>
      </c>
      <c r="S12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85" t="str">
        <f>IF(Table58[[#This Row],[GENDER]]="M","Hombre","Mujer")</f>
        <v>Mujer</v>
      </c>
      <c r="U1285" t="str">
        <f>_xlfn.CONCAT(Table58[[#This Row],[STATE]]," ", Table58[[#This Row],[DOMAIN]])</f>
        <v>CA U2</v>
      </c>
      <c r="V1285" s="2">
        <f t="shared" ca="1" si="61"/>
        <v>45915</v>
      </c>
      <c r="W1285" s="3">
        <f t="shared" ca="1" si="62"/>
        <v>45915.408431249998</v>
      </c>
      <c r="X1285">
        <f>ROUND(Table58[[#This Row],[AVGGIFT]],1)</f>
        <v>4.8</v>
      </c>
    </row>
    <row r="1286" spans="1:24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  <c r="N1286">
        <f>VLOOKUP(Table58[[#This Row],[CONTROLN]],vlookup_table[],2,FALSE)</f>
        <v>1</v>
      </c>
      <c r="O1286">
        <f>VLOOKUP(Table58[[#This Row],[CONTROLN]],vlookup_table[],4,FALSE)</f>
        <v>2210</v>
      </c>
      <c r="P1286" t="str">
        <f>VLOOKUP(Table58[[#This Row],[CONTROLN]],vlookup_table[],5,FALSE)</f>
        <v>R2</v>
      </c>
      <c r="Q1286">
        <f>VLOOKUP(Table58[[#This Row],[CONTROLN]],vlookup_table[],7,FALSE)</f>
        <v>20</v>
      </c>
      <c r="R1286">
        <f t="shared" si="60"/>
        <v>74</v>
      </c>
      <c r="S12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86" t="str">
        <f>IF(Table58[[#This Row],[GENDER]]="M","Hombre","Mujer")</f>
        <v>Hombre</v>
      </c>
      <c r="U1286" t="str">
        <f>_xlfn.CONCAT(Table58[[#This Row],[STATE]]," ", Table58[[#This Row],[DOMAIN]])</f>
        <v>MN R2</v>
      </c>
      <c r="V1286" s="2">
        <f t="shared" ca="1" si="61"/>
        <v>45915</v>
      </c>
      <c r="W1286" s="3">
        <f t="shared" ca="1" si="62"/>
        <v>45915.408431249998</v>
      </c>
      <c r="X1286">
        <f>ROUND(Table58[[#This Row],[AVGGIFT]],1)</f>
        <v>11.9</v>
      </c>
    </row>
    <row r="1287" spans="1:24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  <c r="N1287">
        <f>VLOOKUP(Table58[[#This Row],[CONTROLN]],vlookup_table[],2,FALSE)</f>
        <v>1</v>
      </c>
      <c r="O1287">
        <f>VLOOKUP(Table58[[#This Row],[CONTROLN]],vlookup_table[],4,FALSE)</f>
        <v>4801</v>
      </c>
      <c r="P1287" t="str">
        <f>VLOOKUP(Table58[[#This Row],[CONTROLN]],vlookup_table[],5,FALSE)</f>
        <v>S1</v>
      </c>
      <c r="Q1287">
        <f>VLOOKUP(Table58[[#This Row],[CONTROLN]],vlookup_table[],7,FALSE)</f>
        <v>25</v>
      </c>
      <c r="R1287">
        <f t="shared" si="60"/>
        <v>49</v>
      </c>
      <c r="S12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87" t="str">
        <f>IF(Table58[[#This Row],[GENDER]]="M","Hombre","Mujer")</f>
        <v>Hombre</v>
      </c>
      <c r="U1287" t="str">
        <f>_xlfn.CONCAT(Table58[[#This Row],[STATE]]," ", Table58[[#This Row],[DOMAIN]])</f>
        <v>CA S1</v>
      </c>
      <c r="V1287" s="2">
        <f t="shared" ca="1" si="61"/>
        <v>45915</v>
      </c>
      <c r="W1287" s="3">
        <f t="shared" ca="1" si="62"/>
        <v>45915.408431249998</v>
      </c>
      <c r="X1287">
        <f>ROUND(Table58[[#This Row],[AVGGIFT]],1)</f>
        <v>28</v>
      </c>
    </row>
    <row r="1288" spans="1:24" x14ac:dyDescent="0.35">
      <c r="A1288">
        <v>17102</v>
      </c>
      <c r="B1288" t="s">
        <v>18</v>
      </c>
      <c r="C1288" t="s">
        <v>17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  <c r="N1288">
        <f>VLOOKUP(Table58[[#This Row],[CONTROLN]],vlookup_table[],2,FALSE)</f>
        <v>2</v>
      </c>
      <c r="O1288">
        <f>VLOOKUP(Table58[[#This Row],[CONTROLN]],vlookup_table[],4,FALSE)</f>
        <v>0</v>
      </c>
      <c r="P1288" t="str">
        <f>VLOOKUP(Table58[[#This Row],[CONTROLN]],vlookup_table[],5,FALSE)</f>
        <v>T2</v>
      </c>
      <c r="Q1288">
        <f>VLOOKUP(Table58[[#This Row],[CONTROLN]],vlookup_table[],7,FALSE)</f>
        <v>7</v>
      </c>
      <c r="R1288" t="str">
        <f t="shared" si="60"/>
        <v/>
      </c>
      <c r="S12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88" t="str">
        <f>IF(Table58[[#This Row],[GENDER]]="M","Hombre","Mujer")</f>
        <v>Mujer</v>
      </c>
      <c r="U1288" t="str">
        <f>_xlfn.CONCAT(Table58[[#This Row],[STATE]]," ", Table58[[#This Row],[DOMAIN]])</f>
        <v>NC T2</v>
      </c>
      <c r="V1288" s="2">
        <f t="shared" ca="1" si="61"/>
        <v>45915</v>
      </c>
      <c r="W1288" s="3">
        <f t="shared" ca="1" si="62"/>
        <v>45915.408431249998</v>
      </c>
      <c r="X1288">
        <f>ROUND(Table58[[#This Row],[AVGGIFT]],1)</f>
        <v>5.7</v>
      </c>
    </row>
    <row r="1289" spans="1:24" x14ac:dyDescent="0.35">
      <c r="A1289">
        <v>190157</v>
      </c>
      <c r="B1289" t="s">
        <v>18</v>
      </c>
      <c r="C1289" t="s">
        <v>17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  <c r="N1289">
        <f>VLOOKUP(Table58[[#This Row],[CONTROLN]],vlookup_table[],2,FALSE)</f>
        <v>0</v>
      </c>
      <c r="O1289">
        <f>VLOOKUP(Table58[[#This Row],[CONTROLN]],vlookup_table[],4,FALSE)</f>
        <v>0</v>
      </c>
      <c r="P1289" t="str">
        <f>VLOOKUP(Table58[[#This Row],[CONTROLN]],vlookup_table[],5,FALSE)</f>
        <v>T2</v>
      </c>
      <c r="Q1289">
        <f>VLOOKUP(Table58[[#This Row],[CONTROLN]],vlookup_table[],7,FALSE)</f>
        <v>15</v>
      </c>
      <c r="R1289" t="str">
        <f t="shared" si="60"/>
        <v/>
      </c>
      <c r="S12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89" t="str">
        <f>IF(Table58[[#This Row],[GENDER]]="M","Hombre","Mujer")</f>
        <v>Mujer</v>
      </c>
      <c r="U1289" t="str">
        <f>_xlfn.CONCAT(Table58[[#This Row],[STATE]]," ", Table58[[#This Row],[DOMAIN]])</f>
        <v>NC T2</v>
      </c>
      <c r="V1289" s="2">
        <f t="shared" ca="1" si="61"/>
        <v>45915</v>
      </c>
      <c r="W1289" s="3">
        <f t="shared" ca="1" si="62"/>
        <v>45915.408431249998</v>
      </c>
      <c r="X1289">
        <f>ROUND(Table58[[#This Row],[AVGGIFT]],1)</f>
        <v>9.9</v>
      </c>
    </row>
    <row r="1290" spans="1:24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  <c r="N1290">
        <f>VLOOKUP(Table58[[#This Row],[CONTROLN]],vlookup_table[],2,FALSE)</f>
        <v>1</v>
      </c>
      <c r="O1290">
        <f>VLOOKUP(Table58[[#This Row],[CONTROLN]],vlookup_table[],4,FALSE)</f>
        <v>2309</v>
      </c>
      <c r="P1290" t="str">
        <f>VLOOKUP(Table58[[#This Row],[CONTROLN]],vlookup_table[],5,FALSE)</f>
        <v>U3</v>
      </c>
      <c r="Q1290">
        <f>VLOOKUP(Table58[[#This Row],[CONTROLN]],vlookup_table[],7,FALSE)</f>
        <v>16</v>
      </c>
      <c r="R1290">
        <f t="shared" si="60"/>
        <v>73</v>
      </c>
      <c r="S12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290" t="str">
        <f>IF(Table58[[#This Row],[GENDER]]="M","Hombre","Mujer")</f>
        <v>Hombre</v>
      </c>
      <c r="U1290" t="str">
        <f>_xlfn.CONCAT(Table58[[#This Row],[STATE]]," ", Table58[[#This Row],[DOMAIN]])</f>
        <v>IL U3</v>
      </c>
      <c r="V1290" s="2">
        <f t="shared" ca="1" si="61"/>
        <v>45915</v>
      </c>
      <c r="W1290" s="3">
        <f t="shared" ca="1" si="62"/>
        <v>45915.408431249998</v>
      </c>
      <c r="X1290">
        <f>ROUND(Table58[[#This Row],[AVGGIFT]],1)</f>
        <v>12.3</v>
      </c>
    </row>
    <row r="1291" spans="1:24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  <c r="N1291">
        <f>VLOOKUP(Table58[[#This Row],[CONTROLN]],vlookup_table[],2,FALSE)</f>
        <v>2</v>
      </c>
      <c r="O1291">
        <f>VLOOKUP(Table58[[#This Row],[CONTROLN]],vlookup_table[],4,FALSE)</f>
        <v>4401</v>
      </c>
      <c r="P1291" t="str">
        <f>VLOOKUP(Table58[[#This Row],[CONTROLN]],vlookup_table[],5,FALSE)</f>
        <v>S2</v>
      </c>
      <c r="Q1291">
        <f>VLOOKUP(Table58[[#This Row],[CONTROLN]],vlookup_table[],7,FALSE)</f>
        <v>20</v>
      </c>
      <c r="R1291">
        <f t="shared" si="60"/>
        <v>53</v>
      </c>
      <c r="S12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91" t="str">
        <f>IF(Table58[[#This Row],[GENDER]]="M","Hombre","Mujer")</f>
        <v>Hombre</v>
      </c>
      <c r="U1291" t="str">
        <f>_xlfn.CONCAT(Table58[[#This Row],[STATE]]," ", Table58[[#This Row],[DOMAIN]])</f>
        <v>KS S2</v>
      </c>
      <c r="V1291" s="2">
        <f t="shared" ca="1" si="61"/>
        <v>45915</v>
      </c>
      <c r="W1291" s="3">
        <f t="shared" ca="1" si="62"/>
        <v>45915.408431249998</v>
      </c>
      <c r="X1291">
        <f>ROUND(Table58[[#This Row],[AVGGIFT]],1)</f>
        <v>17</v>
      </c>
    </row>
    <row r="1292" spans="1:24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  <c r="N1292">
        <f>VLOOKUP(Table58[[#This Row],[CONTROLN]],vlookup_table[],2,FALSE)</f>
        <v>0</v>
      </c>
      <c r="O1292">
        <f>VLOOKUP(Table58[[#This Row],[CONTROLN]],vlookup_table[],4,FALSE)</f>
        <v>2308</v>
      </c>
      <c r="P1292" t="str">
        <f>VLOOKUP(Table58[[#This Row],[CONTROLN]],vlookup_table[],5,FALSE)</f>
        <v>R2</v>
      </c>
      <c r="Q1292">
        <f>VLOOKUP(Table58[[#This Row],[CONTROLN]],vlookup_table[],7,FALSE)</f>
        <v>25</v>
      </c>
      <c r="R1292">
        <f t="shared" si="60"/>
        <v>73</v>
      </c>
      <c r="S12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292" t="str">
        <f>IF(Table58[[#This Row],[GENDER]]="M","Hombre","Mujer")</f>
        <v>Mujer</v>
      </c>
      <c r="U1292" t="str">
        <f>_xlfn.CONCAT(Table58[[#This Row],[STATE]]," ", Table58[[#This Row],[DOMAIN]])</f>
        <v>IL R2</v>
      </c>
      <c r="V1292" s="2">
        <f t="shared" ca="1" si="61"/>
        <v>45915</v>
      </c>
      <c r="W1292" s="3">
        <f t="shared" ca="1" si="62"/>
        <v>45915.408431249998</v>
      </c>
      <c r="X1292">
        <f>ROUND(Table58[[#This Row],[AVGGIFT]],1)</f>
        <v>11.7</v>
      </c>
    </row>
    <row r="1293" spans="1:24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  <c r="N1293">
        <f>VLOOKUP(Table58[[#This Row],[CONTROLN]],vlookup_table[],2,FALSE)</f>
        <v>0</v>
      </c>
      <c r="O1293">
        <f>VLOOKUP(Table58[[#This Row],[CONTROLN]],vlookup_table[],4,FALSE)</f>
        <v>3802</v>
      </c>
      <c r="P1293" t="str">
        <f>VLOOKUP(Table58[[#This Row],[CONTROLN]],vlookup_table[],5,FALSE)</f>
        <v>T1</v>
      </c>
      <c r="Q1293">
        <f>VLOOKUP(Table58[[#This Row],[CONTROLN]],vlookup_table[],7,FALSE)</f>
        <v>20</v>
      </c>
      <c r="R1293">
        <f t="shared" si="60"/>
        <v>59</v>
      </c>
      <c r="S12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93" t="str">
        <f>IF(Table58[[#This Row],[GENDER]]="M","Hombre","Mujer")</f>
        <v>Mujer</v>
      </c>
      <c r="U1293" t="str">
        <f>_xlfn.CONCAT(Table58[[#This Row],[STATE]]," ", Table58[[#This Row],[DOMAIN]])</f>
        <v>FL T1</v>
      </c>
      <c r="V1293" s="2">
        <f t="shared" ca="1" si="61"/>
        <v>45915</v>
      </c>
      <c r="W1293" s="3">
        <f t="shared" ca="1" si="62"/>
        <v>45915.408431249998</v>
      </c>
      <c r="X1293">
        <f>ROUND(Table58[[#This Row],[AVGGIFT]],1)</f>
        <v>7.5</v>
      </c>
    </row>
    <row r="1294" spans="1:24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  <c r="N1294">
        <f>VLOOKUP(Table58[[#This Row],[CONTROLN]],vlookup_table[],2,FALSE)</f>
        <v>1</v>
      </c>
      <c r="O1294">
        <f>VLOOKUP(Table58[[#This Row],[CONTROLN]],vlookup_table[],4,FALSE)</f>
        <v>2701</v>
      </c>
      <c r="P1294" t="str">
        <f>VLOOKUP(Table58[[#This Row],[CONTROLN]],vlookup_table[],5,FALSE)</f>
        <v>S2</v>
      </c>
      <c r="Q1294">
        <f>VLOOKUP(Table58[[#This Row],[CONTROLN]],vlookup_table[],7,FALSE)</f>
        <v>15</v>
      </c>
      <c r="R1294">
        <f t="shared" si="60"/>
        <v>70</v>
      </c>
      <c r="S12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94" t="str">
        <f>IF(Table58[[#This Row],[GENDER]]="M","Hombre","Mujer")</f>
        <v>Mujer</v>
      </c>
      <c r="U1294" t="str">
        <f>_xlfn.CONCAT(Table58[[#This Row],[STATE]]," ", Table58[[#This Row],[DOMAIN]])</f>
        <v>SC S2</v>
      </c>
      <c r="V1294" s="2">
        <f t="shared" ca="1" si="61"/>
        <v>45915</v>
      </c>
      <c r="W1294" s="3">
        <f t="shared" ca="1" si="62"/>
        <v>45915.408431249998</v>
      </c>
      <c r="X1294">
        <f>ROUND(Table58[[#This Row],[AVGGIFT]],1)</f>
        <v>12</v>
      </c>
    </row>
    <row r="1295" spans="1:24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  <c r="N1295">
        <f>VLOOKUP(Table58[[#This Row],[CONTROLN]],vlookup_table[],2,FALSE)</f>
        <v>1</v>
      </c>
      <c r="O1295">
        <f>VLOOKUP(Table58[[#This Row],[CONTROLN]],vlookup_table[],4,FALSE)</f>
        <v>4901</v>
      </c>
      <c r="P1295" t="str">
        <f>VLOOKUP(Table58[[#This Row],[CONTROLN]],vlookup_table[],5,FALSE)</f>
        <v>S1</v>
      </c>
      <c r="Q1295">
        <f>VLOOKUP(Table58[[#This Row],[CONTROLN]],vlookup_table[],7,FALSE)</f>
        <v>45</v>
      </c>
      <c r="R1295">
        <f t="shared" si="60"/>
        <v>48</v>
      </c>
      <c r="S12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95" t="str">
        <f>IF(Table58[[#This Row],[GENDER]]="M","Hombre","Mujer")</f>
        <v>Hombre</v>
      </c>
      <c r="U1295" t="str">
        <f>_xlfn.CONCAT(Table58[[#This Row],[STATE]]," ", Table58[[#This Row],[DOMAIN]])</f>
        <v>CA S1</v>
      </c>
      <c r="V1295" s="2">
        <f t="shared" ca="1" si="61"/>
        <v>45915</v>
      </c>
      <c r="W1295" s="3">
        <f t="shared" ca="1" si="62"/>
        <v>45915.408431249998</v>
      </c>
      <c r="X1295">
        <f>ROUND(Table58[[#This Row],[AVGGIFT]],1)</f>
        <v>4.8</v>
      </c>
    </row>
    <row r="1296" spans="1:24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  <c r="N1296">
        <f>VLOOKUP(Table58[[#This Row],[CONTROLN]],vlookup_table[],2,FALSE)</f>
        <v>0</v>
      </c>
      <c r="O1296">
        <f>VLOOKUP(Table58[[#This Row],[CONTROLN]],vlookup_table[],4,FALSE)</f>
        <v>0</v>
      </c>
      <c r="P1296" t="str">
        <f>VLOOKUP(Table58[[#This Row],[CONTROLN]],vlookup_table[],5,FALSE)</f>
        <v/>
      </c>
      <c r="Q1296">
        <f>VLOOKUP(Table58[[#This Row],[CONTROLN]],vlookup_table[],7,FALSE)</f>
        <v>18</v>
      </c>
      <c r="R1296" t="str">
        <f t="shared" si="60"/>
        <v/>
      </c>
      <c r="S129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296" t="str">
        <f>IF(Table58[[#This Row],[GENDER]]="M","Hombre","Mujer")</f>
        <v>Mujer</v>
      </c>
      <c r="U1296" t="str">
        <f>_xlfn.CONCAT(Table58[[#This Row],[STATE]]," ", Table58[[#This Row],[DOMAIN]])</f>
        <v xml:space="preserve">FL </v>
      </c>
      <c r="V1296" s="2">
        <f t="shared" ca="1" si="61"/>
        <v>45915</v>
      </c>
      <c r="W1296" s="3">
        <f t="shared" ca="1" si="62"/>
        <v>45915.408431249998</v>
      </c>
      <c r="X1296">
        <f>ROUND(Table58[[#This Row],[AVGGIFT]],1)</f>
        <v>8.8000000000000007</v>
      </c>
    </row>
    <row r="1297" spans="1:24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  <c r="N1297">
        <f>VLOOKUP(Table58[[#This Row],[CONTROLN]],vlookup_table[],2,FALSE)</f>
        <v>0</v>
      </c>
      <c r="O1297">
        <f>VLOOKUP(Table58[[#This Row],[CONTROLN]],vlookup_table[],4,FALSE)</f>
        <v>6601</v>
      </c>
      <c r="P1297" t="str">
        <f>VLOOKUP(Table58[[#This Row],[CONTROLN]],vlookup_table[],5,FALSE)</f>
        <v>T2</v>
      </c>
      <c r="Q1297">
        <f>VLOOKUP(Table58[[#This Row],[CONTROLN]],vlookup_table[],7,FALSE)</f>
        <v>3</v>
      </c>
      <c r="R1297">
        <f t="shared" si="60"/>
        <v>31</v>
      </c>
      <c r="S12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297" t="str">
        <f>IF(Table58[[#This Row],[GENDER]]="M","Hombre","Mujer")</f>
        <v>Mujer</v>
      </c>
      <c r="U1297" t="str">
        <f>_xlfn.CONCAT(Table58[[#This Row],[STATE]]," ", Table58[[#This Row],[DOMAIN]])</f>
        <v>TX T2</v>
      </c>
      <c r="V1297" s="2">
        <f t="shared" ca="1" si="61"/>
        <v>45915</v>
      </c>
      <c r="W1297" s="3">
        <f t="shared" ca="1" si="62"/>
        <v>45915.408431249998</v>
      </c>
      <c r="X1297">
        <f>ROUND(Table58[[#This Row],[AVGGIFT]],1)</f>
        <v>6.8</v>
      </c>
    </row>
    <row r="1298" spans="1:24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  <c r="N1298">
        <f>VLOOKUP(Table58[[#This Row],[CONTROLN]],vlookup_table[],2,FALSE)</f>
        <v>28</v>
      </c>
      <c r="O1298">
        <f>VLOOKUP(Table58[[#This Row],[CONTROLN]],vlookup_table[],4,FALSE)</f>
        <v>3503</v>
      </c>
      <c r="P1298" t="str">
        <f>VLOOKUP(Table58[[#This Row],[CONTROLN]],vlookup_table[],5,FALSE)</f>
        <v>S1</v>
      </c>
      <c r="Q1298">
        <f>VLOOKUP(Table58[[#This Row],[CONTROLN]],vlookup_table[],7,FALSE)</f>
        <v>9</v>
      </c>
      <c r="R1298">
        <f t="shared" si="60"/>
        <v>62</v>
      </c>
      <c r="S12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98" t="str">
        <f>IF(Table58[[#This Row],[GENDER]]="M","Hombre","Mujer")</f>
        <v>Mujer</v>
      </c>
      <c r="U1298" t="str">
        <f>_xlfn.CONCAT(Table58[[#This Row],[STATE]]," ", Table58[[#This Row],[DOMAIN]])</f>
        <v>WA S1</v>
      </c>
      <c r="V1298" s="2">
        <f t="shared" ca="1" si="61"/>
        <v>45915</v>
      </c>
      <c r="W1298" s="3">
        <f t="shared" ca="1" si="62"/>
        <v>45915.408431249998</v>
      </c>
      <c r="X1298">
        <f>ROUND(Table58[[#This Row],[AVGGIFT]],1)</f>
        <v>8.5</v>
      </c>
    </row>
    <row r="1299" spans="1:24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  <c r="N1299">
        <f>VLOOKUP(Table58[[#This Row],[CONTROLN]],vlookup_table[],2,FALSE)</f>
        <v>2</v>
      </c>
      <c r="O1299">
        <f>VLOOKUP(Table58[[#This Row],[CONTROLN]],vlookup_table[],4,FALSE)</f>
        <v>4101</v>
      </c>
      <c r="P1299" t="str">
        <f>VLOOKUP(Table58[[#This Row],[CONTROLN]],vlookup_table[],5,FALSE)</f>
        <v>S1</v>
      </c>
      <c r="Q1299">
        <f>VLOOKUP(Table58[[#This Row],[CONTROLN]],vlookup_table[],7,FALSE)</f>
        <v>15</v>
      </c>
      <c r="R1299">
        <f t="shared" si="60"/>
        <v>56</v>
      </c>
      <c r="S12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299" t="str">
        <f>IF(Table58[[#This Row],[GENDER]]="M","Hombre","Mujer")</f>
        <v>Mujer</v>
      </c>
      <c r="U1299" t="str">
        <f>_xlfn.CONCAT(Table58[[#This Row],[STATE]]," ", Table58[[#This Row],[DOMAIN]])</f>
        <v>CA S1</v>
      </c>
      <c r="V1299" s="2">
        <f t="shared" ca="1" si="61"/>
        <v>45915</v>
      </c>
      <c r="W1299" s="3">
        <f t="shared" ca="1" si="62"/>
        <v>45915.408431249998</v>
      </c>
      <c r="X1299">
        <f>ROUND(Table58[[#This Row],[AVGGIFT]],1)</f>
        <v>16</v>
      </c>
    </row>
    <row r="1300" spans="1:24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  <c r="N1300">
        <f>VLOOKUP(Table58[[#This Row],[CONTROLN]],vlookup_table[],2,FALSE)</f>
        <v>1</v>
      </c>
      <c r="O1300">
        <f>VLOOKUP(Table58[[#This Row],[CONTROLN]],vlookup_table[],4,FALSE)</f>
        <v>1801</v>
      </c>
      <c r="P1300" t="str">
        <f>VLOOKUP(Table58[[#This Row],[CONTROLN]],vlookup_table[],5,FALSE)</f>
        <v>T2</v>
      </c>
      <c r="Q1300">
        <f>VLOOKUP(Table58[[#This Row],[CONTROLN]],vlookup_table[],7,FALSE)</f>
        <v>20</v>
      </c>
      <c r="R1300">
        <f t="shared" si="60"/>
        <v>79</v>
      </c>
      <c r="S13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00" t="str">
        <f>IF(Table58[[#This Row],[GENDER]]="M","Hombre","Mujer")</f>
        <v>Hombre</v>
      </c>
      <c r="U1300" t="str">
        <f>_xlfn.CONCAT(Table58[[#This Row],[STATE]]," ", Table58[[#This Row],[DOMAIN]])</f>
        <v>HI T2</v>
      </c>
      <c r="V1300" s="2">
        <f t="shared" ca="1" si="61"/>
        <v>45915</v>
      </c>
      <c r="W1300" s="3">
        <f t="shared" ca="1" si="62"/>
        <v>45915.408431249998</v>
      </c>
      <c r="X1300">
        <f>ROUND(Table58[[#This Row],[AVGGIFT]],1)</f>
        <v>20.7</v>
      </c>
    </row>
    <row r="1301" spans="1:24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  <c r="N1301">
        <f>VLOOKUP(Table58[[#This Row],[CONTROLN]],vlookup_table[],2,FALSE)</f>
        <v>0</v>
      </c>
      <c r="O1301">
        <f>VLOOKUP(Table58[[#This Row],[CONTROLN]],vlookup_table[],4,FALSE)</f>
        <v>0</v>
      </c>
      <c r="P1301" t="str">
        <f>VLOOKUP(Table58[[#This Row],[CONTROLN]],vlookup_table[],5,FALSE)</f>
        <v>T2</v>
      </c>
      <c r="Q1301">
        <f>VLOOKUP(Table58[[#This Row],[CONTROLN]],vlookup_table[],7,FALSE)</f>
        <v>20</v>
      </c>
      <c r="R1301" t="str">
        <f t="shared" si="60"/>
        <v/>
      </c>
      <c r="S13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01" t="str">
        <f>IF(Table58[[#This Row],[GENDER]]="M","Hombre","Mujer")</f>
        <v>Mujer</v>
      </c>
      <c r="U1301" t="str">
        <f>_xlfn.CONCAT(Table58[[#This Row],[STATE]]," ", Table58[[#This Row],[DOMAIN]])</f>
        <v>FL T2</v>
      </c>
      <c r="V1301" s="2">
        <f t="shared" ca="1" si="61"/>
        <v>45915</v>
      </c>
      <c r="W1301" s="3">
        <f t="shared" ca="1" si="62"/>
        <v>45915.408431249998</v>
      </c>
      <c r="X1301">
        <f>ROUND(Table58[[#This Row],[AVGGIFT]],1)</f>
        <v>20</v>
      </c>
    </row>
    <row r="1302" spans="1:24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  <c r="N1302">
        <f>VLOOKUP(Table58[[#This Row],[CONTROLN]],vlookup_table[],2,FALSE)</f>
        <v>1</v>
      </c>
      <c r="O1302">
        <f>VLOOKUP(Table58[[#This Row],[CONTROLN]],vlookup_table[],4,FALSE)</f>
        <v>1710</v>
      </c>
      <c r="P1302" t="str">
        <f>VLOOKUP(Table58[[#This Row],[CONTROLN]],vlookup_table[],5,FALSE)</f>
        <v>C2</v>
      </c>
      <c r="Q1302">
        <f>VLOOKUP(Table58[[#This Row],[CONTROLN]],vlookup_table[],7,FALSE)</f>
        <v>10</v>
      </c>
      <c r="R1302">
        <f t="shared" si="60"/>
        <v>79</v>
      </c>
      <c r="S13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02" t="str">
        <f>IF(Table58[[#This Row],[GENDER]]="M","Hombre","Mujer")</f>
        <v>Hombre</v>
      </c>
      <c r="U1302" t="str">
        <f>_xlfn.CONCAT(Table58[[#This Row],[STATE]]," ", Table58[[#This Row],[DOMAIN]])</f>
        <v>CO C2</v>
      </c>
      <c r="V1302" s="2">
        <f t="shared" ca="1" si="61"/>
        <v>45915</v>
      </c>
      <c r="W1302" s="3">
        <f t="shared" ca="1" si="62"/>
        <v>45915.408431249998</v>
      </c>
      <c r="X1302">
        <f>ROUND(Table58[[#This Row],[AVGGIFT]],1)</f>
        <v>8.9</v>
      </c>
    </row>
    <row r="1303" spans="1:24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  <c r="N1303">
        <f>VLOOKUP(Table58[[#This Row],[CONTROLN]],vlookup_table[],2,FALSE)</f>
        <v>0</v>
      </c>
      <c r="O1303">
        <f>VLOOKUP(Table58[[#This Row],[CONTROLN]],vlookup_table[],4,FALSE)</f>
        <v>4905</v>
      </c>
      <c r="P1303" t="str">
        <f>VLOOKUP(Table58[[#This Row],[CONTROLN]],vlookup_table[],5,FALSE)</f>
        <v>R2</v>
      </c>
      <c r="Q1303">
        <f>VLOOKUP(Table58[[#This Row],[CONTROLN]],vlookup_table[],7,FALSE)</f>
        <v>15</v>
      </c>
      <c r="R1303">
        <f t="shared" si="60"/>
        <v>48</v>
      </c>
      <c r="S13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03" t="str">
        <f>IF(Table58[[#This Row],[GENDER]]="M","Hombre","Mujer")</f>
        <v>Hombre</v>
      </c>
      <c r="U1303" t="str">
        <f>_xlfn.CONCAT(Table58[[#This Row],[STATE]]," ", Table58[[#This Row],[DOMAIN]])</f>
        <v>MI R2</v>
      </c>
      <c r="V1303" s="2">
        <f t="shared" ca="1" si="61"/>
        <v>45915</v>
      </c>
      <c r="W1303" s="3">
        <f t="shared" ca="1" si="62"/>
        <v>45915.408431249998</v>
      </c>
      <c r="X1303">
        <f>ROUND(Table58[[#This Row],[AVGGIFT]],1)</f>
        <v>9.6</v>
      </c>
    </row>
    <row r="1304" spans="1:24" x14ac:dyDescent="0.35">
      <c r="A1304">
        <v>178498</v>
      </c>
      <c r="B1304" t="s">
        <v>41</v>
      </c>
      <c r="C1304" t="s">
        <v>14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  <c r="N1304">
        <f>VLOOKUP(Table58[[#This Row],[CONTROLN]],vlookup_table[],2,FALSE)</f>
        <v>0</v>
      </c>
      <c r="O1304">
        <f>VLOOKUP(Table58[[#This Row],[CONTROLN]],vlookup_table[],4,FALSE)</f>
        <v>2802</v>
      </c>
      <c r="P1304" t="str">
        <f>VLOOKUP(Table58[[#This Row],[CONTROLN]],vlookup_table[],5,FALSE)</f>
        <v>S2</v>
      </c>
      <c r="Q1304">
        <f>VLOOKUP(Table58[[#This Row],[CONTROLN]],vlookup_table[],7,FALSE)</f>
        <v>15</v>
      </c>
      <c r="R1304">
        <f t="shared" si="60"/>
        <v>69</v>
      </c>
      <c r="S13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04" t="str">
        <f>IF(Table58[[#This Row],[GENDER]]="M","Hombre","Mujer")</f>
        <v>Hombre</v>
      </c>
      <c r="U1304" t="str">
        <f>_xlfn.CONCAT(Table58[[#This Row],[STATE]]," ", Table58[[#This Row],[DOMAIN]])</f>
        <v>WA S2</v>
      </c>
      <c r="V1304" s="2">
        <f t="shared" ca="1" si="61"/>
        <v>45915</v>
      </c>
      <c r="W1304" s="3">
        <f t="shared" ca="1" si="62"/>
        <v>45915.408431249998</v>
      </c>
      <c r="X1304">
        <f>ROUND(Table58[[#This Row],[AVGGIFT]],1)</f>
        <v>11.8</v>
      </c>
    </row>
    <row r="1305" spans="1:24" x14ac:dyDescent="0.35">
      <c r="A1305">
        <v>77742</v>
      </c>
      <c r="B1305" t="s">
        <v>21</v>
      </c>
      <c r="C1305" t="s">
        <v>109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  <c r="N1305">
        <f>VLOOKUP(Table58[[#This Row],[CONTROLN]],vlookup_table[],2,FALSE)</f>
        <v>0</v>
      </c>
      <c r="O1305">
        <f>VLOOKUP(Table58[[#This Row],[CONTROLN]],vlookup_table[],4,FALSE)</f>
        <v>0</v>
      </c>
      <c r="P1305" t="str">
        <f>VLOOKUP(Table58[[#This Row],[CONTROLN]],vlookup_table[],5,FALSE)</f>
        <v>R2</v>
      </c>
      <c r="Q1305">
        <f>VLOOKUP(Table58[[#This Row],[CONTROLN]],vlookup_table[],7,FALSE)</f>
        <v>5</v>
      </c>
      <c r="R1305" t="str">
        <f t="shared" si="60"/>
        <v/>
      </c>
      <c r="S13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05" t="str">
        <f>IF(Table58[[#This Row],[GENDER]]="M","Hombre","Mujer")</f>
        <v>Mujer</v>
      </c>
      <c r="U1305" t="str">
        <f>_xlfn.CONCAT(Table58[[#This Row],[STATE]]," ", Table58[[#This Row],[DOMAIN]])</f>
        <v>TX R2</v>
      </c>
      <c r="V1305" s="2">
        <f t="shared" ca="1" si="61"/>
        <v>45915</v>
      </c>
      <c r="W1305" s="3">
        <f t="shared" ca="1" si="62"/>
        <v>45915.408431249998</v>
      </c>
      <c r="X1305">
        <f>ROUND(Table58[[#This Row],[AVGGIFT]],1)</f>
        <v>5.4</v>
      </c>
    </row>
    <row r="1306" spans="1:24" x14ac:dyDescent="0.35">
      <c r="A1306">
        <v>21204</v>
      </c>
      <c r="B1306" t="s">
        <v>18</v>
      </c>
      <c r="C1306" t="s">
        <v>17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  <c r="N1306">
        <f>VLOOKUP(Table58[[#This Row],[CONTROLN]],vlookup_table[],2,FALSE)</f>
        <v>2</v>
      </c>
      <c r="O1306">
        <f>VLOOKUP(Table58[[#This Row],[CONTROLN]],vlookup_table[],4,FALSE)</f>
        <v>4001</v>
      </c>
      <c r="P1306" t="str">
        <f>VLOOKUP(Table58[[#This Row],[CONTROLN]],vlookup_table[],5,FALSE)</f>
        <v>C2</v>
      </c>
      <c r="Q1306">
        <f>VLOOKUP(Table58[[#This Row],[CONTROLN]],vlookup_table[],7,FALSE)</f>
        <v>8</v>
      </c>
      <c r="R1306">
        <f t="shared" si="60"/>
        <v>57</v>
      </c>
      <c r="S13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06" t="str">
        <f>IF(Table58[[#This Row],[GENDER]]="M","Hombre","Mujer")</f>
        <v>Mujer</v>
      </c>
      <c r="U1306" t="str">
        <f>_xlfn.CONCAT(Table58[[#This Row],[STATE]]," ", Table58[[#This Row],[DOMAIN]])</f>
        <v>NC C2</v>
      </c>
      <c r="V1306" s="2">
        <f t="shared" ca="1" si="61"/>
        <v>45915</v>
      </c>
      <c r="W1306" s="3">
        <f t="shared" ca="1" si="62"/>
        <v>45915.408431249998</v>
      </c>
      <c r="X1306">
        <f>ROUND(Table58[[#This Row],[AVGGIFT]],1)</f>
        <v>6.4</v>
      </c>
    </row>
    <row r="1307" spans="1:24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  <c r="N1307">
        <f>VLOOKUP(Table58[[#This Row],[CONTROLN]],vlookup_table[],2,FALSE)</f>
        <v>0</v>
      </c>
      <c r="O1307">
        <f>VLOOKUP(Table58[[#This Row],[CONTROLN]],vlookup_table[],4,FALSE)</f>
        <v>7401</v>
      </c>
      <c r="P1307" t="str">
        <f>VLOOKUP(Table58[[#This Row],[CONTROLN]],vlookup_table[],5,FALSE)</f>
        <v>T2</v>
      </c>
      <c r="Q1307">
        <f>VLOOKUP(Table58[[#This Row],[CONTROLN]],vlookup_table[],7,FALSE)</f>
        <v>10</v>
      </c>
      <c r="R1307">
        <f t="shared" si="60"/>
        <v>23</v>
      </c>
      <c r="S13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07" t="str">
        <f>IF(Table58[[#This Row],[GENDER]]="M","Hombre","Mujer")</f>
        <v>Mujer</v>
      </c>
      <c r="U1307" t="str">
        <f>_xlfn.CONCAT(Table58[[#This Row],[STATE]]," ", Table58[[#This Row],[DOMAIN]])</f>
        <v>MI T2</v>
      </c>
      <c r="V1307" s="2">
        <f t="shared" ca="1" si="61"/>
        <v>45915</v>
      </c>
      <c r="W1307" s="3">
        <f t="shared" ca="1" si="62"/>
        <v>45915.408431249998</v>
      </c>
      <c r="X1307">
        <f>ROUND(Table58[[#This Row],[AVGGIFT]],1)</f>
        <v>9</v>
      </c>
    </row>
    <row r="1308" spans="1:24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  <c r="N1308">
        <f>VLOOKUP(Table58[[#This Row],[CONTROLN]],vlookup_table[],2,FALSE)</f>
        <v>0</v>
      </c>
      <c r="O1308">
        <f>VLOOKUP(Table58[[#This Row],[CONTROLN]],vlookup_table[],4,FALSE)</f>
        <v>5207</v>
      </c>
      <c r="P1308" t="str">
        <f>VLOOKUP(Table58[[#This Row],[CONTROLN]],vlookup_table[],5,FALSE)</f>
        <v>T2</v>
      </c>
      <c r="Q1308">
        <f>VLOOKUP(Table58[[#This Row],[CONTROLN]],vlookup_table[],7,FALSE)</f>
        <v>20</v>
      </c>
      <c r="R1308">
        <f t="shared" si="60"/>
        <v>44</v>
      </c>
      <c r="S13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08" t="str">
        <f>IF(Table58[[#This Row],[GENDER]]="M","Hombre","Mujer")</f>
        <v>Mujer</v>
      </c>
      <c r="U1308" t="str">
        <f>_xlfn.CONCAT(Table58[[#This Row],[STATE]]," ", Table58[[#This Row],[DOMAIN]])</f>
        <v>CA T2</v>
      </c>
      <c r="V1308" s="2">
        <f t="shared" ca="1" si="61"/>
        <v>45915</v>
      </c>
      <c r="W1308" s="3">
        <f t="shared" ca="1" si="62"/>
        <v>45915.408431249998</v>
      </c>
      <c r="X1308">
        <f>ROUND(Table58[[#This Row],[AVGGIFT]],1)</f>
        <v>15.8</v>
      </c>
    </row>
    <row r="1309" spans="1:24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  <c r="N1309">
        <f>VLOOKUP(Table58[[#This Row],[CONTROLN]],vlookup_table[],2,FALSE)</f>
        <v>0</v>
      </c>
      <c r="O1309">
        <f>VLOOKUP(Table58[[#This Row],[CONTROLN]],vlookup_table[],4,FALSE)</f>
        <v>801</v>
      </c>
      <c r="P1309" t="str">
        <f>VLOOKUP(Table58[[#This Row],[CONTROLN]],vlookup_table[],5,FALSE)</f>
        <v>U2</v>
      </c>
      <c r="Q1309">
        <f>VLOOKUP(Table58[[#This Row],[CONTROLN]],vlookup_table[],7,FALSE)</f>
        <v>100</v>
      </c>
      <c r="R1309">
        <f t="shared" si="60"/>
        <v>89</v>
      </c>
      <c r="S13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09" t="str">
        <f>IF(Table58[[#This Row],[GENDER]]="M","Hombre","Mujer")</f>
        <v>Mujer</v>
      </c>
      <c r="U1309" t="str">
        <f>_xlfn.CONCAT(Table58[[#This Row],[STATE]]," ", Table58[[#This Row],[DOMAIN]])</f>
        <v>MI U2</v>
      </c>
      <c r="V1309" s="2">
        <f t="shared" ca="1" si="61"/>
        <v>45915</v>
      </c>
      <c r="W1309" s="3">
        <f t="shared" ca="1" si="62"/>
        <v>45915.408431249998</v>
      </c>
      <c r="X1309">
        <f>ROUND(Table58[[#This Row],[AVGGIFT]],1)</f>
        <v>27.4</v>
      </c>
    </row>
    <row r="1310" spans="1:24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  <c r="N1310">
        <f>VLOOKUP(Table58[[#This Row],[CONTROLN]],vlookup_table[],2,FALSE)</f>
        <v>0</v>
      </c>
      <c r="O1310">
        <f>VLOOKUP(Table58[[#This Row],[CONTROLN]],vlookup_table[],4,FALSE)</f>
        <v>1501</v>
      </c>
      <c r="P1310" t="str">
        <f>VLOOKUP(Table58[[#This Row],[CONTROLN]],vlookup_table[],5,FALSE)</f>
        <v>T2</v>
      </c>
      <c r="Q1310">
        <f>VLOOKUP(Table58[[#This Row],[CONTROLN]],vlookup_table[],7,FALSE)</f>
        <v>15</v>
      </c>
      <c r="R1310">
        <f t="shared" si="60"/>
        <v>82</v>
      </c>
      <c r="S13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10" t="str">
        <f>IF(Table58[[#This Row],[GENDER]]="M","Hombre","Mujer")</f>
        <v>Mujer</v>
      </c>
      <c r="U1310" t="str">
        <f>_xlfn.CONCAT(Table58[[#This Row],[STATE]]," ", Table58[[#This Row],[DOMAIN]])</f>
        <v>WA T2</v>
      </c>
      <c r="V1310" s="2">
        <f t="shared" ca="1" si="61"/>
        <v>45915</v>
      </c>
      <c r="W1310" s="3">
        <f t="shared" ca="1" si="62"/>
        <v>45915.408431249998</v>
      </c>
      <c r="X1310">
        <f>ROUND(Table58[[#This Row],[AVGGIFT]],1)</f>
        <v>8.5</v>
      </c>
    </row>
    <row r="1311" spans="1:24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  <c r="N1311">
        <f>VLOOKUP(Table58[[#This Row],[CONTROLN]],vlookup_table[],2,FALSE)</f>
        <v>0</v>
      </c>
      <c r="O1311">
        <f>VLOOKUP(Table58[[#This Row],[CONTROLN]],vlookup_table[],4,FALSE)</f>
        <v>5610</v>
      </c>
      <c r="P1311" t="str">
        <f>VLOOKUP(Table58[[#This Row],[CONTROLN]],vlookup_table[],5,FALSE)</f>
        <v>C2</v>
      </c>
      <c r="Q1311">
        <f>VLOOKUP(Table58[[#This Row],[CONTROLN]],vlookup_table[],7,FALSE)</f>
        <v>25</v>
      </c>
      <c r="R1311">
        <f t="shared" si="60"/>
        <v>40</v>
      </c>
      <c r="S13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11" t="str">
        <f>IF(Table58[[#This Row],[GENDER]]="M","Hombre","Mujer")</f>
        <v>Mujer</v>
      </c>
      <c r="U1311" t="str">
        <f>_xlfn.CONCAT(Table58[[#This Row],[STATE]]," ", Table58[[#This Row],[DOMAIN]])</f>
        <v>FL C2</v>
      </c>
      <c r="V1311" s="2">
        <f t="shared" ca="1" si="61"/>
        <v>45915</v>
      </c>
      <c r="W1311" s="3">
        <f t="shared" ca="1" si="62"/>
        <v>45915.408431249998</v>
      </c>
      <c r="X1311">
        <f>ROUND(Table58[[#This Row],[AVGGIFT]],1)</f>
        <v>12.3</v>
      </c>
    </row>
    <row r="1312" spans="1:24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  <c r="N1312">
        <f>VLOOKUP(Table58[[#This Row],[CONTROLN]],vlookup_table[],2,FALSE)</f>
        <v>1</v>
      </c>
      <c r="O1312">
        <f>VLOOKUP(Table58[[#This Row],[CONTROLN]],vlookup_table[],4,FALSE)</f>
        <v>5401</v>
      </c>
      <c r="P1312" t="str">
        <f>VLOOKUP(Table58[[#This Row],[CONTROLN]],vlookup_table[],5,FALSE)</f>
        <v/>
      </c>
      <c r="Q1312">
        <f>VLOOKUP(Table58[[#This Row],[CONTROLN]],vlookup_table[],7,FALSE)</f>
        <v>15</v>
      </c>
      <c r="R1312">
        <f t="shared" si="60"/>
        <v>43</v>
      </c>
      <c r="S131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312" t="str">
        <f>IF(Table58[[#This Row],[GENDER]]="M","Hombre","Mujer")</f>
        <v>Hombre</v>
      </c>
      <c r="U1312" t="str">
        <f>_xlfn.CONCAT(Table58[[#This Row],[STATE]]," ", Table58[[#This Row],[DOMAIN]])</f>
        <v xml:space="preserve">MN </v>
      </c>
      <c r="V1312" s="2">
        <f t="shared" ca="1" si="61"/>
        <v>45915</v>
      </c>
      <c r="W1312" s="3">
        <f t="shared" ca="1" si="62"/>
        <v>45915.408431249998</v>
      </c>
      <c r="X1312">
        <f>ROUND(Table58[[#This Row],[AVGGIFT]],1)</f>
        <v>14.3</v>
      </c>
    </row>
    <row r="1313" spans="1:24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  <c r="N1313">
        <f>VLOOKUP(Table58[[#This Row],[CONTROLN]],vlookup_table[],2,FALSE)</f>
        <v>0</v>
      </c>
      <c r="O1313">
        <f>VLOOKUP(Table58[[#This Row],[CONTROLN]],vlookup_table[],4,FALSE)</f>
        <v>5401</v>
      </c>
      <c r="P1313" t="str">
        <f>VLOOKUP(Table58[[#This Row],[CONTROLN]],vlookup_table[],5,FALSE)</f>
        <v>U3</v>
      </c>
      <c r="Q1313">
        <f>VLOOKUP(Table58[[#This Row],[CONTROLN]],vlookup_table[],7,FALSE)</f>
        <v>15</v>
      </c>
      <c r="R1313">
        <f t="shared" si="60"/>
        <v>43</v>
      </c>
      <c r="S13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13" t="str">
        <f>IF(Table58[[#This Row],[GENDER]]="M","Hombre","Mujer")</f>
        <v>Mujer</v>
      </c>
      <c r="U1313" t="str">
        <f>_xlfn.CONCAT(Table58[[#This Row],[STATE]]," ", Table58[[#This Row],[DOMAIN]])</f>
        <v>TN U3</v>
      </c>
      <c r="V1313" s="2">
        <f t="shared" ca="1" si="61"/>
        <v>45915</v>
      </c>
      <c r="W1313" s="3">
        <f t="shared" ca="1" si="62"/>
        <v>45915.408431249998</v>
      </c>
      <c r="X1313">
        <f>ROUND(Table58[[#This Row],[AVGGIFT]],1)</f>
        <v>12.5</v>
      </c>
    </row>
    <row r="1314" spans="1:24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  <c r="N1314">
        <f>VLOOKUP(Table58[[#This Row],[CONTROLN]],vlookup_table[],2,FALSE)</f>
        <v>0</v>
      </c>
      <c r="O1314">
        <f>VLOOKUP(Table58[[#This Row],[CONTROLN]],vlookup_table[],4,FALSE)</f>
        <v>2901</v>
      </c>
      <c r="P1314" t="str">
        <f>VLOOKUP(Table58[[#This Row],[CONTROLN]],vlookup_table[],5,FALSE)</f>
        <v>R2</v>
      </c>
      <c r="Q1314">
        <f>VLOOKUP(Table58[[#This Row],[CONTROLN]],vlookup_table[],7,FALSE)</f>
        <v>5</v>
      </c>
      <c r="R1314">
        <f t="shared" si="60"/>
        <v>68</v>
      </c>
      <c r="S13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14" t="str">
        <f>IF(Table58[[#This Row],[GENDER]]="M","Hombre","Mujer")</f>
        <v>Mujer</v>
      </c>
      <c r="U1314" t="str">
        <f>_xlfn.CONCAT(Table58[[#This Row],[STATE]]," ", Table58[[#This Row],[DOMAIN]])</f>
        <v>OK R2</v>
      </c>
      <c r="V1314" s="2">
        <f t="shared" ca="1" si="61"/>
        <v>45915</v>
      </c>
      <c r="W1314" s="3">
        <f t="shared" ca="1" si="62"/>
        <v>45915.408431249998</v>
      </c>
      <c r="X1314">
        <f>ROUND(Table58[[#This Row],[AVGGIFT]],1)</f>
        <v>5.0999999999999996</v>
      </c>
    </row>
    <row r="1315" spans="1:24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  <c r="N1315">
        <f>VLOOKUP(Table58[[#This Row],[CONTROLN]],vlookup_table[],2,FALSE)</f>
        <v>0</v>
      </c>
      <c r="O1315">
        <f>VLOOKUP(Table58[[#This Row],[CONTROLN]],vlookup_table[],4,FALSE)</f>
        <v>1701</v>
      </c>
      <c r="P1315" t="str">
        <f>VLOOKUP(Table58[[#This Row],[CONTROLN]],vlookup_table[],5,FALSE)</f>
        <v>R3</v>
      </c>
      <c r="Q1315">
        <f>VLOOKUP(Table58[[#This Row],[CONTROLN]],vlookup_table[],7,FALSE)</f>
        <v>4</v>
      </c>
      <c r="R1315">
        <f t="shared" si="60"/>
        <v>80</v>
      </c>
      <c r="S13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15" t="str">
        <f>IF(Table58[[#This Row],[GENDER]]="M","Hombre","Mujer")</f>
        <v>Hombre</v>
      </c>
      <c r="U1315" t="str">
        <f>_xlfn.CONCAT(Table58[[#This Row],[STATE]]," ", Table58[[#This Row],[DOMAIN]])</f>
        <v>SC R3</v>
      </c>
      <c r="V1315" s="2">
        <f t="shared" ca="1" si="61"/>
        <v>45915</v>
      </c>
      <c r="W1315" s="3">
        <f t="shared" ca="1" si="62"/>
        <v>45915.408431249998</v>
      </c>
      <c r="X1315">
        <f>ROUND(Table58[[#This Row],[AVGGIFT]],1)</f>
        <v>4.9000000000000004</v>
      </c>
    </row>
    <row r="1316" spans="1:24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  <c r="N1316">
        <f>VLOOKUP(Table58[[#This Row],[CONTROLN]],vlookup_table[],2,FALSE)</f>
        <v>1</v>
      </c>
      <c r="O1316">
        <f>VLOOKUP(Table58[[#This Row],[CONTROLN]],vlookup_table[],4,FALSE)</f>
        <v>1</v>
      </c>
      <c r="P1316" t="str">
        <f>VLOOKUP(Table58[[#This Row],[CONTROLN]],vlookup_table[],5,FALSE)</f>
        <v>U1</v>
      </c>
      <c r="Q1316">
        <f>VLOOKUP(Table58[[#This Row],[CONTROLN]],vlookup_table[],7,FALSE)</f>
        <v>10</v>
      </c>
      <c r="R1316">
        <f t="shared" si="60"/>
        <v>97</v>
      </c>
      <c r="S13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16" t="str">
        <f>IF(Table58[[#This Row],[GENDER]]="M","Hombre","Mujer")</f>
        <v>Hombre</v>
      </c>
      <c r="U1316" t="str">
        <f>_xlfn.CONCAT(Table58[[#This Row],[STATE]]," ", Table58[[#This Row],[DOMAIN]])</f>
        <v>TX U1</v>
      </c>
      <c r="V1316" s="2">
        <f t="shared" ca="1" si="61"/>
        <v>45915</v>
      </c>
      <c r="W1316" s="3">
        <f t="shared" ca="1" si="62"/>
        <v>45915.408431249998</v>
      </c>
      <c r="X1316">
        <f>ROUND(Table58[[#This Row],[AVGGIFT]],1)</f>
        <v>12.9</v>
      </c>
    </row>
    <row r="1317" spans="1:24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  <c r="N1317">
        <f>VLOOKUP(Table58[[#This Row],[CONTROLN]],vlookup_table[],2,FALSE)</f>
        <v>2</v>
      </c>
      <c r="O1317">
        <f>VLOOKUP(Table58[[#This Row],[CONTROLN]],vlookup_table[],4,FALSE)</f>
        <v>3001</v>
      </c>
      <c r="P1317" t="str">
        <f>VLOOKUP(Table58[[#This Row],[CONTROLN]],vlookup_table[],5,FALSE)</f>
        <v>R2</v>
      </c>
      <c r="Q1317">
        <f>VLOOKUP(Table58[[#This Row],[CONTROLN]],vlookup_table[],7,FALSE)</f>
        <v>8</v>
      </c>
      <c r="R1317">
        <f t="shared" si="60"/>
        <v>67</v>
      </c>
      <c r="S13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17" t="str">
        <f>IF(Table58[[#This Row],[GENDER]]="M","Hombre","Mujer")</f>
        <v>Mujer</v>
      </c>
      <c r="U1317" t="str">
        <f>_xlfn.CONCAT(Table58[[#This Row],[STATE]]," ", Table58[[#This Row],[DOMAIN]])</f>
        <v>WI R2</v>
      </c>
      <c r="V1317" s="2">
        <f t="shared" ca="1" si="61"/>
        <v>45915</v>
      </c>
      <c r="W1317" s="3">
        <f t="shared" ca="1" si="62"/>
        <v>45915.408431249998</v>
      </c>
      <c r="X1317">
        <f>ROUND(Table58[[#This Row],[AVGGIFT]],1)</f>
        <v>8.4</v>
      </c>
    </row>
    <row r="1318" spans="1:24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  <c r="N1318">
        <f>VLOOKUP(Table58[[#This Row],[CONTROLN]],vlookup_table[],2,FALSE)</f>
        <v>2</v>
      </c>
      <c r="O1318">
        <f>VLOOKUP(Table58[[#This Row],[CONTROLN]],vlookup_table[],4,FALSE)</f>
        <v>1105</v>
      </c>
      <c r="P1318" t="str">
        <f>VLOOKUP(Table58[[#This Row],[CONTROLN]],vlookup_table[],5,FALSE)</f>
        <v>R2</v>
      </c>
      <c r="Q1318">
        <f>VLOOKUP(Table58[[#This Row],[CONTROLN]],vlookup_table[],7,FALSE)</f>
        <v>21</v>
      </c>
      <c r="R1318">
        <f t="shared" si="60"/>
        <v>86</v>
      </c>
      <c r="S13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18" t="str">
        <f>IF(Table58[[#This Row],[GENDER]]="M","Hombre","Mujer")</f>
        <v>Mujer</v>
      </c>
      <c r="U1318" t="str">
        <f>_xlfn.CONCAT(Table58[[#This Row],[STATE]]," ", Table58[[#This Row],[DOMAIN]])</f>
        <v>MI R2</v>
      </c>
      <c r="V1318" s="2">
        <f t="shared" ca="1" si="61"/>
        <v>45915</v>
      </c>
      <c r="W1318" s="3">
        <f t="shared" ca="1" si="62"/>
        <v>45915.408431249998</v>
      </c>
      <c r="X1318">
        <f>ROUND(Table58[[#This Row],[AVGGIFT]],1)</f>
        <v>11</v>
      </c>
    </row>
    <row r="1319" spans="1:24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  <c r="N1319">
        <f>VLOOKUP(Table58[[#This Row],[CONTROLN]],vlookup_table[],2,FALSE)</f>
        <v>0</v>
      </c>
      <c r="O1319">
        <f>VLOOKUP(Table58[[#This Row],[CONTROLN]],vlookup_table[],4,FALSE)</f>
        <v>7401</v>
      </c>
      <c r="P1319" t="str">
        <f>VLOOKUP(Table58[[#This Row],[CONTROLN]],vlookup_table[],5,FALSE)</f>
        <v>S2</v>
      </c>
      <c r="Q1319">
        <f>VLOOKUP(Table58[[#This Row],[CONTROLN]],vlookup_table[],7,FALSE)</f>
        <v>10</v>
      </c>
      <c r="R1319">
        <f t="shared" si="60"/>
        <v>23</v>
      </c>
      <c r="S13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19" t="str">
        <f>IF(Table58[[#This Row],[GENDER]]="M","Hombre","Mujer")</f>
        <v>Hombre</v>
      </c>
      <c r="U1319" t="str">
        <f>_xlfn.CONCAT(Table58[[#This Row],[STATE]]," ", Table58[[#This Row],[DOMAIN]])</f>
        <v>FL S2</v>
      </c>
      <c r="V1319" s="2">
        <f t="shared" ca="1" si="61"/>
        <v>45915</v>
      </c>
      <c r="W1319" s="3">
        <f t="shared" ca="1" si="62"/>
        <v>45915.408431249998</v>
      </c>
      <c r="X1319">
        <f>ROUND(Table58[[#This Row],[AVGGIFT]],1)</f>
        <v>15</v>
      </c>
    </row>
    <row r="1320" spans="1:24" x14ac:dyDescent="0.35">
      <c r="A1320">
        <v>179293</v>
      </c>
      <c r="B1320" t="s">
        <v>41</v>
      </c>
      <c r="C1320" t="s">
        <v>14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  <c r="N1320">
        <f>VLOOKUP(Table58[[#This Row],[CONTROLN]],vlookup_table[],2,FALSE)</f>
        <v>2</v>
      </c>
      <c r="O1320">
        <f>VLOOKUP(Table58[[#This Row],[CONTROLN]],vlookup_table[],4,FALSE)</f>
        <v>0</v>
      </c>
      <c r="P1320" t="str">
        <f>VLOOKUP(Table58[[#This Row],[CONTROLN]],vlookup_table[],5,FALSE)</f>
        <v>S2</v>
      </c>
      <c r="Q1320">
        <f>VLOOKUP(Table58[[#This Row],[CONTROLN]],vlookup_table[],7,FALSE)</f>
        <v>10</v>
      </c>
      <c r="R1320" t="str">
        <f t="shared" si="60"/>
        <v/>
      </c>
      <c r="S13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20" t="str">
        <f>IF(Table58[[#This Row],[GENDER]]="M","Hombre","Mujer")</f>
        <v>Hombre</v>
      </c>
      <c r="U1320" t="str">
        <f>_xlfn.CONCAT(Table58[[#This Row],[STATE]]," ", Table58[[#This Row],[DOMAIN]])</f>
        <v>WA S2</v>
      </c>
      <c r="V1320" s="2">
        <f t="shared" ca="1" si="61"/>
        <v>45915</v>
      </c>
      <c r="W1320" s="3">
        <f t="shared" ca="1" si="62"/>
        <v>45915.408431249998</v>
      </c>
      <c r="X1320">
        <f>ROUND(Table58[[#This Row],[AVGGIFT]],1)</f>
        <v>10.5</v>
      </c>
    </row>
    <row r="1321" spans="1:24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  <c r="N1321">
        <f>VLOOKUP(Table58[[#This Row],[CONTROLN]],vlookup_table[],2,FALSE)</f>
        <v>2</v>
      </c>
      <c r="O1321">
        <f>VLOOKUP(Table58[[#This Row],[CONTROLN]],vlookup_table[],4,FALSE)</f>
        <v>3508</v>
      </c>
      <c r="P1321" t="str">
        <f>VLOOKUP(Table58[[#This Row],[CONTROLN]],vlookup_table[],5,FALSE)</f>
        <v>T2</v>
      </c>
      <c r="Q1321">
        <f>VLOOKUP(Table58[[#This Row],[CONTROLN]],vlookup_table[],7,FALSE)</f>
        <v>10</v>
      </c>
      <c r="R1321">
        <f t="shared" si="60"/>
        <v>61</v>
      </c>
      <c r="S13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21" t="str">
        <f>IF(Table58[[#This Row],[GENDER]]="M","Hombre","Mujer")</f>
        <v>Mujer</v>
      </c>
      <c r="U1321" t="str">
        <f>_xlfn.CONCAT(Table58[[#This Row],[STATE]]," ", Table58[[#This Row],[DOMAIN]])</f>
        <v>WI T2</v>
      </c>
      <c r="V1321" s="2">
        <f t="shared" ca="1" si="61"/>
        <v>45915</v>
      </c>
      <c r="W1321" s="3">
        <f t="shared" ca="1" si="62"/>
        <v>45915.408431249998</v>
      </c>
      <c r="X1321">
        <f>ROUND(Table58[[#This Row],[AVGGIFT]],1)</f>
        <v>8.6</v>
      </c>
    </row>
    <row r="1322" spans="1:24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  <c r="N1322">
        <f>VLOOKUP(Table58[[#This Row],[CONTROLN]],vlookup_table[],2,FALSE)</f>
        <v>1</v>
      </c>
      <c r="O1322">
        <f>VLOOKUP(Table58[[#This Row],[CONTROLN]],vlookup_table[],4,FALSE)</f>
        <v>4701</v>
      </c>
      <c r="P1322" t="str">
        <f>VLOOKUP(Table58[[#This Row],[CONTROLN]],vlookup_table[],5,FALSE)</f>
        <v>R3</v>
      </c>
      <c r="Q1322">
        <f>VLOOKUP(Table58[[#This Row],[CONTROLN]],vlookup_table[],7,FALSE)</f>
        <v>20</v>
      </c>
      <c r="R1322">
        <f t="shared" si="60"/>
        <v>50</v>
      </c>
      <c r="S13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22" t="str">
        <f>IF(Table58[[#This Row],[GENDER]]="M","Hombre","Mujer")</f>
        <v>Hombre</v>
      </c>
      <c r="U1322" t="str">
        <f>_xlfn.CONCAT(Table58[[#This Row],[STATE]]," ", Table58[[#This Row],[DOMAIN]])</f>
        <v>MO R3</v>
      </c>
      <c r="V1322" s="2">
        <f t="shared" ca="1" si="61"/>
        <v>45915</v>
      </c>
      <c r="W1322" s="3">
        <f t="shared" ca="1" si="62"/>
        <v>45915.408431249998</v>
      </c>
      <c r="X1322">
        <f>ROUND(Table58[[#This Row],[AVGGIFT]],1)</f>
        <v>11</v>
      </c>
    </row>
    <row r="1323" spans="1:24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  <c r="N1323">
        <f>VLOOKUP(Table58[[#This Row],[CONTROLN]],vlookup_table[],2,FALSE)</f>
        <v>1</v>
      </c>
      <c r="O1323">
        <f>VLOOKUP(Table58[[#This Row],[CONTROLN]],vlookup_table[],4,FALSE)</f>
        <v>2205</v>
      </c>
      <c r="P1323" t="str">
        <f>VLOOKUP(Table58[[#This Row],[CONTROLN]],vlookup_table[],5,FALSE)</f>
        <v>U1</v>
      </c>
      <c r="Q1323">
        <f>VLOOKUP(Table58[[#This Row],[CONTROLN]],vlookup_table[],7,FALSE)</f>
        <v>10</v>
      </c>
      <c r="R1323">
        <f t="shared" si="60"/>
        <v>75</v>
      </c>
      <c r="S13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23" t="str">
        <f>IF(Table58[[#This Row],[GENDER]]="M","Hombre","Mujer")</f>
        <v>Hombre</v>
      </c>
      <c r="U1323" t="str">
        <f>_xlfn.CONCAT(Table58[[#This Row],[STATE]]," ", Table58[[#This Row],[DOMAIN]])</f>
        <v>CA U1</v>
      </c>
      <c r="V1323" s="2">
        <f t="shared" ca="1" si="61"/>
        <v>45915</v>
      </c>
      <c r="W1323" s="3">
        <f t="shared" ca="1" si="62"/>
        <v>45915.408431249998</v>
      </c>
      <c r="X1323">
        <f>ROUND(Table58[[#This Row],[AVGGIFT]],1)</f>
        <v>6.5</v>
      </c>
    </row>
    <row r="1324" spans="1:24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  <c r="N1324">
        <f>VLOOKUP(Table58[[#This Row],[CONTROLN]],vlookup_table[],2,FALSE)</f>
        <v>2</v>
      </c>
      <c r="O1324">
        <f>VLOOKUP(Table58[[#This Row],[CONTROLN]],vlookup_table[],4,FALSE)</f>
        <v>4801</v>
      </c>
      <c r="P1324" t="str">
        <f>VLOOKUP(Table58[[#This Row],[CONTROLN]],vlookup_table[],5,FALSE)</f>
        <v>S2</v>
      </c>
      <c r="Q1324">
        <f>VLOOKUP(Table58[[#This Row],[CONTROLN]],vlookup_table[],7,FALSE)</f>
        <v>14</v>
      </c>
      <c r="R1324">
        <f t="shared" si="60"/>
        <v>49</v>
      </c>
      <c r="S13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24" t="str">
        <f>IF(Table58[[#This Row],[GENDER]]="M","Hombre","Mujer")</f>
        <v>Mujer</v>
      </c>
      <c r="U1324" t="str">
        <f>_xlfn.CONCAT(Table58[[#This Row],[STATE]]," ", Table58[[#This Row],[DOMAIN]])</f>
        <v>CO S2</v>
      </c>
      <c r="V1324" s="2">
        <f t="shared" ca="1" si="61"/>
        <v>45915</v>
      </c>
      <c r="W1324" s="3">
        <f t="shared" ca="1" si="62"/>
        <v>45915.408431249998</v>
      </c>
      <c r="X1324">
        <f>ROUND(Table58[[#This Row],[AVGGIFT]],1)</f>
        <v>9.1999999999999993</v>
      </c>
    </row>
    <row r="1325" spans="1:24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  <c r="N1325">
        <f>VLOOKUP(Table58[[#This Row],[CONTROLN]],vlookup_table[],2,FALSE)</f>
        <v>1</v>
      </c>
      <c r="O1325">
        <f>VLOOKUP(Table58[[#This Row],[CONTROLN]],vlookup_table[],4,FALSE)</f>
        <v>4701</v>
      </c>
      <c r="P1325" t="str">
        <f>VLOOKUP(Table58[[#This Row],[CONTROLN]],vlookup_table[],5,FALSE)</f>
        <v>S1</v>
      </c>
      <c r="Q1325">
        <f>VLOOKUP(Table58[[#This Row],[CONTROLN]],vlookup_table[],7,FALSE)</f>
        <v>17</v>
      </c>
      <c r="R1325">
        <f t="shared" si="60"/>
        <v>50</v>
      </c>
      <c r="S13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25" t="str">
        <f>IF(Table58[[#This Row],[GENDER]]="M","Hombre","Mujer")</f>
        <v>Hombre</v>
      </c>
      <c r="U1325" t="str">
        <f>_xlfn.CONCAT(Table58[[#This Row],[STATE]]," ", Table58[[#This Row],[DOMAIN]])</f>
        <v>CA S1</v>
      </c>
      <c r="V1325" s="2">
        <f t="shared" ca="1" si="61"/>
        <v>45915</v>
      </c>
      <c r="W1325" s="3">
        <f t="shared" ca="1" si="62"/>
        <v>45915.408431249998</v>
      </c>
      <c r="X1325">
        <f>ROUND(Table58[[#This Row],[AVGGIFT]],1)</f>
        <v>11.3</v>
      </c>
    </row>
    <row r="1326" spans="1:24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  <c r="N1326">
        <f>VLOOKUP(Table58[[#This Row],[CONTROLN]],vlookup_table[],2,FALSE)</f>
        <v>1</v>
      </c>
      <c r="O1326">
        <f>VLOOKUP(Table58[[#This Row],[CONTROLN]],vlookup_table[],4,FALSE)</f>
        <v>6509</v>
      </c>
      <c r="P1326" t="str">
        <f>VLOOKUP(Table58[[#This Row],[CONTROLN]],vlookup_table[],5,FALSE)</f>
        <v>S3</v>
      </c>
      <c r="Q1326">
        <f>VLOOKUP(Table58[[#This Row],[CONTROLN]],vlookup_table[],7,FALSE)</f>
        <v>20</v>
      </c>
      <c r="R1326">
        <f t="shared" si="60"/>
        <v>31</v>
      </c>
      <c r="S13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26" t="str">
        <f>IF(Table58[[#This Row],[GENDER]]="M","Hombre","Mujer")</f>
        <v>Hombre</v>
      </c>
      <c r="U1326" t="str">
        <f>_xlfn.CONCAT(Table58[[#This Row],[STATE]]," ", Table58[[#This Row],[DOMAIN]])</f>
        <v>FL S3</v>
      </c>
      <c r="V1326" s="2">
        <f t="shared" ca="1" si="61"/>
        <v>45915</v>
      </c>
      <c r="W1326" s="3">
        <f t="shared" ca="1" si="62"/>
        <v>45915.408431249998</v>
      </c>
      <c r="X1326">
        <f>ROUND(Table58[[#This Row],[AVGGIFT]],1)</f>
        <v>11.4</v>
      </c>
    </row>
    <row r="1327" spans="1:24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  <c r="N1327">
        <f>VLOOKUP(Table58[[#This Row],[CONTROLN]],vlookup_table[],2,FALSE)</f>
        <v>1</v>
      </c>
      <c r="O1327">
        <f>VLOOKUP(Table58[[#This Row],[CONTROLN]],vlookup_table[],4,FALSE)</f>
        <v>2506</v>
      </c>
      <c r="P1327" t="str">
        <f>VLOOKUP(Table58[[#This Row],[CONTROLN]],vlookup_table[],5,FALSE)</f>
        <v>T2</v>
      </c>
      <c r="Q1327">
        <f>VLOOKUP(Table58[[#This Row],[CONTROLN]],vlookup_table[],7,FALSE)</f>
        <v>8</v>
      </c>
      <c r="R1327">
        <f t="shared" si="60"/>
        <v>72</v>
      </c>
      <c r="S13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27" t="str">
        <f>IF(Table58[[#This Row],[GENDER]]="M","Hombre","Mujer")</f>
        <v>Hombre</v>
      </c>
      <c r="U1327" t="str">
        <f>_xlfn.CONCAT(Table58[[#This Row],[STATE]]," ", Table58[[#This Row],[DOMAIN]])</f>
        <v>FL T2</v>
      </c>
      <c r="V1327" s="2">
        <f t="shared" ca="1" si="61"/>
        <v>45915</v>
      </c>
      <c r="W1327" s="3">
        <f t="shared" ca="1" si="62"/>
        <v>45915.408431249998</v>
      </c>
      <c r="X1327">
        <f>ROUND(Table58[[#This Row],[AVGGIFT]],1)</f>
        <v>6.9</v>
      </c>
    </row>
    <row r="1328" spans="1:24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  <c r="N1328">
        <f>VLOOKUP(Table58[[#This Row],[CONTROLN]],vlookup_table[],2,FALSE)</f>
        <v>1002</v>
      </c>
      <c r="O1328">
        <f>VLOOKUP(Table58[[#This Row],[CONTROLN]],vlookup_table[],4,FALSE)</f>
        <v>5109</v>
      </c>
      <c r="P1328" t="str">
        <f>VLOOKUP(Table58[[#This Row],[CONTROLN]],vlookup_table[],5,FALSE)</f>
        <v>T2</v>
      </c>
      <c r="Q1328">
        <f>VLOOKUP(Table58[[#This Row],[CONTROLN]],vlookup_table[],7,FALSE)</f>
        <v>19</v>
      </c>
      <c r="R1328">
        <f t="shared" si="60"/>
        <v>45</v>
      </c>
      <c r="S13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28" t="str">
        <f>IF(Table58[[#This Row],[GENDER]]="M","Hombre","Mujer")</f>
        <v>Hombre</v>
      </c>
      <c r="U1328" t="str">
        <f>_xlfn.CONCAT(Table58[[#This Row],[STATE]]," ", Table58[[#This Row],[DOMAIN]])</f>
        <v>OR T2</v>
      </c>
      <c r="V1328" s="2">
        <f t="shared" ca="1" si="61"/>
        <v>45915</v>
      </c>
      <c r="W1328" s="3">
        <f t="shared" ca="1" si="62"/>
        <v>45915.408431249998</v>
      </c>
      <c r="X1328">
        <f>ROUND(Table58[[#This Row],[AVGGIFT]],1)</f>
        <v>12.1</v>
      </c>
    </row>
    <row r="1329" spans="1:24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  <c r="N1329">
        <f>VLOOKUP(Table58[[#This Row],[CONTROLN]],vlookup_table[],2,FALSE)</f>
        <v>2</v>
      </c>
      <c r="O1329">
        <f>VLOOKUP(Table58[[#This Row],[CONTROLN]],vlookup_table[],4,FALSE)</f>
        <v>3805</v>
      </c>
      <c r="P1329" t="str">
        <f>VLOOKUP(Table58[[#This Row],[CONTROLN]],vlookup_table[],5,FALSE)</f>
        <v>S1</v>
      </c>
      <c r="Q1329">
        <f>VLOOKUP(Table58[[#This Row],[CONTROLN]],vlookup_table[],7,FALSE)</f>
        <v>16</v>
      </c>
      <c r="R1329">
        <f t="shared" si="60"/>
        <v>59</v>
      </c>
      <c r="S13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29" t="str">
        <f>IF(Table58[[#This Row],[GENDER]]="M","Hombre","Mujer")</f>
        <v>Mujer</v>
      </c>
      <c r="U1329" t="str">
        <f>_xlfn.CONCAT(Table58[[#This Row],[STATE]]," ", Table58[[#This Row],[DOMAIN]])</f>
        <v>MN S1</v>
      </c>
      <c r="V1329" s="2">
        <f t="shared" ca="1" si="61"/>
        <v>45915</v>
      </c>
      <c r="W1329" s="3">
        <f t="shared" ca="1" si="62"/>
        <v>45915.408431249998</v>
      </c>
      <c r="X1329">
        <f>ROUND(Table58[[#This Row],[AVGGIFT]],1)</f>
        <v>9.6999999999999993</v>
      </c>
    </row>
    <row r="1330" spans="1:24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  <c r="N1330">
        <f>VLOOKUP(Table58[[#This Row],[CONTROLN]],vlookup_table[],2,FALSE)</f>
        <v>28</v>
      </c>
      <c r="O1330">
        <f>VLOOKUP(Table58[[#This Row],[CONTROLN]],vlookup_table[],4,FALSE)</f>
        <v>2401</v>
      </c>
      <c r="P1330" t="str">
        <f>VLOOKUP(Table58[[#This Row],[CONTROLN]],vlookup_table[],5,FALSE)</f>
        <v>S3</v>
      </c>
      <c r="Q1330">
        <f>VLOOKUP(Table58[[#This Row],[CONTROLN]],vlookup_table[],7,FALSE)</f>
        <v>5</v>
      </c>
      <c r="R1330">
        <f t="shared" si="60"/>
        <v>73</v>
      </c>
      <c r="S13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30" t="str">
        <f>IF(Table58[[#This Row],[GENDER]]="M","Hombre","Mujer")</f>
        <v>Mujer</v>
      </c>
      <c r="U1330" t="str">
        <f>_xlfn.CONCAT(Table58[[#This Row],[STATE]]," ", Table58[[#This Row],[DOMAIN]])</f>
        <v>FL S3</v>
      </c>
      <c r="V1330" s="2">
        <f t="shared" ca="1" si="61"/>
        <v>45915</v>
      </c>
      <c r="W1330" s="3">
        <f t="shared" ca="1" si="62"/>
        <v>45915.408431249998</v>
      </c>
      <c r="X1330">
        <f>ROUND(Table58[[#This Row],[AVGGIFT]],1)</f>
        <v>4.3</v>
      </c>
    </row>
    <row r="1331" spans="1:24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  <c r="N1331">
        <f>VLOOKUP(Table58[[#This Row],[CONTROLN]],vlookup_table[],2,FALSE)</f>
        <v>2</v>
      </c>
      <c r="O1331">
        <f>VLOOKUP(Table58[[#This Row],[CONTROLN]],vlookup_table[],4,FALSE)</f>
        <v>1805</v>
      </c>
      <c r="P1331" t="str">
        <f>VLOOKUP(Table58[[#This Row],[CONTROLN]],vlookup_table[],5,FALSE)</f>
        <v>C2</v>
      </c>
      <c r="Q1331">
        <f>VLOOKUP(Table58[[#This Row],[CONTROLN]],vlookup_table[],7,FALSE)</f>
        <v>20</v>
      </c>
      <c r="R1331">
        <f t="shared" si="60"/>
        <v>79</v>
      </c>
      <c r="S13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31" t="str">
        <f>IF(Table58[[#This Row],[GENDER]]="M","Hombre","Mujer")</f>
        <v>Mujer</v>
      </c>
      <c r="U1331" t="str">
        <f>_xlfn.CONCAT(Table58[[#This Row],[STATE]]," ", Table58[[#This Row],[DOMAIN]])</f>
        <v>IL C2</v>
      </c>
      <c r="V1331" s="2">
        <f t="shared" ca="1" si="61"/>
        <v>45915</v>
      </c>
      <c r="W1331" s="3">
        <f t="shared" ca="1" si="62"/>
        <v>45915.408431249998</v>
      </c>
      <c r="X1331">
        <f>ROUND(Table58[[#This Row],[AVGGIFT]],1)</f>
        <v>10.8</v>
      </c>
    </row>
    <row r="1332" spans="1:24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  <c r="N1332">
        <f>VLOOKUP(Table58[[#This Row],[CONTROLN]],vlookup_table[],2,FALSE)</f>
        <v>1</v>
      </c>
      <c r="O1332">
        <f>VLOOKUP(Table58[[#This Row],[CONTROLN]],vlookup_table[],4,FALSE)</f>
        <v>4701</v>
      </c>
      <c r="P1332" t="str">
        <f>VLOOKUP(Table58[[#This Row],[CONTROLN]],vlookup_table[],5,FALSE)</f>
        <v>T1</v>
      </c>
      <c r="Q1332">
        <f>VLOOKUP(Table58[[#This Row],[CONTROLN]],vlookup_table[],7,FALSE)</f>
        <v>20</v>
      </c>
      <c r="R1332">
        <f t="shared" si="60"/>
        <v>50</v>
      </c>
      <c r="S13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32" t="str">
        <f>IF(Table58[[#This Row],[GENDER]]="M","Hombre","Mujer")</f>
        <v>Hombre</v>
      </c>
      <c r="U1332" t="str">
        <f>_xlfn.CONCAT(Table58[[#This Row],[STATE]]," ", Table58[[#This Row],[DOMAIN]])</f>
        <v>CA T1</v>
      </c>
      <c r="V1332" s="2">
        <f t="shared" ca="1" si="61"/>
        <v>45915</v>
      </c>
      <c r="W1332" s="3">
        <f t="shared" ca="1" si="62"/>
        <v>45915.408431249998</v>
      </c>
      <c r="X1332">
        <f>ROUND(Table58[[#This Row],[AVGGIFT]],1)</f>
        <v>20</v>
      </c>
    </row>
    <row r="1333" spans="1:24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  <c r="N1333">
        <f>VLOOKUP(Table58[[#This Row],[CONTROLN]],vlookup_table[],2,FALSE)</f>
        <v>2</v>
      </c>
      <c r="O1333">
        <f>VLOOKUP(Table58[[#This Row],[CONTROLN]],vlookup_table[],4,FALSE)</f>
        <v>2401</v>
      </c>
      <c r="P1333" t="str">
        <f>VLOOKUP(Table58[[#This Row],[CONTROLN]],vlookup_table[],5,FALSE)</f>
        <v>R2</v>
      </c>
      <c r="Q1333">
        <f>VLOOKUP(Table58[[#This Row],[CONTROLN]],vlookup_table[],7,FALSE)</f>
        <v>20</v>
      </c>
      <c r="R1333">
        <f t="shared" si="60"/>
        <v>73</v>
      </c>
      <c r="S13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33" t="str">
        <f>IF(Table58[[#This Row],[GENDER]]="M","Hombre","Mujer")</f>
        <v>Mujer</v>
      </c>
      <c r="U1333" t="str">
        <f>_xlfn.CONCAT(Table58[[#This Row],[STATE]]," ", Table58[[#This Row],[DOMAIN]])</f>
        <v>WA R2</v>
      </c>
      <c r="V1333" s="2">
        <f t="shared" ca="1" si="61"/>
        <v>45915</v>
      </c>
      <c r="W1333" s="3">
        <f t="shared" ca="1" si="62"/>
        <v>45915.408431249998</v>
      </c>
      <c r="X1333">
        <f>ROUND(Table58[[#This Row],[AVGGIFT]],1)</f>
        <v>6.7</v>
      </c>
    </row>
    <row r="1334" spans="1:24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  <c r="N1334">
        <f>VLOOKUP(Table58[[#This Row],[CONTROLN]],vlookup_table[],2,FALSE)</f>
        <v>0</v>
      </c>
      <c r="O1334">
        <f>VLOOKUP(Table58[[#This Row],[CONTROLN]],vlookup_table[],4,FALSE)</f>
        <v>0</v>
      </c>
      <c r="P1334" t="str">
        <f>VLOOKUP(Table58[[#This Row],[CONTROLN]],vlookup_table[],5,FALSE)</f>
        <v>S2</v>
      </c>
      <c r="Q1334">
        <f>VLOOKUP(Table58[[#This Row],[CONTROLN]],vlookup_table[],7,FALSE)</f>
        <v>25</v>
      </c>
      <c r="R1334" t="str">
        <f t="shared" si="60"/>
        <v/>
      </c>
      <c r="S13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34" t="str">
        <f>IF(Table58[[#This Row],[GENDER]]="M","Hombre","Mujer")</f>
        <v>Mujer</v>
      </c>
      <c r="U1334" t="str">
        <f>_xlfn.CONCAT(Table58[[#This Row],[STATE]]," ", Table58[[#This Row],[DOMAIN]])</f>
        <v>WA S2</v>
      </c>
      <c r="V1334" s="2">
        <f t="shared" ca="1" si="61"/>
        <v>45915</v>
      </c>
      <c r="W1334" s="3">
        <f t="shared" ca="1" si="62"/>
        <v>45915.408431249998</v>
      </c>
      <c r="X1334">
        <f>ROUND(Table58[[#This Row],[AVGGIFT]],1)</f>
        <v>12.9</v>
      </c>
    </row>
    <row r="1335" spans="1:24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  <c r="N1335">
        <f>VLOOKUP(Table58[[#This Row],[CONTROLN]],vlookup_table[],2,FALSE)</f>
        <v>1</v>
      </c>
      <c r="O1335">
        <f>VLOOKUP(Table58[[#This Row],[CONTROLN]],vlookup_table[],4,FALSE)</f>
        <v>2109</v>
      </c>
      <c r="P1335" t="str">
        <f>VLOOKUP(Table58[[#This Row],[CONTROLN]],vlookup_table[],5,FALSE)</f>
        <v>C3</v>
      </c>
      <c r="Q1335">
        <f>VLOOKUP(Table58[[#This Row],[CONTROLN]],vlookup_table[],7,FALSE)</f>
        <v>16</v>
      </c>
      <c r="R1335">
        <f t="shared" si="60"/>
        <v>75</v>
      </c>
      <c r="S13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35" t="str">
        <f>IF(Table58[[#This Row],[GENDER]]="M","Hombre","Mujer")</f>
        <v>Hombre</v>
      </c>
      <c r="U1335" t="str">
        <f>_xlfn.CONCAT(Table58[[#This Row],[STATE]]," ", Table58[[#This Row],[DOMAIN]])</f>
        <v>AR C3</v>
      </c>
      <c r="V1335" s="2">
        <f t="shared" ca="1" si="61"/>
        <v>45915</v>
      </c>
      <c r="W1335" s="3">
        <f t="shared" ca="1" si="62"/>
        <v>45915.408431249998</v>
      </c>
      <c r="X1335">
        <f>ROUND(Table58[[#This Row],[AVGGIFT]],1)</f>
        <v>17.5</v>
      </c>
    </row>
    <row r="1336" spans="1:24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  <c r="N1336">
        <f>VLOOKUP(Table58[[#This Row],[CONTROLN]],vlookup_table[],2,FALSE)</f>
        <v>0</v>
      </c>
      <c r="O1336">
        <f>VLOOKUP(Table58[[#This Row],[CONTROLN]],vlookup_table[],4,FALSE)</f>
        <v>4912</v>
      </c>
      <c r="P1336" t="str">
        <f>VLOOKUP(Table58[[#This Row],[CONTROLN]],vlookup_table[],5,FALSE)</f>
        <v>T2</v>
      </c>
      <c r="Q1336">
        <f>VLOOKUP(Table58[[#This Row],[CONTROLN]],vlookup_table[],7,FALSE)</f>
        <v>20</v>
      </c>
      <c r="R1336">
        <f t="shared" si="60"/>
        <v>47</v>
      </c>
      <c r="S13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36" t="str">
        <f>IF(Table58[[#This Row],[GENDER]]="M","Hombre","Mujer")</f>
        <v>Mujer</v>
      </c>
      <c r="U1336" t="str">
        <f>_xlfn.CONCAT(Table58[[#This Row],[STATE]]," ", Table58[[#This Row],[DOMAIN]])</f>
        <v>MI T2</v>
      </c>
      <c r="V1336" s="2">
        <f t="shared" ca="1" si="61"/>
        <v>45915</v>
      </c>
      <c r="W1336" s="3">
        <f t="shared" ca="1" si="62"/>
        <v>45915.408431249998</v>
      </c>
      <c r="X1336">
        <f>ROUND(Table58[[#This Row],[AVGGIFT]],1)</f>
        <v>7.9</v>
      </c>
    </row>
    <row r="1337" spans="1:24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  <c r="N1337">
        <f>VLOOKUP(Table58[[#This Row],[CONTROLN]],vlookup_table[],2,FALSE)</f>
        <v>28</v>
      </c>
      <c r="O1337">
        <f>VLOOKUP(Table58[[#This Row],[CONTROLN]],vlookup_table[],4,FALSE)</f>
        <v>6301</v>
      </c>
      <c r="P1337" t="str">
        <f>VLOOKUP(Table58[[#This Row],[CONTROLN]],vlookup_table[],5,FALSE)</f>
        <v>U1</v>
      </c>
      <c r="Q1337">
        <f>VLOOKUP(Table58[[#This Row],[CONTROLN]],vlookup_table[],7,FALSE)</f>
        <v>6</v>
      </c>
      <c r="R1337">
        <f t="shared" si="60"/>
        <v>34</v>
      </c>
      <c r="S13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37" t="str">
        <f>IF(Table58[[#This Row],[GENDER]]="M","Hombre","Mujer")</f>
        <v>Mujer</v>
      </c>
      <c r="U1337" t="str">
        <f>_xlfn.CONCAT(Table58[[#This Row],[STATE]]," ", Table58[[#This Row],[DOMAIN]])</f>
        <v>TX U1</v>
      </c>
      <c r="V1337" s="2">
        <f t="shared" ca="1" si="61"/>
        <v>45915</v>
      </c>
      <c r="W1337" s="3">
        <f t="shared" ca="1" si="62"/>
        <v>45915.408431249998</v>
      </c>
      <c r="X1337">
        <f>ROUND(Table58[[#This Row],[AVGGIFT]],1)</f>
        <v>5.2</v>
      </c>
    </row>
    <row r="1338" spans="1:24" x14ac:dyDescent="0.35">
      <c r="A1338">
        <v>137429</v>
      </c>
      <c r="B1338" t="s">
        <v>56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  <c r="N1338">
        <f>VLOOKUP(Table58[[#This Row],[CONTROLN]],vlookup_table[],2,FALSE)</f>
        <v>1</v>
      </c>
      <c r="O1338">
        <f>VLOOKUP(Table58[[#This Row],[CONTROLN]],vlookup_table[],4,FALSE)</f>
        <v>1301</v>
      </c>
      <c r="P1338" t="str">
        <f>VLOOKUP(Table58[[#This Row],[CONTROLN]],vlookup_table[],5,FALSE)</f>
        <v>C2</v>
      </c>
      <c r="Q1338">
        <f>VLOOKUP(Table58[[#This Row],[CONTROLN]],vlookup_table[],7,FALSE)</f>
        <v>25</v>
      </c>
      <c r="R1338">
        <f t="shared" si="60"/>
        <v>84</v>
      </c>
      <c r="S13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38" t="str">
        <f>IF(Table58[[#This Row],[GENDER]]="M","Hombre","Mujer")</f>
        <v>Hombre</v>
      </c>
      <c r="U1338" t="str">
        <f>_xlfn.CONCAT(Table58[[#This Row],[STATE]]," ", Table58[[#This Row],[DOMAIN]])</f>
        <v>AZ C2</v>
      </c>
      <c r="V1338" s="2">
        <f t="shared" ca="1" si="61"/>
        <v>45915</v>
      </c>
      <c r="W1338" s="3">
        <f t="shared" ca="1" si="62"/>
        <v>45915.408431249998</v>
      </c>
      <c r="X1338">
        <f>ROUND(Table58[[#This Row],[AVGGIFT]],1)</f>
        <v>25</v>
      </c>
    </row>
    <row r="1339" spans="1:24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  <c r="N1339">
        <f>VLOOKUP(Table58[[#This Row],[CONTROLN]],vlookup_table[],2,FALSE)</f>
        <v>0</v>
      </c>
      <c r="O1339">
        <f>VLOOKUP(Table58[[#This Row],[CONTROLN]],vlookup_table[],4,FALSE)</f>
        <v>1601</v>
      </c>
      <c r="P1339" t="str">
        <f>VLOOKUP(Table58[[#This Row],[CONTROLN]],vlookup_table[],5,FALSE)</f>
        <v>R1</v>
      </c>
      <c r="Q1339">
        <f>VLOOKUP(Table58[[#This Row],[CONTROLN]],vlookup_table[],7,FALSE)</f>
        <v>15</v>
      </c>
      <c r="R1339">
        <f t="shared" si="60"/>
        <v>81</v>
      </c>
      <c r="S13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39" t="str">
        <f>IF(Table58[[#This Row],[GENDER]]="M","Hombre","Mujer")</f>
        <v>Mujer</v>
      </c>
      <c r="U1339" t="str">
        <f>_xlfn.CONCAT(Table58[[#This Row],[STATE]]," ", Table58[[#This Row],[DOMAIN]])</f>
        <v>TX R1</v>
      </c>
      <c r="V1339" s="2">
        <f t="shared" ca="1" si="61"/>
        <v>45915</v>
      </c>
      <c r="W1339" s="3">
        <f t="shared" ca="1" si="62"/>
        <v>45915.408431249998</v>
      </c>
      <c r="X1339">
        <f>ROUND(Table58[[#This Row],[AVGGIFT]],1)</f>
        <v>9</v>
      </c>
    </row>
    <row r="1340" spans="1:24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  <c r="N1340">
        <f>VLOOKUP(Table58[[#This Row],[CONTROLN]],vlookup_table[],2,FALSE)</f>
        <v>0</v>
      </c>
      <c r="O1340">
        <f>VLOOKUP(Table58[[#This Row],[CONTROLN]],vlookup_table[],4,FALSE)</f>
        <v>0</v>
      </c>
      <c r="P1340" t="str">
        <f>VLOOKUP(Table58[[#This Row],[CONTROLN]],vlookup_table[],5,FALSE)</f>
        <v>R1</v>
      </c>
      <c r="Q1340">
        <f>VLOOKUP(Table58[[#This Row],[CONTROLN]],vlookup_table[],7,FALSE)</f>
        <v>25</v>
      </c>
      <c r="R1340" t="str">
        <f t="shared" si="60"/>
        <v/>
      </c>
      <c r="S13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40" t="str">
        <f>IF(Table58[[#This Row],[GENDER]]="M","Hombre","Mujer")</f>
        <v>Mujer</v>
      </c>
      <c r="U1340" t="str">
        <f>_xlfn.CONCAT(Table58[[#This Row],[STATE]]," ", Table58[[#This Row],[DOMAIN]])</f>
        <v>CA R1</v>
      </c>
      <c r="V1340" s="2">
        <f t="shared" ca="1" si="61"/>
        <v>45915</v>
      </c>
      <c r="W1340" s="3">
        <f t="shared" ca="1" si="62"/>
        <v>45915.408431249998</v>
      </c>
      <c r="X1340">
        <f>ROUND(Table58[[#This Row],[AVGGIFT]],1)</f>
        <v>10.6</v>
      </c>
    </row>
    <row r="1341" spans="1:24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  <c r="N1341">
        <f>VLOOKUP(Table58[[#This Row],[CONTROLN]],vlookup_table[],2,FALSE)</f>
        <v>2</v>
      </c>
      <c r="O1341">
        <f>VLOOKUP(Table58[[#This Row],[CONTROLN]],vlookup_table[],4,FALSE)</f>
        <v>1101</v>
      </c>
      <c r="P1341" t="str">
        <f>VLOOKUP(Table58[[#This Row],[CONTROLN]],vlookup_table[],5,FALSE)</f>
        <v>S1</v>
      </c>
      <c r="Q1341">
        <f>VLOOKUP(Table58[[#This Row],[CONTROLN]],vlookup_table[],7,FALSE)</f>
        <v>10</v>
      </c>
      <c r="R1341">
        <f t="shared" si="60"/>
        <v>86</v>
      </c>
      <c r="S13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41" t="str">
        <f>IF(Table58[[#This Row],[GENDER]]="M","Hombre","Mujer")</f>
        <v>Mujer</v>
      </c>
      <c r="U1341" t="str">
        <f>_xlfn.CONCAT(Table58[[#This Row],[STATE]]," ", Table58[[#This Row],[DOMAIN]])</f>
        <v>MO S1</v>
      </c>
      <c r="V1341" s="2">
        <f t="shared" ca="1" si="61"/>
        <v>45915</v>
      </c>
      <c r="W1341" s="3">
        <f t="shared" ca="1" si="62"/>
        <v>45915.408431249998</v>
      </c>
      <c r="X1341">
        <f>ROUND(Table58[[#This Row],[AVGGIFT]],1)</f>
        <v>24.8</v>
      </c>
    </row>
    <row r="1342" spans="1:24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  <c r="N1342">
        <f>VLOOKUP(Table58[[#This Row],[CONTROLN]],vlookup_table[],2,FALSE)</f>
        <v>28</v>
      </c>
      <c r="O1342">
        <f>VLOOKUP(Table58[[#This Row],[CONTROLN]],vlookup_table[],4,FALSE)</f>
        <v>1502</v>
      </c>
      <c r="P1342" t="str">
        <f>VLOOKUP(Table58[[#This Row],[CONTROLN]],vlookup_table[],5,FALSE)</f>
        <v>C1</v>
      </c>
      <c r="Q1342">
        <f>VLOOKUP(Table58[[#This Row],[CONTROLN]],vlookup_table[],7,FALSE)</f>
        <v>25</v>
      </c>
      <c r="R1342">
        <f t="shared" si="60"/>
        <v>82</v>
      </c>
      <c r="S13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42" t="str">
        <f>IF(Table58[[#This Row],[GENDER]]="M","Hombre","Mujer")</f>
        <v>Mujer</v>
      </c>
      <c r="U1342" t="str">
        <f>_xlfn.CONCAT(Table58[[#This Row],[STATE]]," ", Table58[[#This Row],[DOMAIN]])</f>
        <v>WA C1</v>
      </c>
      <c r="V1342" s="2">
        <f t="shared" ca="1" si="61"/>
        <v>45915</v>
      </c>
      <c r="W1342" s="3">
        <f t="shared" ca="1" si="62"/>
        <v>45915.408431249998</v>
      </c>
      <c r="X1342">
        <f>ROUND(Table58[[#This Row],[AVGGIFT]],1)</f>
        <v>37.5</v>
      </c>
    </row>
    <row r="1343" spans="1:24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  <c r="N1343">
        <f>VLOOKUP(Table58[[#This Row],[CONTROLN]],vlookup_table[],2,FALSE)</f>
        <v>1</v>
      </c>
      <c r="O1343">
        <f>VLOOKUP(Table58[[#This Row],[CONTROLN]],vlookup_table[],4,FALSE)</f>
        <v>3801</v>
      </c>
      <c r="P1343" t="str">
        <f>VLOOKUP(Table58[[#This Row],[CONTROLN]],vlookup_table[],5,FALSE)</f>
        <v>S2</v>
      </c>
      <c r="Q1343">
        <f>VLOOKUP(Table58[[#This Row],[CONTROLN]],vlookup_table[],7,FALSE)</f>
        <v>15</v>
      </c>
      <c r="R1343">
        <f t="shared" si="60"/>
        <v>59</v>
      </c>
      <c r="S13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43" t="str">
        <f>IF(Table58[[#This Row],[GENDER]]="M","Hombre","Mujer")</f>
        <v>Hombre</v>
      </c>
      <c r="U1343" t="str">
        <f>_xlfn.CONCAT(Table58[[#This Row],[STATE]]," ", Table58[[#This Row],[DOMAIN]])</f>
        <v>TX S2</v>
      </c>
      <c r="V1343" s="2">
        <f t="shared" ca="1" si="61"/>
        <v>45915</v>
      </c>
      <c r="W1343" s="3">
        <f t="shared" ca="1" si="62"/>
        <v>45915.408431249998</v>
      </c>
      <c r="X1343">
        <f>ROUND(Table58[[#This Row],[AVGGIFT]],1)</f>
        <v>8.8000000000000007</v>
      </c>
    </row>
    <row r="1344" spans="1:24" x14ac:dyDescent="0.35">
      <c r="A1344">
        <v>20194</v>
      </c>
      <c r="B1344" t="s">
        <v>18</v>
      </c>
      <c r="C1344" t="s">
        <v>17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  <c r="N1344">
        <f>VLOOKUP(Table58[[#This Row],[CONTROLN]],vlookup_table[],2,FALSE)</f>
        <v>28</v>
      </c>
      <c r="O1344">
        <f>VLOOKUP(Table58[[#This Row],[CONTROLN]],vlookup_table[],4,FALSE)</f>
        <v>3601</v>
      </c>
      <c r="P1344" t="str">
        <f>VLOOKUP(Table58[[#This Row],[CONTROLN]],vlookup_table[],5,FALSE)</f>
        <v>T3</v>
      </c>
      <c r="Q1344">
        <f>VLOOKUP(Table58[[#This Row],[CONTROLN]],vlookup_table[],7,FALSE)</f>
        <v>10</v>
      </c>
      <c r="R1344">
        <f t="shared" si="60"/>
        <v>61</v>
      </c>
      <c r="S13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44" t="str">
        <f>IF(Table58[[#This Row],[GENDER]]="M","Hombre","Mujer")</f>
        <v>Mujer</v>
      </c>
      <c r="U1344" t="str">
        <f>_xlfn.CONCAT(Table58[[#This Row],[STATE]]," ", Table58[[#This Row],[DOMAIN]])</f>
        <v>NC T3</v>
      </c>
      <c r="V1344" s="2">
        <f t="shared" ca="1" si="61"/>
        <v>45915</v>
      </c>
      <c r="W1344" s="3">
        <f t="shared" ca="1" si="62"/>
        <v>45915.408431249998</v>
      </c>
      <c r="X1344">
        <f>ROUND(Table58[[#This Row],[AVGGIFT]],1)</f>
        <v>6.2</v>
      </c>
    </row>
    <row r="1345" spans="1:24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  <c r="N1345">
        <f>VLOOKUP(Table58[[#This Row],[CONTROLN]],vlookup_table[],2,FALSE)</f>
        <v>0</v>
      </c>
      <c r="O1345">
        <f>VLOOKUP(Table58[[#This Row],[CONTROLN]],vlookup_table[],4,FALSE)</f>
        <v>4805</v>
      </c>
      <c r="P1345" t="str">
        <f>VLOOKUP(Table58[[#This Row],[CONTROLN]],vlookup_table[],5,FALSE)</f>
        <v>T2</v>
      </c>
      <c r="Q1345">
        <f>VLOOKUP(Table58[[#This Row],[CONTROLN]],vlookup_table[],7,FALSE)</f>
        <v>15</v>
      </c>
      <c r="R1345">
        <f t="shared" si="60"/>
        <v>49</v>
      </c>
      <c r="S13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45" t="str">
        <f>IF(Table58[[#This Row],[GENDER]]="M","Hombre","Mujer")</f>
        <v>Hombre</v>
      </c>
      <c r="U1345" t="str">
        <f>_xlfn.CONCAT(Table58[[#This Row],[STATE]]," ", Table58[[#This Row],[DOMAIN]])</f>
        <v>MN T2</v>
      </c>
      <c r="V1345" s="2">
        <f t="shared" ca="1" si="61"/>
        <v>45915</v>
      </c>
      <c r="W1345" s="3">
        <f t="shared" ca="1" si="62"/>
        <v>45915.408431249998</v>
      </c>
      <c r="X1345">
        <f>ROUND(Table58[[#This Row],[AVGGIFT]],1)</f>
        <v>10.7</v>
      </c>
    </row>
    <row r="1346" spans="1:24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  <c r="N1346">
        <f>VLOOKUP(Table58[[#This Row],[CONTROLN]],vlookup_table[],2,FALSE)</f>
        <v>1</v>
      </c>
      <c r="O1346">
        <f>VLOOKUP(Table58[[#This Row],[CONTROLN]],vlookup_table[],4,FALSE)</f>
        <v>4202</v>
      </c>
      <c r="P1346" t="str">
        <f>VLOOKUP(Table58[[#This Row],[CONTROLN]],vlookup_table[],5,FALSE)</f>
        <v>U2</v>
      </c>
      <c r="Q1346">
        <f>VLOOKUP(Table58[[#This Row],[CONTROLN]],vlookup_table[],7,FALSE)</f>
        <v>11</v>
      </c>
      <c r="R1346">
        <f t="shared" ref="R1346:R1409" si="63">IF(OR(O1346="",O1346=0),"",(1997-(1900+INT(O1346/100)))-IF(MOD(O1346,100)&gt;6,1,0))</f>
        <v>55</v>
      </c>
      <c r="S13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46" t="str">
        <f>IF(Table58[[#This Row],[GENDER]]="M","Hombre","Mujer")</f>
        <v>Hombre</v>
      </c>
      <c r="U1346" t="str">
        <f>_xlfn.CONCAT(Table58[[#This Row],[STATE]]," ", Table58[[#This Row],[DOMAIN]])</f>
        <v>IL U2</v>
      </c>
      <c r="V1346" s="2">
        <f t="shared" ref="V1346:V1409" ca="1" si="64">TODAY()</f>
        <v>45915</v>
      </c>
      <c r="W1346" s="3">
        <f t="shared" ref="W1346:W1409" ca="1" si="65">NOW()</f>
        <v>45915.408431249998</v>
      </c>
      <c r="X1346">
        <f>ROUND(Table58[[#This Row],[AVGGIFT]],1)</f>
        <v>8.9</v>
      </c>
    </row>
    <row r="1347" spans="1:24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  <c r="N1347">
        <f>VLOOKUP(Table58[[#This Row],[CONTROLN]],vlookup_table[],2,FALSE)</f>
        <v>1</v>
      </c>
      <c r="O1347">
        <f>VLOOKUP(Table58[[#This Row],[CONTROLN]],vlookup_table[],4,FALSE)</f>
        <v>4210</v>
      </c>
      <c r="P1347" t="str">
        <f>VLOOKUP(Table58[[#This Row],[CONTROLN]],vlookup_table[],5,FALSE)</f>
        <v>U1</v>
      </c>
      <c r="Q1347">
        <f>VLOOKUP(Table58[[#This Row],[CONTROLN]],vlookup_table[],7,FALSE)</f>
        <v>10</v>
      </c>
      <c r="R1347">
        <f t="shared" si="63"/>
        <v>54</v>
      </c>
      <c r="S13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47" t="str">
        <f>IF(Table58[[#This Row],[GENDER]]="M","Hombre","Mujer")</f>
        <v>Hombre</v>
      </c>
      <c r="U1347" t="str">
        <f>_xlfn.CONCAT(Table58[[#This Row],[STATE]]," ", Table58[[#This Row],[DOMAIN]])</f>
        <v>IL U1</v>
      </c>
      <c r="V1347" s="2">
        <f t="shared" ca="1" si="64"/>
        <v>45915</v>
      </c>
      <c r="W1347" s="3">
        <f t="shared" ca="1" si="65"/>
        <v>45915.408431249998</v>
      </c>
      <c r="X1347">
        <f>ROUND(Table58[[#This Row],[AVGGIFT]],1)</f>
        <v>11.3</v>
      </c>
    </row>
    <row r="1348" spans="1:24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  <c r="N1348">
        <f>VLOOKUP(Table58[[#This Row],[CONTROLN]],vlookup_table[],2,FALSE)</f>
        <v>0</v>
      </c>
      <c r="O1348">
        <f>VLOOKUP(Table58[[#This Row],[CONTROLN]],vlookup_table[],4,FALSE)</f>
        <v>5201</v>
      </c>
      <c r="P1348" t="str">
        <f>VLOOKUP(Table58[[#This Row],[CONTROLN]],vlookup_table[],5,FALSE)</f>
        <v>T2</v>
      </c>
      <c r="Q1348">
        <f>VLOOKUP(Table58[[#This Row],[CONTROLN]],vlookup_table[],7,FALSE)</f>
        <v>25</v>
      </c>
      <c r="R1348">
        <f t="shared" si="63"/>
        <v>45</v>
      </c>
      <c r="S13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48" t="str">
        <f>IF(Table58[[#This Row],[GENDER]]="M","Hombre","Mujer")</f>
        <v>Mujer</v>
      </c>
      <c r="U1348" t="str">
        <f>_xlfn.CONCAT(Table58[[#This Row],[STATE]]," ", Table58[[#This Row],[DOMAIN]])</f>
        <v>SC T2</v>
      </c>
      <c r="V1348" s="2">
        <f t="shared" ca="1" si="64"/>
        <v>45915</v>
      </c>
      <c r="W1348" s="3">
        <f t="shared" ca="1" si="65"/>
        <v>45915.408431249998</v>
      </c>
      <c r="X1348">
        <f>ROUND(Table58[[#This Row],[AVGGIFT]],1)</f>
        <v>11.7</v>
      </c>
    </row>
    <row r="1349" spans="1:24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  <c r="N1349">
        <f>VLOOKUP(Table58[[#This Row],[CONTROLN]],vlookup_table[],2,FALSE)</f>
        <v>28</v>
      </c>
      <c r="O1349">
        <f>VLOOKUP(Table58[[#This Row],[CONTROLN]],vlookup_table[],4,FALSE)</f>
        <v>0</v>
      </c>
      <c r="P1349" t="str">
        <f>VLOOKUP(Table58[[#This Row],[CONTROLN]],vlookup_table[],5,FALSE)</f>
        <v>S1</v>
      </c>
      <c r="Q1349">
        <f>VLOOKUP(Table58[[#This Row],[CONTROLN]],vlookup_table[],7,FALSE)</f>
        <v>20</v>
      </c>
      <c r="R1349" t="str">
        <f t="shared" si="63"/>
        <v/>
      </c>
      <c r="S13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49" t="str">
        <f>IF(Table58[[#This Row],[GENDER]]="M","Hombre","Mujer")</f>
        <v>Mujer</v>
      </c>
      <c r="U1349" t="str">
        <f>_xlfn.CONCAT(Table58[[#This Row],[STATE]]," ", Table58[[#This Row],[DOMAIN]])</f>
        <v>TX S1</v>
      </c>
      <c r="V1349" s="2">
        <f t="shared" ca="1" si="64"/>
        <v>45915</v>
      </c>
      <c r="W1349" s="3">
        <f t="shared" ca="1" si="65"/>
        <v>45915.408431249998</v>
      </c>
      <c r="X1349">
        <f>ROUND(Table58[[#This Row],[AVGGIFT]],1)</f>
        <v>10.3</v>
      </c>
    </row>
    <row r="1350" spans="1:24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  <c r="N1350">
        <f>VLOOKUP(Table58[[#This Row],[CONTROLN]],vlookup_table[],2,FALSE)</f>
        <v>28</v>
      </c>
      <c r="O1350">
        <f>VLOOKUP(Table58[[#This Row],[CONTROLN]],vlookup_table[],4,FALSE)</f>
        <v>2901</v>
      </c>
      <c r="P1350" t="str">
        <f>VLOOKUP(Table58[[#This Row],[CONTROLN]],vlookup_table[],5,FALSE)</f>
        <v>U2</v>
      </c>
      <c r="Q1350">
        <f>VLOOKUP(Table58[[#This Row],[CONTROLN]],vlookup_table[],7,FALSE)</f>
        <v>20</v>
      </c>
      <c r="R1350">
        <f t="shared" si="63"/>
        <v>68</v>
      </c>
      <c r="S13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50" t="str">
        <f>IF(Table58[[#This Row],[GENDER]]="M","Hombre","Mujer")</f>
        <v>Mujer</v>
      </c>
      <c r="U1350" t="str">
        <f>_xlfn.CONCAT(Table58[[#This Row],[STATE]]," ", Table58[[#This Row],[DOMAIN]])</f>
        <v>CA U2</v>
      </c>
      <c r="V1350" s="2">
        <f t="shared" ca="1" si="64"/>
        <v>45915</v>
      </c>
      <c r="W1350" s="3">
        <f t="shared" ca="1" si="65"/>
        <v>45915.408431249998</v>
      </c>
      <c r="X1350">
        <f>ROUND(Table58[[#This Row],[AVGGIFT]],1)</f>
        <v>12.3</v>
      </c>
    </row>
    <row r="1351" spans="1:24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  <c r="N1351">
        <f>VLOOKUP(Table58[[#This Row],[CONTROLN]],vlookup_table[],2,FALSE)</f>
        <v>2</v>
      </c>
      <c r="O1351">
        <f>VLOOKUP(Table58[[#This Row],[CONTROLN]],vlookup_table[],4,FALSE)</f>
        <v>0</v>
      </c>
      <c r="P1351" t="str">
        <f>VLOOKUP(Table58[[#This Row],[CONTROLN]],vlookup_table[],5,FALSE)</f>
        <v>T2</v>
      </c>
      <c r="Q1351">
        <f>VLOOKUP(Table58[[#This Row],[CONTROLN]],vlookup_table[],7,FALSE)</f>
        <v>10</v>
      </c>
      <c r="R1351" t="str">
        <f t="shared" si="63"/>
        <v/>
      </c>
      <c r="S13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51" t="str">
        <f>IF(Table58[[#This Row],[GENDER]]="M","Hombre","Mujer")</f>
        <v>Mujer</v>
      </c>
      <c r="U1351" t="str">
        <f>_xlfn.CONCAT(Table58[[#This Row],[STATE]]," ", Table58[[#This Row],[DOMAIN]])</f>
        <v>NE T2</v>
      </c>
      <c r="V1351" s="2">
        <f t="shared" ca="1" si="64"/>
        <v>45915</v>
      </c>
      <c r="W1351" s="3">
        <f t="shared" ca="1" si="65"/>
        <v>45915.408431249998</v>
      </c>
      <c r="X1351">
        <f>ROUND(Table58[[#This Row],[AVGGIFT]],1)</f>
        <v>8.9</v>
      </c>
    </row>
    <row r="1352" spans="1:24" x14ac:dyDescent="0.35">
      <c r="A1352">
        <v>111137</v>
      </c>
      <c r="B1352" t="s">
        <v>33</v>
      </c>
      <c r="C1352" t="s">
        <v>17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  <c r="N1352">
        <f>VLOOKUP(Table58[[#This Row],[CONTROLN]],vlookup_table[],2,FALSE)</f>
        <v>0</v>
      </c>
      <c r="O1352">
        <f>VLOOKUP(Table58[[#This Row],[CONTROLN]],vlookup_table[],4,FALSE)</f>
        <v>0</v>
      </c>
      <c r="P1352" t="str">
        <f>VLOOKUP(Table58[[#This Row],[CONTROLN]],vlookup_table[],5,FALSE)</f>
        <v>C2</v>
      </c>
      <c r="Q1352">
        <f>VLOOKUP(Table58[[#This Row],[CONTROLN]],vlookup_table[],7,FALSE)</f>
        <v>21</v>
      </c>
      <c r="R1352" t="str">
        <f t="shared" si="63"/>
        <v/>
      </c>
      <c r="S13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52" t="str">
        <f>IF(Table58[[#This Row],[GENDER]]="M","Hombre","Mujer")</f>
        <v>Mujer</v>
      </c>
      <c r="U1352" t="str">
        <f>_xlfn.CONCAT(Table58[[#This Row],[STATE]]," ", Table58[[#This Row],[DOMAIN]])</f>
        <v>AR C2</v>
      </c>
      <c r="V1352" s="2">
        <f t="shared" ca="1" si="64"/>
        <v>45915</v>
      </c>
      <c r="W1352" s="3">
        <f t="shared" ca="1" si="65"/>
        <v>45915.408431249998</v>
      </c>
      <c r="X1352">
        <f>ROUND(Table58[[#This Row],[AVGGIFT]],1)</f>
        <v>17.600000000000001</v>
      </c>
    </row>
    <row r="1353" spans="1:24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  <c r="N1353">
        <f>VLOOKUP(Table58[[#This Row],[CONTROLN]],vlookup_table[],2,FALSE)</f>
        <v>0</v>
      </c>
      <c r="O1353">
        <f>VLOOKUP(Table58[[#This Row],[CONTROLN]],vlookup_table[],4,FALSE)</f>
        <v>0</v>
      </c>
      <c r="P1353" t="str">
        <f>VLOOKUP(Table58[[#This Row],[CONTROLN]],vlookup_table[],5,FALSE)</f>
        <v>R2</v>
      </c>
      <c r="Q1353">
        <f>VLOOKUP(Table58[[#This Row],[CONTROLN]],vlookup_table[],7,FALSE)</f>
        <v>10</v>
      </c>
      <c r="R1353" t="str">
        <f t="shared" si="63"/>
        <v/>
      </c>
      <c r="S13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53" t="str">
        <f>IF(Table58[[#This Row],[GENDER]]="M","Hombre","Mujer")</f>
        <v>Mujer</v>
      </c>
      <c r="U1353" t="str">
        <f>_xlfn.CONCAT(Table58[[#This Row],[STATE]]," ", Table58[[#This Row],[DOMAIN]])</f>
        <v>AL R2</v>
      </c>
      <c r="V1353" s="2">
        <f t="shared" ca="1" si="64"/>
        <v>45915</v>
      </c>
      <c r="W1353" s="3">
        <f t="shared" ca="1" si="65"/>
        <v>45915.408431249998</v>
      </c>
      <c r="X1353">
        <f>ROUND(Table58[[#This Row],[AVGGIFT]],1)</f>
        <v>12</v>
      </c>
    </row>
    <row r="1354" spans="1:24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  <c r="N1354">
        <f>VLOOKUP(Table58[[#This Row],[CONTROLN]],vlookup_table[],2,FALSE)</f>
        <v>0</v>
      </c>
      <c r="O1354">
        <f>VLOOKUP(Table58[[#This Row],[CONTROLN]],vlookup_table[],4,FALSE)</f>
        <v>1401</v>
      </c>
      <c r="P1354" t="str">
        <f>VLOOKUP(Table58[[#This Row],[CONTROLN]],vlookup_table[],5,FALSE)</f>
        <v>S1</v>
      </c>
      <c r="Q1354">
        <f>VLOOKUP(Table58[[#This Row],[CONTROLN]],vlookup_table[],7,FALSE)</f>
        <v>21</v>
      </c>
      <c r="R1354">
        <f t="shared" si="63"/>
        <v>83</v>
      </c>
      <c r="S13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54" t="str">
        <f>IF(Table58[[#This Row],[GENDER]]="M","Hombre","Mujer")</f>
        <v>Hombre</v>
      </c>
      <c r="U1354" t="str">
        <f>_xlfn.CONCAT(Table58[[#This Row],[STATE]]," ", Table58[[#This Row],[DOMAIN]])</f>
        <v>GA S1</v>
      </c>
      <c r="V1354" s="2">
        <f t="shared" ca="1" si="64"/>
        <v>45915</v>
      </c>
      <c r="W1354" s="3">
        <f t="shared" ca="1" si="65"/>
        <v>45915.408431249998</v>
      </c>
      <c r="X1354">
        <f>ROUND(Table58[[#This Row],[AVGGIFT]],1)</f>
        <v>7.8</v>
      </c>
    </row>
    <row r="1355" spans="1:24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  <c r="N1355">
        <f>VLOOKUP(Table58[[#This Row],[CONTROLN]],vlookup_table[],2,FALSE)</f>
        <v>1</v>
      </c>
      <c r="O1355">
        <f>VLOOKUP(Table58[[#This Row],[CONTROLN]],vlookup_table[],4,FALSE)</f>
        <v>4108</v>
      </c>
      <c r="P1355" t="str">
        <f>VLOOKUP(Table58[[#This Row],[CONTROLN]],vlookup_table[],5,FALSE)</f>
        <v>C1</v>
      </c>
      <c r="Q1355">
        <f>VLOOKUP(Table58[[#This Row],[CONTROLN]],vlookup_table[],7,FALSE)</f>
        <v>23</v>
      </c>
      <c r="R1355">
        <f t="shared" si="63"/>
        <v>55</v>
      </c>
      <c r="S13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55" t="str">
        <f>IF(Table58[[#This Row],[GENDER]]="M","Hombre","Mujer")</f>
        <v>Hombre</v>
      </c>
      <c r="U1355" t="str">
        <f>_xlfn.CONCAT(Table58[[#This Row],[STATE]]," ", Table58[[#This Row],[DOMAIN]])</f>
        <v>TX C1</v>
      </c>
      <c r="V1355" s="2">
        <f t="shared" ca="1" si="64"/>
        <v>45915</v>
      </c>
      <c r="W1355" s="3">
        <f t="shared" ca="1" si="65"/>
        <v>45915.408431249998</v>
      </c>
      <c r="X1355">
        <f>ROUND(Table58[[#This Row],[AVGGIFT]],1)</f>
        <v>16.3</v>
      </c>
    </row>
    <row r="1356" spans="1:24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  <c r="N1356">
        <f>VLOOKUP(Table58[[#This Row],[CONTROLN]],vlookup_table[],2,FALSE)</f>
        <v>0</v>
      </c>
      <c r="O1356">
        <f>VLOOKUP(Table58[[#This Row],[CONTROLN]],vlookup_table[],4,FALSE)</f>
        <v>0</v>
      </c>
      <c r="P1356" t="str">
        <f>VLOOKUP(Table58[[#This Row],[CONTROLN]],vlookup_table[],5,FALSE)</f>
        <v>T2</v>
      </c>
      <c r="Q1356">
        <f>VLOOKUP(Table58[[#This Row],[CONTROLN]],vlookup_table[],7,FALSE)</f>
        <v>10</v>
      </c>
      <c r="R1356" t="str">
        <f t="shared" si="63"/>
        <v/>
      </c>
      <c r="S13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56" t="str">
        <f>IF(Table58[[#This Row],[GENDER]]="M","Hombre","Mujer")</f>
        <v>Mujer</v>
      </c>
      <c r="U1356" t="str">
        <f>_xlfn.CONCAT(Table58[[#This Row],[STATE]]," ", Table58[[#This Row],[DOMAIN]])</f>
        <v>WI T2</v>
      </c>
      <c r="V1356" s="2">
        <f t="shared" ca="1" si="64"/>
        <v>45915</v>
      </c>
      <c r="W1356" s="3">
        <f t="shared" ca="1" si="65"/>
        <v>45915.408431249998</v>
      </c>
      <c r="X1356">
        <f>ROUND(Table58[[#This Row],[AVGGIFT]],1)</f>
        <v>7.6</v>
      </c>
    </row>
    <row r="1357" spans="1:24" x14ac:dyDescent="0.35">
      <c r="A1357">
        <v>87210</v>
      </c>
      <c r="B1357" t="s">
        <v>35</v>
      </c>
      <c r="C1357" t="s">
        <v>17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  <c r="N1357">
        <f>VLOOKUP(Table58[[#This Row],[CONTROLN]],vlookup_table[],2,FALSE)</f>
        <v>0</v>
      </c>
      <c r="O1357">
        <f>VLOOKUP(Table58[[#This Row],[CONTROLN]],vlookup_table[],4,FALSE)</f>
        <v>0</v>
      </c>
      <c r="P1357" t="str">
        <f>VLOOKUP(Table58[[#This Row],[CONTROLN]],vlookup_table[],5,FALSE)</f>
        <v>R2</v>
      </c>
      <c r="Q1357">
        <f>VLOOKUP(Table58[[#This Row],[CONTROLN]],vlookup_table[],7,FALSE)</f>
        <v>20</v>
      </c>
      <c r="R1357" t="str">
        <f t="shared" si="63"/>
        <v/>
      </c>
      <c r="S13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57" t="str">
        <f>IF(Table58[[#This Row],[GENDER]]="M","Hombre","Mujer")</f>
        <v>Mujer</v>
      </c>
      <c r="U1357" t="str">
        <f>_xlfn.CONCAT(Table58[[#This Row],[STATE]]," ", Table58[[#This Row],[DOMAIN]])</f>
        <v>MT R2</v>
      </c>
      <c r="V1357" s="2">
        <f t="shared" ca="1" si="64"/>
        <v>45915</v>
      </c>
      <c r="W1357" s="3">
        <f t="shared" ca="1" si="65"/>
        <v>45915.408431249998</v>
      </c>
      <c r="X1357">
        <f>ROUND(Table58[[#This Row],[AVGGIFT]],1)</f>
        <v>11</v>
      </c>
    </row>
    <row r="1358" spans="1:24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  <c r="N1358">
        <f>VLOOKUP(Table58[[#This Row],[CONTROLN]],vlookup_table[],2,FALSE)</f>
        <v>72</v>
      </c>
      <c r="O1358">
        <f>VLOOKUP(Table58[[#This Row],[CONTROLN]],vlookup_table[],4,FALSE)</f>
        <v>0</v>
      </c>
      <c r="P1358" t="str">
        <f>VLOOKUP(Table58[[#This Row],[CONTROLN]],vlookup_table[],5,FALSE)</f>
        <v>U4</v>
      </c>
      <c r="Q1358">
        <f>VLOOKUP(Table58[[#This Row],[CONTROLN]],vlookup_table[],7,FALSE)</f>
        <v>10</v>
      </c>
      <c r="R1358" t="str">
        <f t="shared" si="63"/>
        <v/>
      </c>
      <c r="S13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58" t="str">
        <f>IF(Table58[[#This Row],[GENDER]]="M","Hombre","Mujer")</f>
        <v>Hombre</v>
      </c>
      <c r="U1358" t="str">
        <f>_xlfn.CONCAT(Table58[[#This Row],[STATE]]," ", Table58[[#This Row],[DOMAIN]])</f>
        <v>IL U4</v>
      </c>
      <c r="V1358" s="2">
        <f t="shared" ca="1" si="64"/>
        <v>45915</v>
      </c>
      <c r="W1358" s="3">
        <f t="shared" ca="1" si="65"/>
        <v>45915.408431249998</v>
      </c>
      <c r="X1358">
        <f>ROUND(Table58[[#This Row],[AVGGIFT]],1)</f>
        <v>11.3</v>
      </c>
    </row>
    <row r="1359" spans="1:24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  <c r="N1359">
        <f>VLOOKUP(Table58[[#This Row],[CONTROLN]],vlookup_table[],2,FALSE)</f>
        <v>0</v>
      </c>
      <c r="O1359">
        <f>VLOOKUP(Table58[[#This Row],[CONTROLN]],vlookup_table[],4,FALSE)</f>
        <v>2601</v>
      </c>
      <c r="P1359" t="str">
        <f>VLOOKUP(Table58[[#This Row],[CONTROLN]],vlookup_table[],5,FALSE)</f>
        <v>T2</v>
      </c>
      <c r="Q1359">
        <f>VLOOKUP(Table58[[#This Row],[CONTROLN]],vlookup_table[],7,FALSE)</f>
        <v>10</v>
      </c>
      <c r="R1359">
        <f t="shared" si="63"/>
        <v>71</v>
      </c>
      <c r="S13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59" t="str">
        <f>IF(Table58[[#This Row],[GENDER]]="M","Hombre","Mujer")</f>
        <v>Mujer</v>
      </c>
      <c r="U1359" t="str">
        <f>_xlfn.CONCAT(Table58[[#This Row],[STATE]]," ", Table58[[#This Row],[DOMAIN]])</f>
        <v>AK T2</v>
      </c>
      <c r="V1359" s="2">
        <f t="shared" ca="1" si="64"/>
        <v>45915</v>
      </c>
      <c r="W1359" s="3">
        <f t="shared" ca="1" si="65"/>
        <v>45915.408431249998</v>
      </c>
      <c r="X1359">
        <f>ROUND(Table58[[#This Row],[AVGGIFT]],1)</f>
        <v>7.7</v>
      </c>
    </row>
    <row r="1360" spans="1:24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  <c r="N1360">
        <f>VLOOKUP(Table58[[#This Row],[CONTROLN]],vlookup_table[],2,FALSE)</f>
        <v>0</v>
      </c>
      <c r="O1360">
        <f>VLOOKUP(Table58[[#This Row],[CONTROLN]],vlookup_table[],4,FALSE)</f>
        <v>5301</v>
      </c>
      <c r="P1360" t="str">
        <f>VLOOKUP(Table58[[#This Row],[CONTROLN]],vlookup_table[],5,FALSE)</f>
        <v>S1</v>
      </c>
      <c r="Q1360">
        <f>VLOOKUP(Table58[[#This Row],[CONTROLN]],vlookup_table[],7,FALSE)</f>
        <v>2</v>
      </c>
      <c r="R1360">
        <f t="shared" si="63"/>
        <v>44</v>
      </c>
      <c r="S13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60" t="str">
        <f>IF(Table58[[#This Row],[GENDER]]="M","Hombre","Mujer")</f>
        <v>Mujer</v>
      </c>
      <c r="U1360" t="str">
        <f>_xlfn.CONCAT(Table58[[#This Row],[STATE]]," ", Table58[[#This Row],[DOMAIN]])</f>
        <v>CA S1</v>
      </c>
      <c r="V1360" s="2">
        <f t="shared" ca="1" si="64"/>
        <v>45915</v>
      </c>
      <c r="W1360" s="3">
        <f t="shared" ca="1" si="65"/>
        <v>45915.408431249998</v>
      </c>
      <c r="X1360">
        <f>ROUND(Table58[[#This Row],[AVGGIFT]],1)</f>
        <v>6.3</v>
      </c>
    </row>
    <row r="1361" spans="1:24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  <c r="N1361">
        <f>VLOOKUP(Table58[[#This Row],[CONTROLN]],vlookup_table[],2,FALSE)</f>
        <v>1</v>
      </c>
      <c r="O1361">
        <f>VLOOKUP(Table58[[#This Row],[CONTROLN]],vlookup_table[],4,FALSE)</f>
        <v>3601</v>
      </c>
      <c r="P1361" t="str">
        <f>VLOOKUP(Table58[[#This Row],[CONTROLN]],vlookup_table[],5,FALSE)</f>
        <v>C3</v>
      </c>
      <c r="Q1361">
        <f>VLOOKUP(Table58[[#This Row],[CONTROLN]],vlookup_table[],7,FALSE)</f>
        <v>25</v>
      </c>
      <c r="R1361">
        <f t="shared" si="63"/>
        <v>61</v>
      </c>
      <c r="S13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61" t="str">
        <f>IF(Table58[[#This Row],[GENDER]]="M","Hombre","Mujer")</f>
        <v>Hombre</v>
      </c>
      <c r="U1361" t="str">
        <f>_xlfn.CONCAT(Table58[[#This Row],[STATE]]," ", Table58[[#This Row],[DOMAIN]])</f>
        <v>FL C3</v>
      </c>
      <c r="V1361" s="2">
        <f t="shared" ca="1" si="64"/>
        <v>45915</v>
      </c>
      <c r="W1361" s="3">
        <f t="shared" ca="1" si="65"/>
        <v>45915.408431249998</v>
      </c>
      <c r="X1361">
        <f>ROUND(Table58[[#This Row],[AVGGIFT]],1)</f>
        <v>9.6999999999999993</v>
      </c>
    </row>
    <row r="1362" spans="1:24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  <c r="N1362">
        <f>VLOOKUP(Table58[[#This Row],[CONTROLN]],vlookup_table[],2,FALSE)</f>
        <v>0</v>
      </c>
      <c r="O1362">
        <f>VLOOKUP(Table58[[#This Row],[CONTROLN]],vlookup_table[],4,FALSE)</f>
        <v>2705</v>
      </c>
      <c r="P1362" t="str">
        <f>VLOOKUP(Table58[[#This Row],[CONTROLN]],vlookup_table[],5,FALSE)</f>
        <v>T2</v>
      </c>
      <c r="Q1362">
        <f>VLOOKUP(Table58[[#This Row],[CONTROLN]],vlookup_table[],7,FALSE)</f>
        <v>15</v>
      </c>
      <c r="R1362">
        <f t="shared" si="63"/>
        <v>70</v>
      </c>
      <c r="S13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62" t="str">
        <f>IF(Table58[[#This Row],[GENDER]]="M","Hombre","Mujer")</f>
        <v>Mujer</v>
      </c>
      <c r="U1362" t="str">
        <f>_xlfn.CONCAT(Table58[[#This Row],[STATE]]," ", Table58[[#This Row],[DOMAIN]])</f>
        <v>MN T2</v>
      </c>
      <c r="V1362" s="2">
        <f t="shared" ca="1" si="64"/>
        <v>45915</v>
      </c>
      <c r="W1362" s="3">
        <f t="shared" ca="1" si="65"/>
        <v>45915.408431249998</v>
      </c>
      <c r="X1362">
        <f>ROUND(Table58[[#This Row],[AVGGIFT]],1)</f>
        <v>9.6999999999999993</v>
      </c>
    </row>
    <row r="1363" spans="1:24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  <c r="N1363">
        <f>VLOOKUP(Table58[[#This Row],[CONTROLN]],vlookup_table[],2,FALSE)</f>
        <v>0</v>
      </c>
      <c r="O1363">
        <f>VLOOKUP(Table58[[#This Row],[CONTROLN]],vlookup_table[],4,FALSE)</f>
        <v>5201</v>
      </c>
      <c r="P1363" t="str">
        <f>VLOOKUP(Table58[[#This Row],[CONTROLN]],vlookup_table[],5,FALSE)</f>
        <v>R1</v>
      </c>
      <c r="Q1363">
        <f>VLOOKUP(Table58[[#This Row],[CONTROLN]],vlookup_table[],7,FALSE)</f>
        <v>15</v>
      </c>
      <c r="R1363">
        <f t="shared" si="63"/>
        <v>45</v>
      </c>
      <c r="S13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63" t="str">
        <f>IF(Table58[[#This Row],[GENDER]]="M","Hombre","Mujer")</f>
        <v>Mujer</v>
      </c>
      <c r="U1363" t="str">
        <f>_xlfn.CONCAT(Table58[[#This Row],[STATE]]," ", Table58[[#This Row],[DOMAIN]])</f>
        <v>WY R1</v>
      </c>
      <c r="V1363" s="2">
        <f t="shared" ca="1" si="64"/>
        <v>45915</v>
      </c>
      <c r="W1363" s="3">
        <f t="shared" ca="1" si="65"/>
        <v>45915.408431249998</v>
      </c>
      <c r="X1363">
        <f>ROUND(Table58[[#This Row],[AVGGIFT]],1)</f>
        <v>9.1</v>
      </c>
    </row>
    <row r="1364" spans="1:24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  <c r="N1364">
        <f>VLOOKUP(Table58[[#This Row],[CONTROLN]],vlookup_table[],2,FALSE)</f>
        <v>1002</v>
      </c>
      <c r="O1364">
        <f>VLOOKUP(Table58[[#This Row],[CONTROLN]],vlookup_table[],4,FALSE)</f>
        <v>0</v>
      </c>
      <c r="P1364" t="str">
        <f>VLOOKUP(Table58[[#This Row],[CONTROLN]],vlookup_table[],5,FALSE)</f>
        <v>C2</v>
      </c>
      <c r="Q1364">
        <f>VLOOKUP(Table58[[#This Row],[CONTROLN]],vlookup_table[],7,FALSE)</f>
        <v>5</v>
      </c>
      <c r="R1364" t="str">
        <f t="shared" si="63"/>
        <v/>
      </c>
      <c r="S13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64" t="str">
        <f>IF(Table58[[#This Row],[GENDER]]="M","Hombre","Mujer")</f>
        <v>Hombre</v>
      </c>
      <c r="U1364" t="str">
        <f>_xlfn.CONCAT(Table58[[#This Row],[STATE]]," ", Table58[[#This Row],[DOMAIN]])</f>
        <v>TN C2</v>
      </c>
      <c r="V1364" s="2">
        <f t="shared" ca="1" si="64"/>
        <v>45915</v>
      </c>
      <c r="W1364" s="3">
        <f t="shared" ca="1" si="65"/>
        <v>45915.408431249998</v>
      </c>
      <c r="X1364">
        <f>ROUND(Table58[[#This Row],[AVGGIFT]],1)</f>
        <v>5</v>
      </c>
    </row>
    <row r="1365" spans="1:24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  <c r="N1365">
        <f>VLOOKUP(Table58[[#This Row],[CONTROLN]],vlookup_table[],2,FALSE)</f>
        <v>0</v>
      </c>
      <c r="O1365">
        <f>VLOOKUP(Table58[[#This Row],[CONTROLN]],vlookup_table[],4,FALSE)</f>
        <v>2503</v>
      </c>
      <c r="P1365" t="str">
        <f>VLOOKUP(Table58[[#This Row],[CONTROLN]],vlookup_table[],5,FALSE)</f>
        <v>U4</v>
      </c>
      <c r="Q1365">
        <f>VLOOKUP(Table58[[#This Row],[CONTROLN]],vlookup_table[],7,FALSE)</f>
        <v>36</v>
      </c>
      <c r="R1365">
        <f t="shared" si="63"/>
        <v>72</v>
      </c>
      <c r="S13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65" t="str">
        <f>IF(Table58[[#This Row],[GENDER]]="M","Hombre","Mujer")</f>
        <v>Mujer</v>
      </c>
      <c r="U1365" t="str">
        <f>_xlfn.CONCAT(Table58[[#This Row],[STATE]]," ", Table58[[#This Row],[DOMAIN]])</f>
        <v>IL U4</v>
      </c>
      <c r="V1365" s="2">
        <f t="shared" ca="1" si="64"/>
        <v>45915</v>
      </c>
      <c r="W1365" s="3">
        <f t="shared" ca="1" si="65"/>
        <v>45915.408431249998</v>
      </c>
      <c r="X1365">
        <f>ROUND(Table58[[#This Row],[AVGGIFT]],1)</f>
        <v>20.7</v>
      </c>
    </row>
    <row r="1366" spans="1:24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  <c r="N1366">
        <f>VLOOKUP(Table58[[#This Row],[CONTROLN]],vlookup_table[],2,FALSE)</f>
        <v>0</v>
      </c>
      <c r="O1366">
        <f>VLOOKUP(Table58[[#This Row],[CONTROLN]],vlookup_table[],4,FALSE)</f>
        <v>0</v>
      </c>
      <c r="P1366" t="str">
        <f>VLOOKUP(Table58[[#This Row],[CONTROLN]],vlookup_table[],5,FALSE)</f>
        <v>S2</v>
      </c>
      <c r="Q1366">
        <f>VLOOKUP(Table58[[#This Row],[CONTROLN]],vlookup_table[],7,FALSE)</f>
        <v>10</v>
      </c>
      <c r="R1366" t="str">
        <f t="shared" si="63"/>
        <v/>
      </c>
      <c r="S13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66" t="str">
        <f>IF(Table58[[#This Row],[GENDER]]="M","Hombre","Mujer")</f>
        <v>Mujer</v>
      </c>
      <c r="U1366" t="str">
        <f>_xlfn.CONCAT(Table58[[#This Row],[STATE]]," ", Table58[[#This Row],[DOMAIN]])</f>
        <v>CA S2</v>
      </c>
      <c r="V1366" s="2">
        <f t="shared" ca="1" si="64"/>
        <v>45915</v>
      </c>
      <c r="W1366" s="3">
        <f t="shared" ca="1" si="65"/>
        <v>45915.408431249998</v>
      </c>
      <c r="X1366">
        <f>ROUND(Table58[[#This Row],[AVGGIFT]],1)</f>
        <v>8.1</v>
      </c>
    </row>
    <row r="1367" spans="1:24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  <c r="N1367">
        <f>VLOOKUP(Table58[[#This Row],[CONTROLN]],vlookup_table[],2,FALSE)</f>
        <v>1</v>
      </c>
      <c r="O1367">
        <f>VLOOKUP(Table58[[#This Row],[CONTROLN]],vlookup_table[],4,FALSE)</f>
        <v>0</v>
      </c>
      <c r="P1367" t="str">
        <f>VLOOKUP(Table58[[#This Row],[CONTROLN]],vlookup_table[],5,FALSE)</f>
        <v>R2</v>
      </c>
      <c r="Q1367">
        <f>VLOOKUP(Table58[[#This Row],[CONTROLN]],vlookup_table[],7,FALSE)</f>
        <v>20</v>
      </c>
      <c r="R1367" t="str">
        <f t="shared" si="63"/>
        <v/>
      </c>
      <c r="S13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67" t="str">
        <f>IF(Table58[[#This Row],[GENDER]]="M","Hombre","Mujer")</f>
        <v>Hombre</v>
      </c>
      <c r="U1367" t="str">
        <f>_xlfn.CONCAT(Table58[[#This Row],[STATE]]," ", Table58[[#This Row],[DOMAIN]])</f>
        <v>MS R2</v>
      </c>
      <c r="V1367" s="2">
        <f t="shared" ca="1" si="64"/>
        <v>45915</v>
      </c>
      <c r="W1367" s="3">
        <f t="shared" ca="1" si="65"/>
        <v>45915.408431249998</v>
      </c>
      <c r="X1367">
        <f>ROUND(Table58[[#This Row],[AVGGIFT]],1)</f>
        <v>25</v>
      </c>
    </row>
    <row r="1368" spans="1:24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  <c r="N1368">
        <f>VLOOKUP(Table58[[#This Row],[CONTROLN]],vlookup_table[],2,FALSE)</f>
        <v>0</v>
      </c>
      <c r="O1368">
        <f>VLOOKUP(Table58[[#This Row],[CONTROLN]],vlookup_table[],4,FALSE)</f>
        <v>3001</v>
      </c>
      <c r="P1368" t="str">
        <f>VLOOKUP(Table58[[#This Row],[CONTROLN]],vlookup_table[],5,FALSE)</f>
        <v>T2</v>
      </c>
      <c r="Q1368">
        <f>VLOOKUP(Table58[[#This Row],[CONTROLN]],vlookup_table[],7,FALSE)</f>
        <v>10</v>
      </c>
      <c r="R1368">
        <f t="shared" si="63"/>
        <v>67</v>
      </c>
      <c r="S13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68" t="str">
        <f>IF(Table58[[#This Row],[GENDER]]="M","Hombre","Mujer")</f>
        <v>Mujer</v>
      </c>
      <c r="U1368" t="str">
        <f>_xlfn.CONCAT(Table58[[#This Row],[STATE]]," ", Table58[[#This Row],[DOMAIN]])</f>
        <v>KY T2</v>
      </c>
      <c r="V1368" s="2">
        <f t="shared" ca="1" si="64"/>
        <v>45915</v>
      </c>
      <c r="W1368" s="3">
        <f t="shared" ca="1" si="65"/>
        <v>45915.408431249998</v>
      </c>
      <c r="X1368">
        <f>ROUND(Table58[[#This Row],[AVGGIFT]],1)</f>
        <v>9.1999999999999993</v>
      </c>
    </row>
    <row r="1369" spans="1:24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  <c r="N1369">
        <f>VLOOKUP(Table58[[#This Row],[CONTROLN]],vlookup_table[],2,FALSE)</f>
        <v>1</v>
      </c>
      <c r="O1369">
        <f>VLOOKUP(Table58[[#This Row],[CONTROLN]],vlookup_table[],4,FALSE)</f>
        <v>2401</v>
      </c>
      <c r="P1369" t="str">
        <f>VLOOKUP(Table58[[#This Row],[CONTROLN]],vlookup_table[],5,FALSE)</f>
        <v>S1</v>
      </c>
      <c r="Q1369">
        <f>VLOOKUP(Table58[[#This Row],[CONTROLN]],vlookup_table[],7,FALSE)</f>
        <v>75</v>
      </c>
      <c r="R1369">
        <f t="shared" si="63"/>
        <v>73</v>
      </c>
      <c r="S13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69" t="str">
        <f>IF(Table58[[#This Row],[GENDER]]="M","Hombre","Mujer")</f>
        <v>Hombre</v>
      </c>
      <c r="U1369" t="str">
        <f>_xlfn.CONCAT(Table58[[#This Row],[STATE]]," ", Table58[[#This Row],[DOMAIN]])</f>
        <v>CA S1</v>
      </c>
      <c r="V1369" s="2">
        <f t="shared" ca="1" si="64"/>
        <v>45915</v>
      </c>
      <c r="W1369" s="3">
        <f t="shared" ca="1" si="65"/>
        <v>45915.408431249998</v>
      </c>
      <c r="X1369">
        <f>ROUND(Table58[[#This Row],[AVGGIFT]],1)</f>
        <v>25</v>
      </c>
    </row>
    <row r="1370" spans="1:24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  <c r="N1370">
        <f>VLOOKUP(Table58[[#This Row],[CONTROLN]],vlookup_table[],2,FALSE)</f>
        <v>0</v>
      </c>
      <c r="O1370">
        <f>VLOOKUP(Table58[[#This Row],[CONTROLN]],vlookup_table[],4,FALSE)</f>
        <v>2901</v>
      </c>
      <c r="P1370" t="str">
        <f>VLOOKUP(Table58[[#This Row],[CONTROLN]],vlookup_table[],5,FALSE)</f>
        <v>S1</v>
      </c>
      <c r="Q1370">
        <f>VLOOKUP(Table58[[#This Row],[CONTROLN]],vlookup_table[],7,FALSE)</f>
        <v>7</v>
      </c>
      <c r="R1370">
        <f t="shared" si="63"/>
        <v>68</v>
      </c>
      <c r="S13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70" t="str">
        <f>IF(Table58[[#This Row],[GENDER]]="M","Hombre","Mujer")</f>
        <v>Mujer</v>
      </c>
      <c r="U1370" t="str">
        <f>_xlfn.CONCAT(Table58[[#This Row],[STATE]]," ", Table58[[#This Row],[DOMAIN]])</f>
        <v>FL S1</v>
      </c>
      <c r="V1370" s="2">
        <f t="shared" ca="1" si="64"/>
        <v>45915</v>
      </c>
      <c r="W1370" s="3">
        <f t="shared" ca="1" si="65"/>
        <v>45915.408431249998</v>
      </c>
      <c r="X1370">
        <f>ROUND(Table58[[#This Row],[AVGGIFT]],1)</f>
        <v>5.2</v>
      </c>
    </row>
    <row r="1371" spans="1:24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  <c r="N1371">
        <f>VLOOKUP(Table58[[#This Row],[CONTROLN]],vlookup_table[],2,FALSE)</f>
        <v>1002</v>
      </c>
      <c r="O1371">
        <f>VLOOKUP(Table58[[#This Row],[CONTROLN]],vlookup_table[],4,FALSE)</f>
        <v>6801</v>
      </c>
      <c r="P1371" t="str">
        <f>VLOOKUP(Table58[[#This Row],[CONTROLN]],vlookup_table[],5,FALSE)</f>
        <v>T1</v>
      </c>
      <c r="Q1371">
        <f>VLOOKUP(Table58[[#This Row],[CONTROLN]],vlookup_table[],7,FALSE)</f>
        <v>15</v>
      </c>
      <c r="R1371">
        <f t="shared" si="63"/>
        <v>29</v>
      </c>
      <c r="S13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71" t="str">
        <f>IF(Table58[[#This Row],[GENDER]]="M","Hombre","Mujer")</f>
        <v>Hombre</v>
      </c>
      <c r="U1371" t="str">
        <f>_xlfn.CONCAT(Table58[[#This Row],[STATE]]," ", Table58[[#This Row],[DOMAIN]])</f>
        <v>TN T1</v>
      </c>
      <c r="V1371" s="2">
        <f t="shared" ca="1" si="64"/>
        <v>45915</v>
      </c>
      <c r="W1371" s="3">
        <f t="shared" ca="1" si="65"/>
        <v>45915.408431249998</v>
      </c>
      <c r="X1371">
        <f>ROUND(Table58[[#This Row],[AVGGIFT]],1)</f>
        <v>15</v>
      </c>
    </row>
    <row r="1372" spans="1:24" x14ac:dyDescent="0.35">
      <c r="A1372">
        <v>77432</v>
      </c>
      <c r="B1372" t="s">
        <v>36</v>
      </c>
      <c r="C1372" t="s">
        <v>14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  <c r="N1372">
        <f>VLOOKUP(Table58[[#This Row],[CONTROLN]],vlookup_table[],2,FALSE)</f>
        <v>2</v>
      </c>
      <c r="O1372">
        <f>VLOOKUP(Table58[[#This Row],[CONTROLN]],vlookup_table[],4,FALSE)</f>
        <v>5401</v>
      </c>
      <c r="P1372" t="str">
        <f>VLOOKUP(Table58[[#This Row],[CONTROLN]],vlookup_table[],5,FALSE)</f>
        <v>T2</v>
      </c>
      <c r="Q1372">
        <f>VLOOKUP(Table58[[#This Row],[CONTROLN]],vlookup_table[],7,FALSE)</f>
        <v>15</v>
      </c>
      <c r="R1372">
        <f t="shared" si="63"/>
        <v>43</v>
      </c>
      <c r="S13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72" t="str">
        <f>IF(Table58[[#This Row],[GENDER]]="M","Hombre","Mujer")</f>
        <v>Hombre</v>
      </c>
      <c r="U1372" t="str">
        <f>_xlfn.CONCAT(Table58[[#This Row],[STATE]]," ", Table58[[#This Row],[DOMAIN]])</f>
        <v>WI T2</v>
      </c>
      <c r="V1372" s="2">
        <f t="shared" ca="1" si="64"/>
        <v>45915</v>
      </c>
      <c r="W1372" s="3">
        <f t="shared" ca="1" si="65"/>
        <v>45915.408431249998</v>
      </c>
      <c r="X1372">
        <f>ROUND(Table58[[#This Row],[AVGGIFT]],1)</f>
        <v>11.5</v>
      </c>
    </row>
    <row r="1373" spans="1:24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  <c r="N1373">
        <f>VLOOKUP(Table58[[#This Row],[CONTROLN]],vlookup_table[],2,FALSE)</f>
        <v>0</v>
      </c>
      <c r="O1373">
        <f>VLOOKUP(Table58[[#This Row],[CONTROLN]],vlookup_table[],4,FALSE)</f>
        <v>5401</v>
      </c>
      <c r="P1373" t="str">
        <f>VLOOKUP(Table58[[#This Row],[CONTROLN]],vlookup_table[],5,FALSE)</f>
        <v>S2</v>
      </c>
      <c r="Q1373">
        <f>VLOOKUP(Table58[[#This Row],[CONTROLN]],vlookup_table[],7,FALSE)</f>
        <v>11</v>
      </c>
      <c r="R1373">
        <f t="shared" si="63"/>
        <v>43</v>
      </c>
      <c r="S13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73" t="str">
        <f>IF(Table58[[#This Row],[GENDER]]="M","Hombre","Mujer")</f>
        <v>Mujer</v>
      </c>
      <c r="U1373" t="str">
        <f>_xlfn.CONCAT(Table58[[#This Row],[STATE]]," ", Table58[[#This Row],[DOMAIN]])</f>
        <v>CA S2</v>
      </c>
      <c r="V1373" s="2">
        <f t="shared" ca="1" si="64"/>
        <v>45915</v>
      </c>
      <c r="W1373" s="3">
        <f t="shared" ca="1" si="65"/>
        <v>45915.408431249998</v>
      </c>
      <c r="X1373">
        <f>ROUND(Table58[[#This Row],[AVGGIFT]],1)</f>
        <v>5.8</v>
      </c>
    </row>
    <row r="1374" spans="1:24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  <c r="N1374">
        <f>VLOOKUP(Table58[[#This Row],[CONTROLN]],vlookup_table[],2,FALSE)</f>
        <v>1</v>
      </c>
      <c r="O1374">
        <f>VLOOKUP(Table58[[#This Row],[CONTROLN]],vlookup_table[],4,FALSE)</f>
        <v>2601</v>
      </c>
      <c r="P1374" t="str">
        <f>VLOOKUP(Table58[[#This Row],[CONTROLN]],vlookup_table[],5,FALSE)</f>
        <v>C3</v>
      </c>
      <c r="Q1374">
        <f>VLOOKUP(Table58[[#This Row],[CONTROLN]],vlookup_table[],7,FALSE)</f>
        <v>12</v>
      </c>
      <c r="R1374">
        <f t="shared" si="63"/>
        <v>71</v>
      </c>
      <c r="S13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74" t="str">
        <f>IF(Table58[[#This Row],[GENDER]]="M","Hombre","Mujer")</f>
        <v>Hombre</v>
      </c>
      <c r="U1374" t="str">
        <f>_xlfn.CONCAT(Table58[[#This Row],[STATE]]," ", Table58[[#This Row],[DOMAIN]])</f>
        <v>KY C3</v>
      </c>
      <c r="V1374" s="2">
        <f t="shared" ca="1" si="64"/>
        <v>45915</v>
      </c>
      <c r="W1374" s="3">
        <f t="shared" ca="1" si="65"/>
        <v>45915.408431249998</v>
      </c>
      <c r="X1374">
        <f>ROUND(Table58[[#This Row],[AVGGIFT]],1)</f>
        <v>9.1999999999999993</v>
      </c>
    </row>
    <row r="1375" spans="1:24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  <c r="N1375">
        <f>VLOOKUP(Table58[[#This Row],[CONTROLN]],vlookup_table[],2,FALSE)</f>
        <v>2</v>
      </c>
      <c r="O1375">
        <f>VLOOKUP(Table58[[#This Row],[CONTROLN]],vlookup_table[],4,FALSE)</f>
        <v>1601</v>
      </c>
      <c r="P1375" t="str">
        <f>VLOOKUP(Table58[[#This Row],[CONTROLN]],vlookup_table[],5,FALSE)</f>
        <v>T3</v>
      </c>
      <c r="Q1375">
        <f>VLOOKUP(Table58[[#This Row],[CONTROLN]],vlookup_table[],7,FALSE)</f>
        <v>5</v>
      </c>
      <c r="R1375">
        <f t="shared" si="63"/>
        <v>81</v>
      </c>
      <c r="S13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75" t="str">
        <f>IF(Table58[[#This Row],[GENDER]]="M","Hombre","Mujer")</f>
        <v>Mujer</v>
      </c>
      <c r="U1375" t="str">
        <f>_xlfn.CONCAT(Table58[[#This Row],[STATE]]," ", Table58[[#This Row],[DOMAIN]])</f>
        <v>TX T3</v>
      </c>
      <c r="V1375" s="2">
        <f t="shared" ca="1" si="64"/>
        <v>45915</v>
      </c>
      <c r="W1375" s="3">
        <f t="shared" ca="1" si="65"/>
        <v>45915.408431249998</v>
      </c>
      <c r="X1375">
        <f>ROUND(Table58[[#This Row],[AVGGIFT]],1)</f>
        <v>15</v>
      </c>
    </row>
    <row r="1376" spans="1:24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  <c r="N1376">
        <f>VLOOKUP(Table58[[#This Row],[CONTROLN]],vlookup_table[],2,FALSE)</f>
        <v>28</v>
      </c>
      <c r="O1376">
        <f>VLOOKUP(Table58[[#This Row],[CONTROLN]],vlookup_table[],4,FALSE)</f>
        <v>4301</v>
      </c>
      <c r="P1376" t="str">
        <f>VLOOKUP(Table58[[#This Row],[CONTROLN]],vlookup_table[],5,FALSE)</f>
        <v>S2</v>
      </c>
      <c r="Q1376">
        <f>VLOOKUP(Table58[[#This Row],[CONTROLN]],vlookup_table[],7,FALSE)</f>
        <v>10</v>
      </c>
      <c r="R1376">
        <f t="shared" si="63"/>
        <v>54</v>
      </c>
      <c r="S13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76" t="str">
        <f>IF(Table58[[#This Row],[GENDER]]="M","Hombre","Mujer")</f>
        <v>Mujer</v>
      </c>
      <c r="U1376" t="str">
        <f>_xlfn.CONCAT(Table58[[#This Row],[STATE]]," ", Table58[[#This Row],[DOMAIN]])</f>
        <v>MI S2</v>
      </c>
      <c r="V1376" s="2">
        <f t="shared" ca="1" si="64"/>
        <v>45915</v>
      </c>
      <c r="W1376" s="3">
        <f t="shared" ca="1" si="65"/>
        <v>45915.408431249998</v>
      </c>
      <c r="X1376">
        <f>ROUND(Table58[[#This Row],[AVGGIFT]],1)</f>
        <v>7.3</v>
      </c>
    </row>
    <row r="1377" spans="1:24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  <c r="N1377">
        <f>VLOOKUP(Table58[[#This Row],[CONTROLN]],vlookup_table[],2,FALSE)</f>
        <v>0</v>
      </c>
      <c r="O1377">
        <f>VLOOKUP(Table58[[#This Row],[CONTROLN]],vlookup_table[],4,FALSE)</f>
        <v>4701</v>
      </c>
      <c r="P1377" t="str">
        <f>VLOOKUP(Table58[[#This Row],[CONTROLN]],vlookup_table[],5,FALSE)</f>
        <v>S1</v>
      </c>
      <c r="Q1377">
        <f>VLOOKUP(Table58[[#This Row],[CONTROLN]],vlookup_table[],7,FALSE)</f>
        <v>15</v>
      </c>
      <c r="R1377">
        <f t="shared" si="63"/>
        <v>50</v>
      </c>
      <c r="S13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77" t="str">
        <f>IF(Table58[[#This Row],[GENDER]]="M","Hombre","Mujer")</f>
        <v>Mujer</v>
      </c>
      <c r="U1377" t="str">
        <f>_xlfn.CONCAT(Table58[[#This Row],[STATE]]," ", Table58[[#This Row],[DOMAIN]])</f>
        <v>CA S1</v>
      </c>
      <c r="V1377" s="2">
        <f t="shared" ca="1" si="64"/>
        <v>45915</v>
      </c>
      <c r="W1377" s="3">
        <f t="shared" ca="1" si="65"/>
        <v>45915.408431249998</v>
      </c>
      <c r="X1377">
        <f>ROUND(Table58[[#This Row],[AVGGIFT]],1)</f>
        <v>11.7</v>
      </c>
    </row>
    <row r="1378" spans="1:24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  <c r="N1378">
        <f>VLOOKUP(Table58[[#This Row],[CONTROLN]],vlookup_table[],2,FALSE)</f>
        <v>0</v>
      </c>
      <c r="O1378">
        <f>VLOOKUP(Table58[[#This Row],[CONTROLN]],vlookup_table[],4,FALSE)</f>
        <v>804</v>
      </c>
      <c r="P1378" t="str">
        <f>VLOOKUP(Table58[[#This Row],[CONTROLN]],vlookup_table[],5,FALSE)</f>
        <v>U2</v>
      </c>
      <c r="Q1378">
        <f>VLOOKUP(Table58[[#This Row],[CONTROLN]],vlookup_table[],7,FALSE)</f>
        <v>3</v>
      </c>
      <c r="R1378">
        <f t="shared" si="63"/>
        <v>89</v>
      </c>
      <c r="S13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78" t="str">
        <f>IF(Table58[[#This Row],[GENDER]]="M","Hombre","Mujer")</f>
        <v>Mujer</v>
      </c>
      <c r="U1378" t="str">
        <f>_xlfn.CONCAT(Table58[[#This Row],[STATE]]," ", Table58[[#This Row],[DOMAIN]])</f>
        <v>FL U2</v>
      </c>
      <c r="V1378" s="2">
        <f t="shared" ca="1" si="64"/>
        <v>45915</v>
      </c>
      <c r="W1378" s="3">
        <f t="shared" ca="1" si="65"/>
        <v>45915.408431249998</v>
      </c>
      <c r="X1378">
        <f>ROUND(Table58[[#This Row],[AVGGIFT]],1)</f>
        <v>2.8</v>
      </c>
    </row>
    <row r="1379" spans="1:24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  <c r="N1379">
        <f>VLOOKUP(Table58[[#This Row],[CONTROLN]],vlookup_table[],2,FALSE)</f>
        <v>0</v>
      </c>
      <c r="O1379">
        <f>VLOOKUP(Table58[[#This Row],[CONTROLN]],vlookup_table[],4,FALSE)</f>
        <v>5701</v>
      </c>
      <c r="P1379" t="str">
        <f>VLOOKUP(Table58[[#This Row],[CONTROLN]],vlookup_table[],5,FALSE)</f>
        <v>T2</v>
      </c>
      <c r="Q1379">
        <f>VLOOKUP(Table58[[#This Row],[CONTROLN]],vlookup_table[],7,FALSE)</f>
        <v>15</v>
      </c>
      <c r="R1379">
        <f t="shared" si="63"/>
        <v>40</v>
      </c>
      <c r="S13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79" t="str">
        <f>IF(Table58[[#This Row],[GENDER]]="M","Hombre","Mujer")</f>
        <v>Mujer</v>
      </c>
      <c r="U1379" t="str">
        <f>_xlfn.CONCAT(Table58[[#This Row],[STATE]]," ", Table58[[#This Row],[DOMAIN]])</f>
        <v>FL T2</v>
      </c>
      <c r="V1379" s="2">
        <f t="shared" ca="1" si="64"/>
        <v>45915</v>
      </c>
      <c r="W1379" s="3">
        <f t="shared" ca="1" si="65"/>
        <v>45915.408431249998</v>
      </c>
      <c r="X1379">
        <f>ROUND(Table58[[#This Row],[AVGGIFT]],1)</f>
        <v>15.3</v>
      </c>
    </row>
    <row r="1380" spans="1:24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  <c r="N1380">
        <f>VLOOKUP(Table58[[#This Row],[CONTROLN]],vlookup_table[],2,FALSE)</f>
        <v>1</v>
      </c>
      <c r="O1380">
        <f>VLOOKUP(Table58[[#This Row],[CONTROLN]],vlookup_table[],4,FALSE)</f>
        <v>2804</v>
      </c>
      <c r="P1380" t="str">
        <f>VLOOKUP(Table58[[#This Row],[CONTROLN]],vlookup_table[],5,FALSE)</f>
        <v>C2</v>
      </c>
      <c r="Q1380">
        <f>VLOOKUP(Table58[[#This Row],[CONTROLN]],vlookup_table[],7,FALSE)</f>
        <v>20</v>
      </c>
      <c r="R1380">
        <f t="shared" si="63"/>
        <v>69</v>
      </c>
      <c r="S13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80" t="str">
        <f>IF(Table58[[#This Row],[GENDER]]="M","Hombre","Mujer")</f>
        <v>Hombre</v>
      </c>
      <c r="U1380" t="str">
        <f>_xlfn.CONCAT(Table58[[#This Row],[STATE]]," ", Table58[[#This Row],[DOMAIN]])</f>
        <v>MI C2</v>
      </c>
      <c r="V1380" s="2">
        <f t="shared" ca="1" si="64"/>
        <v>45915</v>
      </c>
      <c r="W1380" s="3">
        <f t="shared" ca="1" si="65"/>
        <v>45915.408431249998</v>
      </c>
      <c r="X1380">
        <f>ROUND(Table58[[#This Row],[AVGGIFT]],1)</f>
        <v>13</v>
      </c>
    </row>
    <row r="1381" spans="1:24" x14ac:dyDescent="0.35">
      <c r="A1381">
        <v>14272</v>
      </c>
      <c r="B1381" t="s">
        <v>33</v>
      </c>
      <c r="C1381" t="s">
        <v>17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  <c r="N1381">
        <f>VLOOKUP(Table58[[#This Row],[CONTROLN]],vlookup_table[],2,FALSE)</f>
        <v>0</v>
      </c>
      <c r="O1381">
        <f>VLOOKUP(Table58[[#This Row],[CONTROLN]],vlookup_table[],4,FALSE)</f>
        <v>4001</v>
      </c>
      <c r="P1381" t="str">
        <f>VLOOKUP(Table58[[#This Row],[CONTROLN]],vlookup_table[],5,FALSE)</f>
        <v>R2</v>
      </c>
      <c r="Q1381">
        <f>VLOOKUP(Table58[[#This Row],[CONTROLN]],vlookup_table[],7,FALSE)</f>
        <v>20</v>
      </c>
      <c r="R1381">
        <f t="shared" si="63"/>
        <v>57</v>
      </c>
      <c r="S13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81" t="str">
        <f>IF(Table58[[#This Row],[GENDER]]="M","Hombre","Mujer")</f>
        <v>Mujer</v>
      </c>
      <c r="U1381" t="str">
        <f>_xlfn.CONCAT(Table58[[#This Row],[STATE]]," ", Table58[[#This Row],[DOMAIN]])</f>
        <v>AR R2</v>
      </c>
      <c r="V1381" s="2">
        <f t="shared" ca="1" si="64"/>
        <v>45915</v>
      </c>
      <c r="W1381" s="3">
        <f t="shared" ca="1" si="65"/>
        <v>45915.408431249998</v>
      </c>
      <c r="X1381">
        <f>ROUND(Table58[[#This Row],[AVGGIFT]],1)</f>
        <v>12.7</v>
      </c>
    </row>
    <row r="1382" spans="1:24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  <c r="N1382">
        <f>VLOOKUP(Table58[[#This Row],[CONTROLN]],vlookup_table[],2,FALSE)</f>
        <v>0</v>
      </c>
      <c r="O1382">
        <f>VLOOKUP(Table58[[#This Row],[CONTROLN]],vlookup_table[],4,FALSE)</f>
        <v>0</v>
      </c>
      <c r="P1382" t="str">
        <f>VLOOKUP(Table58[[#This Row],[CONTROLN]],vlookup_table[],5,FALSE)</f>
        <v>T3</v>
      </c>
      <c r="Q1382">
        <f>VLOOKUP(Table58[[#This Row],[CONTROLN]],vlookup_table[],7,FALSE)</f>
        <v>125</v>
      </c>
      <c r="R1382" t="str">
        <f t="shared" si="63"/>
        <v/>
      </c>
      <c r="S13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82" t="str">
        <f>IF(Table58[[#This Row],[GENDER]]="M","Hombre","Mujer")</f>
        <v>Hombre</v>
      </c>
      <c r="U1382" t="str">
        <f>_xlfn.CONCAT(Table58[[#This Row],[STATE]]," ", Table58[[#This Row],[DOMAIN]])</f>
        <v>AR T3</v>
      </c>
      <c r="V1382" s="2">
        <f t="shared" ca="1" si="64"/>
        <v>45915</v>
      </c>
      <c r="W1382" s="3">
        <f t="shared" ca="1" si="65"/>
        <v>45915.408431249998</v>
      </c>
      <c r="X1382">
        <f>ROUND(Table58[[#This Row],[AVGGIFT]],1)</f>
        <v>13</v>
      </c>
    </row>
    <row r="1383" spans="1:24" x14ac:dyDescent="0.35">
      <c r="A1383">
        <v>180512</v>
      </c>
      <c r="B1383" t="s">
        <v>41</v>
      </c>
      <c r="C1383" t="s">
        <v>14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  <c r="N1383">
        <f>VLOOKUP(Table58[[#This Row],[CONTROLN]],vlookup_table[],2,FALSE)</f>
        <v>2</v>
      </c>
      <c r="O1383">
        <f>VLOOKUP(Table58[[#This Row],[CONTROLN]],vlookup_table[],4,FALSE)</f>
        <v>1312</v>
      </c>
      <c r="P1383" t="str">
        <f>VLOOKUP(Table58[[#This Row],[CONTROLN]],vlookup_table[],5,FALSE)</f>
        <v>T2</v>
      </c>
      <c r="Q1383">
        <f>VLOOKUP(Table58[[#This Row],[CONTROLN]],vlookup_table[],7,FALSE)</f>
        <v>10</v>
      </c>
      <c r="R1383">
        <f t="shared" si="63"/>
        <v>83</v>
      </c>
      <c r="S13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83" t="str">
        <f>IF(Table58[[#This Row],[GENDER]]="M","Hombre","Mujer")</f>
        <v>Hombre</v>
      </c>
      <c r="U1383" t="str">
        <f>_xlfn.CONCAT(Table58[[#This Row],[STATE]]," ", Table58[[#This Row],[DOMAIN]])</f>
        <v>WA T2</v>
      </c>
      <c r="V1383" s="2">
        <f t="shared" ca="1" si="64"/>
        <v>45915</v>
      </c>
      <c r="W1383" s="3">
        <f t="shared" ca="1" si="65"/>
        <v>45915.408431249998</v>
      </c>
      <c r="X1383">
        <f>ROUND(Table58[[#This Row],[AVGGIFT]],1)</f>
        <v>6.6</v>
      </c>
    </row>
    <row r="1384" spans="1:24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  <c r="N1384">
        <f>VLOOKUP(Table58[[#This Row],[CONTROLN]],vlookup_table[],2,FALSE)</f>
        <v>0</v>
      </c>
      <c r="O1384">
        <f>VLOOKUP(Table58[[#This Row],[CONTROLN]],vlookup_table[],4,FALSE)</f>
        <v>3401</v>
      </c>
      <c r="P1384" t="str">
        <f>VLOOKUP(Table58[[#This Row],[CONTROLN]],vlookup_table[],5,FALSE)</f>
        <v>C3</v>
      </c>
      <c r="Q1384">
        <f>VLOOKUP(Table58[[#This Row],[CONTROLN]],vlookup_table[],7,FALSE)</f>
        <v>15</v>
      </c>
      <c r="R1384">
        <f t="shared" si="63"/>
        <v>63</v>
      </c>
      <c r="S13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84" t="str">
        <f>IF(Table58[[#This Row],[GENDER]]="M","Hombre","Mujer")</f>
        <v>Mujer</v>
      </c>
      <c r="U1384" t="str">
        <f>_xlfn.CONCAT(Table58[[#This Row],[STATE]]," ", Table58[[#This Row],[DOMAIN]])</f>
        <v>NV C3</v>
      </c>
      <c r="V1384" s="2">
        <f t="shared" ca="1" si="64"/>
        <v>45915</v>
      </c>
      <c r="W1384" s="3">
        <f t="shared" ca="1" si="65"/>
        <v>45915.408431249998</v>
      </c>
      <c r="X1384">
        <f>ROUND(Table58[[#This Row],[AVGGIFT]],1)</f>
        <v>12.5</v>
      </c>
    </row>
    <row r="1385" spans="1:24" x14ac:dyDescent="0.35">
      <c r="A1385">
        <v>111949</v>
      </c>
      <c r="B1385" t="s">
        <v>33</v>
      </c>
      <c r="C1385" t="s">
        <v>17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  <c r="N1385">
        <f>VLOOKUP(Table58[[#This Row],[CONTROLN]],vlookup_table[],2,FALSE)</f>
        <v>0</v>
      </c>
      <c r="O1385">
        <f>VLOOKUP(Table58[[#This Row],[CONTROLN]],vlookup_table[],4,FALSE)</f>
        <v>0</v>
      </c>
      <c r="P1385" t="str">
        <f>VLOOKUP(Table58[[#This Row],[CONTROLN]],vlookup_table[],5,FALSE)</f>
        <v>R3</v>
      </c>
      <c r="Q1385">
        <f>VLOOKUP(Table58[[#This Row],[CONTROLN]],vlookup_table[],7,FALSE)</f>
        <v>5</v>
      </c>
      <c r="R1385" t="str">
        <f t="shared" si="63"/>
        <v/>
      </c>
      <c r="S13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85" t="str">
        <f>IF(Table58[[#This Row],[GENDER]]="M","Hombre","Mujer")</f>
        <v>Mujer</v>
      </c>
      <c r="U1385" t="str">
        <f>_xlfn.CONCAT(Table58[[#This Row],[STATE]]," ", Table58[[#This Row],[DOMAIN]])</f>
        <v>AR R3</v>
      </c>
      <c r="V1385" s="2">
        <f t="shared" ca="1" si="64"/>
        <v>45915</v>
      </c>
      <c r="W1385" s="3">
        <f t="shared" ca="1" si="65"/>
        <v>45915.408431249998</v>
      </c>
      <c r="X1385">
        <f>ROUND(Table58[[#This Row],[AVGGIFT]],1)</f>
        <v>4.5999999999999996</v>
      </c>
    </row>
    <row r="1386" spans="1:24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  <c r="N1386">
        <f>VLOOKUP(Table58[[#This Row],[CONTROLN]],vlookup_table[],2,FALSE)</f>
        <v>1</v>
      </c>
      <c r="O1386">
        <f>VLOOKUP(Table58[[#This Row],[CONTROLN]],vlookup_table[],4,FALSE)</f>
        <v>4304</v>
      </c>
      <c r="P1386" t="str">
        <f>VLOOKUP(Table58[[#This Row],[CONTROLN]],vlookup_table[],5,FALSE)</f>
        <v>C1</v>
      </c>
      <c r="Q1386">
        <f>VLOOKUP(Table58[[#This Row],[CONTROLN]],vlookup_table[],7,FALSE)</f>
        <v>16</v>
      </c>
      <c r="R1386">
        <f t="shared" si="63"/>
        <v>54</v>
      </c>
      <c r="S13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86" t="str">
        <f>IF(Table58[[#This Row],[GENDER]]="M","Hombre","Mujer")</f>
        <v>Hombre</v>
      </c>
      <c r="U1386" t="str">
        <f>_xlfn.CONCAT(Table58[[#This Row],[STATE]]," ", Table58[[#This Row],[DOMAIN]])</f>
        <v>FL C1</v>
      </c>
      <c r="V1386" s="2">
        <f t="shared" ca="1" si="64"/>
        <v>45915</v>
      </c>
      <c r="W1386" s="3">
        <f t="shared" ca="1" si="65"/>
        <v>45915.408431249998</v>
      </c>
      <c r="X1386">
        <f>ROUND(Table58[[#This Row],[AVGGIFT]],1)</f>
        <v>13</v>
      </c>
    </row>
    <row r="1387" spans="1:24" x14ac:dyDescent="0.35">
      <c r="A1387">
        <v>86311</v>
      </c>
      <c r="B1387" t="s">
        <v>53</v>
      </c>
      <c r="C1387" t="s">
        <v>109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  <c r="N1387">
        <f>VLOOKUP(Table58[[#This Row],[CONTROLN]],vlookup_table[],2,FALSE)</f>
        <v>0</v>
      </c>
      <c r="O1387">
        <f>VLOOKUP(Table58[[#This Row],[CONTROLN]],vlookup_table[],4,FALSE)</f>
        <v>0</v>
      </c>
      <c r="P1387" t="str">
        <f>VLOOKUP(Table58[[#This Row],[CONTROLN]],vlookup_table[],5,FALSE)</f>
        <v>R2</v>
      </c>
      <c r="Q1387">
        <f>VLOOKUP(Table58[[#This Row],[CONTROLN]],vlookup_table[],7,FALSE)</f>
        <v>6</v>
      </c>
      <c r="R1387" t="str">
        <f t="shared" si="63"/>
        <v/>
      </c>
      <c r="S13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87" t="str">
        <f>IF(Table58[[#This Row],[GENDER]]="M","Hombre","Mujer")</f>
        <v>Mujer</v>
      </c>
      <c r="U1387" t="str">
        <f>_xlfn.CONCAT(Table58[[#This Row],[STATE]]," ", Table58[[#This Row],[DOMAIN]])</f>
        <v>SD R2</v>
      </c>
      <c r="V1387" s="2">
        <f t="shared" ca="1" si="64"/>
        <v>45915</v>
      </c>
      <c r="W1387" s="3">
        <f t="shared" ca="1" si="65"/>
        <v>45915.408431249998</v>
      </c>
      <c r="X1387">
        <f>ROUND(Table58[[#This Row],[AVGGIFT]],1)</f>
        <v>5.5</v>
      </c>
    </row>
    <row r="1388" spans="1:24" x14ac:dyDescent="0.35">
      <c r="A1388">
        <v>182293</v>
      </c>
      <c r="B1388" t="s">
        <v>41</v>
      </c>
      <c r="C1388" t="s">
        <v>14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  <c r="N1388">
        <f>VLOOKUP(Table58[[#This Row],[CONTROLN]],vlookup_table[],2,FALSE)</f>
        <v>1</v>
      </c>
      <c r="O1388">
        <f>VLOOKUP(Table58[[#This Row],[CONTROLN]],vlookup_table[],4,FALSE)</f>
        <v>0</v>
      </c>
      <c r="P1388" t="str">
        <f>VLOOKUP(Table58[[#This Row],[CONTROLN]],vlookup_table[],5,FALSE)</f>
        <v>C2</v>
      </c>
      <c r="Q1388">
        <f>VLOOKUP(Table58[[#This Row],[CONTROLN]],vlookup_table[],7,FALSE)</f>
        <v>19</v>
      </c>
      <c r="R1388" t="str">
        <f t="shared" si="63"/>
        <v/>
      </c>
      <c r="S13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88" t="str">
        <f>IF(Table58[[#This Row],[GENDER]]="M","Hombre","Mujer")</f>
        <v>Hombre</v>
      </c>
      <c r="U1388" t="str">
        <f>_xlfn.CONCAT(Table58[[#This Row],[STATE]]," ", Table58[[#This Row],[DOMAIN]])</f>
        <v>WA C2</v>
      </c>
      <c r="V1388" s="2">
        <f t="shared" ca="1" si="64"/>
        <v>45915</v>
      </c>
      <c r="W1388" s="3">
        <f t="shared" ca="1" si="65"/>
        <v>45915.408431249998</v>
      </c>
      <c r="X1388">
        <f>ROUND(Table58[[#This Row],[AVGGIFT]],1)</f>
        <v>14.3</v>
      </c>
    </row>
    <row r="1389" spans="1:24" x14ac:dyDescent="0.35">
      <c r="A1389">
        <v>179023</v>
      </c>
      <c r="B1389" t="s">
        <v>41</v>
      </c>
      <c r="C1389" t="s">
        <v>14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  <c r="N1389">
        <f>VLOOKUP(Table58[[#This Row],[CONTROLN]],vlookup_table[],2,FALSE)</f>
        <v>1</v>
      </c>
      <c r="O1389">
        <f>VLOOKUP(Table58[[#This Row],[CONTROLN]],vlookup_table[],4,FALSE)</f>
        <v>0</v>
      </c>
      <c r="P1389" t="str">
        <f>VLOOKUP(Table58[[#This Row],[CONTROLN]],vlookup_table[],5,FALSE)</f>
        <v>S2</v>
      </c>
      <c r="Q1389">
        <f>VLOOKUP(Table58[[#This Row],[CONTROLN]],vlookup_table[],7,FALSE)</f>
        <v>35</v>
      </c>
      <c r="R1389" t="str">
        <f t="shared" si="63"/>
        <v/>
      </c>
      <c r="S13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89" t="str">
        <f>IF(Table58[[#This Row],[GENDER]]="M","Hombre","Mujer")</f>
        <v>Hombre</v>
      </c>
      <c r="U1389" t="str">
        <f>_xlfn.CONCAT(Table58[[#This Row],[STATE]]," ", Table58[[#This Row],[DOMAIN]])</f>
        <v>WA S2</v>
      </c>
      <c r="V1389" s="2">
        <f t="shared" ca="1" si="64"/>
        <v>45915</v>
      </c>
      <c r="W1389" s="3">
        <f t="shared" ca="1" si="65"/>
        <v>45915.408431249998</v>
      </c>
      <c r="X1389">
        <f>ROUND(Table58[[#This Row],[AVGGIFT]],1)</f>
        <v>20</v>
      </c>
    </row>
    <row r="1390" spans="1:24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  <c r="N1390">
        <f>VLOOKUP(Table58[[#This Row],[CONTROLN]],vlookup_table[],2,FALSE)</f>
        <v>1</v>
      </c>
      <c r="O1390">
        <f>VLOOKUP(Table58[[#This Row],[CONTROLN]],vlookup_table[],4,FALSE)</f>
        <v>4401</v>
      </c>
      <c r="P1390" t="str">
        <f>VLOOKUP(Table58[[#This Row],[CONTROLN]],vlookup_table[],5,FALSE)</f>
        <v>U2</v>
      </c>
      <c r="Q1390">
        <f>VLOOKUP(Table58[[#This Row],[CONTROLN]],vlookup_table[],7,FALSE)</f>
        <v>20</v>
      </c>
      <c r="R1390">
        <f t="shared" si="63"/>
        <v>53</v>
      </c>
      <c r="S13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90" t="str">
        <f>IF(Table58[[#This Row],[GENDER]]="M","Hombre","Mujer")</f>
        <v>Hombre</v>
      </c>
      <c r="U1390" t="str">
        <f>_xlfn.CONCAT(Table58[[#This Row],[STATE]]," ", Table58[[#This Row],[DOMAIN]])</f>
        <v>MI U2</v>
      </c>
      <c r="V1390" s="2">
        <f t="shared" ca="1" si="64"/>
        <v>45915</v>
      </c>
      <c r="W1390" s="3">
        <f t="shared" ca="1" si="65"/>
        <v>45915.408431249998</v>
      </c>
      <c r="X1390">
        <f>ROUND(Table58[[#This Row],[AVGGIFT]],1)</f>
        <v>15</v>
      </c>
    </row>
    <row r="1391" spans="1:24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  <c r="N1391">
        <f>VLOOKUP(Table58[[#This Row],[CONTROLN]],vlookup_table[],2,FALSE)</f>
        <v>2</v>
      </c>
      <c r="O1391">
        <f>VLOOKUP(Table58[[#This Row],[CONTROLN]],vlookup_table[],4,FALSE)</f>
        <v>0</v>
      </c>
      <c r="P1391" t="str">
        <f>VLOOKUP(Table58[[#This Row],[CONTROLN]],vlookup_table[],5,FALSE)</f>
        <v>R2</v>
      </c>
      <c r="Q1391">
        <f>VLOOKUP(Table58[[#This Row],[CONTROLN]],vlookup_table[],7,FALSE)</f>
        <v>6</v>
      </c>
      <c r="R1391" t="str">
        <f t="shared" si="63"/>
        <v/>
      </c>
      <c r="S13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391" t="str">
        <f>IF(Table58[[#This Row],[GENDER]]="M","Hombre","Mujer")</f>
        <v>Hombre</v>
      </c>
      <c r="U1391" t="str">
        <f>_xlfn.CONCAT(Table58[[#This Row],[STATE]]," ", Table58[[#This Row],[DOMAIN]])</f>
        <v>NC R2</v>
      </c>
      <c r="V1391" s="2">
        <f t="shared" ca="1" si="64"/>
        <v>45915</v>
      </c>
      <c r="W1391" s="3">
        <f t="shared" ca="1" si="65"/>
        <v>45915.408431249998</v>
      </c>
      <c r="X1391">
        <f>ROUND(Table58[[#This Row],[AVGGIFT]],1)</f>
        <v>6.3</v>
      </c>
    </row>
    <row r="1392" spans="1:24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  <c r="N1392">
        <f>VLOOKUP(Table58[[#This Row],[CONTROLN]],vlookup_table[],2,FALSE)</f>
        <v>3</v>
      </c>
      <c r="O1392">
        <f>VLOOKUP(Table58[[#This Row],[CONTROLN]],vlookup_table[],4,FALSE)</f>
        <v>4009</v>
      </c>
      <c r="P1392" t="str">
        <f>VLOOKUP(Table58[[#This Row],[CONTROLN]],vlookup_table[],5,FALSE)</f>
        <v>U4</v>
      </c>
      <c r="Q1392">
        <f>VLOOKUP(Table58[[#This Row],[CONTROLN]],vlookup_table[],7,FALSE)</f>
        <v>5</v>
      </c>
      <c r="R1392">
        <f t="shared" si="63"/>
        <v>56</v>
      </c>
      <c r="S13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392" t="str">
        <f>IF(Table58[[#This Row],[GENDER]]="M","Hombre","Mujer")</f>
        <v>Mujer</v>
      </c>
      <c r="U1392" t="str">
        <f>_xlfn.CONCAT(Table58[[#This Row],[STATE]]," ", Table58[[#This Row],[DOMAIN]])</f>
        <v>MI U4</v>
      </c>
      <c r="V1392" s="2">
        <f t="shared" ca="1" si="64"/>
        <v>45915</v>
      </c>
      <c r="W1392" s="3">
        <f t="shared" ca="1" si="65"/>
        <v>45915.408431249998</v>
      </c>
      <c r="X1392">
        <f>ROUND(Table58[[#This Row],[AVGGIFT]],1)</f>
        <v>8.1</v>
      </c>
    </row>
    <row r="1393" spans="1:24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  <c r="N1393">
        <f>VLOOKUP(Table58[[#This Row],[CONTROLN]],vlookup_table[],2,FALSE)</f>
        <v>1</v>
      </c>
      <c r="O1393">
        <f>VLOOKUP(Table58[[#This Row],[CONTROLN]],vlookup_table[],4,FALSE)</f>
        <v>2001</v>
      </c>
      <c r="P1393" t="str">
        <f>VLOOKUP(Table58[[#This Row],[CONTROLN]],vlookup_table[],5,FALSE)</f>
        <v>C1</v>
      </c>
      <c r="Q1393">
        <f>VLOOKUP(Table58[[#This Row],[CONTROLN]],vlookup_table[],7,FALSE)</f>
        <v>12</v>
      </c>
      <c r="R1393">
        <f t="shared" si="63"/>
        <v>77</v>
      </c>
      <c r="S13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93" t="str">
        <f>IF(Table58[[#This Row],[GENDER]]="M","Hombre","Mujer")</f>
        <v>Hombre</v>
      </c>
      <c r="U1393" t="str">
        <f>_xlfn.CONCAT(Table58[[#This Row],[STATE]]," ", Table58[[#This Row],[DOMAIN]])</f>
        <v>CA C1</v>
      </c>
      <c r="V1393" s="2">
        <f t="shared" ca="1" si="64"/>
        <v>45915</v>
      </c>
      <c r="W1393" s="3">
        <f t="shared" ca="1" si="65"/>
        <v>45915.408431249998</v>
      </c>
      <c r="X1393">
        <f>ROUND(Table58[[#This Row],[AVGGIFT]],1)</f>
        <v>10.5</v>
      </c>
    </row>
    <row r="1394" spans="1:24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  <c r="N1394">
        <f>VLOOKUP(Table58[[#This Row],[CONTROLN]],vlookup_table[],2,FALSE)</f>
        <v>0</v>
      </c>
      <c r="O1394">
        <f>VLOOKUP(Table58[[#This Row],[CONTROLN]],vlookup_table[],4,FALSE)</f>
        <v>3001</v>
      </c>
      <c r="P1394" t="str">
        <f>VLOOKUP(Table58[[#This Row],[CONTROLN]],vlookup_table[],5,FALSE)</f>
        <v>T2</v>
      </c>
      <c r="Q1394">
        <f>VLOOKUP(Table58[[#This Row],[CONTROLN]],vlookup_table[],7,FALSE)</f>
        <v>8</v>
      </c>
      <c r="R1394">
        <f t="shared" si="63"/>
        <v>67</v>
      </c>
      <c r="S13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94" t="str">
        <f>IF(Table58[[#This Row],[GENDER]]="M","Hombre","Mujer")</f>
        <v>Mujer</v>
      </c>
      <c r="U1394" t="str">
        <f>_xlfn.CONCAT(Table58[[#This Row],[STATE]]," ", Table58[[#This Row],[DOMAIN]])</f>
        <v>OR T2</v>
      </c>
      <c r="V1394" s="2">
        <f t="shared" ca="1" si="64"/>
        <v>45915</v>
      </c>
      <c r="W1394" s="3">
        <f t="shared" ca="1" si="65"/>
        <v>45915.408431249998</v>
      </c>
      <c r="X1394">
        <f>ROUND(Table58[[#This Row],[AVGGIFT]],1)</f>
        <v>5.6</v>
      </c>
    </row>
    <row r="1395" spans="1:24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  <c r="N1395">
        <f>VLOOKUP(Table58[[#This Row],[CONTROLN]],vlookup_table[],2,FALSE)</f>
        <v>2</v>
      </c>
      <c r="O1395">
        <f>VLOOKUP(Table58[[#This Row],[CONTROLN]],vlookup_table[],4,FALSE)</f>
        <v>3603</v>
      </c>
      <c r="P1395" t="str">
        <f>VLOOKUP(Table58[[#This Row],[CONTROLN]],vlookup_table[],5,FALSE)</f>
        <v>C2</v>
      </c>
      <c r="Q1395">
        <f>VLOOKUP(Table58[[#This Row],[CONTROLN]],vlookup_table[],7,FALSE)</f>
        <v>11</v>
      </c>
      <c r="R1395">
        <f t="shared" si="63"/>
        <v>61</v>
      </c>
      <c r="S13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95" t="str">
        <f>IF(Table58[[#This Row],[GENDER]]="M","Hombre","Mujer")</f>
        <v>Hombre</v>
      </c>
      <c r="U1395" t="str">
        <f>_xlfn.CONCAT(Table58[[#This Row],[STATE]]," ", Table58[[#This Row],[DOMAIN]])</f>
        <v>MI C2</v>
      </c>
      <c r="V1395" s="2">
        <f t="shared" ca="1" si="64"/>
        <v>45915</v>
      </c>
      <c r="W1395" s="3">
        <f t="shared" ca="1" si="65"/>
        <v>45915.408431249998</v>
      </c>
      <c r="X1395">
        <f>ROUND(Table58[[#This Row],[AVGGIFT]],1)</f>
        <v>9.8000000000000007</v>
      </c>
    </row>
    <row r="1396" spans="1:24" x14ac:dyDescent="0.35">
      <c r="A1396">
        <v>181083</v>
      </c>
      <c r="B1396" t="s">
        <v>41</v>
      </c>
      <c r="C1396" t="s">
        <v>14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  <c r="N1396">
        <f>VLOOKUP(Table58[[#This Row],[CONTROLN]],vlookup_table[],2,FALSE)</f>
        <v>1</v>
      </c>
      <c r="O1396">
        <f>VLOOKUP(Table58[[#This Row],[CONTROLN]],vlookup_table[],4,FALSE)</f>
        <v>5001</v>
      </c>
      <c r="P1396" t="str">
        <f>VLOOKUP(Table58[[#This Row],[CONTROLN]],vlookup_table[],5,FALSE)</f>
        <v>T2</v>
      </c>
      <c r="Q1396">
        <f>VLOOKUP(Table58[[#This Row],[CONTROLN]],vlookup_table[],7,FALSE)</f>
        <v>5</v>
      </c>
      <c r="R1396">
        <f t="shared" si="63"/>
        <v>47</v>
      </c>
      <c r="S13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96" t="str">
        <f>IF(Table58[[#This Row],[GENDER]]="M","Hombre","Mujer")</f>
        <v>Hombre</v>
      </c>
      <c r="U1396" t="str">
        <f>_xlfn.CONCAT(Table58[[#This Row],[STATE]]," ", Table58[[#This Row],[DOMAIN]])</f>
        <v>WA T2</v>
      </c>
      <c r="V1396" s="2">
        <f t="shared" ca="1" si="64"/>
        <v>45915</v>
      </c>
      <c r="W1396" s="3">
        <f t="shared" ca="1" si="65"/>
        <v>45915.408431249998</v>
      </c>
      <c r="X1396">
        <f>ROUND(Table58[[#This Row],[AVGGIFT]],1)</f>
        <v>8.6</v>
      </c>
    </row>
    <row r="1397" spans="1:24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  <c r="N1397">
        <f>VLOOKUP(Table58[[#This Row],[CONTROLN]],vlookup_table[],2,FALSE)</f>
        <v>2</v>
      </c>
      <c r="O1397">
        <f>VLOOKUP(Table58[[#This Row],[CONTROLN]],vlookup_table[],4,FALSE)</f>
        <v>4501</v>
      </c>
      <c r="P1397" t="str">
        <f>VLOOKUP(Table58[[#This Row],[CONTROLN]],vlookup_table[],5,FALSE)</f>
        <v>S2</v>
      </c>
      <c r="Q1397">
        <f>VLOOKUP(Table58[[#This Row],[CONTROLN]],vlookup_table[],7,FALSE)</f>
        <v>15</v>
      </c>
      <c r="R1397">
        <f t="shared" si="63"/>
        <v>52</v>
      </c>
      <c r="S13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397" t="str">
        <f>IF(Table58[[#This Row],[GENDER]]="M","Hombre","Mujer")</f>
        <v>Mujer</v>
      </c>
      <c r="U1397" t="str">
        <f>_xlfn.CONCAT(Table58[[#This Row],[STATE]]," ", Table58[[#This Row],[DOMAIN]])</f>
        <v>OR S2</v>
      </c>
      <c r="V1397" s="2">
        <f t="shared" ca="1" si="64"/>
        <v>45915</v>
      </c>
      <c r="W1397" s="3">
        <f t="shared" ca="1" si="65"/>
        <v>45915.408431249998</v>
      </c>
      <c r="X1397">
        <f>ROUND(Table58[[#This Row],[AVGGIFT]],1)</f>
        <v>10.4</v>
      </c>
    </row>
    <row r="1398" spans="1:24" x14ac:dyDescent="0.35">
      <c r="A1398">
        <v>20966</v>
      </c>
      <c r="B1398" t="s">
        <v>18</v>
      </c>
      <c r="C1398" t="s">
        <v>17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  <c r="N1398">
        <f>VLOOKUP(Table58[[#This Row],[CONTROLN]],vlookup_table[],2,FALSE)</f>
        <v>28</v>
      </c>
      <c r="O1398">
        <f>VLOOKUP(Table58[[#This Row],[CONTROLN]],vlookup_table[],4,FALSE)</f>
        <v>4801</v>
      </c>
      <c r="P1398" t="str">
        <f>VLOOKUP(Table58[[#This Row],[CONTROLN]],vlookup_table[],5,FALSE)</f>
        <v>T2</v>
      </c>
      <c r="Q1398">
        <f>VLOOKUP(Table58[[#This Row],[CONTROLN]],vlookup_table[],7,FALSE)</f>
        <v>20</v>
      </c>
      <c r="R1398">
        <f t="shared" si="63"/>
        <v>49</v>
      </c>
      <c r="S13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398" t="str">
        <f>IF(Table58[[#This Row],[GENDER]]="M","Hombre","Mujer")</f>
        <v>Mujer</v>
      </c>
      <c r="U1398" t="str">
        <f>_xlfn.CONCAT(Table58[[#This Row],[STATE]]," ", Table58[[#This Row],[DOMAIN]])</f>
        <v>NC T2</v>
      </c>
      <c r="V1398" s="2">
        <f t="shared" ca="1" si="64"/>
        <v>45915</v>
      </c>
      <c r="W1398" s="3">
        <f t="shared" ca="1" si="65"/>
        <v>45915.408431249998</v>
      </c>
      <c r="X1398">
        <f>ROUND(Table58[[#This Row],[AVGGIFT]],1)</f>
        <v>19</v>
      </c>
    </row>
    <row r="1399" spans="1:24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  <c r="N1399">
        <f>VLOOKUP(Table58[[#This Row],[CONTROLN]],vlookup_table[],2,FALSE)</f>
        <v>0</v>
      </c>
      <c r="O1399">
        <f>VLOOKUP(Table58[[#This Row],[CONTROLN]],vlookup_table[],4,FALSE)</f>
        <v>6001</v>
      </c>
      <c r="P1399" t="str">
        <f>VLOOKUP(Table58[[#This Row],[CONTROLN]],vlookup_table[],5,FALSE)</f>
        <v>C2</v>
      </c>
      <c r="Q1399">
        <f>VLOOKUP(Table58[[#This Row],[CONTROLN]],vlookup_table[],7,FALSE)</f>
        <v>20</v>
      </c>
      <c r="R1399">
        <f t="shared" si="63"/>
        <v>37</v>
      </c>
      <c r="S13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399" t="str">
        <f>IF(Table58[[#This Row],[GENDER]]="M","Hombre","Mujer")</f>
        <v>Mujer</v>
      </c>
      <c r="U1399" t="str">
        <f>_xlfn.CONCAT(Table58[[#This Row],[STATE]]," ", Table58[[#This Row],[DOMAIN]])</f>
        <v>IL C2</v>
      </c>
      <c r="V1399" s="2">
        <f t="shared" ca="1" si="64"/>
        <v>45915</v>
      </c>
      <c r="W1399" s="3">
        <f t="shared" ca="1" si="65"/>
        <v>45915.408431249998</v>
      </c>
      <c r="X1399">
        <f>ROUND(Table58[[#This Row],[AVGGIFT]],1)</f>
        <v>20</v>
      </c>
    </row>
    <row r="1400" spans="1:24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  <c r="N1400">
        <f>VLOOKUP(Table58[[#This Row],[CONTROLN]],vlookup_table[],2,FALSE)</f>
        <v>0</v>
      </c>
      <c r="O1400">
        <f>VLOOKUP(Table58[[#This Row],[CONTROLN]],vlookup_table[],4,FALSE)</f>
        <v>6601</v>
      </c>
      <c r="P1400" t="str">
        <f>VLOOKUP(Table58[[#This Row],[CONTROLN]],vlookup_table[],5,FALSE)</f>
        <v>R2</v>
      </c>
      <c r="Q1400">
        <f>VLOOKUP(Table58[[#This Row],[CONTROLN]],vlookup_table[],7,FALSE)</f>
        <v>21</v>
      </c>
      <c r="R1400">
        <f t="shared" si="63"/>
        <v>31</v>
      </c>
      <c r="S14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00" t="str">
        <f>IF(Table58[[#This Row],[GENDER]]="M","Hombre","Mujer")</f>
        <v>Mujer</v>
      </c>
      <c r="U1400" t="str">
        <f>_xlfn.CONCAT(Table58[[#This Row],[STATE]]," ", Table58[[#This Row],[DOMAIN]])</f>
        <v>IL R2</v>
      </c>
      <c r="V1400" s="2">
        <f t="shared" ca="1" si="64"/>
        <v>45915</v>
      </c>
      <c r="W1400" s="3">
        <f t="shared" ca="1" si="65"/>
        <v>45915.408431249998</v>
      </c>
      <c r="X1400">
        <f>ROUND(Table58[[#This Row],[AVGGIFT]],1)</f>
        <v>13.3</v>
      </c>
    </row>
    <row r="1401" spans="1:24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  <c r="N1401">
        <f>VLOOKUP(Table58[[#This Row],[CONTROLN]],vlookup_table[],2,FALSE)</f>
        <v>0</v>
      </c>
      <c r="O1401">
        <f>VLOOKUP(Table58[[#This Row],[CONTROLN]],vlookup_table[],4,FALSE)</f>
        <v>3601</v>
      </c>
      <c r="P1401" t="str">
        <f>VLOOKUP(Table58[[#This Row],[CONTROLN]],vlookup_table[],5,FALSE)</f>
        <v>T2</v>
      </c>
      <c r="Q1401">
        <f>VLOOKUP(Table58[[#This Row],[CONTROLN]],vlookup_table[],7,FALSE)</f>
        <v>37</v>
      </c>
      <c r="R1401">
        <f t="shared" si="63"/>
        <v>61</v>
      </c>
      <c r="S14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01" t="str">
        <f>IF(Table58[[#This Row],[GENDER]]="M","Hombre","Mujer")</f>
        <v>Mujer</v>
      </c>
      <c r="U1401" t="str">
        <f>_xlfn.CONCAT(Table58[[#This Row],[STATE]]," ", Table58[[#This Row],[DOMAIN]])</f>
        <v>FL T2</v>
      </c>
      <c r="V1401" s="2">
        <f t="shared" ca="1" si="64"/>
        <v>45915</v>
      </c>
      <c r="W1401" s="3">
        <f t="shared" ca="1" si="65"/>
        <v>45915.408431249998</v>
      </c>
      <c r="X1401">
        <f>ROUND(Table58[[#This Row],[AVGGIFT]],1)</f>
        <v>11.7</v>
      </c>
    </row>
    <row r="1402" spans="1:24" x14ac:dyDescent="0.35">
      <c r="A1402">
        <v>111284</v>
      </c>
      <c r="B1402" t="s">
        <v>33</v>
      </c>
      <c r="C1402" t="s">
        <v>17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  <c r="N1402">
        <f>VLOOKUP(Table58[[#This Row],[CONTROLN]],vlookup_table[],2,FALSE)</f>
        <v>2</v>
      </c>
      <c r="O1402">
        <f>VLOOKUP(Table58[[#This Row],[CONTROLN]],vlookup_table[],4,FALSE)</f>
        <v>3801</v>
      </c>
      <c r="P1402" t="str">
        <f>VLOOKUP(Table58[[#This Row],[CONTROLN]],vlookup_table[],5,FALSE)</f>
        <v>T2</v>
      </c>
      <c r="Q1402">
        <f>VLOOKUP(Table58[[#This Row],[CONTROLN]],vlookup_table[],7,FALSE)</f>
        <v>5</v>
      </c>
      <c r="R1402">
        <f t="shared" si="63"/>
        <v>59</v>
      </c>
      <c r="S14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02" t="str">
        <f>IF(Table58[[#This Row],[GENDER]]="M","Hombre","Mujer")</f>
        <v>Mujer</v>
      </c>
      <c r="U1402" t="str">
        <f>_xlfn.CONCAT(Table58[[#This Row],[STATE]]," ", Table58[[#This Row],[DOMAIN]])</f>
        <v>AR T2</v>
      </c>
      <c r="V1402" s="2">
        <f t="shared" ca="1" si="64"/>
        <v>45915</v>
      </c>
      <c r="W1402" s="3">
        <f t="shared" ca="1" si="65"/>
        <v>45915.408431249998</v>
      </c>
      <c r="X1402">
        <f>ROUND(Table58[[#This Row],[AVGGIFT]],1)</f>
        <v>4.3</v>
      </c>
    </row>
    <row r="1403" spans="1:24" x14ac:dyDescent="0.35">
      <c r="A1403">
        <v>15651</v>
      </c>
      <c r="B1403" t="s">
        <v>18</v>
      </c>
      <c r="C1403" t="s">
        <v>17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  <c r="N1403">
        <f>VLOOKUP(Table58[[#This Row],[CONTROLN]],vlookup_table[],2,FALSE)</f>
        <v>0</v>
      </c>
      <c r="O1403">
        <f>VLOOKUP(Table58[[#This Row],[CONTROLN]],vlookup_table[],4,FALSE)</f>
        <v>5501</v>
      </c>
      <c r="P1403" t="str">
        <f>VLOOKUP(Table58[[#This Row],[CONTROLN]],vlookup_table[],5,FALSE)</f>
        <v>C1</v>
      </c>
      <c r="Q1403">
        <f>VLOOKUP(Table58[[#This Row],[CONTROLN]],vlookup_table[],7,FALSE)</f>
        <v>10</v>
      </c>
      <c r="R1403">
        <f t="shared" si="63"/>
        <v>42</v>
      </c>
      <c r="S14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03" t="str">
        <f>IF(Table58[[#This Row],[GENDER]]="M","Hombre","Mujer")</f>
        <v>Mujer</v>
      </c>
      <c r="U1403" t="str">
        <f>_xlfn.CONCAT(Table58[[#This Row],[STATE]]," ", Table58[[#This Row],[DOMAIN]])</f>
        <v>NC C1</v>
      </c>
      <c r="V1403" s="2">
        <f t="shared" ca="1" si="64"/>
        <v>45915</v>
      </c>
      <c r="W1403" s="3">
        <f t="shared" ca="1" si="65"/>
        <v>45915.408431249998</v>
      </c>
      <c r="X1403">
        <f>ROUND(Table58[[#This Row],[AVGGIFT]],1)</f>
        <v>6.9</v>
      </c>
    </row>
    <row r="1404" spans="1:24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  <c r="N1404">
        <f>VLOOKUP(Table58[[#This Row],[CONTROLN]],vlookup_table[],2,FALSE)</f>
        <v>0</v>
      </c>
      <c r="O1404">
        <f>VLOOKUP(Table58[[#This Row],[CONTROLN]],vlookup_table[],4,FALSE)</f>
        <v>3503</v>
      </c>
      <c r="P1404" t="str">
        <f>VLOOKUP(Table58[[#This Row],[CONTROLN]],vlookup_table[],5,FALSE)</f>
        <v>R2</v>
      </c>
      <c r="Q1404">
        <f>VLOOKUP(Table58[[#This Row],[CONTROLN]],vlookup_table[],7,FALSE)</f>
        <v>14</v>
      </c>
      <c r="R1404">
        <f t="shared" si="63"/>
        <v>62</v>
      </c>
      <c r="S14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04" t="str">
        <f>IF(Table58[[#This Row],[GENDER]]="M","Hombre","Mujer")</f>
        <v>Mujer</v>
      </c>
      <c r="U1404" t="str">
        <f>_xlfn.CONCAT(Table58[[#This Row],[STATE]]," ", Table58[[#This Row],[DOMAIN]])</f>
        <v>IL R2</v>
      </c>
      <c r="V1404" s="2">
        <f t="shared" ca="1" si="64"/>
        <v>45915</v>
      </c>
      <c r="W1404" s="3">
        <f t="shared" ca="1" si="65"/>
        <v>45915.408431249998</v>
      </c>
      <c r="X1404">
        <f>ROUND(Table58[[#This Row],[AVGGIFT]],1)</f>
        <v>7.7</v>
      </c>
    </row>
    <row r="1405" spans="1:24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  <c r="N1405">
        <f>VLOOKUP(Table58[[#This Row],[CONTROLN]],vlookup_table[],2,FALSE)</f>
        <v>2</v>
      </c>
      <c r="O1405">
        <f>VLOOKUP(Table58[[#This Row],[CONTROLN]],vlookup_table[],4,FALSE)</f>
        <v>0</v>
      </c>
      <c r="P1405" t="str">
        <f>VLOOKUP(Table58[[#This Row],[CONTROLN]],vlookup_table[],5,FALSE)</f>
        <v>C2</v>
      </c>
      <c r="Q1405">
        <f>VLOOKUP(Table58[[#This Row],[CONTROLN]],vlookup_table[],7,FALSE)</f>
        <v>10</v>
      </c>
      <c r="R1405" t="str">
        <f t="shared" si="63"/>
        <v/>
      </c>
      <c r="S14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05" t="str">
        <f>IF(Table58[[#This Row],[GENDER]]="M","Hombre","Mujer")</f>
        <v>Hombre</v>
      </c>
      <c r="U1405" t="str">
        <f>_xlfn.CONCAT(Table58[[#This Row],[STATE]]," ", Table58[[#This Row],[DOMAIN]])</f>
        <v>MI C2</v>
      </c>
      <c r="V1405" s="2">
        <f t="shared" ca="1" si="64"/>
        <v>45915</v>
      </c>
      <c r="W1405" s="3">
        <f t="shared" ca="1" si="65"/>
        <v>45915.408431249998</v>
      </c>
      <c r="X1405">
        <f>ROUND(Table58[[#This Row],[AVGGIFT]],1)</f>
        <v>11</v>
      </c>
    </row>
    <row r="1406" spans="1:24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  <c r="N1406">
        <f>VLOOKUP(Table58[[#This Row],[CONTROLN]],vlookup_table[],2,FALSE)</f>
        <v>2</v>
      </c>
      <c r="O1406">
        <f>VLOOKUP(Table58[[#This Row],[CONTROLN]],vlookup_table[],4,FALSE)</f>
        <v>905</v>
      </c>
      <c r="P1406" t="str">
        <f>VLOOKUP(Table58[[#This Row],[CONTROLN]],vlookup_table[],5,FALSE)</f>
        <v>T2</v>
      </c>
      <c r="Q1406">
        <f>VLOOKUP(Table58[[#This Row],[CONTROLN]],vlookup_table[],7,FALSE)</f>
        <v>5</v>
      </c>
      <c r="R1406">
        <f t="shared" si="63"/>
        <v>88</v>
      </c>
      <c r="S14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06" t="str">
        <f>IF(Table58[[#This Row],[GENDER]]="M","Hombre","Mujer")</f>
        <v>Mujer</v>
      </c>
      <c r="U1406" t="str">
        <f>_xlfn.CONCAT(Table58[[#This Row],[STATE]]," ", Table58[[#This Row],[DOMAIN]])</f>
        <v>CA T2</v>
      </c>
      <c r="V1406" s="2">
        <f t="shared" ca="1" si="64"/>
        <v>45915</v>
      </c>
      <c r="W1406" s="3">
        <f t="shared" ca="1" si="65"/>
        <v>45915.408431249998</v>
      </c>
      <c r="X1406">
        <f>ROUND(Table58[[#This Row],[AVGGIFT]],1)</f>
        <v>4.5999999999999996</v>
      </c>
    </row>
    <row r="1407" spans="1:24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  <c r="N1407">
        <f>VLOOKUP(Table58[[#This Row],[CONTROLN]],vlookup_table[],2,FALSE)</f>
        <v>1</v>
      </c>
      <c r="O1407">
        <f>VLOOKUP(Table58[[#This Row],[CONTROLN]],vlookup_table[],4,FALSE)</f>
        <v>3202</v>
      </c>
      <c r="P1407" t="str">
        <f>VLOOKUP(Table58[[#This Row],[CONTROLN]],vlookup_table[],5,FALSE)</f>
        <v>C3</v>
      </c>
      <c r="Q1407">
        <f>VLOOKUP(Table58[[#This Row],[CONTROLN]],vlookup_table[],7,FALSE)</f>
        <v>5</v>
      </c>
      <c r="R1407">
        <f t="shared" si="63"/>
        <v>65</v>
      </c>
      <c r="S14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07" t="str">
        <f>IF(Table58[[#This Row],[GENDER]]="M","Hombre","Mujer")</f>
        <v>Hombre</v>
      </c>
      <c r="U1407" t="str">
        <f>_xlfn.CONCAT(Table58[[#This Row],[STATE]]," ", Table58[[#This Row],[DOMAIN]])</f>
        <v>FL C3</v>
      </c>
      <c r="V1407" s="2">
        <f t="shared" ca="1" si="64"/>
        <v>45915</v>
      </c>
      <c r="W1407" s="3">
        <f t="shared" ca="1" si="65"/>
        <v>45915.408431249998</v>
      </c>
      <c r="X1407">
        <f>ROUND(Table58[[#This Row],[AVGGIFT]],1)</f>
        <v>5.3</v>
      </c>
    </row>
    <row r="1408" spans="1:24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  <c r="N1408">
        <f>VLOOKUP(Table58[[#This Row],[CONTROLN]],vlookup_table[],2,FALSE)</f>
        <v>1</v>
      </c>
      <c r="O1408">
        <f>VLOOKUP(Table58[[#This Row],[CONTROLN]],vlookup_table[],4,FALSE)</f>
        <v>5701</v>
      </c>
      <c r="P1408" t="str">
        <f>VLOOKUP(Table58[[#This Row],[CONTROLN]],vlookup_table[],5,FALSE)</f>
        <v>S2</v>
      </c>
      <c r="Q1408">
        <f>VLOOKUP(Table58[[#This Row],[CONTROLN]],vlookup_table[],7,FALSE)</f>
        <v>5</v>
      </c>
      <c r="R1408">
        <f t="shared" si="63"/>
        <v>40</v>
      </c>
      <c r="S14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08" t="str">
        <f>IF(Table58[[#This Row],[GENDER]]="M","Hombre","Mujer")</f>
        <v>Hombre</v>
      </c>
      <c r="U1408" t="str">
        <f>_xlfn.CONCAT(Table58[[#This Row],[STATE]]," ", Table58[[#This Row],[DOMAIN]])</f>
        <v>IN S2</v>
      </c>
      <c r="V1408" s="2">
        <f t="shared" ca="1" si="64"/>
        <v>45915</v>
      </c>
      <c r="W1408" s="3">
        <f t="shared" ca="1" si="65"/>
        <v>45915.408431249998</v>
      </c>
      <c r="X1408">
        <f>ROUND(Table58[[#This Row],[AVGGIFT]],1)</f>
        <v>5.0999999999999996</v>
      </c>
    </row>
    <row r="1409" spans="1:24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  <c r="N1409">
        <f>VLOOKUP(Table58[[#This Row],[CONTROLN]],vlookup_table[],2,FALSE)</f>
        <v>0</v>
      </c>
      <c r="O1409">
        <f>VLOOKUP(Table58[[#This Row],[CONTROLN]],vlookup_table[],4,FALSE)</f>
        <v>4101</v>
      </c>
      <c r="P1409" t="str">
        <f>VLOOKUP(Table58[[#This Row],[CONTROLN]],vlookup_table[],5,FALSE)</f>
        <v>C1</v>
      </c>
      <c r="Q1409">
        <f>VLOOKUP(Table58[[#This Row],[CONTROLN]],vlookup_table[],7,FALSE)</f>
        <v>15</v>
      </c>
      <c r="R1409">
        <f t="shared" si="63"/>
        <v>56</v>
      </c>
      <c r="S14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09" t="str">
        <f>IF(Table58[[#This Row],[GENDER]]="M","Hombre","Mujer")</f>
        <v>Mujer</v>
      </c>
      <c r="U1409" t="str">
        <f>_xlfn.CONCAT(Table58[[#This Row],[STATE]]," ", Table58[[#This Row],[DOMAIN]])</f>
        <v>MN C1</v>
      </c>
      <c r="V1409" s="2">
        <f t="shared" ca="1" si="64"/>
        <v>45915</v>
      </c>
      <c r="W1409" s="3">
        <f t="shared" ca="1" si="65"/>
        <v>45915.408431249998</v>
      </c>
      <c r="X1409">
        <f>ROUND(Table58[[#This Row],[AVGGIFT]],1)</f>
        <v>8.6</v>
      </c>
    </row>
    <row r="1410" spans="1:24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  <c r="N1410">
        <f>VLOOKUP(Table58[[#This Row],[CONTROLN]],vlookup_table[],2,FALSE)</f>
        <v>2</v>
      </c>
      <c r="O1410">
        <f>VLOOKUP(Table58[[#This Row],[CONTROLN]],vlookup_table[],4,FALSE)</f>
        <v>1407</v>
      </c>
      <c r="P1410" t="str">
        <f>VLOOKUP(Table58[[#This Row],[CONTROLN]],vlookup_table[],5,FALSE)</f>
        <v/>
      </c>
      <c r="Q1410">
        <f>VLOOKUP(Table58[[#This Row],[CONTROLN]],vlookup_table[],7,FALSE)</f>
        <v>14</v>
      </c>
      <c r="R1410">
        <f t="shared" ref="R1410:R1473" si="66">IF(OR(O1410="",O1410=0),"",(1997-(1900+INT(O1410/100)))-IF(MOD(O1410,100)&gt;6,1,0))</f>
        <v>82</v>
      </c>
      <c r="S141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410" t="str">
        <f>IF(Table58[[#This Row],[GENDER]]="M","Hombre","Mujer")</f>
        <v>Hombre</v>
      </c>
      <c r="U1410" t="str">
        <f>_xlfn.CONCAT(Table58[[#This Row],[STATE]]," ", Table58[[#This Row],[DOMAIN]])</f>
        <v xml:space="preserve">NV </v>
      </c>
      <c r="V1410" s="2">
        <f t="shared" ref="V1410:V1473" ca="1" si="67">TODAY()</f>
        <v>45915</v>
      </c>
      <c r="W1410" s="3">
        <f t="shared" ref="W1410:W1473" ca="1" si="68">NOW()</f>
        <v>45915.408431249998</v>
      </c>
      <c r="X1410">
        <f>ROUND(Table58[[#This Row],[AVGGIFT]],1)</f>
        <v>8.5</v>
      </c>
    </row>
    <row r="1411" spans="1:24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  <c r="N1411">
        <f>VLOOKUP(Table58[[#This Row],[CONTROLN]],vlookup_table[],2,FALSE)</f>
        <v>28</v>
      </c>
      <c r="O1411">
        <f>VLOOKUP(Table58[[#This Row],[CONTROLN]],vlookup_table[],4,FALSE)</f>
        <v>4912</v>
      </c>
      <c r="P1411" t="str">
        <f>VLOOKUP(Table58[[#This Row],[CONTROLN]],vlookup_table[],5,FALSE)</f>
        <v>U1</v>
      </c>
      <c r="Q1411">
        <f>VLOOKUP(Table58[[#This Row],[CONTROLN]],vlookup_table[],7,FALSE)</f>
        <v>15</v>
      </c>
      <c r="R1411">
        <f t="shared" si="66"/>
        <v>47</v>
      </c>
      <c r="S14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11" t="str">
        <f>IF(Table58[[#This Row],[GENDER]]="M","Hombre","Mujer")</f>
        <v>Mujer</v>
      </c>
      <c r="U1411" t="str">
        <f>_xlfn.CONCAT(Table58[[#This Row],[STATE]]," ", Table58[[#This Row],[DOMAIN]])</f>
        <v>TX U1</v>
      </c>
      <c r="V1411" s="2">
        <f t="shared" ca="1" si="67"/>
        <v>45915</v>
      </c>
      <c r="W1411" s="3">
        <f t="shared" ca="1" si="68"/>
        <v>45915.408431249998</v>
      </c>
      <c r="X1411">
        <f>ROUND(Table58[[#This Row],[AVGGIFT]],1)</f>
        <v>13.6</v>
      </c>
    </row>
    <row r="1412" spans="1:24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  <c r="N1412">
        <f>VLOOKUP(Table58[[#This Row],[CONTROLN]],vlookup_table[],2,FALSE)</f>
        <v>1</v>
      </c>
      <c r="O1412">
        <f>VLOOKUP(Table58[[#This Row],[CONTROLN]],vlookup_table[],4,FALSE)</f>
        <v>3301</v>
      </c>
      <c r="P1412" t="str">
        <f>VLOOKUP(Table58[[#This Row],[CONTROLN]],vlookup_table[],5,FALSE)</f>
        <v>U1</v>
      </c>
      <c r="Q1412">
        <f>VLOOKUP(Table58[[#This Row],[CONTROLN]],vlookup_table[],7,FALSE)</f>
        <v>6</v>
      </c>
      <c r="R1412">
        <f t="shared" si="66"/>
        <v>64</v>
      </c>
      <c r="S14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12" t="str">
        <f>IF(Table58[[#This Row],[GENDER]]="M","Hombre","Mujer")</f>
        <v>Hombre</v>
      </c>
      <c r="U1412" t="str">
        <f>_xlfn.CONCAT(Table58[[#This Row],[STATE]]," ", Table58[[#This Row],[DOMAIN]])</f>
        <v>IL U1</v>
      </c>
      <c r="V1412" s="2">
        <f t="shared" ca="1" si="67"/>
        <v>45915</v>
      </c>
      <c r="W1412" s="3">
        <f t="shared" ca="1" si="68"/>
        <v>45915.408431249998</v>
      </c>
      <c r="X1412">
        <f>ROUND(Table58[[#This Row],[AVGGIFT]],1)</f>
        <v>5.7</v>
      </c>
    </row>
    <row r="1413" spans="1:24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  <c r="N1413">
        <f>VLOOKUP(Table58[[#This Row],[CONTROLN]],vlookup_table[],2,FALSE)</f>
        <v>0</v>
      </c>
      <c r="O1413">
        <f>VLOOKUP(Table58[[#This Row],[CONTROLN]],vlookup_table[],4,FALSE)</f>
        <v>2801</v>
      </c>
      <c r="P1413" t="str">
        <f>VLOOKUP(Table58[[#This Row],[CONTROLN]],vlookup_table[],5,FALSE)</f>
        <v>R3</v>
      </c>
      <c r="Q1413">
        <f>VLOOKUP(Table58[[#This Row],[CONTROLN]],vlookup_table[],7,FALSE)</f>
        <v>5</v>
      </c>
      <c r="R1413">
        <f t="shared" si="66"/>
        <v>69</v>
      </c>
      <c r="S14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13" t="str">
        <f>IF(Table58[[#This Row],[GENDER]]="M","Hombre","Mujer")</f>
        <v>Mujer</v>
      </c>
      <c r="U1413" t="str">
        <f>_xlfn.CONCAT(Table58[[#This Row],[STATE]]," ", Table58[[#This Row],[DOMAIN]])</f>
        <v>GA R3</v>
      </c>
      <c r="V1413" s="2">
        <f t="shared" ca="1" si="67"/>
        <v>45915</v>
      </c>
      <c r="W1413" s="3">
        <f t="shared" ca="1" si="68"/>
        <v>45915.408431249998</v>
      </c>
      <c r="X1413">
        <f>ROUND(Table58[[#This Row],[AVGGIFT]],1)</f>
        <v>6.7</v>
      </c>
    </row>
    <row r="1414" spans="1:24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  <c r="N1414">
        <f>VLOOKUP(Table58[[#This Row],[CONTROLN]],vlookup_table[],2,FALSE)</f>
        <v>2</v>
      </c>
      <c r="O1414">
        <f>VLOOKUP(Table58[[#This Row],[CONTROLN]],vlookup_table[],4,FALSE)</f>
        <v>1605</v>
      </c>
      <c r="P1414" t="str">
        <f>VLOOKUP(Table58[[#This Row],[CONTROLN]],vlookup_table[],5,FALSE)</f>
        <v>R3</v>
      </c>
      <c r="Q1414">
        <f>VLOOKUP(Table58[[#This Row],[CONTROLN]],vlookup_table[],7,FALSE)</f>
        <v>10</v>
      </c>
      <c r="R1414">
        <f t="shared" si="66"/>
        <v>81</v>
      </c>
      <c r="S14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14" t="str">
        <f>IF(Table58[[#This Row],[GENDER]]="M","Hombre","Mujer")</f>
        <v>Hombre</v>
      </c>
      <c r="U1414" t="str">
        <f>_xlfn.CONCAT(Table58[[#This Row],[STATE]]," ", Table58[[#This Row],[DOMAIN]])</f>
        <v>KY R3</v>
      </c>
      <c r="V1414" s="2">
        <f t="shared" ca="1" si="67"/>
        <v>45915</v>
      </c>
      <c r="W1414" s="3">
        <f t="shared" ca="1" si="68"/>
        <v>45915.408431249998</v>
      </c>
      <c r="X1414">
        <f>ROUND(Table58[[#This Row],[AVGGIFT]],1)</f>
        <v>21</v>
      </c>
    </row>
    <row r="1415" spans="1:24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  <c r="N1415">
        <f>VLOOKUP(Table58[[#This Row],[CONTROLN]],vlookup_table[],2,FALSE)</f>
        <v>28</v>
      </c>
      <c r="O1415">
        <f>VLOOKUP(Table58[[#This Row],[CONTROLN]],vlookup_table[],4,FALSE)</f>
        <v>0</v>
      </c>
      <c r="P1415" t="str">
        <f>VLOOKUP(Table58[[#This Row],[CONTROLN]],vlookup_table[],5,FALSE)</f>
        <v>C2</v>
      </c>
      <c r="Q1415">
        <f>VLOOKUP(Table58[[#This Row],[CONTROLN]],vlookup_table[],7,FALSE)</f>
        <v>7</v>
      </c>
      <c r="R1415" t="str">
        <f t="shared" si="66"/>
        <v/>
      </c>
      <c r="S14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15" t="str">
        <f>IF(Table58[[#This Row],[GENDER]]="M","Hombre","Mujer")</f>
        <v>Mujer</v>
      </c>
      <c r="U1415" t="str">
        <f>_xlfn.CONCAT(Table58[[#This Row],[STATE]]," ", Table58[[#This Row],[DOMAIN]])</f>
        <v>KS C2</v>
      </c>
      <c r="V1415" s="2">
        <f t="shared" ca="1" si="67"/>
        <v>45915</v>
      </c>
      <c r="W1415" s="3">
        <f t="shared" ca="1" si="68"/>
        <v>45915.408431249998</v>
      </c>
      <c r="X1415">
        <f>ROUND(Table58[[#This Row],[AVGGIFT]],1)</f>
        <v>4.9000000000000004</v>
      </c>
    </row>
    <row r="1416" spans="1:24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  <c r="N1416">
        <f>VLOOKUP(Table58[[#This Row],[CONTROLN]],vlookup_table[],2,FALSE)</f>
        <v>0</v>
      </c>
      <c r="O1416">
        <f>VLOOKUP(Table58[[#This Row],[CONTROLN]],vlookup_table[],4,FALSE)</f>
        <v>1601</v>
      </c>
      <c r="P1416" t="str">
        <f>VLOOKUP(Table58[[#This Row],[CONTROLN]],vlookup_table[],5,FALSE)</f>
        <v>U1</v>
      </c>
      <c r="Q1416">
        <f>VLOOKUP(Table58[[#This Row],[CONTROLN]],vlookup_table[],7,FALSE)</f>
        <v>20</v>
      </c>
      <c r="R1416">
        <f t="shared" si="66"/>
        <v>81</v>
      </c>
      <c r="S14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16" t="str">
        <f>IF(Table58[[#This Row],[GENDER]]="M","Hombre","Mujer")</f>
        <v>Mujer</v>
      </c>
      <c r="U1416" t="str">
        <f>_xlfn.CONCAT(Table58[[#This Row],[STATE]]," ", Table58[[#This Row],[DOMAIN]])</f>
        <v>CA U1</v>
      </c>
      <c r="V1416" s="2">
        <f t="shared" ca="1" si="67"/>
        <v>45915</v>
      </c>
      <c r="W1416" s="3">
        <f t="shared" ca="1" si="68"/>
        <v>45915.408431249998</v>
      </c>
      <c r="X1416">
        <f>ROUND(Table58[[#This Row],[AVGGIFT]],1)</f>
        <v>12.5</v>
      </c>
    </row>
    <row r="1417" spans="1:24" x14ac:dyDescent="0.35">
      <c r="A1417">
        <v>137592</v>
      </c>
      <c r="B1417" t="s">
        <v>56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  <c r="N1417">
        <f>VLOOKUP(Table58[[#This Row],[CONTROLN]],vlookup_table[],2,FALSE)</f>
        <v>1</v>
      </c>
      <c r="O1417">
        <f>VLOOKUP(Table58[[#This Row],[CONTROLN]],vlookup_table[],4,FALSE)</f>
        <v>1201</v>
      </c>
      <c r="P1417" t="str">
        <f>VLOOKUP(Table58[[#This Row],[CONTROLN]],vlookup_table[],5,FALSE)</f>
        <v>C3</v>
      </c>
      <c r="Q1417">
        <f>VLOOKUP(Table58[[#This Row],[CONTROLN]],vlookup_table[],7,FALSE)</f>
        <v>25</v>
      </c>
      <c r="R1417">
        <f t="shared" si="66"/>
        <v>85</v>
      </c>
      <c r="S14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17" t="str">
        <f>IF(Table58[[#This Row],[GENDER]]="M","Hombre","Mujer")</f>
        <v>Hombre</v>
      </c>
      <c r="U1417" t="str">
        <f>_xlfn.CONCAT(Table58[[#This Row],[STATE]]," ", Table58[[#This Row],[DOMAIN]])</f>
        <v>AZ C3</v>
      </c>
      <c r="V1417" s="2">
        <f t="shared" ca="1" si="67"/>
        <v>45915</v>
      </c>
      <c r="W1417" s="3">
        <f t="shared" ca="1" si="68"/>
        <v>45915.408431249998</v>
      </c>
      <c r="X1417">
        <f>ROUND(Table58[[#This Row],[AVGGIFT]],1)</f>
        <v>17.5</v>
      </c>
    </row>
    <row r="1418" spans="1:24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  <c r="N1418">
        <f>VLOOKUP(Table58[[#This Row],[CONTROLN]],vlookup_table[],2,FALSE)</f>
        <v>0</v>
      </c>
      <c r="O1418">
        <f>VLOOKUP(Table58[[#This Row],[CONTROLN]],vlookup_table[],4,FALSE)</f>
        <v>1805</v>
      </c>
      <c r="P1418" t="str">
        <f>VLOOKUP(Table58[[#This Row],[CONTROLN]],vlookup_table[],5,FALSE)</f>
        <v>T1</v>
      </c>
      <c r="Q1418">
        <f>VLOOKUP(Table58[[#This Row],[CONTROLN]],vlookup_table[],7,FALSE)</f>
        <v>20</v>
      </c>
      <c r="R1418">
        <f t="shared" si="66"/>
        <v>79</v>
      </c>
      <c r="S14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18" t="str">
        <f>IF(Table58[[#This Row],[GENDER]]="M","Hombre","Mujer")</f>
        <v>Hombre</v>
      </c>
      <c r="U1418" t="str">
        <f>_xlfn.CONCAT(Table58[[#This Row],[STATE]]," ", Table58[[#This Row],[DOMAIN]])</f>
        <v>CO T1</v>
      </c>
      <c r="V1418" s="2">
        <f t="shared" ca="1" si="67"/>
        <v>45915</v>
      </c>
      <c r="W1418" s="3">
        <f t="shared" ca="1" si="68"/>
        <v>45915.408431249998</v>
      </c>
      <c r="X1418">
        <f>ROUND(Table58[[#This Row],[AVGGIFT]],1)</f>
        <v>8.4</v>
      </c>
    </row>
    <row r="1419" spans="1:24" x14ac:dyDescent="0.35">
      <c r="A1419">
        <v>133176</v>
      </c>
      <c r="B1419" t="s">
        <v>42</v>
      </c>
      <c r="C1419" t="s">
        <v>109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  <c r="N1419">
        <f>VLOOKUP(Table58[[#This Row],[CONTROLN]],vlookup_table[],2,FALSE)</f>
        <v>2</v>
      </c>
      <c r="O1419">
        <f>VLOOKUP(Table58[[#This Row],[CONTROLN]],vlookup_table[],4,FALSE)</f>
        <v>3601</v>
      </c>
      <c r="P1419" t="str">
        <f>VLOOKUP(Table58[[#This Row],[CONTROLN]],vlookup_table[],5,FALSE)</f>
        <v>R1</v>
      </c>
      <c r="Q1419">
        <f>VLOOKUP(Table58[[#This Row],[CONTROLN]],vlookup_table[],7,FALSE)</f>
        <v>50</v>
      </c>
      <c r="R1419">
        <f t="shared" si="66"/>
        <v>61</v>
      </c>
      <c r="S14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19" t="str">
        <f>IF(Table58[[#This Row],[GENDER]]="M","Hombre","Mujer")</f>
        <v>Mujer</v>
      </c>
      <c r="U1419" t="str">
        <f>_xlfn.CONCAT(Table58[[#This Row],[STATE]]," ", Table58[[#This Row],[DOMAIN]])</f>
        <v>ID R1</v>
      </c>
      <c r="V1419" s="2">
        <f t="shared" ca="1" si="67"/>
        <v>45915</v>
      </c>
      <c r="W1419" s="3">
        <f t="shared" ca="1" si="68"/>
        <v>45915.408431249998</v>
      </c>
      <c r="X1419">
        <f>ROUND(Table58[[#This Row],[AVGGIFT]],1)</f>
        <v>16.5</v>
      </c>
    </row>
    <row r="1420" spans="1:24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  <c r="N1420">
        <f>VLOOKUP(Table58[[#This Row],[CONTROLN]],vlookup_table[],2,FALSE)</f>
        <v>0</v>
      </c>
      <c r="O1420">
        <f>VLOOKUP(Table58[[#This Row],[CONTROLN]],vlookup_table[],4,FALSE)</f>
        <v>4201</v>
      </c>
      <c r="P1420" t="str">
        <f>VLOOKUP(Table58[[#This Row],[CONTROLN]],vlookup_table[],5,FALSE)</f>
        <v>T1</v>
      </c>
      <c r="Q1420">
        <f>VLOOKUP(Table58[[#This Row],[CONTROLN]],vlookup_table[],7,FALSE)</f>
        <v>15</v>
      </c>
      <c r="R1420">
        <f t="shared" si="66"/>
        <v>55</v>
      </c>
      <c r="S14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0" t="str">
        <f>IF(Table58[[#This Row],[GENDER]]="M","Hombre","Mujer")</f>
        <v>Hombre</v>
      </c>
      <c r="U1420" t="str">
        <f>_xlfn.CONCAT(Table58[[#This Row],[STATE]]," ", Table58[[#This Row],[DOMAIN]])</f>
        <v>CA T1</v>
      </c>
      <c r="V1420" s="2">
        <f t="shared" ca="1" si="67"/>
        <v>45915</v>
      </c>
      <c r="W1420" s="3">
        <f t="shared" ca="1" si="68"/>
        <v>45915.408431249998</v>
      </c>
      <c r="X1420">
        <f>ROUND(Table58[[#This Row],[AVGGIFT]],1)</f>
        <v>11.7</v>
      </c>
    </row>
    <row r="1421" spans="1:24" x14ac:dyDescent="0.35">
      <c r="A1421">
        <v>190746</v>
      </c>
      <c r="B1421" t="s">
        <v>44</v>
      </c>
      <c r="C1421" t="s">
        <v>14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  <c r="N1421">
        <f>VLOOKUP(Table58[[#This Row],[CONTROLN]],vlookup_table[],2,FALSE)</f>
        <v>1</v>
      </c>
      <c r="O1421">
        <f>VLOOKUP(Table58[[#This Row],[CONTROLN]],vlookup_table[],4,FALSE)</f>
        <v>3701</v>
      </c>
      <c r="P1421" t="str">
        <f>VLOOKUP(Table58[[#This Row],[CONTROLN]],vlookup_table[],5,FALSE)</f>
        <v>T1</v>
      </c>
      <c r="Q1421">
        <f>VLOOKUP(Table58[[#This Row],[CONTROLN]],vlookup_table[],7,FALSE)</f>
        <v>11</v>
      </c>
      <c r="R1421">
        <f t="shared" si="66"/>
        <v>60</v>
      </c>
      <c r="S14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1" t="str">
        <f>IF(Table58[[#This Row],[GENDER]]="M","Hombre","Mujer")</f>
        <v>Hombre</v>
      </c>
      <c r="U1421" t="str">
        <f>_xlfn.CONCAT(Table58[[#This Row],[STATE]]," ", Table58[[#This Row],[DOMAIN]])</f>
        <v>AL T1</v>
      </c>
      <c r="V1421" s="2">
        <f t="shared" ca="1" si="67"/>
        <v>45915</v>
      </c>
      <c r="W1421" s="3">
        <f t="shared" ca="1" si="68"/>
        <v>45915.408431249998</v>
      </c>
      <c r="X1421">
        <f>ROUND(Table58[[#This Row],[AVGGIFT]],1)</f>
        <v>10.7</v>
      </c>
    </row>
    <row r="1422" spans="1:24" x14ac:dyDescent="0.35">
      <c r="A1422">
        <v>52116</v>
      </c>
      <c r="B1422" t="s">
        <v>18</v>
      </c>
      <c r="C1422" t="s">
        <v>17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  <c r="N1422">
        <f>VLOOKUP(Table58[[#This Row],[CONTROLN]],vlookup_table[],2,FALSE)</f>
        <v>0</v>
      </c>
      <c r="O1422">
        <f>VLOOKUP(Table58[[#This Row],[CONTROLN]],vlookup_table[],4,FALSE)</f>
        <v>1703</v>
      </c>
      <c r="P1422" t="str">
        <f>VLOOKUP(Table58[[#This Row],[CONTROLN]],vlookup_table[],5,FALSE)</f>
        <v>T2</v>
      </c>
      <c r="Q1422">
        <f>VLOOKUP(Table58[[#This Row],[CONTROLN]],vlookup_table[],7,FALSE)</f>
        <v>10</v>
      </c>
      <c r="R1422">
        <f t="shared" si="66"/>
        <v>80</v>
      </c>
      <c r="S14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2" t="str">
        <f>IF(Table58[[#This Row],[GENDER]]="M","Hombre","Mujer")</f>
        <v>Mujer</v>
      </c>
      <c r="U1422" t="str">
        <f>_xlfn.CONCAT(Table58[[#This Row],[STATE]]," ", Table58[[#This Row],[DOMAIN]])</f>
        <v>NC T2</v>
      </c>
      <c r="V1422" s="2">
        <f t="shared" ca="1" si="67"/>
        <v>45915</v>
      </c>
      <c r="W1422" s="3">
        <f t="shared" ca="1" si="68"/>
        <v>45915.408431249998</v>
      </c>
      <c r="X1422">
        <f>ROUND(Table58[[#This Row],[AVGGIFT]],1)</f>
        <v>9.3000000000000007</v>
      </c>
    </row>
    <row r="1423" spans="1:24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  <c r="N1423">
        <f>VLOOKUP(Table58[[#This Row],[CONTROLN]],vlookup_table[],2,FALSE)</f>
        <v>0</v>
      </c>
      <c r="O1423">
        <f>VLOOKUP(Table58[[#This Row],[CONTROLN]],vlookup_table[],4,FALSE)</f>
        <v>4601</v>
      </c>
      <c r="P1423" t="str">
        <f>VLOOKUP(Table58[[#This Row],[CONTROLN]],vlookup_table[],5,FALSE)</f>
        <v>C2</v>
      </c>
      <c r="Q1423">
        <f>VLOOKUP(Table58[[#This Row],[CONTROLN]],vlookup_table[],7,FALSE)</f>
        <v>5</v>
      </c>
      <c r="R1423">
        <f t="shared" si="66"/>
        <v>51</v>
      </c>
      <c r="S14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23" t="str">
        <f>IF(Table58[[#This Row],[GENDER]]="M","Hombre","Mujer")</f>
        <v>Hombre</v>
      </c>
      <c r="U1423" t="str">
        <f>_xlfn.CONCAT(Table58[[#This Row],[STATE]]," ", Table58[[#This Row],[DOMAIN]])</f>
        <v>FL C2</v>
      </c>
      <c r="V1423" s="2">
        <f t="shared" ca="1" si="67"/>
        <v>45915</v>
      </c>
      <c r="W1423" s="3">
        <f t="shared" ca="1" si="68"/>
        <v>45915.408431249998</v>
      </c>
      <c r="X1423">
        <f>ROUND(Table58[[#This Row],[AVGGIFT]],1)</f>
        <v>7.2</v>
      </c>
    </row>
    <row r="1424" spans="1:24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  <c r="N1424">
        <f>VLOOKUP(Table58[[#This Row],[CONTROLN]],vlookup_table[],2,FALSE)</f>
        <v>72</v>
      </c>
      <c r="O1424">
        <f>VLOOKUP(Table58[[#This Row],[CONTROLN]],vlookup_table[],4,FALSE)</f>
        <v>3803</v>
      </c>
      <c r="P1424" t="str">
        <f>VLOOKUP(Table58[[#This Row],[CONTROLN]],vlookup_table[],5,FALSE)</f>
        <v>C1</v>
      </c>
      <c r="Q1424">
        <f>VLOOKUP(Table58[[#This Row],[CONTROLN]],vlookup_table[],7,FALSE)</f>
        <v>6</v>
      </c>
      <c r="R1424">
        <f t="shared" si="66"/>
        <v>59</v>
      </c>
      <c r="S14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24" t="str">
        <f>IF(Table58[[#This Row],[GENDER]]="M","Hombre","Mujer")</f>
        <v>Hombre</v>
      </c>
      <c r="U1424" t="str">
        <f>_xlfn.CONCAT(Table58[[#This Row],[STATE]]," ", Table58[[#This Row],[DOMAIN]])</f>
        <v>TX C1</v>
      </c>
      <c r="V1424" s="2">
        <f t="shared" ca="1" si="67"/>
        <v>45915</v>
      </c>
      <c r="W1424" s="3">
        <f t="shared" ca="1" si="68"/>
        <v>45915.408431249998</v>
      </c>
      <c r="X1424">
        <f>ROUND(Table58[[#This Row],[AVGGIFT]],1)</f>
        <v>5.2</v>
      </c>
    </row>
    <row r="1425" spans="1:24" x14ac:dyDescent="0.35">
      <c r="A1425">
        <v>47385</v>
      </c>
      <c r="B1425" t="s">
        <v>44</v>
      </c>
      <c r="C1425" t="s">
        <v>14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  <c r="N1425">
        <f>VLOOKUP(Table58[[#This Row],[CONTROLN]],vlookup_table[],2,FALSE)</f>
        <v>1</v>
      </c>
      <c r="O1425">
        <f>VLOOKUP(Table58[[#This Row],[CONTROLN]],vlookup_table[],4,FALSE)</f>
        <v>6001</v>
      </c>
      <c r="P1425" t="str">
        <f>VLOOKUP(Table58[[#This Row],[CONTROLN]],vlookup_table[],5,FALSE)</f>
        <v>S1</v>
      </c>
      <c r="Q1425">
        <f>VLOOKUP(Table58[[#This Row],[CONTROLN]],vlookup_table[],7,FALSE)</f>
        <v>15</v>
      </c>
      <c r="R1425">
        <f t="shared" si="66"/>
        <v>37</v>
      </c>
      <c r="S14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25" t="str">
        <f>IF(Table58[[#This Row],[GENDER]]="M","Hombre","Mujer")</f>
        <v>Hombre</v>
      </c>
      <c r="U1425" t="str">
        <f>_xlfn.CONCAT(Table58[[#This Row],[STATE]]," ", Table58[[#This Row],[DOMAIN]])</f>
        <v>AL S1</v>
      </c>
      <c r="V1425" s="2">
        <f t="shared" ca="1" si="67"/>
        <v>45915</v>
      </c>
      <c r="W1425" s="3">
        <f t="shared" ca="1" si="68"/>
        <v>45915.408431249998</v>
      </c>
      <c r="X1425">
        <f>ROUND(Table58[[#This Row],[AVGGIFT]],1)</f>
        <v>15</v>
      </c>
    </row>
    <row r="1426" spans="1:24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  <c r="N1426">
        <f>VLOOKUP(Table58[[#This Row],[CONTROLN]],vlookup_table[],2,FALSE)</f>
        <v>28</v>
      </c>
      <c r="O1426">
        <f>VLOOKUP(Table58[[#This Row],[CONTROLN]],vlookup_table[],4,FALSE)</f>
        <v>3202</v>
      </c>
      <c r="P1426" t="str">
        <f>VLOOKUP(Table58[[#This Row],[CONTROLN]],vlookup_table[],5,FALSE)</f>
        <v>S1</v>
      </c>
      <c r="Q1426">
        <f>VLOOKUP(Table58[[#This Row],[CONTROLN]],vlookup_table[],7,FALSE)</f>
        <v>24</v>
      </c>
      <c r="R1426">
        <f t="shared" si="66"/>
        <v>65</v>
      </c>
      <c r="S14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26" t="str">
        <f>IF(Table58[[#This Row],[GENDER]]="M","Hombre","Mujer")</f>
        <v>Mujer</v>
      </c>
      <c r="U1426" t="str">
        <f>_xlfn.CONCAT(Table58[[#This Row],[STATE]]," ", Table58[[#This Row],[DOMAIN]])</f>
        <v>IL S1</v>
      </c>
      <c r="V1426" s="2">
        <f t="shared" ca="1" si="67"/>
        <v>45915</v>
      </c>
      <c r="W1426" s="3">
        <f t="shared" ca="1" si="68"/>
        <v>45915.408431249998</v>
      </c>
      <c r="X1426">
        <f>ROUND(Table58[[#This Row],[AVGGIFT]],1)</f>
        <v>10.3</v>
      </c>
    </row>
    <row r="1427" spans="1:24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  <c r="N1427">
        <f>VLOOKUP(Table58[[#This Row],[CONTROLN]],vlookup_table[],2,FALSE)</f>
        <v>0</v>
      </c>
      <c r="O1427">
        <f>VLOOKUP(Table58[[#This Row],[CONTROLN]],vlookup_table[],4,FALSE)</f>
        <v>3401</v>
      </c>
      <c r="P1427" t="str">
        <f>VLOOKUP(Table58[[#This Row],[CONTROLN]],vlookup_table[],5,FALSE)</f>
        <v>T3</v>
      </c>
      <c r="Q1427">
        <f>VLOOKUP(Table58[[#This Row],[CONTROLN]],vlookup_table[],7,FALSE)</f>
        <v>50</v>
      </c>
      <c r="R1427">
        <f t="shared" si="66"/>
        <v>63</v>
      </c>
      <c r="S14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7" t="str">
        <f>IF(Table58[[#This Row],[GENDER]]="M","Hombre","Mujer")</f>
        <v>Hombre</v>
      </c>
      <c r="U1427" t="str">
        <f>_xlfn.CONCAT(Table58[[#This Row],[STATE]]," ", Table58[[#This Row],[DOMAIN]])</f>
        <v>OK T3</v>
      </c>
      <c r="V1427" s="2">
        <f t="shared" ca="1" si="67"/>
        <v>45915</v>
      </c>
      <c r="W1427" s="3">
        <f t="shared" ca="1" si="68"/>
        <v>45915.408431249998</v>
      </c>
      <c r="X1427">
        <f>ROUND(Table58[[#This Row],[AVGGIFT]],1)</f>
        <v>15.6</v>
      </c>
    </row>
    <row r="1428" spans="1:24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  <c r="N1428">
        <f>VLOOKUP(Table58[[#This Row],[CONTROLN]],vlookup_table[],2,FALSE)</f>
        <v>0</v>
      </c>
      <c r="O1428">
        <f>VLOOKUP(Table58[[#This Row],[CONTROLN]],vlookup_table[],4,FALSE)</f>
        <v>2104</v>
      </c>
      <c r="P1428" t="str">
        <f>VLOOKUP(Table58[[#This Row],[CONTROLN]],vlookup_table[],5,FALSE)</f>
        <v>T1</v>
      </c>
      <c r="Q1428">
        <f>VLOOKUP(Table58[[#This Row],[CONTROLN]],vlookup_table[],7,FALSE)</f>
        <v>15</v>
      </c>
      <c r="R1428">
        <f t="shared" si="66"/>
        <v>76</v>
      </c>
      <c r="S14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8" t="str">
        <f>IF(Table58[[#This Row],[GENDER]]="M","Hombre","Mujer")</f>
        <v>Hombre</v>
      </c>
      <c r="U1428" t="str">
        <f>_xlfn.CONCAT(Table58[[#This Row],[STATE]]," ", Table58[[#This Row],[DOMAIN]])</f>
        <v>TX T1</v>
      </c>
      <c r="V1428" s="2">
        <f t="shared" ca="1" si="67"/>
        <v>45915</v>
      </c>
      <c r="W1428" s="3">
        <f t="shared" ca="1" si="68"/>
        <v>45915.408431249998</v>
      </c>
      <c r="X1428">
        <f>ROUND(Table58[[#This Row],[AVGGIFT]],1)</f>
        <v>8.6999999999999993</v>
      </c>
    </row>
    <row r="1429" spans="1:24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  <c r="N1429">
        <f>VLOOKUP(Table58[[#This Row],[CONTROLN]],vlookup_table[],2,FALSE)</f>
        <v>0</v>
      </c>
      <c r="O1429">
        <f>VLOOKUP(Table58[[#This Row],[CONTROLN]],vlookup_table[],4,FALSE)</f>
        <v>2307</v>
      </c>
      <c r="P1429" t="str">
        <f>VLOOKUP(Table58[[#This Row],[CONTROLN]],vlookup_table[],5,FALSE)</f>
        <v>T1</v>
      </c>
      <c r="Q1429">
        <f>VLOOKUP(Table58[[#This Row],[CONTROLN]],vlookup_table[],7,FALSE)</f>
        <v>25</v>
      </c>
      <c r="R1429">
        <f t="shared" si="66"/>
        <v>73</v>
      </c>
      <c r="S14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29" t="str">
        <f>IF(Table58[[#This Row],[GENDER]]="M","Hombre","Mujer")</f>
        <v>Mujer</v>
      </c>
      <c r="U1429" t="str">
        <f>_xlfn.CONCAT(Table58[[#This Row],[STATE]]," ", Table58[[#This Row],[DOMAIN]])</f>
        <v>ND T1</v>
      </c>
      <c r="V1429" s="2">
        <f t="shared" ca="1" si="67"/>
        <v>45915</v>
      </c>
      <c r="W1429" s="3">
        <f t="shared" ca="1" si="68"/>
        <v>45915.408431249998</v>
      </c>
      <c r="X1429">
        <f>ROUND(Table58[[#This Row],[AVGGIFT]],1)</f>
        <v>19.3</v>
      </c>
    </row>
    <row r="1430" spans="1:24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  <c r="N1430">
        <f>VLOOKUP(Table58[[#This Row],[CONTROLN]],vlookup_table[],2,FALSE)</f>
        <v>28</v>
      </c>
      <c r="O1430">
        <f>VLOOKUP(Table58[[#This Row],[CONTROLN]],vlookup_table[],4,FALSE)</f>
        <v>2101</v>
      </c>
      <c r="P1430" t="str">
        <f>VLOOKUP(Table58[[#This Row],[CONTROLN]],vlookup_table[],5,FALSE)</f>
        <v>C2</v>
      </c>
      <c r="Q1430">
        <f>VLOOKUP(Table58[[#This Row],[CONTROLN]],vlookup_table[],7,FALSE)</f>
        <v>10</v>
      </c>
      <c r="R1430">
        <f t="shared" si="66"/>
        <v>76</v>
      </c>
      <c r="S14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0" t="str">
        <f>IF(Table58[[#This Row],[GENDER]]="M","Hombre","Mujer")</f>
        <v>Mujer</v>
      </c>
      <c r="U1430" t="str">
        <f>_xlfn.CONCAT(Table58[[#This Row],[STATE]]," ", Table58[[#This Row],[DOMAIN]])</f>
        <v>OR C2</v>
      </c>
      <c r="V1430" s="2">
        <f t="shared" ca="1" si="67"/>
        <v>45915</v>
      </c>
      <c r="W1430" s="3">
        <f t="shared" ca="1" si="68"/>
        <v>45915.408431249998</v>
      </c>
      <c r="X1430">
        <f>ROUND(Table58[[#This Row],[AVGGIFT]],1)</f>
        <v>12.3</v>
      </c>
    </row>
    <row r="1431" spans="1:24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  <c r="N1431">
        <f>VLOOKUP(Table58[[#This Row],[CONTROLN]],vlookup_table[],2,FALSE)</f>
        <v>2</v>
      </c>
      <c r="O1431">
        <f>VLOOKUP(Table58[[#This Row],[CONTROLN]],vlookup_table[],4,FALSE)</f>
        <v>0</v>
      </c>
      <c r="P1431" t="str">
        <f>VLOOKUP(Table58[[#This Row],[CONTROLN]],vlookup_table[],5,FALSE)</f>
        <v>C2</v>
      </c>
      <c r="Q1431">
        <f>VLOOKUP(Table58[[#This Row],[CONTROLN]],vlookup_table[],7,FALSE)</f>
        <v>4</v>
      </c>
      <c r="R1431" t="str">
        <f t="shared" si="66"/>
        <v/>
      </c>
      <c r="S14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1" t="str">
        <f>IF(Table58[[#This Row],[GENDER]]="M","Hombre","Mujer")</f>
        <v>Mujer</v>
      </c>
      <c r="U1431" t="str">
        <f>_xlfn.CONCAT(Table58[[#This Row],[STATE]]," ", Table58[[#This Row],[DOMAIN]])</f>
        <v>FL C2</v>
      </c>
      <c r="V1431" s="2">
        <f t="shared" ca="1" si="67"/>
        <v>45915</v>
      </c>
      <c r="W1431" s="3">
        <f t="shared" ca="1" si="68"/>
        <v>45915.408431249998</v>
      </c>
      <c r="X1431">
        <f>ROUND(Table58[[#This Row],[AVGGIFT]],1)</f>
        <v>3.9</v>
      </c>
    </row>
    <row r="1432" spans="1:24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  <c r="N1432">
        <f>VLOOKUP(Table58[[#This Row],[CONTROLN]],vlookup_table[],2,FALSE)</f>
        <v>2</v>
      </c>
      <c r="O1432">
        <f>VLOOKUP(Table58[[#This Row],[CONTROLN]],vlookup_table[],4,FALSE)</f>
        <v>3011</v>
      </c>
      <c r="P1432" t="str">
        <f>VLOOKUP(Table58[[#This Row],[CONTROLN]],vlookup_table[],5,FALSE)</f>
        <v>C2</v>
      </c>
      <c r="Q1432">
        <f>VLOOKUP(Table58[[#This Row],[CONTROLN]],vlookup_table[],7,FALSE)</f>
        <v>25</v>
      </c>
      <c r="R1432">
        <f t="shared" si="66"/>
        <v>66</v>
      </c>
      <c r="S14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2" t="str">
        <f>IF(Table58[[#This Row],[GENDER]]="M","Hombre","Mujer")</f>
        <v>Mujer</v>
      </c>
      <c r="U1432" t="str">
        <f>_xlfn.CONCAT(Table58[[#This Row],[STATE]]," ", Table58[[#This Row],[DOMAIN]])</f>
        <v>CA C2</v>
      </c>
      <c r="V1432" s="2">
        <f t="shared" ca="1" si="67"/>
        <v>45915</v>
      </c>
      <c r="W1432" s="3">
        <f t="shared" ca="1" si="68"/>
        <v>45915.408431249998</v>
      </c>
      <c r="X1432">
        <f>ROUND(Table58[[#This Row],[AVGGIFT]],1)</f>
        <v>17.899999999999999</v>
      </c>
    </row>
    <row r="1433" spans="1:24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  <c r="N1433">
        <f>VLOOKUP(Table58[[#This Row],[CONTROLN]],vlookup_table[],2,FALSE)</f>
        <v>0</v>
      </c>
      <c r="O1433">
        <f>VLOOKUP(Table58[[#This Row],[CONTROLN]],vlookup_table[],4,FALSE)</f>
        <v>6112</v>
      </c>
      <c r="P1433" t="str">
        <f>VLOOKUP(Table58[[#This Row],[CONTROLN]],vlookup_table[],5,FALSE)</f>
        <v>T2</v>
      </c>
      <c r="Q1433">
        <f>VLOOKUP(Table58[[#This Row],[CONTROLN]],vlookup_table[],7,FALSE)</f>
        <v>34</v>
      </c>
      <c r="R1433">
        <f t="shared" si="66"/>
        <v>35</v>
      </c>
      <c r="S14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33" t="str">
        <f>IF(Table58[[#This Row],[GENDER]]="M","Hombre","Mujer")</f>
        <v>Mujer</v>
      </c>
      <c r="U1433" t="str">
        <f>_xlfn.CONCAT(Table58[[#This Row],[STATE]]," ", Table58[[#This Row],[DOMAIN]])</f>
        <v>MI T2</v>
      </c>
      <c r="V1433" s="2">
        <f t="shared" ca="1" si="67"/>
        <v>45915</v>
      </c>
      <c r="W1433" s="3">
        <f t="shared" ca="1" si="68"/>
        <v>45915.408431249998</v>
      </c>
      <c r="X1433">
        <f>ROUND(Table58[[#This Row],[AVGGIFT]],1)</f>
        <v>20.2</v>
      </c>
    </row>
    <row r="1434" spans="1:24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  <c r="N1434">
        <f>VLOOKUP(Table58[[#This Row],[CONTROLN]],vlookup_table[],2,FALSE)</f>
        <v>1</v>
      </c>
      <c r="O1434">
        <f>VLOOKUP(Table58[[#This Row],[CONTROLN]],vlookup_table[],4,FALSE)</f>
        <v>0</v>
      </c>
      <c r="P1434" t="str">
        <f>VLOOKUP(Table58[[#This Row],[CONTROLN]],vlookup_table[],5,FALSE)</f>
        <v>R2</v>
      </c>
      <c r="Q1434">
        <f>VLOOKUP(Table58[[#This Row],[CONTROLN]],vlookup_table[],7,FALSE)</f>
        <v>10</v>
      </c>
      <c r="R1434" t="str">
        <f t="shared" si="66"/>
        <v/>
      </c>
      <c r="S14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34" t="str">
        <f>IF(Table58[[#This Row],[GENDER]]="M","Hombre","Mujer")</f>
        <v>Hombre</v>
      </c>
      <c r="U1434" t="str">
        <f>_xlfn.CONCAT(Table58[[#This Row],[STATE]]," ", Table58[[#This Row],[DOMAIN]])</f>
        <v>IL R2</v>
      </c>
      <c r="V1434" s="2">
        <f t="shared" ca="1" si="67"/>
        <v>45915</v>
      </c>
      <c r="W1434" s="3">
        <f t="shared" ca="1" si="68"/>
        <v>45915.408431249998</v>
      </c>
      <c r="X1434">
        <f>ROUND(Table58[[#This Row],[AVGGIFT]],1)</f>
        <v>10.199999999999999</v>
      </c>
    </row>
    <row r="1435" spans="1:24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  <c r="N1435">
        <f>VLOOKUP(Table58[[#This Row],[CONTROLN]],vlookup_table[],2,FALSE)</f>
        <v>1</v>
      </c>
      <c r="O1435">
        <f>VLOOKUP(Table58[[#This Row],[CONTROLN]],vlookup_table[],4,FALSE)</f>
        <v>1908</v>
      </c>
      <c r="P1435" t="str">
        <f>VLOOKUP(Table58[[#This Row],[CONTROLN]],vlookup_table[],5,FALSE)</f>
        <v>C2</v>
      </c>
      <c r="Q1435">
        <f>VLOOKUP(Table58[[#This Row],[CONTROLN]],vlookup_table[],7,FALSE)</f>
        <v>19</v>
      </c>
      <c r="R1435">
        <f t="shared" si="66"/>
        <v>77</v>
      </c>
      <c r="S14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5" t="str">
        <f>IF(Table58[[#This Row],[GENDER]]="M","Hombre","Mujer")</f>
        <v>Hombre</v>
      </c>
      <c r="U1435" t="str">
        <f>_xlfn.CONCAT(Table58[[#This Row],[STATE]]," ", Table58[[#This Row],[DOMAIN]])</f>
        <v>CA C2</v>
      </c>
      <c r="V1435" s="2">
        <f t="shared" ca="1" si="67"/>
        <v>45915</v>
      </c>
      <c r="W1435" s="3">
        <f t="shared" ca="1" si="68"/>
        <v>45915.408431249998</v>
      </c>
      <c r="X1435">
        <f>ROUND(Table58[[#This Row],[AVGGIFT]],1)</f>
        <v>13.7</v>
      </c>
    </row>
    <row r="1436" spans="1:24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  <c r="N1436">
        <f>VLOOKUP(Table58[[#This Row],[CONTROLN]],vlookup_table[],2,FALSE)</f>
        <v>2</v>
      </c>
      <c r="O1436">
        <f>VLOOKUP(Table58[[#This Row],[CONTROLN]],vlookup_table[],4,FALSE)</f>
        <v>5601</v>
      </c>
      <c r="P1436" t="str">
        <f>VLOOKUP(Table58[[#This Row],[CONTROLN]],vlookup_table[],5,FALSE)</f>
        <v>C1</v>
      </c>
      <c r="Q1436">
        <f>VLOOKUP(Table58[[#This Row],[CONTROLN]],vlookup_table[],7,FALSE)</f>
        <v>6</v>
      </c>
      <c r="R1436">
        <f t="shared" si="66"/>
        <v>41</v>
      </c>
      <c r="S14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6" t="str">
        <f>IF(Table58[[#This Row],[GENDER]]="M","Hombre","Mujer")</f>
        <v>Mujer</v>
      </c>
      <c r="U1436" t="str">
        <f>_xlfn.CONCAT(Table58[[#This Row],[STATE]]," ", Table58[[#This Row],[DOMAIN]])</f>
        <v>TX C1</v>
      </c>
      <c r="V1436" s="2">
        <f t="shared" ca="1" si="67"/>
        <v>45915</v>
      </c>
      <c r="W1436" s="3">
        <f t="shared" ca="1" si="68"/>
        <v>45915.408431249998</v>
      </c>
      <c r="X1436">
        <f>ROUND(Table58[[#This Row],[AVGGIFT]],1)</f>
        <v>6.2</v>
      </c>
    </row>
    <row r="1437" spans="1:24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  <c r="N1437">
        <f>VLOOKUP(Table58[[#This Row],[CONTROLN]],vlookup_table[],2,FALSE)</f>
        <v>0</v>
      </c>
      <c r="O1437">
        <f>VLOOKUP(Table58[[#This Row],[CONTROLN]],vlookup_table[],4,FALSE)</f>
        <v>0</v>
      </c>
      <c r="P1437" t="str">
        <f>VLOOKUP(Table58[[#This Row],[CONTROLN]],vlookup_table[],5,FALSE)</f>
        <v>C2</v>
      </c>
      <c r="Q1437">
        <f>VLOOKUP(Table58[[#This Row],[CONTROLN]],vlookup_table[],7,FALSE)</f>
        <v>7</v>
      </c>
      <c r="R1437" t="str">
        <f t="shared" si="66"/>
        <v/>
      </c>
      <c r="S14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37" t="str">
        <f>IF(Table58[[#This Row],[GENDER]]="M","Hombre","Mujer")</f>
        <v>Mujer</v>
      </c>
      <c r="U1437" t="str">
        <f>_xlfn.CONCAT(Table58[[#This Row],[STATE]]," ", Table58[[#This Row],[DOMAIN]])</f>
        <v>AL C2</v>
      </c>
      <c r="V1437" s="2">
        <f t="shared" ca="1" si="67"/>
        <v>45915</v>
      </c>
      <c r="W1437" s="3">
        <f t="shared" ca="1" si="68"/>
        <v>45915.408431249998</v>
      </c>
      <c r="X1437">
        <f>ROUND(Table58[[#This Row],[AVGGIFT]],1)</f>
        <v>8.4</v>
      </c>
    </row>
    <row r="1438" spans="1:24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  <c r="N1438">
        <f>VLOOKUP(Table58[[#This Row],[CONTROLN]],vlookup_table[],2,FALSE)</f>
        <v>0</v>
      </c>
      <c r="O1438">
        <f>VLOOKUP(Table58[[#This Row],[CONTROLN]],vlookup_table[],4,FALSE)</f>
        <v>4201</v>
      </c>
      <c r="P1438" t="str">
        <f>VLOOKUP(Table58[[#This Row],[CONTROLN]],vlookup_table[],5,FALSE)</f>
        <v>S1</v>
      </c>
      <c r="Q1438">
        <f>VLOOKUP(Table58[[#This Row],[CONTROLN]],vlookup_table[],7,FALSE)</f>
        <v>20</v>
      </c>
      <c r="R1438">
        <f t="shared" si="66"/>
        <v>55</v>
      </c>
      <c r="S14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38" t="str">
        <f>IF(Table58[[#This Row],[GENDER]]="M","Hombre","Mujer")</f>
        <v>Mujer</v>
      </c>
      <c r="U1438" t="str">
        <f>_xlfn.CONCAT(Table58[[#This Row],[STATE]]," ", Table58[[#This Row],[DOMAIN]])</f>
        <v>CA S1</v>
      </c>
      <c r="V1438" s="2">
        <f t="shared" ca="1" si="67"/>
        <v>45915</v>
      </c>
      <c r="W1438" s="3">
        <f t="shared" ca="1" si="68"/>
        <v>45915.408431249998</v>
      </c>
      <c r="X1438">
        <f>ROUND(Table58[[#This Row],[AVGGIFT]],1)</f>
        <v>13</v>
      </c>
    </row>
    <row r="1439" spans="1:24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  <c r="N1439">
        <f>VLOOKUP(Table58[[#This Row],[CONTROLN]],vlookup_table[],2,FALSE)</f>
        <v>30</v>
      </c>
      <c r="O1439">
        <f>VLOOKUP(Table58[[#This Row],[CONTROLN]],vlookup_table[],4,FALSE)</f>
        <v>1901</v>
      </c>
      <c r="P1439" t="str">
        <f>VLOOKUP(Table58[[#This Row],[CONTROLN]],vlookup_table[],5,FALSE)</f>
        <v>T2</v>
      </c>
      <c r="Q1439">
        <f>VLOOKUP(Table58[[#This Row],[CONTROLN]],vlookup_table[],7,FALSE)</f>
        <v>5</v>
      </c>
      <c r="R1439">
        <f t="shared" si="66"/>
        <v>78</v>
      </c>
      <c r="S14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39" t="str">
        <f>IF(Table58[[#This Row],[GENDER]]="M","Hombre","Mujer")</f>
        <v>Mujer</v>
      </c>
      <c r="U1439" t="str">
        <f>_xlfn.CONCAT(Table58[[#This Row],[STATE]]," ", Table58[[#This Row],[DOMAIN]])</f>
        <v>AL T2</v>
      </c>
      <c r="V1439" s="2">
        <f t="shared" ca="1" si="67"/>
        <v>45915</v>
      </c>
      <c r="W1439" s="3">
        <f t="shared" ca="1" si="68"/>
        <v>45915.408431249998</v>
      </c>
      <c r="X1439">
        <f>ROUND(Table58[[#This Row],[AVGGIFT]],1)</f>
        <v>4.7</v>
      </c>
    </row>
    <row r="1440" spans="1:24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  <c r="N1440">
        <f>VLOOKUP(Table58[[#This Row],[CONTROLN]],vlookup_table[],2,FALSE)</f>
        <v>1</v>
      </c>
      <c r="O1440">
        <f>VLOOKUP(Table58[[#This Row],[CONTROLN]],vlookup_table[],4,FALSE)</f>
        <v>2703</v>
      </c>
      <c r="P1440" t="str">
        <f>VLOOKUP(Table58[[#This Row],[CONTROLN]],vlookup_table[],5,FALSE)</f>
        <v>T2</v>
      </c>
      <c r="Q1440">
        <f>VLOOKUP(Table58[[#This Row],[CONTROLN]],vlookup_table[],7,FALSE)</f>
        <v>125</v>
      </c>
      <c r="R1440">
        <f t="shared" si="66"/>
        <v>70</v>
      </c>
      <c r="S14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40" t="str">
        <f>IF(Table58[[#This Row],[GENDER]]="M","Hombre","Mujer")</f>
        <v>Hombre</v>
      </c>
      <c r="U1440" t="str">
        <f>_xlfn.CONCAT(Table58[[#This Row],[STATE]]," ", Table58[[#This Row],[DOMAIN]])</f>
        <v>SC T2</v>
      </c>
      <c r="V1440" s="2">
        <f t="shared" ca="1" si="67"/>
        <v>45915</v>
      </c>
      <c r="W1440" s="3">
        <f t="shared" ca="1" si="68"/>
        <v>45915.408431249998</v>
      </c>
      <c r="X1440">
        <f>ROUND(Table58[[#This Row],[AVGGIFT]],1)</f>
        <v>9.1</v>
      </c>
    </row>
    <row r="1441" spans="1:24" x14ac:dyDescent="0.35">
      <c r="A1441">
        <v>158567</v>
      </c>
      <c r="B1441" t="s">
        <v>22</v>
      </c>
      <c r="C1441" t="s">
        <v>109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  <c r="N1441">
        <f>VLOOKUP(Table58[[#This Row],[CONTROLN]],vlookup_table[],2,FALSE)</f>
        <v>0</v>
      </c>
      <c r="O1441">
        <f>VLOOKUP(Table58[[#This Row],[CONTROLN]],vlookup_table[],4,FALSE)</f>
        <v>1110</v>
      </c>
      <c r="P1441" t="str">
        <f>VLOOKUP(Table58[[#This Row],[CONTROLN]],vlookup_table[],5,FALSE)</f>
        <v>S1</v>
      </c>
      <c r="Q1441">
        <f>VLOOKUP(Table58[[#This Row],[CONTROLN]],vlookup_table[],7,FALSE)</f>
        <v>6</v>
      </c>
      <c r="R1441">
        <f t="shared" si="66"/>
        <v>85</v>
      </c>
      <c r="S14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41" t="str">
        <f>IF(Table58[[#This Row],[GENDER]]="M","Hombre","Mujer")</f>
        <v>Mujer</v>
      </c>
      <c r="U1441" t="str">
        <f>_xlfn.CONCAT(Table58[[#This Row],[STATE]]," ", Table58[[#This Row],[DOMAIN]])</f>
        <v>CA S1</v>
      </c>
      <c r="V1441" s="2">
        <f t="shared" ca="1" si="67"/>
        <v>45915</v>
      </c>
      <c r="W1441" s="3">
        <f t="shared" ca="1" si="68"/>
        <v>45915.408431249998</v>
      </c>
      <c r="X1441">
        <f>ROUND(Table58[[#This Row],[AVGGIFT]],1)</f>
        <v>6.1</v>
      </c>
    </row>
    <row r="1442" spans="1:24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  <c r="N1442">
        <f>VLOOKUP(Table58[[#This Row],[CONTROLN]],vlookup_table[],2,FALSE)</f>
        <v>2</v>
      </c>
      <c r="O1442">
        <f>VLOOKUP(Table58[[#This Row],[CONTROLN]],vlookup_table[],4,FALSE)</f>
        <v>3801</v>
      </c>
      <c r="P1442" t="str">
        <f>VLOOKUP(Table58[[#This Row],[CONTROLN]],vlookup_table[],5,FALSE)</f>
        <v>R3</v>
      </c>
      <c r="Q1442">
        <f>VLOOKUP(Table58[[#This Row],[CONTROLN]],vlookup_table[],7,FALSE)</f>
        <v>15</v>
      </c>
      <c r="R1442">
        <f t="shared" si="66"/>
        <v>59</v>
      </c>
      <c r="S14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42" t="str">
        <f>IF(Table58[[#This Row],[GENDER]]="M","Hombre","Mujer")</f>
        <v>Mujer</v>
      </c>
      <c r="U1442" t="str">
        <f>_xlfn.CONCAT(Table58[[#This Row],[STATE]]," ", Table58[[#This Row],[DOMAIN]])</f>
        <v>MO R3</v>
      </c>
      <c r="V1442" s="2">
        <f t="shared" ca="1" si="67"/>
        <v>45915</v>
      </c>
      <c r="W1442" s="3">
        <f t="shared" ca="1" si="68"/>
        <v>45915.408431249998</v>
      </c>
      <c r="X1442">
        <f>ROUND(Table58[[#This Row],[AVGGIFT]],1)</f>
        <v>13.3</v>
      </c>
    </row>
    <row r="1443" spans="1:24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  <c r="N1443">
        <f>VLOOKUP(Table58[[#This Row],[CONTROLN]],vlookup_table[],2,FALSE)</f>
        <v>0</v>
      </c>
      <c r="O1443">
        <f>VLOOKUP(Table58[[#This Row],[CONTROLN]],vlookup_table[],4,FALSE)</f>
        <v>3001</v>
      </c>
      <c r="P1443" t="str">
        <f>VLOOKUP(Table58[[#This Row],[CONTROLN]],vlookup_table[],5,FALSE)</f>
        <v>S1</v>
      </c>
      <c r="Q1443">
        <f>VLOOKUP(Table58[[#This Row],[CONTROLN]],vlookup_table[],7,FALSE)</f>
        <v>15</v>
      </c>
      <c r="R1443">
        <f t="shared" si="66"/>
        <v>67</v>
      </c>
      <c r="S14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43" t="str">
        <f>IF(Table58[[#This Row],[GENDER]]="M","Hombre","Mujer")</f>
        <v>Mujer</v>
      </c>
      <c r="U1443" t="str">
        <f>_xlfn.CONCAT(Table58[[#This Row],[STATE]]," ", Table58[[#This Row],[DOMAIN]])</f>
        <v>IL S1</v>
      </c>
      <c r="V1443" s="2">
        <f t="shared" ca="1" si="67"/>
        <v>45915</v>
      </c>
      <c r="W1443" s="3">
        <f t="shared" ca="1" si="68"/>
        <v>45915.408431249998</v>
      </c>
      <c r="X1443">
        <f>ROUND(Table58[[#This Row],[AVGGIFT]],1)</f>
        <v>7.4</v>
      </c>
    </row>
    <row r="1444" spans="1:24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  <c r="N1444">
        <f>VLOOKUP(Table58[[#This Row],[CONTROLN]],vlookup_table[],2,FALSE)</f>
        <v>1</v>
      </c>
      <c r="O1444">
        <f>VLOOKUP(Table58[[#This Row],[CONTROLN]],vlookup_table[],4,FALSE)</f>
        <v>3001</v>
      </c>
      <c r="P1444" t="str">
        <f>VLOOKUP(Table58[[#This Row],[CONTROLN]],vlookup_table[],5,FALSE)</f>
        <v>C3</v>
      </c>
      <c r="Q1444">
        <f>VLOOKUP(Table58[[#This Row],[CONTROLN]],vlookup_table[],7,FALSE)</f>
        <v>20</v>
      </c>
      <c r="R1444">
        <f t="shared" si="66"/>
        <v>67</v>
      </c>
      <c r="S14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44" t="str">
        <f>IF(Table58[[#This Row],[GENDER]]="M","Hombre","Mujer")</f>
        <v>Hombre</v>
      </c>
      <c r="U1444" t="str">
        <f>_xlfn.CONCAT(Table58[[#This Row],[STATE]]," ", Table58[[#This Row],[DOMAIN]])</f>
        <v>FL C3</v>
      </c>
      <c r="V1444" s="2">
        <f t="shared" ca="1" si="67"/>
        <v>45915</v>
      </c>
      <c r="W1444" s="3">
        <f t="shared" ca="1" si="68"/>
        <v>45915.408431249998</v>
      </c>
      <c r="X1444">
        <f>ROUND(Table58[[#This Row],[AVGGIFT]],1)</f>
        <v>9.3000000000000007</v>
      </c>
    </row>
    <row r="1445" spans="1:24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  <c r="N1445">
        <f>VLOOKUP(Table58[[#This Row],[CONTROLN]],vlookup_table[],2,FALSE)</f>
        <v>0</v>
      </c>
      <c r="O1445">
        <f>VLOOKUP(Table58[[#This Row],[CONTROLN]],vlookup_table[],4,FALSE)</f>
        <v>1501</v>
      </c>
      <c r="P1445" t="str">
        <f>VLOOKUP(Table58[[#This Row],[CONTROLN]],vlookup_table[],5,FALSE)</f>
        <v>C2</v>
      </c>
      <c r="Q1445">
        <f>VLOOKUP(Table58[[#This Row],[CONTROLN]],vlookup_table[],7,FALSE)</f>
        <v>25</v>
      </c>
      <c r="R1445">
        <f t="shared" si="66"/>
        <v>82</v>
      </c>
      <c r="S14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45" t="str">
        <f>IF(Table58[[#This Row],[GENDER]]="M","Hombre","Mujer")</f>
        <v>Mujer</v>
      </c>
      <c r="U1445" t="str">
        <f>_xlfn.CONCAT(Table58[[#This Row],[STATE]]," ", Table58[[#This Row],[DOMAIN]])</f>
        <v>CA C2</v>
      </c>
      <c r="V1445" s="2">
        <f t="shared" ca="1" si="67"/>
        <v>45915</v>
      </c>
      <c r="W1445" s="3">
        <f t="shared" ca="1" si="68"/>
        <v>45915.408431249998</v>
      </c>
      <c r="X1445">
        <f>ROUND(Table58[[#This Row],[AVGGIFT]],1)</f>
        <v>3.5</v>
      </c>
    </row>
    <row r="1446" spans="1:24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  <c r="N1446">
        <f>VLOOKUP(Table58[[#This Row],[CONTROLN]],vlookup_table[],2,FALSE)</f>
        <v>0</v>
      </c>
      <c r="O1446">
        <f>VLOOKUP(Table58[[#This Row],[CONTROLN]],vlookup_table[],4,FALSE)</f>
        <v>1601</v>
      </c>
      <c r="P1446" t="str">
        <f>VLOOKUP(Table58[[#This Row],[CONTROLN]],vlookup_table[],5,FALSE)</f>
        <v>S1</v>
      </c>
      <c r="Q1446">
        <f>VLOOKUP(Table58[[#This Row],[CONTROLN]],vlookup_table[],7,FALSE)</f>
        <v>12</v>
      </c>
      <c r="R1446">
        <f t="shared" si="66"/>
        <v>81</v>
      </c>
      <c r="S14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46" t="str">
        <f>IF(Table58[[#This Row],[GENDER]]="M","Hombre","Mujer")</f>
        <v>Hombre</v>
      </c>
      <c r="U1446" t="str">
        <f>_xlfn.CONCAT(Table58[[#This Row],[STATE]]," ", Table58[[#This Row],[DOMAIN]])</f>
        <v>CA S1</v>
      </c>
      <c r="V1446" s="2">
        <f t="shared" ca="1" si="67"/>
        <v>45915</v>
      </c>
      <c r="W1446" s="3">
        <f t="shared" ca="1" si="68"/>
        <v>45915.408431249998</v>
      </c>
      <c r="X1446">
        <f>ROUND(Table58[[#This Row],[AVGGIFT]],1)</f>
        <v>12.2</v>
      </c>
    </row>
    <row r="1447" spans="1:24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  <c r="N1447">
        <f>VLOOKUP(Table58[[#This Row],[CONTROLN]],vlookup_table[],2,FALSE)</f>
        <v>0</v>
      </c>
      <c r="O1447">
        <f>VLOOKUP(Table58[[#This Row],[CONTROLN]],vlookup_table[],4,FALSE)</f>
        <v>5901</v>
      </c>
      <c r="P1447" t="str">
        <f>VLOOKUP(Table58[[#This Row],[CONTROLN]],vlookup_table[],5,FALSE)</f>
        <v>C1</v>
      </c>
      <c r="Q1447">
        <f>VLOOKUP(Table58[[#This Row],[CONTROLN]],vlookup_table[],7,FALSE)</f>
        <v>6</v>
      </c>
      <c r="R1447">
        <f t="shared" si="66"/>
        <v>38</v>
      </c>
      <c r="S14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47" t="str">
        <f>IF(Table58[[#This Row],[GENDER]]="M","Hombre","Mujer")</f>
        <v>Mujer</v>
      </c>
      <c r="U1447" t="str">
        <f>_xlfn.CONCAT(Table58[[#This Row],[STATE]]," ", Table58[[#This Row],[DOMAIN]])</f>
        <v>CA C1</v>
      </c>
      <c r="V1447" s="2">
        <f t="shared" ca="1" si="67"/>
        <v>45915</v>
      </c>
      <c r="W1447" s="3">
        <f t="shared" ca="1" si="68"/>
        <v>45915.408431249998</v>
      </c>
      <c r="X1447">
        <f>ROUND(Table58[[#This Row],[AVGGIFT]],1)</f>
        <v>5.4</v>
      </c>
    </row>
    <row r="1448" spans="1:24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  <c r="N1448">
        <f>VLOOKUP(Table58[[#This Row],[CONTROLN]],vlookup_table[],2,FALSE)</f>
        <v>0</v>
      </c>
      <c r="O1448">
        <f>VLOOKUP(Table58[[#This Row],[CONTROLN]],vlookup_table[],4,FALSE)</f>
        <v>3604</v>
      </c>
      <c r="P1448" t="str">
        <f>VLOOKUP(Table58[[#This Row],[CONTROLN]],vlookup_table[],5,FALSE)</f>
        <v>C2</v>
      </c>
      <c r="Q1448">
        <f>VLOOKUP(Table58[[#This Row],[CONTROLN]],vlookup_table[],7,FALSE)</f>
        <v>10</v>
      </c>
      <c r="R1448">
        <f t="shared" si="66"/>
        <v>61</v>
      </c>
      <c r="S14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48" t="str">
        <f>IF(Table58[[#This Row],[GENDER]]="M","Hombre","Mujer")</f>
        <v>Mujer</v>
      </c>
      <c r="U1448" t="str">
        <f>_xlfn.CONCAT(Table58[[#This Row],[STATE]]," ", Table58[[#This Row],[DOMAIN]])</f>
        <v>CA C2</v>
      </c>
      <c r="V1448" s="2">
        <f t="shared" ca="1" si="67"/>
        <v>45915</v>
      </c>
      <c r="W1448" s="3">
        <f t="shared" ca="1" si="68"/>
        <v>45915.408431249998</v>
      </c>
      <c r="X1448">
        <f>ROUND(Table58[[#This Row],[AVGGIFT]],1)</f>
        <v>10</v>
      </c>
    </row>
    <row r="1449" spans="1:24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  <c r="N1449">
        <f>VLOOKUP(Table58[[#This Row],[CONTROLN]],vlookup_table[],2,FALSE)</f>
        <v>1</v>
      </c>
      <c r="O1449">
        <f>VLOOKUP(Table58[[#This Row],[CONTROLN]],vlookup_table[],4,FALSE)</f>
        <v>3001</v>
      </c>
      <c r="P1449" t="str">
        <f>VLOOKUP(Table58[[#This Row],[CONTROLN]],vlookup_table[],5,FALSE)</f>
        <v>S1</v>
      </c>
      <c r="Q1449">
        <f>VLOOKUP(Table58[[#This Row],[CONTROLN]],vlookup_table[],7,FALSE)</f>
        <v>15</v>
      </c>
      <c r="R1449">
        <f t="shared" si="66"/>
        <v>67</v>
      </c>
      <c r="S14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49" t="str">
        <f>IF(Table58[[#This Row],[GENDER]]="M","Hombre","Mujer")</f>
        <v>Hombre</v>
      </c>
      <c r="U1449" t="str">
        <f>_xlfn.CONCAT(Table58[[#This Row],[STATE]]," ", Table58[[#This Row],[DOMAIN]])</f>
        <v>CA S1</v>
      </c>
      <c r="V1449" s="2">
        <f t="shared" ca="1" si="67"/>
        <v>45915</v>
      </c>
      <c r="W1449" s="3">
        <f t="shared" ca="1" si="68"/>
        <v>45915.408431249998</v>
      </c>
      <c r="X1449">
        <f>ROUND(Table58[[#This Row],[AVGGIFT]],1)</f>
        <v>11.3</v>
      </c>
    </row>
    <row r="1450" spans="1:24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  <c r="N1450">
        <f>VLOOKUP(Table58[[#This Row],[CONTROLN]],vlookup_table[],2,FALSE)</f>
        <v>0</v>
      </c>
      <c r="O1450">
        <f>VLOOKUP(Table58[[#This Row],[CONTROLN]],vlookup_table[],4,FALSE)</f>
        <v>3001</v>
      </c>
      <c r="P1450" t="str">
        <f>VLOOKUP(Table58[[#This Row],[CONTROLN]],vlookup_table[],5,FALSE)</f>
        <v>U4</v>
      </c>
      <c r="Q1450">
        <f>VLOOKUP(Table58[[#This Row],[CONTROLN]],vlookup_table[],7,FALSE)</f>
        <v>25</v>
      </c>
      <c r="R1450">
        <f t="shared" si="66"/>
        <v>67</v>
      </c>
      <c r="S14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50" t="str">
        <f>IF(Table58[[#This Row],[GENDER]]="M","Hombre","Mujer")</f>
        <v>Hombre</v>
      </c>
      <c r="U1450" t="str">
        <f>_xlfn.CONCAT(Table58[[#This Row],[STATE]]," ", Table58[[#This Row],[DOMAIN]])</f>
        <v>MI U4</v>
      </c>
      <c r="V1450" s="2">
        <f t="shared" ca="1" si="67"/>
        <v>45915</v>
      </c>
      <c r="W1450" s="3">
        <f t="shared" ca="1" si="68"/>
        <v>45915.408431249998</v>
      </c>
      <c r="X1450">
        <f>ROUND(Table58[[#This Row],[AVGGIFT]],1)</f>
        <v>12.8</v>
      </c>
    </row>
    <row r="1451" spans="1:24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  <c r="N1451">
        <f>VLOOKUP(Table58[[#This Row],[CONTROLN]],vlookup_table[],2,FALSE)</f>
        <v>0</v>
      </c>
      <c r="O1451">
        <f>VLOOKUP(Table58[[#This Row],[CONTROLN]],vlookup_table[],4,FALSE)</f>
        <v>4401</v>
      </c>
      <c r="P1451" t="str">
        <f>VLOOKUP(Table58[[#This Row],[CONTROLN]],vlookup_table[],5,FALSE)</f>
        <v>R2</v>
      </c>
      <c r="Q1451">
        <f>VLOOKUP(Table58[[#This Row],[CONTROLN]],vlookup_table[],7,FALSE)</f>
        <v>20</v>
      </c>
      <c r="R1451">
        <f t="shared" si="66"/>
        <v>53</v>
      </c>
      <c r="S14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1" t="str">
        <f>IF(Table58[[#This Row],[GENDER]]="M","Hombre","Mujer")</f>
        <v>Mujer</v>
      </c>
      <c r="U1451" t="str">
        <f>_xlfn.CONCAT(Table58[[#This Row],[STATE]]," ", Table58[[#This Row],[DOMAIN]])</f>
        <v>SC R2</v>
      </c>
      <c r="V1451" s="2">
        <f t="shared" ca="1" si="67"/>
        <v>45915</v>
      </c>
      <c r="W1451" s="3">
        <f t="shared" ca="1" si="68"/>
        <v>45915.408431249998</v>
      </c>
      <c r="X1451">
        <f>ROUND(Table58[[#This Row],[AVGGIFT]],1)</f>
        <v>15</v>
      </c>
    </row>
    <row r="1452" spans="1:24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  <c r="N1452">
        <f>VLOOKUP(Table58[[#This Row],[CONTROLN]],vlookup_table[],2,FALSE)</f>
        <v>0</v>
      </c>
      <c r="O1452">
        <f>VLOOKUP(Table58[[#This Row],[CONTROLN]],vlookup_table[],4,FALSE)</f>
        <v>5502</v>
      </c>
      <c r="P1452" t="str">
        <f>VLOOKUP(Table58[[#This Row],[CONTROLN]],vlookup_table[],5,FALSE)</f>
        <v>R2</v>
      </c>
      <c r="Q1452">
        <f>VLOOKUP(Table58[[#This Row],[CONTROLN]],vlookup_table[],7,FALSE)</f>
        <v>5</v>
      </c>
      <c r="R1452">
        <f t="shared" si="66"/>
        <v>42</v>
      </c>
      <c r="S14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2" t="str">
        <f>IF(Table58[[#This Row],[GENDER]]="M","Hombre","Mujer")</f>
        <v>Hombre</v>
      </c>
      <c r="U1452" t="str">
        <f>_xlfn.CONCAT(Table58[[#This Row],[STATE]]," ", Table58[[#This Row],[DOMAIN]])</f>
        <v>SC R2</v>
      </c>
      <c r="V1452" s="2">
        <f t="shared" ca="1" si="67"/>
        <v>45915</v>
      </c>
      <c r="W1452" s="3">
        <f t="shared" ca="1" si="68"/>
        <v>45915.408431249998</v>
      </c>
      <c r="X1452">
        <f>ROUND(Table58[[#This Row],[AVGGIFT]],1)</f>
        <v>5.0999999999999996</v>
      </c>
    </row>
    <row r="1453" spans="1:24" x14ac:dyDescent="0.35">
      <c r="A1453">
        <v>184269</v>
      </c>
      <c r="B1453" t="s">
        <v>41</v>
      </c>
      <c r="C1453" t="s">
        <v>109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  <c r="N1453">
        <f>VLOOKUP(Table58[[#This Row],[CONTROLN]],vlookup_table[],2,FALSE)</f>
        <v>0</v>
      </c>
      <c r="O1453">
        <f>VLOOKUP(Table58[[#This Row],[CONTROLN]],vlookup_table[],4,FALSE)</f>
        <v>1406</v>
      </c>
      <c r="P1453" t="str">
        <f>VLOOKUP(Table58[[#This Row],[CONTROLN]],vlookup_table[],5,FALSE)</f>
        <v>C2</v>
      </c>
      <c r="Q1453">
        <f>VLOOKUP(Table58[[#This Row],[CONTROLN]],vlookup_table[],7,FALSE)</f>
        <v>10</v>
      </c>
      <c r="R1453">
        <f t="shared" si="66"/>
        <v>83</v>
      </c>
      <c r="S14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53" t="str">
        <f>IF(Table58[[#This Row],[GENDER]]="M","Hombre","Mujer")</f>
        <v>Mujer</v>
      </c>
      <c r="U1453" t="str">
        <f>_xlfn.CONCAT(Table58[[#This Row],[STATE]]," ", Table58[[#This Row],[DOMAIN]])</f>
        <v>WA C2</v>
      </c>
      <c r="V1453" s="2">
        <f t="shared" ca="1" si="67"/>
        <v>45915</v>
      </c>
      <c r="W1453" s="3">
        <f t="shared" ca="1" si="68"/>
        <v>45915.408431249998</v>
      </c>
      <c r="X1453">
        <f>ROUND(Table58[[#This Row],[AVGGIFT]],1)</f>
        <v>10</v>
      </c>
    </row>
    <row r="1454" spans="1:24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  <c r="N1454">
        <f>VLOOKUP(Table58[[#This Row],[CONTROLN]],vlookup_table[],2,FALSE)</f>
        <v>0</v>
      </c>
      <c r="O1454">
        <f>VLOOKUP(Table58[[#This Row],[CONTROLN]],vlookup_table[],4,FALSE)</f>
        <v>0</v>
      </c>
      <c r="P1454" t="str">
        <f>VLOOKUP(Table58[[#This Row],[CONTROLN]],vlookup_table[],5,FALSE)</f>
        <v>T2</v>
      </c>
      <c r="Q1454">
        <f>VLOOKUP(Table58[[#This Row],[CONTROLN]],vlookup_table[],7,FALSE)</f>
        <v>20</v>
      </c>
      <c r="R1454" t="str">
        <f t="shared" si="66"/>
        <v/>
      </c>
      <c r="S14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54" t="str">
        <f>IF(Table58[[#This Row],[GENDER]]="M","Hombre","Mujer")</f>
        <v>Mujer</v>
      </c>
      <c r="U1454" t="str">
        <f>_xlfn.CONCAT(Table58[[#This Row],[STATE]]," ", Table58[[#This Row],[DOMAIN]])</f>
        <v>NJ T2</v>
      </c>
      <c r="V1454" s="2">
        <f t="shared" ca="1" si="67"/>
        <v>45915</v>
      </c>
      <c r="W1454" s="3">
        <f t="shared" ca="1" si="68"/>
        <v>45915.408431249998</v>
      </c>
      <c r="X1454">
        <f>ROUND(Table58[[#This Row],[AVGGIFT]],1)</f>
        <v>3.9</v>
      </c>
    </row>
    <row r="1455" spans="1:24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  <c r="N1455">
        <f>VLOOKUP(Table58[[#This Row],[CONTROLN]],vlookup_table[],2,FALSE)</f>
        <v>1</v>
      </c>
      <c r="O1455">
        <f>VLOOKUP(Table58[[#This Row],[CONTROLN]],vlookup_table[],4,FALSE)</f>
        <v>5801</v>
      </c>
      <c r="P1455" t="str">
        <f>VLOOKUP(Table58[[#This Row],[CONTROLN]],vlookup_table[],5,FALSE)</f>
        <v>R2</v>
      </c>
      <c r="Q1455">
        <f>VLOOKUP(Table58[[#This Row],[CONTROLN]],vlookup_table[],7,FALSE)</f>
        <v>12</v>
      </c>
      <c r="R1455">
        <f t="shared" si="66"/>
        <v>39</v>
      </c>
      <c r="S14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5" t="str">
        <f>IF(Table58[[#This Row],[GENDER]]="M","Hombre","Mujer")</f>
        <v>Hombre</v>
      </c>
      <c r="U1455" t="str">
        <f>_xlfn.CONCAT(Table58[[#This Row],[STATE]]," ", Table58[[#This Row],[DOMAIN]])</f>
        <v>NC R2</v>
      </c>
      <c r="V1455" s="2">
        <f t="shared" ca="1" si="67"/>
        <v>45915</v>
      </c>
      <c r="W1455" s="3">
        <f t="shared" ca="1" si="68"/>
        <v>45915.408431249998</v>
      </c>
      <c r="X1455">
        <f>ROUND(Table58[[#This Row],[AVGGIFT]],1)</f>
        <v>10.6</v>
      </c>
    </row>
    <row r="1456" spans="1:24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  <c r="N1456">
        <f>VLOOKUP(Table58[[#This Row],[CONTROLN]],vlookup_table[],2,FALSE)</f>
        <v>0</v>
      </c>
      <c r="O1456">
        <f>VLOOKUP(Table58[[#This Row],[CONTROLN]],vlookup_table[],4,FALSE)</f>
        <v>1808</v>
      </c>
      <c r="P1456" t="str">
        <f>VLOOKUP(Table58[[#This Row],[CONTROLN]],vlookup_table[],5,FALSE)</f>
        <v>C1</v>
      </c>
      <c r="Q1456">
        <f>VLOOKUP(Table58[[#This Row],[CONTROLN]],vlookup_table[],7,FALSE)</f>
        <v>15</v>
      </c>
      <c r="R1456">
        <f t="shared" si="66"/>
        <v>78</v>
      </c>
      <c r="S14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56" t="str">
        <f>IF(Table58[[#This Row],[GENDER]]="M","Hombre","Mujer")</f>
        <v>Hombre</v>
      </c>
      <c r="U1456" t="str">
        <f>_xlfn.CONCAT(Table58[[#This Row],[STATE]]," ", Table58[[#This Row],[DOMAIN]])</f>
        <v>TX C1</v>
      </c>
      <c r="V1456" s="2">
        <f t="shared" ca="1" si="67"/>
        <v>45915</v>
      </c>
      <c r="W1456" s="3">
        <f t="shared" ca="1" si="68"/>
        <v>45915.408431249998</v>
      </c>
      <c r="X1456">
        <f>ROUND(Table58[[#This Row],[AVGGIFT]],1)</f>
        <v>8.6999999999999993</v>
      </c>
    </row>
    <row r="1457" spans="1:24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  <c r="N1457">
        <f>VLOOKUP(Table58[[#This Row],[CONTROLN]],vlookup_table[],2,FALSE)</f>
        <v>0</v>
      </c>
      <c r="O1457">
        <f>VLOOKUP(Table58[[#This Row],[CONTROLN]],vlookup_table[],4,FALSE)</f>
        <v>2401</v>
      </c>
      <c r="P1457" t="str">
        <f>VLOOKUP(Table58[[#This Row],[CONTROLN]],vlookup_table[],5,FALSE)</f>
        <v>T3</v>
      </c>
      <c r="Q1457">
        <f>VLOOKUP(Table58[[#This Row],[CONTROLN]],vlookup_table[],7,FALSE)</f>
        <v>11</v>
      </c>
      <c r="R1457">
        <f t="shared" si="66"/>
        <v>73</v>
      </c>
      <c r="S14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57" t="str">
        <f>IF(Table58[[#This Row],[GENDER]]="M","Hombre","Mujer")</f>
        <v>Mujer</v>
      </c>
      <c r="U1457" t="str">
        <f>_xlfn.CONCAT(Table58[[#This Row],[STATE]]," ", Table58[[#This Row],[DOMAIN]])</f>
        <v>FL T3</v>
      </c>
      <c r="V1457" s="2">
        <f t="shared" ca="1" si="67"/>
        <v>45915</v>
      </c>
      <c r="W1457" s="3">
        <f t="shared" ca="1" si="68"/>
        <v>45915.408431249998</v>
      </c>
      <c r="X1457">
        <f>ROUND(Table58[[#This Row],[AVGGIFT]],1)</f>
        <v>8.8000000000000007</v>
      </c>
    </row>
    <row r="1458" spans="1:24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  <c r="N1458">
        <f>VLOOKUP(Table58[[#This Row],[CONTROLN]],vlookup_table[],2,FALSE)</f>
        <v>1002</v>
      </c>
      <c r="O1458">
        <f>VLOOKUP(Table58[[#This Row],[CONTROLN]],vlookup_table[],4,FALSE)</f>
        <v>1606</v>
      </c>
      <c r="P1458" t="str">
        <f>VLOOKUP(Table58[[#This Row],[CONTROLN]],vlookup_table[],5,FALSE)</f>
        <v>R2</v>
      </c>
      <c r="Q1458">
        <f>VLOOKUP(Table58[[#This Row],[CONTROLN]],vlookup_table[],7,FALSE)</f>
        <v>5</v>
      </c>
      <c r="R1458">
        <f t="shared" si="66"/>
        <v>81</v>
      </c>
      <c r="S14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8" t="str">
        <f>IF(Table58[[#This Row],[GENDER]]="M","Hombre","Mujer")</f>
        <v>Hombre</v>
      </c>
      <c r="U1458" t="str">
        <f>_xlfn.CONCAT(Table58[[#This Row],[STATE]]," ", Table58[[#This Row],[DOMAIN]])</f>
        <v>MI R2</v>
      </c>
      <c r="V1458" s="2">
        <f t="shared" ca="1" si="67"/>
        <v>45915</v>
      </c>
      <c r="W1458" s="3">
        <f t="shared" ca="1" si="68"/>
        <v>45915.408431249998</v>
      </c>
      <c r="X1458">
        <f>ROUND(Table58[[#This Row],[AVGGIFT]],1)</f>
        <v>6.7</v>
      </c>
    </row>
    <row r="1459" spans="1:24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  <c r="N1459">
        <f>VLOOKUP(Table58[[#This Row],[CONTROLN]],vlookup_table[],2,FALSE)</f>
        <v>2</v>
      </c>
      <c r="O1459">
        <f>VLOOKUP(Table58[[#This Row],[CONTROLN]],vlookup_table[],4,FALSE)</f>
        <v>0</v>
      </c>
      <c r="P1459" t="str">
        <f>VLOOKUP(Table58[[#This Row],[CONTROLN]],vlookup_table[],5,FALSE)</f>
        <v>R2</v>
      </c>
      <c r="Q1459">
        <f>VLOOKUP(Table58[[#This Row],[CONTROLN]],vlookup_table[],7,FALSE)</f>
        <v>5</v>
      </c>
      <c r="R1459" t="str">
        <f t="shared" si="66"/>
        <v/>
      </c>
      <c r="S14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59" t="str">
        <f>IF(Table58[[#This Row],[GENDER]]="M","Hombre","Mujer")</f>
        <v>Hombre</v>
      </c>
      <c r="U1459" t="str">
        <f>_xlfn.CONCAT(Table58[[#This Row],[STATE]]," ", Table58[[#This Row],[DOMAIN]])</f>
        <v>TX R2</v>
      </c>
      <c r="V1459" s="2">
        <f t="shared" ca="1" si="67"/>
        <v>45915</v>
      </c>
      <c r="W1459" s="3">
        <f t="shared" ca="1" si="68"/>
        <v>45915.408431249998</v>
      </c>
      <c r="X1459">
        <f>ROUND(Table58[[#This Row],[AVGGIFT]],1)</f>
        <v>5</v>
      </c>
    </row>
    <row r="1460" spans="1:24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  <c r="N1460">
        <f>VLOOKUP(Table58[[#This Row],[CONTROLN]],vlookup_table[],2,FALSE)</f>
        <v>2</v>
      </c>
      <c r="O1460">
        <f>VLOOKUP(Table58[[#This Row],[CONTROLN]],vlookup_table[],4,FALSE)</f>
        <v>2002</v>
      </c>
      <c r="P1460" t="str">
        <f>VLOOKUP(Table58[[#This Row],[CONTROLN]],vlookup_table[],5,FALSE)</f>
        <v>S2</v>
      </c>
      <c r="Q1460">
        <f>VLOOKUP(Table58[[#This Row],[CONTROLN]],vlookup_table[],7,FALSE)</f>
        <v>20</v>
      </c>
      <c r="R1460">
        <f t="shared" si="66"/>
        <v>77</v>
      </c>
      <c r="S14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60" t="str">
        <f>IF(Table58[[#This Row],[GENDER]]="M","Hombre","Mujer")</f>
        <v>Mujer</v>
      </c>
      <c r="U1460" t="str">
        <f>_xlfn.CONCAT(Table58[[#This Row],[STATE]]," ", Table58[[#This Row],[DOMAIN]])</f>
        <v>OR S2</v>
      </c>
      <c r="V1460" s="2">
        <f t="shared" ca="1" si="67"/>
        <v>45915</v>
      </c>
      <c r="W1460" s="3">
        <f t="shared" ca="1" si="68"/>
        <v>45915.408431249998</v>
      </c>
      <c r="X1460">
        <f>ROUND(Table58[[#This Row],[AVGGIFT]],1)</f>
        <v>13.2</v>
      </c>
    </row>
    <row r="1461" spans="1:24" x14ac:dyDescent="0.35">
      <c r="A1461">
        <v>19623</v>
      </c>
      <c r="B1461" t="s">
        <v>18</v>
      </c>
      <c r="C1461" t="s">
        <v>17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  <c r="N1461">
        <f>VLOOKUP(Table58[[#This Row],[CONTROLN]],vlookup_table[],2,FALSE)</f>
        <v>0</v>
      </c>
      <c r="O1461">
        <f>VLOOKUP(Table58[[#This Row],[CONTROLN]],vlookup_table[],4,FALSE)</f>
        <v>6201</v>
      </c>
      <c r="P1461" t="str">
        <f>VLOOKUP(Table58[[#This Row],[CONTROLN]],vlookup_table[],5,FALSE)</f>
        <v>T1</v>
      </c>
      <c r="Q1461">
        <f>VLOOKUP(Table58[[#This Row],[CONTROLN]],vlookup_table[],7,FALSE)</f>
        <v>14</v>
      </c>
      <c r="R1461">
        <f t="shared" si="66"/>
        <v>35</v>
      </c>
      <c r="S14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61" t="str">
        <f>IF(Table58[[#This Row],[GENDER]]="M","Hombre","Mujer")</f>
        <v>Mujer</v>
      </c>
      <c r="U1461" t="str">
        <f>_xlfn.CONCAT(Table58[[#This Row],[STATE]]," ", Table58[[#This Row],[DOMAIN]])</f>
        <v>NC T1</v>
      </c>
      <c r="V1461" s="2">
        <f t="shared" ca="1" si="67"/>
        <v>45915</v>
      </c>
      <c r="W1461" s="3">
        <f t="shared" ca="1" si="68"/>
        <v>45915.408431249998</v>
      </c>
      <c r="X1461">
        <f>ROUND(Table58[[#This Row],[AVGGIFT]],1)</f>
        <v>6.5</v>
      </c>
    </row>
    <row r="1462" spans="1:24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  <c r="N1462">
        <f>VLOOKUP(Table58[[#This Row],[CONTROLN]],vlookup_table[],2,FALSE)</f>
        <v>1</v>
      </c>
      <c r="O1462">
        <f>VLOOKUP(Table58[[#This Row],[CONTROLN]],vlookup_table[],4,FALSE)</f>
        <v>0</v>
      </c>
      <c r="P1462" t="str">
        <f>VLOOKUP(Table58[[#This Row],[CONTROLN]],vlookup_table[],5,FALSE)</f>
        <v>R2</v>
      </c>
      <c r="Q1462">
        <f>VLOOKUP(Table58[[#This Row],[CONTROLN]],vlookup_table[],7,FALSE)</f>
        <v>10</v>
      </c>
      <c r="R1462" t="str">
        <f t="shared" si="66"/>
        <v/>
      </c>
      <c r="S14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62" t="str">
        <f>IF(Table58[[#This Row],[GENDER]]="M","Hombre","Mujer")</f>
        <v>Hombre</v>
      </c>
      <c r="U1462" t="str">
        <f>_xlfn.CONCAT(Table58[[#This Row],[STATE]]," ", Table58[[#This Row],[DOMAIN]])</f>
        <v>CA R2</v>
      </c>
      <c r="V1462" s="2">
        <f t="shared" ca="1" si="67"/>
        <v>45915</v>
      </c>
      <c r="W1462" s="3">
        <f t="shared" ca="1" si="68"/>
        <v>45915.408431249998</v>
      </c>
      <c r="X1462">
        <f>ROUND(Table58[[#This Row],[AVGGIFT]],1)</f>
        <v>5.0999999999999996</v>
      </c>
    </row>
    <row r="1463" spans="1:24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  <c r="N1463">
        <f>VLOOKUP(Table58[[#This Row],[CONTROLN]],vlookup_table[],2,FALSE)</f>
        <v>0</v>
      </c>
      <c r="O1463">
        <f>VLOOKUP(Table58[[#This Row],[CONTROLN]],vlookup_table[],4,FALSE)</f>
        <v>5901</v>
      </c>
      <c r="P1463" t="str">
        <f>VLOOKUP(Table58[[#This Row],[CONTROLN]],vlookup_table[],5,FALSE)</f>
        <v>S1</v>
      </c>
      <c r="Q1463">
        <f>VLOOKUP(Table58[[#This Row],[CONTROLN]],vlookup_table[],7,FALSE)</f>
        <v>26</v>
      </c>
      <c r="R1463">
        <f t="shared" si="66"/>
        <v>38</v>
      </c>
      <c r="S14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63" t="str">
        <f>IF(Table58[[#This Row],[GENDER]]="M","Hombre","Mujer")</f>
        <v>Hombre</v>
      </c>
      <c r="U1463" t="str">
        <f>_xlfn.CONCAT(Table58[[#This Row],[STATE]]," ", Table58[[#This Row],[DOMAIN]])</f>
        <v>CA S1</v>
      </c>
      <c r="V1463" s="2">
        <f t="shared" ca="1" si="67"/>
        <v>45915</v>
      </c>
      <c r="W1463" s="3">
        <f t="shared" ca="1" si="68"/>
        <v>45915.408431249998</v>
      </c>
      <c r="X1463">
        <f>ROUND(Table58[[#This Row],[AVGGIFT]],1)</f>
        <v>16.399999999999999</v>
      </c>
    </row>
    <row r="1464" spans="1:24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  <c r="N1464">
        <f>VLOOKUP(Table58[[#This Row],[CONTROLN]],vlookup_table[],2,FALSE)</f>
        <v>0</v>
      </c>
      <c r="O1464">
        <f>VLOOKUP(Table58[[#This Row],[CONTROLN]],vlookup_table[],4,FALSE)</f>
        <v>5401</v>
      </c>
      <c r="P1464" t="str">
        <f>VLOOKUP(Table58[[#This Row],[CONTROLN]],vlookup_table[],5,FALSE)</f>
        <v>S2</v>
      </c>
      <c r="Q1464">
        <f>VLOOKUP(Table58[[#This Row],[CONTROLN]],vlookup_table[],7,FALSE)</f>
        <v>3</v>
      </c>
      <c r="R1464">
        <f t="shared" si="66"/>
        <v>43</v>
      </c>
      <c r="S14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64" t="str">
        <f>IF(Table58[[#This Row],[GENDER]]="M","Hombre","Mujer")</f>
        <v>Mujer</v>
      </c>
      <c r="U1464" t="str">
        <f>_xlfn.CONCAT(Table58[[#This Row],[STATE]]," ", Table58[[#This Row],[DOMAIN]])</f>
        <v>MO S2</v>
      </c>
      <c r="V1464" s="2">
        <f t="shared" ca="1" si="67"/>
        <v>45915</v>
      </c>
      <c r="W1464" s="3">
        <f t="shared" ca="1" si="68"/>
        <v>45915.408431249998</v>
      </c>
      <c r="X1464">
        <f>ROUND(Table58[[#This Row],[AVGGIFT]],1)</f>
        <v>4</v>
      </c>
    </row>
    <row r="1465" spans="1:24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  <c r="N1465">
        <f>VLOOKUP(Table58[[#This Row],[CONTROLN]],vlookup_table[],2,FALSE)</f>
        <v>2</v>
      </c>
      <c r="O1465">
        <f>VLOOKUP(Table58[[#This Row],[CONTROLN]],vlookup_table[],4,FALSE)</f>
        <v>2403</v>
      </c>
      <c r="P1465" t="str">
        <f>VLOOKUP(Table58[[#This Row],[CONTROLN]],vlookup_table[],5,FALSE)</f>
        <v>C3</v>
      </c>
      <c r="Q1465">
        <f>VLOOKUP(Table58[[#This Row],[CONTROLN]],vlookup_table[],7,FALSE)</f>
        <v>10</v>
      </c>
      <c r="R1465">
        <f t="shared" si="66"/>
        <v>73</v>
      </c>
      <c r="S14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65" t="str">
        <f>IF(Table58[[#This Row],[GENDER]]="M","Hombre","Mujer")</f>
        <v>Mujer</v>
      </c>
      <c r="U1465" t="str">
        <f>_xlfn.CONCAT(Table58[[#This Row],[STATE]]," ", Table58[[#This Row],[DOMAIN]])</f>
        <v>TX C3</v>
      </c>
      <c r="V1465" s="2">
        <f t="shared" ca="1" si="67"/>
        <v>45915</v>
      </c>
      <c r="W1465" s="3">
        <f t="shared" ca="1" si="68"/>
        <v>45915.408431249998</v>
      </c>
      <c r="X1465">
        <f>ROUND(Table58[[#This Row],[AVGGIFT]],1)</f>
        <v>8.3000000000000007</v>
      </c>
    </row>
    <row r="1466" spans="1:24" x14ac:dyDescent="0.35">
      <c r="A1466">
        <v>77695</v>
      </c>
      <c r="B1466" t="s">
        <v>36</v>
      </c>
      <c r="C1466" t="s">
        <v>14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  <c r="N1466">
        <f>VLOOKUP(Table58[[#This Row],[CONTROLN]],vlookup_table[],2,FALSE)</f>
        <v>1</v>
      </c>
      <c r="O1466">
        <f>VLOOKUP(Table58[[#This Row],[CONTROLN]],vlookup_table[],4,FALSE)</f>
        <v>5801</v>
      </c>
      <c r="P1466" t="str">
        <f>VLOOKUP(Table58[[#This Row],[CONTROLN]],vlookup_table[],5,FALSE)</f>
        <v>T1</v>
      </c>
      <c r="Q1466">
        <f>VLOOKUP(Table58[[#This Row],[CONTROLN]],vlookup_table[],7,FALSE)</f>
        <v>20</v>
      </c>
      <c r="R1466">
        <f t="shared" si="66"/>
        <v>39</v>
      </c>
      <c r="S14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66" t="str">
        <f>IF(Table58[[#This Row],[GENDER]]="M","Hombre","Mujer")</f>
        <v>Hombre</v>
      </c>
      <c r="U1466" t="str">
        <f>_xlfn.CONCAT(Table58[[#This Row],[STATE]]," ", Table58[[#This Row],[DOMAIN]])</f>
        <v>WI T1</v>
      </c>
      <c r="V1466" s="2">
        <f t="shared" ca="1" si="67"/>
        <v>45915</v>
      </c>
      <c r="W1466" s="3">
        <f t="shared" ca="1" si="68"/>
        <v>45915.408431249998</v>
      </c>
      <c r="X1466">
        <f>ROUND(Table58[[#This Row],[AVGGIFT]],1)</f>
        <v>15</v>
      </c>
    </row>
    <row r="1467" spans="1:24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  <c r="N1467">
        <f>VLOOKUP(Table58[[#This Row],[CONTROLN]],vlookup_table[],2,FALSE)</f>
        <v>0</v>
      </c>
      <c r="O1467">
        <f>VLOOKUP(Table58[[#This Row],[CONTROLN]],vlookup_table[],4,FALSE)</f>
        <v>2505</v>
      </c>
      <c r="P1467" t="str">
        <f>VLOOKUP(Table58[[#This Row],[CONTROLN]],vlookup_table[],5,FALSE)</f>
        <v>C3</v>
      </c>
      <c r="Q1467">
        <f>VLOOKUP(Table58[[#This Row],[CONTROLN]],vlookup_table[],7,FALSE)</f>
        <v>5</v>
      </c>
      <c r="R1467">
        <f t="shared" si="66"/>
        <v>72</v>
      </c>
      <c r="S14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67" t="str">
        <f>IF(Table58[[#This Row],[GENDER]]="M","Hombre","Mujer")</f>
        <v>Hombre</v>
      </c>
      <c r="U1467" t="str">
        <f>_xlfn.CONCAT(Table58[[#This Row],[STATE]]," ", Table58[[#This Row],[DOMAIN]])</f>
        <v>NC C3</v>
      </c>
      <c r="V1467" s="2">
        <f t="shared" ca="1" si="67"/>
        <v>45915</v>
      </c>
      <c r="W1467" s="3">
        <f t="shared" ca="1" si="68"/>
        <v>45915.408431249998</v>
      </c>
      <c r="X1467">
        <f>ROUND(Table58[[#This Row],[AVGGIFT]],1)</f>
        <v>5</v>
      </c>
    </row>
    <row r="1468" spans="1:24" x14ac:dyDescent="0.35">
      <c r="A1468">
        <v>80893</v>
      </c>
      <c r="B1468" t="s">
        <v>36</v>
      </c>
      <c r="C1468" t="s">
        <v>14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  <c r="N1468">
        <f>VLOOKUP(Table58[[#This Row],[CONTROLN]],vlookup_table[],2,FALSE)</f>
        <v>1</v>
      </c>
      <c r="O1468">
        <f>VLOOKUP(Table58[[#This Row],[CONTROLN]],vlookup_table[],4,FALSE)</f>
        <v>1507</v>
      </c>
      <c r="P1468" t="str">
        <f>VLOOKUP(Table58[[#This Row],[CONTROLN]],vlookup_table[],5,FALSE)</f>
        <v>T2</v>
      </c>
      <c r="Q1468">
        <f>VLOOKUP(Table58[[#This Row],[CONTROLN]],vlookup_table[],7,FALSE)</f>
        <v>25</v>
      </c>
      <c r="R1468">
        <f t="shared" si="66"/>
        <v>81</v>
      </c>
      <c r="S14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68" t="str">
        <f>IF(Table58[[#This Row],[GENDER]]="M","Hombre","Mujer")</f>
        <v>Hombre</v>
      </c>
      <c r="U1468" t="str">
        <f>_xlfn.CONCAT(Table58[[#This Row],[STATE]]," ", Table58[[#This Row],[DOMAIN]])</f>
        <v>WI T2</v>
      </c>
      <c r="V1468" s="2">
        <f t="shared" ca="1" si="67"/>
        <v>45915</v>
      </c>
      <c r="W1468" s="3">
        <f t="shared" ca="1" si="68"/>
        <v>45915.408431249998</v>
      </c>
      <c r="X1468">
        <f>ROUND(Table58[[#This Row],[AVGGIFT]],1)</f>
        <v>8.3000000000000007</v>
      </c>
    </row>
    <row r="1469" spans="1:24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  <c r="N1469">
        <f>VLOOKUP(Table58[[#This Row],[CONTROLN]],vlookup_table[],2,FALSE)</f>
        <v>28</v>
      </c>
      <c r="O1469">
        <f>VLOOKUP(Table58[[#This Row],[CONTROLN]],vlookup_table[],4,FALSE)</f>
        <v>5901</v>
      </c>
      <c r="P1469" t="str">
        <f>VLOOKUP(Table58[[#This Row],[CONTROLN]],vlookup_table[],5,FALSE)</f>
        <v>R2</v>
      </c>
      <c r="Q1469">
        <f>VLOOKUP(Table58[[#This Row],[CONTROLN]],vlookup_table[],7,FALSE)</f>
        <v>10</v>
      </c>
      <c r="R1469">
        <f t="shared" si="66"/>
        <v>38</v>
      </c>
      <c r="S14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69" t="str">
        <f>IF(Table58[[#This Row],[GENDER]]="M","Hombre","Mujer")</f>
        <v>Mujer</v>
      </c>
      <c r="U1469" t="str">
        <f>_xlfn.CONCAT(Table58[[#This Row],[STATE]]," ", Table58[[#This Row],[DOMAIN]])</f>
        <v>CA R2</v>
      </c>
      <c r="V1469" s="2">
        <f t="shared" ca="1" si="67"/>
        <v>45915</v>
      </c>
      <c r="W1469" s="3">
        <f t="shared" ca="1" si="68"/>
        <v>45915.408431249998</v>
      </c>
      <c r="X1469">
        <f>ROUND(Table58[[#This Row],[AVGGIFT]],1)</f>
        <v>5.6</v>
      </c>
    </row>
    <row r="1470" spans="1:24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  <c r="N1470">
        <f>VLOOKUP(Table58[[#This Row],[CONTROLN]],vlookup_table[],2,FALSE)</f>
        <v>2</v>
      </c>
      <c r="O1470">
        <f>VLOOKUP(Table58[[#This Row],[CONTROLN]],vlookup_table[],4,FALSE)</f>
        <v>2407</v>
      </c>
      <c r="P1470" t="str">
        <f>VLOOKUP(Table58[[#This Row],[CONTROLN]],vlookup_table[],5,FALSE)</f>
        <v>C2</v>
      </c>
      <c r="Q1470">
        <f>VLOOKUP(Table58[[#This Row],[CONTROLN]],vlookup_table[],7,FALSE)</f>
        <v>50</v>
      </c>
      <c r="R1470">
        <f t="shared" si="66"/>
        <v>72</v>
      </c>
      <c r="S14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70" t="str">
        <f>IF(Table58[[#This Row],[GENDER]]="M","Hombre","Mujer")</f>
        <v>Mujer</v>
      </c>
      <c r="U1470" t="str">
        <f>_xlfn.CONCAT(Table58[[#This Row],[STATE]]," ", Table58[[#This Row],[DOMAIN]])</f>
        <v>GA C2</v>
      </c>
      <c r="V1470" s="2">
        <f t="shared" ca="1" si="67"/>
        <v>45915</v>
      </c>
      <c r="W1470" s="3">
        <f t="shared" ca="1" si="68"/>
        <v>45915.408431249998</v>
      </c>
      <c r="X1470">
        <f>ROUND(Table58[[#This Row],[AVGGIFT]],1)</f>
        <v>31</v>
      </c>
    </row>
    <row r="1471" spans="1:24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  <c r="N1471">
        <f>VLOOKUP(Table58[[#This Row],[CONTROLN]],vlookup_table[],2,FALSE)</f>
        <v>0</v>
      </c>
      <c r="O1471">
        <f>VLOOKUP(Table58[[#This Row],[CONTROLN]],vlookup_table[],4,FALSE)</f>
        <v>3601</v>
      </c>
      <c r="P1471" t="str">
        <f>VLOOKUP(Table58[[#This Row],[CONTROLN]],vlookup_table[],5,FALSE)</f>
        <v>R3</v>
      </c>
      <c r="Q1471">
        <f>VLOOKUP(Table58[[#This Row],[CONTROLN]],vlookup_table[],7,FALSE)</f>
        <v>10</v>
      </c>
      <c r="R1471">
        <f t="shared" si="66"/>
        <v>61</v>
      </c>
      <c r="S14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71" t="str">
        <f>IF(Table58[[#This Row],[GENDER]]="M","Hombre","Mujer")</f>
        <v>Hombre</v>
      </c>
      <c r="U1471" t="str">
        <f>_xlfn.CONCAT(Table58[[#This Row],[STATE]]," ", Table58[[#This Row],[DOMAIN]])</f>
        <v>IL R3</v>
      </c>
      <c r="V1471" s="2">
        <f t="shared" ca="1" si="67"/>
        <v>45915</v>
      </c>
      <c r="W1471" s="3">
        <f t="shared" ca="1" si="68"/>
        <v>45915.408431249998</v>
      </c>
      <c r="X1471">
        <f>ROUND(Table58[[#This Row],[AVGGIFT]],1)</f>
        <v>7.5</v>
      </c>
    </row>
    <row r="1472" spans="1:24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  <c r="N1472">
        <f>VLOOKUP(Table58[[#This Row],[CONTROLN]],vlookup_table[],2,FALSE)</f>
        <v>1</v>
      </c>
      <c r="O1472">
        <f>VLOOKUP(Table58[[#This Row],[CONTROLN]],vlookup_table[],4,FALSE)</f>
        <v>3901</v>
      </c>
      <c r="P1472" t="str">
        <f>VLOOKUP(Table58[[#This Row],[CONTROLN]],vlookup_table[],5,FALSE)</f>
        <v>R2</v>
      </c>
      <c r="Q1472">
        <f>VLOOKUP(Table58[[#This Row],[CONTROLN]],vlookup_table[],7,FALSE)</f>
        <v>6</v>
      </c>
      <c r="R1472">
        <f t="shared" si="66"/>
        <v>58</v>
      </c>
      <c r="S14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72" t="str">
        <f>IF(Table58[[#This Row],[GENDER]]="M","Hombre","Mujer")</f>
        <v>Hombre</v>
      </c>
      <c r="U1472" t="str">
        <f>_xlfn.CONCAT(Table58[[#This Row],[STATE]]," ", Table58[[#This Row],[DOMAIN]])</f>
        <v>UT R2</v>
      </c>
      <c r="V1472" s="2">
        <f t="shared" ca="1" si="67"/>
        <v>45915</v>
      </c>
      <c r="W1472" s="3">
        <f t="shared" ca="1" si="68"/>
        <v>45915.408431249998</v>
      </c>
      <c r="X1472">
        <f>ROUND(Table58[[#This Row],[AVGGIFT]],1)</f>
        <v>5.5</v>
      </c>
    </row>
    <row r="1473" spans="1:24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  <c r="N1473">
        <f>VLOOKUP(Table58[[#This Row],[CONTROLN]],vlookup_table[],2,FALSE)</f>
        <v>2</v>
      </c>
      <c r="O1473">
        <f>VLOOKUP(Table58[[#This Row],[CONTROLN]],vlookup_table[],4,FALSE)</f>
        <v>1001</v>
      </c>
      <c r="P1473" t="str">
        <f>VLOOKUP(Table58[[#This Row],[CONTROLN]],vlookup_table[],5,FALSE)</f>
        <v>T1</v>
      </c>
      <c r="Q1473">
        <f>VLOOKUP(Table58[[#This Row],[CONTROLN]],vlookup_table[],7,FALSE)</f>
        <v>23</v>
      </c>
      <c r="R1473">
        <f t="shared" si="66"/>
        <v>87</v>
      </c>
      <c r="S14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73" t="str">
        <f>IF(Table58[[#This Row],[GENDER]]="M","Hombre","Mujer")</f>
        <v>Mujer</v>
      </c>
      <c r="U1473" t="str">
        <f>_xlfn.CONCAT(Table58[[#This Row],[STATE]]," ", Table58[[#This Row],[DOMAIN]])</f>
        <v>WA T1</v>
      </c>
      <c r="V1473" s="2">
        <f t="shared" ca="1" si="67"/>
        <v>45915</v>
      </c>
      <c r="W1473" s="3">
        <f t="shared" ca="1" si="68"/>
        <v>45915.408431249998</v>
      </c>
      <c r="X1473">
        <f>ROUND(Table58[[#This Row],[AVGGIFT]],1)</f>
        <v>13.6</v>
      </c>
    </row>
    <row r="1474" spans="1:24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  <c r="N1474">
        <f>VLOOKUP(Table58[[#This Row],[CONTROLN]],vlookup_table[],2,FALSE)</f>
        <v>1</v>
      </c>
      <c r="O1474">
        <f>VLOOKUP(Table58[[#This Row],[CONTROLN]],vlookup_table[],4,FALSE)</f>
        <v>4301</v>
      </c>
      <c r="P1474" t="str">
        <f>VLOOKUP(Table58[[#This Row],[CONTROLN]],vlookup_table[],5,FALSE)</f>
        <v>C3</v>
      </c>
      <c r="Q1474">
        <f>VLOOKUP(Table58[[#This Row],[CONTROLN]],vlookup_table[],7,FALSE)</f>
        <v>15</v>
      </c>
      <c r="R1474">
        <f t="shared" ref="R1474:R1537" si="69">IF(OR(O1474="",O1474=0),"",(1997-(1900+INT(O1474/100)))-IF(MOD(O1474,100)&gt;6,1,0))</f>
        <v>54</v>
      </c>
      <c r="S14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74" t="str">
        <f>IF(Table58[[#This Row],[GENDER]]="M","Hombre","Mujer")</f>
        <v>Hombre</v>
      </c>
      <c r="U1474" t="str">
        <f>_xlfn.CONCAT(Table58[[#This Row],[STATE]]," ", Table58[[#This Row],[DOMAIN]])</f>
        <v>IA C3</v>
      </c>
      <c r="V1474" s="2">
        <f t="shared" ref="V1474:V1537" ca="1" si="70">TODAY()</f>
        <v>45915</v>
      </c>
      <c r="W1474" s="3">
        <f t="shared" ref="W1474:W1537" ca="1" si="71">NOW()</f>
        <v>45915.408431249998</v>
      </c>
      <c r="X1474">
        <f>ROUND(Table58[[#This Row],[AVGGIFT]],1)</f>
        <v>12.5</v>
      </c>
    </row>
    <row r="1475" spans="1:24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  <c r="N1475">
        <f>VLOOKUP(Table58[[#This Row],[CONTROLN]],vlookup_table[],2,FALSE)</f>
        <v>1</v>
      </c>
      <c r="O1475">
        <f>VLOOKUP(Table58[[#This Row],[CONTROLN]],vlookup_table[],4,FALSE)</f>
        <v>0</v>
      </c>
      <c r="P1475" t="str">
        <f>VLOOKUP(Table58[[#This Row],[CONTROLN]],vlookup_table[],5,FALSE)</f>
        <v>C2</v>
      </c>
      <c r="Q1475">
        <f>VLOOKUP(Table58[[#This Row],[CONTROLN]],vlookup_table[],7,FALSE)</f>
        <v>20</v>
      </c>
      <c r="R1475" t="str">
        <f t="shared" si="69"/>
        <v/>
      </c>
      <c r="S14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75" t="str">
        <f>IF(Table58[[#This Row],[GENDER]]="M","Hombre","Mujer")</f>
        <v>Hombre</v>
      </c>
      <c r="U1475" t="str">
        <f>_xlfn.CONCAT(Table58[[#This Row],[STATE]]," ", Table58[[#This Row],[DOMAIN]])</f>
        <v>CA C2</v>
      </c>
      <c r="V1475" s="2">
        <f t="shared" ca="1" si="70"/>
        <v>45915</v>
      </c>
      <c r="W1475" s="3">
        <f t="shared" ca="1" si="71"/>
        <v>45915.408431249998</v>
      </c>
      <c r="X1475">
        <f>ROUND(Table58[[#This Row],[AVGGIFT]],1)</f>
        <v>11.2</v>
      </c>
    </row>
    <row r="1476" spans="1:24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  <c r="N1476">
        <f>VLOOKUP(Table58[[#This Row],[CONTROLN]],vlookup_table[],2,FALSE)</f>
        <v>1</v>
      </c>
      <c r="O1476">
        <f>VLOOKUP(Table58[[#This Row],[CONTROLN]],vlookup_table[],4,FALSE)</f>
        <v>5001</v>
      </c>
      <c r="P1476" t="str">
        <f>VLOOKUP(Table58[[#This Row],[CONTROLN]],vlookup_table[],5,FALSE)</f>
        <v>T1</v>
      </c>
      <c r="Q1476">
        <f>VLOOKUP(Table58[[#This Row],[CONTROLN]],vlookup_table[],7,FALSE)</f>
        <v>15</v>
      </c>
      <c r="R1476">
        <f t="shared" si="69"/>
        <v>47</v>
      </c>
      <c r="S14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76" t="str">
        <f>IF(Table58[[#This Row],[GENDER]]="M","Hombre","Mujer")</f>
        <v>Hombre</v>
      </c>
      <c r="U1476" t="str">
        <f>_xlfn.CONCAT(Table58[[#This Row],[STATE]]," ", Table58[[#This Row],[DOMAIN]])</f>
        <v>NC T1</v>
      </c>
      <c r="V1476" s="2">
        <f t="shared" ca="1" si="70"/>
        <v>45915</v>
      </c>
      <c r="W1476" s="3">
        <f t="shared" ca="1" si="71"/>
        <v>45915.408431249998</v>
      </c>
      <c r="X1476">
        <f>ROUND(Table58[[#This Row],[AVGGIFT]],1)</f>
        <v>15</v>
      </c>
    </row>
    <row r="1477" spans="1:24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  <c r="N1477">
        <f>VLOOKUP(Table58[[#This Row],[CONTROLN]],vlookup_table[],2,FALSE)</f>
        <v>0</v>
      </c>
      <c r="O1477">
        <f>VLOOKUP(Table58[[#This Row],[CONTROLN]],vlookup_table[],4,FALSE)</f>
        <v>3601</v>
      </c>
      <c r="P1477" t="str">
        <f>VLOOKUP(Table58[[#This Row],[CONTROLN]],vlookup_table[],5,FALSE)</f>
        <v>T2</v>
      </c>
      <c r="Q1477">
        <f>VLOOKUP(Table58[[#This Row],[CONTROLN]],vlookup_table[],7,FALSE)</f>
        <v>10</v>
      </c>
      <c r="R1477">
        <f t="shared" si="69"/>
        <v>61</v>
      </c>
      <c r="S14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77" t="str">
        <f>IF(Table58[[#This Row],[GENDER]]="M","Hombre","Mujer")</f>
        <v>Hombre</v>
      </c>
      <c r="U1477" t="str">
        <f>_xlfn.CONCAT(Table58[[#This Row],[STATE]]," ", Table58[[#This Row],[DOMAIN]])</f>
        <v>MN T2</v>
      </c>
      <c r="V1477" s="2">
        <f t="shared" ca="1" si="70"/>
        <v>45915</v>
      </c>
      <c r="W1477" s="3">
        <f t="shared" ca="1" si="71"/>
        <v>45915.408431249998</v>
      </c>
      <c r="X1477">
        <f>ROUND(Table58[[#This Row],[AVGGIFT]],1)</f>
        <v>8.5</v>
      </c>
    </row>
    <row r="1478" spans="1:24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  <c r="N1478">
        <f>VLOOKUP(Table58[[#This Row],[CONTROLN]],vlookup_table[],2,FALSE)</f>
        <v>2</v>
      </c>
      <c r="O1478">
        <f>VLOOKUP(Table58[[#This Row],[CONTROLN]],vlookup_table[],4,FALSE)</f>
        <v>4601</v>
      </c>
      <c r="P1478" t="str">
        <f>VLOOKUP(Table58[[#This Row],[CONTROLN]],vlookup_table[],5,FALSE)</f>
        <v>T2</v>
      </c>
      <c r="Q1478">
        <f>VLOOKUP(Table58[[#This Row],[CONTROLN]],vlookup_table[],7,FALSE)</f>
        <v>5</v>
      </c>
      <c r="R1478">
        <f t="shared" si="69"/>
        <v>51</v>
      </c>
      <c r="S14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78" t="str">
        <f>IF(Table58[[#This Row],[GENDER]]="M","Hombre","Mujer")</f>
        <v>Hombre</v>
      </c>
      <c r="U1478" t="str">
        <f>_xlfn.CONCAT(Table58[[#This Row],[STATE]]," ", Table58[[#This Row],[DOMAIN]])</f>
        <v>NC T2</v>
      </c>
      <c r="V1478" s="2">
        <f t="shared" ca="1" si="70"/>
        <v>45915</v>
      </c>
      <c r="W1478" s="3">
        <f t="shared" ca="1" si="71"/>
        <v>45915.408431249998</v>
      </c>
      <c r="X1478">
        <f>ROUND(Table58[[#This Row],[AVGGIFT]],1)</f>
        <v>5</v>
      </c>
    </row>
    <row r="1479" spans="1:24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  <c r="N1479">
        <f>VLOOKUP(Table58[[#This Row],[CONTROLN]],vlookup_table[],2,FALSE)</f>
        <v>1</v>
      </c>
      <c r="O1479">
        <f>VLOOKUP(Table58[[#This Row],[CONTROLN]],vlookup_table[],4,FALSE)</f>
        <v>2111</v>
      </c>
      <c r="P1479" t="str">
        <f>VLOOKUP(Table58[[#This Row],[CONTROLN]],vlookup_table[],5,FALSE)</f>
        <v>T1</v>
      </c>
      <c r="Q1479">
        <f>VLOOKUP(Table58[[#This Row],[CONTROLN]],vlookup_table[],7,FALSE)</f>
        <v>5</v>
      </c>
      <c r="R1479">
        <f t="shared" si="69"/>
        <v>75</v>
      </c>
      <c r="S14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79" t="str">
        <f>IF(Table58[[#This Row],[GENDER]]="M","Hombre","Mujer")</f>
        <v>Hombre</v>
      </c>
      <c r="U1479" t="str">
        <f>_xlfn.CONCAT(Table58[[#This Row],[STATE]]," ", Table58[[#This Row],[DOMAIN]])</f>
        <v>CA T1</v>
      </c>
      <c r="V1479" s="2">
        <f t="shared" ca="1" si="70"/>
        <v>45915</v>
      </c>
      <c r="W1479" s="3">
        <f t="shared" ca="1" si="71"/>
        <v>45915.408431249998</v>
      </c>
      <c r="X1479">
        <f>ROUND(Table58[[#This Row],[AVGGIFT]],1)</f>
        <v>5.0999999999999996</v>
      </c>
    </row>
    <row r="1480" spans="1:24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  <c r="N1480">
        <f>VLOOKUP(Table58[[#This Row],[CONTROLN]],vlookup_table[],2,FALSE)</f>
        <v>0</v>
      </c>
      <c r="O1480">
        <f>VLOOKUP(Table58[[#This Row],[CONTROLN]],vlookup_table[],4,FALSE)</f>
        <v>0</v>
      </c>
      <c r="P1480" t="str">
        <f>VLOOKUP(Table58[[#This Row],[CONTROLN]],vlookup_table[],5,FALSE)</f>
        <v>T2</v>
      </c>
      <c r="Q1480">
        <f>VLOOKUP(Table58[[#This Row],[CONTROLN]],vlookup_table[],7,FALSE)</f>
        <v>10</v>
      </c>
      <c r="R1480" t="str">
        <f t="shared" si="69"/>
        <v/>
      </c>
      <c r="S14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80" t="str">
        <f>IF(Table58[[#This Row],[GENDER]]="M","Hombre","Mujer")</f>
        <v>Mujer</v>
      </c>
      <c r="U1480" t="str">
        <f>_xlfn.CONCAT(Table58[[#This Row],[STATE]]," ", Table58[[#This Row],[DOMAIN]])</f>
        <v>OR T2</v>
      </c>
      <c r="V1480" s="2">
        <f t="shared" ca="1" si="70"/>
        <v>45915</v>
      </c>
      <c r="W1480" s="3">
        <f t="shared" ca="1" si="71"/>
        <v>45915.408431249998</v>
      </c>
      <c r="X1480">
        <f>ROUND(Table58[[#This Row],[AVGGIFT]],1)</f>
        <v>7.5</v>
      </c>
    </row>
    <row r="1481" spans="1:24" x14ac:dyDescent="0.35">
      <c r="A1481">
        <v>127166</v>
      </c>
      <c r="B1481" t="s">
        <v>21</v>
      </c>
      <c r="C1481" t="s">
        <v>109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  <c r="N1481">
        <f>VLOOKUP(Table58[[#This Row],[CONTROLN]],vlookup_table[],2,FALSE)</f>
        <v>1002</v>
      </c>
      <c r="O1481">
        <f>VLOOKUP(Table58[[#This Row],[CONTROLN]],vlookup_table[],4,FALSE)</f>
        <v>2512</v>
      </c>
      <c r="P1481" t="str">
        <f>VLOOKUP(Table58[[#This Row],[CONTROLN]],vlookup_table[],5,FALSE)</f>
        <v>S1</v>
      </c>
      <c r="Q1481">
        <f>VLOOKUP(Table58[[#This Row],[CONTROLN]],vlookup_table[],7,FALSE)</f>
        <v>30</v>
      </c>
      <c r="R1481">
        <f t="shared" si="69"/>
        <v>71</v>
      </c>
      <c r="S14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81" t="str">
        <f>IF(Table58[[#This Row],[GENDER]]="M","Hombre","Mujer")</f>
        <v>Mujer</v>
      </c>
      <c r="U1481" t="str">
        <f>_xlfn.CONCAT(Table58[[#This Row],[STATE]]," ", Table58[[#This Row],[DOMAIN]])</f>
        <v>TX S1</v>
      </c>
      <c r="V1481" s="2">
        <f t="shared" ca="1" si="70"/>
        <v>45915</v>
      </c>
      <c r="W1481" s="3">
        <f t="shared" ca="1" si="71"/>
        <v>45915.408431249998</v>
      </c>
      <c r="X1481">
        <f>ROUND(Table58[[#This Row],[AVGGIFT]],1)</f>
        <v>18.5</v>
      </c>
    </row>
    <row r="1482" spans="1:24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  <c r="N1482">
        <f>VLOOKUP(Table58[[#This Row],[CONTROLN]],vlookup_table[],2,FALSE)</f>
        <v>0</v>
      </c>
      <c r="O1482">
        <f>VLOOKUP(Table58[[#This Row],[CONTROLN]],vlookup_table[],4,FALSE)</f>
        <v>2001</v>
      </c>
      <c r="P1482" t="str">
        <f>VLOOKUP(Table58[[#This Row],[CONTROLN]],vlookup_table[],5,FALSE)</f>
        <v>C2</v>
      </c>
      <c r="Q1482">
        <f>VLOOKUP(Table58[[#This Row],[CONTROLN]],vlookup_table[],7,FALSE)</f>
        <v>5</v>
      </c>
      <c r="R1482">
        <f t="shared" si="69"/>
        <v>77</v>
      </c>
      <c r="S14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82" t="str">
        <f>IF(Table58[[#This Row],[GENDER]]="M","Hombre","Mujer")</f>
        <v>Mujer</v>
      </c>
      <c r="U1482" t="str">
        <f>_xlfn.CONCAT(Table58[[#This Row],[STATE]]," ", Table58[[#This Row],[DOMAIN]])</f>
        <v>CA C2</v>
      </c>
      <c r="V1482" s="2">
        <f t="shared" ca="1" si="70"/>
        <v>45915</v>
      </c>
      <c r="W1482" s="3">
        <f t="shared" ca="1" si="71"/>
        <v>45915.408431249998</v>
      </c>
      <c r="X1482">
        <f>ROUND(Table58[[#This Row],[AVGGIFT]],1)</f>
        <v>5.6</v>
      </c>
    </row>
    <row r="1483" spans="1:24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  <c r="N1483">
        <f>VLOOKUP(Table58[[#This Row],[CONTROLN]],vlookup_table[],2,FALSE)</f>
        <v>1</v>
      </c>
      <c r="O1483">
        <f>VLOOKUP(Table58[[#This Row],[CONTROLN]],vlookup_table[],4,FALSE)</f>
        <v>2104</v>
      </c>
      <c r="P1483" t="str">
        <f>VLOOKUP(Table58[[#This Row],[CONTROLN]],vlookup_table[],5,FALSE)</f>
        <v>U1</v>
      </c>
      <c r="Q1483">
        <f>VLOOKUP(Table58[[#This Row],[CONTROLN]],vlookup_table[],7,FALSE)</f>
        <v>15</v>
      </c>
      <c r="R1483">
        <f t="shared" si="69"/>
        <v>76</v>
      </c>
      <c r="S14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83" t="str">
        <f>IF(Table58[[#This Row],[GENDER]]="M","Hombre","Mujer")</f>
        <v>Hombre</v>
      </c>
      <c r="U1483" t="str">
        <f>_xlfn.CONCAT(Table58[[#This Row],[STATE]]," ", Table58[[#This Row],[DOMAIN]])</f>
        <v>CA U1</v>
      </c>
      <c r="V1483" s="2">
        <f t="shared" ca="1" si="70"/>
        <v>45915</v>
      </c>
      <c r="W1483" s="3">
        <f t="shared" ca="1" si="71"/>
        <v>45915.408431249998</v>
      </c>
      <c r="X1483">
        <f>ROUND(Table58[[#This Row],[AVGGIFT]],1)</f>
        <v>6.4</v>
      </c>
    </row>
    <row r="1484" spans="1:24" x14ac:dyDescent="0.35">
      <c r="A1484">
        <v>20583</v>
      </c>
      <c r="B1484" t="s">
        <v>18</v>
      </c>
      <c r="C1484" t="s">
        <v>17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  <c r="N1484">
        <f>VLOOKUP(Table58[[#This Row],[CONTROLN]],vlookup_table[],2,FALSE)</f>
        <v>28</v>
      </c>
      <c r="O1484">
        <f>VLOOKUP(Table58[[#This Row],[CONTROLN]],vlookup_table[],4,FALSE)</f>
        <v>2801</v>
      </c>
      <c r="P1484" t="str">
        <f>VLOOKUP(Table58[[#This Row],[CONTROLN]],vlookup_table[],5,FALSE)</f>
        <v>C1</v>
      </c>
      <c r="Q1484">
        <f>VLOOKUP(Table58[[#This Row],[CONTROLN]],vlookup_table[],7,FALSE)</f>
        <v>14</v>
      </c>
      <c r="R1484">
        <f t="shared" si="69"/>
        <v>69</v>
      </c>
      <c r="S14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84" t="str">
        <f>IF(Table58[[#This Row],[GENDER]]="M","Hombre","Mujer")</f>
        <v>Mujer</v>
      </c>
      <c r="U1484" t="str">
        <f>_xlfn.CONCAT(Table58[[#This Row],[STATE]]," ", Table58[[#This Row],[DOMAIN]])</f>
        <v>NC C1</v>
      </c>
      <c r="V1484" s="2">
        <f t="shared" ca="1" si="70"/>
        <v>45915</v>
      </c>
      <c r="W1484" s="3">
        <f t="shared" ca="1" si="71"/>
        <v>45915.408431249998</v>
      </c>
      <c r="X1484">
        <f>ROUND(Table58[[#This Row],[AVGGIFT]],1)</f>
        <v>8.1</v>
      </c>
    </row>
    <row r="1485" spans="1:24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  <c r="N1485">
        <f>VLOOKUP(Table58[[#This Row],[CONTROLN]],vlookup_table[],2,FALSE)</f>
        <v>2</v>
      </c>
      <c r="O1485">
        <f>VLOOKUP(Table58[[#This Row],[CONTROLN]],vlookup_table[],4,FALSE)</f>
        <v>0</v>
      </c>
      <c r="P1485" t="str">
        <f>VLOOKUP(Table58[[#This Row],[CONTROLN]],vlookup_table[],5,FALSE)</f>
        <v>U4</v>
      </c>
      <c r="Q1485">
        <f>VLOOKUP(Table58[[#This Row],[CONTROLN]],vlookup_table[],7,FALSE)</f>
        <v>25</v>
      </c>
      <c r="R1485" t="str">
        <f t="shared" si="69"/>
        <v/>
      </c>
      <c r="S14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85" t="str">
        <f>IF(Table58[[#This Row],[GENDER]]="M","Hombre","Mujer")</f>
        <v>Mujer</v>
      </c>
      <c r="U1485" t="str">
        <f>_xlfn.CONCAT(Table58[[#This Row],[STATE]]," ", Table58[[#This Row],[DOMAIN]])</f>
        <v>CA U4</v>
      </c>
      <c r="V1485" s="2">
        <f t="shared" ca="1" si="70"/>
        <v>45915</v>
      </c>
      <c r="W1485" s="3">
        <f t="shared" ca="1" si="71"/>
        <v>45915.408431249998</v>
      </c>
      <c r="X1485">
        <f>ROUND(Table58[[#This Row],[AVGGIFT]],1)</f>
        <v>18.8</v>
      </c>
    </row>
    <row r="1486" spans="1:24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  <c r="N1486">
        <f>VLOOKUP(Table58[[#This Row],[CONTROLN]],vlookup_table[],2,FALSE)</f>
        <v>2</v>
      </c>
      <c r="O1486">
        <f>VLOOKUP(Table58[[#This Row],[CONTROLN]],vlookup_table[],4,FALSE)</f>
        <v>2211</v>
      </c>
      <c r="P1486" t="str">
        <f>VLOOKUP(Table58[[#This Row],[CONTROLN]],vlookup_table[],5,FALSE)</f>
        <v>T2</v>
      </c>
      <c r="Q1486">
        <f>VLOOKUP(Table58[[#This Row],[CONTROLN]],vlookup_table[],7,FALSE)</f>
        <v>12</v>
      </c>
      <c r="R1486">
        <f t="shared" si="69"/>
        <v>74</v>
      </c>
      <c r="S14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86" t="str">
        <f>IF(Table58[[#This Row],[GENDER]]="M","Hombre","Mujer")</f>
        <v>Mujer</v>
      </c>
      <c r="U1486" t="str">
        <f>_xlfn.CONCAT(Table58[[#This Row],[STATE]]," ", Table58[[#This Row],[DOMAIN]])</f>
        <v>LA T2</v>
      </c>
      <c r="V1486" s="2">
        <f t="shared" ca="1" si="70"/>
        <v>45915</v>
      </c>
      <c r="W1486" s="3">
        <f t="shared" ca="1" si="71"/>
        <v>45915.408431249998</v>
      </c>
      <c r="X1486">
        <f>ROUND(Table58[[#This Row],[AVGGIFT]],1)</f>
        <v>11</v>
      </c>
    </row>
    <row r="1487" spans="1:24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  <c r="N1487">
        <f>VLOOKUP(Table58[[#This Row],[CONTROLN]],vlookup_table[],2,FALSE)</f>
        <v>1</v>
      </c>
      <c r="O1487">
        <f>VLOOKUP(Table58[[#This Row],[CONTROLN]],vlookup_table[],4,FALSE)</f>
        <v>2506</v>
      </c>
      <c r="P1487" t="str">
        <f>VLOOKUP(Table58[[#This Row],[CONTROLN]],vlookup_table[],5,FALSE)</f>
        <v>C2</v>
      </c>
      <c r="Q1487">
        <f>VLOOKUP(Table58[[#This Row],[CONTROLN]],vlookup_table[],7,FALSE)</f>
        <v>15</v>
      </c>
      <c r="R1487">
        <f t="shared" si="69"/>
        <v>72</v>
      </c>
      <c r="S14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487" t="str">
        <f>IF(Table58[[#This Row],[GENDER]]="M","Hombre","Mujer")</f>
        <v>Hombre</v>
      </c>
      <c r="U1487" t="str">
        <f>_xlfn.CONCAT(Table58[[#This Row],[STATE]]," ", Table58[[#This Row],[DOMAIN]])</f>
        <v>IN C2</v>
      </c>
      <c r="V1487" s="2">
        <f t="shared" ca="1" si="70"/>
        <v>45915</v>
      </c>
      <c r="W1487" s="3">
        <f t="shared" ca="1" si="71"/>
        <v>45915.408431249998</v>
      </c>
      <c r="X1487">
        <f>ROUND(Table58[[#This Row],[AVGGIFT]],1)</f>
        <v>7.5</v>
      </c>
    </row>
    <row r="1488" spans="1:24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  <c r="N1488">
        <f>VLOOKUP(Table58[[#This Row],[CONTROLN]],vlookup_table[],2,FALSE)</f>
        <v>0</v>
      </c>
      <c r="O1488">
        <f>VLOOKUP(Table58[[#This Row],[CONTROLN]],vlookup_table[],4,FALSE)</f>
        <v>0</v>
      </c>
      <c r="P1488" t="str">
        <f>VLOOKUP(Table58[[#This Row],[CONTROLN]],vlookup_table[],5,FALSE)</f>
        <v>T2</v>
      </c>
      <c r="Q1488">
        <f>VLOOKUP(Table58[[#This Row],[CONTROLN]],vlookup_table[],7,FALSE)</f>
        <v>50</v>
      </c>
      <c r="R1488" t="str">
        <f t="shared" si="69"/>
        <v/>
      </c>
      <c r="S14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88" t="str">
        <f>IF(Table58[[#This Row],[GENDER]]="M","Hombre","Mujer")</f>
        <v>Mujer</v>
      </c>
      <c r="U1488" t="str">
        <f>_xlfn.CONCAT(Table58[[#This Row],[STATE]]," ", Table58[[#This Row],[DOMAIN]])</f>
        <v>CA T2</v>
      </c>
      <c r="V1488" s="2">
        <f t="shared" ca="1" si="70"/>
        <v>45915</v>
      </c>
      <c r="W1488" s="3">
        <f t="shared" ca="1" si="71"/>
        <v>45915.408431249998</v>
      </c>
      <c r="X1488">
        <f>ROUND(Table58[[#This Row],[AVGGIFT]],1)</f>
        <v>12.8</v>
      </c>
    </row>
    <row r="1489" spans="1:24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  <c r="N1489">
        <f>VLOOKUP(Table58[[#This Row],[CONTROLN]],vlookup_table[],2,FALSE)</f>
        <v>1</v>
      </c>
      <c r="O1489">
        <f>VLOOKUP(Table58[[#This Row],[CONTROLN]],vlookup_table[],4,FALSE)</f>
        <v>5203</v>
      </c>
      <c r="P1489" t="str">
        <f>VLOOKUP(Table58[[#This Row],[CONTROLN]],vlookup_table[],5,FALSE)</f>
        <v>S2</v>
      </c>
      <c r="Q1489">
        <f>VLOOKUP(Table58[[#This Row],[CONTROLN]],vlookup_table[],7,FALSE)</f>
        <v>5</v>
      </c>
      <c r="R1489">
        <f t="shared" si="69"/>
        <v>45</v>
      </c>
      <c r="S14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89" t="str">
        <f>IF(Table58[[#This Row],[GENDER]]="M","Hombre","Mujer")</f>
        <v>Hombre</v>
      </c>
      <c r="U1489" t="str">
        <f>_xlfn.CONCAT(Table58[[#This Row],[STATE]]," ", Table58[[#This Row],[DOMAIN]])</f>
        <v>CA S2</v>
      </c>
      <c r="V1489" s="2">
        <f t="shared" ca="1" si="70"/>
        <v>45915</v>
      </c>
      <c r="W1489" s="3">
        <f t="shared" ca="1" si="71"/>
        <v>45915.408431249998</v>
      </c>
      <c r="X1489">
        <f>ROUND(Table58[[#This Row],[AVGGIFT]],1)</f>
        <v>6.3</v>
      </c>
    </row>
    <row r="1490" spans="1:24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  <c r="N1490">
        <f>VLOOKUP(Table58[[#This Row],[CONTROLN]],vlookup_table[],2,FALSE)</f>
        <v>2</v>
      </c>
      <c r="O1490">
        <f>VLOOKUP(Table58[[#This Row],[CONTROLN]],vlookup_table[],4,FALSE)</f>
        <v>1301</v>
      </c>
      <c r="P1490" t="str">
        <f>VLOOKUP(Table58[[#This Row],[CONTROLN]],vlookup_table[],5,FALSE)</f>
        <v>T2</v>
      </c>
      <c r="Q1490">
        <f>VLOOKUP(Table58[[#This Row],[CONTROLN]],vlookup_table[],7,FALSE)</f>
        <v>13</v>
      </c>
      <c r="R1490">
        <f t="shared" si="69"/>
        <v>84</v>
      </c>
      <c r="S14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90" t="str">
        <f>IF(Table58[[#This Row],[GENDER]]="M","Hombre","Mujer")</f>
        <v>Mujer</v>
      </c>
      <c r="U1490" t="str">
        <f>_xlfn.CONCAT(Table58[[#This Row],[STATE]]," ", Table58[[#This Row],[DOMAIN]])</f>
        <v>CA T2</v>
      </c>
      <c r="V1490" s="2">
        <f t="shared" ca="1" si="70"/>
        <v>45915</v>
      </c>
      <c r="W1490" s="3">
        <f t="shared" ca="1" si="71"/>
        <v>45915.408431249998</v>
      </c>
      <c r="X1490">
        <f>ROUND(Table58[[#This Row],[AVGGIFT]],1)</f>
        <v>4.7</v>
      </c>
    </row>
    <row r="1491" spans="1:24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  <c r="N1491">
        <f>VLOOKUP(Table58[[#This Row],[CONTROLN]],vlookup_table[],2,FALSE)</f>
        <v>0</v>
      </c>
      <c r="O1491">
        <f>VLOOKUP(Table58[[#This Row],[CONTROLN]],vlookup_table[],4,FALSE)</f>
        <v>5901</v>
      </c>
      <c r="P1491" t="str">
        <f>VLOOKUP(Table58[[#This Row],[CONTROLN]],vlookup_table[],5,FALSE)</f>
        <v>R2</v>
      </c>
      <c r="Q1491">
        <f>VLOOKUP(Table58[[#This Row],[CONTROLN]],vlookup_table[],7,FALSE)</f>
        <v>15</v>
      </c>
      <c r="R1491">
        <f t="shared" si="69"/>
        <v>38</v>
      </c>
      <c r="S14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91" t="str">
        <f>IF(Table58[[#This Row],[GENDER]]="M","Hombre","Mujer")</f>
        <v>Mujer</v>
      </c>
      <c r="U1491" t="str">
        <f>_xlfn.CONCAT(Table58[[#This Row],[STATE]]," ", Table58[[#This Row],[DOMAIN]])</f>
        <v>OR R2</v>
      </c>
      <c r="V1491" s="2">
        <f t="shared" ca="1" si="70"/>
        <v>45915</v>
      </c>
      <c r="W1491" s="3">
        <f t="shared" ca="1" si="71"/>
        <v>45915.408431249998</v>
      </c>
      <c r="X1491">
        <f>ROUND(Table58[[#This Row],[AVGGIFT]],1)</f>
        <v>12.3</v>
      </c>
    </row>
    <row r="1492" spans="1:24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  <c r="N1492">
        <f>VLOOKUP(Table58[[#This Row],[CONTROLN]],vlookup_table[],2,FALSE)</f>
        <v>0</v>
      </c>
      <c r="O1492">
        <f>VLOOKUP(Table58[[#This Row],[CONTROLN]],vlookup_table[],4,FALSE)</f>
        <v>0</v>
      </c>
      <c r="P1492" t="str">
        <f>VLOOKUP(Table58[[#This Row],[CONTROLN]],vlookup_table[],5,FALSE)</f>
        <v>R2</v>
      </c>
      <c r="Q1492">
        <f>VLOOKUP(Table58[[#This Row],[CONTROLN]],vlookup_table[],7,FALSE)</f>
        <v>20</v>
      </c>
      <c r="R1492" t="str">
        <f t="shared" si="69"/>
        <v/>
      </c>
      <c r="S14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492" t="str">
        <f>IF(Table58[[#This Row],[GENDER]]="M","Hombre","Mujer")</f>
        <v>Hombre</v>
      </c>
      <c r="U1492" t="str">
        <f>_xlfn.CONCAT(Table58[[#This Row],[STATE]]," ", Table58[[#This Row],[DOMAIN]])</f>
        <v>NM R2</v>
      </c>
      <c r="V1492" s="2">
        <f t="shared" ca="1" si="70"/>
        <v>45915</v>
      </c>
      <c r="W1492" s="3">
        <f t="shared" ca="1" si="71"/>
        <v>45915.408431249998</v>
      </c>
      <c r="X1492">
        <f>ROUND(Table58[[#This Row],[AVGGIFT]],1)</f>
        <v>20</v>
      </c>
    </row>
    <row r="1493" spans="1:24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  <c r="N1493">
        <f>VLOOKUP(Table58[[#This Row],[CONTROLN]],vlookup_table[],2,FALSE)</f>
        <v>0</v>
      </c>
      <c r="O1493">
        <f>VLOOKUP(Table58[[#This Row],[CONTROLN]],vlookup_table[],4,FALSE)</f>
        <v>1601</v>
      </c>
      <c r="P1493" t="str">
        <f>VLOOKUP(Table58[[#This Row],[CONTROLN]],vlookup_table[],5,FALSE)</f>
        <v>T2</v>
      </c>
      <c r="Q1493">
        <f>VLOOKUP(Table58[[#This Row],[CONTROLN]],vlookup_table[],7,FALSE)</f>
        <v>20</v>
      </c>
      <c r="R1493">
        <f t="shared" si="69"/>
        <v>81</v>
      </c>
      <c r="S14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93" t="str">
        <f>IF(Table58[[#This Row],[GENDER]]="M","Hombre","Mujer")</f>
        <v>Mujer</v>
      </c>
      <c r="U1493" t="str">
        <f>_xlfn.CONCAT(Table58[[#This Row],[STATE]]," ", Table58[[#This Row],[DOMAIN]])</f>
        <v>CA T2</v>
      </c>
      <c r="V1493" s="2">
        <f t="shared" ca="1" si="70"/>
        <v>45915</v>
      </c>
      <c r="W1493" s="3">
        <f t="shared" ca="1" si="71"/>
        <v>45915.408431249998</v>
      </c>
      <c r="X1493">
        <f>ROUND(Table58[[#This Row],[AVGGIFT]],1)</f>
        <v>25</v>
      </c>
    </row>
    <row r="1494" spans="1:24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  <c r="N1494">
        <f>VLOOKUP(Table58[[#This Row],[CONTROLN]],vlookup_table[],2,FALSE)</f>
        <v>0</v>
      </c>
      <c r="O1494">
        <f>VLOOKUP(Table58[[#This Row],[CONTROLN]],vlookup_table[],4,FALSE)</f>
        <v>1704</v>
      </c>
      <c r="P1494" t="str">
        <f>VLOOKUP(Table58[[#This Row],[CONTROLN]],vlookup_table[],5,FALSE)</f>
        <v>S1</v>
      </c>
      <c r="Q1494">
        <f>VLOOKUP(Table58[[#This Row],[CONTROLN]],vlookup_table[],7,FALSE)</f>
        <v>10</v>
      </c>
      <c r="R1494">
        <f t="shared" si="69"/>
        <v>80</v>
      </c>
      <c r="S14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94" t="str">
        <f>IF(Table58[[#This Row],[GENDER]]="M","Hombre","Mujer")</f>
        <v>Hombre</v>
      </c>
      <c r="U1494" t="str">
        <f>_xlfn.CONCAT(Table58[[#This Row],[STATE]]," ", Table58[[#This Row],[DOMAIN]])</f>
        <v>CA S1</v>
      </c>
      <c r="V1494" s="2">
        <f t="shared" ca="1" si="70"/>
        <v>45915</v>
      </c>
      <c r="W1494" s="3">
        <f t="shared" ca="1" si="71"/>
        <v>45915.408431249998</v>
      </c>
      <c r="X1494">
        <f>ROUND(Table58[[#This Row],[AVGGIFT]],1)</f>
        <v>6.4</v>
      </c>
    </row>
    <row r="1495" spans="1:24" x14ac:dyDescent="0.35">
      <c r="A1495">
        <v>157295</v>
      </c>
      <c r="B1495" t="s">
        <v>22</v>
      </c>
      <c r="C1495" t="s">
        <v>109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  <c r="N1495">
        <f>VLOOKUP(Table58[[#This Row],[CONTROLN]],vlookup_table[],2,FALSE)</f>
        <v>2</v>
      </c>
      <c r="O1495">
        <f>VLOOKUP(Table58[[#This Row],[CONTROLN]],vlookup_table[],4,FALSE)</f>
        <v>1501</v>
      </c>
      <c r="P1495" t="str">
        <f>VLOOKUP(Table58[[#This Row],[CONTROLN]],vlookup_table[],5,FALSE)</f>
        <v>S1</v>
      </c>
      <c r="Q1495">
        <f>VLOOKUP(Table58[[#This Row],[CONTROLN]],vlookup_table[],7,FALSE)</f>
        <v>35</v>
      </c>
      <c r="R1495">
        <f t="shared" si="69"/>
        <v>82</v>
      </c>
      <c r="S14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495" t="str">
        <f>IF(Table58[[#This Row],[GENDER]]="M","Hombre","Mujer")</f>
        <v>Mujer</v>
      </c>
      <c r="U1495" t="str">
        <f>_xlfn.CONCAT(Table58[[#This Row],[STATE]]," ", Table58[[#This Row],[DOMAIN]])</f>
        <v>CA S1</v>
      </c>
      <c r="V1495" s="2">
        <f t="shared" ca="1" si="70"/>
        <v>45915</v>
      </c>
      <c r="W1495" s="3">
        <f t="shared" ca="1" si="71"/>
        <v>45915.408431249998</v>
      </c>
      <c r="X1495">
        <f>ROUND(Table58[[#This Row],[AVGGIFT]],1)</f>
        <v>11.5</v>
      </c>
    </row>
    <row r="1496" spans="1:24" x14ac:dyDescent="0.35">
      <c r="A1496">
        <v>19020</v>
      </c>
      <c r="B1496" t="s">
        <v>18</v>
      </c>
      <c r="C1496" t="s">
        <v>17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  <c r="N1496">
        <f>VLOOKUP(Table58[[#This Row],[CONTROLN]],vlookup_table[],2,FALSE)</f>
        <v>2</v>
      </c>
      <c r="O1496">
        <f>VLOOKUP(Table58[[#This Row],[CONTROLN]],vlookup_table[],4,FALSE)</f>
        <v>2801</v>
      </c>
      <c r="P1496" t="str">
        <f>VLOOKUP(Table58[[#This Row],[CONTROLN]],vlookup_table[],5,FALSE)</f>
        <v>T1</v>
      </c>
      <c r="Q1496">
        <f>VLOOKUP(Table58[[#This Row],[CONTROLN]],vlookup_table[],7,FALSE)</f>
        <v>19</v>
      </c>
      <c r="R1496">
        <f t="shared" si="69"/>
        <v>69</v>
      </c>
      <c r="S14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96" t="str">
        <f>IF(Table58[[#This Row],[GENDER]]="M","Hombre","Mujer")</f>
        <v>Mujer</v>
      </c>
      <c r="U1496" t="str">
        <f>_xlfn.CONCAT(Table58[[#This Row],[STATE]]," ", Table58[[#This Row],[DOMAIN]])</f>
        <v>NC T1</v>
      </c>
      <c r="V1496" s="2">
        <f t="shared" ca="1" si="70"/>
        <v>45915</v>
      </c>
      <c r="W1496" s="3">
        <f t="shared" ca="1" si="71"/>
        <v>45915.408431249998</v>
      </c>
      <c r="X1496">
        <f>ROUND(Table58[[#This Row],[AVGGIFT]],1)</f>
        <v>16.2</v>
      </c>
    </row>
    <row r="1497" spans="1:24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  <c r="N1497">
        <f>VLOOKUP(Table58[[#This Row],[CONTROLN]],vlookup_table[],2,FALSE)</f>
        <v>28</v>
      </c>
      <c r="O1497">
        <f>VLOOKUP(Table58[[#This Row],[CONTROLN]],vlookup_table[],4,FALSE)</f>
        <v>0</v>
      </c>
      <c r="P1497" t="str">
        <f>VLOOKUP(Table58[[#This Row],[CONTROLN]],vlookup_table[],5,FALSE)</f>
        <v>T2</v>
      </c>
      <c r="Q1497">
        <f>VLOOKUP(Table58[[#This Row],[CONTROLN]],vlookup_table[],7,FALSE)</f>
        <v>6</v>
      </c>
      <c r="R1497" t="str">
        <f t="shared" si="69"/>
        <v/>
      </c>
      <c r="S14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97" t="str">
        <f>IF(Table58[[#This Row],[GENDER]]="M","Hombre","Mujer")</f>
        <v>Mujer</v>
      </c>
      <c r="U1497" t="str">
        <f>_xlfn.CONCAT(Table58[[#This Row],[STATE]]," ", Table58[[#This Row],[DOMAIN]])</f>
        <v>KS T2</v>
      </c>
      <c r="V1497" s="2">
        <f t="shared" ca="1" si="70"/>
        <v>45915</v>
      </c>
      <c r="W1497" s="3">
        <f t="shared" ca="1" si="71"/>
        <v>45915.408431249998</v>
      </c>
      <c r="X1497">
        <f>ROUND(Table58[[#This Row],[AVGGIFT]],1)</f>
        <v>2.4</v>
      </c>
    </row>
    <row r="1498" spans="1:24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  <c r="N1498">
        <f>VLOOKUP(Table58[[#This Row],[CONTROLN]],vlookup_table[],2,FALSE)</f>
        <v>1</v>
      </c>
      <c r="O1498">
        <f>VLOOKUP(Table58[[#This Row],[CONTROLN]],vlookup_table[],4,FALSE)</f>
        <v>7101</v>
      </c>
      <c r="P1498" t="str">
        <f>VLOOKUP(Table58[[#This Row],[CONTROLN]],vlookup_table[],5,FALSE)</f>
        <v>T2</v>
      </c>
      <c r="Q1498">
        <f>VLOOKUP(Table58[[#This Row],[CONTROLN]],vlookup_table[],7,FALSE)</f>
        <v>16</v>
      </c>
      <c r="R1498">
        <f t="shared" si="69"/>
        <v>26</v>
      </c>
      <c r="S14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498" t="str">
        <f>IF(Table58[[#This Row],[GENDER]]="M","Hombre","Mujer")</f>
        <v>Hombre</v>
      </c>
      <c r="U1498" t="str">
        <f>_xlfn.CONCAT(Table58[[#This Row],[STATE]]," ", Table58[[#This Row],[DOMAIN]])</f>
        <v>GA T2</v>
      </c>
      <c r="V1498" s="2">
        <f t="shared" ca="1" si="70"/>
        <v>45915</v>
      </c>
      <c r="W1498" s="3">
        <f t="shared" ca="1" si="71"/>
        <v>45915.408431249998</v>
      </c>
      <c r="X1498">
        <f>ROUND(Table58[[#This Row],[AVGGIFT]],1)</f>
        <v>13</v>
      </c>
    </row>
    <row r="1499" spans="1:24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  <c r="N1499">
        <f>VLOOKUP(Table58[[#This Row],[CONTROLN]],vlookup_table[],2,FALSE)</f>
        <v>1</v>
      </c>
      <c r="O1499">
        <f>VLOOKUP(Table58[[#This Row],[CONTROLN]],vlookup_table[],4,FALSE)</f>
        <v>3601</v>
      </c>
      <c r="P1499" t="str">
        <f>VLOOKUP(Table58[[#This Row],[CONTROLN]],vlookup_table[],5,FALSE)</f>
        <v>U1</v>
      </c>
      <c r="Q1499">
        <f>VLOOKUP(Table58[[#This Row],[CONTROLN]],vlookup_table[],7,FALSE)</f>
        <v>15</v>
      </c>
      <c r="R1499">
        <f t="shared" si="69"/>
        <v>61</v>
      </c>
      <c r="S14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499" t="str">
        <f>IF(Table58[[#This Row],[GENDER]]="M","Hombre","Mujer")</f>
        <v>Hombre</v>
      </c>
      <c r="U1499" t="str">
        <f>_xlfn.CONCAT(Table58[[#This Row],[STATE]]," ", Table58[[#This Row],[DOMAIN]])</f>
        <v>TX U1</v>
      </c>
      <c r="V1499" s="2">
        <f t="shared" ca="1" si="70"/>
        <v>45915</v>
      </c>
      <c r="W1499" s="3">
        <f t="shared" ca="1" si="71"/>
        <v>45915.408431249998</v>
      </c>
      <c r="X1499">
        <f>ROUND(Table58[[#This Row],[AVGGIFT]],1)</f>
        <v>12.3</v>
      </c>
    </row>
    <row r="1500" spans="1:24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  <c r="N1500">
        <f>VLOOKUP(Table58[[#This Row],[CONTROLN]],vlookup_table[],2,FALSE)</f>
        <v>0</v>
      </c>
      <c r="O1500">
        <f>VLOOKUP(Table58[[#This Row],[CONTROLN]],vlookup_table[],4,FALSE)</f>
        <v>6701</v>
      </c>
      <c r="P1500" t="str">
        <f>VLOOKUP(Table58[[#This Row],[CONTROLN]],vlookup_table[],5,FALSE)</f>
        <v>T2</v>
      </c>
      <c r="Q1500">
        <f>VLOOKUP(Table58[[#This Row],[CONTROLN]],vlookup_table[],7,FALSE)</f>
        <v>5</v>
      </c>
      <c r="R1500">
        <f t="shared" si="69"/>
        <v>30</v>
      </c>
      <c r="S15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00" t="str">
        <f>IF(Table58[[#This Row],[GENDER]]="M","Hombre","Mujer")</f>
        <v>Mujer</v>
      </c>
      <c r="U1500" t="str">
        <f>_xlfn.CONCAT(Table58[[#This Row],[STATE]]," ", Table58[[#This Row],[DOMAIN]])</f>
        <v>SD T2</v>
      </c>
      <c r="V1500" s="2">
        <f t="shared" ca="1" si="70"/>
        <v>45915</v>
      </c>
      <c r="W1500" s="3">
        <f t="shared" ca="1" si="71"/>
        <v>45915.408431249998</v>
      </c>
      <c r="X1500">
        <f>ROUND(Table58[[#This Row],[AVGGIFT]],1)</f>
        <v>5.0999999999999996</v>
      </c>
    </row>
    <row r="1501" spans="1:24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  <c r="N1501">
        <f>VLOOKUP(Table58[[#This Row],[CONTROLN]],vlookup_table[],2,FALSE)</f>
        <v>1</v>
      </c>
      <c r="O1501">
        <f>VLOOKUP(Table58[[#This Row],[CONTROLN]],vlookup_table[],4,FALSE)</f>
        <v>2601</v>
      </c>
      <c r="P1501" t="str">
        <f>VLOOKUP(Table58[[#This Row],[CONTROLN]],vlookup_table[],5,FALSE)</f>
        <v>S1</v>
      </c>
      <c r="Q1501">
        <f>VLOOKUP(Table58[[#This Row],[CONTROLN]],vlookup_table[],7,FALSE)</f>
        <v>12</v>
      </c>
      <c r="R1501">
        <f t="shared" si="69"/>
        <v>71</v>
      </c>
      <c r="S15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01" t="str">
        <f>IF(Table58[[#This Row],[GENDER]]="M","Hombre","Mujer")</f>
        <v>Hombre</v>
      </c>
      <c r="U1501" t="str">
        <f>_xlfn.CONCAT(Table58[[#This Row],[STATE]]," ", Table58[[#This Row],[DOMAIN]])</f>
        <v>KY S1</v>
      </c>
      <c r="V1501" s="2">
        <f t="shared" ca="1" si="70"/>
        <v>45915</v>
      </c>
      <c r="W1501" s="3">
        <f t="shared" ca="1" si="71"/>
        <v>45915.408431249998</v>
      </c>
      <c r="X1501">
        <f>ROUND(Table58[[#This Row],[AVGGIFT]],1)</f>
        <v>6.6</v>
      </c>
    </row>
    <row r="1502" spans="1:24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  <c r="N1502">
        <f>VLOOKUP(Table58[[#This Row],[CONTROLN]],vlookup_table[],2,FALSE)</f>
        <v>0</v>
      </c>
      <c r="O1502">
        <f>VLOOKUP(Table58[[#This Row],[CONTROLN]],vlookup_table[],4,FALSE)</f>
        <v>0</v>
      </c>
      <c r="P1502" t="str">
        <f>VLOOKUP(Table58[[#This Row],[CONTROLN]],vlookup_table[],5,FALSE)</f>
        <v>R2</v>
      </c>
      <c r="Q1502">
        <f>VLOOKUP(Table58[[#This Row],[CONTROLN]],vlookup_table[],7,FALSE)</f>
        <v>20</v>
      </c>
      <c r="R1502" t="str">
        <f t="shared" si="69"/>
        <v/>
      </c>
      <c r="S15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02" t="str">
        <f>IF(Table58[[#This Row],[GENDER]]="M","Hombre","Mujer")</f>
        <v>Hombre</v>
      </c>
      <c r="U1502" t="str">
        <f>_xlfn.CONCAT(Table58[[#This Row],[STATE]]," ", Table58[[#This Row],[DOMAIN]])</f>
        <v>OR R2</v>
      </c>
      <c r="V1502" s="2">
        <f t="shared" ca="1" si="70"/>
        <v>45915</v>
      </c>
      <c r="W1502" s="3">
        <f t="shared" ca="1" si="71"/>
        <v>45915.408431249998</v>
      </c>
      <c r="X1502">
        <f>ROUND(Table58[[#This Row],[AVGGIFT]],1)</f>
        <v>19.2</v>
      </c>
    </row>
    <row r="1503" spans="1:24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  <c r="N1503">
        <f>VLOOKUP(Table58[[#This Row],[CONTROLN]],vlookup_table[],2,FALSE)</f>
        <v>0</v>
      </c>
      <c r="O1503">
        <f>VLOOKUP(Table58[[#This Row],[CONTROLN]],vlookup_table[],4,FALSE)</f>
        <v>0</v>
      </c>
      <c r="P1503" t="str">
        <f>VLOOKUP(Table58[[#This Row],[CONTROLN]],vlookup_table[],5,FALSE)</f>
        <v>S2</v>
      </c>
      <c r="Q1503">
        <f>VLOOKUP(Table58[[#This Row],[CONTROLN]],vlookup_table[],7,FALSE)</f>
        <v>12</v>
      </c>
      <c r="R1503" t="str">
        <f t="shared" si="69"/>
        <v/>
      </c>
      <c r="S15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03" t="str">
        <f>IF(Table58[[#This Row],[GENDER]]="M","Hombre","Mujer")</f>
        <v>Mujer</v>
      </c>
      <c r="U1503" t="str">
        <f>_xlfn.CONCAT(Table58[[#This Row],[STATE]]," ", Table58[[#This Row],[DOMAIN]])</f>
        <v>FL S2</v>
      </c>
      <c r="V1503" s="2">
        <f t="shared" ca="1" si="70"/>
        <v>45915</v>
      </c>
      <c r="W1503" s="3">
        <f t="shared" ca="1" si="71"/>
        <v>45915.408431249998</v>
      </c>
      <c r="X1503">
        <f>ROUND(Table58[[#This Row],[AVGGIFT]],1)</f>
        <v>7</v>
      </c>
    </row>
    <row r="1504" spans="1:24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  <c r="N1504">
        <f>VLOOKUP(Table58[[#This Row],[CONTROLN]],vlookup_table[],2,FALSE)</f>
        <v>1002</v>
      </c>
      <c r="O1504">
        <f>VLOOKUP(Table58[[#This Row],[CONTROLN]],vlookup_table[],4,FALSE)</f>
        <v>4711</v>
      </c>
      <c r="P1504" t="str">
        <f>VLOOKUP(Table58[[#This Row],[CONTROLN]],vlookup_table[],5,FALSE)</f>
        <v>R2</v>
      </c>
      <c r="Q1504">
        <f>VLOOKUP(Table58[[#This Row],[CONTROLN]],vlookup_table[],7,FALSE)</f>
        <v>12</v>
      </c>
      <c r="R1504">
        <f t="shared" si="69"/>
        <v>49</v>
      </c>
      <c r="S15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04" t="str">
        <f>IF(Table58[[#This Row],[GENDER]]="M","Hombre","Mujer")</f>
        <v>Hombre</v>
      </c>
      <c r="U1504" t="str">
        <f>_xlfn.CONCAT(Table58[[#This Row],[STATE]]," ", Table58[[#This Row],[DOMAIN]])</f>
        <v>OR R2</v>
      </c>
      <c r="V1504" s="2">
        <f t="shared" ca="1" si="70"/>
        <v>45915</v>
      </c>
      <c r="W1504" s="3">
        <f t="shared" ca="1" si="71"/>
        <v>45915.408431249998</v>
      </c>
      <c r="X1504">
        <f>ROUND(Table58[[#This Row],[AVGGIFT]],1)</f>
        <v>5.0999999999999996</v>
      </c>
    </row>
    <row r="1505" spans="1:24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  <c r="N1505">
        <f>VLOOKUP(Table58[[#This Row],[CONTROLN]],vlookup_table[],2,FALSE)</f>
        <v>0</v>
      </c>
      <c r="O1505">
        <f>VLOOKUP(Table58[[#This Row],[CONTROLN]],vlookup_table[],4,FALSE)</f>
        <v>2001</v>
      </c>
      <c r="P1505" t="str">
        <f>VLOOKUP(Table58[[#This Row],[CONTROLN]],vlookup_table[],5,FALSE)</f>
        <v>C1</v>
      </c>
      <c r="Q1505">
        <f>VLOOKUP(Table58[[#This Row],[CONTROLN]],vlookup_table[],7,FALSE)</f>
        <v>125</v>
      </c>
      <c r="R1505">
        <f t="shared" si="69"/>
        <v>77</v>
      </c>
      <c r="S15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05" t="str">
        <f>IF(Table58[[#This Row],[GENDER]]="M","Hombre","Mujer")</f>
        <v>Hombre</v>
      </c>
      <c r="U1505" t="str">
        <f>_xlfn.CONCAT(Table58[[#This Row],[STATE]]," ", Table58[[#This Row],[DOMAIN]])</f>
        <v>NC C1</v>
      </c>
      <c r="V1505" s="2">
        <f t="shared" ca="1" si="70"/>
        <v>45915</v>
      </c>
      <c r="W1505" s="3">
        <f t="shared" ca="1" si="71"/>
        <v>45915.408431249998</v>
      </c>
      <c r="X1505">
        <f>ROUND(Table58[[#This Row],[AVGGIFT]],1)</f>
        <v>11</v>
      </c>
    </row>
    <row r="1506" spans="1:24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  <c r="N1506">
        <f>VLOOKUP(Table58[[#This Row],[CONTROLN]],vlookup_table[],2,FALSE)</f>
        <v>1002</v>
      </c>
      <c r="O1506">
        <f>VLOOKUP(Table58[[#This Row],[CONTROLN]],vlookup_table[],4,FALSE)</f>
        <v>4607</v>
      </c>
      <c r="P1506" t="str">
        <f>VLOOKUP(Table58[[#This Row],[CONTROLN]],vlookup_table[],5,FALSE)</f>
        <v>U2</v>
      </c>
      <c r="Q1506">
        <f>VLOOKUP(Table58[[#This Row],[CONTROLN]],vlookup_table[],7,FALSE)</f>
        <v>14</v>
      </c>
      <c r="R1506">
        <f t="shared" si="69"/>
        <v>50</v>
      </c>
      <c r="S15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06" t="str">
        <f>IF(Table58[[#This Row],[GENDER]]="M","Hombre","Mujer")</f>
        <v>Mujer</v>
      </c>
      <c r="U1506" t="str">
        <f>_xlfn.CONCAT(Table58[[#This Row],[STATE]]," ", Table58[[#This Row],[DOMAIN]])</f>
        <v>CA U2</v>
      </c>
      <c r="V1506" s="2">
        <f t="shared" ca="1" si="70"/>
        <v>45915</v>
      </c>
      <c r="W1506" s="3">
        <f t="shared" ca="1" si="71"/>
        <v>45915.408431249998</v>
      </c>
      <c r="X1506">
        <f>ROUND(Table58[[#This Row],[AVGGIFT]],1)</f>
        <v>10.4</v>
      </c>
    </row>
    <row r="1507" spans="1:24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  <c r="N1507">
        <f>VLOOKUP(Table58[[#This Row],[CONTROLN]],vlookup_table[],2,FALSE)</f>
        <v>0</v>
      </c>
      <c r="O1507">
        <f>VLOOKUP(Table58[[#This Row],[CONTROLN]],vlookup_table[],4,FALSE)</f>
        <v>0</v>
      </c>
      <c r="P1507" t="str">
        <f>VLOOKUP(Table58[[#This Row],[CONTROLN]],vlookup_table[],5,FALSE)</f>
        <v>U3</v>
      </c>
      <c r="Q1507">
        <f>VLOOKUP(Table58[[#This Row],[CONTROLN]],vlookup_table[],7,FALSE)</f>
        <v>20</v>
      </c>
      <c r="R1507" t="str">
        <f t="shared" si="69"/>
        <v/>
      </c>
      <c r="S15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07" t="str">
        <f>IF(Table58[[#This Row],[GENDER]]="M","Hombre","Mujer")</f>
        <v>Mujer</v>
      </c>
      <c r="U1507" t="str">
        <f>_xlfn.CONCAT(Table58[[#This Row],[STATE]]," ", Table58[[#This Row],[DOMAIN]])</f>
        <v>CA U3</v>
      </c>
      <c r="V1507" s="2">
        <f t="shared" ca="1" si="70"/>
        <v>45915</v>
      </c>
      <c r="W1507" s="3">
        <f t="shared" ca="1" si="71"/>
        <v>45915.408431249998</v>
      </c>
      <c r="X1507">
        <f>ROUND(Table58[[#This Row],[AVGGIFT]],1)</f>
        <v>20</v>
      </c>
    </row>
    <row r="1508" spans="1:24" x14ac:dyDescent="0.35">
      <c r="A1508">
        <v>135248</v>
      </c>
      <c r="B1508" t="s">
        <v>56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  <c r="N1508">
        <f>VLOOKUP(Table58[[#This Row],[CONTROLN]],vlookup_table[],2,FALSE)</f>
        <v>1</v>
      </c>
      <c r="O1508">
        <f>VLOOKUP(Table58[[#This Row],[CONTROLN]],vlookup_table[],4,FALSE)</f>
        <v>1612</v>
      </c>
      <c r="P1508" t="str">
        <f>VLOOKUP(Table58[[#This Row],[CONTROLN]],vlookup_table[],5,FALSE)</f>
        <v>U2</v>
      </c>
      <c r="Q1508">
        <f>VLOOKUP(Table58[[#This Row],[CONTROLN]],vlookup_table[],7,FALSE)</f>
        <v>20</v>
      </c>
      <c r="R1508">
        <f t="shared" si="69"/>
        <v>80</v>
      </c>
      <c r="S15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08" t="str">
        <f>IF(Table58[[#This Row],[GENDER]]="M","Hombre","Mujer")</f>
        <v>Hombre</v>
      </c>
      <c r="U1508" t="str">
        <f>_xlfn.CONCAT(Table58[[#This Row],[STATE]]," ", Table58[[#This Row],[DOMAIN]])</f>
        <v>AZ U2</v>
      </c>
      <c r="V1508" s="2">
        <f t="shared" ca="1" si="70"/>
        <v>45915</v>
      </c>
      <c r="W1508" s="3">
        <f t="shared" ca="1" si="71"/>
        <v>45915.408431249998</v>
      </c>
      <c r="X1508">
        <f>ROUND(Table58[[#This Row],[AVGGIFT]],1)</f>
        <v>11.8</v>
      </c>
    </row>
    <row r="1509" spans="1:24" x14ac:dyDescent="0.35">
      <c r="A1509">
        <v>187171</v>
      </c>
      <c r="B1509" t="s">
        <v>56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  <c r="N1509">
        <f>VLOOKUP(Table58[[#This Row],[CONTROLN]],vlookup_table[],2,FALSE)</f>
        <v>1</v>
      </c>
      <c r="O1509">
        <f>VLOOKUP(Table58[[#This Row],[CONTROLN]],vlookup_table[],4,FALSE)</f>
        <v>0</v>
      </c>
      <c r="P1509" t="str">
        <f>VLOOKUP(Table58[[#This Row],[CONTROLN]],vlookup_table[],5,FALSE)</f>
        <v>C2</v>
      </c>
      <c r="Q1509">
        <f>VLOOKUP(Table58[[#This Row],[CONTROLN]],vlookup_table[],7,FALSE)</f>
        <v>15</v>
      </c>
      <c r="R1509" t="str">
        <f t="shared" si="69"/>
        <v/>
      </c>
      <c r="S15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09" t="str">
        <f>IF(Table58[[#This Row],[GENDER]]="M","Hombre","Mujer")</f>
        <v>Hombre</v>
      </c>
      <c r="U1509" t="str">
        <f>_xlfn.CONCAT(Table58[[#This Row],[STATE]]," ", Table58[[#This Row],[DOMAIN]])</f>
        <v>AZ C2</v>
      </c>
      <c r="V1509" s="2">
        <f t="shared" ca="1" si="70"/>
        <v>45915</v>
      </c>
      <c r="W1509" s="3">
        <f t="shared" ca="1" si="71"/>
        <v>45915.408431249998</v>
      </c>
      <c r="X1509">
        <f>ROUND(Table58[[#This Row],[AVGGIFT]],1)</f>
        <v>15</v>
      </c>
    </row>
    <row r="1510" spans="1:24" x14ac:dyDescent="0.35">
      <c r="A1510">
        <v>77915</v>
      </c>
      <c r="B1510" t="s">
        <v>36</v>
      </c>
      <c r="C1510" t="s">
        <v>14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  <c r="N1510">
        <f>VLOOKUP(Table58[[#This Row],[CONTROLN]],vlookup_table[],2,FALSE)</f>
        <v>0</v>
      </c>
      <c r="O1510">
        <f>VLOOKUP(Table58[[#This Row],[CONTROLN]],vlookup_table[],4,FALSE)</f>
        <v>2212</v>
      </c>
      <c r="P1510" t="str">
        <f>VLOOKUP(Table58[[#This Row],[CONTROLN]],vlookup_table[],5,FALSE)</f>
        <v>S3</v>
      </c>
      <c r="Q1510">
        <f>VLOOKUP(Table58[[#This Row],[CONTROLN]],vlookup_table[],7,FALSE)</f>
        <v>15</v>
      </c>
      <c r="R1510">
        <f t="shared" si="69"/>
        <v>74</v>
      </c>
      <c r="S15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10" t="str">
        <f>IF(Table58[[#This Row],[GENDER]]="M","Hombre","Mujer")</f>
        <v>Hombre</v>
      </c>
      <c r="U1510" t="str">
        <f>_xlfn.CONCAT(Table58[[#This Row],[STATE]]," ", Table58[[#This Row],[DOMAIN]])</f>
        <v>WI S3</v>
      </c>
      <c r="V1510" s="2">
        <f t="shared" ca="1" si="70"/>
        <v>45915</v>
      </c>
      <c r="W1510" s="3">
        <f t="shared" ca="1" si="71"/>
        <v>45915.408431249998</v>
      </c>
      <c r="X1510">
        <f>ROUND(Table58[[#This Row],[AVGGIFT]],1)</f>
        <v>8.6</v>
      </c>
    </row>
    <row r="1511" spans="1:24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  <c r="N1511">
        <f>VLOOKUP(Table58[[#This Row],[CONTROLN]],vlookup_table[],2,FALSE)</f>
        <v>1</v>
      </c>
      <c r="O1511">
        <f>VLOOKUP(Table58[[#This Row],[CONTROLN]],vlookup_table[],4,FALSE)</f>
        <v>0</v>
      </c>
      <c r="P1511" t="str">
        <f>VLOOKUP(Table58[[#This Row],[CONTROLN]],vlookup_table[],5,FALSE)</f>
        <v>R2</v>
      </c>
      <c r="Q1511">
        <f>VLOOKUP(Table58[[#This Row],[CONTROLN]],vlookup_table[],7,FALSE)</f>
        <v>14</v>
      </c>
      <c r="R1511" t="str">
        <f t="shared" si="69"/>
        <v/>
      </c>
      <c r="S15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11" t="str">
        <f>IF(Table58[[#This Row],[GENDER]]="M","Hombre","Mujer")</f>
        <v>Hombre</v>
      </c>
      <c r="U1511" t="str">
        <f>_xlfn.CONCAT(Table58[[#This Row],[STATE]]," ", Table58[[#This Row],[DOMAIN]])</f>
        <v>IN R2</v>
      </c>
      <c r="V1511" s="2">
        <f t="shared" ca="1" si="70"/>
        <v>45915</v>
      </c>
      <c r="W1511" s="3">
        <f t="shared" ca="1" si="71"/>
        <v>45915.408431249998</v>
      </c>
      <c r="X1511">
        <f>ROUND(Table58[[#This Row],[AVGGIFT]],1)</f>
        <v>10.199999999999999</v>
      </c>
    </row>
    <row r="1512" spans="1:24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  <c r="N1512">
        <f>VLOOKUP(Table58[[#This Row],[CONTROLN]],vlookup_table[],2,FALSE)</f>
        <v>1</v>
      </c>
      <c r="O1512">
        <f>VLOOKUP(Table58[[#This Row],[CONTROLN]],vlookup_table[],4,FALSE)</f>
        <v>0</v>
      </c>
      <c r="P1512" t="str">
        <f>VLOOKUP(Table58[[#This Row],[CONTROLN]],vlookup_table[],5,FALSE)</f>
        <v>R2</v>
      </c>
      <c r="Q1512">
        <f>VLOOKUP(Table58[[#This Row],[CONTROLN]],vlookup_table[],7,FALSE)</f>
        <v>10</v>
      </c>
      <c r="R1512" t="str">
        <f t="shared" si="69"/>
        <v/>
      </c>
      <c r="S15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12" t="str">
        <f>IF(Table58[[#This Row],[GENDER]]="M","Hombre","Mujer")</f>
        <v>Hombre</v>
      </c>
      <c r="U1512" t="str">
        <f>_xlfn.CONCAT(Table58[[#This Row],[STATE]]," ", Table58[[#This Row],[DOMAIN]])</f>
        <v>TN R2</v>
      </c>
      <c r="V1512" s="2">
        <f t="shared" ca="1" si="70"/>
        <v>45915</v>
      </c>
      <c r="W1512" s="3">
        <f t="shared" ca="1" si="71"/>
        <v>45915.408431249998</v>
      </c>
      <c r="X1512">
        <f>ROUND(Table58[[#This Row],[AVGGIFT]],1)</f>
        <v>9.3000000000000007</v>
      </c>
    </row>
    <row r="1513" spans="1:24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  <c r="N1513">
        <f>VLOOKUP(Table58[[#This Row],[CONTROLN]],vlookup_table[],2,FALSE)</f>
        <v>0</v>
      </c>
      <c r="O1513">
        <f>VLOOKUP(Table58[[#This Row],[CONTROLN]],vlookup_table[],4,FALSE)</f>
        <v>3601</v>
      </c>
      <c r="P1513" t="str">
        <f>VLOOKUP(Table58[[#This Row],[CONTROLN]],vlookup_table[],5,FALSE)</f>
        <v>C2</v>
      </c>
      <c r="Q1513">
        <f>VLOOKUP(Table58[[#This Row],[CONTROLN]],vlookup_table[],7,FALSE)</f>
        <v>10</v>
      </c>
      <c r="R1513">
        <f t="shared" si="69"/>
        <v>61</v>
      </c>
      <c r="S15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13" t="str">
        <f>IF(Table58[[#This Row],[GENDER]]="M","Hombre","Mujer")</f>
        <v>Mujer</v>
      </c>
      <c r="U1513" t="str">
        <f>_xlfn.CONCAT(Table58[[#This Row],[STATE]]," ", Table58[[#This Row],[DOMAIN]])</f>
        <v>WI C2</v>
      </c>
      <c r="V1513" s="2">
        <f t="shared" ca="1" si="70"/>
        <v>45915</v>
      </c>
      <c r="W1513" s="3">
        <f t="shared" ca="1" si="71"/>
        <v>45915.408431249998</v>
      </c>
      <c r="X1513">
        <f>ROUND(Table58[[#This Row],[AVGGIFT]],1)</f>
        <v>5</v>
      </c>
    </row>
    <row r="1514" spans="1:24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  <c r="N1514">
        <f>VLOOKUP(Table58[[#This Row],[CONTROLN]],vlookup_table[],2,FALSE)</f>
        <v>1</v>
      </c>
      <c r="O1514">
        <f>VLOOKUP(Table58[[#This Row],[CONTROLN]],vlookup_table[],4,FALSE)</f>
        <v>7107</v>
      </c>
      <c r="P1514" t="str">
        <f>VLOOKUP(Table58[[#This Row],[CONTROLN]],vlookup_table[],5,FALSE)</f>
        <v>S1</v>
      </c>
      <c r="Q1514">
        <f>VLOOKUP(Table58[[#This Row],[CONTROLN]],vlookup_table[],7,FALSE)</f>
        <v>25</v>
      </c>
      <c r="R1514">
        <f t="shared" si="69"/>
        <v>25</v>
      </c>
      <c r="S15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14" t="str">
        <f>IF(Table58[[#This Row],[GENDER]]="M","Hombre","Mujer")</f>
        <v>Hombre</v>
      </c>
      <c r="U1514" t="str">
        <f>_xlfn.CONCAT(Table58[[#This Row],[STATE]]," ", Table58[[#This Row],[DOMAIN]])</f>
        <v>MI S1</v>
      </c>
      <c r="V1514" s="2">
        <f t="shared" ca="1" si="70"/>
        <v>45915</v>
      </c>
      <c r="W1514" s="3">
        <f t="shared" ca="1" si="71"/>
        <v>45915.408431249998</v>
      </c>
      <c r="X1514">
        <f>ROUND(Table58[[#This Row],[AVGGIFT]],1)</f>
        <v>25</v>
      </c>
    </row>
    <row r="1515" spans="1:24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  <c r="N1515">
        <f>VLOOKUP(Table58[[#This Row],[CONTROLN]],vlookup_table[],2,FALSE)</f>
        <v>1</v>
      </c>
      <c r="O1515">
        <f>VLOOKUP(Table58[[#This Row],[CONTROLN]],vlookup_table[],4,FALSE)</f>
        <v>0</v>
      </c>
      <c r="P1515" t="str">
        <f>VLOOKUP(Table58[[#This Row],[CONTROLN]],vlookup_table[],5,FALSE)</f>
        <v>R3</v>
      </c>
      <c r="Q1515">
        <f>VLOOKUP(Table58[[#This Row],[CONTROLN]],vlookup_table[],7,FALSE)</f>
        <v>10</v>
      </c>
      <c r="R1515" t="str">
        <f t="shared" si="69"/>
        <v/>
      </c>
      <c r="S15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15" t="str">
        <f>IF(Table58[[#This Row],[GENDER]]="M","Hombre","Mujer")</f>
        <v>Hombre</v>
      </c>
      <c r="U1515" t="str">
        <f>_xlfn.CONCAT(Table58[[#This Row],[STATE]]," ", Table58[[#This Row],[DOMAIN]])</f>
        <v>TN R3</v>
      </c>
      <c r="V1515" s="2">
        <f t="shared" ca="1" si="70"/>
        <v>45915</v>
      </c>
      <c r="W1515" s="3">
        <f t="shared" ca="1" si="71"/>
        <v>45915.408431249998</v>
      </c>
      <c r="X1515">
        <f>ROUND(Table58[[#This Row],[AVGGIFT]],1)</f>
        <v>10</v>
      </c>
    </row>
    <row r="1516" spans="1:24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  <c r="N1516">
        <f>VLOOKUP(Table58[[#This Row],[CONTROLN]],vlookup_table[],2,FALSE)</f>
        <v>1</v>
      </c>
      <c r="O1516">
        <f>VLOOKUP(Table58[[#This Row],[CONTROLN]],vlookup_table[],4,FALSE)</f>
        <v>5103</v>
      </c>
      <c r="P1516" t="str">
        <f>VLOOKUP(Table58[[#This Row],[CONTROLN]],vlookup_table[],5,FALSE)</f>
        <v>S2</v>
      </c>
      <c r="Q1516">
        <f>VLOOKUP(Table58[[#This Row],[CONTROLN]],vlookup_table[],7,FALSE)</f>
        <v>17</v>
      </c>
      <c r="R1516">
        <f t="shared" si="69"/>
        <v>46</v>
      </c>
      <c r="S15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16" t="str">
        <f>IF(Table58[[#This Row],[GENDER]]="M","Hombre","Mujer")</f>
        <v>Hombre</v>
      </c>
      <c r="U1516" t="str">
        <f>_xlfn.CONCAT(Table58[[#This Row],[STATE]]," ", Table58[[#This Row],[DOMAIN]])</f>
        <v>IL S2</v>
      </c>
      <c r="V1516" s="2">
        <f t="shared" ca="1" si="70"/>
        <v>45915</v>
      </c>
      <c r="W1516" s="3">
        <f t="shared" ca="1" si="71"/>
        <v>45915.408431249998</v>
      </c>
      <c r="X1516">
        <f>ROUND(Table58[[#This Row],[AVGGIFT]],1)</f>
        <v>10.7</v>
      </c>
    </row>
    <row r="1517" spans="1:24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  <c r="N1517">
        <f>VLOOKUP(Table58[[#This Row],[CONTROLN]],vlookup_table[],2,FALSE)</f>
        <v>0</v>
      </c>
      <c r="O1517">
        <f>VLOOKUP(Table58[[#This Row],[CONTROLN]],vlookup_table[],4,FALSE)</f>
        <v>0</v>
      </c>
      <c r="P1517" t="str">
        <f>VLOOKUP(Table58[[#This Row],[CONTROLN]],vlookup_table[],5,FALSE)</f>
        <v>C1</v>
      </c>
      <c r="Q1517">
        <f>VLOOKUP(Table58[[#This Row],[CONTROLN]],vlookup_table[],7,FALSE)</f>
        <v>10</v>
      </c>
      <c r="R1517" t="str">
        <f t="shared" si="69"/>
        <v/>
      </c>
      <c r="S15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17" t="str">
        <f>IF(Table58[[#This Row],[GENDER]]="M","Hombre","Mujer")</f>
        <v>Hombre</v>
      </c>
      <c r="U1517" t="str">
        <f>_xlfn.CONCAT(Table58[[#This Row],[STATE]]," ", Table58[[#This Row],[DOMAIN]])</f>
        <v>OR C1</v>
      </c>
      <c r="V1517" s="2">
        <f t="shared" ca="1" si="70"/>
        <v>45915</v>
      </c>
      <c r="W1517" s="3">
        <f t="shared" ca="1" si="71"/>
        <v>45915.408431249998</v>
      </c>
      <c r="X1517">
        <f>ROUND(Table58[[#This Row],[AVGGIFT]],1)</f>
        <v>15</v>
      </c>
    </row>
    <row r="1518" spans="1:24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  <c r="N1518">
        <f>VLOOKUP(Table58[[#This Row],[CONTROLN]],vlookup_table[],2,FALSE)</f>
        <v>3</v>
      </c>
      <c r="O1518">
        <f>VLOOKUP(Table58[[#This Row],[CONTROLN]],vlookup_table[],4,FALSE)</f>
        <v>0</v>
      </c>
      <c r="P1518" t="str">
        <f>VLOOKUP(Table58[[#This Row],[CONTROLN]],vlookup_table[],5,FALSE)</f>
        <v>U2</v>
      </c>
      <c r="Q1518">
        <f>VLOOKUP(Table58[[#This Row],[CONTROLN]],vlookup_table[],7,FALSE)</f>
        <v>20</v>
      </c>
      <c r="R1518" t="str">
        <f t="shared" si="69"/>
        <v/>
      </c>
      <c r="S15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18" t="str">
        <f>IF(Table58[[#This Row],[GENDER]]="M","Hombre","Mujer")</f>
        <v>Mujer</v>
      </c>
      <c r="U1518" t="str">
        <f>_xlfn.CONCAT(Table58[[#This Row],[STATE]]," ", Table58[[#This Row],[DOMAIN]])</f>
        <v>IL U2</v>
      </c>
      <c r="V1518" s="2">
        <f t="shared" ca="1" si="70"/>
        <v>45915</v>
      </c>
      <c r="W1518" s="3">
        <f t="shared" ca="1" si="71"/>
        <v>45915.408431249998</v>
      </c>
      <c r="X1518">
        <f>ROUND(Table58[[#This Row],[AVGGIFT]],1)</f>
        <v>26.7</v>
      </c>
    </row>
    <row r="1519" spans="1:24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  <c r="N1519">
        <f>VLOOKUP(Table58[[#This Row],[CONTROLN]],vlookup_table[],2,FALSE)</f>
        <v>0</v>
      </c>
      <c r="O1519">
        <f>VLOOKUP(Table58[[#This Row],[CONTROLN]],vlookup_table[],4,FALSE)</f>
        <v>3201</v>
      </c>
      <c r="P1519" t="str">
        <f>VLOOKUP(Table58[[#This Row],[CONTROLN]],vlookup_table[],5,FALSE)</f>
        <v>R2</v>
      </c>
      <c r="Q1519">
        <f>VLOOKUP(Table58[[#This Row],[CONTROLN]],vlookup_table[],7,FALSE)</f>
        <v>5</v>
      </c>
      <c r="R1519">
        <f t="shared" si="69"/>
        <v>65</v>
      </c>
      <c r="S15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19" t="str">
        <f>IF(Table58[[#This Row],[GENDER]]="M","Hombre","Mujer")</f>
        <v>Hombre</v>
      </c>
      <c r="U1519" t="str">
        <f>_xlfn.CONCAT(Table58[[#This Row],[STATE]]," ", Table58[[#This Row],[DOMAIN]])</f>
        <v>IA R2</v>
      </c>
      <c r="V1519" s="2">
        <f t="shared" ca="1" si="70"/>
        <v>45915</v>
      </c>
      <c r="W1519" s="3">
        <f t="shared" ca="1" si="71"/>
        <v>45915.408431249998</v>
      </c>
      <c r="X1519">
        <f>ROUND(Table58[[#This Row],[AVGGIFT]],1)</f>
        <v>5</v>
      </c>
    </row>
    <row r="1520" spans="1:24" x14ac:dyDescent="0.35">
      <c r="A1520">
        <v>28082</v>
      </c>
      <c r="B1520" t="s">
        <v>40</v>
      </c>
      <c r="C1520" t="s">
        <v>109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  <c r="N1520">
        <f>VLOOKUP(Table58[[#This Row],[CONTROLN]],vlookup_table[],2,FALSE)</f>
        <v>0</v>
      </c>
      <c r="O1520">
        <f>VLOOKUP(Table58[[#This Row],[CONTROLN]],vlookup_table[],4,FALSE)</f>
        <v>0</v>
      </c>
      <c r="P1520" t="str">
        <f>VLOOKUP(Table58[[#This Row],[CONTROLN]],vlookup_table[],5,FALSE)</f>
        <v>T2</v>
      </c>
      <c r="Q1520">
        <f>VLOOKUP(Table58[[#This Row],[CONTROLN]],vlookup_table[],7,FALSE)</f>
        <v>20</v>
      </c>
      <c r="R1520" t="str">
        <f t="shared" si="69"/>
        <v/>
      </c>
      <c r="S15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20" t="str">
        <f>IF(Table58[[#This Row],[GENDER]]="M","Hombre","Mujer")</f>
        <v>Mujer</v>
      </c>
      <c r="U1520" t="str">
        <f>_xlfn.CONCAT(Table58[[#This Row],[STATE]]," ", Table58[[#This Row],[DOMAIN]])</f>
        <v>GA T2</v>
      </c>
      <c r="V1520" s="2">
        <f t="shared" ca="1" si="70"/>
        <v>45915</v>
      </c>
      <c r="W1520" s="3">
        <f t="shared" ca="1" si="71"/>
        <v>45915.408431249998</v>
      </c>
      <c r="X1520">
        <f>ROUND(Table58[[#This Row],[AVGGIFT]],1)</f>
        <v>15</v>
      </c>
    </row>
    <row r="1521" spans="1:24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  <c r="N1521">
        <f>VLOOKUP(Table58[[#This Row],[CONTROLN]],vlookup_table[],2,FALSE)</f>
        <v>2</v>
      </c>
      <c r="O1521">
        <f>VLOOKUP(Table58[[#This Row],[CONTROLN]],vlookup_table[],4,FALSE)</f>
        <v>2401</v>
      </c>
      <c r="P1521" t="str">
        <f>VLOOKUP(Table58[[#This Row],[CONTROLN]],vlookup_table[],5,FALSE)</f>
        <v>C3</v>
      </c>
      <c r="Q1521">
        <f>VLOOKUP(Table58[[#This Row],[CONTROLN]],vlookup_table[],7,FALSE)</f>
        <v>20</v>
      </c>
      <c r="R1521">
        <f t="shared" si="69"/>
        <v>73</v>
      </c>
      <c r="S15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21" t="str">
        <f>IF(Table58[[#This Row],[GENDER]]="M","Hombre","Mujer")</f>
        <v>Mujer</v>
      </c>
      <c r="U1521" t="str">
        <f>_xlfn.CONCAT(Table58[[#This Row],[STATE]]," ", Table58[[#This Row],[DOMAIN]])</f>
        <v>AL C3</v>
      </c>
      <c r="V1521" s="2">
        <f t="shared" ca="1" si="70"/>
        <v>45915</v>
      </c>
      <c r="W1521" s="3">
        <f t="shared" ca="1" si="71"/>
        <v>45915.408431249998</v>
      </c>
      <c r="X1521">
        <f>ROUND(Table58[[#This Row],[AVGGIFT]],1)</f>
        <v>37.200000000000003</v>
      </c>
    </row>
    <row r="1522" spans="1:24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  <c r="N1522">
        <f>VLOOKUP(Table58[[#This Row],[CONTROLN]],vlookup_table[],2,FALSE)</f>
        <v>1</v>
      </c>
      <c r="O1522">
        <f>VLOOKUP(Table58[[#This Row],[CONTROLN]],vlookup_table[],4,FALSE)</f>
        <v>0</v>
      </c>
      <c r="P1522" t="str">
        <f>VLOOKUP(Table58[[#This Row],[CONTROLN]],vlookup_table[],5,FALSE)</f>
        <v>C1</v>
      </c>
      <c r="Q1522">
        <f>VLOOKUP(Table58[[#This Row],[CONTROLN]],vlookup_table[],7,FALSE)</f>
        <v>30</v>
      </c>
      <c r="R1522" t="str">
        <f t="shared" si="69"/>
        <v/>
      </c>
      <c r="S15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22" t="str">
        <f>IF(Table58[[#This Row],[GENDER]]="M","Hombre","Mujer")</f>
        <v>Hombre</v>
      </c>
      <c r="U1522" t="str">
        <f>_xlfn.CONCAT(Table58[[#This Row],[STATE]]," ", Table58[[#This Row],[DOMAIN]])</f>
        <v>OR C1</v>
      </c>
      <c r="V1522" s="2">
        <f t="shared" ca="1" si="70"/>
        <v>45915</v>
      </c>
      <c r="W1522" s="3">
        <f t="shared" ca="1" si="71"/>
        <v>45915.408431249998</v>
      </c>
      <c r="X1522">
        <f>ROUND(Table58[[#This Row],[AVGGIFT]],1)</f>
        <v>20</v>
      </c>
    </row>
    <row r="1523" spans="1:24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  <c r="N1523">
        <f>VLOOKUP(Table58[[#This Row],[CONTROLN]],vlookup_table[],2,FALSE)</f>
        <v>0</v>
      </c>
      <c r="O1523">
        <f>VLOOKUP(Table58[[#This Row],[CONTROLN]],vlookup_table[],4,FALSE)</f>
        <v>4601</v>
      </c>
      <c r="P1523" t="str">
        <f>VLOOKUP(Table58[[#This Row],[CONTROLN]],vlookup_table[],5,FALSE)</f>
        <v>R3</v>
      </c>
      <c r="Q1523">
        <f>VLOOKUP(Table58[[#This Row],[CONTROLN]],vlookup_table[],7,FALSE)</f>
        <v>25</v>
      </c>
      <c r="R1523">
        <f t="shared" si="69"/>
        <v>51</v>
      </c>
      <c r="S15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23" t="str">
        <f>IF(Table58[[#This Row],[GENDER]]="M","Hombre","Mujer")</f>
        <v>Mujer</v>
      </c>
      <c r="U1523" t="str">
        <f>_xlfn.CONCAT(Table58[[#This Row],[STATE]]," ", Table58[[#This Row],[DOMAIN]])</f>
        <v>AL R3</v>
      </c>
      <c r="V1523" s="2">
        <f t="shared" ca="1" si="70"/>
        <v>45915</v>
      </c>
      <c r="W1523" s="3">
        <f t="shared" ca="1" si="71"/>
        <v>45915.408431249998</v>
      </c>
      <c r="X1523">
        <f>ROUND(Table58[[#This Row],[AVGGIFT]],1)</f>
        <v>10</v>
      </c>
    </row>
    <row r="1524" spans="1:24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  <c r="N1524">
        <f>VLOOKUP(Table58[[#This Row],[CONTROLN]],vlookup_table[],2,FALSE)</f>
        <v>0</v>
      </c>
      <c r="O1524">
        <f>VLOOKUP(Table58[[#This Row],[CONTROLN]],vlookup_table[],4,FALSE)</f>
        <v>2901</v>
      </c>
      <c r="P1524" t="str">
        <f>VLOOKUP(Table58[[#This Row],[CONTROLN]],vlookup_table[],5,FALSE)</f>
        <v>T2</v>
      </c>
      <c r="Q1524">
        <f>VLOOKUP(Table58[[#This Row],[CONTROLN]],vlookup_table[],7,FALSE)</f>
        <v>3</v>
      </c>
      <c r="R1524">
        <f t="shared" si="69"/>
        <v>68</v>
      </c>
      <c r="S15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24" t="str">
        <f>IF(Table58[[#This Row],[GENDER]]="M","Hombre","Mujer")</f>
        <v>Hombre</v>
      </c>
      <c r="U1524" t="str">
        <f>_xlfn.CONCAT(Table58[[#This Row],[STATE]]," ", Table58[[#This Row],[DOMAIN]])</f>
        <v>SC T2</v>
      </c>
      <c r="V1524" s="2">
        <f t="shared" ca="1" si="70"/>
        <v>45915</v>
      </c>
      <c r="W1524" s="3">
        <f t="shared" ca="1" si="71"/>
        <v>45915.408431249998</v>
      </c>
      <c r="X1524">
        <f>ROUND(Table58[[#This Row],[AVGGIFT]],1)</f>
        <v>3.4</v>
      </c>
    </row>
    <row r="1525" spans="1:24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  <c r="N1525">
        <f>VLOOKUP(Table58[[#This Row],[CONTROLN]],vlookup_table[],2,FALSE)</f>
        <v>2</v>
      </c>
      <c r="O1525">
        <f>VLOOKUP(Table58[[#This Row],[CONTROLN]],vlookup_table[],4,FALSE)</f>
        <v>2912</v>
      </c>
      <c r="P1525" t="str">
        <f>VLOOKUP(Table58[[#This Row],[CONTROLN]],vlookup_table[],5,FALSE)</f>
        <v>U3</v>
      </c>
      <c r="Q1525">
        <f>VLOOKUP(Table58[[#This Row],[CONTROLN]],vlookup_table[],7,FALSE)</f>
        <v>23</v>
      </c>
      <c r="R1525">
        <f t="shared" si="69"/>
        <v>67</v>
      </c>
      <c r="S15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25" t="str">
        <f>IF(Table58[[#This Row],[GENDER]]="M","Hombre","Mujer")</f>
        <v>Mujer</v>
      </c>
      <c r="U1525" t="str">
        <f>_xlfn.CONCAT(Table58[[#This Row],[STATE]]," ", Table58[[#This Row],[DOMAIN]])</f>
        <v>FL U3</v>
      </c>
      <c r="V1525" s="2">
        <f t="shared" ca="1" si="70"/>
        <v>45915</v>
      </c>
      <c r="W1525" s="3">
        <f t="shared" ca="1" si="71"/>
        <v>45915.408431249998</v>
      </c>
      <c r="X1525">
        <f>ROUND(Table58[[#This Row],[AVGGIFT]],1)</f>
        <v>11.1</v>
      </c>
    </row>
    <row r="1526" spans="1:24" x14ac:dyDescent="0.35">
      <c r="A1526">
        <v>17094</v>
      </c>
      <c r="B1526" t="s">
        <v>18</v>
      </c>
      <c r="C1526" t="s">
        <v>17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  <c r="N1526">
        <f>VLOOKUP(Table58[[#This Row],[CONTROLN]],vlookup_table[],2,FALSE)</f>
        <v>0</v>
      </c>
      <c r="O1526">
        <f>VLOOKUP(Table58[[#This Row],[CONTROLN]],vlookup_table[],4,FALSE)</f>
        <v>4001</v>
      </c>
      <c r="P1526" t="str">
        <f>VLOOKUP(Table58[[#This Row],[CONTROLN]],vlookup_table[],5,FALSE)</f>
        <v>T1</v>
      </c>
      <c r="Q1526">
        <f>VLOOKUP(Table58[[#This Row],[CONTROLN]],vlookup_table[],7,FALSE)</f>
        <v>15</v>
      </c>
      <c r="R1526">
        <f t="shared" si="69"/>
        <v>57</v>
      </c>
      <c r="S15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26" t="str">
        <f>IF(Table58[[#This Row],[GENDER]]="M","Hombre","Mujer")</f>
        <v>Mujer</v>
      </c>
      <c r="U1526" t="str">
        <f>_xlfn.CONCAT(Table58[[#This Row],[STATE]]," ", Table58[[#This Row],[DOMAIN]])</f>
        <v>NC T1</v>
      </c>
      <c r="V1526" s="2">
        <f t="shared" ca="1" si="70"/>
        <v>45915</v>
      </c>
      <c r="W1526" s="3">
        <f t="shared" ca="1" si="71"/>
        <v>45915.408431249998</v>
      </c>
      <c r="X1526">
        <f>ROUND(Table58[[#This Row],[AVGGIFT]],1)</f>
        <v>13</v>
      </c>
    </row>
    <row r="1527" spans="1:24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  <c r="N1527">
        <f>VLOOKUP(Table58[[#This Row],[CONTROLN]],vlookup_table[],2,FALSE)</f>
        <v>1</v>
      </c>
      <c r="O1527">
        <f>VLOOKUP(Table58[[#This Row],[CONTROLN]],vlookup_table[],4,FALSE)</f>
        <v>6508</v>
      </c>
      <c r="P1527" t="str">
        <f>VLOOKUP(Table58[[#This Row],[CONTROLN]],vlookup_table[],5,FALSE)</f>
        <v>S2</v>
      </c>
      <c r="Q1527">
        <f>VLOOKUP(Table58[[#This Row],[CONTROLN]],vlookup_table[],7,FALSE)</f>
        <v>13</v>
      </c>
      <c r="R1527">
        <f t="shared" si="69"/>
        <v>31</v>
      </c>
      <c r="S15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27" t="str">
        <f>IF(Table58[[#This Row],[GENDER]]="M","Hombre","Mujer")</f>
        <v>Hombre</v>
      </c>
      <c r="U1527" t="str">
        <f>_xlfn.CONCAT(Table58[[#This Row],[STATE]]," ", Table58[[#This Row],[DOMAIN]])</f>
        <v>KY S2</v>
      </c>
      <c r="V1527" s="2">
        <f t="shared" ca="1" si="70"/>
        <v>45915</v>
      </c>
      <c r="W1527" s="3">
        <f t="shared" ca="1" si="71"/>
        <v>45915.408431249998</v>
      </c>
      <c r="X1527">
        <f>ROUND(Table58[[#This Row],[AVGGIFT]],1)</f>
        <v>9.6999999999999993</v>
      </c>
    </row>
    <row r="1528" spans="1:24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  <c r="N1528">
        <f>VLOOKUP(Table58[[#This Row],[CONTROLN]],vlookup_table[],2,FALSE)</f>
        <v>0</v>
      </c>
      <c r="O1528">
        <f>VLOOKUP(Table58[[#This Row],[CONTROLN]],vlookup_table[],4,FALSE)</f>
        <v>5301</v>
      </c>
      <c r="P1528" t="str">
        <f>VLOOKUP(Table58[[#This Row],[CONTROLN]],vlookup_table[],5,FALSE)</f>
        <v>S1</v>
      </c>
      <c r="Q1528">
        <f>VLOOKUP(Table58[[#This Row],[CONTROLN]],vlookup_table[],7,FALSE)</f>
        <v>13</v>
      </c>
      <c r="R1528">
        <f t="shared" si="69"/>
        <v>44</v>
      </c>
      <c r="S15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28" t="str">
        <f>IF(Table58[[#This Row],[GENDER]]="M","Hombre","Mujer")</f>
        <v>Mujer</v>
      </c>
      <c r="U1528" t="str">
        <f>_xlfn.CONCAT(Table58[[#This Row],[STATE]]," ", Table58[[#This Row],[DOMAIN]])</f>
        <v>CA S1</v>
      </c>
      <c r="V1528" s="2">
        <f t="shared" ca="1" si="70"/>
        <v>45915</v>
      </c>
      <c r="W1528" s="3">
        <f t="shared" ca="1" si="71"/>
        <v>45915.408431249998</v>
      </c>
      <c r="X1528">
        <f>ROUND(Table58[[#This Row],[AVGGIFT]],1)</f>
        <v>6.4</v>
      </c>
    </row>
    <row r="1529" spans="1:24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  <c r="N1529">
        <f>VLOOKUP(Table58[[#This Row],[CONTROLN]],vlookup_table[],2,FALSE)</f>
        <v>0</v>
      </c>
      <c r="O1529">
        <f>VLOOKUP(Table58[[#This Row],[CONTROLN]],vlookup_table[],4,FALSE)</f>
        <v>2811</v>
      </c>
      <c r="P1529" t="str">
        <f>VLOOKUP(Table58[[#This Row],[CONTROLN]],vlookup_table[],5,FALSE)</f>
        <v>C1</v>
      </c>
      <c r="Q1529">
        <f>VLOOKUP(Table58[[#This Row],[CONTROLN]],vlookup_table[],7,FALSE)</f>
        <v>17</v>
      </c>
      <c r="R1529">
        <f t="shared" si="69"/>
        <v>68</v>
      </c>
      <c r="S15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29" t="str">
        <f>IF(Table58[[#This Row],[GENDER]]="M","Hombre","Mujer")</f>
        <v>Mujer</v>
      </c>
      <c r="U1529" t="str">
        <f>_xlfn.CONCAT(Table58[[#This Row],[STATE]]," ", Table58[[#This Row],[DOMAIN]])</f>
        <v>FL C1</v>
      </c>
      <c r="V1529" s="2">
        <f t="shared" ca="1" si="70"/>
        <v>45915</v>
      </c>
      <c r="W1529" s="3">
        <f t="shared" ca="1" si="71"/>
        <v>45915.408431249998</v>
      </c>
      <c r="X1529">
        <f>ROUND(Table58[[#This Row],[AVGGIFT]],1)</f>
        <v>11.2</v>
      </c>
    </row>
    <row r="1530" spans="1:24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  <c r="N1530">
        <f>VLOOKUP(Table58[[#This Row],[CONTROLN]],vlookup_table[],2,FALSE)</f>
        <v>1</v>
      </c>
      <c r="O1530">
        <f>VLOOKUP(Table58[[#This Row],[CONTROLN]],vlookup_table[],4,FALSE)</f>
        <v>5601</v>
      </c>
      <c r="P1530" t="str">
        <f>VLOOKUP(Table58[[#This Row],[CONTROLN]],vlookup_table[],5,FALSE)</f>
        <v>R1</v>
      </c>
      <c r="Q1530">
        <f>VLOOKUP(Table58[[#This Row],[CONTROLN]],vlookup_table[],7,FALSE)</f>
        <v>15</v>
      </c>
      <c r="R1530">
        <f t="shared" si="69"/>
        <v>41</v>
      </c>
      <c r="S15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30" t="str">
        <f>IF(Table58[[#This Row],[GENDER]]="M","Hombre","Mujer")</f>
        <v>Hombre</v>
      </c>
      <c r="U1530" t="str">
        <f>_xlfn.CONCAT(Table58[[#This Row],[STATE]]," ", Table58[[#This Row],[DOMAIN]])</f>
        <v>TX R1</v>
      </c>
      <c r="V1530" s="2">
        <f t="shared" ca="1" si="70"/>
        <v>45915</v>
      </c>
      <c r="W1530" s="3">
        <f t="shared" ca="1" si="71"/>
        <v>45915.408431249998</v>
      </c>
      <c r="X1530">
        <f>ROUND(Table58[[#This Row],[AVGGIFT]],1)</f>
        <v>11.4</v>
      </c>
    </row>
    <row r="1531" spans="1:24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  <c r="N1531">
        <f>VLOOKUP(Table58[[#This Row],[CONTROLN]],vlookup_table[],2,FALSE)</f>
        <v>28</v>
      </c>
      <c r="O1531">
        <f>VLOOKUP(Table58[[#This Row],[CONTROLN]],vlookup_table[],4,FALSE)</f>
        <v>4001</v>
      </c>
      <c r="P1531" t="str">
        <f>VLOOKUP(Table58[[#This Row],[CONTROLN]],vlookup_table[],5,FALSE)</f>
        <v>R3</v>
      </c>
      <c r="Q1531">
        <f>VLOOKUP(Table58[[#This Row],[CONTROLN]],vlookup_table[],7,FALSE)</f>
        <v>10</v>
      </c>
      <c r="R1531">
        <f t="shared" si="69"/>
        <v>57</v>
      </c>
      <c r="S15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31" t="str">
        <f>IF(Table58[[#This Row],[GENDER]]="M","Hombre","Mujer")</f>
        <v>Mujer</v>
      </c>
      <c r="U1531" t="str">
        <f>_xlfn.CONCAT(Table58[[#This Row],[STATE]]," ", Table58[[#This Row],[DOMAIN]])</f>
        <v>GA R3</v>
      </c>
      <c r="V1531" s="2">
        <f t="shared" ca="1" si="70"/>
        <v>45915</v>
      </c>
      <c r="W1531" s="3">
        <f t="shared" ca="1" si="71"/>
        <v>45915.408431249998</v>
      </c>
      <c r="X1531">
        <f>ROUND(Table58[[#This Row],[AVGGIFT]],1)</f>
        <v>7.3</v>
      </c>
    </row>
    <row r="1532" spans="1:24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  <c r="N1532">
        <f>VLOOKUP(Table58[[#This Row],[CONTROLN]],vlookup_table[],2,FALSE)</f>
        <v>2</v>
      </c>
      <c r="O1532">
        <f>VLOOKUP(Table58[[#This Row],[CONTROLN]],vlookup_table[],4,FALSE)</f>
        <v>2101</v>
      </c>
      <c r="P1532" t="str">
        <f>VLOOKUP(Table58[[#This Row],[CONTROLN]],vlookup_table[],5,FALSE)</f>
        <v>U1</v>
      </c>
      <c r="Q1532">
        <f>VLOOKUP(Table58[[#This Row],[CONTROLN]],vlookup_table[],7,FALSE)</f>
        <v>10</v>
      </c>
      <c r="R1532">
        <f t="shared" si="69"/>
        <v>76</v>
      </c>
      <c r="S15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32" t="str">
        <f>IF(Table58[[#This Row],[GENDER]]="M","Hombre","Mujer")</f>
        <v>Mujer</v>
      </c>
      <c r="U1532" t="str">
        <f>_xlfn.CONCAT(Table58[[#This Row],[STATE]]," ", Table58[[#This Row],[DOMAIN]])</f>
        <v>CA U1</v>
      </c>
      <c r="V1532" s="2">
        <f t="shared" ca="1" si="70"/>
        <v>45915</v>
      </c>
      <c r="W1532" s="3">
        <f t="shared" ca="1" si="71"/>
        <v>45915.408431249998</v>
      </c>
      <c r="X1532">
        <f>ROUND(Table58[[#This Row],[AVGGIFT]],1)</f>
        <v>10</v>
      </c>
    </row>
    <row r="1533" spans="1:24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  <c r="N1533">
        <f>VLOOKUP(Table58[[#This Row],[CONTROLN]],vlookup_table[],2,FALSE)</f>
        <v>0</v>
      </c>
      <c r="O1533">
        <f>VLOOKUP(Table58[[#This Row],[CONTROLN]],vlookup_table[],4,FALSE)</f>
        <v>5001</v>
      </c>
      <c r="P1533" t="str">
        <f>VLOOKUP(Table58[[#This Row],[CONTROLN]],vlookup_table[],5,FALSE)</f>
        <v>C3</v>
      </c>
      <c r="Q1533">
        <f>VLOOKUP(Table58[[#This Row],[CONTROLN]],vlookup_table[],7,FALSE)</f>
        <v>20</v>
      </c>
      <c r="R1533">
        <f t="shared" si="69"/>
        <v>47</v>
      </c>
      <c r="S15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33" t="str">
        <f>IF(Table58[[#This Row],[GENDER]]="M","Hombre","Mujer")</f>
        <v>Mujer</v>
      </c>
      <c r="U1533" t="str">
        <f>_xlfn.CONCAT(Table58[[#This Row],[STATE]]," ", Table58[[#This Row],[DOMAIN]])</f>
        <v>KS C3</v>
      </c>
      <c r="V1533" s="2">
        <f t="shared" ca="1" si="70"/>
        <v>45915</v>
      </c>
      <c r="W1533" s="3">
        <f t="shared" ca="1" si="71"/>
        <v>45915.408431249998</v>
      </c>
      <c r="X1533">
        <f>ROUND(Table58[[#This Row],[AVGGIFT]],1)</f>
        <v>12.9</v>
      </c>
    </row>
    <row r="1534" spans="1:24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  <c r="N1534">
        <f>VLOOKUP(Table58[[#This Row],[CONTROLN]],vlookup_table[],2,FALSE)</f>
        <v>1</v>
      </c>
      <c r="O1534">
        <f>VLOOKUP(Table58[[#This Row],[CONTROLN]],vlookup_table[],4,FALSE)</f>
        <v>0</v>
      </c>
      <c r="P1534" t="str">
        <f>VLOOKUP(Table58[[#This Row],[CONTROLN]],vlookup_table[],5,FALSE)</f>
        <v>R3</v>
      </c>
      <c r="Q1534">
        <f>VLOOKUP(Table58[[#This Row],[CONTROLN]],vlookup_table[],7,FALSE)</f>
        <v>5</v>
      </c>
      <c r="R1534" t="str">
        <f t="shared" si="69"/>
        <v/>
      </c>
      <c r="S15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34" t="str">
        <f>IF(Table58[[#This Row],[GENDER]]="M","Hombre","Mujer")</f>
        <v>Hombre</v>
      </c>
      <c r="U1534" t="str">
        <f>_xlfn.CONCAT(Table58[[#This Row],[STATE]]," ", Table58[[#This Row],[DOMAIN]])</f>
        <v>CA R3</v>
      </c>
      <c r="V1534" s="2">
        <f t="shared" ca="1" si="70"/>
        <v>45915</v>
      </c>
      <c r="W1534" s="3">
        <f t="shared" ca="1" si="71"/>
        <v>45915.408431249998</v>
      </c>
      <c r="X1534">
        <f>ROUND(Table58[[#This Row],[AVGGIFT]],1)</f>
        <v>5.6</v>
      </c>
    </row>
    <row r="1535" spans="1:24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  <c r="N1535">
        <f>VLOOKUP(Table58[[#This Row],[CONTROLN]],vlookup_table[],2,FALSE)</f>
        <v>1</v>
      </c>
      <c r="O1535">
        <f>VLOOKUP(Table58[[#This Row],[CONTROLN]],vlookup_table[],4,FALSE)</f>
        <v>0</v>
      </c>
      <c r="P1535" t="str">
        <f>VLOOKUP(Table58[[#This Row],[CONTROLN]],vlookup_table[],5,FALSE)</f>
        <v>T2</v>
      </c>
      <c r="Q1535">
        <f>VLOOKUP(Table58[[#This Row],[CONTROLN]],vlookup_table[],7,FALSE)</f>
        <v>7</v>
      </c>
      <c r="R1535" t="str">
        <f t="shared" si="69"/>
        <v/>
      </c>
      <c r="S15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35" t="str">
        <f>IF(Table58[[#This Row],[GENDER]]="M","Hombre","Mujer")</f>
        <v>Hombre</v>
      </c>
      <c r="U1535" t="str">
        <f>_xlfn.CONCAT(Table58[[#This Row],[STATE]]," ", Table58[[#This Row],[DOMAIN]])</f>
        <v>CA T2</v>
      </c>
      <c r="V1535" s="2">
        <f t="shared" ca="1" si="70"/>
        <v>45915</v>
      </c>
      <c r="W1535" s="3">
        <f t="shared" ca="1" si="71"/>
        <v>45915.408431249998</v>
      </c>
      <c r="X1535">
        <f>ROUND(Table58[[#This Row],[AVGGIFT]],1)</f>
        <v>5.3</v>
      </c>
    </row>
    <row r="1536" spans="1:24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  <c r="N1536">
        <f>VLOOKUP(Table58[[#This Row],[CONTROLN]],vlookup_table[],2,FALSE)</f>
        <v>2</v>
      </c>
      <c r="O1536">
        <f>VLOOKUP(Table58[[#This Row],[CONTROLN]],vlookup_table[],4,FALSE)</f>
        <v>3109</v>
      </c>
      <c r="P1536" t="str">
        <f>VLOOKUP(Table58[[#This Row],[CONTROLN]],vlookup_table[],5,FALSE)</f>
        <v>S1</v>
      </c>
      <c r="Q1536">
        <f>VLOOKUP(Table58[[#This Row],[CONTROLN]],vlookup_table[],7,FALSE)</f>
        <v>10</v>
      </c>
      <c r="R1536">
        <f t="shared" si="69"/>
        <v>65</v>
      </c>
      <c r="S15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36" t="str">
        <f>IF(Table58[[#This Row],[GENDER]]="M","Hombre","Mujer")</f>
        <v>Mujer</v>
      </c>
      <c r="U1536" t="str">
        <f>_xlfn.CONCAT(Table58[[#This Row],[STATE]]," ", Table58[[#This Row],[DOMAIN]])</f>
        <v>CO S1</v>
      </c>
      <c r="V1536" s="2">
        <f t="shared" ca="1" si="70"/>
        <v>45915</v>
      </c>
      <c r="W1536" s="3">
        <f t="shared" ca="1" si="71"/>
        <v>45915.408431249998</v>
      </c>
      <c r="X1536">
        <f>ROUND(Table58[[#This Row],[AVGGIFT]],1)</f>
        <v>6.1</v>
      </c>
    </row>
    <row r="1537" spans="1:24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  <c r="N1537">
        <f>VLOOKUP(Table58[[#This Row],[CONTROLN]],vlookup_table[],2,FALSE)</f>
        <v>0</v>
      </c>
      <c r="O1537">
        <f>VLOOKUP(Table58[[#This Row],[CONTROLN]],vlookup_table[],4,FALSE)</f>
        <v>5401</v>
      </c>
      <c r="P1537" t="str">
        <f>VLOOKUP(Table58[[#This Row],[CONTROLN]],vlookup_table[],5,FALSE)</f>
        <v>U1</v>
      </c>
      <c r="Q1537">
        <f>VLOOKUP(Table58[[#This Row],[CONTROLN]],vlookup_table[],7,FALSE)</f>
        <v>20</v>
      </c>
      <c r="R1537">
        <f t="shared" si="69"/>
        <v>43</v>
      </c>
      <c r="S15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37" t="str">
        <f>IF(Table58[[#This Row],[GENDER]]="M","Hombre","Mujer")</f>
        <v>Mujer</v>
      </c>
      <c r="U1537" t="str">
        <f>_xlfn.CONCAT(Table58[[#This Row],[STATE]]," ", Table58[[#This Row],[DOMAIN]])</f>
        <v>TX U1</v>
      </c>
      <c r="V1537" s="2">
        <f t="shared" ca="1" si="70"/>
        <v>45915</v>
      </c>
      <c r="W1537" s="3">
        <f t="shared" ca="1" si="71"/>
        <v>45915.408431249998</v>
      </c>
      <c r="X1537">
        <f>ROUND(Table58[[#This Row],[AVGGIFT]],1)</f>
        <v>4.7</v>
      </c>
    </row>
    <row r="1538" spans="1:24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  <c r="N1538">
        <f>VLOOKUP(Table58[[#This Row],[CONTROLN]],vlookup_table[],2,FALSE)</f>
        <v>1</v>
      </c>
      <c r="O1538">
        <f>VLOOKUP(Table58[[#This Row],[CONTROLN]],vlookup_table[],4,FALSE)</f>
        <v>2601</v>
      </c>
      <c r="P1538" t="str">
        <f>VLOOKUP(Table58[[#This Row],[CONTROLN]],vlookup_table[],5,FALSE)</f>
        <v>C1</v>
      </c>
      <c r="Q1538">
        <f>VLOOKUP(Table58[[#This Row],[CONTROLN]],vlookup_table[],7,FALSE)</f>
        <v>25</v>
      </c>
      <c r="R1538">
        <f t="shared" ref="R1538:R1601" si="72">IF(OR(O1538="",O1538=0),"",(1997-(1900+INT(O1538/100)))-IF(MOD(O1538,100)&gt;6,1,0))</f>
        <v>71</v>
      </c>
      <c r="S15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38" t="str">
        <f>IF(Table58[[#This Row],[GENDER]]="M","Hombre","Mujer")</f>
        <v>Hombre</v>
      </c>
      <c r="U1538" t="str">
        <f>_xlfn.CONCAT(Table58[[#This Row],[STATE]]," ", Table58[[#This Row],[DOMAIN]])</f>
        <v>IL C1</v>
      </c>
      <c r="V1538" s="2">
        <f t="shared" ref="V1538:V1601" ca="1" si="73">TODAY()</f>
        <v>45915</v>
      </c>
      <c r="W1538" s="3">
        <f t="shared" ref="W1538:W1601" ca="1" si="74">NOW()</f>
        <v>45915.408431249998</v>
      </c>
      <c r="X1538">
        <f>ROUND(Table58[[#This Row],[AVGGIFT]],1)</f>
        <v>8</v>
      </c>
    </row>
    <row r="1539" spans="1:24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  <c r="N1539">
        <f>VLOOKUP(Table58[[#This Row],[CONTROLN]],vlookup_table[],2,FALSE)</f>
        <v>0</v>
      </c>
      <c r="O1539">
        <f>VLOOKUP(Table58[[#This Row],[CONTROLN]],vlookup_table[],4,FALSE)</f>
        <v>0</v>
      </c>
      <c r="P1539" t="str">
        <f>VLOOKUP(Table58[[#This Row],[CONTROLN]],vlookup_table[],5,FALSE)</f>
        <v>T3</v>
      </c>
      <c r="Q1539">
        <f>VLOOKUP(Table58[[#This Row],[CONTROLN]],vlookup_table[],7,FALSE)</f>
        <v>5</v>
      </c>
      <c r="R1539" t="str">
        <f t="shared" si="72"/>
        <v/>
      </c>
      <c r="S15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39" t="str">
        <f>IF(Table58[[#This Row],[GENDER]]="M","Hombre","Mujer")</f>
        <v>Mujer</v>
      </c>
      <c r="U1539" t="str">
        <f>_xlfn.CONCAT(Table58[[#This Row],[STATE]]," ", Table58[[#This Row],[DOMAIN]])</f>
        <v>IN T3</v>
      </c>
      <c r="V1539" s="2">
        <f t="shared" ca="1" si="73"/>
        <v>45915</v>
      </c>
      <c r="W1539" s="3">
        <f t="shared" ca="1" si="74"/>
        <v>45915.408431249998</v>
      </c>
      <c r="X1539">
        <f>ROUND(Table58[[#This Row],[AVGGIFT]],1)</f>
        <v>15.3</v>
      </c>
    </row>
    <row r="1540" spans="1:24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  <c r="N1540">
        <f>VLOOKUP(Table58[[#This Row],[CONTROLN]],vlookup_table[],2,FALSE)</f>
        <v>2</v>
      </c>
      <c r="O1540">
        <f>VLOOKUP(Table58[[#This Row],[CONTROLN]],vlookup_table[],4,FALSE)</f>
        <v>2801</v>
      </c>
      <c r="P1540" t="str">
        <f>VLOOKUP(Table58[[#This Row],[CONTROLN]],vlookup_table[],5,FALSE)</f>
        <v>S1</v>
      </c>
      <c r="Q1540">
        <f>VLOOKUP(Table58[[#This Row],[CONTROLN]],vlookup_table[],7,FALSE)</f>
        <v>5</v>
      </c>
      <c r="R1540">
        <f t="shared" si="72"/>
        <v>69</v>
      </c>
      <c r="S15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40" t="str">
        <f>IF(Table58[[#This Row],[GENDER]]="M","Hombre","Mujer")</f>
        <v>Mujer</v>
      </c>
      <c r="U1540" t="str">
        <f>_xlfn.CONCAT(Table58[[#This Row],[STATE]]," ", Table58[[#This Row],[DOMAIN]])</f>
        <v>HI S1</v>
      </c>
      <c r="V1540" s="2">
        <f t="shared" ca="1" si="73"/>
        <v>45915</v>
      </c>
      <c r="W1540" s="3">
        <f t="shared" ca="1" si="74"/>
        <v>45915.408431249998</v>
      </c>
      <c r="X1540">
        <f>ROUND(Table58[[#This Row],[AVGGIFT]],1)</f>
        <v>20</v>
      </c>
    </row>
    <row r="1541" spans="1:24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  <c r="N1541">
        <f>VLOOKUP(Table58[[#This Row],[CONTROLN]],vlookup_table[],2,FALSE)</f>
        <v>1</v>
      </c>
      <c r="O1541">
        <f>VLOOKUP(Table58[[#This Row],[CONTROLN]],vlookup_table[],4,FALSE)</f>
        <v>0</v>
      </c>
      <c r="P1541" t="str">
        <f>VLOOKUP(Table58[[#This Row],[CONTROLN]],vlookup_table[],5,FALSE)</f>
        <v>R2</v>
      </c>
      <c r="Q1541">
        <f>VLOOKUP(Table58[[#This Row],[CONTROLN]],vlookup_table[],7,FALSE)</f>
        <v>15</v>
      </c>
      <c r="R1541" t="str">
        <f t="shared" si="72"/>
        <v/>
      </c>
      <c r="S15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41" t="str">
        <f>IF(Table58[[#This Row],[GENDER]]="M","Hombre","Mujer")</f>
        <v>Hombre</v>
      </c>
      <c r="U1541" t="str">
        <f>_xlfn.CONCAT(Table58[[#This Row],[STATE]]," ", Table58[[#This Row],[DOMAIN]])</f>
        <v>OR R2</v>
      </c>
      <c r="V1541" s="2">
        <f t="shared" ca="1" si="73"/>
        <v>45915</v>
      </c>
      <c r="W1541" s="3">
        <f t="shared" ca="1" si="74"/>
        <v>45915.408431249998</v>
      </c>
      <c r="X1541">
        <f>ROUND(Table58[[#This Row],[AVGGIFT]],1)</f>
        <v>7.6</v>
      </c>
    </row>
    <row r="1542" spans="1:24" x14ac:dyDescent="0.35">
      <c r="A1542">
        <v>15350</v>
      </c>
      <c r="B1542" t="s">
        <v>18</v>
      </c>
      <c r="C1542" t="s">
        <v>17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  <c r="N1542">
        <f>VLOOKUP(Table58[[#This Row],[CONTROLN]],vlookup_table[],2,FALSE)</f>
        <v>28</v>
      </c>
      <c r="O1542">
        <f>VLOOKUP(Table58[[#This Row],[CONTROLN]],vlookup_table[],4,FALSE)</f>
        <v>2701</v>
      </c>
      <c r="P1542" t="str">
        <f>VLOOKUP(Table58[[#This Row],[CONTROLN]],vlookup_table[],5,FALSE)</f>
        <v>C1</v>
      </c>
      <c r="Q1542">
        <f>VLOOKUP(Table58[[#This Row],[CONTROLN]],vlookup_table[],7,FALSE)</f>
        <v>15</v>
      </c>
      <c r="R1542">
        <f t="shared" si="72"/>
        <v>70</v>
      </c>
      <c r="S15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42" t="str">
        <f>IF(Table58[[#This Row],[GENDER]]="M","Hombre","Mujer")</f>
        <v>Mujer</v>
      </c>
      <c r="U1542" t="str">
        <f>_xlfn.CONCAT(Table58[[#This Row],[STATE]]," ", Table58[[#This Row],[DOMAIN]])</f>
        <v>NC C1</v>
      </c>
      <c r="V1542" s="2">
        <f t="shared" ca="1" si="73"/>
        <v>45915</v>
      </c>
      <c r="W1542" s="3">
        <f t="shared" ca="1" si="74"/>
        <v>45915.408431249998</v>
      </c>
      <c r="X1542">
        <f>ROUND(Table58[[#This Row],[AVGGIFT]],1)</f>
        <v>17.5</v>
      </c>
    </row>
    <row r="1543" spans="1:24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  <c r="N1543">
        <f>VLOOKUP(Table58[[#This Row],[CONTROLN]],vlookup_table[],2,FALSE)</f>
        <v>1</v>
      </c>
      <c r="O1543">
        <f>VLOOKUP(Table58[[#This Row],[CONTROLN]],vlookup_table[],4,FALSE)</f>
        <v>2302</v>
      </c>
      <c r="P1543" t="str">
        <f>VLOOKUP(Table58[[#This Row],[CONTROLN]],vlookup_table[],5,FALSE)</f>
        <v>C1</v>
      </c>
      <c r="Q1543">
        <f>VLOOKUP(Table58[[#This Row],[CONTROLN]],vlookup_table[],7,FALSE)</f>
        <v>15</v>
      </c>
      <c r="R1543">
        <f t="shared" si="72"/>
        <v>74</v>
      </c>
      <c r="S15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43" t="str">
        <f>IF(Table58[[#This Row],[GENDER]]="M","Hombre","Mujer")</f>
        <v>Hombre</v>
      </c>
      <c r="U1543" t="str">
        <f>_xlfn.CONCAT(Table58[[#This Row],[STATE]]," ", Table58[[#This Row],[DOMAIN]])</f>
        <v>CO C1</v>
      </c>
      <c r="V1543" s="2">
        <f t="shared" ca="1" si="73"/>
        <v>45915</v>
      </c>
      <c r="W1543" s="3">
        <f t="shared" ca="1" si="74"/>
        <v>45915.408431249998</v>
      </c>
      <c r="X1543">
        <f>ROUND(Table58[[#This Row],[AVGGIFT]],1)</f>
        <v>7.1</v>
      </c>
    </row>
    <row r="1544" spans="1:24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  <c r="N1544">
        <f>VLOOKUP(Table58[[#This Row],[CONTROLN]],vlookup_table[],2,FALSE)</f>
        <v>2</v>
      </c>
      <c r="O1544">
        <f>VLOOKUP(Table58[[#This Row],[CONTROLN]],vlookup_table[],4,FALSE)</f>
        <v>2001</v>
      </c>
      <c r="P1544" t="str">
        <f>VLOOKUP(Table58[[#This Row],[CONTROLN]],vlookup_table[],5,FALSE)</f>
        <v>S1</v>
      </c>
      <c r="Q1544">
        <f>VLOOKUP(Table58[[#This Row],[CONTROLN]],vlookup_table[],7,FALSE)</f>
        <v>20</v>
      </c>
      <c r="R1544">
        <f t="shared" si="72"/>
        <v>77</v>
      </c>
      <c r="S15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44" t="str">
        <f>IF(Table58[[#This Row],[GENDER]]="M","Hombre","Mujer")</f>
        <v>Mujer</v>
      </c>
      <c r="U1544" t="str">
        <f>_xlfn.CONCAT(Table58[[#This Row],[STATE]]," ", Table58[[#This Row],[DOMAIN]])</f>
        <v>CA S1</v>
      </c>
      <c r="V1544" s="2">
        <f t="shared" ca="1" si="73"/>
        <v>45915</v>
      </c>
      <c r="W1544" s="3">
        <f t="shared" ca="1" si="74"/>
        <v>45915.408431249998</v>
      </c>
      <c r="X1544">
        <f>ROUND(Table58[[#This Row],[AVGGIFT]],1)</f>
        <v>13</v>
      </c>
    </row>
    <row r="1545" spans="1:24" x14ac:dyDescent="0.35">
      <c r="A1545">
        <v>178949</v>
      </c>
      <c r="B1545" t="s">
        <v>41</v>
      </c>
      <c r="C1545" t="s">
        <v>14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  <c r="N1545">
        <f>VLOOKUP(Table58[[#This Row],[CONTROLN]],vlookup_table[],2,FALSE)</f>
        <v>1</v>
      </c>
      <c r="O1545">
        <f>VLOOKUP(Table58[[#This Row],[CONTROLN]],vlookup_table[],4,FALSE)</f>
        <v>3901</v>
      </c>
      <c r="P1545" t="str">
        <f>VLOOKUP(Table58[[#This Row],[CONTROLN]],vlookup_table[],5,FALSE)</f>
        <v>S1</v>
      </c>
      <c r="Q1545">
        <f>VLOOKUP(Table58[[#This Row],[CONTROLN]],vlookup_table[],7,FALSE)</f>
        <v>15</v>
      </c>
      <c r="R1545">
        <f t="shared" si="72"/>
        <v>58</v>
      </c>
      <c r="S15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45" t="str">
        <f>IF(Table58[[#This Row],[GENDER]]="M","Hombre","Mujer")</f>
        <v>Hombre</v>
      </c>
      <c r="U1545" t="str">
        <f>_xlfn.CONCAT(Table58[[#This Row],[STATE]]," ", Table58[[#This Row],[DOMAIN]])</f>
        <v>WA S1</v>
      </c>
      <c r="V1545" s="2">
        <f t="shared" ca="1" si="73"/>
        <v>45915</v>
      </c>
      <c r="W1545" s="3">
        <f t="shared" ca="1" si="74"/>
        <v>45915.408431249998</v>
      </c>
      <c r="X1545">
        <f>ROUND(Table58[[#This Row],[AVGGIFT]],1)</f>
        <v>10</v>
      </c>
    </row>
    <row r="1546" spans="1:24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  <c r="N1546">
        <f>VLOOKUP(Table58[[#This Row],[CONTROLN]],vlookup_table[],2,FALSE)</f>
        <v>2</v>
      </c>
      <c r="O1546">
        <f>VLOOKUP(Table58[[#This Row],[CONTROLN]],vlookup_table[],4,FALSE)</f>
        <v>1801</v>
      </c>
      <c r="P1546" t="str">
        <f>VLOOKUP(Table58[[#This Row],[CONTROLN]],vlookup_table[],5,FALSE)</f>
        <v>T2</v>
      </c>
      <c r="Q1546">
        <f>VLOOKUP(Table58[[#This Row],[CONTROLN]],vlookup_table[],7,FALSE)</f>
        <v>10</v>
      </c>
      <c r="R1546">
        <f t="shared" si="72"/>
        <v>79</v>
      </c>
      <c r="S15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46" t="str">
        <f>IF(Table58[[#This Row],[GENDER]]="M","Hombre","Mujer")</f>
        <v>Mujer</v>
      </c>
      <c r="U1546" t="str">
        <f>_xlfn.CONCAT(Table58[[#This Row],[STATE]]," ", Table58[[#This Row],[DOMAIN]])</f>
        <v>MN T2</v>
      </c>
      <c r="V1546" s="2">
        <f t="shared" ca="1" si="73"/>
        <v>45915</v>
      </c>
      <c r="W1546" s="3">
        <f t="shared" ca="1" si="74"/>
        <v>45915.408431249998</v>
      </c>
      <c r="X1546">
        <f>ROUND(Table58[[#This Row],[AVGGIFT]],1)</f>
        <v>8.3000000000000007</v>
      </c>
    </row>
    <row r="1547" spans="1:24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  <c r="N1547">
        <f>VLOOKUP(Table58[[#This Row],[CONTROLN]],vlookup_table[],2,FALSE)</f>
        <v>1</v>
      </c>
      <c r="O1547">
        <f>VLOOKUP(Table58[[#This Row],[CONTROLN]],vlookup_table[],4,FALSE)</f>
        <v>2301</v>
      </c>
      <c r="P1547" t="str">
        <f>VLOOKUP(Table58[[#This Row],[CONTROLN]],vlookup_table[],5,FALSE)</f>
        <v>R2</v>
      </c>
      <c r="Q1547">
        <f>VLOOKUP(Table58[[#This Row],[CONTROLN]],vlookup_table[],7,FALSE)</f>
        <v>23</v>
      </c>
      <c r="R1547">
        <f t="shared" si="72"/>
        <v>74</v>
      </c>
      <c r="S15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47" t="str">
        <f>IF(Table58[[#This Row],[GENDER]]="M","Hombre","Mujer")</f>
        <v>Hombre</v>
      </c>
      <c r="U1547" t="str">
        <f>_xlfn.CONCAT(Table58[[#This Row],[STATE]]," ", Table58[[#This Row],[DOMAIN]])</f>
        <v>NM R2</v>
      </c>
      <c r="V1547" s="2">
        <f t="shared" ca="1" si="73"/>
        <v>45915</v>
      </c>
      <c r="W1547" s="3">
        <f t="shared" ca="1" si="74"/>
        <v>45915.408431249998</v>
      </c>
      <c r="X1547">
        <f>ROUND(Table58[[#This Row],[AVGGIFT]],1)</f>
        <v>11</v>
      </c>
    </row>
    <row r="1548" spans="1:24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  <c r="N1548">
        <f>VLOOKUP(Table58[[#This Row],[CONTROLN]],vlookup_table[],2,FALSE)</f>
        <v>1</v>
      </c>
      <c r="O1548">
        <f>VLOOKUP(Table58[[#This Row],[CONTROLN]],vlookup_table[],4,FALSE)</f>
        <v>1311</v>
      </c>
      <c r="P1548" t="str">
        <f>VLOOKUP(Table58[[#This Row],[CONTROLN]],vlookup_table[],5,FALSE)</f>
        <v>C1</v>
      </c>
      <c r="Q1548">
        <f>VLOOKUP(Table58[[#This Row],[CONTROLN]],vlookup_table[],7,FALSE)</f>
        <v>7</v>
      </c>
      <c r="R1548">
        <f t="shared" si="72"/>
        <v>83</v>
      </c>
      <c r="S15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48" t="str">
        <f>IF(Table58[[#This Row],[GENDER]]="M","Hombre","Mujer")</f>
        <v>Hombre</v>
      </c>
      <c r="U1548" t="str">
        <f>_xlfn.CONCAT(Table58[[#This Row],[STATE]]," ", Table58[[#This Row],[DOMAIN]])</f>
        <v>FL C1</v>
      </c>
      <c r="V1548" s="2">
        <f t="shared" ca="1" si="73"/>
        <v>45915</v>
      </c>
      <c r="W1548" s="3">
        <f t="shared" ca="1" si="74"/>
        <v>45915.408431249998</v>
      </c>
      <c r="X1548">
        <f>ROUND(Table58[[#This Row],[AVGGIFT]],1)</f>
        <v>4.7</v>
      </c>
    </row>
    <row r="1549" spans="1:24" x14ac:dyDescent="0.35">
      <c r="A1549">
        <v>21375</v>
      </c>
      <c r="B1549" t="s">
        <v>18</v>
      </c>
      <c r="C1549" t="s">
        <v>17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  <c r="N1549">
        <f>VLOOKUP(Table58[[#This Row],[CONTROLN]],vlookup_table[],2,FALSE)</f>
        <v>0</v>
      </c>
      <c r="O1549">
        <f>VLOOKUP(Table58[[#This Row],[CONTROLN]],vlookup_table[],4,FALSE)</f>
        <v>5401</v>
      </c>
      <c r="P1549" t="str">
        <f>VLOOKUP(Table58[[#This Row],[CONTROLN]],vlookup_table[],5,FALSE)</f>
        <v>T2</v>
      </c>
      <c r="Q1549">
        <f>VLOOKUP(Table58[[#This Row],[CONTROLN]],vlookup_table[],7,FALSE)</f>
        <v>25</v>
      </c>
      <c r="R1549">
        <f t="shared" si="72"/>
        <v>43</v>
      </c>
      <c r="S15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49" t="str">
        <f>IF(Table58[[#This Row],[GENDER]]="M","Hombre","Mujer")</f>
        <v>Mujer</v>
      </c>
      <c r="U1549" t="str">
        <f>_xlfn.CONCAT(Table58[[#This Row],[STATE]]," ", Table58[[#This Row],[DOMAIN]])</f>
        <v>NC T2</v>
      </c>
      <c r="V1549" s="2">
        <f t="shared" ca="1" si="73"/>
        <v>45915</v>
      </c>
      <c r="W1549" s="3">
        <f t="shared" ca="1" si="74"/>
        <v>45915.408431249998</v>
      </c>
      <c r="X1549">
        <f>ROUND(Table58[[#This Row],[AVGGIFT]],1)</f>
        <v>20</v>
      </c>
    </row>
    <row r="1550" spans="1:24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  <c r="N1550">
        <f>VLOOKUP(Table58[[#This Row],[CONTROLN]],vlookup_table[],2,FALSE)</f>
        <v>28</v>
      </c>
      <c r="O1550">
        <f>VLOOKUP(Table58[[#This Row],[CONTROLN]],vlookup_table[],4,FALSE)</f>
        <v>0</v>
      </c>
      <c r="P1550" t="str">
        <f>VLOOKUP(Table58[[#This Row],[CONTROLN]],vlookup_table[],5,FALSE)</f>
        <v>T1</v>
      </c>
      <c r="Q1550">
        <f>VLOOKUP(Table58[[#This Row],[CONTROLN]],vlookup_table[],7,FALSE)</f>
        <v>19</v>
      </c>
      <c r="R1550" t="str">
        <f t="shared" si="72"/>
        <v/>
      </c>
      <c r="S15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50" t="str">
        <f>IF(Table58[[#This Row],[GENDER]]="M","Hombre","Mujer")</f>
        <v>Mujer</v>
      </c>
      <c r="U1550" t="str">
        <f>_xlfn.CONCAT(Table58[[#This Row],[STATE]]," ", Table58[[#This Row],[DOMAIN]])</f>
        <v>FL T1</v>
      </c>
      <c r="V1550" s="2">
        <f t="shared" ca="1" si="73"/>
        <v>45915</v>
      </c>
      <c r="W1550" s="3">
        <f t="shared" ca="1" si="74"/>
        <v>45915.408431249998</v>
      </c>
      <c r="X1550">
        <f>ROUND(Table58[[#This Row],[AVGGIFT]],1)</f>
        <v>11</v>
      </c>
    </row>
    <row r="1551" spans="1:24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  <c r="N1551">
        <f>VLOOKUP(Table58[[#This Row],[CONTROLN]],vlookup_table[],2,FALSE)</f>
        <v>2</v>
      </c>
      <c r="O1551">
        <f>VLOOKUP(Table58[[#This Row],[CONTROLN]],vlookup_table[],4,FALSE)</f>
        <v>2201</v>
      </c>
      <c r="P1551" t="str">
        <f>VLOOKUP(Table58[[#This Row],[CONTROLN]],vlookup_table[],5,FALSE)</f>
        <v>R1</v>
      </c>
      <c r="Q1551">
        <f>VLOOKUP(Table58[[#This Row],[CONTROLN]],vlookup_table[],7,FALSE)</f>
        <v>7</v>
      </c>
      <c r="R1551">
        <f t="shared" si="72"/>
        <v>75</v>
      </c>
      <c r="S15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51" t="str">
        <f>IF(Table58[[#This Row],[GENDER]]="M","Hombre","Mujer")</f>
        <v>Mujer</v>
      </c>
      <c r="U1551" t="str">
        <f>_xlfn.CONCAT(Table58[[#This Row],[STATE]]," ", Table58[[#This Row],[DOMAIN]])</f>
        <v>CO R1</v>
      </c>
      <c r="V1551" s="2">
        <f t="shared" ca="1" si="73"/>
        <v>45915</v>
      </c>
      <c r="W1551" s="3">
        <f t="shared" ca="1" si="74"/>
        <v>45915.408431249998</v>
      </c>
      <c r="X1551">
        <f>ROUND(Table58[[#This Row],[AVGGIFT]],1)</f>
        <v>5</v>
      </c>
    </row>
    <row r="1552" spans="1:24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  <c r="N1552">
        <f>VLOOKUP(Table58[[#This Row],[CONTROLN]],vlookup_table[],2,FALSE)</f>
        <v>1</v>
      </c>
      <c r="O1552">
        <f>VLOOKUP(Table58[[#This Row],[CONTROLN]],vlookup_table[],4,FALSE)</f>
        <v>6601</v>
      </c>
      <c r="P1552" t="str">
        <f>VLOOKUP(Table58[[#This Row],[CONTROLN]],vlookup_table[],5,FALSE)</f>
        <v>U1</v>
      </c>
      <c r="Q1552">
        <f>VLOOKUP(Table58[[#This Row],[CONTROLN]],vlookup_table[],7,FALSE)</f>
        <v>10</v>
      </c>
      <c r="R1552">
        <f t="shared" si="72"/>
        <v>31</v>
      </c>
      <c r="S15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52" t="str">
        <f>IF(Table58[[#This Row],[GENDER]]="M","Hombre","Mujer")</f>
        <v>Hombre</v>
      </c>
      <c r="U1552" t="str">
        <f>_xlfn.CONCAT(Table58[[#This Row],[STATE]]," ", Table58[[#This Row],[DOMAIN]])</f>
        <v>TX U1</v>
      </c>
      <c r="V1552" s="2">
        <f t="shared" ca="1" si="73"/>
        <v>45915</v>
      </c>
      <c r="W1552" s="3">
        <f t="shared" ca="1" si="74"/>
        <v>45915.408431249998</v>
      </c>
      <c r="X1552">
        <f>ROUND(Table58[[#This Row],[AVGGIFT]],1)</f>
        <v>15</v>
      </c>
    </row>
    <row r="1553" spans="1:24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  <c r="N1553">
        <f>VLOOKUP(Table58[[#This Row],[CONTROLN]],vlookup_table[],2,FALSE)</f>
        <v>1</v>
      </c>
      <c r="O1553">
        <f>VLOOKUP(Table58[[#This Row],[CONTROLN]],vlookup_table[],4,FALSE)</f>
        <v>1809</v>
      </c>
      <c r="P1553" t="str">
        <f>VLOOKUP(Table58[[#This Row],[CONTROLN]],vlookup_table[],5,FALSE)</f>
        <v>R2</v>
      </c>
      <c r="Q1553">
        <f>VLOOKUP(Table58[[#This Row],[CONTROLN]],vlookup_table[],7,FALSE)</f>
        <v>11</v>
      </c>
      <c r="R1553">
        <f t="shared" si="72"/>
        <v>78</v>
      </c>
      <c r="S15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53" t="str">
        <f>IF(Table58[[#This Row],[GENDER]]="M","Hombre","Mujer")</f>
        <v>Hombre</v>
      </c>
      <c r="U1553" t="str">
        <f>_xlfn.CONCAT(Table58[[#This Row],[STATE]]," ", Table58[[#This Row],[DOMAIN]])</f>
        <v>OR R2</v>
      </c>
      <c r="V1553" s="2">
        <f t="shared" ca="1" si="73"/>
        <v>45915</v>
      </c>
      <c r="W1553" s="3">
        <f t="shared" ca="1" si="74"/>
        <v>45915.408431249998</v>
      </c>
      <c r="X1553">
        <f>ROUND(Table58[[#This Row],[AVGGIFT]],1)</f>
        <v>7.3</v>
      </c>
    </row>
    <row r="1554" spans="1:24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  <c r="N1554">
        <f>VLOOKUP(Table58[[#This Row],[CONTROLN]],vlookup_table[],2,FALSE)</f>
        <v>0</v>
      </c>
      <c r="O1554">
        <f>VLOOKUP(Table58[[#This Row],[CONTROLN]],vlookup_table[],4,FALSE)</f>
        <v>501</v>
      </c>
      <c r="P1554" t="str">
        <f>VLOOKUP(Table58[[#This Row],[CONTROLN]],vlookup_table[],5,FALSE)</f>
        <v>U3</v>
      </c>
      <c r="Q1554">
        <f>VLOOKUP(Table58[[#This Row],[CONTROLN]],vlookup_table[],7,FALSE)</f>
        <v>6</v>
      </c>
      <c r="R1554">
        <f t="shared" si="72"/>
        <v>92</v>
      </c>
      <c r="S15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54" t="str">
        <f>IF(Table58[[#This Row],[GENDER]]="M","Hombre","Mujer")</f>
        <v>Mujer</v>
      </c>
      <c r="U1554" t="str">
        <f>_xlfn.CONCAT(Table58[[#This Row],[STATE]]," ", Table58[[#This Row],[DOMAIN]])</f>
        <v>CA U3</v>
      </c>
      <c r="V1554" s="2">
        <f t="shared" ca="1" si="73"/>
        <v>45915</v>
      </c>
      <c r="W1554" s="3">
        <f t="shared" ca="1" si="74"/>
        <v>45915.408431249998</v>
      </c>
      <c r="X1554">
        <f>ROUND(Table58[[#This Row],[AVGGIFT]],1)</f>
        <v>5.5</v>
      </c>
    </row>
    <row r="1555" spans="1:24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  <c r="N1555">
        <f>VLOOKUP(Table58[[#This Row],[CONTROLN]],vlookup_table[],2,FALSE)</f>
        <v>28</v>
      </c>
      <c r="O1555">
        <f>VLOOKUP(Table58[[#This Row],[CONTROLN]],vlookup_table[],4,FALSE)</f>
        <v>0</v>
      </c>
      <c r="P1555" t="str">
        <f>VLOOKUP(Table58[[#This Row],[CONTROLN]],vlookup_table[],5,FALSE)</f>
        <v>T1</v>
      </c>
      <c r="Q1555">
        <f>VLOOKUP(Table58[[#This Row],[CONTROLN]],vlookup_table[],7,FALSE)</f>
        <v>11</v>
      </c>
      <c r="R1555" t="str">
        <f t="shared" si="72"/>
        <v/>
      </c>
      <c r="S15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55" t="str">
        <f>IF(Table58[[#This Row],[GENDER]]="M","Hombre","Mujer")</f>
        <v>Mujer</v>
      </c>
      <c r="U1555" t="str">
        <f>_xlfn.CONCAT(Table58[[#This Row],[STATE]]," ", Table58[[#This Row],[DOMAIN]])</f>
        <v>FL T1</v>
      </c>
      <c r="V1555" s="2">
        <f t="shared" ca="1" si="73"/>
        <v>45915</v>
      </c>
      <c r="W1555" s="3">
        <f t="shared" ca="1" si="74"/>
        <v>45915.408431249998</v>
      </c>
      <c r="X1555">
        <f>ROUND(Table58[[#This Row],[AVGGIFT]],1)</f>
        <v>7.3</v>
      </c>
    </row>
    <row r="1556" spans="1:24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  <c r="N1556">
        <f>VLOOKUP(Table58[[#This Row],[CONTROLN]],vlookup_table[],2,FALSE)</f>
        <v>2</v>
      </c>
      <c r="O1556">
        <f>VLOOKUP(Table58[[#This Row],[CONTROLN]],vlookup_table[],4,FALSE)</f>
        <v>0</v>
      </c>
      <c r="P1556" t="str">
        <f>VLOOKUP(Table58[[#This Row],[CONTROLN]],vlookup_table[],5,FALSE)</f>
        <v>T2</v>
      </c>
      <c r="Q1556">
        <f>VLOOKUP(Table58[[#This Row],[CONTROLN]],vlookup_table[],7,FALSE)</f>
        <v>10</v>
      </c>
      <c r="R1556" t="str">
        <f t="shared" si="72"/>
        <v/>
      </c>
      <c r="S15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56" t="str">
        <f>IF(Table58[[#This Row],[GENDER]]="M","Hombre","Mujer")</f>
        <v>Mujer</v>
      </c>
      <c r="U1556" t="str">
        <f>_xlfn.CONCAT(Table58[[#This Row],[STATE]]," ", Table58[[#This Row],[DOMAIN]])</f>
        <v>IN T2</v>
      </c>
      <c r="V1556" s="2">
        <f t="shared" ca="1" si="73"/>
        <v>45915</v>
      </c>
      <c r="W1556" s="3">
        <f t="shared" ca="1" si="74"/>
        <v>45915.408431249998</v>
      </c>
      <c r="X1556">
        <f>ROUND(Table58[[#This Row],[AVGGIFT]],1)</f>
        <v>5.6</v>
      </c>
    </row>
    <row r="1557" spans="1:24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  <c r="N1557">
        <f>VLOOKUP(Table58[[#This Row],[CONTROLN]],vlookup_table[],2,FALSE)</f>
        <v>2</v>
      </c>
      <c r="O1557">
        <f>VLOOKUP(Table58[[#This Row],[CONTROLN]],vlookup_table[],4,FALSE)</f>
        <v>0</v>
      </c>
      <c r="P1557" t="str">
        <f>VLOOKUP(Table58[[#This Row],[CONTROLN]],vlookup_table[],5,FALSE)</f>
        <v>T1</v>
      </c>
      <c r="Q1557">
        <f>VLOOKUP(Table58[[#This Row],[CONTROLN]],vlookup_table[],7,FALSE)</f>
        <v>8</v>
      </c>
      <c r="R1557" t="str">
        <f t="shared" si="72"/>
        <v/>
      </c>
      <c r="S15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57" t="str">
        <f>IF(Table58[[#This Row],[GENDER]]="M","Hombre","Mujer")</f>
        <v>Mujer</v>
      </c>
      <c r="U1557" t="str">
        <f>_xlfn.CONCAT(Table58[[#This Row],[STATE]]," ", Table58[[#This Row],[DOMAIN]])</f>
        <v>CO T1</v>
      </c>
      <c r="V1557" s="2">
        <f t="shared" ca="1" si="73"/>
        <v>45915</v>
      </c>
      <c r="W1557" s="3">
        <f t="shared" ca="1" si="74"/>
        <v>45915.408431249998</v>
      </c>
      <c r="X1557">
        <f>ROUND(Table58[[#This Row],[AVGGIFT]],1)</f>
        <v>7.6</v>
      </c>
    </row>
    <row r="1558" spans="1:24" x14ac:dyDescent="0.35">
      <c r="A1558">
        <v>115676</v>
      </c>
      <c r="B1558" t="s">
        <v>21</v>
      </c>
      <c r="C1558" t="s">
        <v>109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  <c r="N1558">
        <f>VLOOKUP(Table58[[#This Row],[CONTROLN]],vlookup_table[],2,FALSE)</f>
        <v>4</v>
      </c>
      <c r="O1558">
        <f>VLOOKUP(Table58[[#This Row],[CONTROLN]],vlookup_table[],4,FALSE)</f>
        <v>0</v>
      </c>
      <c r="P1558" t="str">
        <f>VLOOKUP(Table58[[#This Row],[CONTROLN]],vlookup_table[],5,FALSE)</f>
        <v>T2</v>
      </c>
      <c r="Q1558">
        <f>VLOOKUP(Table58[[#This Row],[CONTROLN]],vlookup_table[],7,FALSE)</f>
        <v>20</v>
      </c>
      <c r="R1558" t="str">
        <f t="shared" si="72"/>
        <v/>
      </c>
      <c r="S15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58" t="str">
        <f>IF(Table58[[#This Row],[GENDER]]="M","Hombre","Mujer")</f>
        <v>Mujer</v>
      </c>
      <c r="U1558" t="str">
        <f>_xlfn.CONCAT(Table58[[#This Row],[STATE]]," ", Table58[[#This Row],[DOMAIN]])</f>
        <v>TX T2</v>
      </c>
      <c r="V1558" s="2">
        <f t="shared" ca="1" si="73"/>
        <v>45915</v>
      </c>
      <c r="W1558" s="3">
        <f t="shared" ca="1" si="74"/>
        <v>45915.408431249998</v>
      </c>
      <c r="X1558">
        <f>ROUND(Table58[[#This Row],[AVGGIFT]],1)</f>
        <v>14.2</v>
      </c>
    </row>
    <row r="1559" spans="1:24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  <c r="N1559">
        <f>VLOOKUP(Table58[[#This Row],[CONTROLN]],vlookup_table[],2,FALSE)</f>
        <v>0</v>
      </c>
      <c r="O1559">
        <f>VLOOKUP(Table58[[#This Row],[CONTROLN]],vlookup_table[],4,FALSE)</f>
        <v>5501</v>
      </c>
      <c r="P1559" t="str">
        <f>VLOOKUP(Table58[[#This Row],[CONTROLN]],vlookup_table[],5,FALSE)</f>
        <v>S1</v>
      </c>
      <c r="Q1559">
        <f>VLOOKUP(Table58[[#This Row],[CONTROLN]],vlookup_table[],7,FALSE)</f>
        <v>25</v>
      </c>
      <c r="R1559">
        <f t="shared" si="72"/>
        <v>42</v>
      </c>
      <c r="S15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59" t="str">
        <f>IF(Table58[[#This Row],[GENDER]]="M","Hombre","Mujer")</f>
        <v>Mujer</v>
      </c>
      <c r="U1559" t="str">
        <f>_xlfn.CONCAT(Table58[[#This Row],[STATE]]," ", Table58[[#This Row],[DOMAIN]])</f>
        <v>IN S1</v>
      </c>
      <c r="V1559" s="2">
        <f t="shared" ca="1" si="73"/>
        <v>45915</v>
      </c>
      <c r="W1559" s="3">
        <f t="shared" ca="1" si="74"/>
        <v>45915.408431249998</v>
      </c>
      <c r="X1559">
        <f>ROUND(Table58[[#This Row],[AVGGIFT]],1)</f>
        <v>13.5</v>
      </c>
    </row>
    <row r="1560" spans="1:24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  <c r="N1560">
        <f>VLOOKUP(Table58[[#This Row],[CONTROLN]],vlookup_table[],2,FALSE)</f>
        <v>0</v>
      </c>
      <c r="O1560">
        <f>VLOOKUP(Table58[[#This Row],[CONTROLN]],vlookup_table[],4,FALSE)</f>
        <v>1803</v>
      </c>
      <c r="P1560" t="str">
        <f>VLOOKUP(Table58[[#This Row],[CONTROLN]],vlookup_table[],5,FALSE)</f>
        <v>R2</v>
      </c>
      <c r="Q1560">
        <f>VLOOKUP(Table58[[#This Row],[CONTROLN]],vlookup_table[],7,FALSE)</f>
        <v>12</v>
      </c>
      <c r="R1560">
        <f t="shared" si="72"/>
        <v>79</v>
      </c>
      <c r="S15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60" t="str">
        <f>IF(Table58[[#This Row],[GENDER]]="M","Hombre","Mujer")</f>
        <v>Hombre</v>
      </c>
      <c r="U1560" t="str">
        <f>_xlfn.CONCAT(Table58[[#This Row],[STATE]]," ", Table58[[#This Row],[DOMAIN]])</f>
        <v>SC R2</v>
      </c>
      <c r="V1560" s="2">
        <f t="shared" ca="1" si="73"/>
        <v>45915</v>
      </c>
      <c r="W1560" s="3">
        <f t="shared" ca="1" si="74"/>
        <v>45915.408431249998</v>
      </c>
      <c r="X1560">
        <f>ROUND(Table58[[#This Row],[AVGGIFT]],1)</f>
        <v>10.8</v>
      </c>
    </row>
    <row r="1561" spans="1:24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  <c r="N1561">
        <f>VLOOKUP(Table58[[#This Row],[CONTROLN]],vlookup_table[],2,FALSE)</f>
        <v>0</v>
      </c>
      <c r="O1561">
        <f>VLOOKUP(Table58[[#This Row],[CONTROLN]],vlookup_table[],4,FALSE)</f>
        <v>4601</v>
      </c>
      <c r="P1561" t="str">
        <f>VLOOKUP(Table58[[#This Row],[CONTROLN]],vlookup_table[],5,FALSE)</f>
        <v>U3</v>
      </c>
      <c r="Q1561">
        <f>VLOOKUP(Table58[[#This Row],[CONTROLN]],vlookup_table[],7,FALSE)</f>
        <v>4</v>
      </c>
      <c r="R1561">
        <f t="shared" si="72"/>
        <v>51</v>
      </c>
      <c r="S15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61" t="str">
        <f>IF(Table58[[#This Row],[GENDER]]="M","Hombre","Mujer")</f>
        <v>Hombre</v>
      </c>
      <c r="U1561" t="str">
        <f>_xlfn.CONCAT(Table58[[#This Row],[STATE]]," ", Table58[[#This Row],[DOMAIN]])</f>
        <v>IL U3</v>
      </c>
      <c r="V1561" s="2">
        <f t="shared" ca="1" si="73"/>
        <v>45915</v>
      </c>
      <c r="W1561" s="3">
        <f t="shared" ca="1" si="74"/>
        <v>45915.408431249998</v>
      </c>
      <c r="X1561">
        <f>ROUND(Table58[[#This Row],[AVGGIFT]],1)</f>
        <v>3.6</v>
      </c>
    </row>
    <row r="1562" spans="1:24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  <c r="N1562">
        <f>VLOOKUP(Table58[[#This Row],[CONTROLN]],vlookup_table[],2,FALSE)</f>
        <v>2</v>
      </c>
      <c r="O1562">
        <f>VLOOKUP(Table58[[#This Row],[CONTROLN]],vlookup_table[],4,FALSE)</f>
        <v>2310</v>
      </c>
      <c r="P1562" t="str">
        <f>VLOOKUP(Table58[[#This Row],[CONTROLN]],vlookup_table[],5,FALSE)</f>
        <v>U1</v>
      </c>
      <c r="Q1562">
        <f>VLOOKUP(Table58[[#This Row],[CONTROLN]],vlookup_table[],7,FALSE)</f>
        <v>17</v>
      </c>
      <c r="R1562">
        <f t="shared" si="72"/>
        <v>73</v>
      </c>
      <c r="S15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62" t="str">
        <f>IF(Table58[[#This Row],[GENDER]]="M","Hombre","Mujer")</f>
        <v>Mujer</v>
      </c>
      <c r="U1562" t="str">
        <f>_xlfn.CONCAT(Table58[[#This Row],[STATE]]," ", Table58[[#This Row],[DOMAIN]])</f>
        <v>FL U1</v>
      </c>
      <c r="V1562" s="2">
        <f t="shared" ca="1" si="73"/>
        <v>45915</v>
      </c>
      <c r="W1562" s="3">
        <f t="shared" ca="1" si="74"/>
        <v>45915.408431249998</v>
      </c>
      <c r="X1562">
        <f>ROUND(Table58[[#This Row],[AVGGIFT]],1)</f>
        <v>14.3</v>
      </c>
    </row>
    <row r="1563" spans="1:24" x14ac:dyDescent="0.35">
      <c r="A1563">
        <v>15219</v>
      </c>
      <c r="B1563" t="s">
        <v>18</v>
      </c>
      <c r="C1563" t="s">
        <v>17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  <c r="N1563">
        <f>VLOOKUP(Table58[[#This Row],[CONTROLN]],vlookup_table[],2,FALSE)</f>
        <v>0</v>
      </c>
      <c r="O1563">
        <f>VLOOKUP(Table58[[#This Row],[CONTROLN]],vlookup_table[],4,FALSE)</f>
        <v>0</v>
      </c>
      <c r="P1563" t="str">
        <f>VLOOKUP(Table58[[#This Row],[CONTROLN]],vlookup_table[],5,FALSE)</f>
        <v>T2</v>
      </c>
      <c r="Q1563">
        <f>VLOOKUP(Table58[[#This Row],[CONTROLN]],vlookup_table[],7,FALSE)</f>
        <v>25</v>
      </c>
      <c r="R1563" t="str">
        <f t="shared" si="72"/>
        <v/>
      </c>
      <c r="S15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63" t="str">
        <f>IF(Table58[[#This Row],[GENDER]]="M","Hombre","Mujer")</f>
        <v>Mujer</v>
      </c>
      <c r="U1563" t="str">
        <f>_xlfn.CONCAT(Table58[[#This Row],[STATE]]," ", Table58[[#This Row],[DOMAIN]])</f>
        <v>NC T2</v>
      </c>
      <c r="V1563" s="2">
        <f t="shared" ca="1" si="73"/>
        <v>45915</v>
      </c>
      <c r="W1563" s="3">
        <f t="shared" ca="1" si="74"/>
        <v>45915.408431249998</v>
      </c>
      <c r="X1563">
        <f>ROUND(Table58[[#This Row],[AVGGIFT]],1)</f>
        <v>25</v>
      </c>
    </row>
    <row r="1564" spans="1:24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  <c r="N1564">
        <f>VLOOKUP(Table58[[#This Row],[CONTROLN]],vlookup_table[],2,FALSE)</f>
        <v>1</v>
      </c>
      <c r="O1564">
        <f>VLOOKUP(Table58[[#This Row],[CONTROLN]],vlookup_table[],4,FALSE)</f>
        <v>3801</v>
      </c>
      <c r="P1564" t="str">
        <f>VLOOKUP(Table58[[#This Row],[CONTROLN]],vlookup_table[],5,FALSE)</f>
        <v>R2</v>
      </c>
      <c r="Q1564">
        <f>VLOOKUP(Table58[[#This Row],[CONTROLN]],vlookup_table[],7,FALSE)</f>
        <v>5</v>
      </c>
      <c r="R1564">
        <f t="shared" si="72"/>
        <v>59</v>
      </c>
      <c r="S15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64" t="str">
        <f>IF(Table58[[#This Row],[GENDER]]="M","Hombre","Mujer")</f>
        <v>Hombre</v>
      </c>
      <c r="U1564" t="str">
        <f>_xlfn.CONCAT(Table58[[#This Row],[STATE]]," ", Table58[[#This Row],[DOMAIN]])</f>
        <v>IA R2</v>
      </c>
      <c r="V1564" s="2">
        <f t="shared" ca="1" si="73"/>
        <v>45915</v>
      </c>
      <c r="W1564" s="3">
        <f t="shared" ca="1" si="74"/>
        <v>45915.408431249998</v>
      </c>
      <c r="X1564">
        <f>ROUND(Table58[[#This Row],[AVGGIFT]],1)</f>
        <v>4</v>
      </c>
    </row>
    <row r="1565" spans="1:24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  <c r="N1565">
        <f>VLOOKUP(Table58[[#This Row],[CONTROLN]],vlookup_table[],2,FALSE)</f>
        <v>2</v>
      </c>
      <c r="O1565">
        <f>VLOOKUP(Table58[[#This Row],[CONTROLN]],vlookup_table[],4,FALSE)</f>
        <v>1504</v>
      </c>
      <c r="P1565" t="str">
        <f>VLOOKUP(Table58[[#This Row],[CONTROLN]],vlookup_table[],5,FALSE)</f>
        <v>S1</v>
      </c>
      <c r="Q1565">
        <f>VLOOKUP(Table58[[#This Row],[CONTROLN]],vlookup_table[],7,FALSE)</f>
        <v>10</v>
      </c>
      <c r="R1565">
        <f t="shared" si="72"/>
        <v>82</v>
      </c>
      <c r="S15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65" t="str">
        <f>IF(Table58[[#This Row],[GENDER]]="M","Hombre","Mujer")</f>
        <v>Mujer</v>
      </c>
      <c r="U1565" t="str">
        <f>_xlfn.CONCAT(Table58[[#This Row],[STATE]]," ", Table58[[#This Row],[DOMAIN]])</f>
        <v>OR S1</v>
      </c>
      <c r="V1565" s="2">
        <f t="shared" ca="1" si="73"/>
        <v>45915</v>
      </c>
      <c r="W1565" s="3">
        <f t="shared" ca="1" si="74"/>
        <v>45915.408431249998</v>
      </c>
      <c r="X1565">
        <f>ROUND(Table58[[#This Row],[AVGGIFT]],1)</f>
        <v>7.8</v>
      </c>
    </row>
    <row r="1566" spans="1:24" x14ac:dyDescent="0.35">
      <c r="A1566">
        <v>21859</v>
      </c>
      <c r="B1566" t="s">
        <v>18</v>
      </c>
      <c r="C1566" t="s">
        <v>17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  <c r="N1566">
        <f>VLOOKUP(Table58[[#This Row],[CONTROLN]],vlookup_table[],2,FALSE)</f>
        <v>0</v>
      </c>
      <c r="O1566">
        <f>VLOOKUP(Table58[[#This Row],[CONTROLN]],vlookup_table[],4,FALSE)</f>
        <v>3901</v>
      </c>
      <c r="P1566" t="str">
        <f>VLOOKUP(Table58[[#This Row],[CONTROLN]],vlookup_table[],5,FALSE)</f>
        <v>R2</v>
      </c>
      <c r="Q1566">
        <f>VLOOKUP(Table58[[#This Row],[CONTROLN]],vlookup_table[],7,FALSE)</f>
        <v>10</v>
      </c>
      <c r="R1566">
        <f t="shared" si="72"/>
        <v>58</v>
      </c>
      <c r="S15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66" t="str">
        <f>IF(Table58[[#This Row],[GENDER]]="M","Hombre","Mujer")</f>
        <v>Mujer</v>
      </c>
      <c r="U1566" t="str">
        <f>_xlfn.CONCAT(Table58[[#This Row],[STATE]]," ", Table58[[#This Row],[DOMAIN]])</f>
        <v>NC R2</v>
      </c>
      <c r="V1566" s="2">
        <f t="shared" ca="1" si="73"/>
        <v>45915</v>
      </c>
      <c r="W1566" s="3">
        <f t="shared" ca="1" si="74"/>
        <v>45915.408431249998</v>
      </c>
      <c r="X1566">
        <f>ROUND(Table58[[#This Row],[AVGGIFT]],1)</f>
        <v>9.9</v>
      </c>
    </row>
    <row r="1567" spans="1:24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  <c r="N1567">
        <f>VLOOKUP(Table58[[#This Row],[CONTROLN]],vlookup_table[],2,FALSE)</f>
        <v>0</v>
      </c>
      <c r="O1567">
        <f>VLOOKUP(Table58[[#This Row],[CONTROLN]],vlookup_table[],4,FALSE)</f>
        <v>5010</v>
      </c>
      <c r="P1567" t="str">
        <f>VLOOKUP(Table58[[#This Row],[CONTROLN]],vlookup_table[],5,FALSE)</f>
        <v>S1</v>
      </c>
      <c r="Q1567">
        <f>VLOOKUP(Table58[[#This Row],[CONTROLN]],vlookup_table[],7,FALSE)</f>
        <v>10</v>
      </c>
      <c r="R1567">
        <f t="shared" si="72"/>
        <v>46</v>
      </c>
      <c r="S15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67" t="str">
        <f>IF(Table58[[#This Row],[GENDER]]="M","Hombre","Mujer")</f>
        <v>Hombre</v>
      </c>
      <c r="U1567" t="str">
        <f>_xlfn.CONCAT(Table58[[#This Row],[STATE]]," ", Table58[[#This Row],[DOMAIN]])</f>
        <v>FL S1</v>
      </c>
      <c r="V1567" s="2">
        <f t="shared" ca="1" si="73"/>
        <v>45915</v>
      </c>
      <c r="W1567" s="3">
        <f t="shared" ca="1" si="74"/>
        <v>45915.408431249998</v>
      </c>
      <c r="X1567">
        <f>ROUND(Table58[[#This Row],[AVGGIFT]],1)</f>
        <v>10.199999999999999</v>
      </c>
    </row>
    <row r="1568" spans="1:24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  <c r="N1568">
        <f>VLOOKUP(Table58[[#This Row],[CONTROLN]],vlookup_table[],2,FALSE)</f>
        <v>0</v>
      </c>
      <c r="O1568">
        <f>VLOOKUP(Table58[[#This Row],[CONTROLN]],vlookup_table[],4,FALSE)</f>
        <v>6901</v>
      </c>
      <c r="P1568" t="str">
        <f>VLOOKUP(Table58[[#This Row],[CONTROLN]],vlookup_table[],5,FALSE)</f>
        <v>S2</v>
      </c>
      <c r="Q1568">
        <f>VLOOKUP(Table58[[#This Row],[CONTROLN]],vlookup_table[],7,FALSE)</f>
        <v>12</v>
      </c>
      <c r="R1568">
        <f t="shared" si="72"/>
        <v>28</v>
      </c>
      <c r="S15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68" t="str">
        <f>IF(Table58[[#This Row],[GENDER]]="M","Hombre","Mujer")</f>
        <v>Mujer</v>
      </c>
      <c r="U1568" t="str">
        <f>_xlfn.CONCAT(Table58[[#This Row],[STATE]]," ", Table58[[#This Row],[DOMAIN]])</f>
        <v>MI S2</v>
      </c>
      <c r="V1568" s="2">
        <f t="shared" ca="1" si="73"/>
        <v>45915</v>
      </c>
      <c r="W1568" s="3">
        <f t="shared" ca="1" si="74"/>
        <v>45915.408431249998</v>
      </c>
      <c r="X1568">
        <f>ROUND(Table58[[#This Row],[AVGGIFT]],1)</f>
        <v>9.3000000000000007</v>
      </c>
    </row>
    <row r="1569" spans="1:24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  <c r="N1569">
        <f>VLOOKUP(Table58[[#This Row],[CONTROLN]],vlookup_table[],2,FALSE)</f>
        <v>2</v>
      </c>
      <c r="O1569">
        <f>VLOOKUP(Table58[[#This Row],[CONTROLN]],vlookup_table[],4,FALSE)</f>
        <v>5208</v>
      </c>
      <c r="P1569" t="str">
        <f>VLOOKUP(Table58[[#This Row],[CONTROLN]],vlookup_table[],5,FALSE)</f>
        <v>U3</v>
      </c>
      <c r="Q1569">
        <f>VLOOKUP(Table58[[#This Row],[CONTROLN]],vlookup_table[],7,FALSE)</f>
        <v>17</v>
      </c>
      <c r="R1569">
        <f t="shared" si="72"/>
        <v>44</v>
      </c>
      <c r="S15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69" t="str">
        <f>IF(Table58[[#This Row],[GENDER]]="M","Hombre","Mujer")</f>
        <v>Mujer</v>
      </c>
      <c r="U1569" t="str">
        <f>_xlfn.CONCAT(Table58[[#This Row],[STATE]]," ", Table58[[#This Row],[DOMAIN]])</f>
        <v>TX U3</v>
      </c>
      <c r="V1569" s="2">
        <f t="shared" ca="1" si="73"/>
        <v>45915</v>
      </c>
      <c r="W1569" s="3">
        <f t="shared" ca="1" si="74"/>
        <v>45915.408431249998</v>
      </c>
      <c r="X1569">
        <f>ROUND(Table58[[#This Row],[AVGGIFT]],1)</f>
        <v>12</v>
      </c>
    </row>
    <row r="1570" spans="1:24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  <c r="N1570">
        <f>VLOOKUP(Table58[[#This Row],[CONTROLN]],vlookup_table[],2,FALSE)</f>
        <v>1</v>
      </c>
      <c r="O1570">
        <f>VLOOKUP(Table58[[#This Row],[CONTROLN]],vlookup_table[],4,FALSE)</f>
        <v>0</v>
      </c>
      <c r="P1570" t="str">
        <f>VLOOKUP(Table58[[#This Row],[CONTROLN]],vlookup_table[],5,FALSE)</f>
        <v>S1</v>
      </c>
      <c r="Q1570">
        <f>VLOOKUP(Table58[[#This Row],[CONTROLN]],vlookup_table[],7,FALSE)</f>
        <v>10</v>
      </c>
      <c r="R1570" t="str">
        <f t="shared" si="72"/>
        <v/>
      </c>
      <c r="S15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70" t="str">
        <f>IF(Table58[[#This Row],[GENDER]]="M","Hombre","Mujer")</f>
        <v>Hombre</v>
      </c>
      <c r="U1570" t="str">
        <f>_xlfn.CONCAT(Table58[[#This Row],[STATE]]," ", Table58[[#This Row],[DOMAIN]])</f>
        <v>CA S1</v>
      </c>
      <c r="V1570" s="2">
        <f t="shared" ca="1" si="73"/>
        <v>45915</v>
      </c>
      <c r="W1570" s="3">
        <f t="shared" ca="1" si="74"/>
        <v>45915.408431249998</v>
      </c>
      <c r="X1570">
        <f>ROUND(Table58[[#This Row],[AVGGIFT]],1)</f>
        <v>10.1</v>
      </c>
    </row>
    <row r="1571" spans="1:24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  <c r="N1571">
        <f>VLOOKUP(Table58[[#This Row],[CONTROLN]],vlookup_table[],2,FALSE)</f>
        <v>2</v>
      </c>
      <c r="O1571">
        <f>VLOOKUP(Table58[[#This Row],[CONTROLN]],vlookup_table[],4,FALSE)</f>
        <v>3201</v>
      </c>
      <c r="P1571" t="str">
        <f>VLOOKUP(Table58[[#This Row],[CONTROLN]],vlookup_table[],5,FALSE)</f>
        <v>S2</v>
      </c>
      <c r="Q1571">
        <f>VLOOKUP(Table58[[#This Row],[CONTROLN]],vlookup_table[],7,FALSE)</f>
        <v>35</v>
      </c>
      <c r="R1571">
        <f t="shared" si="72"/>
        <v>65</v>
      </c>
      <c r="S15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71" t="str">
        <f>IF(Table58[[#This Row],[GENDER]]="M","Hombre","Mujer")</f>
        <v>Mujer</v>
      </c>
      <c r="U1571" t="str">
        <f>_xlfn.CONCAT(Table58[[#This Row],[STATE]]," ", Table58[[#This Row],[DOMAIN]])</f>
        <v>CA S2</v>
      </c>
      <c r="V1571" s="2">
        <f t="shared" ca="1" si="73"/>
        <v>45915</v>
      </c>
      <c r="W1571" s="3">
        <f t="shared" ca="1" si="74"/>
        <v>45915.408431249998</v>
      </c>
      <c r="X1571">
        <f>ROUND(Table58[[#This Row],[AVGGIFT]],1)</f>
        <v>15</v>
      </c>
    </row>
    <row r="1572" spans="1:24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  <c r="N1572">
        <f>VLOOKUP(Table58[[#This Row],[CONTROLN]],vlookup_table[],2,FALSE)</f>
        <v>1</v>
      </c>
      <c r="O1572">
        <f>VLOOKUP(Table58[[#This Row],[CONTROLN]],vlookup_table[],4,FALSE)</f>
        <v>1301</v>
      </c>
      <c r="P1572" t="str">
        <f>VLOOKUP(Table58[[#This Row],[CONTROLN]],vlookup_table[],5,FALSE)</f>
        <v>R3</v>
      </c>
      <c r="Q1572">
        <f>VLOOKUP(Table58[[#This Row],[CONTROLN]],vlookup_table[],7,FALSE)</f>
        <v>40</v>
      </c>
      <c r="R1572">
        <f t="shared" si="72"/>
        <v>84</v>
      </c>
      <c r="S15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72" t="str">
        <f>IF(Table58[[#This Row],[GENDER]]="M","Hombre","Mujer")</f>
        <v>Hombre</v>
      </c>
      <c r="U1572" t="str">
        <f>_xlfn.CONCAT(Table58[[#This Row],[STATE]]," ", Table58[[#This Row],[DOMAIN]])</f>
        <v>ID R3</v>
      </c>
      <c r="V1572" s="2">
        <f t="shared" ca="1" si="73"/>
        <v>45915</v>
      </c>
      <c r="W1572" s="3">
        <f t="shared" ca="1" si="74"/>
        <v>45915.408431249998</v>
      </c>
      <c r="X1572">
        <f>ROUND(Table58[[#This Row],[AVGGIFT]],1)</f>
        <v>27.5</v>
      </c>
    </row>
    <row r="1573" spans="1:24" x14ac:dyDescent="0.35">
      <c r="A1573">
        <v>9063</v>
      </c>
      <c r="B1573" t="s">
        <v>56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  <c r="N1573">
        <f>VLOOKUP(Table58[[#This Row],[CONTROLN]],vlookup_table[],2,FALSE)</f>
        <v>1</v>
      </c>
      <c r="O1573">
        <f>VLOOKUP(Table58[[#This Row],[CONTROLN]],vlookup_table[],4,FALSE)</f>
        <v>1601</v>
      </c>
      <c r="P1573" t="str">
        <f>VLOOKUP(Table58[[#This Row],[CONTROLN]],vlookup_table[],5,FALSE)</f>
        <v/>
      </c>
      <c r="Q1573">
        <f>VLOOKUP(Table58[[#This Row],[CONTROLN]],vlookup_table[],7,FALSE)</f>
        <v>10</v>
      </c>
      <c r="R1573">
        <f t="shared" si="72"/>
        <v>81</v>
      </c>
      <c r="S157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573" t="str">
        <f>IF(Table58[[#This Row],[GENDER]]="M","Hombre","Mujer")</f>
        <v>Hombre</v>
      </c>
      <c r="U1573" t="str">
        <f>_xlfn.CONCAT(Table58[[#This Row],[STATE]]," ", Table58[[#This Row],[DOMAIN]])</f>
        <v xml:space="preserve">AZ </v>
      </c>
      <c r="V1573" s="2">
        <f t="shared" ca="1" si="73"/>
        <v>45915</v>
      </c>
      <c r="W1573" s="3">
        <f t="shared" ca="1" si="74"/>
        <v>45915.408431249998</v>
      </c>
      <c r="X1573">
        <f>ROUND(Table58[[#This Row],[AVGGIFT]],1)</f>
        <v>9.9</v>
      </c>
    </row>
    <row r="1574" spans="1:24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  <c r="N1574">
        <f>VLOOKUP(Table58[[#This Row],[CONTROLN]],vlookup_table[],2,FALSE)</f>
        <v>1002</v>
      </c>
      <c r="O1574">
        <f>VLOOKUP(Table58[[#This Row],[CONTROLN]],vlookup_table[],4,FALSE)</f>
        <v>6002</v>
      </c>
      <c r="P1574" t="str">
        <f>VLOOKUP(Table58[[#This Row],[CONTROLN]],vlookup_table[],5,FALSE)</f>
        <v>R1</v>
      </c>
      <c r="Q1574">
        <f>VLOOKUP(Table58[[#This Row],[CONTROLN]],vlookup_table[],7,FALSE)</f>
        <v>12</v>
      </c>
      <c r="R1574">
        <f t="shared" si="72"/>
        <v>37</v>
      </c>
      <c r="S15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74" t="str">
        <f>IF(Table58[[#This Row],[GENDER]]="M","Hombre","Mujer")</f>
        <v>Hombre</v>
      </c>
      <c r="U1574" t="str">
        <f>_xlfn.CONCAT(Table58[[#This Row],[STATE]]," ", Table58[[#This Row],[DOMAIN]])</f>
        <v>TX R1</v>
      </c>
      <c r="V1574" s="2">
        <f t="shared" ca="1" si="73"/>
        <v>45915</v>
      </c>
      <c r="W1574" s="3">
        <f t="shared" ca="1" si="74"/>
        <v>45915.408431249998</v>
      </c>
      <c r="X1574">
        <f>ROUND(Table58[[#This Row],[AVGGIFT]],1)</f>
        <v>10.8</v>
      </c>
    </row>
    <row r="1575" spans="1:24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  <c r="N1575">
        <f>VLOOKUP(Table58[[#This Row],[CONTROLN]],vlookup_table[],2,FALSE)</f>
        <v>0</v>
      </c>
      <c r="O1575">
        <f>VLOOKUP(Table58[[#This Row],[CONTROLN]],vlookup_table[],4,FALSE)</f>
        <v>0</v>
      </c>
      <c r="P1575" t="str">
        <f>VLOOKUP(Table58[[#This Row],[CONTROLN]],vlookup_table[],5,FALSE)</f>
        <v>T1</v>
      </c>
      <c r="Q1575">
        <f>VLOOKUP(Table58[[#This Row],[CONTROLN]],vlookup_table[],7,FALSE)</f>
        <v>15</v>
      </c>
      <c r="R1575" t="str">
        <f t="shared" si="72"/>
        <v/>
      </c>
      <c r="S15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75" t="str">
        <f>IF(Table58[[#This Row],[GENDER]]="M","Hombre","Mujer")</f>
        <v>Mujer</v>
      </c>
      <c r="U1575" t="str">
        <f>_xlfn.CONCAT(Table58[[#This Row],[STATE]]," ", Table58[[#This Row],[DOMAIN]])</f>
        <v>SC T1</v>
      </c>
      <c r="V1575" s="2">
        <f t="shared" ca="1" si="73"/>
        <v>45915</v>
      </c>
      <c r="W1575" s="3">
        <f t="shared" ca="1" si="74"/>
        <v>45915.408431249998</v>
      </c>
      <c r="X1575">
        <f>ROUND(Table58[[#This Row],[AVGGIFT]],1)</f>
        <v>6.5</v>
      </c>
    </row>
    <row r="1576" spans="1:24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  <c r="N1576">
        <f>VLOOKUP(Table58[[#This Row],[CONTROLN]],vlookup_table[],2,FALSE)</f>
        <v>0</v>
      </c>
      <c r="O1576">
        <f>VLOOKUP(Table58[[#This Row],[CONTROLN]],vlookup_table[],4,FALSE)</f>
        <v>1012</v>
      </c>
      <c r="P1576" t="str">
        <f>VLOOKUP(Table58[[#This Row],[CONTROLN]],vlookup_table[],5,FALSE)</f>
        <v>S1</v>
      </c>
      <c r="Q1576">
        <f>VLOOKUP(Table58[[#This Row],[CONTROLN]],vlookup_table[],7,FALSE)</f>
        <v>10</v>
      </c>
      <c r="R1576">
        <f t="shared" si="72"/>
        <v>86</v>
      </c>
      <c r="S15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76" t="str">
        <f>IF(Table58[[#This Row],[GENDER]]="M","Hombre","Mujer")</f>
        <v>Mujer</v>
      </c>
      <c r="U1576" t="str">
        <f>_xlfn.CONCAT(Table58[[#This Row],[STATE]]," ", Table58[[#This Row],[DOMAIN]])</f>
        <v>FL S1</v>
      </c>
      <c r="V1576" s="2">
        <f t="shared" ca="1" si="73"/>
        <v>45915</v>
      </c>
      <c r="W1576" s="3">
        <f t="shared" ca="1" si="74"/>
        <v>45915.408431249998</v>
      </c>
      <c r="X1576">
        <f>ROUND(Table58[[#This Row],[AVGGIFT]],1)</f>
        <v>9.5</v>
      </c>
    </row>
    <row r="1577" spans="1:24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  <c r="N1577">
        <f>VLOOKUP(Table58[[#This Row],[CONTROLN]],vlookup_table[],2,FALSE)</f>
        <v>28</v>
      </c>
      <c r="O1577">
        <f>VLOOKUP(Table58[[#This Row],[CONTROLN]],vlookup_table[],4,FALSE)</f>
        <v>1601</v>
      </c>
      <c r="P1577" t="str">
        <f>VLOOKUP(Table58[[#This Row],[CONTROLN]],vlookup_table[],5,FALSE)</f>
        <v>R3</v>
      </c>
      <c r="Q1577">
        <f>VLOOKUP(Table58[[#This Row],[CONTROLN]],vlookup_table[],7,FALSE)</f>
        <v>10</v>
      </c>
      <c r="R1577">
        <f t="shared" si="72"/>
        <v>81</v>
      </c>
      <c r="S15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77" t="str">
        <f>IF(Table58[[#This Row],[GENDER]]="M","Hombre","Mujer")</f>
        <v>Mujer</v>
      </c>
      <c r="U1577" t="str">
        <f>_xlfn.CONCAT(Table58[[#This Row],[STATE]]," ", Table58[[#This Row],[DOMAIN]])</f>
        <v>MO R3</v>
      </c>
      <c r="V1577" s="2">
        <f t="shared" ca="1" si="73"/>
        <v>45915</v>
      </c>
      <c r="W1577" s="3">
        <f t="shared" ca="1" si="74"/>
        <v>45915.408431249998</v>
      </c>
      <c r="X1577">
        <f>ROUND(Table58[[#This Row],[AVGGIFT]],1)</f>
        <v>6.3</v>
      </c>
    </row>
    <row r="1578" spans="1:24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  <c r="N1578">
        <f>VLOOKUP(Table58[[#This Row],[CONTROLN]],vlookup_table[],2,FALSE)</f>
        <v>2</v>
      </c>
      <c r="O1578">
        <f>VLOOKUP(Table58[[#This Row],[CONTROLN]],vlookup_table[],4,FALSE)</f>
        <v>1601</v>
      </c>
      <c r="P1578" t="str">
        <f>VLOOKUP(Table58[[#This Row],[CONTROLN]],vlookup_table[],5,FALSE)</f>
        <v>U3</v>
      </c>
      <c r="Q1578">
        <f>VLOOKUP(Table58[[#This Row],[CONTROLN]],vlookup_table[],7,FALSE)</f>
        <v>3</v>
      </c>
      <c r="R1578">
        <f t="shared" si="72"/>
        <v>81</v>
      </c>
      <c r="S15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78" t="str">
        <f>IF(Table58[[#This Row],[GENDER]]="M","Hombre","Mujer")</f>
        <v>Mujer</v>
      </c>
      <c r="U1578" t="str">
        <f>_xlfn.CONCAT(Table58[[#This Row],[STATE]]," ", Table58[[#This Row],[DOMAIN]])</f>
        <v>CO U3</v>
      </c>
      <c r="V1578" s="2">
        <f t="shared" ca="1" si="73"/>
        <v>45915</v>
      </c>
      <c r="W1578" s="3">
        <f t="shared" ca="1" si="74"/>
        <v>45915.408431249998</v>
      </c>
      <c r="X1578">
        <f>ROUND(Table58[[#This Row],[AVGGIFT]],1)</f>
        <v>3.6</v>
      </c>
    </row>
    <row r="1579" spans="1:24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  <c r="N1579">
        <f>VLOOKUP(Table58[[#This Row],[CONTROLN]],vlookup_table[],2,FALSE)</f>
        <v>28</v>
      </c>
      <c r="O1579">
        <f>VLOOKUP(Table58[[#This Row],[CONTROLN]],vlookup_table[],4,FALSE)</f>
        <v>5801</v>
      </c>
      <c r="P1579" t="str">
        <f>VLOOKUP(Table58[[#This Row],[CONTROLN]],vlookup_table[],5,FALSE)</f>
        <v>C2</v>
      </c>
      <c r="Q1579">
        <f>VLOOKUP(Table58[[#This Row],[CONTROLN]],vlookup_table[],7,FALSE)</f>
        <v>11</v>
      </c>
      <c r="R1579">
        <f t="shared" si="72"/>
        <v>39</v>
      </c>
      <c r="S15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79" t="str">
        <f>IF(Table58[[#This Row],[GENDER]]="M","Hombre","Mujer")</f>
        <v>Mujer</v>
      </c>
      <c r="U1579" t="str">
        <f>_xlfn.CONCAT(Table58[[#This Row],[STATE]]," ", Table58[[#This Row],[DOMAIN]])</f>
        <v>MN C2</v>
      </c>
      <c r="V1579" s="2">
        <f t="shared" ca="1" si="73"/>
        <v>45915</v>
      </c>
      <c r="W1579" s="3">
        <f t="shared" ca="1" si="74"/>
        <v>45915.408431249998</v>
      </c>
      <c r="X1579">
        <f>ROUND(Table58[[#This Row],[AVGGIFT]],1)</f>
        <v>7.8</v>
      </c>
    </row>
    <row r="1580" spans="1:24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  <c r="N1580">
        <f>VLOOKUP(Table58[[#This Row],[CONTROLN]],vlookup_table[],2,FALSE)</f>
        <v>0</v>
      </c>
      <c r="O1580">
        <f>VLOOKUP(Table58[[#This Row],[CONTROLN]],vlookup_table[],4,FALSE)</f>
        <v>2312</v>
      </c>
      <c r="P1580" t="str">
        <f>VLOOKUP(Table58[[#This Row],[CONTROLN]],vlookup_table[],5,FALSE)</f>
        <v>R2</v>
      </c>
      <c r="Q1580">
        <f>VLOOKUP(Table58[[#This Row],[CONTROLN]],vlookup_table[],7,FALSE)</f>
        <v>10</v>
      </c>
      <c r="R1580">
        <f t="shared" si="72"/>
        <v>73</v>
      </c>
      <c r="S15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80" t="str">
        <f>IF(Table58[[#This Row],[GENDER]]="M","Hombre","Mujer")</f>
        <v>Mujer</v>
      </c>
      <c r="U1580" t="str">
        <f>_xlfn.CONCAT(Table58[[#This Row],[STATE]]," ", Table58[[#This Row],[DOMAIN]])</f>
        <v>IL R2</v>
      </c>
      <c r="V1580" s="2">
        <f t="shared" ca="1" si="73"/>
        <v>45915</v>
      </c>
      <c r="W1580" s="3">
        <f t="shared" ca="1" si="74"/>
        <v>45915.408431249998</v>
      </c>
      <c r="X1580">
        <f>ROUND(Table58[[#This Row],[AVGGIFT]],1)</f>
        <v>8.9</v>
      </c>
    </row>
    <row r="1581" spans="1:24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  <c r="N1581">
        <f>VLOOKUP(Table58[[#This Row],[CONTROLN]],vlookup_table[],2,FALSE)</f>
        <v>28</v>
      </c>
      <c r="O1581">
        <f>VLOOKUP(Table58[[#This Row],[CONTROLN]],vlookup_table[],4,FALSE)</f>
        <v>4701</v>
      </c>
      <c r="P1581" t="str">
        <f>VLOOKUP(Table58[[#This Row],[CONTROLN]],vlookup_table[],5,FALSE)</f>
        <v>S1</v>
      </c>
      <c r="Q1581">
        <f>VLOOKUP(Table58[[#This Row],[CONTROLN]],vlookup_table[],7,FALSE)</f>
        <v>20</v>
      </c>
      <c r="R1581">
        <f t="shared" si="72"/>
        <v>50</v>
      </c>
      <c r="S15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81" t="str">
        <f>IF(Table58[[#This Row],[GENDER]]="M","Hombre","Mujer")</f>
        <v>Mujer</v>
      </c>
      <c r="U1581" t="str">
        <f>_xlfn.CONCAT(Table58[[#This Row],[STATE]]," ", Table58[[#This Row],[DOMAIN]])</f>
        <v>CO S1</v>
      </c>
      <c r="V1581" s="2">
        <f t="shared" ca="1" si="73"/>
        <v>45915</v>
      </c>
      <c r="W1581" s="3">
        <f t="shared" ca="1" si="74"/>
        <v>45915.408431249998</v>
      </c>
      <c r="X1581">
        <f>ROUND(Table58[[#This Row],[AVGGIFT]],1)</f>
        <v>12.2</v>
      </c>
    </row>
    <row r="1582" spans="1:24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  <c r="N1582">
        <f>VLOOKUP(Table58[[#This Row],[CONTROLN]],vlookup_table[],2,FALSE)</f>
        <v>0</v>
      </c>
      <c r="O1582">
        <f>VLOOKUP(Table58[[#This Row],[CONTROLN]],vlookup_table[],4,FALSE)</f>
        <v>4701</v>
      </c>
      <c r="P1582" t="str">
        <f>VLOOKUP(Table58[[#This Row],[CONTROLN]],vlookup_table[],5,FALSE)</f>
        <v>C1</v>
      </c>
      <c r="Q1582">
        <f>VLOOKUP(Table58[[#This Row],[CONTROLN]],vlookup_table[],7,FALSE)</f>
        <v>10</v>
      </c>
      <c r="R1582">
        <f t="shared" si="72"/>
        <v>50</v>
      </c>
      <c r="S15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82" t="str">
        <f>IF(Table58[[#This Row],[GENDER]]="M","Hombre","Mujer")</f>
        <v>Mujer</v>
      </c>
      <c r="U1582" t="str">
        <f>_xlfn.CONCAT(Table58[[#This Row],[STATE]]," ", Table58[[#This Row],[DOMAIN]])</f>
        <v>IL C1</v>
      </c>
      <c r="V1582" s="2">
        <f t="shared" ca="1" si="73"/>
        <v>45915</v>
      </c>
      <c r="W1582" s="3">
        <f t="shared" ca="1" si="74"/>
        <v>45915.408431249998</v>
      </c>
      <c r="X1582">
        <f>ROUND(Table58[[#This Row],[AVGGIFT]],1)</f>
        <v>11.5</v>
      </c>
    </row>
    <row r="1583" spans="1:24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  <c r="N1583">
        <f>VLOOKUP(Table58[[#This Row],[CONTROLN]],vlookup_table[],2,FALSE)</f>
        <v>0</v>
      </c>
      <c r="O1583">
        <f>VLOOKUP(Table58[[#This Row],[CONTROLN]],vlookup_table[],4,FALSE)</f>
        <v>6006</v>
      </c>
      <c r="P1583" t="str">
        <f>VLOOKUP(Table58[[#This Row],[CONTROLN]],vlookup_table[],5,FALSE)</f>
        <v>S1</v>
      </c>
      <c r="Q1583">
        <f>VLOOKUP(Table58[[#This Row],[CONTROLN]],vlookup_table[],7,FALSE)</f>
        <v>23</v>
      </c>
      <c r="R1583">
        <f t="shared" si="72"/>
        <v>37</v>
      </c>
      <c r="S15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83" t="str">
        <f>IF(Table58[[#This Row],[GENDER]]="M","Hombre","Mujer")</f>
        <v>Mujer</v>
      </c>
      <c r="U1583" t="str">
        <f>_xlfn.CONCAT(Table58[[#This Row],[STATE]]," ", Table58[[#This Row],[DOMAIN]])</f>
        <v>CA S1</v>
      </c>
      <c r="V1583" s="2">
        <f t="shared" ca="1" si="73"/>
        <v>45915</v>
      </c>
      <c r="W1583" s="3">
        <f t="shared" ca="1" si="74"/>
        <v>45915.408431249998</v>
      </c>
      <c r="X1583">
        <f>ROUND(Table58[[#This Row],[AVGGIFT]],1)</f>
        <v>10.6</v>
      </c>
    </row>
    <row r="1584" spans="1:24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  <c r="N1584">
        <f>VLOOKUP(Table58[[#This Row],[CONTROLN]],vlookup_table[],2,FALSE)</f>
        <v>0</v>
      </c>
      <c r="O1584">
        <f>VLOOKUP(Table58[[#This Row],[CONTROLN]],vlookup_table[],4,FALSE)</f>
        <v>5101</v>
      </c>
      <c r="P1584" t="str">
        <f>VLOOKUP(Table58[[#This Row],[CONTROLN]],vlookup_table[],5,FALSE)</f>
        <v>T1</v>
      </c>
      <c r="Q1584">
        <f>VLOOKUP(Table58[[#This Row],[CONTROLN]],vlookup_table[],7,FALSE)</f>
        <v>10</v>
      </c>
      <c r="R1584">
        <f t="shared" si="72"/>
        <v>46</v>
      </c>
      <c r="S15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84" t="str">
        <f>IF(Table58[[#This Row],[GENDER]]="M","Hombre","Mujer")</f>
        <v>Mujer</v>
      </c>
      <c r="U1584" t="str">
        <f>_xlfn.CONCAT(Table58[[#This Row],[STATE]]," ", Table58[[#This Row],[DOMAIN]])</f>
        <v>CA T1</v>
      </c>
      <c r="V1584" s="2">
        <f t="shared" ca="1" si="73"/>
        <v>45915</v>
      </c>
      <c r="W1584" s="3">
        <f t="shared" ca="1" si="74"/>
        <v>45915.408431249998</v>
      </c>
      <c r="X1584">
        <f>ROUND(Table58[[#This Row],[AVGGIFT]],1)</f>
        <v>6.2</v>
      </c>
    </row>
    <row r="1585" spans="1:24" x14ac:dyDescent="0.35">
      <c r="A1585">
        <v>57052</v>
      </c>
      <c r="B1585" t="s">
        <v>58</v>
      </c>
      <c r="C1585" t="s">
        <v>109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  <c r="N1585">
        <f>VLOOKUP(Table58[[#This Row],[CONTROLN]],vlookup_table[],2,FALSE)</f>
        <v>0</v>
      </c>
      <c r="O1585">
        <f>VLOOKUP(Table58[[#This Row],[CONTROLN]],vlookup_table[],4,FALSE)</f>
        <v>4701</v>
      </c>
      <c r="P1585" t="str">
        <f>VLOOKUP(Table58[[#This Row],[CONTROLN]],vlookup_table[],5,FALSE)</f>
        <v>R2</v>
      </c>
      <c r="Q1585">
        <f>VLOOKUP(Table58[[#This Row],[CONTROLN]],vlookup_table[],7,FALSE)</f>
        <v>29</v>
      </c>
      <c r="R1585">
        <f t="shared" si="72"/>
        <v>50</v>
      </c>
      <c r="S15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85" t="str">
        <f>IF(Table58[[#This Row],[GENDER]]="M","Hombre","Mujer")</f>
        <v>Mujer</v>
      </c>
      <c r="U1585" t="str">
        <f>_xlfn.CONCAT(Table58[[#This Row],[STATE]]," ", Table58[[#This Row],[DOMAIN]])</f>
        <v>KY R2</v>
      </c>
      <c r="V1585" s="2">
        <f t="shared" ca="1" si="73"/>
        <v>45915</v>
      </c>
      <c r="W1585" s="3">
        <f t="shared" ca="1" si="74"/>
        <v>45915.408431249998</v>
      </c>
      <c r="X1585">
        <f>ROUND(Table58[[#This Row],[AVGGIFT]],1)</f>
        <v>16.600000000000001</v>
      </c>
    </row>
    <row r="1586" spans="1:24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  <c r="N1586">
        <f>VLOOKUP(Table58[[#This Row],[CONTROLN]],vlookup_table[],2,FALSE)</f>
        <v>1</v>
      </c>
      <c r="O1586">
        <f>VLOOKUP(Table58[[#This Row],[CONTROLN]],vlookup_table[],4,FALSE)</f>
        <v>1603</v>
      </c>
      <c r="P1586" t="str">
        <f>VLOOKUP(Table58[[#This Row],[CONTROLN]],vlookup_table[],5,FALSE)</f>
        <v>U1</v>
      </c>
      <c r="Q1586">
        <f>VLOOKUP(Table58[[#This Row],[CONTROLN]],vlookup_table[],7,FALSE)</f>
        <v>15</v>
      </c>
      <c r="R1586">
        <f t="shared" si="72"/>
        <v>81</v>
      </c>
      <c r="S15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86" t="str">
        <f>IF(Table58[[#This Row],[GENDER]]="M","Hombre","Mujer")</f>
        <v>Hombre</v>
      </c>
      <c r="U1586" t="str">
        <f>_xlfn.CONCAT(Table58[[#This Row],[STATE]]," ", Table58[[#This Row],[DOMAIN]])</f>
        <v>CA U1</v>
      </c>
      <c r="V1586" s="2">
        <f t="shared" ca="1" si="73"/>
        <v>45915</v>
      </c>
      <c r="W1586" s="3">
        <f t="shared" ca="1" si="74"/>
        <v>45915.408431249998</v>
      </c>
      <c r="X1586">
        <f>ROUND(Table58[[#This Row],[AVGGIFT]],1)</f>
        <v>9.3000000000000007</v>
      </c>
    </row>
    <row r="1587" spans="1:24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  <c r="N1587">
        <f>VLOOKUP(Table58[[#This Row],[CONTROLN]],vlookup_table[],2,FALSE)</f>
        <v>39002</v>
      </c>
      <c r="O1587">
        <f>VLOOKUP(Table58[[#This Row],[CONTROLN]],vlookup_table[],4,FALSE)</f>
        <v>0</v>
      </c>
      <c r="P1587" t="str">
        <f>VLOOKUP(Table58[[#This Row],[CONTROLN]],vlookup_table[],5,FALSE)</f>
        <v>R2</v>
      </c>
      <c r="Q1587">
        <f>VLOOKUP(Table58[[#This Row],[CONTROLN]],vlookup_table[],7,FALSE)</f>
        <v>3</v>
      </c>
      <c r="R1587" t="str">
        <f t="shared" si="72"/>
        <v/>
      </c>
      <c r="S15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87" t="str">
        <f>IF(Table58[[#This Row],[GENDER]]="M","Hombre","Mujer")</f>
        <v>Hombre</v>
      </c>
      <c r="U1587" t="str">
        <f>_xlfn.CONCAT(Table58[[#This Row],[STATE]]," ", Table58[[#This Row],[DOMAIN]])</f>
        <v>MO R2</v>
      </c>
      <c r="V1587" s="2">
        <f t="shared" ca="1" si="73"/>
        <v>45915</v>
      </c>
      <c r="W1587" s="3">
        <f t="shared" ca="1" si="74"/>
        <v>45915.408431249998</v>
      </c>
      <c r="X1587">
        <f>ROUND(Table58[[#This Row],[AVGGIFT]],1)</f>
        <v>6.1</v>
      </c>
    </row>
    <row r="1588" spans="1:24" x14ac:dyDescent="0.35">
      <c r="A1588">
        <v>111708</v>
      </c>
      <c r="B1588" t="s">
        <v>33</v>
      </c>
      <c r="C1588" t="s">
        <v>17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  <c r="N1588">
        <f>VLOOKUP(Table58[[#This Row],[CONTROLN]],vlookup_table[],2,FALSE)</f>
        <v>0</v>
      </c>
      <c r="O1588">
        <f>VLOOKUP(Table58[[#This Row],[CONTROLN]],vlookup_table[],4,FALSE)</f>
        <v>0</v>
      </c>
      <c r="P1588" t="str">
        <f>VLOOKUP(Table58[[#This Row],[CONTROLN]],vlookup_table[],5,FALSE)</f>
        <v>S1</v>
      </c>
      <c r="Q1588">
        <f>VLOOKUP(Table58[[#This Row],[CONTROLN]],vlookup_table[],7,FALSE)</f>
        <v>15</v>
      </c>
      <c r="R1588" t="str">
        <f t="shared" si="72"/>
        <v/>
      </c>
      <c r="S15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88" t="str">
        <f>IF(Table58[[#This Row],[GENDER]]="M","Hombre","Mujer")</f>
        <v>Mujer</v>
      </c>
      <c r="U1588" t="str">
        <f>_xlfn.CONCAT(Table58[[#This Row],[STATE]]," ", Table58[[#This Row],[DOMAIN]])</f>
        <v>AR S1</v>
      </c>
      <c r="V1588" s="2">
        <f t="shared" ca="1" si="73"/>
        <v>45915</v>
      </c>
      <c r="W1588" s="3">
        <f t="shared" ca="1" si="74"/>
        <v>45915.408431249998</v>
      </c>
      <c r="X1588">
        <f>ROUND(Table58[[#This Row],[AVGGIFT]],1)</f>
        <v>9</v>
      </c>
    </row>
    <row r="1589" spans="1:24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  <c r="N1589">
        <f>VLOOKUP(Table58[[#This Row],[CONTROLN]],vlookup_table[],2,FALSE)</f>
        <v>0</v>
      </c>
      <c r="O1589">
        <f>VLOOKUP(Table58[[#This Row],[CONTROLN]],vlookup_table[],4,FALSE)</f>
        <v>2501</v>
      </c>
      <c r="P1589" t="str">
        <f>VLOOKUP(Table58[[#This Row],[CONTROLN]],vlookup_table[],5,FALSE)</f>
        <v>U3</v>
      </c>
      <c r="Q1589">
        <f>VLOOKUP(Table58[[#This Row],[CONTROLN]],vlookup_table[],7,FALSE)</f>
        <v>11</v>
      </c>
      <c r="R1589">
        <f t="shared" si="72"/>
        <v>72</v>
      </c>
      <c r="S15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589" t="str">
        <f>IF(Table58[[#This Row],[GENDER]]="M","Hombre","Mujer")</f>
        <v>Mujer</v>
      </c>
      <c r="U1589" t="str">
        <f>_xlfn.CONCAT(Table58[[#This Row],[STATE]]," ", Table58[[#This Row],[DOMAIN]])</f>
        <v>IL U3</v>
      </c>
      <c r="V1589" s="2">
        <f t="shared" ca="1" si="73"/>
        <v>45915</v>
      </c>
      <c r="W1589" s="3">
        <f t="shared" ca="1" si="74"/>
        <v>45915.408431249998</v>
      </c>
      <c r="X1589">
        <f>ROUND(Table58[[#This Row],[AVGGIFT]],1)</f>
        <v>5.6</v>
      </c>
    </row>
    <row r="1590" spans="1:24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  <c r="N1590">
        <f>VLOOKUP(Table58[[#This Row],[CONTROLN]],vlookup_table[],2,FALSE)</f>
        <v>0</v>
      </c>
      <c r="O1590">
        <f>VLOOKUP(Table58[[#This Row],[CONTROLN]],vlookup_table[],4,FALSE)</f>
        <v>2401</v>
      </c>
      <c r="P1590" t="str">
        <f>VLOOKUP(Table58[[#This Row],[CONTROLN]],vlookup_table[],5,FALSE)</f>
        <v>S1</v>
      </c>
      <c r="Q1590">
        <f>VLOOKUP(Table58[[#This Row],[CONTROLN]],vlookup_table[],7,FALSE)</f>
        <v>20</v>
      </c>
      <c r="R1590">
        <f t="shared" si="72"/>
        <v>73</v>
      </c>
      <c r="S15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90" t="str">
        <f>IF(Table58[[#This Row],[GENDER]]="M","Hombre","Mujer")</f>
        <v>Mujer</v>
      </c>
      <c r="U1590" t="str">
        <f>_xlfn.CONCAT(Table58[[#This Row],[STATE]]," ", Table58[[#This Row],[DOMAIN]])</f>
        <v>CA S1</v>
      </c>
      <c r="V1590" s="2">
        <f t="shared" ca="1" si="73"/>
        <v>45915</v>
      </c>
      <c r="W1590" s="3">
        <f t="shared" ca="1" si="74"/>
        <v>45915.408431249998</v>
      </c>
      <c r="X1590">
        <f>ROUND(Table58[[#This Row],[AVGGIFT]],1)</f>
        <v>13</v>
      </c>
    </row>
    <row r="1591" spans="1:24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  <c r="N1591">
        <f>VLOOKUP(Table58[[#This Row],[CONTROLN]],vlookup_table[],2,FALSE)</f>
        <v>1</v>
      </c>
      <c r="O1591">
        <f>VLOOKUP(Table58[[#This Row],[CONTROLN]],vlookup_table[],4,FALSE)</f>
        <v>2701</v>
      </c>
      <c r="P1591" t="str">
        <f>VLOOKUP(Table58[[#This Row],[CONTROLN]],vlookup_table[],5,FALSE)</f>
        <v>R2</v>
      </c>
      <c r="Q1591">
        <f>VLOOKUP(Table58[[#This Row],[CONTROLN]],vlookup_table[],7,FALSE)</f>
        <v>10</v>
      </c>
      <c r="R1591">
        <f t="shared" si="72"/>
        <v>70</v>
      </c>
      <c r="S15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91" t="str">
        <f>IF(Table58[[#This Row],[GENDER]]="M","Hombre","Mujer")</f>
        <v>Hombre</v>
      </c>
      <c r="U1591" t="str">
        <f>_xlfn.CONCAT(Table58[[#This Row],[STATE]]," ", Table58[[#This Row],[DOMAIN]])</f>
        <v>IL R2</v>
      </c>
      <c r="V1591" s="2">
        <f t="shared" ca="1" si="73"/>
        <v>45915</v>
      </c>
      <c r="W1591" s="3">
        <f t="shared" ca="1" si="74"/>
        <v>45915.408431249998</v>
      </c>
      <c r="X1591">
        <f>ROUND(Table58[[#This Row],[AVGGIFT]],1)</f>
        <v>10.5</v>
      </c>
    </row>
    <row r="1592" spans="1:24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  <c r="N1592">
        <f>VLOOKUP(Table58[[#This Row],[CONTROLN]],vlookup_table[],2,FALSE)</f>
        <v>0</v>
      </c>
      <c r="O1592">
        <f>VLOOKUP(Table58[[#This Row],[CONTROLN]],vlookup_table[],4,FALSE)</f>
        <v>0</v>
      </c>
      <c r="P1592" t="str">
        <f>VLOOKUP(Table58[[#This Row],[CONTROLN]],vlookup_table[],5,FALSE)</f>
        <v>T1</v>
      </c>
      <c r="Q1592">
        <f>VLOOKUP(Table58[[#This Row],[CONTROLN]],vlookup_table[],7,FALSE)</f>
        <v>6</v>
      </c>
      <c r="R1592" t="str">
        <f t="shared" si="72"/>
        <v/>
      </c>
      <c r="S15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592" t="str">
        <f>IF(Table58[[#This Row],[GENDER]]="M","Hombre","Mujer")</f>
        <v>Mujer</v>
      </c>
      <c r="U1592" t="str">
        <f>_xlfn.CONCAT(Table58[[#This Row],[STATE]]," ", Table58[[#This Row],[DOMAIN]])</f>
        <v>AL T1</v>
      </c>
      <c r="V1592" s="2">
        <f t="shared" ca="1" si="73"/>
        <v>45915</v>
      </c>
      <c r="W1592" s="3">
        <f t="shared" ca="1" si="74"/>
        <v>45915.408431249998</v>
      </c>
      <c r="X1592">
        <f>ROUND(Table58[[#This Row],[AVGGIFT]],1)</f>
        <v>5.8</v>
      </c>
    </row>
    <row r="1593" spans="1:24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  <c r="N1593">
        <f>VLOOKUP(Table58[[#This Row],[CONTROLN]],vlookup_table[],2,FALSE)</f>
        <v>0</v>
      </c>
      <c r="O1593">
        <f>VLOOKUP(Table58[[#This Row],[CONTROLN]],vlookup_table[],4,FALSE)</f>
        <v>2807</v>
      </c>
      <c r="P1593" t="str">
        <f>VLOOKUP(Table58[[#This Row],[CONTROLN]],vlookup_table[],5,FALSE)</f>
        <v>S1</v>
      </c>
      <c r="Q1593">
        <f>VLOOKUP(Table58[[#This Row],[CONTROLN]],vlookup_table[],7,FALSE)</f>
        <v>13</v>
      </c>
      <c r="R1593">
        <f t="shared" si="72"/>
        <v>68</v>
      </c>
      <c r="S15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593" t="str">
        <f>IF(Table58[[#This Row],[GENDER]]="M","Hombre","Mujer")</f>
        <v>Mujer</v>
      </c>
      <c r="U1593" t="str">
        <f>_xlfn.CONCAT(Table58[[#This Row],[STATE]]," ", Table58[[#This Row],[DOMAIN]])</f>
        <v>CA S1</v>
      </c>
      <c r="V1593" s="2">
        <f t="shared" ca="1" si="73"/>
        <v>45915</v>
      </c>
      <c r="W1593" s="3">
        <f t="shared" ca="1" si="74"/>
        <v>45915.408431249998</v>
      </c>
      <c r="X1593">
        <f>ROUND(Table58[[#This Row],[AVGGIFT]],1)</f>
        <v>11</v>
      </c>
    </row>
    <row r="1594" spans="1:24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  <c r="N1594">
        <f>VLOOKUP(Table58[[#This Row],[CONTROLN]],vlookup_table[],2,FALSE)</f>
        <v>0</v>
      </c>
      <c r="O1594">
        <f>VLOOKUP(Table58[[#This Row],[CONTROLN]],vlookup_table[],4,FALSE)</f>
        <v>0</v>
      </c>
      <c r="P1594" t="str">
        <f>VLOOKUP(Table58[[#This Row],[CONTROLN]],vlookup_table[],5,FALSE)</f>
        <v>R3</v>
      </c>
      <c r="Q1594">
        <f>VLOOKUP(Table58[[#This Row],[CONTROLN]],vlookup_table[],7,FALSE)</f>
        <v>7</v>
      </c>
      <c r="R1594" t="str">
        <f t="shared" si="72"/>
        <v/>
      </c>
      <c r="S15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594" t="str">
        <f>IF(Table58[[#This Row],[GENDER]]="M","Hombre","Mujer")</f>
        <v>Mujer</v>
      </c>
      <c r="U1594" t="str">
        <f>_xlfn.CONCAT(Table58[[#This Row],[STATE]]," ", Table58[[#This Row],[DOMAIN]])</f>
        <v>KY R3</v>
      </c>
      <c r="V1594" s="2">
        <f t="shared" ca="1" si="73"/>
        <v>45915</v>
      </c>
      <c r="W1594" s="3">
        <f t="shared" ca="1" si="74"/>
        <v>45915.408431249998</v>
      </c>
      <c r="X1594">
        <f>ROUND(Table58[[#This Row],[AVGGIFT]],1)</f>
        <v>5.0999999999999996</v>
      </c>
    </row>
    <row r="1595" spans="1:24" x14ac:dyDescent="0.35">
      <c r="A1595">
        <v>111459</v>
      </c>
      <c r="B1595" t="s">
        <v>33</v>
      </c>
      <c r="C1595" t="s">
        <v>17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  <c r="N1595">
        <f>VLOOKUP(Table58[[#This Row],[CONTROLN]],vlookup_table[],2,FALSE)</f>
        <v>28</v>
      </c>
      <c r="O1595">
        <f>VLOOKUP(Table58[[#This Row],[CONTROLN]],vlookup_table[],4,FALSE)</f>
        <v>5801</v>
      </c>
      <c r="P1595" t="str">
        <f>VLOOKUP(Table58[[#This Row],[CONTROLN]],vlookup_table[],5,FALSE)</f>
        <v>C1</v>
      </c>
      <c r="Q1595">
        <f>VLOOKUP(Table58[[#This Row],[CONTROLN]],vlookup_table[],7,FALSE)</f>
        <v>20</v>
      </c>
      <c r="R1595">
        <f t="shared" si="72"/>
        <v>39</v>
      </c>
      <c r="S15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95" t="str">
        <f>IF(Table58[[#This Row],[GENDER]]="M","Hombre","Mujer")</f>
        <v>Mujer</v>
      </c>
      <c r="U1595" t="str">
        <f>_xlfn.CONCAT(Table58[[#This Row],[STATE]]," ", Table58[[#This Row],[DOMAIN]])</f>
        <v>AR C1</v>
      </c>
      <c r="V1595" s="2">
        <f t="shared" ca="1" si="73"/>
        <v>45915</v>
      </c>
      <c r="W1595" s="3">
        <f t="shared" ca="1" si="74"/>
        <v>45915.408431249998</v>
      </c>
      <c r="X1595">
        <f>ROUND(Table58[[#This Row],[AVGGIFT]],1)</f>
        <v>13.5</v>
      </c>
    </row>
    <row r="1596" spans="1:24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  <c r="N1596">
        <f>VLOOKUP(Table58[[#This Row],[CONTROLN]],vlookup_table[],2,FALSE)</f>
        <v>2</v>
      </c>
      <c r="O1596">
        <f>VLOOKUP(Table58[[#This Row],[CONTROLN]],vlookup_table[],4,FALSE)</f>
        <v>2301</v>
      </c>
      <c r="P1596" t="str">
        <f>VLOOKUP(Table58[[#This Row],[CONTROLN]],vlookup_table[],5,FALSE)</f>
        <v>C2</v>
      </c>
      <c r="Q1596">
        <f>VLOOKUP(Table58[[#This Row],[CONTROLN]],vlookup_table[],7,FALSE)</f>
        <v>5</v>
      </c>
      <c r="R1596">
        <f t="shared" si="72"/>
        <v>74</v>
      </c>
      <c r="S15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96" t="str">
        <f>IF(Table58[[#This Row],[GENDER]]="M","Hombre","Mujer")</f>
        <v>Mujer</v>
      </c>
      <c r="U1596" t="str">
        <f>_xlfn.CONCAT(Table58[[#This Row],[STATE]]," ", Table58[[#This Row],[DOMAIN]])</f>
        <v>WI C2</v>
      </c>
      <c r="V1596" s="2">
        <f t="shared" ca="1" si="73"/>
        <v>45915</v>
      </c>
      <c r="W1596" s="3">
        <f t="shared" ca="1" si="74"/>
        <v>45915.408431249998</v>
      </c>
      <c r="X1596">
        <f>ROUND(Table58[[#This Row],[AVGGIFT]],1)</f>
        <v>4.9000000000000004</v>
      </c>
    </row>
    <row r="1597" spans="1:24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  <c r="N1597">
        <f>VLOOKUP(Table58[[#This Row],[CONTROLN]],vlookup_table[],2,FALSE)</f>
        <v>2</v>
      </c>
      <c r="O1597">
        <f>VLOOKUP(Table58[[#This Row],[CONTROLN]],vlookup_table[],4,FALSE)</f>
        <v>1901</v>
      </c>
      <c r="P1597" t="str">
        <f>VLOOKUP(Table58[[#This Row],[CONTROLN]],vlookup_table[],5,FALSE)</f>
        <v>C2</v>
      </c>
      <c r="Q1597">
        <f>VLOOKUP(Table58[[#This Row],[CONTROLN]],vlookup_table[],7,FALSE)</f>
        <v>17</v>
      </c>
      <c r="R1597">
        <f t="shared" si="72"/>
        <v>78</v>
      </c>
      <c r="S15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97" t="str">
        <f>IF(Table58[[#This Row],[GENDER]]="M","Hombre","Mujer")</f>
        <v>Mujer</v>
      </c>
      <c r="U1597" t="str">
        <f>_xlfn.CONCAT(Table58[[#This Row],[STATE]]," ", Table58[[#This Row],[DOMAIN]])</f>
        <v>CA C2</v>
      </c>
      <c r="V1597" s="2">
        <f t="shared" ca="1" si="73"/>
        <v>45915</v>
      </c>
      <c r="W1597" s="3">
        <f t="shared" ca="1" si="74"/>
        <v>45915.408431249998</v>
      </c>
      <c r="X1597">
        <f>ROUND(Table58[[#This Row],[AVGGIFT]],1)</f>
        <v>12.5</v>
      </c>
    </row>
    <row r="1598" spans="1:24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  <c r="N1598">
        <f>VLOOKUP(Table58[[#This Row],[CONTROLN]],vlookup_table[],2,FALSE)</f>
        <v>2</v>
      </c>
      <c r="O1598">
        <f>VLOOKUP(Table58[[#This Row],[CONTROLN]],vlookup_table[],4,FALSE)</f>
        <v>5501</v>
      </c>
      <c r="P1598" t="str">
        <f>VLOOKUP(Table58[[#This Row],[CONTROLN]],vlookup_table[],5,FALSE)</f>
        <v>C2</v>
      </c>
      <c r="Q1598">
        <f>VLOOKUP(Table58[[#This Row],[CONTROLN]],vlookup_table[],7,FALSE)</f>
        <v>16</v>
      </c>
      <c r="R1598">
        <f t="shared" si="72"/>
        <v>42</v>
      </c>
      <c r="S15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98" t="str">
        <f>IF(Table58[[#This Row],[GENDER]]="M","Hombre","Mujer")</f>
        <v>Hombre</v>
      </c>
      <c r="U1598" t="str">
        <f>_xlfn.CONCAT(Table58[[#This Row],[STATE]]," ", Table58[[#This Row],[DOMAIN]])</f>
        <v>SD C2</v>
      </c>
      <c r="V1598" s="2">
        <f t="shared" ca="1" si="73"/>
        <v>45915</v>
      </c>
      <c r="W1598" s="3">
        <f t="shared" ca="1" si="74"/>
        <v>45915.408431249998</v>
      </c>
      <c r="X1598">
        <f>ROUND(Table58[[#This Row],[AVGGIFT]],1)</f>
        <v>8</v>
      </c>
    </row>
    <row r="1599" spans="1:24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  <c r="N1599">
        <f>VLOOKUP(Table58[[#This Row],[CONTROLN]],vlookup_table[],2,FALSE)</f>
        <v>0</v>
      </c>
      <c r="O1599">
        <f>VLOOKUP(Table58[[#This Row],[CONTROLN]],vlookup_table[],4,FALSE)</f>
        <v>0</v>
      </c>
      <c r="P1599" t="str">
        <f>VLOOKUP(Table58[[#This Row],[CONTROLN]],vlookup_table[],5,FALSE)</f>
        <v>C2</v>
      </c>
      <c r="Q1599">
        <f>VLOOKUP(Table58[[#This Row],[CONTROLN]],vlookup_table[],7,FALSE)</f>
        <v>14</v>
      </c>
      <c r="R1599" t="str">
        <f t="shared" si="72"/>
        <v/>
      </c>
      <c r="S15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599" t="str">
        <f>IF(Table58[[#This Row],[GENDER]]="M","Hombre","Mujer")</f>
        <v>Mujer</v>
      </c>
      <c r="U1599" t="str">
        <f>_xlfn.CONCAT(Table58[[#This Row],[STATE]]," ", Table58[[#This Row],[DOMAIN]])</f>
        <v>MI C2</v>
      </c>
      <c r="V1599" s="2">
        <f t="shared" ca="1" si="73"/>
        <v>45915</v>
      </c>
      <c r="W1599" s="3">
        <f t="shared" ca="1" si="74"/>
        <v>45915.408431249998</v>
      </c>
      <c r="X1599">
        <f>ROUND(Table58[[#This Row],[AVGGIFT]],1)</f>
        <v>6.2</v>
      </c>
    </row>
    <row r="1600" spans="1:24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  <c r="N1600">
        <f>VLOOKUP(Table58[[#This Row],[CONTROLN]],vlookup_table[],2,FALSE)</f>
        <v>0</v>
      </c>
      <c r="O1600">
        <f>VLOOKUP(Table58[[#This Row],[CONTROLN]],vlookup_table[],4,FALSE)</f>
        <v>4401</v>
      </c>
      <c r="P1600" t="str">
        <f>VLOOKUP(Table58[[#This Row],[CONTROLN]],vlookup_table[],5,FALSE)</f>
        <v>R3</v>
      </c>
      <c r="Q1600">
        <f>VLOOKUP(Table58[[#This Row],[CONTROLN]],vlookup_table[],7,FALSE)</f>
        <v>15</v>
      </c>
      <c r="R1600">
        <f t="shared" si="72"/>
        <v>53</v>
      </c>
      <c r="S16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00" t="str">
        <f>IF(Table58[[#This Row],[GENDER]]="M","Hombre","Mujer")</f>
        <v>Mujer</v>
      </c>
      <c r="U1600" t="str">
        <f>_xlfn.CONCAT(Table58[[#This Row],[STATE]]," ", Table58[[#This Row],[DOMAIN]])</f>
        <v>TN R3</v>
      </c>
      <c r="V1600" s="2">
        <f t="shared" ca="1" si="73"/>
        <v>45915</v>
      </c>
      <c r="W1600" s="3">
        <f t="shared" ca="1" si="74"/>
        <v>45915.408431249998</v>
      </c>
      <c r="X1600">
        <f>ROUND(Table58[[#This Row],[AVGGIFT]],1)</f>
        <v>12</v>
      </c>
    </row>
    <row r="1601" spans="1:24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  <c r="N1601">
        <f>VLOOKUP(Table58[[#This Row],[CONTROLN]],vlookup_table[],2,FALSE)</f>
        <v>3</v>
      </c>
      <c r="O1601">
        <f>VLOOKUP(Table58[[#This Row],[CONTROLN]],vlookup_table[],4,FALSE)</f>
        <v>0</v>
      </c>
      <c r="P1601" t="str">
        <f>VLOOKUP(Table58[[#This Row],[CONTROLN]],vlookup_table[],5,FALSE)</f>
        <v>U3</v>
      </c>
      <c r="Q1601">
        <f>VLOOKUP(Table58[[#This Row],[CONTROLN]],vlookup_table[],7,FALSE)</f>
        <v>16</v>
      </c>
      <c r="R1601" t="str">
        <f t="shared" si="72"/>
        <v/>
      </c>
      <c r="S16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01" t="str">
        <f>IF(Table58[[#This Row],[GENDER]]="M","Hombre","Mujer")</f>
        <v>Mujer</v>
      </c>
      <c r="U1601" t="str">
        <f>_xlfn.CONCAT(Table58[[#This Row],[STATE]]," ", Table58[[#This Row],[DOMAIN]])</f>
        <v>TX U3</v>
      </c>
      <c r="V1601" s="2">
        <f t="shared" ca="1" si="73"/>
        <v>45915</v>
      </c>
      <c r="W1601" s="3">
        <f t="shared" ca="1" si="74"/>
        <v>45915.408431249998</v>
      </c>
      <c r="X1601">
        <f>ROUND(Table58[[#This Row],[AVGGIFT]],1)</f>
        <v>13</v>
      </c>
    </row>
    <row r="1602" spans="1:24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  <c r="N1602">
        <f>VLOOKUP(Table58[[#This Row],[CONTROLN]],vlookup_table[],2,FALSE)</f>
        <v>0</v>
      </c>
      <c r="O1602">
        <f>VLOOKUP(Table58[[#This Row],[CONTROLN]],vlookup_table[],4,FALSE)</f>
        <v>4401</v>
      </c>
      <c r="P1602" t="str">
        <f>VLOOKUP(Table58[[#This Row],[CONTROLN]],vlookup_table[],5,FALSE)</f>
        <v>R2</v>
      </c>
      <c r="Q1602">
        <f>VLOOKUP(Table58[[#This Row],[CONTROLN]],vlookup_table[],7,FALSE)</f>
        <v>21</v>
      </c>
      <c r="R1602">
        <f t="shared" ref="R1602:R1665" si="75">IF(OR(O1602="",O1602=0),"",(1997-(1900+INT(O1602/100)))-IF(MOD(O1602,100)&gt;6,1,0))</f>
        <v>53</v>
      </c>
      <c r="S16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02" t="str">
        <f>IF(Table58[[#This Row],[GENDER]]="M","Hombre","Mujer")</f>
        <v>Mujer</v>
      </c>
      <c r="U1602" t="str">
        <f>_xlfn.CONCAT(Table58[[#This Row],[STATE]]," ", Table58[[#This Row],[DOMAIN]])</f>
        <v>MO R2</v>
      </c>
      <c r="V1602" s="2">
        <f t="shared" ref="V1602:V1665" ca="1" si="76">TODAY()</f>
        <v>45915</v>
      </c>
      <c r="W1602" s="3">
        <f t="shared" ref="W1602:W1665" ca="1" si="77">NOW()</f>
        <v>45915.408431249998</v>
      </c>
      <c r="X1602">
        <f>ROUND(Table58[[#This Row],[AVGGIFT]],1)</f>
        <v>13.3</v>
      </c>
    </row>
    <row r="1603" spans="1:24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  <c r="N1603">
        <f>VLOOKUP(Table58[[#This Row],[CONTROLN]],vlookup_table[],2,FALSE)</f>
        <v>2</v>
      </c>
      <c r="O1603">
        <f>VLOOKUP(Table58[[#This Row],[CONTROLN]],vlookup_table[],4,FALSE)</f>
        <v>2101</v>
      </c>
      <c r="P1603" t="str">
        <f>VLOOKUP(Table58[[#This Row],[CONTROLN]],vlookup_table[],5,FALSE)</f>
        <v>S2</v>
      </c>
      <c r="Q1603">
        <f>VLOOKUP(Table58[[#This Row],[CONTROLN]],vlookup_table[],7,FALSE)</f>
        <v>11</v>
      </c>
      <c r="R1603">
        <f t="shared" si="75"/>
        <v>76</v>
      </c>
      <c r="S16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03" t="str">
        <f>IF(Table58[[#This Row],[GENDER]]="M","Hombre","Mujer")</f>
        <v>Mujer</v>
      </c>
      <c r="U1603" t="str">
        <f>_xlfn.CONCAT(Table58[[#This Row],[STATE]]," ", Table58[[#This Row],[DOMAIN]])</f>
        <v>OR S2</v>
      </c>
      <c r="V1603" s="2">
        <f t="shared" ca="1" si="76"/>
        <v>45915</v>
      </c>
      <c r="W1603" s="3">
        <f t="shared" ca="1" si="77"/>
        <v>45915.408431249998</v>
      </c>
      <c r="X1603">
        <f>ROUND(Table58[[#This Row],[AVGGIFT]],1)</f>
        <v>7.5</v>
      </c>
    </row>
    <row r="1604" spans="1:24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  <c r="N1604">
        <f>VLOOKUP(Table58[[#This Row],[CONTROLN]],vlookup_table[],2,FALSE)</f>
        <v>2</v>
      </c>
      <c r="O1604">
        <f>VLOOKUP(Table58[[#This Row],[CONTROLN]],vlookup_table[],4,FALSE)</f>
        <v>0</v>
      </c>
      <c r="P1604" t="str">
        <f>VLOOKUP(Table58[[#This Row],[CONTROLN]],vlookup_table[],5,FALSE)</f>
        <v/>
      </c>
      <c r="Q1604">
        <f>VLOOKUP(Table58[[#This Row],[CONTROLN]],vlookup_table[],7,FALSE)</f>
        <v>5</v>
      </c>
      <c r="R1604" t="str">
        <f t="shared" si="75"/>
        <v/>
      </c>
      <c r="S160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604" t="str">
        <f>IF(Table58[[#This Row],[GENDER]]="M","Hombre","Mujer")</f>
        <v>Mujer</v>
      </c>
      <c r="U1604" t="str">
        <f>_xlfn.CONCAT(Table58[[#This Row],[STATE]]," ", Table58[[#This Row],[DOMAIN]])</f>
        <v xml:space="preserve">MI </v>
      </c>
      <c r="V1604" s="2">
        <f t="shared" ca="1" si="76"/>
        <v>45915</v>
      </c>
      <c r="W1604" s="3">
        <f t="shared" ca="1" si="77"/>
        <v>45915.408431249998</v>
      </c>
      <c r="X1604">
        <f>ROUND(Table58[[#This Row],[AVGGIFT]],1)</f>
        <v>4.5</v>
      </c>
    </row>
    <row r="1605" spans="1:24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  <c r="N1605">
        <f>VLOOKUP(Table58[[#This Row],[CONTROLN]],vlookup_table[],2,FALSE)</f>
        <v>28</v>
      </c>
      <c r="O1605">
        <f>VLOOKUP(Table58[[#This Row],[CONTROLN]],vlookup_table[],4,FALSE)</f>
        <v>5401</v>
      </c>
      <c r="P1605" t="str">
        <f>VLOOKUP(Table58[[#This Row],[CONTROLN]],vlookup_table[],5,FALSE)</f>
        <v>S3</v>
      </c>
      <c r="Q1605">
        <f>VLOOKUP(Table58[[#This Row],[CONTROLN]],vlookup_table[],7,FALSE)</f>
        <v>1825</v>
      </c>
      <c r="R1605">
        <f t="shared" si="75"/>
        <v>43</v>
      </c>
      <c r="S16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05" t="str">
        <f>IF(Table58[[#This Row],[GENDER]]="M","Hombre","Mujer")</f>
        <v>Mujer</v>
      </c>
      <c r="U1605" t="str">
        <f>_xlfn.CONCAT(Table58[[#This Row],[STATE]]," ", Table58[[#This Row],[DOMAIN]])</f>
        <v>TN S3</v>
      </c>
      <c r="V1605" s="2">
        <f t="shared" ca="1" si="76"/>
        <v>45915</v>
      </c>
      <c r="W1605" s="3">
        <f t="shared" ca="1" si="77"/>
        <v>45915.408431249998</v>
      </c>
      <c r="X1605">
        <f>ROUND(Table58[[#This Row],[AVGGIFT]],1)</f>
        <v>8</v>
      </c>
    </row>
    <row r="1606" spans="1:24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  <c r="N1606">
        <f>VLOOKUP(Table58[[#This Row],[CONTROLN]],vlookup_table[],2,FALSE)</f>
        <v>0</v>
      </c>
      <c r="O1606">
        <f>VLOOKUP(Table58[[#This Row],[CONTROLN]],vlookup_table[],4,FALSE)</f>
        <v>0</v>
      </c>
      <c r="P1606" t="str">
        <f>VLOOKUP(Table58[[#This Row],[CONTROLN]],vlookup_table[],5,FALSE)</f>
        <v>U1</v>
      </c>
      <c r="Q1606">
        <f>VLOOKUP(Table58[[#This Row],[CONTROLN]],vlookup_table[],7,FALSE)</f>
        <v>525</v>
      </c>
      <c r="R1606" t="str">
        <f t="shared" si="75"/>
        <v/>
      </c>
      <c r="S16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06" t="str">
        <f>IF(Table58[[#This Row],[GENDER]]="M","Hombre","Mujer")</f>
        <v>Mujer</v>
      </c>
      <c r="U1606" t="str">
        <f>_xlfn.CONCAT(Table58[[#This Row],[STATE]]," ", Table58[[#This Row],[DOMAIN]])</f>
        <v>CA U1</v>
      </c>
      <c r="V1606" s="2">
        <f t="shared" ca="1" si="76"/>
        <v>45915</v>
      </c>
      <c r="W1606" s="3">
        <f t="shared" ca="1" si="77"/>
        <v>45915.408431249998</v>
      </c>
      <c r="X1606">
        <f>ROUND(Table58[[#This Row],[AVGGIFT]],1)</f>
        <v>15</v>
      </c>
    </row>
    <row r="1607" spans="1:24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  <c r="N1607">
        <f>VLOOKUP(Table58[[#This Row],[CONTROLN]],vlookup_table[],2,FALSE)</f>
        <v>0</v>
      </c>
      <c r="O1607">
        <f>VLOOKUP(Table58[[#This Row],[CONTROLN]],vlookup_table[],4,FALSE)</f>
        <v>4801</v>
      </c>
      <c r="P1607" t="str">
        <f>VLOOKUP(Table58[[#This Row],[CONTROLN]],vlookup_table[],5,FALSE)</f>
        <v>S1</v>
      </c>
      <c r="Q1607">
        <f>VLOOKUP(Table58[[#This Row],[CONTROLN]],vlookup_table[],7,FALSE)</f>
        <v>25</v>
      </c>
      <c r="R1607">
        <f t="shared" si="75"/>
        <v>49</v>
      </c>
      <c r="S16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07" t="str">
        <f>IF(Table58[[#This Row],[GENDER]]="M","Hombre","Mujer")</f>
        <v>Mujer</v>
      </c>
      <c r="U1607" t="str">
        <f>_xlfn.CONCAT(Table58[[#This Row],[STATE]]," ", Table58[[#This Row],[DOMAIN]])</f>
        <v>CA S1</v>
      </c>
      <c r="V1607" s="2">
        <f t="shared" ca="1" si="76"/>
        <v>45915</v>
      </c>
      <c r="W1607" s="3">
        <f t="shared" ca="1" si="77"/>
        <v>45915.408431249998</v>
      </c>
      <c r="X1607">
        <f>ROUND(Table58[[#This Row],[AVGGIFT]],1)</f>
        <v>24.3</v>
      </c>
    </row>
    <row r="1608" spans="1:24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  <c r="N1608">
        <f>VLOOKUP(Table58[[#This Row],[CONTROLN]],vlookup_table[],2,FALSE)</f>
        <v>1</v>
      </c>
      <c r="O1608">
        <f>VLOOKUP(Table58[[#This Row],[CONTROLN]],vlookup_table[],4,FALSE)</f>
        <v>4511</v>
      </c>
      <c r="P1608" t="str">
        <f>VLOOKUP(Table58[[#This Row],[CONTROLN]],vlookup_table[],5,FALSE)</f>
        <v>S3</v>
      </c>
      <c r="Q1608">
        <f>VLOOKUP(Table58[[#This Row],[CONTROLN]],vlookup_table[],7,FALSE)</f>
        <v>40</v>
      </c>
      <c r="R1608">
        <f t="shared" si="75"/>
        <v>51</v>
      </c>
      <c r="S16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08" t="str">
        <f>IF(Table58[[#This Row],[GENDER]]="M","Hombre","Mujer")</f>
        <v>Hombre</v>
      </c>
      <c r="U1608" t="str">
        <f>_xlfn.CONCAT(Table58[[#This Row],[STATE]]," ", Table58[[#This Row],[DOMAIN]])</f>
        <v>MI S3</v>
      </c>
      <c r="V1608" s="2">
        <f t="shared" ca="1" si="76"/>
        <v>45915</v>
      </c>
      <c r="W1608" s="3">
        <f t="shared" ca="1" si="77"/>
        <v>45915.408431249998</v>
      </c>
      <c r="X1608">
        <f>ROUND(Table58[[#This Row],[AVGGIFT]],1)</f>
        <v>20.399999999999999</v>
      </c>
    </row>
    <row r="1609" spans="1:24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  <c r="N1609">
        <f>VLOOKUP(Table58[[#This Row],[CONTROLN]],vlookup_table[],2,FALSE)</f>
        <v>0</v>
      </c>
      <c r="O1609">
        <f>VLOOKUP(Table58[[#This Row],[CONTROLN]],vlookup_table[],4,FALSE)</f>
        <v>1801</v>
      </c>
      <c r="P1609" t="str">
        <f>VLOOKUP(Table58[[#This Row],[CONTROLN]],vlookup_table[],5,FALSE)</f>
        <v>S2</v>
      </c>
      <c r="Q1609">
        <f>VLOOKUP(Table58[[#This Row],[CONTROLN]],vlookup_table[],7,FALSE)</f>
        <v>25</v>
      </c>
      <c r="R1609">
        <f t="shared" si="75"/>
        <v>79</v>
      </c>
      <c r="S16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09" t="str">
        <f>IF(Table58[[#This Row],[GENDER]]="M","Hombre","Mujer")</f>
        <v>Hombre</v>
      </c>
      <c r="U1609" t="str">
        <f>_xlfn.CONCAT(Table58[[#This Row],[STATE]]," ", Table58[[#This Row],[DOMAIN]])</f>
        <v>NV S2</v>
      </c>
      <c r="V1609" s="2">
        <f t="shared" ca="1" si="76"/>
        <v>45915</v>
      </c>
      <c r="W1609" s="3">
        <f t="shared" ca="1" si="77"/>
        <v>45915.408431249998</v>
      </c>
      <c r="X1609">
        <f>ROUND(Table58[[#This Row],[AVGGIFT]],1)</f>
        <v>25</v>
      </c>
    </row>
    <row r="1610" spans="1:24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  <c r="N1610">
        <f>VLOOKUP(Table58[[#This Row],[CONTROLN]],vlookup_table[],2,FALSE)</f>
        <v>1</v>
      </c>
      <c r="O1610">
        <f>VLOOKUP(Table58[[#This Row],[CONTROLN]],vlookup_table[],4,FALSE)</f>
        <v>5101</v>
      </c>
      <c r="P1610" t="str">
        <f>VLOOKUP(Table58[[#This Row],[CONTROLN]],vlookup_table[],5,FALSE)</f>
        <v>S1</v>
      </c>
      <c r="Q1610">
        <f>VLOOKUP(Table58[[#This Row],[CONTROLN]],vlookup_table[],7,FALSE)</f>
        <v>10</v>
      </c>
      <c r="R1610">
        <f t="shared" si="75"/>
        <v>46</v>
      </c>
      <c r="S16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10" t="str">
        <f>IF(Table58[[#This Row],[GENDER]]="M","Hombre","Mujer")</f>
        <v>Hombre</v>
      </c>
      <c r="U1610" t="str">
        <f>_xlfn.CONCAT(Table58[[#This Row],[STATE]]," ", Table58[[#This Row],[DOMAIN]])</f>
        <v>TX S1</v>
      </c>
      <c r="V1610" s="2">
        <f t="shared" ca="1" si="76"/>
        <v>45915</v>
      </c>
      <c r="W1610" s="3">
        <f t="shared" ca="1" si="77"/>
        <v>45915.408431249998</v>
      </c>
      <c r="X1610">
        <f>ROUND(Table58[[#This Row],[AVGGIFT]],1)</f>
        <v>20</v>
      </c>
    </row>
    <row r="1611" spans="1:24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  <c r="N1611">
        <f>VLOOKUP(Table58[[#This Row],[CONTROLN]],vlookup_table[],2,FALSE)</f>
        <v>0</v>
      </c>
      <c r="O1611">
        <f>VLOOKUP(Table58[[#This Row],[CONTROLN]],vlookup_table[],4,FALSE)</f>
        <v>5601</v>
      </c>
      <c r="P1611" t="str">
        <f>VLOOKUP(Table58[[#This Row],[CONTROLN]],vlookup_table[],5,FALSE)</f>
        <v>S2</v>
      </c>
      <c r="Q1611">
        <f>VLOOKUP(Table58[[#This Row],[CONTROLN]],vlookup_table[],7,FALSE)</f>
        <v>20</v>
      </c>
      <c r="R1611">
        <f t="shared" si="75"/>
        <v>41</v>
      </c>
      <c r="S16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11" t="str">
        <f>IF(Table58[[#This Row],[GENDER]]="M","Hombre","Mujer")</f>
        <v>Hombre</v>
      </c>
      <c r="U1611" t="str">
        <f>_xlfn.CONCAT(Table58[[#This Row],[STATE]]," ", Table58[[#This Row],[DOMAIN]])</f>
        <v>CO S2</v>
      </c>
      <c r="V1611" s="2">
        <f t="shared" ca="1" si="76"/>
        <v>45915</v>
      </c>
      <c r="W1611" s="3">
        <f t="shared" ca="1" si="77"/>
        <v>45915.408431249998</v>
      </c>
      <c r="X1611">
        <f>ROUND(Table58[[#This Row],[AVGGIFT]],1)</f>
        <v>20</v>
      </c>
    </row>
    <row r="1612" spans="1:24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  <c r="N1612">
        <f>VLOOKUP(Table58[[#This Row],[CONTROLN]],vlookup_table[],2,FALSE)</f>
        <v>0</v>
      </c>
      <c r="O1612">
        <f>VLOOKUP(Table58[[#This Row],[CONTROLN]],vlookup_table[],4,FALSE)</f>
        <v>4301</v>
      </c>
      <c r="P1612" t="str">
        <f>VLOOKUP(Table58[[#This Row],[CONTROLN]],vlookup_table[],5,FALSE)</f>
        <v>S1</v>
      </c>
      <c r="Q1612">
        <f>VLOOKUP(Table58[[#This Row],[CONTROLN]],vlookup_table[],7,FALSE)</f>
        <v>3</v>
      </c>
      <c r="R1612">
        <f t="shared" si="75"/>
        <v>54</v>
      </c>
      <c r="S16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12" t="str">
        <f>IF(Table58[[#This Row],[GENDER]]="M","Hombre","Mujer")</f>
        <v>Mujer</v>
      </c>
      <c r="U1612" t="str">
        <f>_xlfn.CONCAT(Table58[[#This Row],[STATE]]," ", Table58[[#This Row],[DOMAIN]])</f>
        <v>GA S1</v>
      </c>
      <c r="V1612" s="2">
        <f t="shared" ca="1" si="76"/>
        <v>45915</v>
      </c>
      <c r="W1612" s="3">
        <f t="shared" ca="1" si="77"/>
        <v>45915.408431249998</v>
      </c>
      <c r="X1612">
        <f>ROUND(Table58[[#This Row],[AVGGIFT]],1)</f>
        <v>3.8</v>
      </c>
    </row>
    <row r="1613" spans="1:24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  <c r="N1613">
        <f>VLOOKUP(Table58[[#This Row],[CONTROLN]],vlookup_table[],2,FALSE)</f>
        <v>0</v>
      </c>
      <c r="O1613">
        <f>VLOOKUP(Table58[[#This Row],[CONTROLN]],vlookup_table[],4,FALSE)</f>
        <v>3110</v>
      </c>
      <c r="P1613" t="str">
        <f>VLOOKUP(Table58[[#This Row],[CONTROLN]],vlookup_table[],5,FALSE)</f>
        <v>C1</v>
      </c>
      <c r="Q1613">
        <f>VLOOKUP(Table58[[#This Row],[CONTROLN]],vlookup_table[],7,FALSE)</f>
        <v>5</v>
      </c>
      <c r="R1613">
        <f t="shared" si="75"/>
        <v>65</v>
      </c>
      <c r="S16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13" t="str">
        <f>IF(Table58[[#This Row],[GENDER]]="M","Hombre","Mujer")</f>
        <v>Mujer</v>
      </c>
      <c r="U1613" t="str">
        <f>_xlfn.CONCAT(Table58[[#This Row],[STATE]]," ", Table58[[#This Row],[DOMAIN]])</f>
        <v>IA C1</v>
      </c>
      <c r="V1613" s="2">
        <f t="shared" ca="1" si="76"/>
        <v>45915</v>
      </c>
      <c r="W1613" s="3">
        <f t="shared" ca="1" si="77"/>
        <v>45915.408431249998</v>
      </c>
      <c r="X1613">
        <f>ROUND(Table58[[#This Row],[AVGGIFT]],1)</f>
        <v>4.9000000000000004</v>
      </c>
    </row>
    <row r="1614" spans="1:24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  <c r="N1614">
        <f>VLOOKUP(Table58[[#This Row],[CONTROLN]],vlookup_table[],2,FALSE)</f>
        <v>28</v>
      </c>
      <c r="O1614">
        <f>VLOOKUP(Table58[[#This Row],[CONTROLN]],vlookup_table[],4,FALSE)</f>
        <v>2201</v>
      </c>
      <c r="P1614" t="str">
        <f>VLOOKUP(Table58[[#This Row],[CONTROLN]],vlookup_table[],5,FALSE)</f>
        <v>C2</v>
      </c>
      <c r="Q1614">
        <f>VLOOKUP(Table58[[#This Row],[CONTROLN]],vlookup_table[],7,FALSE)</f>
        <v>15</v>
      </c>
      <c r="R1614">
        <f t="shared" si="75"/>
        <v>75</v>
      </c>
      <c r="S16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14" t="str">
        <f>IF(Table58[[#This Row],[GENDER]]="M","Hombre","Mujer")</f>
        <v>Mujer</v>
      </c>
      <c r="U1614" t="str">
        <f>_xlfn.CONCAT(Table58[[#This Row],[STATE]]," ", Table58[[#This Row],[DOMAIN]])</f>
        <v>CA C2</v>
      </c>
      <c r="V1614" s="2">
        <f t="shared" ca="1" si="76"/>
        <v>45915</v>
      </c>
      <c r="W1614" s="3">
        <f t="shared" ca="1" si="77"/>
        <v>45915.408431249998</v>
      </c>
      <c r="X1614">
        <f>ROUND(Table58[[#This Row],[AVGGIFT]],1)</f>
        <v>11.1</v>
      </c>
    </row>
    <row r="1615" spans="1:24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  <c r="N1615">
        <f>VLOOKUP(Table58[[#This Row],[CONTROLN]],vlookup_table[],2,FALSE)</f>
        <v>0</v>
      </c>
      <c r="O1615">
        <f>VLOOKUP(Table58[[#This Row],[CONTROLN]],vlookup_table[],4,FALSE)</f>
        <v>1706</v>
      </c>
      <c r="P1615" t="str">
        <f>VLOOKUP(Table58[[#This Row],[CONTROLN]],vlookup_table[],5,FALSE)</f>
        <v>S1</v>
      </c>
      <c r="Q1615">
        <f>VLOOKUP(Table58[[#This Row],[CONTROLN]],vlookup_table[],7,FALSE)</f>
        <v>100</v>
      </c>
      <c r="R1615">
        <f t="shared" si="75"/>
        <v>80</v>
      </c>
      <c r="S16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15" t="str">
        <f>IF(Table58[[#This Row],[GENDER]]="M","Hombre","Mujer")</f>
        <v>Mujer</v>
      </c>
      <c r="U1615" t="str">
        <f>_xlfn.CONCAT(Table58[[#This Row],[STATE]]," ", Table58[[#This Row],[DOMAIN]])</f>
        <v>CA S1</v>
      </c>
      <c r="V1615" s="2">
        <f t="shared" ca="1" si="76"/>
        <v>45915</v>
      </c>
      <c r="W1615" s="3">
        <f t="shared" ca="1" si="77"/>
        <v>45915.408431249998</v>
      </c>
      <c r="X1615">
        <f>ROUND(Table58[[#This Row],[AVGGIFT]],1)</f>
        <v>30.8</v>
      </c>
    </row>
    <row r="1616" spans="1:24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  <c r="N1616">
        <f>VLOOKUP(Table58[[#This Row],[CONTROLN]],vlookup_table[],2,FALSE)</f>
        <v>2</v>
      </c>
      <c r="O1616">
        <f>VLOOKUP(Table58[[#This Row],[CONTROLN]],vlookup_table[],4,FALSE)</f>
        <v>5201</v>
      </c>
      <c r="P1616" t="str">
        <f>VLOOKUP(Table58[[#This Row],[CONTROLN]],vlookup_table[],5,FALSE)</f>
        <v>T3</v>
      </c>
      <c r="Q1616">
        <f>VLOOKUP(Table58[[#This Row],[CONTROLN]],vlookup_table[],7,FALSE)</f>
        <v>20</v>
      </c>
      <c r="R1616">
        <f t="shared" si="75"/>
        <v>45</v>
      </c>
      <c r="S16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16" t="str">
        <f>IF(Table58[[#This Row],[GENDER]]="M","Hombre","Mujer")</f>
        <v>Mujer</v>
      </c>
      <c r="U1616" t="str">
        <f>_xlfn.CONCAT(Table58[[#This Row],[STATE]]," ", Table58[[#This Row],[DOMAIN]])</f>
        <v>NM T3</v>
      </c>
      <c r="V1616" s="2">
        <f t="shared" ca="1" si="76"/>
        <v>45915</v>
      </c>
      <c r="W1616" s="3">
        <f t="shared" ca="1" si="77"/>
        <v>45915.408431249998</v>
      </c>
      <c r="X1616">
        <f>ROUND(Table58[[#This Row],[AVGGIFT]],1)</f>
        <v>8.8000000000000007</v>
      </c>
    </row>
    <row r="1617" spans="1:24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  <c r="N1617">
        <f>VLOOKUP(Table58[[#This Row],[CONTROLN]],vlookup_table[],2,FALSE)</f>
        <v>1</v>
      </c>
      <c r="O1617">
        <f>VLOOKUP(Table58[[#This Row],[CONTROLN]],vlookup_table[],4,FALSE)</f>
        <v>1601</v>
      </c>
      <c r="P1617" t="str">
        <f>VLOOKUP(Table58[[#This Row],[CONTROLN]],vlookup_table[],5,FALSE)</f>
        <v>U2</v>
      </c>
      <c r="Q1617">
        <f>VLOOKUP(Table58[[#This Row],[CONTROLN]],vlookup_table[],7,FALSE)</f>
        <v>21</v>
      </c>
      <c r="R1617">
        <f t="shared" si="75"/>
        <v>81</v>
      </c>
      <c r="S16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17" t="str">
        <f>IF(Table58[[#This Row],[GENDER]]="M","Hombre","Mujer")</f>
        <v>Hombre</v>
      </c>
      <c r="U1617" t="str">
        <f>_xlfn.CONCAT(Table58[[#This Row],[STATE]]," ", Table58[[#This Row],[DOMAIN]])</f>
        <v>CA U2</v>
      </c>
      <c r="V1617" s="2">
        <f t="shared" ca="1" si="76"/>
        <v>45915</v>
      </c>
      <c r="W1617" s="3">
        <f t="shared" ca="1" si="77"/>
        <v>45915.408431249998</v>
      </c>
      <c r="X1617">
        <f>ROUND(Table58[[#This Row],[AVGGIFT]],1)</f>
        <v>14.8</v>
      </c>
    </row>
    <row r="1618" spans="1:24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  <c r="N1618">
        <f>VLOOKUP(Table58[[#This Row],[CONTROLN]],vlookup_table[],2,FALSE)</f>
        <v>1</v>
      </c>
      <c r="O1618">
        <f>VLOOKUP(Table58[[#This Row],[CONTROLN]],vlookup_table[],4,FALSE)</f>
        <v>6606</v>
      </c>
      <c r="P1618" t="str">
        <f>VLOOKUP(Table58[[#This Row],[CONTROLN]],vlookup_table[],5,FALSE)</f>
        <v>U2</v>
      </c>
      <c r="Q1618">
        <f>VLOOKUP(Table58[[#This Row],[CONTROLN]],vlookup_table[],7,FALSE)</f>
        <v>20</v>
      </c>
      <c r="R1618">
        <f t="shared" si="75"/>
        <v>31</v>
      </c>
      <c r="S16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18" t="str">
        <f>IF(Table58[[#This Row],[GENDER]]="M","Hombre","Mujer")</f>
        <v>Hombre</v>
      </c>
      <c r="U1618" t="str">
        <f>_xlfn.CONCAT(Table58[[#This Row],[STATE]]," ", Table58[[#This Row],[DOMAIN]])</f>
        <v>IL U2</v>
      </c>
      <c r="V1618" s="2">
        <f t="shared" ca="1" si="76"/>
        <v>45915</v>
      </c>
      <c r="W1618" s="3">
        <f t="shared" ca="1" si="77"/>
        <v>45915.408431249998</v>
      </c>
      <c r="X1618">
        <f>ROUND(Table58[[#This Row],[AVGGIFT]],1)</f>
        <v>8.6</v>
      </c>
    </row>
    <row r="1619" spans="1:24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  <c r="N1619">
        <f>VLOOKUP(Table58[[#This Row],[CONTROLN]],vlookup_table[],2,FALSE)</f>
        <v>0</v>
      </c>
      <c r="O1619">
        <f>VLOOKUP(Table58[[#This Row],[CONTROLN]],vlookup_table[],4,FALSE)</f>
        <v>5301</v>
      </c>
      <c r="P1619" t="str">
        <f>VLOOKUP(Table58[[#This Row],[CONTROLN]],vlookup_table[],5,FALSE)</f>
        <v>U1</v>
      </c>
      <c r="Q1619">
        <f>VLOOKUP(Table58[[#This Row],[CONTROLN]],vlookup_table[],7,FALSE)</f>
        <v>30</v>
      </c>
      <c r="R1619">
        <f t="shared" si="75"/>
        <v>44</v>
      </c>
      <c r="S16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19" t="str">
        <f>IF(Table58[[#This Row],[GENDER]]="M","Hombre","Mujer")</f>
        <v>Mujer</v>
      </c>
      <c r="U1619" t="str">
        <f>_xlfn.CONCAT(Table58[[#This Row],[STATE]]," ", Table58[[#This Row],[DOMAIN]])</f>
        <v>CA U1</v>
      </c>
      <c r="V1619" s="2">
        <f t="shared" ca="1" si="76"/>
        <v>45915</v>
      </c>
      <c r="W1619" s="3">
        <f t="shared" ca="1" si="77"/>
        <v>45915.408431249998</v>
      </c>
      <c r="X1619">
        <f>ROUND(Table58[[#This Row],[AVGGIFT]],1)</f>
        <v>20</v>
      </c>
    </row>
    <row r="1620" spans="1:24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  <c r="N1620">
        <f>VLOOKUP(Table58[[#This Row],[CONTROLN]],vlookup_table[],2,FALSE)</f>
        <v>2</v>
      </c>
      <c r="O1620">
        <f>VLOOKUP(Table58[[#This Row],[CONTROLN]],vlookup_table[],4,FALSE)</f>
        <v>0</v>
      </c>
      <c r="P1620" t="str">
        <f>VLOOKUP(Table58[[#This Row],[CONTROLN]],vlookup_table[],5,FALSE)</f>
        <v>C1</v>
      </c>
      <c r="Q1620">
        <f>VLOOKUP(Table58[[#This Row],[CONTROLN]],vlookup_table[],7,FALSE)</f>
        <v>5</v>
      </c>
      <c r="R1620" t="str">
        <f t="shared" si="75"/>
        <v/>
      </c>
      <c r="S16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20" t="str">
        <f>IF(Table58[[#This Row],[GENDER]]="M","Hombre","Mujer")</f>
        <v>Mujer</v>
      </c>
      <c r="U1620" t="str">
        <f>_xlfn.CONCAT(Table58[[#This Row],[STATE]]," ", Table58[[#This Row],[DOMAIN]])</f>
        <v>MO C1</v>
      </c>
      <c r="V1620" s="2">
        <f t="shared" ca="1" si="76"/>
        <v>45915</v>
      </c>
      <c r="W1620" s="3">
        <f t="shared" ca="1" si="77"/>
        <v>45915.408431249998</v>
      </c>
      <c r="X1620">
        <f>ROUND(Table58[[#This Row],[AVGGIFT]],1)</f>
        <v>5.5</v>
      </c>
    </row>
    <row r="1621" spans="1:24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  <c r="N1621">
        <f>VLOOKUP(Table58[[#This Row],[CONTROLN]],vlookup_table[],2,FALSE)</f>
        <v>28</v>
      </c>
      <c r="O1621">
        <f>VLOOKUP(Table58[[#This Row],[CONTROLN]],vlookup_table[],4,FALSE)</f>
        <v>6302</v>
      </c>
      <c r="P1621" t="str">
        <f>VLOOKUP(Table58[[#This Row],[CONTROLN]],vlookup_table[],5,FALSE)</f>
        <v>C2</v>
      </c>
      <c r="Q1621">
        <f>VLOOKUP(Table58[[#This Row],[CONTROLN]],vlookup_table[],7,FALSE)</f>
        <v>15</v>
      </c>
      <c r="R1621">
        <f t="shared" si="75"/>
        <v>34</v>
      </c>
      <c r="S16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21" t="str">
        <f>IF(Table58[[#This Row],[GENDER]]="M","Hombre","Mujer")</f>
        <v>Mujer</v>
      </c>
      <c r="U1621" t="str">
        <f>_xlfn.CONCAT(Table58[[#This Row],[STATE]]," ", Table58[[#This Row],[DOMAIN]])</f>
        <v>CA C2</v>
      </c>
      <c r="V1621" s="2">
        <f t="shared" ca="1" si="76"/>
        <v>45915</v>
      </c>
      <c r="W1621" s="3">
        <f t="shared" ca="1" si="77"/>
        <v>45915.408431249998</v>
      </c>
      <c r="X1621">
        <f>ROUND(Table58[[#This Row],[AVGGIFT]],1)</f>
        <v>8.4</v>
      </c>
    </row>
    <row r="1622" spans="1:24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  <c r="N1622">
        <f>VLOOKUP(Table58[[#This Row],[CONTROLN]],vlookup_table[],2,FALSE)</f>
        <v>0</v>
      </c>
      <c r="O1622">
        <f>VLOOKUP(Table58[[#This Row],[CONTROLN]],vlookup_table[],4,FALSE)</f>
        <v>1201</v>
      </c>
      <c r="P1622" t="str">
        <f>VLOOKUP(Table58[[#This Row],[CONTROLN]],vlookup_table[],5,FALSE)</f>
        <v>U4</v>
      </c>
      <c r="Q1622">
        <f>VLOOKUP(Table58[[#This Row],[CONTROLN]],vlookup_table[],7,FALSE)</f>
        <v>5</v>
      </c>
      <c r="R1622">
        <f t="shared" si="75"/>
        <v>85</v>
      </c>
      <c r="S16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22" t="str">
        <f>IF(Table58[[#This Row],[GENDER]]="M","Hombre","Mujer")</f>
        <v>Mujer</v>
      </c>
      <c r="U1622" t="str">
        <f>_xlfn.CONCAT(Table58[[#This Row],[STATE]]," ", Table58[[#This Row],[DOMAIN]])</f>
        <v>CA U4</v>
      </c>
      <c r="V1622" s="2">
        <f t="shared" ca="1" si="76"/>
        <v>45915</v>
      </c>
      <c r="W1622" s="3">
        <f t="shared" ca="1" si="77"/>
        <v>45915.408431249998</v>
      </c>
      <c r="X1622">
        <f>ROUND(Table58[[#This Row],[AVGGIFT]],1)</f>
        <v>4.5</v>
      </c>
    </row>
    <row r="1623" spans="1:24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  <c r="N1623">
        <f>VLOOKUP(Table58[[#This Row],[CONTROLN]],vlookup_table[],2,FALSE)</f>
        <v>2</v>
      </c>
      <c r="O1623">
        <f>VLOOKUP(Table58[[#This Row],[CONTROLN]],vlookup_table[],4,FALSE)</f>
        <v>0</v>
      </c>
      <c r="P1623" t="str">
        <f>VLOOKUP(Table58[[#This Row],[CONTROLN]],vlookup_table[],5,FALSE)</f>
        <v>R2</v>
      </c>
      <c r="Q1623">
        <f>VLOOKUP(Table58[[#This Row],[CONTROLN]],vlookup_table[],7,FALSE)</f>
        <v>9</v>
      </c>
      <c r="R1623" t="str">
        <f t="shared" si="75"/>
        <v/>
      </c>
      <c r="S16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23" t="str">
        <f>IF(Table58[[#This Row],[GENDER]]="M","Hombre","Mujer")</f>
        <v>Mujer</v>
      </c>
      <c r="U1623" t="str">
        <f>_xlfn.CONCAT(Table58[[#This Row],[STATE]]," ", Table58[[#This Row],[DOMAIN]])</f>
        <v>GA R2</v>
      </c>
      <c r="V1623" s="2">
        <f t="shared" ca="1" si="76"/>
        <v>45915</v>
      </c>
      <c r="W1623" s="3">
        <f t="shared" ca="1" si="77"/>
        <v>45915.408431249998</v>
      </c>
      <c r="X1623">
        <f>ROUND(Table58[[#This Row],[AVGGIFT]],1)</f>
        <v>8.1999999999999993</v>
      </c>
    </row>
    <row r="1624" spans="1:24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  <c r="N1624">
        <f>VLOOKUP(Table58[[#This Row],[CONTROLN]],vlookup_table[],2,FALSE)</f>
        <v>13</v>
      </c>
      <c r="O1624">
        <f>VLOOKUP(Table58[[#This Row],[CONTROLN]],vlookup_table[],4,FALSE)</f>
        <v>1409</v>
      </c>
      <c r="P1624" t="str">
        <f>VLOOKUP(Table58[[#This Row],[CONTROLN]],vlookup_table[],5,FALSE)</f>
        <v>C2</v>
      </c>
      <c r="Q1624">
        <f>VLOOKUP(Table58[[#This Row],[CONTROLN]],vlookup_table[],7,FALSE)</f>
        <v>10</v>
      </c>
      <c r="R1624">
        <f t="shared" si="75"/>
        <v>82</v>
      </c>
      <c r="S16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24" t="str">
        <f>IF(Table58[[#This Row],[GENDER]]="M","Hombre","Mujer")</f>
        <v>Hombre</v>
      </c>
      <c r="U1624" t="str">
        <f>_xlfn.CONCAT(Table58[[#This Row],[STATE]]," ", Table58[[#This Row],[DOMAIN]])</f>
        <v>UT C2</v>
      </c>
      <c r="V1624" s="2">
        <f t="shared" ca="1" si="76"/>
        <v>45915</v>
      </c>
      <c r="W1624" s="3">
        <f t="shared" ca="1" si="77"/>
        <v>45915.408431249998</v>
      </c>
      <c r="X1624">
        <f>ROUND(Table58[[#This Row],[AVGGIFT]],1)</f>
        <v>9.6999999999999993</v>
      </c>
    </row>
    <row r="1625" spans="1:24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  <c r="N1625">
        <f>VLOOKUP(Table58[[#This Row],[CONTROLN]],vlookup_table[],2,FALSE)</f>
        <v>1</v>
      </c>
      <c r="O1625">
        <f>VLOOKUP(Table58[[#This Row],[CONTROLN]],vlookup_table[],4,FALSE)</f>
        <v>2401</v>
      </c>
      <c r="P1625" t="str">
        <f>VLOOKUP(Table58[[#This Row],[CONTROLN]],vlookup_table[],5,FALSE)</f>
        <v>T2</v>
      </c>
      <c r="Q1625">
        <f>VLOOKUP(Table58[[#This Row],[CONTROLN]],vlookup_table[],7,FALSE)</f>
        <v>20</v>
      </c>
      <c r="R1625">
        <f t="shared" si="75"/>
        <v>73</v>
      </c>
      <c r="S16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25" t="str">
        <f>IF(Table58[[#This Row],[GENDER]]="M","Hombre","Mujer")</f>
        <v>Hombre</v>
      </c>
      <c r="U1625" t="str">
        <f>_xlfn.CONCAT(Table58[[#This Row],[STATE]]," ", Table58[[#This Row],[DOMAIN]])</f>
        <v>OR T2</v>
      </c>
      <c r="V1625" s="2">
        <f t="shared" ca="1" si="76"/>
        <v>45915</v>
      </c>
      <c r="W1625" s="3">
        <f t="shared" ca="1" si="77"/>
        <v>45915.408431249998</v>
      </c>
      <c r="X1625">
        <f>ROUND(Table58[[#This Row],[AVGGIFT]],1)</f>
        <v>17.3</v>
      </c>
    </row>
    <row r="1626" spans="1:24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  <c r="N1626">
        <f>VLOOKUP(Table58[[#This Row],[CONTROLN]],vlookup_table[],2,FALSE)</f>
        <v>0</v>
      </c>
      <c r="O1626">
        <f>VLOOKUP(Table58[[#This Row],[CONTROLN]],vlookup_table[],4,FALSE)</f>
        <v>3508</v>
      </c>
      <c r="P1626" t="str">
        <f>VLOOKUP(Table58[[#This Row],[CONTROLN]],vlookup_table[],5,FALSE)</f>
        <v>C3</v>
      </c>
      <c r="Q1626">
        <f>VLOOKUP(Table58[[#This Row],[CONTROLN]],vlookup_table[],7,FALSE)</f>
        <v>10</v>
      </c>
      <c r="R1626">
        <f t="shared" si="75"/>
        <v>61</v>
      </c>
      <c r="S16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26" t="str">
        <f>IF(Table58[[#This Row],[GENDER]]="M","Hombre","Mujer")</f>
        <v>Hombre</v>
      </c>
      <c r="U1626" t="str">
        <f>_xlfn.CONCAT(Table58[[#This Row],[STATE]]," ", Table58[[#This Row],[DOMAIN]])</f>
        <v>TX C3</v>
      </c>
      <c r="V1626" s="2">
        <f t="shared" ca="1" si="76"/>
        <v>45915</v>
      </c>
      <c r="W1626" s="3">
        <f t="shared" ca="1" si="77"/>
        <v>45915.408431249998</v>
      </c>
      <c r="X1626">
        <f>ROUND(Table58[[#This Row],[AVGGIFT]],1)</f>
        <v>12.8</v>
      </c>
    </row>
    <row r="1627" spans="1:24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  <c r="N1627">
        <f>VLOOKUP(Table58[[#This Row],[CONTROLN]],vlookup_table[],2,FALSE)</f>
        <v>0</v>
      </c>
      <c r="O1627">
        <f>VLOOKUP(Table58[[#This Row],[CONTROLN]],vlookup_table[],4,FALSE)</f>
        <v>0</v>
      </c>
      <c r="P1627" t="str">
        <f>VLOOKUP(Table58[[#This Row],[CONTROLN]],vlookup_table[],5,FALSE)</f>
        <v>T2</v>
      </c>
      <c r="Q1627">
        <f>VLOOKUP(Table58[[#This Row],[CONTROLN]],vlookup_table[],7,FALSE)</f>
        <v>50</v>
      </c>
      <c r="R1627" t="str">
        <f t="shared" si="75"/>
        <v/>
      </c>
      <c r="S16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27" t="str">
        <f>IF(Table58[[#This Row],[GENDER]]="M","Hombre","Mujer")</f>
        <v>Mujer</v>
      </c>
      <c r="U1627" t="str">
        <f>_xlfn.CONCAT(Table58[[#This Row],[STATE]]," ", Table58[[#This Row],[DOMAIN]])</f>
        <v>ID T2</v>
      </c>
      <c r="V1627" s="2">
        <f t="shared" ca="1" si="76"/>
        <v>45915</v>
      </c>
      <c r="W1627" s="3">
        <f t="shared" ca="1" si="77"/>
        <v>45915.408431249998</v>
      </c>
      <c r="X1627">
        <f>ROUND(Table58[[#This Row],[AVGGIFT]],1)</f>
        <v>3.9</v>
      </c>
    </row>
    <row r="1628" spans="1:24" x14ac:dyDescent="0.35">
      <c r="A1628">
        <v>21815</v>
      </c>
      <c r="B1628" t="s">
        <v>18</v>
      </c>
      <c r="C1628" t="s">
        <v>17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  <c r="N1628">
        <f>VLOOKUP(Table58[[#This Row],[CONTROLN]],vlookup_table[],2,FALSE)</f>
        <v>0</v>
      </c>
      <c r="O1628">
        <f>VLOOKUP(Table58[[#This Row],[CONTROLN]],vlookup_table[],4,FALSE)</f>
        <v>7101</v>
      </c>
      <c r="P1628" t="str">
        <f>VLOOKUP(Table58[[#This Row],[CONTROLN]],vlookup_table[],5,FALSE)</f>
        <v>T2</v>
      </c>
      <c r="Q1628">
        <f>VLOOKUP(Table58[[#This Row],[CONTROLN]],vlookup_table[],7,FALSE)</f>
        <v>5</v>
      </c>
      <c r="R1628">
        <f t="shared" si="75"/>
        <v>26</v>
      </c>
      <c r="S16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28" t="str">
        <f>IF(Table58[[#This Row],[GENDER]]="M","Hombre","Mujer")</f>
        <v>Mujer</v>
      </c>
      <c r="U1628" t="str">
        <f>_xlfn.CONCAT(Table58[[#This Row],[STATE]]," ", Table58[[#This Row],[DOMAIN]])</f>
        <v>NC T2</v>
      </c>
      <c r="V1628" s="2">
        <f t="shared" ca="1" si="76"/>
        <v>45915</v>
      </c>
      <c r="W1628" s="3">
        <f t="shared" ca="1" si="77"/>
        <v>45915.408431249998</v>
      </c>
      <c r="X1628">
        <f>ROUND(Table58[[#This Row],[AVGGIFT]],1)</f>
        <v>5.8</v>
      </c>
    </row>
    <row r="1629" spans="1:24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  <c r="N1629">
        <f>VLOOKUP(Table58[[#This Row],[CONTROLN]],vlookup_table[],2,FALSE)</f>
        <v>1</v>
      </c>
      <c r="O1629">
        <f>VLOOKUP(Table58[[#This Row],[CONTROLN]],vlookup_table[],4,FALSE)</f>
        <v>0</v>
      </c>
      <c r="P1629" t="str">
        <f>VLOOKUP(Table58[[#This Row],[CONTROLN]],vlookup_table[],5,FALSE)</f>
        <v>C3</v>
      </c>
      <c r="Q1629">
        <f>VLOOKUP(Table58[[#This Row],[CONTROLN]],vlookup_table[],7,FALSE)</f>
        <v>20</v>
      </c>
      <c r="R1629" t="str">
        <f t="shared" si="75"/>
        <v/>
      </c>
      <c r="S16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29" t="str">
        <f>IF(Table58[[#This Row],[GENDER]]="M","Hombre","Mujer")</f>
        <v>Hombre</v>
      </c>
      <c r="U1629" t="str">
        <f>_xlfn.CONCAT(Table58[[#This Row],[STATE]]," ", Table58[[#This Row],[DOMAIN]])</f>
        <v>KY C3</v>
      </c>
      <c r="V1629" s="2">
        <f t="shared" ca="1" si="76"/>
        <v>45915</v>
      </c>
      <c r="W1629" s="3">
        <f t="shared" ca="1" si="77"/>
        <v>45915.408431249998</v>
      </c>
      <c r="X1629">
        <f>ROUND(Table58[[#This Row],[AVGGIFT]],1)</f>
        <v>12.3</v>
      </c>
    </row>
    <row r="1630" spans="1:24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  <c r="N1630">
        <f>VLOOKUP(Table58[[#This Row],[CONTROLN]],vlookup_table[],2,FALSE)</f>
        <v>0</v>
      </c>
      <c r="O1630">
        <f>VLOOKUP(Table58[[#This Row],[CONTROLN]],vlookup_table[],4,FALSE)</f>
        <v>4201</v>
      </c>
      <c r="P1630" t="str">
        <f>VLOOKUP(Table58[[#This Row],[CONTROLN]],vlookup_table[],5,FALSE)</f>
        <v>U4</v>
      </c>
      <c r="Q1630">
        <f>VLOOKUP(Table58[[#This Row],[CONTROLN]],vlookup_table[],7,FALSE)</f>
        <v>15</v>
      </c>
      <c r="R1630">
        <f t="shared" si="75"/>
        <v>55</v>
      </c>
      <c r="S16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30" t="str">
        <f>IF(Table58[[#This Row],[GENDER]]="M","Hombre","Mujer")</f>
        <v>Hombre</v>
      </c>
      <c r="U1630" t="str">
        <f>_xlfn.CONCAT(Table58[[#This Row],[STATE]]," ", Table58[[#This Row],[DOMAIN]])</f>
        <v>FL U4</v>
      </c>
      <c r="V1630" s="2">
        <f t="shared" ca="1" si="76"/>
        <v>45915</v>
      </c>
      <c r="W1630" s="3">
        <f t="shared" ca="1" si="77"/>
        <v>45915.408431249998</v>
      </c>
      <c r="X1630">
        <f>ROUND(Table58[[#This Row],[AVGGIFT]],1)</f>
        <v>15</v>
      </c>
    </row>
    <row r="1631" spans="1:24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  <c r="N1631">
        <f>VLOOKUP(Table58[[#This Row],[CONTROLN]],vlookup_table[],2,FALSE)</f>
        <v>2</v>
      </c>
      <c r="O1631">
        <f>VLOOKUP(Table58[[#This Row],[CONTROLN]],vlookup_table[],4,FALSE)</f>
        <v>3101</v>
      </c>
      <c r="P1631" t="str">
        <f>VLOOKUP(Table58[[#This Row],[CONTROLN]],vlookup_table[],5,FALSE)</f>
        <v>U4</v>
      </c>
      <c r="Q1631">
        <f>VLOOKUP(Table58[[#This Row],[CONTROLN]],vlookup_table[],7,FALSE)</f>
        <v>15</v>
      </c>
      <c r="R1631">
        <f t="shared" si="75"/>
        <v>66</v>
      </c>
      <c r="S16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31" t="str">
        <f>IF(Table58[[#This Row],[GENDER]]="M","Hombre","Mujer")</f>
        <v>Hombre</v>
      </c>
      <c r="U1631" t="str">
        <f>_xlfn.CONCAT(Table58[[#This Row],[STATE]]," ", Table58[[#This Row],[DOMAIN]])</f>
        <v>MI U4</v>
      </c>
      <c r="V1631" s="2">
        <f t="shared" ca="1" si="76"/>
        <v>45915</v>
      </c>
      <c r="W1631" s="3">
        <f t="shared" ca="1" si="77"/>
        <v>45915.408431249998</v>
      </c>
      <c r="X1631">
        <f>ROUND(Table58[[#This Row],[AVGGIFT]],1)</f>
        <v>13.7</v>
      </c>
    </row>
    <row r="1632" spans="1:24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  <c r="N1632">
        <f>VLOOKUP(Table58[[#This Row],[CONTROLN]],vlookup_table[],2,FALSE)</f>
        <v>0</v>
      </c>
      <c r="O1632">
        <f>VLOOKUP(Table58[[#This Row],[CONTROLN]],vlookup_table[],4,FALSE)</f>
        <v>3701</v>
      </c>
      <c r="P1632" t="str">
        <f>VLOOKUP(Table58[[#This Row],[CONTROLN]],vlookup_table[],5,FALSE)</f>
        <v>S1</v>
      </c>
      <c r="Q1632">
        <f>VLOOKUP(Table58[[#This Row],[CONTROLN]],vlookup_table[],7,FALSE)</f>
        <v>10</v>
      </c>
      <c r="R1632">
        <f t="shared" si="75"/>
        <v>60</v>
      </c>
      <c r="S16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32" t="str">
        <f>IF(Table58[[#This Row],[GENDER]]="M","Hombre","Mujer")</f>
        <v>Mujer</v>
      </c>
      <c r="U1632" t="str">
        <f>_xlfn.CONCAT(Table58[[#This Row],[STATE]]," ", Table58[[#This Row],[DOMAIN]])</f>
        <v>IL S1</v>
      </c>
      <c r="V1632" s="2">
        <f t="shared" ca="1" si="76"/>
        <v>45915</v>
      </c>
      <c r="W1632" s="3">
        <f t="shared" ca="1" si="77"/>
        <v>45915.408431249998</v>
      </c>
      <c r="X1632">
        <f>ROUND(Table58[[#This Row],[AVGGIFT]],1)</f>
        <v>8.3000000000000007</v>
      </c>
    </row>
    <row r="1633" spans="1:24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  <c r="N1633">
        <f>VLOOKUP(Table58[[#This Row],[CONTROLN]],vlookup_table[],2,FALSE)</f>
        <v>28</v>
      </c>
      <c r="O1633">
        <f>VLOOKUP(Table58[[#This Row],[CONTROLN]],vlookup_table[],4,FALSE)</f>
        <v>2001</v>
      </c>
      <c r="P1633" t="str">
        <f>VLOOKUP(Table58[[#This Row],[CONTROLN]],vlookup_table[],5,FALSE)</f>
        <v>S1</v>
      </c>
      <c r="Q1633">
        <f>VLOOKUP(Table58[[#This Row],[CONTROLN]],vlookup_table[],7,FALSE)</f>
        <v>15</v>
      </c>
      <c r="R1633">
        <f t="shared" si="75"/>
        <v>77</v>
      </c>
      <c r="S16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33" t="str">
        <f>IF(Table58[[#This Row],[GENDER]]="M","Hombre","Mujer")</f>
        <v>Mujer</v>
      </c>
      <c r="U1633" t="str">
        <f>_xlfn.CONCAT(Table58[[#This Row],[STATE]]," ", Table58[[#This Row],[DOMAIN]])</f>
        <v>CA S1</v>
      </c>
      <c r="V1633" s="2">
        <f t="shared" ca="1" si="76"/>
        <v>45915</v>
      </c>
      <c r="W1633" s="3">
        <f t="shared" ca="1" si="77"/>
        <v>45915.408431249998</v>
      </c>
      <c r="X1633">
        <f>ROUND(Table58[[#This Row],[AVGGIFT]],1)</f>
        <v>15</v>
      </c>
    </row>
    <row r="1634" spans="1:24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  <c r="N1634">
        <f>VLOOKUP(Table58[[#This Row],[CONTROLN]],vlookup_table[],2,FALSE)</f>
        <v>0</v>
      </c>
      <c r="O1634">
        <f>VLOOKUP(Table58[[#This Row],[CONTROLN]],vlookup_table[],4,FALSE)</f>
        <v>401</v>
      </c>
      <c r="P1634" t="str">
        <f>VLOOKUP(Table58[[#This Row],[CONTROLN]],vlookup_table[],5,FALSE)</f>
        <v>U3</v>
      </c>
      <c r="Q1634">
        <f>VLOOKUP(Table58[[#This Row],[CONTROLN]],vlookup_table[],7,FALSE)</f>
        <v>10</v>
      </c>
      <c r="R1634">
        <f t="shared" si="75"/>
        <v>93</v>
      </c>
      <c r="S16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34" t="str">
        <f>IF(Table58[[#This Row],[GENDER]]="M","Hombre","Mujer")</f>
        <v>Mujer</v>
      </c>
      <c r="U1634" t="str">
        <f>_xlfn.CONCAT(Table58[[#This Row],[STATE]]," ", Table58[[#This Row],[DOMAIN]])</f>
        <v>FL U3</v>
      </c>
      <c r="V1634" s="2">
        <f t="shared" ca="1" si="76"/>
        <v>45915</v>
      </c>
      <c r="W1634" s="3">
        <f t="shared" ca="1" si="77"/>
        <v>45915.408431249998</v>
      </c>
      <c r="X1634">
        <f>ROUND(Table58[[#This Row],[AVGGIFT]],1)</f>
        <v>7.4</v>
      </c>
    </row>
    <row r="1635" spans="1:24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  <c r="N1635">
        <f>VLOOKUP(Table58[[#This Row],[CONTROLN]],vlookup_table[],2,FALSE)</f>
        <v>0</v>
      </c>
      <c r="O1635">
        <f>VLOOKUP(Table58[[#This Row],[CONTROLN]],vlookup_table[],4,FALSE)</f>
        <v>0</v>
      </c>
      <c r="P1635" t="str">
        <f>VLOOKUP(Table58[[#This Row],[CONTROLN]],vlookup_table[],5,FALSE)</f>
        <v>U2</v>
      </c>
      <c r="Q1635">
        <f>VLOOKUP(Table58[[#This Row],[CONTROLN]],vlookup_table[],7,FALSE)</f>
        <v>5</v>
      </c>
      <c r="R1635" t="str">
        <f t="shared" si="75"/>
        <v/>
      </c>
      <c r="S16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35" t="str">
        <f>IF(Table58[[#This Row],[GENDER]]="M","Hombre","Mujer")</f>
        <v>Mujer</v>
      </c>
      <c r="U1635" t="str">
        <f>_xlfn.CONCAT(Table58[[#This Row],[STATE]]," ", Table58[[#This Row],[DOMAIN]])</f>
        <v>CA U2</v>
      </c>
      <c r="V1635" s="2">
        <f t="shared" ca="1" si="76"/>
        <v>45915</v>
      </c>
      <c r="W1635" s="3">
        <f t="shared" ca="1" si="77"/>
        <v>45915.408431249998</v>
      </c>
      <c r="X1635">
        <f>ROUND(Table58[[#This Row],[AVGGIFT]],1)</f>
        <v>5</v>
      </c>
    </row>
    <row r="1636" spans="1:24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  <c r="N1636">
        <f>VLOOKUP(Table58[[#This Row],[CONTROLN]],vlookup_table[],2,FALSE)</f>
        <v>1</v>
      </c>
      <c r="O1636">
        <f>VLOOKUP(Table58[[#This Row],[CONTROLN]],vlookup_table[],4,FALSE)</f>
        <v>805</v>
      </c>
      <c r="P1636" t="str">
        <f>VLOOKUP(Table58[[#This Row],[CONTROLN]],vlookup_table[],5,FALSE)</f>
        <v>S1</v>
      </c>
      <c r="Q1636">
        <f>VLOOKUP(Table58[[#This Row],[CONTROLN]],vlookup_table[],7,FALSE)</f>
        <v>20</v>
      </c>
      <c r="R1636">
        <f t="shared" si="75"/>
        <v>89</v>
      </c>
      <c r="S16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36" t="str">
        <f>IF(Table58[[#This Row],[GENDER]]="M","Hombre","Mujer")</f>
        <v>Hombre</v>
      </c>
      <c r="U1636" t="str">
        <f>_xlfn.CONCAT(Table58[[#This Row],[STATE]]," ", Table58[[#This Row],[DOMAIN]])</f>
        <v>IL S1</v>
      </c>
      <c r="V1636" s="2">
        <f t="shared" ca="1" si="76"/>
        <v>45915</v>
      </c>
      <c r="W1636" s="3">
        <f t="shared" ca="1" si="77"/>
        <v>45915.408431249998</v>
      </c>
      <c r="X1636">
        <f>ROUND(Table58[[#This Row],[AVGGIFT]],1)</f>
        <v>22.3</v>
      </c>
    </row>
    <row r="1637" spans="1:24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  <c r="N1637">
        <f>VLOOKUP(Table58[[#This Row],[CONTROLN]],vlookup_table[],2,FALSE)</f>
        <v>2</v>
      </c>
      <c r="O1637">
        <f>VLOOKUP(Table58[[#This Row],[CONTROLN]],vlookup_table[],4,FALSE)</f>
        <v>0</v>
      </c>
      <c r="P1637" t="str">
        <f>VLOOKUP(Table58[[#This Row],[CONTROLN]],vlookup_table[],5,FALSE)</f>
        <v>T2</v>
      </c>
      <c r="Q1637">
        <f>VLOOKUP(Table58[[#This Row],[CONTROLN]],vlookup_table[],7,FALSE)</f>
        <v>6</v>
      </c>
      <c r="R1637" t="str">
        <f t="shared" si="75"/>
        <v/>
      </c>
      <c r="S16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37" t="str">
        <f>IF(Table58[[#This Row],[GENDER]]="M","Hombre","Mujer")</f>
        <v>Mujer</v>
      </c>
      <c r="U1637" t="str">
        <f>_xlfn.CONCAT(Table58[[#This Row],[STATE]]," ", Table58[[#This Row],[DOMAIN]])</f>
        <v>CA T2</v>
      </c>
      <c r="V1637" s="2">
        <f t="shared" ca="1" si="76"/>
        <v>45915</v>
      </c>
      <c r="W1637" s="3">
        <f t="shared" ca="1" si="77"/>
        <v>45915.408431249998</v>
      </c>
      <c r="X1637">
        <f>ROUND(Table58[[#This Row],[AVGGIFT]],1)</f>
        <v>5.3</v>
      </c>
    </row>
    <row r="1638" spans="1:24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  <c r="N1638">
        <f>VLOOKUP(Table58[[#This Row],[CONTROLN]],vlookup_table[],2,FALSE)</f>
        <v>2</v>
      </c>
      <c r="O1638">
        <f>VLOOKUP(Table58[[#This Row],[CONTROLN]],vlookup_table[],4,FALSE)</f>
        <v>0</v>
      </c>
      <c r="P1638" t="str">
        <f>VLOOKUP(Table58[[#This Row],[CONTROLN]],vlookup_table[],5,FALSE)</f>
        <v>C2</v>
      </c>
      <c r="Q1638">
        <f>VLOOKUP(Table58[[#This Row],[CONTROLN]],vlookup_table[],7,FALSE)</f>
        <v>10</v>
      </c>
      <c r="R1638" t="str">
        <f t="shared" si="75"/>
        <v/>
      </c>
      <c r="S16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38" t="str">
        <f>IF(Table58[[#This Row],[GENDER]]="M","Hombre","Mujer")</f>
        <v>Mujer</v>
      </c>
      <c r="U1638" t="str">
        <f>_xlfn.CONCAT(Table58[[#This Row],[STATE]]," ", Table58[[#This Row],[DOMAIN]])</f>
        <v>IN C2</v>
      </c>
      <c r="V1638" s="2">
        <f t="shared" ca="1" si="76"/>
        <v>45915</v>
      </c>
      <c r="W1638" s="3">
        <f t="shared" ca="1" si="77"/>
        <v>45915.408431249998</v>
      </c>
      <c r="X1638">
        <f>ROUND(Table58[[#This Row],[AVGGIFT]],1)</f>
        <v>17.5</v>
      </c>
    </row>
    <row r="1639" spans="1:24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  <c r="N1639">
        <f>VLOOKUP(Table58[[#This Row],[CONTROLN]],vlookup_table[],2,FALSE)</f>
        <v>28</v>
      </c>
      <c r="O1639">
        <f>VLOOKUP(Table58[[#This Row],[CONTROLN]],vlookup_table[],4,FALSE)</f>
        <v>2501</v>
      </c>
      <c r="P1639" t="str">
        <f>VLOOKUP(Table58[[#This Row],[CONTROLN]],vlookup_table[],5,FALSE)</f>
        <v>C2</v>
      </c>
      <c r="Q1639">
        <f>VLOOKUP(Table58[[#This Row],[CONTROLN]],vlookup_table[],7,FALSE)</f>
        <v>5</v>
      </c>
      <c r="R1639">
        <f t="shared" si="75"/>
        <v>72</v>
      </c>
      <c r="S16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39" t="str">
        <f>IF(Table58[[#This Row],[GENDER]]="M","Hombre","Mujer")</f>
        <v>Mujer</v>
      </c>
      <c r="U1639" t="str">
        <f>_xlfn.CONCAT(Table58[[#This Row],[STATE]]," ", Table58[[#This Row],[DOMAIN]])</f>
        <v>FL C2</v>
      </c>
      <c r="V1639" s="2">
        <f t="shared" ca="1" si="76"/>
        <v>45915</v>
      </c>
      <c r="W1639" s="3">
        <f t="shared" ca="1" si="77"/>
        <v>45915.408431249998</v>
      </c>
      <c r="X1639">
        <f>ROUND(Table58[[#This Row],[AVGGIFT]],1)</f>
        <v>5.7</v>
      </c>
    </row>
    <row r="1640" spans="1:24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  <c r="N1640">
        <f>VLOOKUP(Table58[[#This Row],[CONTROLN]],vlookup_table[],2,FALSE)</f>
        <v>0</v>
      </c>
      <c r="O1640">
        <f>VLOOKUP(Table58[[#This Row],[CONTROLN]],vlookup_table[],4,FALSE)</f>
        <v>5501</v>
      </c>
      <c r="P1640" t="str">
        <f>VLOOKUP(Table58[[#This Row],[CONTROLN]],vlookup_table[],5,FALSE)</f>
        <v>S2</v>
      </c>
      <c r="Q1640">
        <f>VLOOKUP(Table58[[#This Row],[CONTROLN]],vlookup_table[],7,FALSE)</f>
        <v>20</v>
      </c>
      <c r="R1640">
        <f t="shared" si="75"/>
        <v>42</v>
      </c>
      <c r="S16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40" t="str">
        <f>IF(Table58[[#This Row],[GENDER]]="M","Hombre","Mujer")</f>
        <v>Mujer</v>
      </c>
      <c r="U1640" t="str">
        <f>_xlfn.CONCAT(Table58[[#This Row],[STATE]]," ", Table58[[#This Row],[DOMAIN]])</f>
        <v>OK S2</v>
      </c>
      <c r="V1640" s="2">
        <f t="shared" ca="1" si="76"/>
        <v>45915</v>
      </c>
      <c r="W1640" s="3">
        <f t="shared" ca="1" si="77"/>
        <v>45915.408431249998</v>
      </c>
      <c r="X1640">
        <f>ROUND(Table58[[#This Row],[AVGGIFT]],1)</f>
        <v>10.9</v>
      </c>
    </row>
    <row r="1641" spans="1:24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  <c r="N1641">
        <f>VLOOKUP(Table58[[#This Row],[CONTROLN]],vlookup_table[],2,FALSE)</f>
        <v>2</v>
      </c>
      <c r="O1641">
        <f>VLOOKUP(Table58[[#This Row],[CONTROLN]],vlookup_table[],4,FALSE)</f>
        <v>3601</v>
      </c>
      <c r="P1641" t="str">
        <f>VLOOKUP(Table58[[#This Row],[CONTROLN]],vlookup_table[],5,FALSE)</f>
        <v>S2</v>
      </c>
      <c r="Q1641">
        <f>VLOOKUP(Table58[[#This Row],[CONTROLN]],vlookup_table[],7,FALSE)</f>
        <v>10</v>
      </c>
      <c r="R1641">
        <f t="shared" si="75"/>
        <v>61</v>
      </c>
      <c r="S16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41" t="str">
        <f>IF(Table58[[#This Row],[GENDER]]="M","Hombre","Mujer")</f>
        <v>Mujer</v>
      </c>
      <c r="U1641" t="str">
        <f>_xlfn.CONCAT(Table58[[#This Row],[STATE]]," ", Table58[[#This Row],[DOMAIN]])</f>
        <v>CA S2</v>
      </c>
      <c r="V1641" s="2">
        <f t="shared" ca="1" si="76"/>
        <v>45915</v>
      </c>
      <c r="W1641" s="3">
        <f t="shared" ca="1" si="77"/>
        <v>45915.408431249998</v>
      </c>
      <c r="X1641">
        <f>ROUND(Table58[[#This Row],[AVGGIFT]],1)</f>
        <v>5.9</v>
      </c>
    </row>
    <row r="1642" spans="1:24" x14ac:dyDescent="0.35">
      <c r="A1642">
        <v>184017</v>
      </c>
      <c r="B1642" t="s">
        <v>41</v>
      </c>
      <c r="C1642" t="s">
        <v>14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  <c r="N1642">
        <f>VLOOKUP(Table58[[#This Row],[CONTROLN]],vlookup_table[],2,FALSE)</f>
        <v>1002</v>
      </c>
      <c r="O1642">
        <f>VLOOKUP(Table58[[#This Row],[CONTROLN]],vlookup_table[],4,FALSE)</f>
        <v>3501</v>
      </c>
      <c r="P1642" t="str">
        <f>VLOOKUP(Table58[[#This Row],[CONTROLN]],vlookup_table[],5,FALSE)</f>
        <v>R1</v>
      </c>
      <c r="Q1642">
        <f>VLOOKUP(Table58[[#This Row],[CONTROLN]],vlookup_table[],7,FALSE)</f>
        <v>20</v>
      </c>
      <c r="R1642">
        <f t="shared" si="75"/>
        <v>62</v>
      </c>
      <c r="S16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42" t="str">
        <f>IF(Table58[[#This Row],[GENDER]]="M","Hombre","Mujer")</f>
        <v>Hombre</v>
      </c>
      <c r="U1642" t="str">
        <f>_xlfn.CONCAT(Table58[[#This Row],[STATE]]," ", Table58[[#This Row],[DOMAIN]])</f>
        <v>WA R1</v>
      </c>
      <c r="V1642" s="2">
        <f t="shared" ca="1" si="76"/>
        <v>45915</v>
      </c>
      <c r="W1642" s="3">
        <f t="shared" ca="1" si="77"/>
        <v>45915.408431249998</v>
      </c>
      <c r="X1642">
        <f>ROUND(Table58[[#This Row],[AVGGIFT]],1)</f>
        <v>14.2</v>
      </c>
    </row>
    <row r="1643" spans="1:24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  <c r="N1643">
        <f>VLOOKUP(Table58[[#This Row],[CONTROLN]],vlookup_table[],2,FALSE)</f>
        <v>0</v>
      </c>
      <c r="O1643">
        <f>VLOOKUP(Table58[[#This Row],[CONTROLN]],vlookup_table[],4,FALSE)</f>
        <v>6009</v>
      </c>
      <c r="P1643" t="str">
        <f>VLOOKUP(Table58[[#This Row],[CONTROLN]],vlookup_table[],5,FALSE)</f>
        <v>U3</v>
      </c>
      <c r="Q1643">
        <f>VLOOKUP(Table58[[#This Row],[CONTROLN]],vlookup_table[],7,FALSE)</f>
        <v>20</v>
      </c>
      <c r="R1643">
        <f t="shared" si="75"/>
        <v>36</v>
      </c>
      <c r="S16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43" t="str">
        <f>IF(Table58[[#This Row],[GENDER]]="M","Hombre","Mujer")</f>
        <v>Hombre</v>
      </c>
      <c r="U1643" t="str">
        <f>_xlfn.CONCAT(Table58[[#This Row],[STATE]]," ", Table58[[#This Row],[DOMAIN]])</f>
        <v>FL U3</v>
      </c>
      <c r="V1643" s="2">
        <f t="shared" ca="1" si="76"/>
        <v>45915</v>
      </c>
      <c r="W1643" s="3">
        <f t="shared" ca="1" si="77"/>
        <v>45915.408431249998</v>
      </c>
      <c r="X1643">
        <f>ROUND(Table58[[#This Row],[AVGGIFT]],1)</f>
        <v>10.5</v>
      </c>
    </row>
    <row r="1644" spans="1:24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  <c r="N1644">
        <f>VLOOKUP(Table58[[#This Row],[CONTROLN]],vlookup_table[],2,FALSE)</f>
        <v>0</v>
      </c>
      <c r="O1644">
        <f>VLOOKUP(Table58[[#This Row],[CONTROLN]],vlookup_table[],4,FALSE)</f>
        <v>3001</v>
      </c>
      <c r="P1644" t="str">
        <f>VLOOKUP(Table58[[#This Row],[CONTROLN]],vlookup_table[],5,FALSE)</f>
        <v>T2</v>
      </c>
      <c r="Q1644">
        <f>VLOOKUP(Table58[[#This Row],[CONTROLN]],vlookup_table[],7,FALSE)</f>
        <v>15</v>
      </c>
      <c r="R1644">
        <f t="shared" si="75"/>
        <v>67</v>
      </c>
      <c r="S16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44" t="str">
        <f>IF(Table58[[#This Row],[GENDER]]="M","Hombre","Mujer")</f>
        <v>Mujer</v>
      </c>
      <c r="U1644" t="str">
        <f>_xlfn.CONCAT(Table58[[#This Row],[STATE]]," ", Table58[[#This Row],[DOMAIN]])</f>
        <v>IN T2</v>
      </c>
      <c r="V1644" s="2">
        <f t="shared" ca="1" si="76"/>
        <v>45915</v>
      </c>
      <c r="W1644" s="3">
        <f t="shared" ca="1" si="77"/>
        <v>45915.408431249998</v>
      </c>
      <c r="X1644">
        <f>ROUND(Table58[[#This Row],[AVGGIFT]],1)</f>
        <v>16.3</v>
      </c>
    </row>
    <row r="1645" spans="1:24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  <c r="N1645">
        <f>VLOOKUP(Table58[[#This Row],[CONTROLN]],vlookup_table[],2,FALSE)</f>
        <v>2</v>
      </c>
      <c r="O1645">
        <f>VLOOKUP(Table58[[#This Row],[CONTROLN]],vlookup_table[],4,FALSE)</f>
        <v>2209</v>
      </c>
      <c r="P1645" t="str">
        <f>VLOOKUP(Table58[[#This Row],[CONTROLN]],vlookup_table[],5,FALSE)</f>
        <v>S2</v>
      </c>
      <c r="Q1645">
        <f>VLOOKUP(Table58[[#This Row],[CONTROLN]],vlookup_table[],7,FALSE)</f>
        <v>4</v>
      </c>
      <c r="R1645">
        <f t="shared" si="75"/>
        <v>74</v>
      </c>
      <c r="S16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45" t="str">
        <f>IF(Table58[[#This Row],[GENDER]]="M","Hombre","Mujer")</f>
        <v>Mujer</v>
      </c>
      <c r="U1645" t="str">
        <f>_xlfn.CONCAT(Table58[[#This Row],[STATE]]," ", Table58[[#This Row],[DOMAIN]])</f>
        <v>CA S2</v>
      </c>
      <c r="V1645" s="2">
        <f t="shared" ca="1" si="76"/>
        <v>45915</v>
      </c>
      <c r="W1645" s="3">
        <f t="shared" ca="1" si="77"/>
        <v>45915.408431249998</v>
      </c>
      <c r="X1645">
        <f>ROUND(Table58[[#This Row],[AVGGIFT]],1)</f>
        <v>3</v>
      </c>
    </row>
    <row r="1646" spans="1:24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  <c r="N1646">
        <f>VLOOKUP(Table58[[#This Row],[CONTROLN]],vlookup_table[],2,FALSE)</f>
        <v>2</v>
      </c>
      <c r="O1646">
        <f>VLOOKUP(Table58[[#This Row],[CONTROLN]],vlookup_table[],4,FALSE)</f>
        <v>0</v>
      </c>
      <c r="P1646" t="str">
        <f>VLOOKUP(Table58[[#This Row],[CONTROLN]],vlookup_table[],5,FALSE)</f>
        <v>S3</v>
      </c>
      <c r="Q1646">
        <f>VLOOKUP(Table58[[#This Row],[CONTROLN]],vlookup_table[],7,FALSE)</f>
        <v>25</v>
      </c>
      <c r="R1646" t="str">
        <f t="shared" si="75"/>
        <v/>
      </c>
      <c r="S16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46" t="str">
        <f>IF(Table58[[#This Row],[GENDER]]="M","Hombre","Mujer")</f>
        <v>Mujer</v>
      </c>
      <c r="U1646" t="str">
        <f>_xlfn.CONCAT(Table58[[#This Row],[STATE]]," ", Table58[[#This Row],[DOMAIN]])</f>
        <v>CO S3</v>
      </c>
      <c r="V1646" s="2">
        <f t="shared" ca="1" si="76"/>
        <v>45915</v>
      </c>
      <c r="W1646" s="3">
        <f t="shared" ca="1" si="77"/>
        <v>45915.408431249998</v>
      </c>
      <c r="X1646">
        <f>ROUND(Table58[[#This Row],[AVGGIFT]],1)</f>
        <v>13.1</v>
      </c>
    </row>
    <row r="1647" spans="1:24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  <c r="N1647">
        <f>VLOOKUP(Table58[[#This Row],[CONTROLN]],vlookup_table[],2,FALSE)</f>
        <v>0</v>
      </c>
      <c r="O1647">
        <f>VLOOKUP(Table58[[#This Row],[CONTROLN]],vlookup_table[],4,FALSE)</f>
        <v>0</v>
      </c>
      <c r="P1647" t="str">
        <f>VLOOKUP(Table58[[#This Row],[CONTROLN]],vlookup_table[],5,FALSE)</f>
        <v>R3</v>
      </c>
      <c r="Q1647">
        <f>VLOOKUP(Table58[[#This Row],[CONTROLN]],vlookup_table[],7,FALSE)</f>
        <v>10</v>
      </c>
      <c r="R1647" t="str">
        <f t="shared" si="75"/>
        <v/>
      </c>
      <c r="S16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47" t="str">
        <f>IF(Table58[[#This Row],[GENDER]]="M","Hombre","Mujer")</f>
        <v>Mujer</v>
      </c>
      <c r="U1647" t="str">
        <f>_xlfn.CONCAT(Table58[[#This Row],[STATE]]," ", Table58[[#This Row],[DOMAIN]])</f>
        <v>GA R3</v>
      </c>
      <c r="V1647" s="2">
        <f t="shared" ca="1" si="76"/>
        <v>45915</v>
      </c>
      <c r="W1647" s="3">
        <f t="shared" ca="1" si="77"/>
        <v>45915.408431249998</v>
      </c>
      <c r="X1647">
        <f>ROUND(Table58[[#This Row],[AVGGIFT]],1)</f>
        <v>7.4</v>
      </c>
    </row>
    <row r="1648" spans="1:24" x14ac:dyDescent="0.35">
      <c r="A1648">
        <v>45551</v>
      </c>
      <c r="B1648" t="s">
        <v>13</v>
      </c>
      <c r="C1648" t="s">
        <v>109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  <c r="N1648">
        <f>VLOOKUP(Table58[[#This Row],[CONTROLN]],vlookup_table[],2,FALSE)</f>
        <v>2</v>
      </c>
      <c r="O1648">
        <f>VLOOKUP(Table58[[#This Row],[CONTROLN]],vlookup_table[],4,FALSE)</f>
        <v>0</v>
      </c>
      <c r="P1648" t="str">
        <f>VLOOKUP(Table58[[#This Row],[CONTROLN]],vlookup_table[],5,FALSE)</f>
        <v>S3</v>
      </c>
      <c r="Q1648">
        <f>VLOOKUP(Table58[[#This Row],[CONTROLN]],vlookup_table[],7,FALSE)</f>
        <v>15</v>
      </c>
      <c r="R1648" t="str">
        <f t="shared" si="75"/>
        <v/>
      </c>
      <c r="S16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48" t="str">
        <f>IF(Table58[[#This Row],[GENDER]]="M","Hombre","Mujer")</f>
        <v>Mujer</v>
      </c>
      <c r="U1648" t="str">
        <f>_xlfn.CONCAT(Table58[[#This Row],[STATE]]," ", Table58[[#This Row],[DOMAIN]])</f>
        <v>FL S3</v>
      </c>
      <c r="V1648" s="2">
        <f t="shared" ca="1" si="76"/>
        <v>45915</v>
      </c>
      <c r="W1648" s="3">
        <f t="shared" ca="1" si="77"/>
        <v>45915.408431249998</v>
      </c>
      <c r="X1648">
        <f>ROUND(Table58[[#This Row],[AVGGIFT]],1)</f>
        <v>12.5</v>
      </c>
    </row>
    <row r="1649" spans="1:24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  <c r="N1649">
        <f>VLOOKUP(Table58[[#This Row],[CONTROLN]],vlookup_table[],2,FALSE)</f>
        <v>0</v>
      </c>
      <c r="O1649">
        <f>VLOOKUP(Table58[[#This Row],[CONTROLN]],vlookup_table[],4,FALSE)</f>
        <v>1909</v>
      </c>
      <c r="P1649" t="str">
        <f>VLOOKUP(Table58[[#This Row],[CONTROLN]],vlookup_table[],5,FALSE)</f>
        <v>U1</v>
      </c>
      <c r="Q1649">
        <f>VLOOKUP(Table58[[#This Row],[CONTROLN]],vlookup_table[],7,FALSE)</f>
        <v>13</v>
      </c>
      <c r="R1649">
        <f t="shared" si="75"/>
        <v>77</v>
      </c>
      <c r="S16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49" t="str">
        <f>IF(Table58[[#This Row],[GENDER]]="M","Hombre","Mujer")</f>
        <v>Mujer</v>
      </c>
      <c r="U1649" t="str">
        <f>_xlfn.CONCAT(Table58[[#This Row],[STATE]]," ", Table58[[#This Row],[DOMAIN]])</f>
        <v>WA U1</v>
      </c>
      <c r="V1649" s="2">
        <f t="shared" ca="1" si="76"/>
        <v>45915</v>
      </c>
      <c r="W1649" s="3">
        <f t="shared" ca="1" si="77"/>
        <v>45915.408431249998</v>
      </c>
      <c r="X1649">
        <f>ROUND(Table58[[#This Row],[AVGGIFT]],1)</f>
        <v>10.3</v>
      </c>
    </row>
    <row r="1650" spans="1:24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  <c r="N1650">
        <f>VLOOKUP(Table58[[#This Row],[CONTROLN]],vlookup_table[],2,FALSE)</f>
        <v>1</v>
      </c>
      <c r="O1650">
        <f>VLOOKUP(Table58[[#This Row],[CONTROLN]],vlookup_table[],4,FALSE)</f>
        <v>2609</v>
      </c>
      <c r="P1650" t="str">
        <f>VLOOKUP(Table58[[#This Row],[CONTROLN]],vlookup_table[],5,FALSE)</f>
        <v>C3</v>
      </c>
      <c r="Q1650">
        <f>VLOOKUP(Table58[[#This Row],[CONTROLN]],vlookup_table[],7,FALSE)</f>
        <v>20</v>
      </c>
      <c r="R1650">
        <f t="shared" si="75"/>
        <v>70</v>
      </c>
      <c r="S16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50" t="str">
        <f>IF(Table58[[#This Row],[GENDER]]="M","Hombre","Mujer")</f>
        <v>Mujer</v>
      </c>
      <c r="U1650" t="str">
        <f>_xlfn.CONCAT(Table58[[#This Row],[STATE]]," ", Table58[[#This Row],[DOMAIN]])</f>
        <v>FL C3</v>
      </c>
      <c r="V1650" s="2">
        <f t="shared" ca="1" si="76"/>
        <v>45915</v>
      </c>
      <c r="W1650" s="3">
        <f t="shared" ca="1" si="77"/>
        <v>45915.408431249998</v>
      </c>
      <c r="X1650">
        <f>ROUND(Table58[[#This Row],[AVGGIFT]],1)</f>
        <v>15</v>
      </c>
    </row>
    <row r="1651" spans="1:24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  <c r="N1651">
        <f>VLOOKUP(Table58[[#This Row],[CONTROLN]],vlookup_table[],2,FALSE)</f>
        <v>1</v>
      </c>
      <c r="O1651">
        <f>VLOOKUP(Table58[[#This Row],[CONTROLN]],vlookup_table[],4,FALSE)</f>
        <v>2001</v>
      </c>
      <c r="P1651" t="str">
        <f>VLOOKUP(Table58[[#This Row],[CONTROLN]],vlookup_table[],5,FALSE)</f>
        <v>S2</v>
      </c>
      <c r="Q1651">
        <f>VLOOKUP(Table58[[#This Row],[CONTROLN]],vlookup_table[],7,FALSE)</f>
        <v>11</v>
      </c>
      <c r="R1651">
        <f t="shared" si="75"/>
        <v>77</v>
      </c>
      <c r="S16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1" t="str">
        <f>IF(Table58[[#This Row],[GENDER]]="M","Hombre","Mujer")</f>
        <v>Hombre</v>
      </c>
      <c r="U1651" t="str">
        <f>_xlfn.CONCAT(Table58[[#This Row],[STATE]]," ", Table58[[#This Row],[DOMAIN]])</f>
        <v>GA S2</v>
      </c>
      <c r="V1651" s="2">
        <f t="shared" ca="1" si="76"/>
        <v>45915</v>
      </c>
      <c r="W1651" s="3">
        <f t="shared" ca="1" si="77"/>
        <v>45915.408431249998</v>
      </c>
      <c r="X1651">
        <f>ROUND(Table58[[#This Row],[AVGGIFT]],1)</f>
        <v>7.2</v>
      </c>
    </row>
    <row r="1652" spans="1:24" x14ac:dyDescent="0.35">
      <c r="A1652">
        <v>135112</v>
      </c>
      <c r="B1652" t="s">
        <v>56</v>
      </c>
      <c r="C1652" t="s">
        <v>17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  <c r="N1652">
        <f>VLOOKUP(Table58[[#This Row],[CONTROLN]],vlookup_table[],2,FALSE)</f>
        <v>0</v>
      </c>
      <c r="O1652">
        <f>VLOOKUP(Table58[[#This Row],[CONTROLN]],vlookup_table[],4,FALSE)</f>
        <v>3001</v>
      </c>
      <c r="P1652" t="str">
        <f>VLOOKUP(Table58[[#This Row],[CONTROLN]],vlookup_table[],5,FALSE)</f>
        <v>U2</v>
      </c>
      <c r="Q1652">
        <f>VLOOKUP(Table58[[#This Row],[CONTROLN]],vlookup_table[],7,FALSE)</f>
        <v>8</v>
      </c>
      <c r="R1652">
        <f t="shared" si="75"/>
        <v>67</v>
      </c>
      <c r="S16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52" t="str">
        <f>IF(Table58[[#This Row],[GENDER]]="M","Hombre","Mujer")</f>
        <v>Mujer</v>
      </c>
      <c r="U1652" t="str">
        <f>_xlfn.CONCAT(Table58[[#This Row],[STATE]]," ", Table58[[#This Row],[DOMAIN]])</f>
        <v>AZ U2</v>
      </c>
      <c r="V1652" s="2">
        <f t="shared" ca="1" si="76"/>
        <v>45915</v>
      </c>
      <c r="W1652" s="3">
        <f t="shared" ca="1" si="77"/>
        <v>45915.408431249998</v>
      </c>
      <c r="X1652">
        <f>ROUND(Table58[[#This Row],[AVGGIFT]],1)</f>
        <v>5.4</v>
      </c>
    </row>
    <row r="1653" spans="1:24" x14ac:dyDescent="0.35">
      <c r="A1653">
        <v>179111</v>
      </c>
      <c r="B1653" t="s">
        <v>41</v>
      </c>
      <c r="C1653" t="s">
        <v>14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  <c r="N1653">
        <f>VLOOKUP(Table58[[#This Row],[CONTROLN]],vlookup_table[],2,FALSE)</f>
        <v>0</v>
      </c>
      <c r="O1653">
        <f>VLOOKUP(Table58[[#This Row],[CONTROLN]],vlookup_table[],4,FALSE)</f>
        <v>4201</v>
      </c>
      <c r="P1653" t="str">
        <f>VLOOKUP(Table58[[#This Row],[CONTROLN]],vlookup_table[],5,FALSE)</f>
        <v>S1</v>
      </c>
      <c r="Q1653">
        <f>VLOOKUP(Table58[[#This Row],[CONTROLN]],vlookup_table[],7,FALSE)</f>
        <v>20</v>
      </c>
      <c r="R1653">
        <f t="shared" si="75"/>
        <v>55</v>
      </c>
      <c r="S16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3" t="str">
        <f>IF(Table58[[#This Row],[GENDER]]="M","Hombre","Mujer")</f>
        <v>Hombre</v>
      </c>
      <c r="U1653" t="str">
        <f>_xlfn.CONCAT(Table58[[#This Row],[STATE]]," ", Table58[[#This Row],[DOMAIN]])</f>
        <v>WA S1</v>
      </c>
      <c r="V1653" s="2">
        <f t="shared" ca="1" si="76"/>
        <v>45915</v>
      </c>
      <c r="W1653" s="3">
        <f t="shared" ca="1" si="77"/>
        <v>45915.408431249998</v>
      </c>
      <c r="X1653">
        <f>ROUND(Table58[[#This Row],[AVGGIFT]],1)</f>
        <v>12.5</v>
      </c>
    </row>
    <row r="1654" spans="1:24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  <c r="N1654">
        <f>VLOOKUP(Table58[[#This Row],[CONTROLN]],vlookup_table[],2,FALSE)</f>
        <v>1002</v>
      </c>
      <c r="O1654">
        <f>VLOOKUP(Table58[[#This Row],[CONTROLN]],vlookup_table[],4,FALSE)</f>
        <v>5801</v>
      </c>
      <c r="P1654" t="str">
        <f>VLOOKUP(Table58[[#This Row],[CONTROLN]],vlookup_table[],5,FALSE)</f>
        <v>S2</v>
      </c>
      <c r="Q1654">
        <f>VLOOKUP(Table58[[#This Row],[CONTROLN]],vlookup_table[],7,FALSE)</f>
        <v>9</v>
      </c>
      <c r="R1654">
        <f t="shared" si="75"/>
        <v>39</v>
      </c>
      <c r="S16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4" t="str">
        <f>IF(Table58[[#This Row],[GENDER]]="M","Hombre","Mujer")</f>
        <v>Hombre</v>
      </c>
      <c r="U1654" t="str">
        <f>_xlfn.CONCAT(Table58[[#This Row],[STATE]]," ", Table58[[#This Row],[DOMAIN]])</f>
        <v>MI S2</v>
      </c>
      <c r="V1654" s="2">
        <f t="shared" ca="1" si="76"/>
        <v>45915</v>
      </c>
      <c r="W1654" s="3">
        <f t="shared" ca="1" si="77"/>
        <v>45915.408431249998</v>
      </c>
      <c r="X1654">
        <f>ROUND(Table58[[#This Row],[AVGGIFT]],1)</f>
        <v>4.5999999999999996</v>
      </c>
    </row>
    <row r="1655" spans="1:24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  <c r="N1655">
        <f>VLOOKUP(Table58[[#This Row],[CONTROLN]],vlookup_table[],2,FALSE)</f>
        <v>1</v>
      </c>
      <c r="O1655">
        <f>VLOOKUP(Table58[[#This Row],[CONTROLN]],vlookup_table[],4,FALSE)</f>
        <v>2201</v>
      </c>
      <c r="P1655" t="str">
        <f>VLOOKUP(Table58[[#This Row],[CONTROLN]],vlookup_table[],5,FALSE)</f>
        <v>S2</v>
      </c>
      <c r="Q1655">
        <f>VLOOKUP(Table58[[#This Row],[CONTROLN]],vlookup_table[],7,FALSE)</f>
        <v>25</v>
      </c>
      <c r="R1655">
        <f t="shared" si="75"/>
        <v>75</v>
      </c>
      <c r="S16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5" t="str">
        <f>IF(Table58[[#This Row],[GENDER]]="M","Hombre","Mujer")</f>
        <v>Hombre</v>
      </c>
      <c r="U1655" t="str">
        <f>_xlfn.CONCAT(Table58[[#This Row],[STATE]]," ", Table58[[#This Row],[DOMAIN]])</f>
        <v>MI S2</v>
      </c>
      <c r="V1655" s="2">
        <f t="shared" ca="1" si="76"/>
        <v>45915</v>
      </c>
      <c r="W1655" s="3">
        <f t="shared" ca="1" si="77"/>
        <v>45915.408431249998</v>
      </c>
      <c r="X1655">
        <f>ROUND(Table58[[#This Row],[AVGGIFT]],1)</f>
        <v>20.8</v>
      </c>
    </row>
    <row r="1656" spans="1:24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  <c r="N1656">
        <f>VLOOKUP(Table58[[#This Row],[CONTROLN]],vlookup_table[],2,FALSE)</f>
        <v>1</v>
      </c>
      <c r="O1656">
        <f>VLOOKUP(Table58[[#This Row],[CONTROLN]],vlookup_table[],4,FALSE)</f>
        <v>3401</v>
      </c>
      <c r="P1656" t="str">
        <f>VLOOKUP(Table58[[#This Row],[CONTROLN]],vlookup_table[],5,FALSE)</f>
        <v>U1</v>
      </c>
      <c r="Q1656">
        <f>VLOOKUP(Table58[[#This Row],[CONTROLN]],vlookup_table[],7,FALSE)</f>
        <v>50</v>
      </c>
      <c r="R1656">
        <f t="shared" si="75"/>
        <v>63</v>
      </c>
      <c r="S16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56" t="str">
        <f>IF(Table58[[#This Row],[GENDER]]="M","Hombre","Mujer")</f>
        <v>Hombre</v>
      </c>
      <c r="U1656" t="str">
        <f>_xlfn.CONCAT(Table58[[#This Row],[STATE]]," ", Table58[[#This Row],[DOMAIN]])</f>
        <v>CA U1</v>
      </c>
      <c r="V1656" s="2">
        <f t="shared" ca="1" si="76"/>
        <v>45915</v>
      </c>
      <c r="W1656" s="3">
        <f t="shared" ca="1" si="77"/>
        <v>45915.408431249998</v>
      </c>
      <c r="X1656">
        <f>ROUND(Table58[[#This Row],[AVGGIFT]],1)</f>
        <v>30</v>
      </c>
    </row>
    <row r="1657" spans="1:24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  <c r="N1657">
        <f>VLOOKUP(Table58[[#This Row],[CONTROLN]],vlookup_table[],2,FALSE)</f>
        <v>1</v>
      </c>
      <c r="O1657">
        <f>VLOOKUP(Table58[[#This Row],[CONTROLN]],vlookup_table[],4,FALSE)</f>
        <v>4106</v>
      </c>
      <c r="P1657" t="str">
        <f>VLOOKUP(Table58[[#This Row],[CONTROLN]],vlookup_table[],5,FALSE)</f>
        <v>S2</v>
      </c>
      <c r="Q1657">
        <f>VLOOKUP(Table58[[#This Row],[CONTROLN]],vlookup_table[],7,FALSE)</f>
        <v>25</v>
      </c>
      <c r="R1657">
        <f t="shared" si="75"/>
        <v>56</v>
      </c>
      <c r="S16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7" t="str">
        <f>IF(Table58[[#This Row],[GENDER]]="M","Hombre","Mujer")</f>
        <v>Hombre</v>
      </c>
      <c r="U1657" t="str">
        <f>_xlfn.CONCAT(Table58[[#This Row],[STATE]]," ", Table58[[#This Row],[DOMAIN]])</f>
        <v>IN S2</v>
      </c>
      <c r="V1657" s="2">
        <f t="shared" ca="1" si="76"/>
        <v>45915</v>
      </c>
      <c r="W1657" s="3">
        <f t="shared" ca="1" si="77"/>
        <v>45915.408431249998</v>
      </c>
      <c r="X1657">
        <f>ROUND(Table58[[#This Row],[AVGGIFT]],1)</f>
        <v>9.9</v>
      </c>
    </row>
    <row r="1658" spans="1:24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  <c r="N1658">
        <f>VLOOKUP(Table58[[#This Row],[CONTROLN]],vlookup_table[],2,FALSE)</f>
        <v>0</v>
      </c>
      <c r="O1658">
        <f>VLOOKUP(Table58[[#This Row],[CONTROLN]],vlookup_table[],4,FALSE)</f>
        <v>7012</v>
      </c>
      <c r="P1658" t="str">
        <f>VLOOKUP(Table58[[#This Row],[CONTROLN]],vlookup_table[],5,FALSE)</f>
        <v>R2</v>
      </c>
      <c r="Q1658">
        <f>VLOOKUP(Table58[[#This Row],[CONTROLN]],vlookup_table[],7,FALSE)</f>
        <v>10</v>
      </c>
      <c r="R1658">
        <f t="shared" si="75"/>
        <v>26</v>
      </c>
      <c r="S16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58" t="str">
        <f>IF(Table58[[#This Row],[GENDER]]="M","Hombre","Mujer")</f>
        <v>Hombre</v>
      </c>
      <c r="U1658" t="str">
        <f>_xlfn.CONCAT(Table58[[#This Row],[STATE]]," ", Table58[[#This Row],[DOMAIN]])</f>
        <v>MI R2</v>
      </c>
      <c r="V1658" s="2">
        <f t="shared" ca="1" si="76"/>
        <v>45915</v>
      </c>
      <c r="W1658" s="3">
        <f t="shared" ca="1" si="77"/>
        <v>45915.408431249998</v>
      </c>
      <c r="X1658">
        <f>ROUND(Table58[[#This Row],[AVGGIFT]],1)</f>
        <v>10.1</v>
      </c>
    </row>
    <row r="1659" spans="1:24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  <c r="N1659">
        <f>VLOOKUP(Table58[[#This Row],[CONTROLN]],vlookup_table[],2,FALSE)</f>
        <v>1</v>
      </c>
      <c r="O1659">
        <f>VLOOKUP(Table58[[#This Row],[CONTROLN]],vlookup_table[],4,FALSE)</f>
        <v>3804</v>
      </c>
      <c r="P1659" t="str">
        <f>VLOOKUP(Table58[[#This Row],[CONTROLN]],vlookup_table[],5,FALSE)</f>
        <v>S1</v>
      </c>
      <c r="Q1659">
        <f>VLOOKUP(Table58[[#This Row],[CONTROLN]],vlookup_table[],7,FALSE)</f>
        <v>10</v>
      </c>
      <c r="R1659">
        <f t="shared" si="75"/>
        <v>59</v>
      </c>
      <c r="S16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59" t="str">
        <f>IF(Table58[[#This Row],[GENDER]]="M","Hombre","Mujer")</f>
        <v>Hombre</v>
      </c>
      <c r="U1659" t="str">
        <f>_xlfn.CONCAT(Table58[[#This Row],[STATE]]," ", Table58[[#This Row],[DOMAIN]])</f>
        <v>MN S1</v>
      </c>
      <c r="V1659" s="2">
        <f t="shared" ca="1" si="76"/>
        <v>45915</v>
      </c>
      <c r="W1659" s="3">
        <f t="shared" ca="1" si="77"/>
        <v>45915.408431249998</v>
      </c>
      <c r="X1659">
        <f>ROUND(Table58[[#This Row],[AVGGIFT]],1)</f>
        <v>11.4</v>
      </c>
    </row>
    <row r="1660" spans="1:24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  <c r="N1660">
        <f>VLOOKUP(Table58[[#This Row],[CONTROLN]],vlookup_table[],2,FALSE)</f>
        <v>0</v>
      </c>
      <c r="O1660">
        <f>VLOOKUP(Table58[[#This Row],[CONTROLN]],vlookup_table[],4,FALSE)</f>
        <v>3607</v>
      </c>
      <c r="P1660" t="str">
        <f>VLOOKUP(Table58[[#This Row],[CONTROLN]],vlookup_table[],5,FALSE)</f>
        <v>S2</v>
      </c>
      <c r="Q1660">
        <f>VLOOKUP(Table58[[#This Row],[CONTROLN]],vlookup_table[],7,FALSE)</f>
        <v>10</v>
      </c>
      <c r="R1660">
        <f t="shared" si="75"/>
        <v>60</v>
      </c>
      <c r="S16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60" t="str">
        <f>IF(Table58[[#This Row],[GENDER]]="M","Hombre","Mujer")</f>
        <v>Hombre</v>
      </c>
      <c r="U1660" t="str">
        <f>_xlfn.CONCAT(Table58[[#This Row],[STATE]]," ", Table58[[#This Row],[DOMAIN]])</f>
        <v>FL S2</v>
      </c>
      <c r="V1660" s="2">
        <f t="shared" ca="1" si="76"/>
        <v>45915</v>
      </c>
      <c r="W1660" s="3">
        <f t="shared" ca="1" si="77"/>
        <v>45915.408431249998</v>
      </c>
      <c r="X1660">
        <f>ROUND(Table58[[#This Row],[AVGGIFT]],1)</f>
        <v>14.8</v>
      </c>
    </row>
    <row r="1661" spans="1:24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  <c r="N1661">
        <f>VLOOKUP(Table58[[#This Row],[CONTROLN]],vlookup_table[],2,FALSE)</f>
        <v>28</v>
      </c>
      <c r="O1661">
        <f>VLOOKUP(Table58[[#This Row],[CONTROLN]],vlookup_table[],4,FALSE)</f>
        <v>2710</v>
      </c>
      <c r="P1661" t="str">
        <f>VLOOKUP(Table58[[#This Row],[CONTROLN]],vlookup_table[],5,FALSE)</f>
        <v>U3</v>
      </c>
      <c r="Q1661">
        <f>VLOOKUP(Table58[[#This Row],[CONTROLN]],vlookup_table[],7,FALSE)</f>
        <v>20</v>
      </c>
      <c r="R1661">
        <f t="shared" si="75"/>
        <v>69</v>
      </c>
      <c r="S16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61" t="str">
        <f>IF(Table58[[#This Row],[GENDER]]="M","Hombre","Mujer")</f>
        <v>Mujer</v>
      </c>
      <c r="U1661" t="str">
        <f>_xlfn.CONCAT(Table58[[#This Row],[STATE]]," ", Table58[[#This Row],[DOMAIN]])</f>
        <v>FL U3</v>
      </c>
      <c r="V1661" s="2">
        <f t="shared" ca="1" si="76"/>
        <v>45915</v>
      </c>
      <c r="W1661" s="3">
        <f t="shared" ca="1" si="77"/>
        <v>45915.408431249998</v>
      </c>
      <c r="X1661">
        <f>ROUND(Table58[[#This Row],[AVGGIFT]],1)</f>
        <v>10.5</v>
      </c>
    </row>
    <row r="1662" spans="1:24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  <c r="N1662">
        <f>VLOOKUP(Table58[[#This Row],[CONTROLN]],vlookup_table[],2,FALSE)</f>
        <v>28</v>
      </c>
      <c r="O1662">
        <f>VLOOKUP(Table58[[#This Row],[CONTROLN]],vlookup_table[],4,FALSE)</f>
        <v>3901</v>
      </c>
      <c r="P1662" t="str">
        <f>VLOOKUP(Table58[[#This Row],[CONTROLN]],vlookup_table[],5,FALSE)</f>
        <v>R2</v>
      </c>
      <c r="Q1662">
        <f>VLOOKUP(Table58[[#This Row],[CONTROLN]],vlookup_table[],7,FALSE)</f>
        <v>20</v>
      </c>
      <c r="R1662">
        <f t="shared" si="75"/>
        <v>58</v>
      </c>
      <c r="S16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62" t="str">
        <f>IF(Table58[[#This Row],[GENDER]]="M","Hombre","Mujer")</f>
        <v>Mujer</v>
      </c>
      <c r="U1662" t="str">
        <f>_xlfn.CONCAT(Table58[[#This Row],[STATE]]," ", Table58[[#This Row],[DOMAIN]])</f>
        <v>NM R2</v>
      </c>
      <c r="V1662" s="2">
        <f t="shared" ca="1" si="76"/>
        <v>45915</v>
      </c>
      <c r="W1662" s="3">
        <f t="shared" ca="1" si="77"/>
        <v>45915.408431249998</v>
      </c>
      <c r="X1662">
        <f>ROUND(Table58[[#This Row],[AVGGIFT]],1)</f>
        <v>14.8</v>
      </c>
    </row>
    <row r="1663" spans="1:24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  <c r="N1663">
        <f>VLOOKUP(Table58[[#This Row],[CONTROLN]],vlookup_table[],2,FALSE)</f>
        <v>0</v>
      </c>
      <c r="O1663">
        <f>VLOOKUP(Table58[[#This Row],[CONTROLN]],vlookup_table[],4,FALSE)</f>
        <v>3801</v>
      </c>
      <c r="P1663" t="str">
        <f>VLOOKUP(Table58[[#This Row],[CONTROLN]],vlookup_table[],5,FALSE)</f>
        <v>C2</v>
      </c>
      <c r="Q1663">
        <f>VLOOKUP(Table58[[#This Row],[CONTROLN]],vlookup_table[],7,FALSE)</f>
        <v>5</v>
      </c>
      <c r="R1663">
        <f t="shared" si="75"/>
        <v>59</v>
      </c>
      <c r="S16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63" t="str">
        <f>IF(Table58[[#This Row],[GENDER]]="M","Hombre","Mujer")</f>
        <v>Mujer</v>
      </c>
      <c r="U1663" t="str">
        <f>_xlfn.CONCAT(Table58[[#This Row],[STATE]]," ", Table58[[#This Row],[DOMAIN]])</f>
        <v>ID C2</v>
      </c>
      <c r="V1663" s="2">
        <f t="shared" ca="1" si="76"/>
        <v>45915</v>
      </c>
      <c r="W1663" s="3">
        <f t="shared" ca="1" si="77"/>
        <v>45915.408431249998</v>
      </c>
      <c r="X1663">
        <f>ROUND(Table58[[#This Row],[AVGGIFT]],1)</f>
        <v>11.9</v>
      </c>
    </row>
    <row r="1664" spans="1:24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  <c r="N1664">
        <f>VLOOKUP(Table58[[#This Row],[CONTROLN]],vlookup_table[],2,FALSE)</f>
        <v>0</v>
      </c>
      <c r="O1664">
        <f>VLOOKUP(Table58[[#This Row],[CONTROLN]],vlookup_table[],4,FALSE)</f>
        <v>3402</v>
      </c>
      <c r="P1664" t="str">
        <f>VLOOKUP(Table58[[#This Row],[CONTROLN]],vlookup_table[],5,FALSE)</f>
        <v>S2</v>
      </c>
      <c r="Q1664">
        <f>VLOOKUP(Table58[[#This Row],[CONTROLN]],vlookup_table[],7,FALSE)</f>
        <v>10</v>
      </c>
      <c r="R1664">
        <f t="shared" si="75"/>
        <v>63</v>
      </c>
      <c r="S16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64" t="str">
        <f>IF(Table58[[#This Row],[GENDER]]="M","Hombre","Mujer")</f>
        <v>Mujer</v>
      </c>
      <c r="U1664" t="str">
        <f>_xlfn.CONCAT(Table58[[#This Row],[STATE]]," ", Table58[[#This Row],[DOMAIN]])</f>
        <v>CA S2</v>
      </c>
      <c r="V1664" s="2">
        <f t="shared" ca="1" si="76"/>
        <v>45915</v>
      </c>
      <c r="W1664" s="3">
        <f t="shared" ca="1" si="77"/>
        <v>45915.408431249998</v>
      </c>
      <c r="X1664">
        <f>ROUND(Table58[[#This Row],[AVGGIFT]],1)</f>
        <v>5.5</v>
      </c>
    </row>
    <row r="1665" spans="1:24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  <c r="N1665">
        <f>VLOOKUP(Table58[[#This Row],[CONTROLN]],vlookup_table[],2,FALSE)</f>
        <v>0</v>
      </c>
      <c r="O1665">
        <f>VLOOKUP(Table58[[#This Row],[CONTROLN]],vlookup_table[],4,FALSE)</f>
        <v>2207</v>
      </c>
      <c r="P1665" t="str">
        <f>VLOOKUP(Table58[[#This Row],[CONTROLN]],vlookup_table[],5,FALSE)</f>
        <v>U2</v>
      </c>
      <c r="Q1665">
        <f>VLOOKUP(Table58[[#This Row],[CONTROLN]],vlookup_table[],7,FALSE)</f>
        <v>15</v>
      </c>
      <c r="R1665">
        <f t="shared" si="75"/>
        <v>74</v>
      </c>
      <c r="S16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65" t="str">
        <f>IF(Table58[[#This Row],[GENDER]]="M","Hombre","Mujer")</f>
        <v>Mujer</v>
      </c>
      <c r="U1665" t="str">
        <f>_xlfn.CONCAT(Table58[[#This Row],[STATE]]," ", Table58[[#This Row],[DOMAIN]])</f>
        <v>CA U2</v>
      </c>
      <c r="V1665" s="2">
        <f t="shared" ca="1" si="76"/>
        <v>45915</v>
      </c>
      <c r="W1665" s="3">
        <f t="shared" ca="1" si="77"/>
        <v>45915.408431249998</v>
      </c>
      <c r="X1665">
        <f>ROUND(Table58[[#This Row],[AVGGIFT]],1)</f>
        <v>20.2</v>
      </c>
    </row>
    <row r="1666" spans="1:24" x14ac:dyDescent="0.35">
      <c r="A1666">
        <v>19490</v>
      </c>
      <c r="B1666" t="s">
        <v>18</v>
      </c>
      <c r="C1666" t="s">
        <v>17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  <c r="N1666">
        <f>VLOOKUP(Table58[[#This Row],[CONTROLN]],vlookup_table[],2,FALSE)</f>
        <v>28</v>
      </c>
      <c r="O1666">
        <f>VLOOKUP(Table58[[#This Row],[CONTROLN]],vlookup_table[],4,FALSE)</f>
        <v>4201</v>
      </c>
      <c r="P1666" t="str">
        <f>VLOOKUP(Table58[[#This Row],[CONTROLN]],vlookup_table[],5,FALSE)</f>
        <v>C2</v>
      </c>
      <c r="Q1666">
        <f>VLOOKUP(Table58[[#This Row],[CONTROLN]],vlookup_table[],7,FALSE)</f>
        <v>10</v>
      </c>
      <c r="R1666">
        <f t="shared" ref="R1666:R1729" si="78">IF(OR(O1666="",O1666=0),"",(1997-(1900+INT(O1666/100)))-IF(MOD(O1666,100)&gt;6,1,0))</f>
        <v>55</v>
      </c>
      <c r="S16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66" t="str">
        <f>IF(Table58[[#This Row],[GENDER]]="M","Hombre","Mujer")</f>
        <v>Mujer</v>
      </c>
      <c r="U1666" t="str">
        <f>_xlfn.CONCAT(Table58[[#This Row],[STATE]]," ", Table58[[#This Row],[DOMAIN]])</f>
        <v>NC C2</v>
      </c>
      <c r="V1666" s="2">
        <f t="shared" ref="V1666:V1729" ca="1" si="79">TODAY()</f>
        <v>45915</v>
      </c>
      <c r="W1666" s="3">
        <f t="shared" ref="W1666:W1729" ca="1" si="80">NOW()</f>
        <v>45915.408431249998</v>
      </c>
      <c r="X1666">
        <f>ROUND(Table58[[#This Row],[AVGGIFT]],1)</f>
        <v>10.4</v>
      </c>
    </row>
    <row r="1667" spans="1:24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  <c r="N1667">
        <f>VLOOKUP(Table58[[#This Row],[CONTROLN]],vlookup_table[],2,FALSE)</f>
        <v>2</v>
      </c>
      <c r="O1667">
        <f>VLOOKUP(Table58[[#This Row],[CONTROLN]],vlookup_table[],4,FALSE)</f>
        <v>3601</v>
      </c>
      <c r="P1667" t="str">
        <f>VLOOKUP(Table58[[#This Row],[CONTROLN]],vlookup_table[],5,FALSE)</f>
        <v>S2</v>
      </c>
      <c r="Q1667">
        <f>VLOOKUP(Table58[[#This Row],[CONTROLN]],vlookup_table[],7,FALSE)</f>
        <v>35</v>
      </c>
      <c r="R1667">
        <f t="shared" si="78"/>
        <v>61</v>
      </c>
      <c r="S16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67" t="str">
        <f>IF(Table58[[#This Row],[GENDER]]="M","Hombre","Mujer")</f>
        <v>Mujer</v>
      </c>
      <c r="U1667" t="str">
        <f>_xlfn.CONCAT(Table58[[#This Row],[STATE]]," ", Table58[[#This Row],[DOMAIN]])</f>
        <v>CA S2</v>
      </c>
      <c r="V1667" s="2">
        <f t="shared" ca="1" si="79"/>
        <v>45915</v>
      </c>
      <c r="W1667" s="3">
        <f t="shared" ca="1" si="80"/>
        <v>45915.408431249998</v>
      </c>
      <c r="X1667">
        <f>ROUND(Table58[[#This Row],[AVGGIFT]],1)</f>
        <v>22.5</v>
      </c>
    </row>
    <row r="1668" spans="1:24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  <c r="N1668">
        <f>VLOOKUP(Table58[[#This Row],[CONTROLN]],vlookup_table[],2,FALSE)</f>
        <v>0</v>
      </c>
      <c r="O1668">
        <f>VLOOKUP(Table58[[#This Row],[CONTROLN]],vlookup_table[],4,FALSE)</f>
        <v>5801</v>
      </c>
      <c r="P1668" t="str">
        <f>VLOOKUP(Table58[[#This Row],[CONTROLN]],vlookup_table[],5,FALSE)</f>
        <v>S2</v>
      </c>
      <c r="Q1668">
        <f>VLOOKUP(Table58[[#This Row],[CONTROLN]],vlookup_table[],7,FALSE)</f>
        <v>30</v>
      </c>
      <c r="R1668">
        <f t="shared" si="78"/>
        <v>39</v>
      </c>
      <c r="S16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68" t="str">
        <f>IF(Table58[[#This Row],[GENDER]]="M","Hombre","Mujer")</f>
        <v>Mujer</v>
      </c>
      <c r="U1668" t="str">
        <f>_xlfn.CONCAT(Table58[[#This Row],[STATE]]," ", Table58[[#This Row],[DOMAIN]])</f>
        <v>CA S2</v>
      </c>
      <c r="V1668" s="2">
        <f t="shared" ca="1" si="79"/>
        <v>45915</v>
      </c>
      <c r="W1668" s="3">
        <f t="shared" ca="1" si="80"/>
        <v>45915.408431249998</v>
      </c>
      <c r="X1668">
        <f>ROUND(Table58[[#This Row],[AVGGIFT]],1)</f>
        <v>33</v>
      </c>
    </row>
    <row r="1669" spans="1:24" x14ac:dyDescent="0.35">
      <c r="A1669">
        <v>187764</v>
      </c>
      <c r="B1669" t="s">
        <v>56</v>
      </c>
      <c r="C1669" t="s">
        <v>109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  <c r="N1669">
        <f>VLOOKUP(Table58[[#This Row],[CONTROLN]],vlookup_table[],2,FALSE)</f>
        <v>0</v>
      </c>
      <c r="O1669">
        <f>VLOOKUP(Table58[[#This Row],[CONTROLN]],vlookup_table[],4,FALSE)</f>
        <v>0</v>
      </c>
      <c r="P1669" t="str">
        <f>VLOOKUP(Table58[[#This Row],[CONTROLN]],vlookup_table[],5,FALSE)</f>
        <v/>
      </c>
      <c r="Q1669">
        <f>VLOOKUP(Table58[[#This Row],[CONTROLN]],vlookup_table[],7,FALSE)</f>
        <v>25</v>
      </c>
      <c r="R1669" t="str">
        <f t="shared" si="78"/>
        <v/>
      </c>
      <c r="S166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669" t="str">
        <f>IF(Table58[[#This Row],[GENDER]]="M","Hombre","Mujer")</f>
        <v>Mujer</v>
      </c>
      <c r="U1669" t="str">
        <f>_xlfn.CONCAT(Table58[[#This Row],[STATE]]," ", Table58[[#This Row],[DOMAIN]])</f>
        <v xml:space="preserve">AZ </v>
      </c>
      <c r="V1669" s="2">
        <f t="shared" ca="1" si="79"/>
        <v>45915</v>
      </c>
      <c r="W1669" s="3">
        <f t="shared" ca="1" si="80"/>
        <v>45915.408431249998</v>
      </c>
      <c r="X1669">
        <f>ROUND(Table58[[#This Row],[AVGGIFT]],1)</f>
        <v>23.3</v>
      </c>
    </row>
    <row r="1670" spans="1:24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  <c r="N1670">
        <f>VLOOKUP(Table58[[#This Row],[CONTROLN]],vlookup_table[],2,FALSE)</f>
        <v>1</v>
      </c>
      <c r="O1670">
        <f>VLOOKUP(Table58[[#This Row],[CONTROLN]],vlookup_table[],4,FALSE)</f>
        <v>0</v>
      </c>
      <c r="P1670" t="str">
        <f>VLOOKUP(Table58[[#This Row],[CONTROLN]],vlookup_table[],5,FALSE)</f>
        <v>S2</v>
      </c>
      <c r="Q1670">
        <f>VLOOKUP(Table58[[#This Row],[CONTROLN]],vlookup_table[],7,FALSE)</f>
        <v>7</v>
      </c>
      <c r="R1670" t="str">
        <f t="shared" si="78"/>
        <v/>
      </c>
      <c r="S16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70" t="str">
        <f>IF(Table58[[#This Row],[GENDER]]="M","Hombre","Mujer")</f>
        <v>Hombre</v>
      </c>
      <c r="U1670" t="str">
        <f>_xlfn.CONCAT(Table58[[#This Row],[STATE]]," ", Table58[[#This Row],[DOMAIN]])</f>
        <v>CA S2</v>
      </c>
      <c r="V1670" s="2">
        <f t="shared" ca="1" si="79"/>
        <v>45915</v>
      </c>
      <c r="W1670" s="3">
        <f t="shared" ca="1" si="80"/>
        <v>45915.408431249998</v>
      </c>
      <c r="X1670">
        <f>ROUND(Table58[[#This Row],[AVGGIFT]],1)</f>
        <v>7.6</v>
      </c>
    </row>
    <row r="1671" spans="1:24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  <c r="N1671">
        <f>VLOOKUP(Table58[[#This Row],[CONTROLN]],vlookup_table[],2,FALSE)</f>
        <v>1</v>
      </c>
      <c r="O1671">
        <f>VLOOKUP(Table58[[#This Row],[CONTROLN]],vlookup_table[],4,FALSE)</f>
        <v>0</v>
      </c>
      <c r="P1671" t="str">
        <f>VLOOKUP(Table58[[#This Row],[CONTROLN]],vlookup_table[],5,FALSE)</f>
        <v>R3</v>
      </c>
      <c r="Q1671">
        <f>VLOOKUP(Table58[[#This Row],[CONTROLN]],vlookup_table[],7,FALSE)</f>
        <v>20</v>
      </c>
      <c r="R1671" t="str">
        <f t="shared" si="78"/>
        <v/>
      </c>
      <c r="S16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71" t="str">
        <f>IF(Table58[[#This Row],[GENDER]]="M","Hombre","Mujer")</f>
        <v>Hombre</v>
      </c>
      <c r="U1671" t="str">
        <f>_xlfn.CONCAT(Table58[[#This Row],[STATE]]," ", Table58[[#This Row],[DOMAIN]])</f>
        <v>GA R3</v>
      </c>
      <c r="V1671" s="2">
        <f t="shared" ca="1" si="79"/>
        <v>45915</v>
      </c>
      <c r="W1671" s="3">
        <f t="shared" ca="1" si="80"/>
        <v>45915.408431249998</v>
      </c>
      <c r="X1671">
        <f>ROUND(Table58[[#This Row],[AVGGIFT]],1)</f>
        <v>15</v>
      </c>
    </row>
    <row r="1672" spans="1:24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  <c r="N1672">
        <f>VLOOKUP(Table58[[#This Row],[CONTROLN]],vlookup_table[],2,FALSE)</f>
        <v>0</v>
      </c>
      <c r="O1672">
        <f>VLOOKUP(Table58[[#This Row],[CONTROLN]],vlookup_table[],4,FALSE)</f>
        <v>0</v>
      </c>
      <c r="P1672" t="str">
        <f>VLOOKUP(Table58[[#This Row],[CONTROLN]],vlookup_table[],5,FALSE)</f>
        <v>R2</v>
      </c>
      <c r="Q1672">
        <f>VLOOKUP(Table58[[#This Row],[CONTROLN]],vlookup_table[],7,FALSE)</f>
        <v>26</v>
      </c>
      <c r="R1672" t="str">
        <f t="shared" si="78"/>
        <v/>
      </c>
      <c r="S16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72" t="str">
        <f>IF(Table58[[#This Row],[GENDER]]="M","Hombre","Mujer")</f>
        <v>Mujer</v>
      </c>
      <c r="U1672" t="str">
        <f>_xlfn.CONCAT(Table58[[#This Row],[STATE]]," ", Table58[[#This Row],[DOMAIN]])</f>
        <v>KS R2</v>
      </c>
      <c r="V1672" s="2">
        <f t="shared" ca="1" si="79"/>
        <v>45915</v>
      </c>
      <c r="W1672" s="3">
        <f t="shared" ca="1" si="80"/>
        <v>45915.408431249998</v>
      </c>
      <c r="X1672">
        <f>ROUND(Table58[[#This Row],[AVGGIFT]],1)</f>
        <v>21.1</v>
      </c>
    </row>
    <row r="1673" spans="1:24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  <c r="N1673">
        <f>VLOOKUP(Table58[[#This Row],[CONTROLN]],vlookup_table[],2,FALSE)</f>
        <v>0</v>
      </c>
      <c r="O1673">
        <f>VLOOKUP(Table58[[#This Row],[CONTROLN]],vlookup_table[],4,FALSE)</f>
        <v>907</v>
      </c>
      <c r="P1673" t="str">
        <f>VLOOKUP(Table58[[#This Row],[CONTROLN]],vlookup_table[],5,FALSE)</f>
        <v>C3</v>
      </c>
      <c r="Q1673">
        <f>VLOOKUP(Table58[[#This Row],[CONTROLN]],vlookup_table[],7,FALSE)</f>
        <v>16</v>
      </c>
      <c r="R1673">
        <f t="shared" si="78"/>
        <v>87</v>
      </c>
      <c r="S16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73" t="str">
        <f>IF(Table58[[#This Row],[GENDER]]="M","Hombre","Mujer")</f>
        <v>Mujer</v>
      </c>
      <c r="U1673" t="str">
        <f>_xlfn.CONCAT(Table58[[#This Row],[STATE]]," ", Table58[[#This Row],[DOMAIN]])</f>
        <v>MI C3</v>
      </c>
      <c r="V1673" s="2">
        <f t="shared" ca="1" si="79"/>
        <v>45915</v>
      </c>
      <c r="W1673" s="3">
        <f t="shared" ca="1" si="80"/>
        <v>45915.408431249998</v>
      </c>
      <c r="X1673">
        <f>ROUND(Table58[[#This Row],[AVGGIFT]],1)</f>
        <v>12.3</v>
      </c>
    </row>
    <row r="1674" spans="1:24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  <c r="N1674">
        <f>VLOOKUP(Table58[[#This Row],[CONTROLN]],vlookup_table[],2,FALSE)</f>
        <v>1</v>
      </c>
      <c r="O1674">
        <f>VLOOKUP(Table58[[#This Row],[CONTROLN]],vlookup_table[],4,FALSE)</f>
        <v>0</v>
      </c>
      <c r="P1674" t="str">
        <f>VLOOKUP(Table58[[#This Row],[CONTROLN]],vlookup_table[],5,FALSE)</f>
        <v>T1</v>
      </c>
      <c r="Q1674">
        <f>VLOOKUP(Table58[[#This Row],[CONTROLN]],vlookup_table[],7,FALSE)</f>
        <v>17</v>
      </c>
      <c r="R1674" t="str">
        <f t="shared" si="78"/>
        <v/>
      </c>
      <c r="S16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74" t="str">
        <f>IF(Table58[[#This Row],[GENDER]]="M","Hombre","Mujer")</f>
        <v>Hombre</v>
      </c>
      <c r="U1674" t="str">
        <f>_xlfn.CONCAT(Table58[[#This Row],[STATE]]," ", Table58[[#This Row],[DOMAIN]])</f>
        <v>OK T1</v>
      </c>
      <c r="V1674" s="2">
        <f t="shared" ca="1" si="79"/>
        <v>45915</v>
      </c>
      <c r="W1674" s="3">
        <f t="shared" ca="1" si="80"/>
        <v>45915.408431249998</v>
      </c>
      <c r="X1674">
        <f>ROUND(Table58[[#This Row],[AVGGIFT]],1)</f>
        <v>14</v>
      </c>
    </row>
    <row r="1675" spans="1:24" x14ac:dyDescent="0.35">
      <c r="A1675">
        <v>18543</v>
      </c>
      <c r="B1675" t="s">
        <v>18</v>
      </c>
      <c r="C1675" t="s">
        <v>17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  <c r="N1675">
        <f>VLOOKUP(Table58[[#This Row],[CONTROLN]],vlookup_table[],2,FALSE)</f>
        <v>0</v>
      </c>
      <c r="O1675">
        <f>VLOOKUP(Table58[[#This Row],[CONTROLN]],vlookup_table[],4,FALSE)</f>
        <v>6001</v>
      </c>
      <c r="P1675" t="str">
        <f>VLOOKUP(Table58[[#This Row],[CONTROLN]],vlookup_table[],5,FALSE)</f>
        <v>T2</v>
      </c>
      <c r="Q1675">
        <f>VLOOKUP(Table58[[#This Row],[CONTROLN]],vlookup_table[],7,FALSE)</f>
        <v>14</v>
      </c>
      <c r="R1675">
        <f t="shared" si="78"/>
        <v>37</v>
      </c>
      <c r="S16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75" t="str">
        <f>IF(Table58[[#This Row],[GENDER]]="M","Hombre","Mujer")</f>
        <v>Mujer</v>
      </c>
      <c r="U1675" t="str">
        <f>_xlfn.CONCAT(Table58[[#This Row],[STATE]]," ", Table58[[#This Row],[DOMAIN]])</f>
        <v>NC T2</v>
      </c>
      <c r="V1675" s="2">
        <f t="shared" ca="1" si="79"/>
        <v>45915</v>
      </c>
      <c r="W1675" s="3">
        <f t="shared" ca="1" si="80"/>
        <v>45915.408431249998</v>
      </c>
      <c r="X1675">
        <f>ROUND(Table58[[#This Row],[AVGGIFT]],1)</f>
        <v>9.1</v>
      </c>
    </row>
    <row r="1676" spans="1:24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  <c r="N1676">
        <f>VLOOKUP(Table58[[#This Row],[CONTROLN]],vlookup_table[],2,FALSE)</f>
        <v>1</v>
      </c>
      <c r="O1676">
        <f>VLOOKUP(Table58[[#This Row],[CONTROLN]],vlookup_table[],4,FALSE)</f>
        <v>0</v>
      </c>
      <c r="P1676" t="str">
        <f>VLOOKUP(Table58[[#This Row],[CONTROLN]],vlookup_table[],5,FALSE)</f>
        <v>C1</v>
      </c>
      <c r="Q1676">
        <f>VLOOKUP(Table58[[#This Row],[CONTROLN]],vlookup_table[],7,FALSE)</f>
        <v>17</v>
      </c>
      <c r="R1676" t="str">
        <f t="shared" si="78"/>
        <v/>
      </c>
      <c r="S16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76" t="str">
        <f>IF(Table58[[#This Row],[GENDER]]="M","Hombre","Mujer")</f>
        <v>Hombre</v>
      </c>
      <c r="U1676" t="str">
        <f>_xlfn.CONCAT(Table58[[#This Row],[STATE]]," ", Table58[[#This Row],[DOMAIN]])</f>
        <v>FL C1</v>
      </c>
      <c r="V1676" s="2">
        <f t="shared" ca="1" si="79"/>
        <v>45915</v>
      </c>
      <c r="W1676" s="3">
        <f t="shared" ca="1" si="80"/>
        <v>45915.408431249998</v>
      </c>
      <c r="X1676">
        <f>ROUND(Table58[[#This Row],[AVGGIFT]],1)</f>
        <v>10</v>
      </c>
    </row>
    <row r="1677" spans="1:24" x14ac:dyDescent="0.35">
      <c r="A1677">
        <v>138528</v>
      </c>
      <c r="B1677" t="s">
        <v>56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  <c r="N1677">
        <f>VLOOKUP(Table58[[#This Row],[CONTROLN]],vlookup_table[],2,FALSE)</f>
        <v>1</v>
      </c>
      <c r="O1677">
        <f>VLOOKUP(Table58[[#This Row],[CONTROLN]],vlookup_table[],4,FALSE)</f>
        <v>2406</v>
      </c>
      <c r="P1677" t="str">
        <f>VLOOKUP(Table58[[#This Row],[CONTROLN]],vlookup_table[],5,FALSE)</f>
        <v>S2</v>
      </c>
      <c r="Q1677">
        <f>VLOOKUP(Table58[[#This Row],[CONTROLN]],vlookup_table[],7,FALSE)</f>
        <v>26</v>
      </c>
      <c r="R1677">
        <f t="shared" si="78"/>
        <v>73</v>
      </c>
      <c r="S16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77" t="str">
        <f>IF(Table58[[#This Row],[GENDER]]="M","Hombre","Mujer")</f>
        <v>Hombre</v>
      </c>
      <c r="U1677" t="str">
        <f>_xlfn.CONCAT(Table58[[#This Row],[STATE]]," ", Table58[[#This Row],[DOMAIN]])</f>
        <v>AZ S2</v>
      </c>
      <c r="V1677" s="2">
        <f t="shared" ca="1" si="79"/>
        <v>45915</v>
      </c>
      <c r="W1677" s="3">
        <f t="shared" ca="1" si="80"/>
        <v>45915.408431249998</v>
      </c>
      <c r="X1677">
        <f>ROUND(Table58[[#This Row],[AVGGIFT]],1)</f>
        <v>18.399999999999999</v>
      </c>
    </row>
    <row r="1678" spans="1:24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  <c r="N1678">
        <f>VLOOKUP(Table58[[#This Row],[CONTROLN]],vlookup_table[],2,FALSE)</f>
        <v>1</v>
      </c>
      <c r="O1678">
        <f>VLOOKUP(Table58[[#This Row],[CONTROLN]],vlookup_table[],4,FALSE)</f>
        <v>3803</v>
      </c>
      <c r="P1678" t="str">
        <f>VLOOKUP(Table58[[#This Row],[CONTROLN]],vlookup_table[],5,FALSE)</f>
        <v>T2</v>
      </c>
      <c r="Q1678">
        <f>VLOOKUP(Table58[[#This Row],[CONTROLN]],vlookup_table[],7,FALSE)</f>
        <v>25</v>
      </c>
      <c r="R1678">
        <f t="shared" si="78"/>
        <v>59</v>
      </c>
      <c r="S16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78" t="str">
        <f>IF(Table58[[#This Row],[GENDER]]="M","Hombre","Mujer")</f>
        <v>Hombre</v>
      </c>
      <c r="U1678" t="str">
        <f>_xlfn.CONCAT(Table58[[#This Row],[STATE]]," ", Table58[[#This Row],[DOMAIN]])</f>
        <v>OR T2</v>
      </c>
      <c r="V1678" s="2">
        <f t="shared" ca="1" si="79"/>
        <v>45915</v>
      </c>
      <c r="W1678" s="3">
        <f t="shared" ca="1" si="80"/>
        <v>45915.408431249998</v>
      </c>
      <c r="X1678">
        <f>ROUND(Table58[[#This Row],[AVGGIFT]],1)</f>
        <v>12.5</v>
      </c>
    </row>
    <row r="1679" spans="1:24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  <c r="N1679">
        <f>VLOOKUP(Table58[[#This Row],[CONTROLN]],vlookup_table[],2,FALSE)</f>
        <v>0</v>
      </c>
      <c r="O1679">
        <f>VLOOKUP(Table58[[#This Row],[CONTROLN]],vlookup_table[],4,FALSE)</f>
        <v>3101</v>
      </c>
      <c r="P1679" t="str">
        <f>VLOOKUP(Table58[[#This Row],[CONTROLN]],vlookup_table[],5,FALSE)</f>
        <v>R2</v>
      </c>
      <c r="Q1679">
        <f>VLOOKUP(Table58[[#This Row],[CONTROLN]],vlookup_table[],7,FALSE)</f>
        <v>25</v>
      </c>
      <c r="R1679">
        <f t="shared" si="78"/>
        <v>66</v>
      </c>
      <c r="S16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79" t="str">
        <f>IF(Table58[[#This Row],[GENDER]]="M","Hombre","Mujer")</f>
        <v>Mujer</v>
      </c>
      <c r="U1679" t="str">
        <f>_xlfn.CONCAT(Table58[[#This Row],[STATE]]," ", Table58[[#This Row],[DOMAIN]])</f>
        <v>IL R2</v>
      </c>
      <c r="V1679" s="2">
        <f t="shared" ca="1" si="79"/>
        <v>45915</v>
      </c>
      <c r="W1679" s="3">
        <f t="shared" ca="1" si="80"/>
        <v>45915.408431249998</v>
      </c>
      <c r="X1679">
        <f>ROUND(Table58[[#This Row],[AVGGIFT]],1)</f>
        <v>11</v>
      </c>
    </row>
    <row r="1680" spans="1:24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  <c r="N1680">
        <f>VLOOKUP(Table58[[#This Row],[CONTROLN]],vlookup_table[],2,FALSE)</f>
        <v>2</v>
      </c>
      <c r="O1680">
        <f>VLOOKUP(Table58[[#This Row],[CONTROLN]],vlookup_table[],4,FALSE)</f>
        <v>3601</v>
      </c>
      <c r="P1680" t="str">
        <f>VLOOKUP(Table58[[#This Row],[CONTROLN]],vlookup_table[],5,FALSE)</f>
        <v>C1</v>
      </c>
      <c r="Q1680">
        <f>VLOOKUP(Table58[[#This Row],[CONTROLN]],vlookup_table[],7,FALSE)</f>
        <v>11</v>
      </c>
      <c r="R1680">
        <f t="shared" si="78"/>
        <v>61</v>
      </c>
      <c r="S16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80" t="str">
        <f>IF(Table58[[#This Row],[GENDER]]="M","Hombre","Mujer")</f>
        <v>Mujer</v>
      </c>
      <c r="U1680" t="str">
        <f>_xlfn.CONCAT(Table58[[#This Row],[STATE]]," ", Table58[[#This Row],[DOMAIN]])</f>
        <v>CA C1</v>
      </c>
      <c r="V1680" s="2">
        <f t="shared" ca="1" si="79"/>
        <v>45915</v>
      </c>
      <c r="W1680" s="3">
        <f t="shared" ca="1" si="80"/>
        <v>45915.408431249998</v>
      </c>
      <c r="X1680">
        <f>ROUND(Table58[[#This Row],[AVGGIFT]],1)</f>
        <v>7.8</v>
      </c>
    </row>
    <row r="1681" spans="1:24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  <c r="N1681">
        <f>VLOOKUP(Table58[[#This Row],[CONTROLN]],vlookup_table[],2,FALSE)</f>
        <v>0</v>
      </c>
      <c r="O1681">
        <f>VLOOKUP(Table58[[#This Row],[CONTROLN]],vlookup_table[],4,FALSE)</f>
        <v>3101</v>
      </c>
      <c r="P1681" t="str">
        <f>VLOOKUP(Table58[[#This Row],[CONTROLN]],vlookup_table[],5,FALSE)</f>
        <v>U3</v>
      </c>
      <c r="Q1681">
        <f>VLOOKUP(Table58[[#This Row],[CONTROLN]],vlookup_table[],7,FALSE)</f>
        <v>20</v>
      </c>
      <c r="R1681">
        <f t="shared" si="78"/>
        <v>66</v>
      </c>
      <c r="S16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81" t="str">
        <f>IF(Table58[[#This Row],[GENDER]]="M","Hombre","Mujer")</f>
        <v>Mujer</v>
      </c>
      <c r="U1681" t="str">
        <f>_xlfn.CONCAT(Table58[[#This Row],[STATE]]," ", Table58[[#This Row],[DOMAIN]])</f>
        <v>IL U3</v>
      </c>
      <c r="V1681" s="2">
        <f t="shared" ca="1" si="79"/>
        <v>45915</v>
      </c>
      <c r="W1681" s="3">
        <f t="shared" ca="1" si="80"/>
        <v>45915.408431249998</v>
      </c>
      <c r="X1681">
        <f>ROUND(Table58[[#This Row],[AVGGIFT]],1)</f>
        <v>13</v>
      </c>
    </row>
    <row r="1682" spans="1:24" x14ac:dyDescent="0.35">
      <c r="A1682">
        <v>135535</v>
      </c>
      <c r="B1682" t="s">
        <v>56</v>
      </c>
      <c r="C1682" t="s">
        <v>17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  <c r="N1682">
        <f>VLOOKUP(Table58[[#This Row],[CONTROLN]],vlookup_table[],2,FALSE)</f>
        <v>28</v>
      </c>
      <c r="O1682">
        <f>VLOOKUP(Table58[[#This Row],[CONTROLN]],vlookup_table[],4,FALSE)</f>
        <v>4707</v>
      </c>
      <c r="P1682" t="str">
        <f>VLOOKUP(Table58[[#This Row],[CONTROLN]],vlookup_table[],5,FALSE)</f>
        <v>U1</v>
      </c>
      <c r="Q1682">
        <f>VLOOKUP(Table58[[#This Row],[CONTROLN]],vlookup_table[],7,FALSE)</f>
        <v>13</v>
      </c>
      <c r="R1682">
        <f t="shared" si="78"/>
        <v>49</v>
      </c>
      <c r="S16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82" t="str">
        <f>IF(Table58[[#This Row],[GENDER]]="M","Hombre","Mujer")</f>
        <v>Mujer</v>
      </c>
      <c r="U1682" t="str">
        <f>_xlfn.CONCAT(Table58[[#This Row],[STATE]]," ", Table58[[#This Row],[DOMAIN]])</f>
        <v>AZ U1</v>
      </c>
      <c r="V1682" s="2">
        <f t="shared" ca="1" si="79"/>
        <v>45915</v>
      </c>
      <c r="W1682" s="3">
        <f t="shared" ca="1" si="80"/>
        <v>45915.408431249998</v>
      </c>
      <c r="X1682">
        <f>ROUND(Table58[[#This Row],[AVGGIFT]],1)</f>
        <v>6.4</v>
      </c>
    </row>
    <row r="1683" spans="1:24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  <c r="N1683">
        <f>VLOOKUP(Table58[[#This Row],[CONTROLN]],vlookup_table[],2,FALSE)</f>
        <v>0</v>
      </c>
      <c r="O1683">
        <f>VLOOKUP(Table58[[#This Row],[CONTROLN]],vlookup_table[],4,FALSE)</f>
        <v>5001</v>
      </c>
      <c r="P1683" t="str">
        <f>VLOOKUP(Table58[[#This Row],[CONTROLN]],vlookup_table[],5,FALSE)</f>
        <v>C3</v>
      </c>
      <c r="Q1683">
        <f>VLOOKUP(Table58[[#This Row],[CONTROLN]],vlookup_table[],7,FALSE)</f>
        <v>7</v>
      </c>
      <c r="R1683">
        <f t="shared" si="78"/>
        <v>47</v>
      </c>
      <c r="S16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83" t="str">
        <f>IF(Table58[[#This Row],[GENDER]]="M","Hombre","Mujer")</f>
        <v>Mujer</v>
      </c>
      <c r="U1683" t="str">
        <f>_xlfn.CONCAT(Table58[[#This Row],[STATE]]," ", Table58[[#This Row],[DOMAIN]])</f>
        <v>IL C3</v>
      </c>
      <c r="V1683" s="2">
        <f t="shared" ca="1" si="79"/>
        <v>45915</v>
      </c>
      <c r="W1683" s="3">
        <f t="shared" ca="1" si="80"/>
        <v>45915.408431249998</v>
      </c>
      <c r="X1683">
        <f>ROUND(Table58[[#This Row],[AVGGIFT]],1)</f>
        <v>7.9</v>
      </c>
    </row>
    <row r="1684" spans="1:24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  <c r="N1684">
        <f>VLOOKUP(Table58[[#This Row],[CONTROLN]],vlookup_table[],2,FALSE)</f>
        <v>0</v>
      </c>
      <c r="O1684">
        <f>VLOOKUP(Table58[[#This Row],[CONTROLN]],vlookup_table[],4,FALSE)</f>
        <v>4206</v>
      </c>
      <c r="P1684" t="str">
        <f>VLOOKUP(Table58[[#This Row],[CONTROLN]],vlookup_table[],5,FALSE)</f>
        <v>T1</v>
      </c>
      <c r="Q1684">
        <f>VLOOKUP(Table58[[#This Row],[CONTROLN]],vlookup_table[],7,FALSE)</f>
        <v>19</v>
      </c>
      <c r="R1684">
        <f t="shared" si="78"/>
        <v>55</v>
      </c>
      <c r="S16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84" t="str">
        <f>IF(Table58[[#This Row],[GENDER]]="M","Hombre","Mujer")</f>
        <v>Mujer</v>
      </c>
      <c r="U1684" t="str">
        <f>_xlfn.CONCAT(Table58[[#This Row],[STATE]]," ", Table58[[#This Row],[DOMAIN]])</f>
        <v>IN T1</v>
      </c>
      <c r="V1684" s="2">
        <f t="shared" ca="1" si="79"/>
        <v>45915</v>
      </c>
      <c r="W1684" s="3">
        <f t="shared" ca="1" si="80"/>
        <v>45915.408431249998</v>
      </c>
      <c r="X1684">
        <f>ROUND(Table58[[#This Row],[AVGGIFT]],1)</f>
        <v>14.6</v>
      </c>
    </row>
    <row r="1685" spans="1:24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  <c r="N1685">
        <f>VLOOKUP(Table58[[#This Row],[CONTROLN]],vlookup_table[],2,FALSE)</f>
        <v>0</v>
      </c>
      <c r="O1685">
        <f>VLOOKUP(Table58[[#This Row],[CONTROLN]],vlookup_table[],4,FALSE)</f>
        <v>3601</v>
      </c>
      <c r="P1685" t="str">
        <f>VLOOKUP(Table58[[#This Row],[CONTROLN]],vlookup_table[],5,FALSE)</f>
        <v>S1</v>
      </c>
      <c r="Q1685">
        <f>VLOOKUP(Table58[[#This Row],[CONTROLN]],vlookup_table[],7,FALSE)</f>
        <v>14</v>
      </c>
      <c r="R1685">
        <f t="shared" si="78"/>
        <v>61</v>
      </c>
      <c r="S16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85" t="str">
        <f>IF(Table58[[#This Row],[GENDER]]="M","Hombre","Mujer")</f>
        <v>Mujer</v>
      </c>
      <c r="U1685" t="str">
        <f>_xlfn.CONCAT(Table58[[#This Row],[STATE]]," ", Table58[[#This Row],[DOMAIN]])</f>
        <v>IL S1</v>
      </c>
      <c r="V1685" s="2">
        <f t="shared" ca="1" si="79"/>
        <v>45915</v>
      </c>
      <c r="W1685" s="3">
        <f t="shared" ca="1" si="80"/>
        <v>45915.408431249998</v>
      </c>
      <c r="X1685">
        <f>ROUND(Table58[[#This Row],[AVGGIFT]],1)</f>
        <v>8.8000000000000007</v>
      </c>
    </row>
    <row r="1686" spans="1:24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  <c r="N1686">
        <f>VLOOKUP(Table58[[#This Row],[CONTROLN]],vlookup_table[],2,FALSE)</f>
        <v>1</v>
      </c>
      <c r="O1686">
        <f>VLOOKUP(Table58[[#This Row],[CONTROLN]],vlookup_table[],4,FALSE)</f>
        <v>2301</v>
      </c>
      <c r="P1686" t="str">
        <f>VLOOKUP(Table58[[#This Row],[CONTROLN]],vlookup_table[],5,FALSE)</f>
        <v>S1</v>
      </c>
      <c r="Q1686">
        <f>VLOOKUP(Table58[[#This Row],[CONTROLN]],vlookup_table[],7,FALSE)</f>
        <v>21</v>
      </c>
      <c r="R1686">
        <f t="shared" si="78"/>
        <v>74</v>
      </c>
      <c r="S16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86" t="str">
        <f>IF(Table58[[#This Row],[GENDER]]="M","Hombre","Mujer")</f>
        <v>Hombre</v>
      </c>
      <c r="U1686" t="str">
        <f>_xlfn.CONCAT(Table58[[#This Row],[STATE]]," ", Table58[[#This Row],[DOMAIN]])</f>
        <v>CA S1</v>
      </c>
      <c r="V1686" s="2">
        <f t="shared" ca="1" si="79"/>
        <v>45915</v>
      </c>
      <c r="W1686" s="3">
        <f t="shared" ca="1" si="80"/>
        <v>45915.408431249998</v>
      </c>
      <c r="X1686">
        <f>ROUND(Table58[[#This Row],[AVGGIFT]],1)</f>
        <v>15</v>
      </c>
    </row>
    <row r="1687" spans="1:24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  <c r="N1687">
        <f>VLOOKUP(Table58[[#This Row],[CONTROLN]],vlookup_table[],2,FALSE)</f>
        <v>1</v>
      </c>
      <c r="O1687">
        <f>VLOOKUP(Table58[[#This Row],[CONTROLN]],vlookup_table[],4,FALSE)</f>
        <v>2201</v>
      </c>
      <c r="P1687" t="str">
        <f>VLOOKUP(Table58[[#This Row],[CONTROLN]],vlookup_table[],5,FALSE)</f>
        <v>C3</v>
      </c>
      <c r="Q1687">
        <f>VLOOKUP(Table58[[#This Row],[CONTROLN]],vlookup_table[],7,FALSE)</f>
        <v>20</v>
      </c>
      <c r="R1687">
        <f t="shared" si="78"/>
        <v>75</v>
      </c>
      <c r="S16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87" t="str">
        <f>IF(Table58[[#This Row],[GENDER]]="M","Hombre","Mujer")</f>
        <v>Hombre</v>
      </c>
      <c r="U1687" t="str">
        <f>_xlfn.CONCAT(Table58[[#This Row],[STATE]]," ", Table58[[#This Row],[DOMAIN]])</f>
        <v>GA C3</v>
      </c>
      <c r="V1687" s="2">
        <f t="shared" ca="1" si="79"/>
        <v>45915</v>
      </c>
      <c r="W1687" s="3">
        <f t="shared" ca="1" si="80"/>
        <v>45915.408431249998</v>
      </c>
      <c r="X1687">
        <f>ROUND(Table58[[#This Row],[AVGGIFT]],1)</f>
        <v>20</v>
      </c>
    </row>
    <row r="1688" spans="1:24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  <c r="N1688">
        <f>VLOOKUP(Table58[[#This Row],[CONTROLN]],vlookup_table[],2,FALSE)</f>
        <v>1</v>
      </c>
      <c r="O1688">
        <f>VLOOKUP(Table58[[#This Row],[CONTROLN]],vlookup_table[],4,FALSE)</f>
        <v>2201</v>
      </c>
      <c r="P1688" t="str">
        <f>VLOOKUP(Table58[[#This Row],[CONTROLN]],vlookup_table[],5,FALSE)</f>
        <v>R3</v>
      </c>
      <c r="Q1688">
        <f>VLOOKUP(Table58[[#This Row],[CONTROLN]],vlookup_table[],7,FALSE)</f>
        <v>5</v>
      </c>
      <c r="R1688">
        <f t="shared" si="78"/>
        <v>75</v>
      </c>
      <c r="S16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88" t="str">
        <f>IF(Table58[[#This Row],[GENDER]]="M","Hombre","Mujer")</f>
        <v>Hombre</v>
      </c>
      <c r="U1688" t="str">
        <f>_xlfn.CONCAT(Table58[[#This Row],[STATE]]," ", Table58[[#This Row],[DOMAIN]])</f>
        <v>TX R3</v>
      </c>
      <c r="V1688" s="2">
        <f t="shared" ca="1" si="79"/>
        <v>45915</v>
      </c>
      <c r="W1688" s="3">
        <f t="shared" ca="1" si="80"/>
        <v>45915.408431249998</v>
      </c>
      <c r="X1688">
        <f>ROUND(Table58[[#This Row],[AVGGIFT]],1)</f>
        <v>10</v>
      </c>
    </row>
    <row r="1689" spans="1:24" x14ac:dyDescent="0.35">
      <c r="A1689">
        <v>179339</v>
      </c>
      <c r="B1689" t="s">
        <v>41</v>
      </c>
      <c r="C1689" t="s">
        <v>14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  <c r="N1689">
        <f>VLOOKUP(Table58[[#This Row],[CONTROLN]],vlookup_table[],2,FALSE)</f>
        <v>0</v>
      </c>
      <c r="O1689">
        <f>VLOOKUP(Table58[[#This Row],[CONTROLN]],vlookup_table[],4,FALSE)</f>
        <v>9310</v>
      </c>
      <c r="P1689" t="str">
        <f>VLOOKUP(Table58[[#This Row],[CONTROLN]],vlookup_table[],5,FALSE)</f>
        <v>T1</v>
      </c>
      <c r="Q1689">
        <f>VLOOKUP(Table58[[#This Row],[CONTROLN]],vlookup_table[],7,FALSE)</f>
        <v>13</v>
      </c>
      <c r="R1689">
        <f t="shared" si="78"/>
        <v>3</v>
      </c>
      <c r="S16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89" t="str">
        <f>IF(Table58[[#This Row],[GENDER]]="M","Hombre","Mujer")</f>
        <v>Hombre</v>
      </c>
      <c r="U1689" t="str">
        <f>_xlfn.CONCAT(Table58[[#This Row],[STATE]]," ", Table58[[#This Row],[DOMAIN]])</f>
        <v>WA T1</v>
      </c>
      <c r="V1689" s="2">
        <f t="shared" ca="1" si="79"/>
        <v>45915</v>
      </c>
      <c r="W1689" s="3">
        <f t="shared" ca="1" si="80"/>
        <v>45915.408431249998</v>
      </c>
      <c r="X1689">
        <f>ROUND(Table58[[#This Row],[AVGGIFT]],1)</f>
        <v>6.7</v>
      </c>
    </row>
    <row r="1690" spans="1:24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  <c r="N1690">
        <f>VLOOKUP(Table58[[#This Row],[CONTROLN]],vlookup_table[],2,FALSE)</f>
        <v>0</v>
      </c>
      <c r="O1690">
        <f>VLOOKUP(Table58[[#This Row],[CONTROLN]],vlookup_table[],4,FALSE)</f>
        <v>2201</v>
      </c>
      <c r="P1690" t="str">
        <f>VLOOKUP(Table58[[#This Row],[CONTROLN]],vlookup_table[],5,FALSE)</f>
        <v>T2</v>
      </c>
      <c r="Q1690">
        <f>VLOOKUP(Table58[[#This Row],[CONTROLN]],vlookup_table[],7,FALSE)</f>
        <v>25</v>
      </c>
      <c r="R1690">
        <f t="shared" si="78"/>
        <v>75</v>
      </c>
      <c r="S16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690" t="str">
        <f>IF(Table58[[#This Row],[GENDER]]="M","Hombre","Mujer")</f>
        <v>Mujer</v>
      </c>
      <c r="U1690" t="str">
        <f>_xlfn.CONCAT(Table58[[#This Row],[STATE]]," ", Table58[[#This Row],[DOMAIN]])</f>
        <v>IA T2</v>
      </c>
      <c r="V1690" s="2">
        <f t="shared" ca="1" si="79"/>
        <v>45915</v>
      </c>
      <c r="W1690" s="3">
        <f t="shared" ca="1" si="80"/>
        <v>45915.408431249998</v>
      </c>
      <c r="X1690">
        <f>ROUND(Table58[[#This Row],[AVGGIFT]],1)</f>
        <v>15</v>
      </c>
    </row>
    <row r="1691" spans="1:24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  <c r="N1691">
        <f>VLOOKUP(Table58[[#This Row],[CONTROLN]],vlookup_table[],2,FALSE)</f>
        <v>1</v>
      </c>
      <c r="O1691">
        <f>VLOOKUP(Table58[[#This Row],[CONTROLN]],vlookup_table[],4,FALSE)</f>
        <v>0</v>
      </c>
      <c r="P1691" t="str">
        <f>VLOOKUP(Table58[[#This Row],[CONTROLN]],vlookup_table[],5,FALSE)</f>
        <v>R1</v>
      </c>
      <c r="Q1691">
        <f>VLOOKUP(Table58[[#This Row],[CONTROLN]],vlookup_table[],7,FALSE)</f>
        <v>25</v>
      </c>
      <c r="R1691" t="str">
        <f t="shared" si="78"/>
        <v/>
      </c>
      <c r="S16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91" t="str">
        <f>IF(Table58[[#This Row],[GENDER]]="M","Hombre","Mujer")</f>
        <v>Hombre</v>
      </c>
      <c r="U1691" t="str">
        <f>_xlfn.CONCAT(Table58[[#This Row],[STATE]]," ", Table58[[#This Row],[DOMAIN]])</f>
        <v>GA R1</v>
      </c>
      <c r="V1691" s="2">
        <f t="shared" ca="1" si="79"/>
        <v>45915</v>
      </c>
      <c r="W1691" s="3">
        <f t="shared" ca="1" si="80"/>
        <v>45915.408431249998</v>
      </c>
      <c r="X1691">
        <f>ROUND(Table58[[#This Row],[AVGGIFT]],1)</f>
        <v>25</v>
      </c>
    </row>
    <row r="1692" spans="1:24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  <c r="N1692">
        <f>VLOOKUP(Table58[[#This Row],[CONTROLN]],vlookup_table[],2,FALSE)</f>
        <v>28</v>
      </c>
      <c r="O1692">
        <f>VLOOKUP(Table58[[#This Row],[CONTROLN]],vlookup_table[],4,FALSE)</f>
        <v>0</v>
      </c>
      <c r="P1692" t="str">
        <f>VLOOKUP(Table58[[#This Row],[CONTROLN]],vlookup_table[],5,FALSE)</f>
        <v>C2</v>
      </c>
      <c r="Q1692">
        <f>VLOOKUP(Table58[[#This Row],[CONTROLN]],vlookup_table[],7,FALSE)</f>
        <v>10</v>
      </c>
      <c r="R1692" t="str">
        <f t="shared" si="78"/>
        <v/>
      </c>
      <c r="S16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92" t="str">
        <f>IF(Table58[[#This Row],[GENDER]]="M","Hombre","Mujer")</f>
        <v>Mujer</v>
      </c>
      <c r="U1692" t="str">
        <f>_xlfn.CONCAT(Table58[[#This Row],[STATE]]," ", Table58[[#This Row],[DOMAIN]])</f>
        <v>WY C2</v>
      </c>
      <c r="V1692" s="2">
        <f t="shared" ca="1" si="79"/>
        <v>45915</v>
      </c>
      <c r="W1692" s="3">
        <f t="shared" ca="1" si="80"/>
        <v>45915.408431249998</v>
      </c>
      <c r="X1692">
        <f>ROUND(Table58[[#This Row],[AVGGIFT]],1)</f>
        <v>10.5</v>
      </c>
    </row>
    <row r="1693" spans="1:24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  <c r="N1693">
        <f>VLOOKUP(Table58[[#This Row],[CONTROLN]],vlookup_table[],2,FALSE)</f>
        <v>0</v>
      </c>
      <c r="O1693">
        <f>VLOOKUP(Table58[[#This Row],[CONTROLN]],vlookup_table[],4,FALSE)</f>
        <v>3609</v>
      </c>
      <c r="P1693" t="str">
        <f>VLOOKUP(Table58[[#This Row],[CONTROLN]],vlookup_table[],5,FALSE)</f>
        <v>U2</v>
      </c>
      <c r="Q1693">
        <f>VLOOKUP(Table58[[#This Row],[CONTROLN]],vlookup_table[],7,FALSE)</f>
        <v>40</v>
      </c>
      <c r="R1693">
        <f t="shared" si="78"/>
        <v>60</v>
      </c>
      <c r="S16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93" t="str">
        <f>IF(Table58[[#This Row],[GENDER]]="M","Hombre","Mujer")</f>
        <v>Mujer</v>
      </c>
      <c r="U1693" t="str">
        <f>_xlfn.CONCAT(Table58[[#This Row],[STATE]]," ", Table58[[#This Row],[DOMAIN]])</f>
        <v>CA U2</v>
      </c>
      <c r="V1693" s="2">
        <f t="shared" ca="1" si="79"/>
        <v>45915</v>
      </c>
      <c r="W1693" s="3">
        <f t="shared" ca="1" si="80"/>
        <v>45915.408431249998</v>
      </c>
      <c r="X1693">
        <f>ROUND(Table58[[#This Row],[AVGGIFT]],1)</f>
        <v>11.5</v>
      </c>
    </row>
    <row r="1694" spans="1:24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  <c r="N1694">
        <f>VLOOKUP(Table58[[#This Row],[CONTROLN]],vlookup_table[],2,FALSE)</f>
        <v>2</v>
      </c>
      <c r="O1694">
        <f>VLOOKUP(Table58[[#This Row],[CONTROLN]],vlookup_table[],4,FALSE)</f>
        <v>4810</v>
      </c>
      <c r="P1694" t="str">
        <f>VLOOKUP(Table58[[#This Row],[CONTROLN]],vlookup_table[],5,FALSE)</f>
        <v>U2</v>
      </c>
      <c r="Q1694">
        <f>VLOOKUP(Table58[[#This Row],[CONTROLN]],vlookup_table[],7,FALSE)</f>
        <v>10</v>
      </c>
      <c r="R1694">
        <f t="shared" si="78"/>
        <v>48</v>
      </c>
      <c r="S16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94" t="str">
        <f>IF(Table58[[#This Row],[GENDER]]="M","Hombre","Mujer")</f>
        <v>Mujer</v>
      </c>
      <c r="U1694" t="str">
        <f>_xlfn.CONCAT(Table58[[#This Row],[STATE]]," ", Table58[[#This Row],[DOMAIN]])</f>
        <v>FL U2</v>
      </c>
      <c r="V1694" s="2">
        <f t="shared" ca="1" si="79"/>
        <v>45915</v>
      </c>
      <c r="W1694" s="3">
        <f t="shared" ca="1" si="80"/>
        <v>45915.408431249998</v>
      </c>
      <c r="X1694">
        <f>ROUND(Table58[[#This Row],[AVGGIFT]],1)</f>
        <v>7.3</v>
      </c>
    </row>
    <row r="1695" spans="1:24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  <c r="N1695">
        <f>VLOOKUP(Table58[[#This Row],[CONTROLN]],vlookup_table[],2,FALSE)</f>
        <v>1</v>
      </c>
      <c r="O1695">
        <f>VLOOKUP(Table58[[#This Row],[CONTROLN]],vlookup_table[],4,FALSE)</f>
        <v>6101</v>
      </c>
      <c r="P1695" t="str">
        <f>VLOOKUP(Table58[[#This Row],[CONTROLN]],vlookup_table[],5,FALSE)</f>
        <v>R3</v>
      </c>
      <c r="Q1695">
        <f>VLOOKUP(Table58[[#This Row],[CONTROLN]],vlookup_table[],7,FALSE)</f>
        <v>20</v>
      </c>
      <c r="R1695">
        <f t="shared" si="78"/>
        <v>36</v>
      </c>
      <c r="S16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95" t="str">
        <f>IF(Table58[[#This Row],[GENDER]]="M","Hombre","Mujer")</f>
        <v>Hombre</v>
      </c>
      <c r="U1695" t="str">
        <f>_xlfn.CONCAT(Table58[[#This Row],[STATE]]," ", Table58[[#This Row],[DOMAIN]])</f>
        <v>OR R3</v>
      </c>
      <c r="V1695" s="2">
        <f t="shared" ca="1" si="79"/>
        <v>45915</v>
      </c>
      <c r="W1695" s="3">
        <f t="shared" ca="1" si="80"/>
        <v>45915.408431249998</v>
      </c>
      <c r="X1695">
        <f>ROUND(Table58[[#This Row],[AVGGIFT]],1)</f>
        <v>16.5</v>
      </c>
    </row>
    <row r="1696" spans="1:24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  <c r="N1696">
        <f>VLOOKUP(Table58[[#This Row],[CONTROLN]],vlookup_table[],2,FALSE)</f>
        <v>0</v>
      </c>
      <c r="O1696">
        <f>VLOOKUP(Table58[[#This Row],[CONTROLN]],vlookup_table[],4,FALSE)</f>
        <v>4701</v>
      </c>
      <c r="P1696" t="str">
        <f>VLOOKUP(Table58[[#This Row],[CONTROLN]],vlookup_table[],5,FALSE)</f>
        <v>C2</v>
      </c>
      <c r="Q1696">
        <f>VLOOKUP(Table58[[#This Row],[CONTROLN]],vlookup_table[],7,FALSE)</f>
        <v>12</v>
      </c>
      <c r="R1696">
        <f t="shared" si="78"/>
        <v>50</v>
      </c>
      <c r="S16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696" t="str">
        <f>IF(Table58[[#This Row],[GENDER]]="M","Hombre","Mujer")</f>
        <v>Mujer</v>
      </c>
      <c r="U1696" t="str">
        <f>_xlfn.CONCAT(Table58[[#This Row],[STATE]]," ", Table58[[#This Row],[DOMAIN]])</f>
        <v>MI C2</v>
      </c>
      <c r="V1696" s="2">
        <f t="shared" ca="1" si="79"/>
        <v>45915</v>
      </c>
      <c r="W1696" s="3">
        <f t="shared" ca="1" si="80"/>
        <v>45915.408431249998</v>
      </c>
      <c r="X1696">
        <f>ROUND(Table58[[#This Row],[AVGGIFT]],1)</f>
        <v>6.8</v>
      </c>
    </row>
    <row r="1697" spans="1:24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  <c r="N1697">
        <f>VLOOKUP(Table58[[#This Row],[CONTROLN]],vlookup_table[],2,FALSE)</f>
        <v>0</v>
      </c>
      <c r="O1697">
        <f>VLOOKUP(Table58[[#This Row],[CONTROLN]],vlookup_table[],4,FALSE)</f>
        <v>4601</v>
      </c>
      <c r="P1697" t="str">
        <f>VLOOKUP(Table58[[#This Row],[CONTROLN]],vlookup_table[],5,FALSE)</f>
        <v>U4</v>
      </c>
      <c r="Q1697">
        <f>VLOOKUP(Table58[[#This Row],[CONTROLN]],vlookup_table[],7,FALSE)</f>
        <v>6</v>
      </c>
      <c r="R1697">
        <f t="shared" si="78"/>
        <v>51</v>
      </c>
      <c r="S16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697" t="str">
        <f>IF(Table58[[#This Row],[GENDER]]="M","Hombre","Mujer")</f>
        <v>Hombre</v>
      </c>
      <c r="U1697" t="str">
        <f>_xlfn.CONCAT(Table58[[#This Row],[STATE]]," ", Table58[[#This Row],[DOMAIN]])</f>
        <v>CA U4</v>
      </c>
      <c r="V1697" s="2">
        <f t="shared" ca="1" si="79"/>
        <v>45915</v>
      </c>
      <c r="W1697" s="3">
        <f t="shared" ca="1" si="80"/>
        <v>45915.408431249998</v>
      </c>
      <c r="X1697">
        <f>ROUND(Table58[[#This Row],[AVGGIFT]],1)</f>
        <v>5.7</v>
      </c>
    </row>
    <row r="1698" spans="1:24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  <c r="N1698">
        <f>VLOOKUP(Table58[[#This Row],[CONTROLN]],vlookup_table[],2,FALSE)</f>
        <v>28</v>
      </c>
      <c r="O1698">
        <f>VLOOKUP(Table58[[#This Row],[CONTROLN]],vlookup_table[],4,FALSE)</f>
        <v>2201</v>
      </c>
      <c r="P1698" t="str">
        <f>VLOOKUP(Table58[[#This Row],[CONTROLN]],vlookup_table[],5,FALSE)</f>
        <v>S2</v>
      </c>
      <c r="Q1698">
        <f>VLOOKUP(Table58[[#This Row],[CONTROLN]],vlookup_table[],7,FALSE)</f>
        <v>25</v>
      </c>
      <c r="R1698">
        <f t="shared" si="78"/>
        <v>75</v>
      </c>
      <c r="S16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698" t="str">
        <f>IF(Table58[[#This Row],[GENDER]]="M","Hombre","Mujer")</f>
        <v>Mujer</v>
      </c>
      <c r="U1698" t="str">
        <f>_xlfn.CONCAT(Table58[[#This Row],[STATE]]," ", Table58[[#This Row],[DOMAIN]])</f>
        <v>CA S2</v>
      </c>
      <c r="V1698" s="2">
        <f t="shared" ca="1" si="79"/>
        <v>45915</v>
      </c>
      <c r="W1698" s="3">
        <f t="shared" ca="1" si="80"/>
        <v>45915.408431249998</v>
      </c>
      <c r="X1698">
        <f>ROUND(Table58[[#This Row],[AVGGIFT]],1)</f>
        <v>25</v>
      </c>
    </row>
    <row r="1699" spans="1:24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  <c r="N1699">
        <f>VLOOKUP(Table58[[#This Row],[CONTROLN]],vlookup_table[],2,FALSE)</f>
        <v>0</v>
      </c>
      <c r="O1699">
        <f>VLOOKUP(Table58[[#This Row],[CONTROLN]],vlookup_table[],4,FALSE)</f>
        <v>6401</v>
      </c>
      <c r="P1699" t="str">
        <f>VLOOKUP(Table58[[#This Row],[CONTROLN]],vlookup_table[],5,FALSE)</f>
        <v>R2</v>
      </c>
      <c r="Q1699">
        <f>VLOOKUP(Table58[[#This Row],[CONTROLN]],vlookup_table[],7,FALSE)</f>
        <v>10</v>
      </c>
      <c r="R1699">
        <f t="shared" si="78"/>
        <v>33</v>
      </c>
      <c r="S16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699" t="str">
        <f>IF(Table58[[#This Row],[GENDER]]="M","Hombre","Mujer")</f>
        <v>Mujer</v>
      </c>
      <c r="U1699" t="str">
        <f>_xlfn.CONCAT(Table58[[#This Row],[STATE]]," ", Table58[[#This Row],[DOMAIN]])</f>
        <v>MI R2</v>
      </c>
      <c r="V1699" s="2">
        <f t="shared" ca="1" si="79"/>
        <v>45915</v>
      </c>
      <c r="W1699" s="3">
        <f t="shared" ca="1" si="80"/>
        <v>45915.408431249998</v>
      </c>
      <c r="X1699">
        <f>ROUND(Table58[[#This Row],[AVGGIFT]],1)</f>
        <v>7.3</v>
      </c>
    </row>
    <row r="1700" spans="1:24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  <c r="N1700">
        <f>VLOOKUP(Table58[[#This Row],[CONTROLN]],vlookup_table[],2,FALSE)</f>
        <v>0</v>
      </c>
      <c r="O1700">
        <f>VLOOKUP(Table58[[#This Row],[CONTROLN]],vlookup_table[],4,FALSE)</f>
        <v>0</v>
      </c>
      <c r="P1700" t="str">
        <f>VLOOKUP(Table58[[#This Row],[CONTROLN]],vlookup_table[],5,FALSE)</f>
        <v>R2</v>
      </c>
      <c r="Q1700">
        <f>VLOOKUP(Table58[[#This Row],[CONTROLN]],vlookup_table[],7,FALSE)</f>
        <v>5</v>
      </c>
      <c r="R1700" t="str">
        <f t="shared" si="78"/>
        <v/>
      </c>
      <c r="S17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00" t="str">
        <f>IF(Table58[[#This Row],[GENDER]]="M","Hombre","Mujer")</f>
        <v>Mujer</v>
      </c>
      <c r="U1700" t="str">
        <f>_xlfn.CONCAT(Table58[[#This Row],[STATE]]," ", Table58[[#This Row],[DOMAIN]])</f>
        <v>IN R2</v>
      </c>
      <c r="V1700" s="2">
        <f t="shared" ca="1" si="79"/>
        <v>45915</v>
      </c>
      <c r="W1700" s="3">
        <f t="shared" ca="1" si="80"/>
        <v>45915.408431249998</v>
      </c>
      <c r="X1700">
        <f>ROUND(Table58[[#This Row],[AVGGIFT]],1)</f>
        <v>2.6</v>
      </c>
    </row>
    <row r="1701" spans="1:24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  <c r="N1701">
        <f>VLOOKUP(Table58[[#This Row],[CONTROLN]],vlookup_table[],2,FALSE)</f>
        <v>2</v>
      </c>
      <c r="O1701">
        <f>VLOOKUP(Table58[[#This Row],[CONTROLN]],vlookup_table[],4,FALSE)</f>
        <v>4801</v>
      </c>
      <c r="P1701" t="str">
        <f>VLOOKUP(Table58[[#This Row],[CONTROLN]],vlookup_table[],5,FALSE)</f>
        <v>U3</v>
      </c>
      <c r="Q1701">
        <f>VLOOKUP(Table58[[#This Row],[CONTROLN]],vlookup_table[],7,FALSE)</f>
        <v>15</v>
      </c>
      <c r="R1701">
        <f t="shared" si="78"/>
        <v>49</v>
      </c>
      <c r="S17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01" t="str">
        <f>IF(Table58[[#This Row],[GENDER]]="M","Hombre","Mujer")</f>
        <v>Mujer</v>
      </c>
      <c r="U1701" t="str">
        <f>_xlfn.CONCAT(Table58[[#This Row],[STATE]]," ", Table58[[#This Row],[DOMAIN]])</f>
        <v>CA U3</v>
      </c>
      <c r="V1701" s="2">
        <f t="shared" ca="1" si="79"/>
        <v>45915</v>
      </c>
      <c r="W1701" s="3">
        <f t="shared" ca="1" si="80"/>
        <v>45915.408431249998</v>
      </c>
      <c r="X1701">
        <f>ROUND(Table58[[#This Row],[AVGGIFT]],1)</f>
        <v>15</v>
      </c>
    </row>
    <row r="1702" spans="1:24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  <c r="N1702">
        <f>VLOOKUP(Table58[[#This Row],[CONTROLN]],vlookup_table[],2,FALSE)</f>
        <v>0</v>
      </c>
      <c r="O1702">
        <f>VLOOKUP(Table58[[#This Row],[CONTROLN]],vlookup_table[],4,FALSE)</f>
        <v>0</v>
      </c>
      <c r="P1702" t="str">
        <f>VLOOKUP(Table58[[#This Row],[CONTROLN]],vlookup_table[],5,FALSE)</f>
        <v/>
      </c>
      <c r="Q1702">
        <f>VLOOKUP(Table58[[#This Row],[CONTROLN]],vlookup_table[],7,FALSE)</f>
        <v>10</v>
      </c>
      <c r="R1702" t="str">
        <f t="shared" si="78"/>
        <v/>
      </c>
      <c r="S170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02" t="str">
        <f>IF(Table58[[#This Row],[GENDER]]="M","Hombre","Mujer")</f>
        <v>Mujer</v>
      </c>
      <c r="U1702" t="str">
        <f>_xlfn.CONCAT(Table58[[#This Row],[STATE]]," ", Table58[[#This Row],[DOMAIN]])</f>
        <v xml:space="preserve">GA </v>
      </c>
      <c r="V1702" s="2">
        <f t="shared" ca="1" si="79"/>
        <v>45915</v>
      </c>
      <c r="W1702" s="3">
        <f t="shared" ca="1" si="80"/>
        <v>45915.408431249998</v>
      </c>
      <c r="X1702">
        <f>ROUND(Table58[[#This Row],[AVGGIFT]],1)</f>
        <v>7.3</v>
      </c>
    </row>
    <row r="1703" spans="1:24" x14ac:dyDescent="0.35">
      <c r="A1703">
        <v>49712</v>
      </c>
      <c r="B1703" t="s">
        <v>44</v>
      </c>
      <c r="C1703" t="s">
        <v>14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  <c r="N1703">
        <f>VLOOKUP(Table58[[#This Row],[CONTROLN]],vlookup_table[],2,FALSE)</f>
        <v>1</v>
      </c>
      <c r="O1703">
        <f>VLOOKUP(Table58[[#This Row],[CONTROLN]],vlookup_table[],4,FALSE)</f>
        <v>0</v>
      </c>
      <c r="P1703" t="str">
        <f>VLOOKUP(Table58[[#This Row],[CONTROLN]],vlookup_table[],5,FALSE)</f>
        <v>R3</v>
      </c>
      <c r="Q1703">
        <f>VLOOKUP(Table58[[#This Row],[CONTROLN]],vlookup_table[],7,FALSE)</f>
        <v>17</v>
      </c>
      <c r="R1703" t="str">
        <f t="shared" si="78"/>
        <v/>
      </c>
      <c r="S17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03" t="str">
        <f>IF(Table58[[#This Row],[GENDER]]="M","Hombre","Mujer")</f>
        <v>Hombre</v>
      </c>
      <c r="U1703" t="str">
        <f>_xlfn.CONCAT(Table58[[#This Row],[STATE]]," ", Table58[[#This Row],[DOMAIN]])</f>
        <v>AL R3</v>
      </c>
      <c r="V1703" s="2">
        <f t="shared" ca="1" si="79"/>
        <v>45915</v>
      </c>
      <c r="W1703" s="3">
        <f t="shared" ca="1" si="80"/>
        <v>45915.408431249998</v>
      </c>
      <c r="X1703">
        <f>ROUND(Table58[[#This Row],[AVGGIFT]],1)</f>
        <v>11.2</v>
      </c>
    </row>
    <row r="1704" spans="1:24" x14ac:dyDescent="0.35">
      <c r="A1704">
        <v>53529</v>
      </c>
      <c r="B1704" t="s">
        <v>108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  <c r="N1704">
        <f>VLOOKUP(Table58[[#This Row],[CONTROLN]],vlookup_table[],2,FALSE)</f>
        <v>0</v>
      </c>
      <c r="O1704">
        <f>VLOOKUP(Table58[[#This Row],[CONTROLN]],vlookup_table[],4,FALSE)</f>
        <v>0</v>
      </c>
      <c r="P1704" t="str">
        <f>VLOOKUP(Table58[[#This Row],[CONTROLN]],vlookup_table[],5,FALSE)</f>
        <v>S1</v>
      </c>
      <c r="Q1704">
        <f>VLOOKUP(Table58[[#This Row],[CONTROLN]],vlookup_table[],7,FALSE)</f>
        <v>5</v>
      </c>
      <c r="R1704" t="str">
        <f t="shared" si="78"/>
        <v/>
      </c>
      <c r="S17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04" t="str">
        <f>IF(Table58[[#This Row],[GENDER]]="M","Hombre","Mujer")</f>
        <v>Mujer</v>
      </c>
      <c r="U1704" t="str">
        <f>_xlfn.CONCAT(Table58[[#This Row],[STATE]]," ", Table58[[#This Row],[DOMAIN]])</f>
        <v>TE S1</v>
      </c>
      <c r="V1704" s="2">
        <f t="shared" ca="1" si="79"/>
        <v>45915</v>
      </c>
      <c r="W1704" s="3">
        <f t="shared" ca="1" si="80"/>
        <v>45915.408431249998</v>
      </c>
      <c r="X1704">
        <f>ROUND(Table58[[#This Row],[AVGGIFT]],1)</f>
        <v>10.7</v>
      </c>
    </row>
    <row r="1705" spans="1:24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  <c r="N1705">
        <f>VLOOKUP(Table58[[#This Row],[CONTROLN]],vlookup_table[],2,FALSE)</f>
        <v>1</v>
      </c>
      <c r="O1705">
        <f>VLOOKUP(Table58[[#This Row],[CONTROLN]],vlookup_table[],4,FALSE)</f>
        <v>1112</v>
      </c>
      <c r="P1705" t="str">
        <f>VLOOKUP(Table58[[#This Row],[CONTROLN]],vlookup_table[],5,FALSE)</f>
        <v>R3</v>
      </c>
      <c r="Q1705">
        <f>VLOOKUP(Table58[[#This Row],[CONTROLN]],vlookup_table[],7,FALSE)</f>
        <v>4</v>
      </c>
      <c r="R1705">
        <f t="shared" si="78"/>
        <v>85</v>
      </c>
      <c r="S17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05" t="str">
        <f>IF(Table58[[#This Row],[GENDER]]="M","Hombre","Mujer")</f>
        <v>Hombre</v>
      </c>
      <c r="U1705" t="str">
        <f>_xlfn.CONCAT(Table58[[#This Row],[STATE]]," ", Table58[[#This Row],[DOMAIN]])</f>
        <v>MI R3</v>
      </c>
      <c r="V1705" s="2">
        <f t="shared" ca="1" si="79"/>
        <v>45915</v>
      </c>
      <c r="W1705" s="3">
        <f t="shared" ca="1" si="80"/>
        <v>45915.408431249998</v>
      </c>
      <c r="X1705">
        <f>ROUND(Table58[[#This Row],[AVGGIFT]],1)</f>
        <v>4.9000000000000004</v>
      </c>
    </row>
    <row r="1706" spans="1:24" x14ac:dyDescent="0.35">
      <c r="A1706">
        <v>20721</v>
      </c>
      <c r="B1706" t="s">
        <v>18</v>
      </c>
      <c r="C1706" t="s">
        <v>17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  <c r="N1706">
        <f>VLOOKUP(Table58[[#This Row],[CONTROLN]],vlookup_table[],2,FALSE)</f>
        <v>0</v>
      </c>
      <c r="O1706">
        <f>VLOOKUP(Table58[[#This Row],[CONTROLN]],vlookup_table[],4,FALSE)</f>
        <v>5805</v>
      </c>
      <c r="P1706" t="str">
        <f>VLOOKUP(Table58[[#This Row],[CONTROLN]],vlookup_table[],5,FALSE)</f>
        <v>R2</v>
      </c>
      <c r="Q1706">
        <f>VLOOKUP(Table58[[#This Row],[CONTROLN]],vlookup_table[],7,FALSE)</f>
        <v>10</v>
      </c>
      <c r="R1706">
        <f t="shared" si="78"/>
        <v>39</v>
      </c>
      <c r="S17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06" t="str">
        <f>IF(Table58[[#This Row],[GENDER]]="M","Hombre","Mujer")</f>
        <v>Mujer</v>
      </c>
      <c r="U1706" t="str">
        <f>_xlfn.CONCAT(Table58[[#This Row],[STATE]]," ", Table58[[#This Row],[DOMAIN]])</f>
        <v>NC R2</v>
      </c>
      <c r="V1706" s="2">
        <f t="shared" ca="1" si="79"/>
        <v>45915</v>
      </c>
      <c r="W1706" s="3">
        <f t="shared" ca="1" si="80"/>
        <v>45915.408431249998</v>
      </c>
      <c r="X1706">
        <f>ROUND(Table58[[#This Row],[AVGGIFT]],1)</f>
        <v>8.5</v>
      </c>
    </row>
    <row r="1707" spans="1:24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  <c r="N1707">
        <f>VLOOKUP(Table58[[#This Row],[CONTROLN]],vlookup_table[],2,FALSE)</f>
        <v>1</v>
      </c>
      <c r="O1707">
        <f>VLOOKUP(Table58[[#This Row],[CONTROLN]],vlookup_table[],4,FALSE)</f>
        <v>5501</v>
      </c>
      <c r="P1707" t="str">
        <f>VLOOKUP(Table58[[#This Row],[CONTROLN]],vlookup_table[],5,FALSE)</f>
        <v>C2</v>
      </c>
      <c r="Q1707">
        <f>VLOOKUP(Table58[[#This Row],[CONTROLN]],vlookup_table[],7,FALSE)</f>
        <v>20</v>
      </c>
      <c r="R1707">
        <f t="shared" si="78"/>
        <v>42</v>
      </c>
      <c r="S17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07" t="str">
        <f>IF(Table58[[#This Row],[GENDER]]="M","Hombre","Mujer")</f>
        <v>Hombre</v>
      </c>
      <c r="U1707" t="str">
        <f>_xlfn.CONCAT(Table58[[#This Row],[STATE]]," ", Table58[[#This Row],[DOMAIN]])</f>
        <v>NC C2</v>
      </c>
      <c r="V1707" s="2">
        <f t="shared" ca="1" si="79"/>
        <v>45915</v>
      </c>
      <c r="W1707" s="3">
        <f t="shared" ca="1" si="80"/>
        <v>45915.408431249998</v>
      </c>
      <c r="X1707">
        <f>ROUND(Table58[[#This Row],[AVGGIFT]],1)</f>
        <v>10.199999999999999</v>
      </c>
    </row>
    <row r="1708" spans="1:24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  <c r="N1708">
        <f>VLOOKUP(Table58[[#This Row],[CONTROLN]],vlookup_table[],2,FALSE)</f>
        <v>0</v>
      </c>
      <c r="O1708">
        <f>VLOOKUP(Table58[[#This Row],[CONTROLN]],vlookup_table[],4,FALSE)</f>
        <v>3306</v>
      </c>
      <c r="P1708" t="str">
        <f>VLOOKUP(Table58[[#This Row],[CONTROLN]],vlookup_table[],5,FALSE)</f>
        <v>T3</v>
      </c>
      <c r="Q1708">
        <f>VLOOKUP(Table58[[#This Row],[CONTROLN]],vlookup_table[],7,FALSE)</f>
        <v>20</v>
      </c>
      <c r="R1708">
        <f t="shared" si="78"/>
        <v>64</v>
      </c>
      <c r="S17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08" t="str">
        <f>IF(Table58[[#This Row],[GENDER]]="M","Hombre","Mujer")</f>
        <v>Mujer</v>
      </c>
      <c r="U1708" t="str">
        <f>_xlfn.CONCAT(Table58[[#This Row],[STATE]]," ", Table58[[#This Row],[DOMAIN]])</f>
        <v>SC T3</v>
      </c>
      <c r="V1708" s="2">
        <f t="shared" ca="1" si="79"/>
        <v>45915</v>
      </c>
      <c r="W1708" s="3">
        <f t="shared" ca="1" si="80"/>
        <v>45915.408431249998</v>
      </c>
      <c r="X1708">
        <f>ROUND(Table58[[#This Row],[AVGGIFT]],1)</f>
        <v>12.2</v>
      </c>
    </row>
    <row r="1709" spans="1:24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  <c r="N1709">
        <f>VLOOKUP(Table58[[#This Row],[CONTROLN]],vlookup_table[],2,FALSE)</f>
        <v>0</v>
      </c>
      <c r="O1709">
        <f>VLOOKUP(Table58[[#This Row],[CONTROLN]],vlookup_table[],4,FALSE)</f>
        <v>2001</v>
      </c>
      <c r="P1709" t="str">
        <f>VLOOKUP(Table58[[#This Row],[CONTROLN]],vlookup_table[],5,FALSE)</f>
        <v>S2</v>
      </c>
      <c r="Q1709">
        <f>VLOOKUP(Table58[[#This Row],[CONTROLN]],vlookup_table[],7,FALSE)</f>
        <v>20</v>
      </c>
      <c r="R1709">
        <f t="shared" si="78"/>
        <v>77</v>
      </c>
      <c r="S17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09" t="str">
        <f>IF(Table58[[#This Row],[GENDER]]="M","Hombre","Mujer")</f>
        <v>Hombre</v>
      </c>
      <c r="U1709" t="str">
        <f>_xlfn.CONCAT(Table58[[#This Row],[STATE]]," ", Table58[[#This Row],[DOMAIN]])</f>
        <v>CA S2</v>
      </c>
      <c r="V1709" s="2">
        <f t="shared" ca="1" si="79"/>
        <v>45915</v>
      </c>
      <c r="W1709" s="3">
        <f t="shared" ca="1" si="80"/>
        <v>45915.408431249998</v>
      </c>
      <c r="X1709">
        <f>ROUND(Table58[[#This Row],[AVGGIFT]],1)</f>
        <v>10.8</v>
      </c>
    </row>
    <row r="1710" spans="1:24" x14ac:dyDescent="0.35">
      <c r="A1710">
        <v>137540</v>
      </c>
      <c r="B1710" t="s">
        <v>56</v>
      </c>
      <c r="C1710" t="s">
        <v>17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  <c r="N1710">
        <f>VLOOKUP(Table58[[#This Row],[CONTROLN]],vlookup_table[],2,FALSE)</f>
        <v>2</v>
      </c>
      <c r="O1710">
        <f>VLOOKUP(Table58[[#This Row],[CONTROLN]],vlookup_table[],4,FALSE)</f>
        <v>4801</v>
      </c>
      <c r="P1710" t="str">
        <f>VLOOKUP(Table58[[#This Row],[CONTROLN]],vlookup_table[],5,FALSE)</f>
        <v>C1</v>
      </c>
      <c r="Q1710">
        <f>VLOOKUP(Table58[[#This Row],[CONTROLN]],vlookup_table[],7,FALSE)</f>
        <v>10</v>
      </c>
      <c r="R1710">
        <f t="shared" si="78"/>
        <v>49</v>
      </c>
      <c r="S17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10" t="str">
        <f>IF(Table58[[#This Row],[GENDER]]="M","Hombre","Mujer")</f>
        <v>Mujer</v>
      </c>
      <c r="U1710" t="str">
        <f>_xlfn.CONCAT(Table58[[#This Row],[STATE]]," ", Table58[[#This Row],[DOMAIN]])</f>
        <v>AZ C1</v>
      </c>
      <c r="V1710" s="2">
        <f t="shared" ca="1" si="79"/>
        <v>45915</v>
      </c>
      <c r="W1710" s="3">
        <f t="shared" ca="1" si="80"/>
        <v>45915.408431249998</v>
      </c>
      <c r="X1710">
        <f>ROUND(Table58[[#This Row],[AVGGIFT]],1)</f>
        <v>9</v>
      </c>
    </row>
    <row r="1711" spans="1:24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  <c r="N1711">
        <f>VLOOKUP(Table58[[#This Row],[CONTROLN]],vlookup_table[],2,FALSE)</f>
        <v>28</v>
      </c>
      <c r="O1711">
        <f>VLOOKUP(Table58[[#This Row],[CONTROLN]],vlookup_table[],4,FALSE)</f>
        <v>2801</v>
      </c>
      <c r="P1711" t="str">
        <f>VLOOKUP(Table58[[#This Row],[CONTROLN]],vlookup_table[],5,FALSE)</f>
        <v>U1</v>
      </c>
      <c r="Q1711">
        <f>VLOOKUP(Table58[[#This Row],[CONTROLN]],vlookup_table[],7,FALSE)</f>
        <v>25</v>
      </c>
      <c r="R1711">
        <f t="shared" si="78"/>
        <v>69</v>
      </c>
      <c r="S17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11" t="str">
        <f>IF(Table58[[#This Row],[GENDER]]="M","Hombre","Mujer")</f>
        <v>Mujer</v>
      </c>
      <c r="U1711" t="str">
        <f>_xlfn.CONCAT(Table58[[#This Row],[STATE]]," ", Table58[[#This Row],[DOMAIN]])</f>
        <v>CA U1</v>
      </c>
      <c r="V1711" s="2">
        <f t="shared" ca="1" si="79"/>
        <v>45915</v>
      </c>
      <c r="W1711" s="3">
        <f t="shared" ca="1" si="80"/>
        <v>45915.408431249998</v>
      </c>
      <c r="X1711">
        <f>ROUND(Table58[[#This Row],[AVGGIFT]],1)</f>
        <v>16.5</v>
      </c>
    </row>
    <row r="1712" spans="1:24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  <c r="N1712">
        <f>VLOOKUP(Table58[[#This Row],[CONTROLN]],vlookup_table[],2,FALSE)</f>
        <v>1</v>
      </c>
      <c r="O1712">
        <f>VLOOKUP(Table58[[#This Row],[CONTROLN]],vlookup_table[],4,FALSE)</f>
        <v>2901</v>
      </c>
      <c r="P1712" t="str">
        <f>VLOOKUP(Table58[[#This Row],[CONTROLN]],vlookup_table[],5,FALSE)</f>
        <v>T2</v>
      </c>
      <c r="Q1712">
        <f>VLOOKUP(Table58[[#This Row],[CONTROLN]],vlookup_table[],7,FALSE)</f>
        <v>11</v>
      </c>
      <c r="R1712">
        <f t="shared" si="78"/>
        <v>68</v>
      </c>
      <c r="S17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12" t="str">
        <f>IF(Table58[[#This Row],[GENDER]]="M","Hombre","Mujer")</f>
        <v>Hombre</v>
      </c>
      <c r="U1712" t="str">
        <f>_xlfn.CONCAT(Table58[[#This Row],[STATE]]," ", Table58[[#This Row],[DOMAIN]])</f>
        <v>GA T2</v>
      </c>
      <c r="V1712" s="2">
        <f t="shared" ca="1" si="79"/>
        <v>45915</v>
      </c>
      <c r="W1712" s="3">
        <f t="shared" ca="1" si="80"/>
        <v>45915.408431249998</v>
      </c>
      <c r="X1712">
        <f>ROUND(Table58[[#This Row],[AVGGIFT]],1)</f>
        <v>7.5</v>
      </c>
    </row>
    <row r="1713" spans="1:24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  <c r="N1713">
        <f>VLOOKUP(Table58[[#This Row],[CONTROLN]],vlookup_table[],2,FALSE)</f>
        <v>1</v>
      </c>
      <c r="O1713">
        <f>VLOOKUP(Table58[[#This Row],[CONTROLN]],vlookup_table[],4,FALSE)</f>
        <v>2601</v>
      </c>
      <c r="P1713" t="str">
        <f>VLOOKUP(Table58[[#This Row],[CONTROLN]],vlookup_table[],5,FALSE)</f>
        <v>C2</v>
      </c>
      <c r="Q1713">
        <f>VLOOKUP(Table58[[#This Row],[CONTROLN]],vlookup_table[],7,FALSE)</f>
        <v>10</v>
      </c>
      <c r="R1713">
        <f t="shared" si="78"/>
        <v>71</v>
      </c>
      <c r="S17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13" t="str">
        <f>IF(Table58[[#This Row],[GENDER]]="M","Hombre","Mujer")</f>
        <v>Hombre</v>
      </c>
      <c r="U1713" t="str">
        <f>_xlfn.CONCAT(Table58[[#This Row],[STATE]]," ", Table58[[#This Row],[DOMAIN]])</f>
        <v>NV C2</v>
      </c>
      <c r="V1713" s="2">
        <f t="shared" ca="1" si="79"/>
        <v>45915</v>
      </c>
      <c r="W1713" s="3">
        <f t="shared" ca="1" si="80"/>
        <v>45915.408431249998</v>
      </c>
      <c r="X1713">
        <f>ROUND(Table58[[#This Row],[AVGGIFT]],1)</f>
        <v>9.4</v>
      </c>
    </row>
    <row r="1714" spans="1:24" x14ac:dyDescent="0.35">
      <c r="A1714">
        <v>75461</v>
      </c>
      <c r="B1714" t="s">
        <v>48</v>
      </c>
      <c r="C1714" t="s">
        <v>109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  <c r="N1714">
        <f>VLOOKUP(Table58[[#This Row],[CONTROLN]],vlookup_table[],2,FALSE)</f>
        <v>2</v>
      </c>
      <c r="O1714">
        <f>VLOOKUP(Table58[[#This Row],[CONTROLN]],vlookup_table[],4,FALSE)</f>
        <v>1612</v>
      </c>
      <c r="P1714" t="str">
        <f>VLOOKUP(Table58[[#This Row],[CONTROLN]],vlookup_table[],5,FALSE)</f>
        <v/>
      </c>
      <c r="Q1714">
        <f>VLOOKUP(Table58[[#This Row],[CONTROLN]],vlookup_table[],7,FALSE)</f>
        <v>15</v>
      </c>
      <c r="R1714">
        <f t="shared" si="78"/>
        <v>80</v>
      </c>
      <c r="S171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14" t="str">
        <f>IF(Table58[[#This Row],[GENDER]]="M","Hombre","Mujer")</f>
        <v>Mujer</v>
      </c>
      <c r="U1714" t="str">
        <f>_xlfn.CONCAT(Table58[[#This Row],[STATE]]," ", Table58[[#This Row],[DOMAIN]])</f>
        <v xml:space="preserve">IA </v>
      </c>
      <c r="V1714" s="2">
        <f t="shared" ca="1" si="79"/>
        <v>45915</v>
      </c>
      <c r="W1714" s="3">
        <f t="shared" ca="1" si="80"/>
        <v>45915.408431249998</v>
      </c>
      <c r="X1714">
        <f>ROUND(Table58[[#This Row],[AVGGIFT]],1)</f>
        <v>11.3</v>
      </c>
    </row>
    <row r="1715" spans="1:24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  <c r="N1715">
        <f>VLOOKUP(Table58[[#This Row],[CONTROLN]],vlookup_table[],2,FALSE)</f>
        <v>0</v>
      </c>
      <c r="O1715">
        <f>VLOOKUP(Table58[[#This Row],[CONTROLN]],vlookup_table[],4,FALSE)</f>
        <v>4501</v>
      </c>
      <c r="P1715" t="str">
        <f>VLOOKUP(Table58[[#This Row],[CONTROLN]],vlookup_table[],5,FALSE)</f>
        <v>U2</v>
      </c>
      <c r="Q1715">
        <f>VLOOKUP(Table58[[#This Row],[CONTROLN]],vlookup_table[],7,FALSE)</f>
        <v>20</v>
      </c>
      <c r="R1715">
        <f t="shared" si="78"/>
        <v>52</v>
      </c>
      <c r="S17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15" t="str">
        <f>IF(Table58[[#This Row],[GENDER]]="M","Hombre","Mujer")</f>
        <v>Mujer</v>
      </c>
      <c r="U1715" t="str">
        <f>_xlfn.CONCAT(Table58[[#This Row],[STATE]]," ", Table58[[#This Row],[DOMAIN]])</f>
        <v>CA U2</v>
      </c>
      <c r="V1715" s="2">
        <f t="shared" ca="1" si="79"/>
        <v>45915</v>
      </c>
      <c r="W1715" s="3">
        <f t="shared" ca="1" si="80"/>
        <v>45915.408431249998</v>
      </c>
      <c r="X1715">
        <f>ROUND(Table58[[#This Row],[AVGGIFT]],1)</f>
        <v>9</v>
      </c>
    </row>
    <row r="1716" spans="1:24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  <c r="N1716">
        <f>VLOOKUP(Table58[[#This Row],[CONTROLN]],vlookup_table[],2,FALSE)</f>
        <v>2</v>
      </c>
      <c r="O1716">
        <f>VLOOKUP(Table58[[#This Row],[CONTROLN]],vlookup_table[],4,FALSE)</f>
        <v>3801</v>
      </c>
      <c r="P1716" t="str">
        <f>VLOOKUP(Table58[[#This Row],[CONTROLN]],vlookup_table[],5,FALSE)</f>
        <v>R3</v>
      </c>
      <c r="Q1716">
        <f>VLOOKUP(Table58[[#This Row],[CONTROLN]],vlookup_table[],7,FALSE)</f>
        <v>5</v>
      </c>
      <c r="R1716">
        <f t="shared" si="78"/>
        <v>59</v>
      </c>
      <c r="S17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16" t="str">
        <f>IF(Table58[[#This Row],[GENDER]]="M","Hombre","Mujer")</f>
        <v>Mujer</v>
      </c>
      <c r="U1716" t="str">
        <f>_xlfn.CONCAT(Table58[[#This Row],[STATE]]," ", Table58[[#This Row],[DOMAIN]])</f>
        <v>MN R3</v>
      </c>
      <c r="V1716" s="2">
        <f t="shared" ca="1" si="79"/>
        <v>45915</v>
      </c>
      <c r="W1716" s="3">
        <f t="shared" ca="1" si="80"/>
        <v>45915.408431249998</v>
      </c>
      <c r="X1716">
        <f>ROUND(Table58[[#This Row],[AVGGIFT]],1)</f>
        <v>5</v>
      </c>
    </row>
    <row r="1717" spans="1:24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  <c r="N1717">
        <f>VLOOKUP(Table58[[#This Row],[CONTROLN]],vlookup_table[],2,FALSE)</f>
        <v>1</v>
      </c>
      <c r="O1717">
        <f>VLOOKUP(Table58[[#This Row],[CONTROLN]],vlookup_table[],4,FALSE)</f>
        <v>4911</v>
      </c>
      <c r="P1717" t="str">
        <f>VLOOKUP(Table58[[#This Row],[CONTROLN]],vlookup_table[],5,FALSE)</f>
        <v>R2</v>
      </c>
      <c r="Q1717">
        <f>VLOOKUP(Table58[[#This Row],[CONTROLN]],vlookup_table[],7,FALSE)</f>
        <v>30</v>
      </c>
      <c r="R1717">
        <f t="shared" si="78"/>
        <v>47</v>
      </c>
      <c r="S17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17" t="str">
        <f>IF(Table58[[#This Row],[GENDER]]="M","Hombre","Mujer")</f>
        <v>Hombre</v>
      </c>
      <c r="U1717" t="str">
        <f>_xlfn.CONCAT(Table58[[#This Row],[STATE]]," ", Table58[[#This Row],[DOMAIN]])</f>
        <v>OR R2</v>
      </c>
      <c r="V1717" s="2">
        <f t="shared" ca="1" si="79"/>
        <v>45915</v>
      </c>
      <c r="W1717" s="3">
        <f t="shared" ca="1" si="80"/>
        <v>45915.408431249998</v>
      </c>
      <c r="X1717">
        <f>ROUND(Table58[[#This Row],[AVGGIFT]],1)</f>
        <v>19</v>
      </c>
    </row>
    <row r="1718" spans="1:24" x14ac:dyDescent="0.35">
      <c r="A1718">
        <v>183052</v>
      </c>
      <c r="B1718" t="s">
        <v>41</v>
      </c>
      <c r="C1718" t="s">
        <v>14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  <c r="N1718">
        <f>VLOOKUP(Table58[[#This Row],[CONTROLN]],vlookup_table[],2,FALSE)</f>
        <v>1</v>
      </c>
      <c r="O1718">
        <f>VLOOKUP(Table58[[#This Row],[CONTROLN]],vlookup_table[],4,FALSE)</f>
        <v>3511</v>
      </c>
      <c r="P1718" t="str">
        <f>VLOOKUP(Table58[[#This Row],[CONTROLN]],vlookup_table[],5,FALSE)</f>
        <v>T2</v>
      </c>
      <c r="Q1718">
        <f>VLOOKUP(Table58[[#This Row],[CONTROLN]],vlookup_table[],7,FALSE)</f>
        <v>5</v>
      </c>
      <c r="R1718">
        <f t="shared" si="78"/>
        <v>61</v>
      </c>
      <c r="S17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18" t="str">
        <f>IF(Table58[[#This Row],[GENDER]]="M","Hombre","Mujer")</f>
        <v>Hombre</v>
      </c>
      <c r="U1718" t="str">
        <f>_xlfn.CONCAT(Table58[[#This Row],[STATE]]," ", Table58[[#This Row],[DOMAIN]])</f>
        <v>WA T2</v>
      </c>
      <c r="V1718" s="2">
        <f t="shared" ca="1" si="79"/>
        <v>45915</v>
      </c>
      <c r="W1718" s="3">
        <f t="shared" ca="1" si="80"/>
        <v>45915.408431249998</v>
      </c>
      <c r="X1718">
        <f>ROUND(Table58[[#This Row],[AVGGIFT]],1)</f>
        <v>5.3</v>
      </c>
    </row>
    <row r="1719" spans="1:24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  <c r="N1719">
        <f>VLOOKUP(Table58[[#This Row],[CONTROLN]],vlookup_table[],2,FALSE)</f>
        <v>28</v>
      </c>
      <c r="O1719">
        <f>VLOOKUP(Table58[[#This Row],[CONTROLN]],vlookup_table[],4,FALSE)</f>
        <v>0</v>
      </c>
      <c r="P1719" t="str">
        <f>VLOOKUP(Table58[[#This Row],[CONTROLN]],vlookup_table[],5,FALSE)</f>
        <v>C2</v>
      </c>
      <c r="Q1719">
        <f>VLOOKUP(Table58[[#This Row],[CONTROLN]],vlookup_table[],7,FALSE)</f>
        <v>20</v>
      </c>
      <c r="R1719" t="str">
        <f t="shared" si="78"/>
        <v/>
      </c>
      <c r="S17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19" t="str">
        <f>IF(Table58[[#This Row],[GENDER]]="M","Hombre","Mujer")</f>
        <v>Mujer</v>
      </c>
      <c r="U1719" t="str">
        <f>_xlfn.CONCAT(Table58[[#This Row],[STATE]]," ", Table58[[#This Row],[DOMAIN]])</f>
        <v>TX C2</v>
      </c>
      <c r="V1719" s="2">
        <f t="shared" ca="1" si="79"/>
        <v>45915</v>
      </c>
      <c r="W1719" s="3">
        <f t="shared" ca="1" si="80"/>
        <v>45915.408431249998</v>
      </c>
      <c r="X1719">
        <f>ROUND(Table58[[#This Row],[AVGGIFT]],1)</f>
        <v>10.4</v>
      </c>
    </row>
    <row r="1720" spans="1:24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  <c r="N1720">
        <f>VLOOKUP(Table58[[#This Row],[CONTROLN]],vlookup_table[],2,FALSE)</f>
        <v>2</v>
      </c>
      <c r="O1720">
        <f>VLOOKUP(Table58[[#This Row],[CONTROLN]],vlookup_table[],4,FALSE)</f>
        <v>3401</v>
      </c>
      <c r="P1720" t="str">
        <f>VLOOKUP(Table58[[#This Row],[CONTROLN]],vlookup_table[],5,FALSE)</f>
        <v>R3</v>
      </c>
      <c r="Q1720">
        <f>VLOOKUP(Table58[[#This Row],[CONTROLN]],vlookup_table[],7,FALSE)</f>
        <v>20</v>
      </c>
      <c r="R1720">
        <f t="shared" si="78"/>
        <v>63</v>
      </c>
      <c r="S17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20" t="str">
        <f>IF(Table58[[#This Row],[GENDER]]="M","Hombre","Mujer")</f>
        <v>Mujer</v>
      </c>
      <c r="U1720" t="str">
        <f>_xlfn.CONCAT(Table58[[#This Row],[STATE]]," ", Table58[[#This Row],[DOMAIN]])</f>
        <v>MO R3</v>
      </c>
      <c r="V1720" s="2">
        <f t="shared" ca="1" si="79"/>
        <v>45915</v>
      </c>
      <c r="W1720" s="3">
        <f t="shared" ca="1" si="80"/>
        <v>45915.408431249998</v>
      </c>
      <c r="X1720">
        <f>ROUND(Table58[[#This Row],[AVGGIFT]],1)</f>
        <v>20</v>
      </c>
    </row>
    <row r="1721" spans="1:24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  <c r="N1721">
        <f>VLOOKUP(Table58[[#This Row],[CONTROLN]],vlookup_table[],2,FALSE)</f>
        <v>0</v>
      </c>
      <c r="O1721">
        <f>VLOOKUP(Table58[[#This Row],[CONTROLN]],vlookup_table[],4,FALSE)</f>
        <v>0</v>
      </c>
      <c r="P1721" t="str">
        <f>VLOOKUP(Table58[[#This Row],[CONTROLN]],vlookup_table[],5,FALSE)</f>
        <v>T3</v>
      </c>
      <c r="Q1721">
        <f>VLOOKUP(Table58[[#This Row],[CONTROLN]],vlookup_table[],7,FALSE)</f>
        <v>18</v>
      </c>
      <c r="R1721" t="str">
        <f t="shared" si="78"/>
        <v/>
      </c>
      <c r="S17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21" t="str">
        <f>IF(Table58[[#This Row],[GENDER]]="M","Hombre","Mujer")</f>
        <v>Mujer</v>
      </c>
      <c r="U1721" t="str">
        <f>_xlfn.CONCAT(Table58[[#This Row],[STATE]]," ", Table58[[#This Row],[DOMAIN]])</f>
        <v>IN T3</v>
      </c>
      <c r="V1721" s="2">
        <f t="shared" ca="1" si="79"/>
        <v>45915</v>
      </c>
      <c r="W1721" s="3">
        <f t="shared" ca="1" si="80"/>
        <v>45915.408431249998</v>
      </c>
      <c r="X1721">
        <f>ROUND(Table58[[#This Row],[AVGGIFT]],1)</f>
        <v>13</v>
      </c>
    </row>
    <row r="1722" spans="1:24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  <c r="N1722">
        <f>VLOOKUP(Table58[[#This Row],[CONTROLN]],vlookup_table[],2,FALSE)</f>
        <v>0</v>
      </c>
      <c r="O1722">
        <f>VLOOKUP(Table58[[#This Row],[CONTROLN]],vlookup_table[],4,FALSE)</f>
        <v>3701</v>
      </c>
      <c r="P1722" t="str">
        <f>VLOOKUP(Table58[[#This Row],[CONTROLN]],vlookup_table[],5,FALSE)</f>
        <v>C2</v>
      </c>
      <c r="Q1722">
        <f>VLOOKUP(Table58[[#This Row],[CONTROLN]],vlookup_table[],7,FALSE)</f>
        <v>3</v>
      </c>
      <c r="R1722">
        <f t="shared" si="78"/>
        <v>60</v>
      </c>
      <c r="S17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22" t="str">
        <f>IF(Table58[[#This Row],[GENDER]]="M","Hombre","Mujer")</f>
        <v>Mujer</v>
      </c>
      <c r="U1722" t="str">
        <f>_xlfn.CONCAT(Table58[[#This Row],[STATE]]," ", Table58[[#This Row],[DOMAIN]])</f>
        <v>MN C2</v>
      </c>
      <c r="V1722" s="2">
        <f t="shared" ca="1" si="79"/>
        <v>45915</v>
      </c>
      <c r="W1722" s="3">
        <f t="shared" ca="1" si="80"/>
        <v>45915.408431249998</v>
      </c>
      <c r="X1722">
        <f>ROUND(Table58[[#This Row],[AVGGIFT]],1)</f>
        <v>3.2</v>
      </c>
    </row>
    <row r="1723" spans="1:24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  <c r="N1723">
        <f>VLOOKUP(Table58[[#This Row],[CONTROLN]],vlookup_table[],2,FALSE)</f>
        <v>3</v>
      </c>
      <c r="O1723">
        <f>VLOOKUP(Table58[[#This Row],[CONTROLN]],vlookup_table[],4,FALSE)</f>
        <v>5104</v>
      </c>
      <c r="P1723" t="str">
        <f>VLOOKUP(Table58[[#This Row],[CONTROLN]],vlookup_table[],5,FALSE)</f>
        <v>T2</v>
      </c>
      <c r="Q1723">
        <f>VLOOKUP(Table58[[#This Row],[CONTROLN]],vlookup_table[],7,FALSE)</f>
        <v>14</v>
      </c>
      <c r="R1723">
        <f t="shared" si="78"/>
        <v>46</v>
      </c>
      <c r="S17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23" t="str">
        <f>IF(Table58[[#This Row],[GENDER]]="M","Hombre","Mujer")</f>
        <v>Mujer</v>
      </c>
      <c r="U1723" t="str">
        <f>_xlfn.CONCAT(Table58[[#This Row],[STATE]]," ", Table58[[#This Row],[DOMAIN]])</f>
        <v>KS T2</v>
      </c>
      <c r="V1723" s="2">
        <f t="shared" ca="1" si="79"/>
        <v>45915</v>
      </c>
      <c r="W1723" s="3">
        <f t="shared" ca="1" si="80"/>
        <v>45915.408431249998</v>
      </c>
      <c r="X1723">
        <f>ROUND(Table58[[#This Row],[AVGGIFT]],1)</f>
        <v>10</v>
      </c>
    </row>
    <row r="1724" spans="1:24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  <c r="N1724">
        <f>VLOOKUP(Table58[[#This Row],[CONTROLN]],vlookup_table[],2,FALSE)</f>
        <v>1</v>
      </c>
      <c r="O1724">
        <f>VLOOKUP(Table58[[#This Row],[CONTROLN]],vlookup_table[],4,FALSE)</f>
        <v>2806</v>
      </c>
      <c r="P1724" t="str">
        <f>VLOOKUP(Table58[[#This Row],[CONTROLN]],vlookup_table[],5,FALSE)</f>
        <v>R2</v>
      </c>
      <c r="Q1724">
        <f>VLOOKUP(Table58[[#This Row],[CONTROLN]],vlookup_table[],7,FALSE)</f>
        <v>5</v>
      </c>
      <c r="R1724">
        <f t="shared" si="78"/>
        <v>69</v>
      </c>
      <c r="S17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24" t="str">
        <f>IF(Table58[[#This Row],[GENDER]]="M","Hombre","Mujer")</f>
        <v>Hombre</v>
      </c>
      <c r="U1724" t="str">
        <f>_xlfn.CONCAT(Table58[[#This Row],[STATE]]," ", Table58[[#This Row],[DOMAIN]])</f>
        <v>NC R2</v>
      </c>
      <c r="V1724" s="2">
        <f t="shared" ca="1" si="79"/>
        <v>45915</v>
      </c>
      <c r="W1724" s="3">
        <f t="shared" ca="1" si="80"/>
        <v>45915.408431249998</v>
      </c>
      <c r="X1724">
        <f>ROUND(Table58[[#This Row],[AVGGIFT]],1)</f>
        <v>4.2</v>
      </c>
    </row>
    <row r="1725" spans="1:24" x14ac:dyDescent="0.35">
      <c r="A1725">
        <v>49519</v>
      </c>
      <c r="B1725" t="s">
        <v>44</v>
      </c>
      <c r="C1725" t="s">
        <v>14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  <c r="N1725">
        <f>VLOOKUP(Table58[[#This Row],[CONTROLN]],vlookup_table[],2,FALSE)</f>
        <v>2</v>
      </c>
      <c r="O1725">
        <f>VLOOKUP(Table58[[#This Row],[CONTROLN]],vlookup_table[],4,FALSE)</f>
        <v>4007</v>
      </c>
      <c r="P1725" t="str">
        <f>VLOOKUP(Table58[[#This Row],[CONTROLN]],vlookup_table[],5,FALSE)</f>
        <v>S3</v>
      </c>
      <c r="Q1725">
        <f>VLOOKUP(Table58[[#This Row],[CONTROLN]],vlookup_table[],7,FALSE)</f>
        <v>5</v>
      </c>
      <c r="R1725">
        <f t="shared" si="78"/>
        <v>56</v>
      </c>
      <c r="S17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25" t="str">
        <f>IF(Table58[[#This Row],[GENDER]]="M","Hombre","Mujer")</f>
        <v>Hombre</v>
      </c>
      <c r="U1725" t="str">
        <f>_xlfn.CONCAT(Table58[[#This Row],[STATE]]," ", Table58[[#This Row],[DOMAIN]])</f>
        <v>AL S3</v>
      </c>
      <c r="V1725" s="2">
        <f t="shared" ca="1" si="79"/>
        <v>45915</v>
      </c>
      <c r="W1725" s="3">
        <f t="shared" ca="1" si="80"/>
        <v>45915.408431249998</v>
      </c>
      <c r="X1725">
        <f>ROUND(Table58[[#This Row],[AVGGIFT]],1)</f>
        <v>6.5</v>
      </c>
    </row>
    <row r="1726" spans="1:24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  <c r="N1726">
        <f>VLOOKUP(Table58[[#This Row],[CONTROLN]],vlookup_table[],2,FALSE)</f>
        <v>1002</v>
      </c>
      <c r="O1726">
        <f>VLOOKUP(Table58[[#This Row],[CONTROLN]],vlookup_table[],4,FALSE)</f>
        <v>4201</v>
      </c>
      <c r="P1726" t="str">
        <f>VLOOKUP(Table58[[#This Row],[CONTROLN]],vlookup_table[],5,FALSE)</f>
        <v>R2</v>
      </c>
      <c r="Q1726">
        <f>VLOOKUP(Table58[[#This Row],[CONTROLN]],vlookup_table[],7,FALSE)</f>
        <v>4</v>
      </c>
      <c r="R1726">
        <f t="shared" si="78"/>
        <v>55</v>
      </c>
      <c r="S17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26" t="str">
        <f>IF(Table58[[#This Row],[GENDER]]="M","Hombre","Mujer")</f>
        <v>Hombre</v>
      </c>
      <c r="U1726" t="str">
        <f>_xlfn.CONCAT(Table58[[#This Row],[STATE]]," ", Table58[[#This Row],[DOMAIN]])</f>
        <v>IN R2</v>
      </c>
      <c r="V1726" s="2">
        <f t="shared" ca="1" si="79"/>
        <v>45915</v>
      </c>
      <c r="W1726" s="3">
        <f t="shared" ca="1" si="80"/>
        <v>45915.408431249998</v>
      </c>
      <c r="X1726">
        <f>ROUND(Table58[[#This Row],[AVGGIFT]],1)</f>
        <v>4.5</v>
      </c>
    </row>
    <row r="1727" spans="1:24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  <c r="N1727">
        <f>VLOOKUP(Table58[[#This Row],[CONTROLN]],vlookup_table[],2,FALSE)</f>
        <v>0</v>
      </c>
      <c r="O1727">
        <f>VLOOKUP(Table58[[#This Row],[CONTROLN]],vlookup_table[],4,FALSE)</f>
        <v>2201</v>
      </c>
      <c r="P1727" t="str">
        <f>VLOOKUP(Table58[[#This Row],[CONTROLN]],vlookup_table[],5,FALSE)</f>
        <v>C2</v>
      </c>
      <c r="Q1727">
        <f>VLOOKUP(Table58[[#This Row],[CONTROLN]],vlookup_table[],7,FALSE)</f>
        <v>5</v>
      </c>
      <c r="R1727">
        <f t="shared" si="78"/>
        <v>75</v>
      </c>
      <c r="S17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27" t="str">
        <f>IF(Table58[[#This Row],[GENDER]]="M","Hombre","Mujer")</f>
        <v>Mujer</v>
      </c>
      <c r="U1727" t="str">
        <f>_xlfn.CONCAT(Table58[[#This Row],[STATE]]," ", Table58[[#This Row],[DOMAIN]])</f>
        <v>FL C2</v>
      </c>
      <c r="V1727" s="2">
        <f t="shared" ca="1" si="79"/>
        <v>45915</v>
      </c>
      <c r="W1727" s="3">
        <f t="shared" ca="1" si="80"/>
        <v>45915.408431249998</v>
      </c>
      <c r="X1727">
        <f>ROUND(Table58[[#This Row],[AVGGIFT]],1)</f>
        <v>4.9000000000000004</v>
      </c>
    </row>
    <row r="1728" spans="1:24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  <c r="N1728">
        <f>VLOOKUP(Table58[[#This Row],[CONTROLN]],vlookup_table[],2,FALSE)</f>
        <v>2</v>
      </c>
      <c r="O1728">
        <f>VLOOKUP(Table58[[#This Row],[CONTROLN]],vlookup_table[],4,FALSE)</f>
        <v>1502</v>
      </c>
      <c r="P1728" t="str">
        <f>VLOOKUP(Table58[[#This Row],[CONTROLN]],vlookup_table[],5,FALSE)</f>
        <v>R3</v>
      </c>
      <c r="Q1728">
        <f>VLOOKUP(Table58[[#This Row],[CONTROLN]],vlookup_table[],7,FALSE)</f>
        <v>10</v>
      </c>
      <c r="R1728">
        <f t="shared" si="78"/>
        <v>82</v>
      </c>
      <c r="S17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28" t="str">
        <f>IF(Table58[[#This Row],[GENDER]]="M","Hombre","Mujer")</f>
        <v>Mujer</v>
      </c>
      <c r="U1728" t="str">
        <f>_xlfn.CONCAT(Table58[[#This Row],[STATE]]," ", Table58[[#This Row],[DOMAIN]])</f>
        <v>TX R3</v>
      </c>
      <c r="V1728" s="2">
        <f t="shared" ca="1" si="79"/>
        <v>45915</v>
      </c>
      <c r="W1728" s="3">
        <f t="shared" ca="1" si="80"/>
        <v>45915.408431249998</v>
      </c>
      <c r="X1728">
        <f>ROUND(Table58[[#This Row],[AVGGIFT]],1)</f>
        <v>8.3000000000000007</v>
      </c>
    </row>
    <row r="1729" spans="1:24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  <c r="N1729">
        <f>VLOOKUP(Table58[[#This Row],[CONTROLN]],vlookup_table[],2,FALSE)</f>
        <v>1002</v>
      </c>
      <c r="O1729">
        <f>VLOOKUP(Table58[[#This Row],[CONTROLN]],vlookup_table[],4,FALSE)</f>
        <v>0</v>
      </c>
      <c r="P1729" t="str">
        <f>VLOOKUP(Table58[[#This Row],[CONTROLN]],vlookup_table[],5,FALSE)</f>
        <v>S3</v>
      </c>
      <c r="Q1729">
        <f>VLOOKUP(Table58[[#This Row],[CONTROLN]],vlookup_table[],7,FALSE)</f>
        <v>10</v>
      </c>
      <c r="R1729" t="str">
        <f t="shared" si="78"/>
        <v/>
      </c>
      <c r="S17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29" t="str">
        <f>IF(Table58[[#This Row],[GENDER]]="M","Hombre","Mujer")</f>
        <v>Hombre</v>
      </c>
      <c r="U1729" t="str">
        <f>_xlfn.CONCAT(Table58[[#This Row],[STATE]]," ", Table58[[#This Row],[DOMAIN]])</f>
        <v>MI S3</v>
      </c>
      <c r="V1729" s="2">
        <f t="shared" ca="1" si="79"/>
        <v>45915</v>
      </c>
      <c r="W1729" s="3">
        <f t="shared" ca="1" si="80"/>
        <v>45915.408431249998</v>
      </c>
      <c r="X1729">
        <f>ROUND(Table58[[#This Row],[AVGGIFT]],1)</f>
        <v>11.7</v>
      </c>
    </row>
    <row r="1730" spans="1:24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  <c r="N1730">
        <f>VLOOKUP(Table58[[#This Row],[CONTROLN]],vlookup_table[],2,FALSE)</f>
        <v>28</v>
      </c>
      <c r="O1730">
        <f>VLOOKUP(Table58[[#This Row],[CONTROLN]],vlookup_table[],4,FALSE)</f>
        <v>2601</v>
      </c>
      <c r="P1730" t="str">
        <f>VLOOKUP(Table58[[#This Row],[CONTROLN]],vlookup_table[],5,FALSE)</f>
        <v>C2</v>
      </c>
      <c r="Q1730">
        <f>VLOOKUP(Table58[[#This Row],[CONTROLN]],vlookup_table[],7,FALSE)</f>
        <v>12</v>
      </c>
      <c r="R1730">
        <f t="shared" ref="R1730:R1793" si="81">IF(OR(O1730="",O1730=0),"",(1997-(1900+INT(O1730/100)))-IF(MOD(O1730,100)&gt;6,1,0))</f>
        <v>71</v>
      </c>
      <c r="S17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30" t="str">
        <f>IF(Table58[[#This Row],[GENDER]]="M","Hombre","Mujer")</f>
        <v>Mujer</v>
      </c>
      <c r="U1730" t="str">
        <f>_xlfn.CONCAT(Table58[[#This Row],[STATE]]," ", Table58[[#This Row],[DOMAIN]])</f>
        <v>FL C2</v>
      </c>
      <c r="V1730" s="2">
        <f t="shared" ref="V1730:V1793" ca="1" si="82">TODAY()</f>
        <v>45915</v>
      </c>
      <c r="W1730" s="3">
        <f t="shared" ref="W1730:W1793" ca="1" si="83">NOW()</f>
        <v>45915.408431249998</v>
      </c>
      <c r="X1730">
        <f>ROUND(Table58[[#This Row],[AVGGIFT]],1)</f>
        <v>7.2</v>
      </c>
    </row>
    <row r="1731" spans="1:24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  <c r="N1731">
        <f>VLOOKUP(Table58[[#This Row],[CONTROLN]],vlookup_table[],2,FALSE)</f>
        <v>0</v>
      </c>
      <c r="O1731">
        <f>VLOOKUP(Table58[[#This Row],[CONTROLN]],vlookup_table[],4,FALSE)</f>
        <v>1706</v>
      </c>
      <c r="P1731" t="str">
        <f>VLOOKUP(Table58[[#This Row],[CONTROLN]],vlookup_table[],5,FALSE)</f>
        <v>S2</v>
      </c>
      <c r="Q1731">
        <f>VLOOKUP(Table58[[#This Row],[CONTROLN]],vlookup_table[],7,FALSE)</f>
        <v>23</v>
      </c>
      <c r="R1731">
        <f t="shared" si="81"/>
        <v>80</v>
      </c>
      <c r="S17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31" t="str">
        <f>IF(Table58[[#This Row],[GENDER]]="M","Hombre","Mujer")</f>
        <v>Hombre</v>
      </c>
      <c r="U1731" t="str">
        <f>_xlfn.CONCAT(Table58[[#This Row],[STATE]]," ", Table58[[#This Row],[DOMAIN]])</f>
        <v>KS S2</v>
      </c>
      <c r="V1731" s="2">
        <f t="shared" ca="1" si="82"/>
        <v>45915</v>
      </c>
      <c r="W1731" s="3">
        <f t="shared" ca="1" si="83"/>
        <v>45915.408431249998</v>
      </c>
      <c r="X1731">
        <f>ROUND(Table58[[#This Row],[AVGGIFT]],1)</f>
        <v>12.6</v>
      </c>
    </row>
    <row r="1732" spans="1:24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  <c r="N1732">
        <f>VLOOKUP(Table58[[#This Row],[CONTROLN]],vlookup_table[],2,FALSE)</f>
        <v>0</v>
      </c>
      <c r="O1732">
        <f>VLOOKUP(Table58[[#This Row],[CONTROLN]],vlookup_table[],4,FALSE)</f>
        <v>5401</v>
      </c>
      <c r="P1732" t="str">
        <f>VLOOKUP(Table58[[#This Row],[CONTROLN]],vlookup_table[],5,FALSE)</f>
        <v>R2</v>
      </c>
      <c r="Q1732">
        <f>VLOOKUP(Table58[[#This Row],[CONTROLN]],vlookup_table[],7,FALSE)</f>
        <v>10</v>
      </c>
      <c r="R1732">
        <f t="shared" si="81"/>
        <v>43</v>
      </c>
      <c r="S17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32" t="str">
        <f>IF(Table58[[#This Row],[GENDER]]="M","Hombre","Mujer")</f>
        <v>Mujer</v>
      </c>
      <c r="U1732" t="str">
        <f>_xlfn.CONCAT(Table58[[#This Row],[STATE]]," ", Table58[[#This Row],[DOMAIN]])</f>
        <v>GA R2</v>
      </c>
      <c r="V1732" s="2">
        <f t="shared" ca="1" si="82"/>
        <v>45915</v>
      </c>
      <c r="W1732" s="3">
        <f t="shared" ca="1" si="83"/>
        <v>45915.408431249998</v>
      </c>
      <c r="X1732">
        <f>ROUND(Table58[[#This Row],[AVGGIFT]],1)</f>
        <v>10</v>
      </c>
    </row>
    <row r="1733" spans="1:24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  <c r="N1733">
        <f>VLOOKUP(Table58[[#This Row],[CONTROLN]],vlookup_table[],2,FALSE)</f>
        <v>1</v>
      </c>
      <c r="O1733">
        <f>VLOOKUP(Table58[[#This Row],[CONTROLN]],vlookup_table[],4,FALSE)</f>
        <v>1101</v>
      </c>
      <c r="P1733" t="str">
        <f>VLOOKUP(Table58[[#This Row],[CONTROLN]],vlookup_table[],5,FALSE)</f>
        <v>S3</v>
      </c>
      <c r="Q1733">
        <f>VLOOKUP(Table58[[#This Row],[CONTROLN]],vlookup_table[],7,FALSE)</f>
        <v>12</v>
      </c>
      <c r="R1733">
        <f t="shared" si="81"/>
        <v>86</v>
      </c>
      <c r="S17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33" t="str">
        <f>IF(Table58[[#This Row],[GENDER]]="M","Hombre","Mujer")</f>
        <v>Hombre</v>
      </c>
      <c r="U1733" t="str">
        <f>_xlfn.CONCAT(Table58[[#This Row],[STATE]]," ", Table58[[#This Row],[DOMAIN]])</f>
        <v>CA S3</v>
      </c>
      <c r="V1733" s="2">
        <f t="shared" ca="1" si="82"/>
        <v>45915</v>
      </c>
      <c r="W1733" s="3">
        <f t="shared" ca="1" si="83"/>
        <v>45915.408431249998</v>
      </c>
      <c r="X1733">
        <f>ROUND(Table58[[#This Row],[AVGGIFT]],1)</f>
        <v>7</v>
      </c>
    </row>
    <row r="1734" spans="1:24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  <c r="N1734">
        <f>VLOOKUP(Table58[[#This Row],[CONTROLN]],vlookup_table[],2,FALSE)</f>
        <v>0</v>
      </c>
      <c r="O1734">
        <f>VLOOKUP(Table58[[#This Row],[CONTROLN]],vlookup_table[],4,FALSE)</f>
        <v>3901</v>
      </c>
      <c r="P1734" t="str">
        <f>VLOOKUP(Table58[[#This Row],[CONTROLN]],vlookup_table[],5,FALSE)</f>
        <v>C1</v>
      </c>
      <c r="Q1734">
        <f>VLOOKUP(Table58[[#This Row],[CONTROLN]],vlookup_table[],7,FALSE)</f>
        <v>17</v>
      </c>
      <c r="R1734">
        <f t="shared" si="81"/>
        <v>58</v>
      </c>
      <c r="S17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34" t="str">
        <f>IF(Table58[[#This Row],[GENDER]]="M","Hombre","Mujer")</f>
        <v>Mujer</v>
      </c>
      <c r="U1734" t="str">
        <f>_xlfn.CONCAT(Table58[[#This Row],[STATE]]," ", Table58[[#This Row],[DOMAIN]])</f>
        <v>IL C1</v>
      </c>
      <c r="V1734" s="2">
        <f t="shared" ca="1" si="82"/>
        <v>45915</v>
      </c>
      <c r="W1734" s="3">
        <f t="shared" ca="1" si="83"/>
        <v>45915.408431249998</v>
      </c>
      <c r="X1734">
        <f>ROUND(Table58[[#This Row],[AVGGIFT]],1)</f>
        <v>14.3</v>
      </c>
    </row>
    <row r="1735" spans="1:24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  <c r="N1735">
        <f>VLOOKUP(Table58[[#This Row],[CONTROLN]],vlookup_table[],2,FALSE)</f>
        <v>1</v>
      </c>
      <c r="O1735">
        <f>VLOOKUP(Table58[[#This Row],[CONTROLN]],vlookup_table[],4,FALSE)</f>
        <v>3503</v>
      </c>
      <c r="P1735" t="str">
        <f>VLOOKUP(Table58[[#This Row],[CONTROLN]],vlookup_table[],5,FALSE)</f>
        <v>U1</v>
      </c>
      <c r="Q1735">
        <f>VLOOKUP(Table58[[#This Row],[CONTROLN]],vlookup_table[],7,FALSE)</f>
        <v>15</v>
      </c>
      <c r="R1735">
        <f t="shared" si="81"/>
        <v>62</v>
      </c>
      <c r="S17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35" t="str">
        <f>IF(Table58[[#This Row],[GENDER]]="M","Hombre","Mujer")</f>
        <v>Hombre</v>
      </c>
      <c r="U1735" t="str">
        <f>_xlfn.CONCAT(Table58[[#This Row],[STATE]]," ", Table58[[#This Row],[DOMAIN]])</f>
        <v>IL U1</v>
      </c>
      <c r="V1735" s="2">
        <f t="shared" ca="1" si="82"/>
        <v>45915</v>
      </c>
      <c r="W1735" s="3">
        <f t="shared" ca="1" si="83"/>
        <v>45915.408431249998</v>
      </c>
      <c r="X1735">
        <f>ROUND(Table58[[#This Row],[AVGGIFT]],1)</f>
        <v>10.6</v>
      </c>
    </row>
    <row r="1736" spans="1:24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  <c r="N1736">
        <f>VLOOKUP(Table58[[#This Row],[CONTROLN]],vlookup_table[],2,FALSE)</f>
        <v>0</v>
      </c>
      <c r="O1736">
        <f>VLOOKUP(Table58[[#This Row],[CONTROLN]],vlookup_table[],4,FALSE)</f>
        <v>0</v>
      </c>
      <c r="P1736" t="str">
        <f>VLOOKUP(Table58[[#This Row],[CONTROLN]],vlookup_table[],5,FALSE)</f>
        <v>T2</v>
      </c>
      <c r="Q1736">
        <f>VLOOKUP(Table58[[#This Row],[CONTROLN]],vlookup_table[],7,FALSE)</f>
        <v>10</v>
      </c>
      <c r="R1736" t="str">
        <f t="shared" si="81"/>
        <v/>
      </c>
      <c r="S17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36" t="str">
        <f>IF(Table58[[#This Row],[GENDER]]="M","Hombre","Mujer")</f>
        <v>Mujer</v>
      </c>
      <c r="U1736" t="str">
        <f>_xlfn.CONCAT(Table58[[#This Row],[STATE]]," ", Table58[[#This Row],[DOMAIN]])</f>
        <v>GA T2</v>
      </c>
      <c r="V1736" s="2">
        <f t="shared" ca="1" si="82"/>
        <v>45915</v>
      </c>
      <c r="W1736" s="3">
        <f t="shared" ca="1" si="83"/>
        <v>45915.408431249998</v>
      </c>
      <c r="X1736">
        <f>ROUND(Table58[[#This Row],[AVGGIFT]],1)</f>
        <v>10</v>
      </c>
    </row>
    <row r="1737" spans="1:24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  <c r="N1737">
        <f>VLOOKUP(Table58[[#This Row],[CONTROLN]],vlookup_table[],2,FALSE)</f>
        <v>0</v>
      </c>
      <c r="O1737">
        <f>VLOOKUP(Table58[[#This Row],[CONTROLN]],vlookup_table[],4,FALSE)</f>
        <v>5005</v>
      </c>
      <c r="P1737" t="str">
        <f>VLOOKUP(Table58[[#This Row],[CONTROLN]],vlookup_table[],5,FALSE)</f>
        <v>S2</v>
      </c>
      <c r="Q1737">
        <f>VLOOKUP(Table58[[#This Row],[CONTROLN]],vlookup_table[],7,FALSE)</f>
        <v>8</v>
      </c>
      <c r="R1737">
        <f t="shared" si="81"/>
        <v>47</v>
      </c>
      <c r="S17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37" t="str">
        <f>IF(Table58[[#This Row],[GENDER]]="M","Hombre","Mujer")</f>
        <v>Mujer</v>
      </c>
      <c r="U1737" t="str">
        <f>_xlfn.CONCAT(Table58[[#This Row],[STATE]]," ", Table58[[#This Row],[DOMAIN]])</f>
        <v>TX S2</v>
      </c>
      <c r="V1737" s="2">
        <f t="shared" ca="1" si="82"/>
        <v>45915</v>
      </c>
      <c r="W1737" s="3">
        <f t="shared" ca="1" si="83"/>
        <v>45915.408431249998</v>
      </c>
      <c r="X1737">
        <f>ROUND(Table58[[#This Row],[AVGGIFT]],1)</f>
        <v>7.1</v>
      </c>
    </row>
    <row r="1738" spans="1:24" x14ac:dyDescent="0.35">
      <c r="A1738">
        <v>52330</v>
      </c>
      <c r="B1738" t="s">
        <v>108</v>
      </c>
      <c r="C1738" t="s">
        <v>109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  <c r="N1738">
        <f>VLOOKUP(Table58[[#This Row],[CONTROLN]],vlookup_table[],2,FALSE)</f>
        <v>0</v>
      </c>
      <c r="O1738">
        <f>VLOOKUP(Table58[[#This Row],[CONTROLN]],vlookup_table[],4,FALSE)</f>
        <v>2801</v>
      </c>
      <c r="P1738" t="str">
        <f>VLOOKUP(Table58[[#This Row],[CONTROLN]],vlookup_table[],5,FALSE)</f>
        <v>T2</v>
      </c>
      <c r="Q1738">
        <f>VLOOKUP(Table58[[#This Row],[CONTROLN]],vlookup_table[],7,FALSE)</f>
        <v>3</v>
      </c>
      <c r="R1738">
        <f t="shared" si="81"/>
        <v>69</v>
      </c>
      <c r="S17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38" t="str">
        <f>IF(Table58[[#This Row],[GENDER]]="M","Hombre","Mujer")</f>
        <v>Mujer</v>
      </c>
      <c r="U1738" t="str">
        <f>_xlfn.CONCAT(Table58[[#This Row],[STATE]]," ", Table58[[#This Row],[DOMAIN]])</f>
        <v>TE T2</v>
      </c>
      <c r="V1738" s="2">
        <f t="shared" ca="1" si="82"/>
        <v>45915</v>
      </c>
      <c r="W1738" s="3">
        <f t="shared" ca="1" si="83"/>
        <v>45915.408431249998</v>
      </c>
      <c r="X1738">
        <f>ROUND(Table58[[#This Row],[AVGGIFT]],1)</f>
        <v>4.5</v>
      </c>
    </row>
    <row r="1739" spans="1:24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  <c r="N1739">
        <f>VLOOKUP(Table58[[#This Row],[CONTROLN]],vlookup_table[],2,FALSE)</f>
        <v>1</v>
      </c>
      <c r="O1739">
        <f>VLOOKUP(Table58[[#This Row],[CONTROLN]],vlookup_table[],4,FALSE)</f>
        <v>3501</v>
      </c>
      <c r="P1739" t="str">
        <f>VLOOKUP(Table58[[#This Row],[CONTROLN]],vlookup_table[],5,FALSE)</f>
        <v>T2</v>
      </c>
      <c r="Q1739">
        <f>VLOOKUP(Table58[[#This Row],[CONTROLN]],vlookup_table[],7,FALSE)</f>
        <v>5</v>
      </c>
      <c r="R1739">
        <f t="shared" si="81"/>
        <v>62</v>
      </c>
      <c r="S17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39" t="str">
        <f>IF(Table58[[#This Row],[GENDER]]="M","Hombre","Mujer")</f>
        <v>Hombre</v>
      </c>
      <c r="U1739" t="str">
        <f>_xlfn.CONCAT(Table58[[#This Row],[STATE]]," ", Table58[[#This Row],[DOMAIN]])</f>
        <v>KS T2</v>
      </c>
      <c r="V1739" s="2">
        <f t="shared" ca="1" si="82"/>
        <v>45915</v>
      </c>
      <c r="W1739" s="3">
        <f t="shared" ca="1" si="83"/>
        <v>45915.408431249998</v>
      </c>
      <c r="X1739">
        <f>ROUND(Table58[[#This Row],[AVGGIFT]],1)</f>
        <v>4.2</v>
      </c>
    </row>
    <row r="1740" spans="1:24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  <c r="N1740">
        <f>VLOOKUP(Table58[[#This Row],[CONTROLN]],vlookup_table[],2,FALSE)</f>
        <v>2</v>
      </c>
      <c r="O1740">
        <f>VLOOKUP(Table58[[#This Row],[CONTROLN]],vlookup_table[],4,FALSE)</f>
        <v>4801</v>
      </c>
      <c r="P1740" t="str">
        <f>VLOOKUP(Table58[[#This Row],[CONTROLN]],vlookup_table[],5,FALSE)</f>
        <v>T3</v>
      </c>
      <c r="Q1740">
        <f>VLOOKUP(Table58[[#This Row],[CONTROLN]],vlookup_table[],7,FALSE)</f>
        <v>20</v>
      </c>
      <c r="R1740">
        <f t="shared" si="81"/>
        <v>49</v>
      </c>
      <c r="S17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40" t="str">
        <f>IF(Table58[[#This Row],[GENDER]]="M","Hombre","Mujer")</f>
        <v>Mujer</v>
      </c>
      <c r="U1740" t="str">
        <f>_xlfn.CONCAT(Table58[[#This Row],[STATE]]," ", Table58[[#This Row],[DOMAIN]])</f>
        <v>OR T3</v>
      </c>
      <c r="V1740" s="2">
        <f t="shared" ca="1" si="82"/>
        <v>45915</v>
      </c>
      <c r="W1740" s="3">
        <f t="shared" ca="1" si="83"/>
        <v>45915.408431249998</v>
      </c>
      <c r="X1740">
        <f>ROUND(Table58[[#This Row],[AVGGIFT]],1)</f>
        <v>20</v>
      </c>
    </row>
    <row r="1741" spans="1:24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  <c r="N1741">
        <f>VLOOKUP(Table58[[#This Row],[CONTROLN]],vlookup_table[],2,FALSE)</f>
        <v>2</v>
      </c>
      <c r="O1741">
        <f>VLOOKUP(Table58[[#This Row],[CONTROLN]],vlookup_table[],4,FALSE)</f>
        <v>0</v>
      </c>
      <c r="P1741" t="str">
        <f>VLOOKUP(Table58[[#This Row],[CONTROLN]],vlookup_table[],5,FALSE)</f>
        <v>T2</v>
      </c>
      <c r="Q1741">
        <f>VLOOKUP(Table58[[#This Row],[CONTROLN]],vlookup_table[],7,FALSE)</f>
        <v>12</v>
      </c>
      <c r="R1741" t="str">
        <f t="shared" si="81"/>
        <v/>
      </c>
      <c r="S17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41" t="str">
        <f>IF(Table58[[#This Row],[GENDER]]="M","Hombre","Mujer")</f>
        <v>Hombre</v>
      </c>
      <c r="U1741" t="str">
        <f>_xlfn.CONCAT(Table58[[#This Row],[STATE]]," ", Table58[[#This Row],[DOMAIN]])</f>
        <v>NC T2</v>
      </c>
      <c r="V1741" s="2">
        <f t="shared" ca="1" si="82"/>
        <v>45915</v>
      </c>
      <c r="W1741" s="3">
        <f t="shared" ca="1" si="83"/>
        <v>45915.408431249998</v>
      </c>
      <c r="X1741">
        <f>ROUND(Table58[[#This Row],[AVGGIFT]],1)</f>
        <v>7.5</v>
      </c>
    </row>
    <row r="1742" spans="1:24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  <c r="N1742">
        <f>VLOOKUP(Table58[[#This Row],[CONTROLN]],vlookup_table[],2,FALSE)</f>
        <v>1</v>
      </c>
      <c r="O1742">
        <f>VLOOKUP(Table58[[#This Row],[CONTROLN]],vlookup_table[],4,FALSE)</f>
        <v>0</v>
      </c>
      <c r="P1742" t="str">
        <f>VLOOKUP(Table58[[#This Row],[CONTROLN]],vlookup_table[],5,FALSE)</f>
        <v>S1</v>
      </c>
      <c r="Q1742">
        <f>VLOOKUP(Table58[[#This Row],[CONTROLN]],vlookup_table[],7,FALSE)</f>
        <v>5</v>
      </c>
      <c r="R1742" t="str">
        <f t="shared" si="81"/>
        <v/>
      </c>
      <c r="S17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42" t="str">
        <f>IF(Table58[[#This Row],[GENDER]]="M","Hombre","Mujer")</f>
        <v>Hombre</v>
      </c>
      <c r="U1742" t="str">
        <f>_xlfn.CONCAT(Table58[[#This Row],[STATE]]," ", Table58[[#This Row],[DOMAIN]])</f>
        <v>KY S1</v>
      </c>
      <c r="V1742" s="2">
        <f t="shared" ca="1" si="82"/>
        <v>45915</v>
      </c>
      <c r="W1742" s="3">
        <f t="shared" ca="1" si="83"/>
        <v>45915.408431249998</v>
      </c>
      <c r="X1742">
        <f>ROUND(Table58[[#This Row],[AVGGIFT]],1)</f>
        <v>7.7</v>
      </c>
    </row>
    <row r="1743" spans="1:24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  <c r="N1743">
        <f>VLOOKUP(Table58[[#This Row],[CONTROLN]],vlookup_table[],2,FALSE)</f>
        <v>28</v>
      </c>
      <c r="O1743">
        <f>VLOOKUP(Table58[[#This Row],[CONTROLN]],vlookup_table[],4,FALSE)</f>
        <v>3801</v>
      </c>
      <c r="P1743" t="str">
        <f>VLOOKUP(Table58[[#This Row],[CONTROLN]],vlookup_table[],5,FALSE)</f>
        <v>R2</v>
      </c>
      <c r="Q1743">
        <f>VLOOKUP(Table58[[#This Row],[CONTROLN]],vlookup_table[],7,FALSE)</f>
        <v>15</v>
      </c>
      <c r="R1743">
        <f t="shared" si="81"/>
        <v>59</v>
      </c>
      <c r="S17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43" t="str">
        <f>IF(Table58[[#This Row],[GENDER]]="M","Hombre","Mujer")</f>
        <v>Mujer</v>
      </c>
      <c r="U1743" t="str">
        <f>_xlfn.CONCAT(Table58[[#This Row],[STATE]]," ", Table58[[#This Row],[DOMAIN]])</f>
        <v>MO R2</v>
      </c>
      <c r="V1743" s="2">
        <f t="shared" ca="1" si="82"/>
        <v>45915</v>
      </c>
      <c r="W1743" s="3">
        <f t="shared" ca="1" si="83"/>
        <v>45915.408431249998</v>
      </c>
      <c r="X1743">
        <f>ROUND(Table58[[#This Row],[AVGGIFT]],1)</f>
        <v>9.3000000000000007</v>
      </c>
    </row>
    <row r="1744" spans="1:24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  <c r="N1744">
        <f>VLOOKUP(Table58[[#This Row],[CONTROLN]],vlookup_table[],2,FALSE)</f>
        <v>0</v>
      </c>
      <c r="O1744">
        <f>VLOOKUP(Table58[[#This Row],[CONTROLN]],vlookup_table[],4,FALSE)</f>
        <v>6408</v>
      </c>
      <c r="P1744" t="str">
        <f>VLOOKUP(Table58[[#This Row],[CONTROLN]],vlookup_table[],5,FALSE)</f>
        <v>S1</v>
      </c>
      <c r="Q1744">
        <f>VLOOKUP(Table58[[#This Row],[CONTROLN]],vlookup_table[],7,FALSE)</f>
        <v>20</v>
      </c>
      <c r="R1744">
        <f t="shared" si="81"/>
        <v>32</v>
      </c>
      <c r="S17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44" t="str">
        <f>IF(Table58[[#This Row],[GENDER]]="M","Hombre","Mujer")</f>
        <v>Mujer</v>
      </c>
      <c r="U1744" t="str">
        <f>_xlfn.CONCAT(Table58[[#This Row],[STATE]]," ", Table58[[#This Row],[DOMAIN]])</f>
        <v>MN S1</v>
      </c>
      <c r="V1744" s="2">
        <f t="shared" ca="1" si="82"/>
        <v>45915</v>
      </c>
      <c r="W1744" s="3">
        <f t="shared" ca="1" si="83"/>
        <v>45915.408431249998</v>
      </c>
      <c r="X1744">
        <f>ROUND(Table58[[#This Row],[AVGGIFT]],1)</f>
        <v>25.1</v>
      </c>
    </row>
    <row r="1745" spans="1:24" x14ac:dyDescent="0.35">
      <c r="A1745">
        <v>83530</v>
      </c>
      <c r="B1745" t="s">
        <v>57</v>
      </c>
      <c r="C1745" t="s">
        <v>109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  <c r="N1745">
        <f>VLOOKUP(Table58[[#This Row],[CONTROLN]],vlookup_table[],2,FALSE)</f>
        <v>0</v>
      </c>
      <c r="O1745">
        <f>VLOOKUP(Table58[[#This Row],[CONTROLN]],vlookup_table[],4,FALSE)</f>
        <v>2207</v>
      </c>
      <c r="P1745" t="str">
        <f>VLOOKUP(Table58[[#This Row],[CONTROLN]],vlookup_table[],5,FALSE)</f>
        <v>U3</v>
      </c>
      <c r="Q1745">
        <f>VLOOKUP(Table58[[#This Row],[CONTROLN]],vlookup_table[],7,FALSE)</f>
        <v>5</v>
      </c>
      <c r="R1745">
        <f t="shared" si="81"/>
        <v>74</v>
      </c>
      <c r="S17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45" t="str">
        <f>IF(Table58[[#This Row],[GENDER]]="M","Hombre","Mujer")</f>
        <v>Mujer</v>
      </c>
      <c r="U1745" t="str">
        <f>_xlfn.CONCAT(Table58[[#This Row],[STATE]]," ", Table58[[#This Row],[DOMAIN]])</f>
        <v>MN U3</v>
      </c>
      <c r="V1745" s="2">
        <f t="shared" ca="1" si="82"/>
        <v>45915</v>
      </c>
      <c r="W1745" s="3">
        <f t="shared" ca="1" si="83"/>
        <v>45915.408431249998</v>
      </c>
      <c r="X1745">
        <f>ROUND(Table58[[#This Row],[AVGGIFT]],1)</f>
        <v>28.6</v>
      </c>
    </row>
    <row r="1746" spans="1:24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  <c r="N1746">
        <f>VLOOKUP(Table58[[#This Row],[CONTROLN]],vlookup_table[],2,FALSE)</f>
        <v>0</v>
      </c>
      <c r="O1746">
        <f>VLOOKUP(Table58[[#This Row],[CONTROLN]],vlookup_table[],4,FALSE)</f>
        <v>3005</v>
      </c>
      <c r="P1746" t="str">
        <f>VLOOKUP(Table58[[#This Row],[CONTROLN]],vlookup_table[],5,FALSE)</f>
        <v>C2</v>
      </c>
      <c r="Q1746">
        <f>VLOOKUP(Table58[[#This Row],[CONTROLN]],vlookup_table[],7,FALSE)</f>
        <v>15</v>
      </c>
      <c r="R1746">
        <f t="shared" si="81"/>
        <v>67</v>
      </c>
      <c r="S17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46" t="str">
        <f>IF(Table58[[#This Row],[GENDER]]="M","Hombre","Mujer")</f>
        <v>Mujer</v>
      </c>
      <c r="U1746" t="str">
        <f>_xlfn.CONCAT(Table58[[#This Row],[STATE]]," ", Table58[[#This Row],[DOMAIN]])</f>
        <v>FL C2</v>
      </c>
      <c r="V1746" s="2">
        <f t="shared" ca="1" si="82"/>
        <v>45915</v>
      </c>
      <c r="W1746" s="3">
        <f t="shared" ca="1" si="83"/>
        <v>45915.408431249998</v>
      </c>
      <c r="X1746">
        <f>ROUND(Table58[[#This Row],[AVGGIFT]],1)</f>
        <v>17.7</v>
      </c>
    </row>
    <row r="1747" spans="1:24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  <c r="N1747">
        <f>VLOOKUP(Table58[[#This Row],[CONTROLN]],vlookup_table[],2,FALSE)</f>
        <v>2</v>
      </c>
      <c r="O1747">
        <f>VLOOKUP(Table58[[#This Row],[CONTROLN]],vlookup_table[],4,FALSE)</f>
        <v>0</v>
      </c>
      <c r="P1747" t="str">
        <f>VLOOKUP(Table58[[#This Row],[CONTROLN]],vlookup_table[],5,FALSE)</f>
        <v>C2</v>
      </c>
      <c r="Q1747">
        <f>VLOOKUP(Table58[[#This Row],[CONTROLN]],vlookup_table[],7,FALSE)</f>
        <v>3</v>
      </c>
      <c r="R1747" t="str">
        <f t="shared" si="81"/>
        <v/>
      </c>
      <c r="S17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47" t="str">
        <f>IF(Table58[[#This Row],[GENDER]]="M","Hombre","Mujer")</f>
        <v>Mujer</v>
      </c>
      <c r="U1747" t="str">
        <f>_xlfn.CONCAT(Table58[[#This Row],[STATE]]," ", Table58[[#This Row],[DOMAIN]])</f>
        <v>WA C2</v>
      </c>
      <c r="V1747" s="2">
        <f t="shared" ca="1" si="82"/>
        <v>45915</v>
      </c>
      <c r="W1747" s="3">
        <f t="shared" ca="1" si="83"/>
        <v>45915.408431249998</v>
      </c>
      <c r="X1747">
        <f>ROUND(Table58[[#This Row],[AVGGIFT]],1)</f>
        <v>3.5</v>
      </c>
    </row>
    <row r="1748" spans="1:24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  <c r="N1748">
        <f>VLOOKUP(Table58[[#This Row],[CONTROLN]],vlookup_table[],2,FALSE)</f>
        <v>0</v>
      </c>
      <c r="O1748">
        <f>VLOOKUP(Table58[[#This Row],[CONTROLN]],vlookup_table[],4,FALSE)</f>
        <v>0</v>
      </c>
      <c r="P1748" t="str">
        <f>VLOOKUP(Table58[[#This Row],[CONTROLN]],vlookup_table[],5,FALSE)</f>
        <v>S1</v>
      </c>
      <c r="Q1748">
        <f>VLOOKUP(Table58[[#This Row],[CONTROLN]],vlookup_table[],7,FALSE)</f>
        <v>5</v>
      </c>
      <c r="R1748" t="str">
        <f t="shared" si="81"/>
        <v/>
      </c>
      <c r="S17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48" t="str">
        <f>IF(Table58[[#This Row],[GENDER]]="M","Hombre","Mujer")</f>
        <v>Mujer</v>
      </c>
      <c r="U1748" t="str">
        <f>_xlfn.CONCAT(Table58[[#This Row],[STATE]]," ", Table58[[#This Row],[DOMAIN]])</f>
        <v>CA S1</v>
      </c>
      <c r="V1748" s="2">
        <f t="shared" ca="1" si="82"/>
        <v>45915</v>
      </c>
      <c r="W1748" s="3">
        <f t="shared" ca="1" si="83"/>
        <v>45915.408431249998</v>
      </c>
      <c r="X1748">
        <f>ROUND(Table58[[#This Row],[AVGGIFT]],1)</f>
        <v>4.4000000000000004</v>
      </c>
    </row>
    <row r="1749" spans="1:24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  <c r="N1749">
        <f>VLOOKUP(Table58[[#This Row],[CONTROLN]],vlookup_table[],2,FALSE)</f>
        <v>0</v>
      </c>
      <c r="O1749">
        <f>VLOOKUP(Table58[[#This Row],[CONTROLN]],vlookup_table[],4,FALSE)</f>
        <v>5301</v>
      </c>
      <c r="P1749" t="str">
        <f>VLOOKUP(Table58[[#This Row],[CONTROLN]],vlookup_table[],5,FALSE)</f>
        <v/>
      </c>
      <c r="Q1749">
        <f>VLOOKUP(Table58[[#This Row],[CONTROLN]],vlookup_table[],7,FALSE)</f>
        <v>10</v>
      </c>
      <c r="R1749">
        <f t="shared" si="81"/>
        <v>44</v>
      </c>
      <c r="S174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49" t="str">
        <f>IF(Table58[[#This Row],[GENDER]]="M","Hombre","Mujer")</f>
        <v>Mujer</v>
      </c>
      <c r="U1749" t="str">
        <f>_xlfn.CONCAT(Table58[[#This Row],[STATE]]," ", Table58[[#This Row],[DOMAIN]])</f>
        <v xml:space="preserve">AL </v>
      </c>
      <c r="V1749" s="2">
        <f t="shared" ca="1" si="82"/>
        <v>45915</v>
      </c>
      <c r="W1749" s="3">
        <f t="shared" ca="1" si="83"/>
        <v>45915.408431249998</v>
      </c>
      <c r="X1749">
        <f>ROUND(Table58[[#This Row],[AVGGIFT]],1)</f>
        <v>10</v>
      </c>
    </row>
    <row r="1750" spans="1:24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  <c r="N1750">
        <f>VLOOKUP(Table58[[#This Row],[CONTROLN]],vlookup_table[],2,FALSE)</f>
        <v>0</v>
      </c>
      <c r="O1750">
        <f>VLOOKUP(Table58[[#This Row],[CONTROLN]],vlookup_table[],4,FALSE)</f>
        <v>0</v>
      </c>
      <c r="P1750" t="str">
        <f>VLOOKUP(Table58[[#This Row],[CONTROLN]],vlookup_table[],5,FALSE)</f>
        <v/>
      </c>
      <c r="Q1750">
        <f>VLOOKUP(Table58[[#This Row],[CONTROLN]],vlookup_table[],7,FALSE)</f>
        <v>7</v>
      </c>
      <c r="R1750" t="str">
        <f t="shared" si="81"/>
        <v/>
      </c>
      <c r="S175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50" t="str">
        <f>IF(Table58[[#This Row],[GENDER]]="M","Hombre","Mujer")</f>
        <v>Mujer</v>
      </c>
      <c r="U1750" t="str">
        <f>_xlfn.CONCAT(Table58[[#This Row],[STATE]]," ", Table58[[#This Row],[DOMAIN]])</f>
        <v xml:space="preserve">WA </v>
      </c>
      <c r="V1750" s="2">
        <f t="shared" ca="1" si="82"/>
        <v>45915</v>
      </c>
      <c r="W1750" s="3">
        <f t="shared" ca="1" si="83"/>
        <v>45915.408431249998</v>
      </c>
      <c r="X1750">
        <f>ROUND(Table58[[#This Row],[AVGGIFT]],1)</f>
        <v>7.8</v>
      </c>
    </row>
    <row r="1751" spans="1:24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  <c r="N1751">
        <f>VLOOKUP(Table58[[#This Row],[CONTROLN]],vlookup_table[],2,FALSE)</f>
        <v>2</v>
      </c>
      <c r="O1751">
        <f>VLOOKUP(Table58[[#This Row],[CONTROLN]],vlookup_table[],4,FALSE)</f>
        <v>4710</v>
      </c>
      <c r="P1751" t="str">
        <f>VLOOKUP(Table58[[#This Row],[CONTROLN]],vlookup_table[],5,FALSE)</f>
        <v>C1</v>
      </c>
      <c r="Q1751">
        <f>VLOOKUP(Table58[[#This Row],[CONTROLN]],vlookup_table[],7,FALSE)</f>
        <v>21</v>
      </c>
      <c r="R1751">
        <f t="shared" si="81"/>
        <v>49</v>
      </c>
      <c r="S17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51" t="str">
        <f>IF(Table58[[#This Row],[GENDER]]="M","Hombre","Mujer")</f>
        <v>Hombre</v>
      </c>
      <c r="U1751" t="str">
        <f>_xlfn.CONCAT(Table58[[#This Row],[STATE]]," ", Table58[[#This Row],[DOMAIN]])</f>
        <v>TX C1</v>
      </c>
      <c r="V1751" s="2">
        <f t="shared" ca="1" si="82"/>
        <v>45915</v>
      </c>
      <c r="W1751" s="3">
        <f t="shared" ca="1" si="83"/>
        <v>45915.408431249998</v>
      </c>
      <c r="X1751">
        <f>ROUND(Table58[[#This Row],[AVGGIFT]],1)</f>
        <v>9.1</v>
      </c>
    </row>
    <row r="1752" spans="1:24" x14ac:dyDescent="0.35">
      <c r="A1752">
        <v>132627</v>
      </c>
      <c r="B1752" t="s">
        <v>67</v>
      </c>
      <c r="C1752" t="s">
        <v>14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  <c r="N1752">
        <f>VLOOKUP(Table58[[#This Row],[CONTROLN]],vlookup_table[],2,FALSE)</f>
        <v>0</v>
      </c>
      <c r="O1752">
        <f>VLOOKUP(Table58[[#This Row],[CONTROLN]],vlookup_table[],4,FALSE)</f>
        <v>3601</v>
      </c>
      <c r="P1752" t="str">
        <f>VLOOKUP(Table58[[#This Row],[CONTROLN]],vlookup_table[],5,FALSE)</f>
        <v>R2</v>
      </c>
      <c r="Q1752">
        <f>VLOOKUP(Table58[[#This Row],[CONTROLN]],vlookup_table[],7,FALSE)</f>
        <v>10</v>
      </c>
      <c r="R1752">
        <f t="shared" si="81"/>
        <v>61</v>
      </c>
      <c r="S17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52" t="str">
        <f>IF(Table58[[#This Row],[GENDER]]="M","Hombre","Mujer")</f>
        <v>Hombre</v>
      </c>
      <c r="U1752" t="str">
        <f>_xlfn.CONCAT(Table58[[#This Row],[STATE]]," ", Table58[[#This Row],[DOMAIN]])</f>
        <v>WY R2</v>
      </c>
      <c r="V1752" s="2">
        <f t="shared" ca="1" si="82"/>
        <v>45915</v>
      </c>
      <c r="W1752" s="3">
        <f t="shared" ca="1" si="83"/>
        <v>45915.408431249998</v>
      </c>
      <c r="X1752">
        <f>ROUND(Table58[[#This Row],[AVGGIFT]],1)</f>
        <v>6.5</v>
      </c>
    </row>
    <row r="1753" spans="1:24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  <c r="N1753">
        <f>VLOOKUP(Table58[[#This Row],[CONTROLN]],vlookup_table[],2,FALSE)</f>
        <v>2</v>
      </c>
      <c r="O1753">
        <f>VLOOKUP(Table58[[#This Row],[CONTROLN]],vlookup_table[],4,FALSE)</f>
        <v>2601</v>
      </c>
      <c r="P1753" t="str">
        <f>VLOOKUP(Table58[[#This Row],[CONTROLN]],vlookup_table[],5,FALSE)</f>
        <v>T1</v>
      </c>
      <c r="Q1753">
        <f>VLOOKUP(Table58[[#This Row],[CONTROLN]],vlookup_table[],7,FALSE)</f>
        <v>20</v>
      </c>
      <c r="R1753">
        <f t="shared" si="81"/>
        <v>71</v>
      </c>
      <c r="S17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53" t="str">
        <f>IF(Table58[[#This Row],[GENDER]]="M","Hombre","Mujer")</f>
        <v>Mujer</v>
      </c>
      <c r="U1753" t="str">
        <f>_xlfn.CONCAT(Table58[[#This Row],[STATE]]," ", Table58[[#This Row],[DOMAIN]])</f>
        <v>CA T1</v>
      </c>
      <c r="V1753" s="2">
        <f t="shared" ca="1" si="82"/>
        <v>45915</v>
      </c>
      <c r="W1753" s="3">
        <f t="shared" ca="1" si="83"/>
        <v>45915.408431249998</v>
      </c>
      <c r="X1753">
        <f>ROUND(Table58[[#This Row],[AVGGIFT]],1)</f>
        <v>21.5</v>
      </c>
    </row>
    <row r="1754" spans="1:24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  <c r="N1754">
        <f>VLOOKUP(Table58[[#This Row],[CONTROLN]],vlookup_table[],2,FALSE)</f>
        <v>0</v>
      </c>
      <c r="O1754">
        <f>VLOOKUP(Table58[[#This Row],[CONTROLN]],vlookup_table[],4,FALSE)</f>
        <v>7701</v>
      </c>
      <c r="P1754" t="str">
        <f>VLOOKUP(Table58[[#This Row],[CONTROLN]],vlookup_table[],5,FALSE)</f>
        <v>S1</v>
      </c>
      <c r="Q1754">
        <f>VLOOKUP(Table58[[#This Row],[CONTROLN]],vlookup_table[],7,FALSE)</f>
        <v>40</v>
      </c>
      <c r="R1754">
        <f t="shared" si="81"/>
        <v>20</v>
      </c>
      <c r="S17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54" t="str">
        <f>IF(Table58[[#This Row],[GENDER]]="M","Hombre","Mujer")</f>
        <v>Hombre</v>
      </c>
      <c r="U1754" t="str">
        <f>_xlfn.CONCAT(Table58[[#This Row],[STATE]]," ", Table58[[#This Row],[DOMAIN]])</f>
        <v>CA S1</v>
      </c>
      <c r="V1754" s="2">
        <f t="shared" ca="1" si="82"/>
        <v>45915</v>
      </c>
      <c r="W1754" s="3">
        <f t="shared" ca="1" si="83"/>
        <v>45915.408431249998</v>
      </c>
      <c r="X1754">
        <f>ROUND(Table58[[#This Row],[AVGGIFT]],1)</f>
        <v>17.5</v>
      </c>
    </row>
    <row r="1755" spans="1:24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  <c r="N1755">
        <f>VLOOKUP(Table58[[#This Row],[CONTROLN]],vlookup_table[],2,FALSE)</f>
        <v>2</v>
      </c>
      <c r="O1755">
        <f>VLOOKUP(Table58[[#This Row],[CONTROLN]],vlookup_table[],4,FALSE)</f>
        <v>2102</v>
      </c>
      <c r="P1755" t="str">
        <f>VLOOKUP(Table58[[#This Row],[CONTROLN]],vlookup_table[],5,FALSE)</f>
        <v>T2</v>
      </c>
      <c r="Q1755">
        <f>VLOOKUP(Table58[[#This Row],[CONTROLN]],vlookup_table[],7,FALSE)</f>
        <v>15</v>
      </c>
      <c r="R1755">
        <f t="shared" si="81"/>
        <v>76</v>
      </c>
      <c r="S17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55" t="str">
        <f>IF(Table58[[#This Row],[GENDER]]="M","Hombre","Mujer")</f>
        <v>Mujer</v>
      </c>
      <c r="U1755" t="str">
        <f>_xlfn.CONCAT(Table58[[#This Row],[STATE]]," ", Table58[[#This Row],[DOMAIN]])</f>
        <v>WA T2</v>
      </c>
      <c r="V1755" s="2">
        <f t="shared" ca="1" si="82"/>
        <v>45915</v>
      </c>
      <c r="W1755" s="3">
        <f t="shared" ca="1" si="83"/>
        <v>45915.408431249998</v>
      </c>
      <c r="X1755">
        <f>ROUND(Table58[[#This Row],[AVGGIFT]],1)</f>
        <v>11.7</v>
      </c>
    </row>
    <row r="1756" spans="1:24" x14ac:dyDescent="0.35">
      <c r="A1756">
        <v>50200</v>
      </c>
      <c r="B1756" t="s">
        <v>108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  <c r="N1756">
        <f>VLOOKUP(Table58[[#This Row],[CONTROLN]],vlookup_table[],2,FALSE)</f>
        <v>2</v>
      </c>
      <c r="O1756">
        <f>VLOOKUP(Table58[[#This Row],[CONTROLN]],vlookup_table[],4,FALSE)</f>
        <v>2201</v>
      </c>
      <c r="P1756" t="str">
        <f>VLOOKUP(Table58[[#This Row],[CONTROLN]],vlookup_table[],5,FALSE)</f>
        <v>C1</v>
      </c>
      <c r="Q1756">
        <f>VLOOKUP(Table58[[#This Row],[CONTROLN]],vlookup_table[],7,FALSE)</f>
        <v>10</v>
      </c>
      <c r="R1756">
        <f t="shared" si="81"/>
        <v>75</v>
      </c>
      <c r="S17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56" t="str">
        <f>IF(Table58[[#This Row],[GENDER]]="M","Hombre","Mujer")</f>
        <v>Hombre</v>
      </c>
      <c r="U1756" t="str">
        <f>_xlfn.CONCAT(Table58[[#This Row],[STATE]]," ", Table58[[#This Row],[DOMAIN]])</f>
        <v>TE C1</v>
      </c>
      <c r="V1756" s="2">
        <f t="shared" ca="1" si="82"/>
        <v>45915</v>
      </c>
      <c r="W1756" s="3">
        <f t="shared" ca="1" si="83"/>
        <v>45915.408431249998</v>
      </c>
      <c r="X1756">
        <f>ROUND(Table58[[#This Row],[AVGGIFT]],1)</f>
        <v>10.8</v>
      </c>
    </row>
    <row r="1757" spans="1:24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  <c r="N1757">
        <f>VLOOKUP(Table58[[#This Row],[CONTROLN]],vlookup_table[],2,FALSE)</f>
        <v>28</v>
      </c>
      <c r="O1757">
        <f>VLOOKUP(Table58[[#This Row],[CONTROLN]],vlookup_table[],4,FALSE)</f>
        <v>0</v>
      </c>
      <c r="P1757" t="str">
        <f>VLOOKUP(Table58[[#This Row],[CONTROLN]],vlookup_table[],5,FALSE)</f>
        <v>S1</v>
      </c>
      <c r="Q1757">
        <f>VLOOKUP(Table58[[#This Row],[CONTROLN]],vlookup_table[],7,FALSE)</f>
        <v>20</v>
      </c>
      <c r="R1757" t="str">
        <f t="shared" si="81"/>
        <v/>
      </c>
      <c r="S17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57" t="str">
        <f>IF(Table58[[#This Row],[GENDER]]="M","Hombre","Mujer")</f>
        <v>Mujer</v>
      </c>
      <c r="U1757" t="str">
        <f>_xlfn.CONCAT(Table58[[#This Row],[STATE]]," ", Table58[[#This Row],[DOMAIN]])</f>
        <v>CA S1</v>
      </c>
      <c r="V1757" s="2">
        <f t="shared" ca="1" si="82"/>
        <v>45915</v>
      </c>
      <c r="W1757" s="3">
        <f t="shared" ca="1" si="83"/>
        <v>45915.408431249998</v>
      </c>
      <c r="X1757">
        <f>ROUND(Table58[[#This Row],[AVGGIFT]],1)</f>
        <v>11</v>
      </c>
    </row>
    <row r="1758" spans="1:24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  <c r="N1758">
        <f>VLOOKUP(Table58[[#This Row],[CONTROLN]],vlookup_table[],2,FALSE)</f>
        <v>0</v>
      </c>
      <c r="O1758">
        <f>VLOOKUP(Table58[[#This Row],[CONTROLN]],vlookup_table[],4,FALSE)</f>
        <v>2711</v>
      </c>
      <c r="P1758" t="str">
        <f>VLOOKUP(Table58[[#This Row],[CONTROLN]],vlookup_table[],5,FALSE)</f>
        <v>T1</v>
      </c>
      <c r="Q1758">
        <f>VLOOKUP(Table58[[#This Row],[CONTROLN]],vlookup_table[],7,FALSE)</f>
        <v>7</v>
      </c>
      <c r="R1758">
        <f t="shared" si="81"/>
        <v>69</v>
      </c>
      <c r="S17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58" t="str">
        <f>IF(Table58[[#This Row],[GENDER]]="M","Hombre","Mujer")</f>
        <v>Mujer</v>
      </c>
      <c r="U1758" t="str">
        <f>_xlfn.CONCAT(Table58[[#This Row],[STATE]]," ", Table58[[#This Row],[DOMAIN]])</f>
        <v>CO T1</v>
      </c>
      <c r="V1758" s="2">
        <f t="shared" ca="1" si="82"/>
        <v>45915</v>
      </c>
      <c r="W1758" s="3">
        <f t="shared" ca="1" si="83"/>
        <v>45915.408431249998</v>
      </c>
      <c r="X1758">
        <f>ROUND(Table58[[#This Row],[AVGGIFT]],1)</f>
        <v>6</v>
      </c>
    </row>
    <row r="1759" spans="1:24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  <c r="N1759">
        <f>VLOOKUP(Table58[[#This Row],[CONTROLN]],vlookup_table[],2,FALSE)</f>
        <v>0</v>
      </c>
      <c r="O1759">
        <f>VLOOKUP(Table58[[#This Row],[CONTROLN]],vlookup_table[],4,FALSE)</f>
        <v>1701</v>
      </c>
      <c r="P1759" t="str">
        <f>VLOOKUP(Table58[[#This Row],[CONTROLN]],vlookup_table[],5,FALSE)</f>
        <v>T2</v>
      </c>
      <c r="Q1759">
        <f>VLOOKUP(Table58[[#This Row],[CONTROLN]],vlookup_table[],7,FALSE)</f>
        <v>5</v>
      </c>
      <c r="R1759">
        <f t="shared" si="81"/>
        <v>80</v>
      </c>
      <c r="S17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59" t="str">
        <f>IF(Table58[[#This Row],[GENDER]]="M","Hombre","Mujer")</f>
        <v>Mujer</v>
      </c>
      <c r="U1759" t="str">
        <f>_xlfn.CONCAT(Table58[[#This Row],[STATE]]," ", Table58[[#This Row],[DOMAIN]])</f>
        <v>NM T2</v>
      </c>
      <c r="V1759" s="2">
        <f t="shared" ca="1" si="82"/>
        <v>45915</v>
      </c>
      <c r="W1759" s="3">
        <f t="shared" ca="1" si="83"/>
        <v>45915.408431249998</v>
      </c>
      <c r="X1759">
        <f>ROUND(Table58[[#This Row],[AVGGIFT]],1)</f>
        <v>7.2</v>
      </c>
    </row>
    <row r="1760" spans="1:24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  <c r="N1760">
        <f>VLOOKUP(Table58[[#This Row],[CONTROLN]],vlookup_table[],2,FALSE)</f>
        <v>1</v>
      </c>
      <c r="O1760">
        <f>VLOOKUP(Table58[[#This Row],[CONTROLN]],vlookup_table[],4,FALSE)</f>
        <v>4601</v>
      </c>
      <c r="P1760" t="str">
        <f>VLOOKUP(Table58[[#This Row],[CONTROLN]],vlookup_table[],5,FALSE)</f>
        <v>S2</v>
      </c>
      <c r="Q1760">
        <f>VLOOKUP(Table58[[#This Row],[CONTROLN]],vlookup_table[],7,FALSE)</f>
        <v>25</v>
      </c>
      <c r="R1760">
        <f t="shared" si="81"/>
        <v>51</v>
      </c>
      <c r="S17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60" t="str">
        <f>IF(Table58[[#This Row],[GENDER]]="M","Hombre","Mujer")</f>
        <v>Hombre</v>
      </c>
      <c r="U1760" t="str">
        <f>_xlfn.CONCAT(Table58[[#This Row],[STATE]]," ", Table58[[#This Row],[DOMAIN]])</f>
        <v>CA S2</v>
      </c>
      <c r="V1760" s="2">
        <f t="shared" ca="1" si="82"/>
        <v>45915</v>
      </c>
      <c r="W1760" s="3">
        <f t="shared" ca="1" si="83"/>
        <v>45915.408431249998</v>
      </c>
      <c r="X1760">
        <f>ROUND(Table58[[#This Row],[AVGGIFT]],1)</f>
        <v>25</v>
      </c>
    </row>
    <row r="1761" spans="1:24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  <c r="N1761">
        <f>VLOOKUP(Table58[[#This Row],[CONTROLN]],vlookup_table[],2,FALSE)</f>
        <v>0</v>
      </c>
      <c r="O1761">
        <f>VLOOKUP(Table58[[#This Row],[CONTROLN]],vlookup_table[],4,FALSE)</f>
        <v>1301</v>
      </c>
      <c r="P1761" t="str">
        <f>VLOOKUP(Table58[[#This Row],[CONTROLN]],vlookup_table[],5,FALSE)</f>
        <v>R1</v>
      </c>
      <c r="Q1761">
        <f>VLOOKUP(Table58[[#This Row],[CONTROLN]],vlookup_table[],7,FALSE)</f>
        <v>2</v>
      </c>
      <c r="R1761">
        <f t="shared" si="81"/>
        <v>84</v>
      </c>
      <c r="S17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61" t="str">
        <f>IF(Table58[[#This Row],[GENDER]]="M","Hombre","Mujer")</f>
        <v>Hombre</v>
      </c>
      <c r="U1761" t="str">
        <f>_xlfn.CONCAT(Table58[[#This Row],[STATE]]," ", Table58[[#This Row],[DOMAIN]])</f>
        <v>FL R1</v>
      </c>
      <c r="V1761" s="2">
        <f t="shared" ca="1" si="82"/>
        <v>45915</v>
      </c>
      <c r="W1761" s="3">
        <f t="shared" ca="1" si="83"/>
        <v>45915.408431249998</v>
      </c>
      <c r="X1761">
        <f>ROUND(Table58[[#This Row],[AVGGIFT]],1)</f>
        <v>3.6</v>
      </c>
    </row>
    <row r="1762" spans="1:24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  <c r="N1762">
        <f>VLOOKUP(Table58[[#This Row],[CONTROLN]],vlookup_table[],2,FALSE)</f>
        <v>2</v>
      </c>
      <c r="O1762">
        <f>VLOOKUP(Table58[[#This Row],[CONTROLN]],vlookup_table[],4,FALSE)</f>
        <v>1501</v>
      </c>
      <c r="P1762" t="str">
        <f>VLOOKUP(Table58[[#This Row],[CONTROLN]],vlookup_table[],5,FALSE)</f>
        <v>R2</v>
      </c>
      <c r="Q1762">
        <f>VLOOKUP(Table58[[#This Row],[CONTROLN]],vlookup_table[],7,FALSE)</f>
        <v>3</v>
      </c>
      <c r="R1762">
        <f t="shared" si="81"/>
        <v>82</v>
      </c>
      <c r="S17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62" t="str">
        <f>IF(Table58[[#This Row],[GENDER]]="M","Hombre","Mujer")</f>
        <v>Mujer</v>
      </c>
      <c r="U1762" t="str">
        <f>_xlfn.CONCAT(Table58[[#This Row],[STATE]]," ", Table58[[#This Row],[DOMAIN]])</f>
        <v>WI R2</v>
      </c>
      <c r="V1762" s="2">
        <f t="shared" ca="1" si="82"/>
        <v>45915</v>
      </c>
      <c r="W1762" s="3">
        <f t="shared" ca="1" si="83"/>
        <v>45915.408431249998</v>
      </c>
      <c r="X1762">
        <f>ROUND(Table58[[#This Row],[AVGGIFT]],1)</f>
        <v>7.7</v>
      </c>
    </row>
    <row r="1763" spans="1:24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  <c r="N1763">
        <f>VLOOKUP(Table58[[#This Row],[CONTROLN]],vlookup_table[],2,FALSE)</f>
        <v>28</v>
      </c>
      <c r="O1763">
        <f>VLOOKUP(Table58[[#This Row],[CONTROLN]],vlookup_table[],4,FALSE)</f>
        <v>3201</v>
      </c>
      <c r="P1763" t="str">
        <f>VLOOKUP(Table58[[#This Row],[CONTROLN]],vlookup_table[],5,FALSE)</f>
        <v>S1</v>
      </c>
      <c r="Q1763">
        <f>VLOOKUP(Table58[[#This Row],[CONTROLN]],vlookup_table[],7,FALSE)</f>
        <v>25</v>
      </c>
      <c r="R1763">
        <f t="shared" si="81"/>
        <v>65</v>
      </c>
      <c r="S17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63" t="str">
        <f>IF(Table58[[#This Row],[GENDER]]="M","Hombre","Mujer")</f>
        <v>Mujer</v>
      </c>
      <c r="U1763" t="str">
        <f>_xlfn.CONCAT(Table58[[#This Row],[STATE]]," ", Table58[[#This Row],[DOMAIN]])</f>
        <v>CA S1</v>
      </c>
      <c r="V1763" s="2">
        <f t="shared" ca="1" si="82"/>
        <v>45915</v>
      </c>
      <c r="W1763" s="3">
        <f t="shared" ca="1" si="83"/>
        <v>45915.408431249998</v>
      </c>
      <c r="X1763">
        <f>ROUND(Table58[[#This Row],[AVGGIFT]],1)</f>
        <v>19.2</v>
      </c>
    </row>
    <row r="1764" spans="1:24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  <c r="N1764">
        <f>VLOOKUP(Table58[[#This Row],[CONTROLN]],vlookup_table[],2,FALSE)</f>
        <v>0</v>
      </c>
      <c r="O1764">
        <f>VLOOKUP(Table58[[#This Row],[CONTROLN]],vlookup_table[],4,FALSE)</f>
        <v>0</v>
      </c>
      <c r="P1764" t="str">
        <f>VLOOKUP(Table58[[#This Row],[CONTROLN]],vlookup_table[],5,FALSE)</f>
        <v>U1</v>
      </c>
      <c r="Q1764">
        <f>VLOOKUP(Table58[[#This Row],[CONTROLN]],vlookup_table[],7,FALSE)</f>
        <v>12</v>
      </c>
      <c r="R1764" t="str">
        <f t="shared" si="81"/>
        <v/>
      </c>
      <c r="S17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64" t="str">
        <f>IF(Table58[[#This Row],[GENDER]]="M","Hombre","Mujer")</f>
        <v>Mujer</v>
      </c>
      <c r="U1764" t="str">
        <f>_xlfn.CONCAT(Table58[[#This Row],[STATE]]," ", Table58[[#This Row],[DOMAIN]])</f>
        <v>WI U1</v>
      </c>
      <c r="V1764" s="2">
        <f t="shared" ca="1" si="82"/>
        <v>45915</v>
      </c>
      <c r="W1764" s="3">
        <f t="shared" ca="1" si="83"/>
        <v>45915.408431249998</v>
      </c>
      <c r="X1764">
        <f>ROUND(Table58[[#This Row],[AVGGIFT]],1)</f>
        <v>3.6</v>
      </c>
    </row>
    <row r="1765" spans="1:24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  <c r="N1765">
        <f>VLOOKUP(Table58[[#This Row],[CONTROLN]],vlookup_table[],2,FALSE)</f>
        <v>0</v>
      </c>
      <c r="O1765">
        <f>VLOOKUP(Table58[[#This Row],[CONTROLN]],vlookup_table[],4,FALSE)</f>
        <v>0</v>
      </c>
      <c r="P1765" t="str">
        <f>VLOOKUP(Table58[[#This Row],[CONTROLN]],vlookup_table[],5,FALSE)</f>
        <v>S2</v>
      </c>
      <c r="Q1765">
        <f>VLOOKUP(Table58[[#This Row],[CONTROLN]],vlookup_table[],7,FALSE)</f>
        <v>20</v>
      </c>
      <c r="R1765" t="str">
        <f t="shared" si="81"/>
        <v/>
      </c>
      <c r="S17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65" t="str">
        <f>IF(Table58[[#This Row],[GENDER]]="M","Hombre","Mujer")</f>
        <v>Hombre</v>
      </c>
      <c r="U1765" t="str">
        <f>_xlfn.CONCAT(Table58[[#This Row],[STATE]]," ", Table58[[#This Row],[DOMAIN]])</f>
        <v>HI S2</v>
      </c>
      <c r="V1765" s="2">
        <f t="shared" ca="1" si="82"/>
        <v>45915</v>
      </c>
      <c r="W1765" s="3">
        <f t="shared" ca="1" si="83"/>
        <v>45915.408431249998</v>
      </c>
      <c r="X1765">
        <f>ROUND(Table58[[#This Row],[AVGGIFT]],1)</f>
        <v>16.3</v>
      </c>
    </row>
    <row r="1766" spans="1:24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  <c r="N1766">
        <f>VLOOKUP(Table58[[#This Row],[CONTROLN]],vlookup_table[],2,FALSE)</f>
        <v>0</v>
      </c>
      <c r="O1766">
        <f>VLOOKUP(Table58[[#This Row],[CONTROLN]],vlookup_table[],4,FALSE)</f>
        <v>3901</v>
      </c>
      <c r="P1766" t="str">
        <f>VLOOKUP(Table58[[#This Row],[CONTROLN]],vlookup_table[],5,FALSE)</f>
        <v>T2</v>
      </c>
      <c r="Q1766">
        <f>VLOOKUP(Table58[[#This Row],[CONTROLN]],vlookup_table[],7,FALSE)</f>
        <v>10</v>
      </c>
      <c r="R1766">
        <f t="shared" si="81"/>
        <v>58</v>
      </c>
      <c r="S17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66" t="str">
        <f>IF(Table58[[#This Row],[GENDER]]="M","Hombre","Mujer")</f>
        <v>Hombre</v>
      </c>
      <c r="U1766" t="str">
        <f>_xlfn.CONCAT(Table58[[#This Row],[STATE]]," ", Table58[[#This Row],[DOMAIN]])</f>
        <v>CA T2</v>
      </c>
      <c r="V1766" s="2">
        <f t="shared" ca="1" si="82"/>
        <v>45915</v>
      </c>
      <c r="W1766" s="3">
        <f t="shared" ca="1" si="83"/>
        <v>45915.408431249998</v>
      </c>
      <c r="X1766">
        <f>ROUND(Table58[[#This Row],[AVGGIFT]],1)</f>
        <v>9.6</v>
      </c>
    </row>
    <row r="1767" spans="1:24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  <c r="N1767">
        <f>VLOOKUP(Table58[[#This Row],[CONTROLN]],vlookup_table[],2,FALSE)</f>
        <v>0</v>
      </c>
      <c r="O1767">
        <f>VLOOKUP(Table58[[#This Row],[CONTROLN]],vlookup_table[],4,FALSE)</f>
        <v>5008</v>
      </c>
      <c r="P1767" t="str">
        <f>VLOOKUP(Table58[[#This Row],[CONTROLN]],vlookup_table[],5,FALSE)</f>
        <v>S1</v>
      </c>
      <c r="Q1767">
        <f>VLOOKUP(Table58[[#This Row],[CONTROLN]],vlookup_table[],7,FALSE)</f>
        <v>38</v>
      </c>
      <c r="R1767">
        <f t="shared" si="81"/>
        <v>46</v>
      </c>
      <c r="S17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67" t="str">
        <f>IF(Table58[[#This Row],[GENDER]]="M","Hombre","Mujer")</f>
        <v>Mujer</v>
      </c>
      <c r="U1767" t="str">
        <f>_xlfn.CONCAT(Table58[[#This Row],[STATE]]," ", Table58[[#This Row],[DOMAIN]])</f>
        <v>FL S1</v>
      </c>
      <c r="V1767" s="2">
        <f t="shared" ca="1" si="82"/>
        <v>45915</v>
      </c>
      <c r="W1767" s="3">
        <f t="shared" ca="1" si="83"/>
        <v>45915.408431249998</v>
      </c>
      <c r="X1767">
        <f>ROUND(Table58[[#This Row],[AVGGIFT]],1)</f>
        <v>13.5</v>
      </c>
    </row>
    <row r="1768" spans="1:24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  <c r="N1768">
        <f>VLOOKUP(Table58[[#This Row],[CONTROLN]],vlookup_table[],2,FALSE)</f>
        <v>28</v>
      </c>
      <c r="O1768">
        <f>VLOOKUP(Table58[[#This Row],[CONTROLN]],vlookup_table[],4,FALSE)</f>
        <v>0</v>
      </c>
      <c r="P1768" t="str">
        <f>VLOOKUP(Table58[[#This Row],[CONTROLN]],vlookup_table[],5,FALSE)</f>
        <v>S2</v>
      </c>
      <c r="Q1768">
        <f>VLOOKUP(Table58[[#This Row],[CONTROLN]],vlookup_table[],7,FALSE)</f>
        <v>10</v>
      </c>
      <c r="R1768" t="str">
        <f t="shared" si="81"/>
        <v/>
      </c>
      <c r="S17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68" t="str">
        <f>IF(Table58[[#This Row],[GENDER]]="M","Hombre","Mujer")</f>
        <v>Mujer</v>
      </c>
      <c r="U1768" t="str">
        <f>_xlfn.CONCAT(Table58[[#This Row],[STATE]]," ", Table58[[#This Row],[DOMAIN]])</f>
        <v>CA S2</v>
      </c>
      <c r="V1768" s="2">
        <f t="shared" ca="1" si="82"/>
        <v>45915</v>
      </c>
      <c r="W1768" s="3">
        <f t="shared" ca="1" si="83"/>
        <v>45915.408431249998</v>
      </c>
      <c r="X1768">
        <f>ROUND(Table58[[#This Row],[AVGGIFT]],1)</f>
        <v>7.4</v>
      </c>
    </row>
    <row r="1769" spans="1:24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  <c r="N1769">
        <f>VLOOKUP(Table58[[#This Row],[CONTROLN]],vlookup_table[],2,FALSE)</f>
        <v>0</v>
      </c>
      <c r="O1769">
        <f>VLOOKUP(Table58[[#This Row],[CONTROLN]],vlookup_table[],4,FALSE)</f>
        <v>5311</v>
      </c>
      <c r="P1769" t="str">
        <f>VLOOKUP(Table58[[#This Row],[CONTROLN]],vlookup_table[],5,FALSE)</f>
        <v>R2</v>
      </c>
      <c r="Q1769">
        <f>VLOOKUP(Table58[[#This Row],[CONTROLN]],vlookup_table[],7,FALSE)</f>
        <v>50</v>
      </c>
      <c r="R1769">
        <f t="shared" si="81"/>
        <v>43</v>
      </c>
      <c r="S17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69" t="str">
        <f>IF(Table58[[#This Row],[GENDER]]="M","Hombre","Mujer")</f>
        <v>Hombre</v>
      </c>
      <c r="U1769" t="str">
        <f>_xlfn.CONCAT(Table58[[#This Row],[STATE]]," ", Table58[[#This Row],[DOMAIN]])</f>
        <v>TX R2</v>
      </c>
      <c r="V1769" s="2">
        <f t="shared" ca="1" si="82"/>
        <v>45915</v>
      </c>
      <c r="W1769" s="3">
        <f t="shared" ca="1" si="83"/>
        <v>45915.408431249998</v>
      </c>
      <c r="X1769">
        <f>ROUND(Table58[[#This Row],[AVGGIFT]],1)</f>
        <v>14.5</v>
      </c>
    </row>
    <row r="1770" spans="1:24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  <c r="N1770">
        <f>VLOOKUP(Table58[[#This Row],[CONTROLN]],vlookup_table[],2,FALSE)</f>
        <v>0</v>
      </c>
      <c r="O1770">
        <f>VLOOKUP(Table58[[#This Row],[CONTROLN]],vlookup_table[],4,FALSE)</f>
        <v>4602</v>
      </c>
      <c r="P1770" t="str">
        <f>VLOOKUP(Table58[[#This Row],[CONTROLN]],vlookup_table[],5,FALSE)</f>
        <v>T2</v>
      </c>
      <c r="Q1770">
        <f>VLOOKUP(Table58[[#This Row],[CONTROLN]],vlookup_table[],7,FALSE)</f>
        <v>16</v>
      </c>
      <c r="R1770">
        <f t="shared" si="81"/>
        <v>51</v>
      </c>
      <c r="S17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70" t="str">
        <f>IF(Table58[[#This Row],[GENDER]]="M","Hombre","Mujer")</f>
        <v>Mujer</v>
      </c>
      <c r="U1770" t="str">
        <f>_xlfn.CONCAT(Table58[[#This Row],[STATE]]," ", Table58[[#This Row],[DOMAIN]])</f>
        <v>CA T2</v>
      </c>
      <c r="V1770" s="2">
        <f t="shared" ca="1" si="82"/>
        <v>45915</v>
      </c>
      <c r="W1770" s="3">
        <f t="shared" ca="1" si="83"/>
        <v>45915.408431249998</v>
      </c>
      <c r="X1770">
        <f>ROUND(Table58[[#This Row],[AVGGIFT]],1)</f>
        <v>12.3</v>
      </c>
    </row>
    <row r="1771" spans="1:24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  <c r="N1771">
        <f>VLOOKUP(Table58[[#This Row],[CONTROLN]],vlookup_table[],2,FALSE)</f>
        <v>0</v>
      </c>
      <c r="O1771">
        <f>VLOOKUP(Table58[[#This Row],[CONTROLN]],vlookup_table[],4,FALSE)</f>
        <v>5308</v>
      </c>
      <c r="P1771" t="str">
        <f>VLOOKUP(Table58[[#This Row],[CONTROLN]],vlookup_table[],5,FALSE)</f>
        <v>R2</v>
      </c>
      <c r="Q1771">
        <f>VLOOKUP(Table58[[#This Row],[CONTROLN]],vlookup_table[],7,FALSE)</f>
        <v>5</v>
      </c>
      <c r="R1771">
        <f t="shared" si="81"/>
        <v>43</v>
      </c>
      <c r="S17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71" t="str">
        <f>IF(Table58[[#This Row],[GENDER]]="M","Hombre","Mujer")</f>
        <v>Mujer</v>
      </c>
      <c r="U1771" t="str">
        <f>_xlfn.CONCAT(Table58[[#This Row],[STATE]]," ", Table58[[#This Row],[DOMAIN]])</f>
        <v>FL R2</v>
      </c>
      <c r="V1771" s="2">
        <f t="shared" ca="1" si="82"/>
        <v>45915</v>
      </c>
      <c r="W1771" s="3">
        <f t="shared" ca="1" si="83"/>
        <v>45915.408431249998</v>
      </c>
      <c r="X1771">
        <f>ROUND(Table58[[#This Row],[AVGGIFT]],1)</f>
        <v>8.9</v>
      </c>
    </row>
    <row r="1772" spans="1:24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  <c r="N1772">
        <f>VLOOKUP(Table58[[#This Row],[CONTROLN]],vlookup_table[],2,FALSE)</f>
        <v>1</v>
      </c>
      <c r="O1772">
        <f>VLOOKUP(Table58[[#This Row],[CONTROLN]],vlookup_table[],4,FALSE)</f>
        <v>4601</v>
      </c>
      <c r="P1772" t="str">
        <f>VLOOKUP(Table58[[#This Row],[CONTROLN]],vlookup_table[],5,FALSE)</f>
        <v>S1</v>
      </c>
      <c r="Q1772">
        <f>VLOOKUP(Table58[[#This Row],[CONTROLN]],vlookup_table[],7,FALSE)</f>
        <v>20</v>
      </c>
      <c r="R1772">
        <f t="shared" si="81"/>
        <v>51</v>
      </c>
      <c r="S17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72" t="str">
        <f>IF(Table58[[#This Row],[GENDER]]="M","Hombre","Mujer")</f>
        <v>Hombre</v>
      </c>
      <c r="U1772" t="str">
        <f>_xlfn.CONCAT(Table58[[#This Row],[STATE]]," ", Table58[[#This Row],[DOMAIN]])</f>
        <v>MI S1</v>
      </c>
      <c r="V1772" s="2">
        <f t="shared" ca="1" si="82"/>
        <v>45915</v>
      </c>
      <c r="W1772" s="3">
        <f t="shared" ca="1" si="83"/>
        <v>45915.408431249998</v>
      </c>
      <c r="X1772">
        <f>ROUND(Table58[[#This Row],[AVGGIFT]],1)</f>
        <v>10</v>
      </c>
    </row>
    <row r="1773" spans="1:24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  <c r="N1773">
        <f>VLOOKUP(Table58[[#This Row],[CONTROLN]],vlookup_table[],2,FALSE)</f>
        <v>1</v>
      </c>
      <c r="O1773">
        <f>VLOOKUP(Table58[[#This Row],[CONTROLN]],vlookup_table[],4,FALSE)</f>
        <v>3003</v>
      </c>
      <c r="P1773" t="str">
        <f>VLOOKUP(Table58[[#This Row],[CONTROLN]],vlookup_table[],5,FALSE)</f>
        <v>R3</v>
      </c>
      <c r="Q1773">
        <f>VLOOKUP(Table58[[#This Row],[CONTROLN]],vlookup_table[],7,FALSE)</f>
        <v>16</v>
      </c>
      <c r="R1773">
        <f t="shared" si="81"/>
        <v>67</v>
      </c>
      <c r="S17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73" t="str">
        <f>IF(Table58[[#This Row],[GENDER]]="M","Hombre","Mujer")</f>
        <v>Hombre</v>
      </c>
      <c r="U1773" t="str">
        <f>_xlfn.CONCAT(Table58[[#This Row],[STATE]]," ", Table58[[#This Row],[DOMAIN]])</f>
        <v>NC R3</v>
      </c>
      <c r="V1773" s="2">
        <f t="shared" ca="1" si="82"/>
        <v>45915</v>
      </c>
      <c r="W1773" s="3">
        <f t="shared" ca="1" si="83"/>
        <v>45915.408431249998</v>
      </c>
      <c r="X1773">
        <f>ROUND(Table58[[#This Row],[AVGGIFT]],1)</f>
        <v>14.8</v>
      </c>
    </row>
    <row r="1774" spans="1:24" x14ac:dyDescent="0.35">
      <c r="A1774">
        <v>26378</v>
      </c>
      <c r="B1774" t="s">
        <v>40</v>
      </c>
      <c r="C1774" t="s">
        <v>109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  <c r="N1774">
        <f>VLOOKUP(Table58[[#This Row],[CONTROLN]],vlookup_table[],2,FALSE)</f>
        <v>0</v>
      </c>
      <c r="O1774">
        <f>VLOOKUP(Table58[[#This Row],[CONTROLN]],vlookup_table[],4,FALSE)</f>
        <v>3701</v>
      </c>
      <c r="P1774" t="str">
        <f>VLOOKUP(Table58[[#This Row],[CONTROLN]],vlookup_table[],5,FALSE)</f>
        <v>T1</v>
      </c>
      <c r="Q1774">
        <f>VLOOKUP(Table58[[#This Row],[CONTROLN]],vlookup_table[],7,FALSE)</f>
        <v>100</v>
      </c>
      <c r="R1774">
        <f t="shared" si="81"/>
        <v>60</v>
      </c>
      <c r="S17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74" t="str">
        <f>IF(Table58[[#This Row],[GENDER]]="M","Hombre","Mujer")</f>
        <v>Mujer</v>
      </c>
      <c r="U1774" t="str">
        <f>_xlfn.CONCAT(Table58[[#This Row],[STATE]]," ", Table58[[#This Row],[DOMAIN]])</f>
        <v>GA T1</v>
      </c>
      <c r="V1774" s="2">
        <f t="shared" ca="1" si="82"/>
        <v>45915</v>
      </c>
      <c r="W1774" s="3">
        <f t="shared" ca="1" si="83"/>
        <v>45915.408431249998</v>
      </c>
      <c r="X1774">
        <f>ROUND(Table58[[#This Row],[AVGGIFT]],1)</f>
        <v>50</v>
      </c>
    </row>
    <row r="1775" spans="1:24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  <c r="N1775">
        <f>VLOOKUP(Table58[[#This Row],[CONTROLN]],vlookup_table[],2,FALSE)</f>
        <v>0</v>
      </c>
      <c r="O1775">
        <f>VLOOKUP(Table58[[#This Row],[CONTROLN]],vlookup_table[],4,FALSE)</f>
        <v>1801</v>
      </c>
      <c r="P1775" t="str">
        <f>VLOOKUP(Table58[[#This Row],[CONTROLN]],vlookup_table[],5,FALSE)</f>
        <v>U1</v>
      </c>
      <c r="Q1775">
        <f>VLOOKUP(Table58[[#This Row],[CONTROLN]],vlookup_table[],7,FALSE)</f>
        <v>6</v>
      </c>
      <c r="R1775">
        <f t="shared" si="81"/>
        <v>79</v>
      </c>
      <c r="S17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75" t="str">
        <f>IF(Table58[[#This Row],[GENDER]]="M","Hombre","Mujer")</f>
        <v>Mujer</v>
      </c>
      <c r="U1775" t="str">
        <f>_xlfn.CONCAT(Table58[[#This Row],[STATE]]," ", Table58[[#This Row],[DOMAIN]])</f>
        <v>WA U1</v>
      </c>
      <c r="V1775" s="2">
        <f t="shared" ca="1" si="82"/>
        <v>45915</v>
      </c>
      <c r="W1775" s="3">
        <f t="shared" ca="1" si="83"/>
        <v>45915.408431249998</v>
      </c>
      <c r="X1775">
        <f>ROUND(Table58[[#This Row],[AVGGIFT]],1)</f>
        <v>5.5</v>
      </c>
    </row>
    <row r="1776" spans="1:24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  <c r="N1776">
        <f>VLOOKUP(Table58[[#This Row],[CONTROLN]],vlookup_table[],2,FALSE)</f>
        <v>1</v>
      </c>
      <c r="O1776">
        <f>VLOOKUP(Table58[[#This Row],[CONTROLN]],vlookup_table[],4,FALSE)</f>
        <v>2506</v>
      </c>
      <c r="P1776" t="str">
        <f>VLOOKUP(Table58[[#This Row],[CONTROLN]],vlookup_table[],5,FALSE)</f>
        <v>T2</v>
      </c>
      <c r="Q1776">
        <f>VLOOKUP(Table58[[#This Row],[CONTROLN]],vlookup_table[],7,FALSE)</f>
        <v>21</v>
      </c>
      <c r="R1776">
        <f t="shared" si="81"/>
        <v>72</v>
      </c>
      <c r="S17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76" t="str">
        <f>IF(Table58[[#This Row],[GENDER]]="M","Hombre","Mujer")</f>
        <v>Mujer</v>
      </c>
      <c r="U1776" t="str">
        <f>_xlfn.CONCAT(Table58[[#This Row],[STATE]]," ", Table58[[#This Row],[DOMAIN]])</f>
        <v>TX T2</v>
      </c>
      <c r="V1776" s="2">
        <f t="shared" ca="1" si="82"/>
        <v>45915</v>
      </c>
      <c r="W1776" s="3">
        <f t="shared" ca="1" si="83"/>
        <v>45915.408431249998</v>
      </c>
      <c r="X1776">
        <f>ROUND(Table58[[#This Row],[AVGGIFT]],1)</f>
        <v>11.9</v>
      </c>
    </row>
    <row r="1777" spans="1:24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  <c r="N1777">
        <f>VLOOKUP(Table58[[#This Row],[CONTROLN]],vlookup_table[],2,FALSE)</f>
        <v>0</v>
      </c>
      <c r="O1777">
        <f>VLOOKUP(Table58[[#This Row],[CONTROLN]],vlookup_table[],4,FALSE)</f>
        <v>6801</v>
      </c>
      <c r="P1777" t="str">
        <f>VLOOKUP(Table58[[#This Row],[CONTROLN]],vlookup_table[],5,FALSE)</f>
        <v>S2</v>
      </c>
      <c r="Q1777">
        <f>VLOOKUP(Table58[[#This Row],[CONTROLN]],vlookup_table[],7,FALSE)</f>
        <v>15</v>
      </c>
      <c r="R1777">
        <f t="shared" si="81"/>
        <v>29</v>
      </c>
      <c r="S17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77" t="str">
        <f>IF(Table58[[#This Row],[GENDER]]="M","Hombre","Mujer")</f>
        <v>Hombre</v>
      </c>
      <c r="U1777" t="str">
        <f>_xlfn.CONCAT(Table58[[#This Row],[STATE]]," ", Table58[[#This Row],[DOMAIN]])</f>
        <v>NC S2</v>
      </c>
      <c r="V1777" s="2">
        <f t="shared" ca="1" si="82"/>
        <v>45915</v>
      </c>
      <c r="W1777" s="3">
        <f t="shared" ca="1" si="83"/>
        <v>45915.408431249998</v>
      </c>
      <c r="X1777">
        <f>ROUND(Table58[[#This Row],[AVGGIFT]],1)</f>
        <v>15.4</v>
      </c>
    </row>
    <row r="1778" spans="1:24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  <c r="N1778">
        <f>VLOOKUP(Table58[[#This Row],[CONTROLN]],vlookup_table[],2,FALSE)</f>
        <v>28</v>
      </c>
      <c r="O1778">
        <f>VLOOKUP(Table58[[#This Row],[CONTROLN]],vlookup_table[],4,FALSE)</f>
        <v>3701</v>
      </c>
      <c r="P1778" t="str">
        <f>VLOOKUP(Table58[[#This Row],[CONTROLN]],vlookup_table[],5,FALSE)</f>
        <v>T2</v>
      </c>
      <c r="Q1778">
        <f>VLOOKUP(Table58[[#This Row],[CONTROLN]],vlookup_table[],7,FALSE)</f>
        <v>1</v>
      </c>
      <c r="R1778">
        <f t="shared" si="81"/>
        <v>60</v>
      </c>
      <c r="S17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78" t="str">
        <f>IF(Table58[[#This Row],[GENDER]]="M","Hombre","Mujer")</f>
        <v>Mujer</v>
      </c>
      <c r="U1778" t="str">
        <f>_xlfn.CONCAT(Table58[[#This Row],[STATE]]," ", Table58[[#This Row],[DOMAIN]])</f>
        <v>NV T2</v>
      </c>
      <c r="V1778" s="2">
        <f t="shared" ca="1" si="82"/>
        <v>45915</v>
      </c>
      <c r="W1778" s="3">
        <f t="shared" ca="1" si="83"/>
        <v>45915.408431249998</v>
      </c>
      <c r="X1778">
        <f>ROUND(Table58[[#This Row],[AVGGIFT]],1)</f>
        <v>3.4</v>
      </c>
    </row>
    <row r="1779" spans="1:24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  <c r="N1779">
        <f>VLOOKUP(Table58[[#This Row],[CONTROLN]],vlookup_table[],2,FALSE)</f>
        <v>0</v>
      </c>
      <c r="O1779">
        <f>VLOOKUP(Table58[[#This Row],[CONTROLN]],vlookup_table[],4,FALSE)</f>
        <v>6201</v>
      </c>
      <c r="P1779" t="str">
        <f>VLOOKUP(Table58[[#This Row],[CONTROLN]],vlookup_table[],5,FALSE)</f>
        <v>R2</v>
      </c>
      <c r="Q1779">
        <f>VLOOKUP(Table58[[#This Row],[CONTROLN]],vlookup_table[],7,FALSE)</f>
        <v>21</v>
      </c>
      <c r="R1779">
        <f t="shared" si="81"/>
        <v>35</v>
      </c>
      <c r="S17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79" t="str">
        <f>IF(Table58[[#This Row],[GENDER]]="M","Hombre","Mujer")</f>
        <v>Mujer</v>
      </c>
      <c r="U1779" t="str">
        <f>_xlfn.CONCAT(Table58[[#This Row],[STATE]]," ", Table58[[#This Row],[DOMAIN]])</f>
        <v>WY R2</v>
      </c>
      <c r="V1779" s="2">
        <f t="shared" ca="1" si="82"/>
        <v>45915</v>
      </c>
      <c r="W1779" s="3">
        <f t="shared" ca="1" si="83"/>
        <v>45915.408431249998</v>
      </c>
      <c r="X1779">
        <f>ROUND(Table58[[#This Row],[AVGGIFT]],1)</f>
        <v>15</v>
      </c>
    </row>
    <row r="1780" spans="1:24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  <c r="N1780">
        <f>VLOOKUP(Table58[[#This Row],[CONTROLN]],vlookup_table[],2,FALSE)</f>
        <v>28</v>
      </c>
      <c r="O1780">
        <f>VLOOKUP(Table58[[#This Row],[CONTROLN]],vlookup_table[],4,FALSE)</f>
        <v>5601</v>
      </c>
      <c r="P1780" t="str">
        <f>VLOOKUP(Table58[[#This Row],[CONTROLN]],vlookup_table[],5,FALSE)</f>
        <v>S2</v>
      </c>
      <c r="Q1780">
        <f>VLOOKUP(Table58[[#This Row],[CONTROLN]],vlookup_table[],7,FALSE)</f>
        <v>5</v>
      </c>
      <c r="R1780">
        <f t="shared" si="81"/>
        <v>41</v>
      </c>
      <c r="S17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80" t="str">
        <f>IF(Table58[[#This Row],[GENDER]]="M","Hombre","Mujer")</f>
        <v>Mujer</v>
      </c>
      <c r="U1780" t="str">
        <f>_xlfn.CONCAT(Table58[[#This Row],[STATE]]," ", Table58[[#This Row],[DOMAIN]])</f>
        <v>CA S2</v>
      </c>
      <c r="V1780" s="2">
        <f t="shared" ca="1" si="82"/>
        <v>45915</v>
      </c>
      <c r="W1780" s="3">
        <f t="shared" ca="1" si="83"/>
        <v>45915.408431249998</v>
      </c>
      <c r="X1780">
        <f>ROUND(Table58[[#This Row],[AVGGIFT]],1)</f>
        <v>9</v>
      </c>
    </row>
    <row r="1781" spans="1:24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  <c r="N1781">
        <f>VLOOKUP(Table58[[#This Row],[CONTROLN]],vlookup_table[],2,FALSE)</f>
        <v>1</v>
      </c>
      <c r="O1781">
        <f>VLOOKUP(Table58[[#This Row],[CONTROLN]],vlookup_table[],4,FALSE)</f>
        <v>4901</v>
      </c>
      <c r="P1781" t="str">
        <f>VLOOKUP(Table58[[#This Row],[CONTROLN]],vlookup_table[],5,FALSE)</f>
        <v>T2</v>
      </c>
      <c r="Q1781">
        <f>VLOOKUP(Table58[[#This Row],[CONTROLN]],vlookup_table[],7,FALSE)</f>
        <v>25</v>
      </c>
      <c r="R1781">
        <f t="shared" si="81"/>
        <v>48</v>
      </c>
      <c r="S17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81" t="str">
        <f>IF(Table58[[#This Row],[GENDER]]="M","Hombre","Mujer")</f>
        <v>Hombre</v>
      </c>
      <c r="U1781" t="str">
        <f>_xlfn.CONCAT(Table58[[#This Row],[STATE]]," ", Table58[[#This Row],[DOMAIN]])</f>
        <v>IN T2</v>
      </c>
      <c r="V1781" s="2">
        <f t="shared" ca="1" si="82"/>
        <v>45915</v>
      </c>
      <c r="W1781" s="3">
        <f t="shared" ca="1" si="83"/>
        <v>45915.408431249998</v>
      </c>
      <c r="X1781">
        <f>ROUND(Table58[[#This Row],[AVGGIFT]],1)</f>
        <v>20</v>
      </c>
    </row>
    <row r="1782" spans="1:24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  <c r="N1782">
        <f>VLOOKUP(Table58[[#This Row],[CONTROLN]],vlookup_table[],2,FALSE)</f>
        <v>0</v>
      </c>
      <c r="O1782">
        <f>VLOOKUP(Table58[[#This Row],[CONTROLN]],vlookup_table[],4,FALSE)</f>
        <v>5901</v>
      </c>
      <c r="P1782" t="str">
        <f>VLOOKUP(Table58[[#This Row],[CONTROLN]],vlookup_table[],5,FALSE)</f>
        <v>U2</v>
      </c>
      <c r="Q1782">
        <f>VLOOKUP(Table58[[#This Row],[CONTROLN]],vlookup_table[],7,FALSE)</f>
        <v>4</v>
      </c>
      <c r="R1782">
        <f t="shared" si="81"/>
        <v>38</v>
      </c>
      <c r="S17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82" t="str">
        <f>IF(Table58[[#This Row],[GENDER]]="M","Hombre","Mujer")</f>
        <v>Hombre</v>
      </c>
      <c r="U1782" t="str">
        <f>_xlfn.CONCAT(Table58[[#This Row],[STATE]]," ", Table58[[#This Row],[DOMAIN]])</f>
        <v>CA U2</v>
      </c>
      <c r="V1782" s="2">
        <f t="shared" ca="1" si="82"/>
        <v>45915</v>
      </c>
      <c r="W1782" s="3">
        <f t="shared" ca="1" si="83"/>
        <v>45915.408431249998</v>
      </c>
      <c r="X1782">
        <f>ROUND(Table58[[#This Row],[AVGGIFT]],1)</f>
        <v>3.8</v>
      </c>
    </row>
    <row r="1783" spans="1:24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  <c r="N1783">
        <f>VLOOKUP(Table58[[#This Row],[CONTROLN]],vlookup_table[],2,FALSE)</f>
        <v>1</v>
      </c>
      <c r="O1783">
        <f>VLOOKUP(Table58[[#This Row],[CONTROLN]],vlookup_table[],4,FALSE)</f>
        <v>6001</v>
      </c>
      <c r="P1783" t="str">
        <f>VLOOKUP(Table58[[#This Row],[CONTROLN]],vlookup_table[],5,FALSE)</f>
        <v>S1</v>
      </c>
      <c r="Q1783">
        <f>VLOOKUP(Table58[[#This Row],[CONTROLN]],vlookup_table[],7,FALSE)</f>
        <v>30</v>
      </c>
      <c r="R1783">
        <f t="shared" si="81"/>
        <v>37</v>
      </c>
      <c r="S17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83" t="str">
        <f>IF(Table58[[#This Row],[GENDER]]="M","Hombre","Mujer")</f>
        <v>Hombre</v>
      </c>
      <c r="U1783" t="str">
        <f>_xlfn.CONCAT(Table58[[#This Row],[STATE]]," ", Table58[[#This Row],[DOMAIN]])</f>
        <v>TX S1</v>
      </c>
      <c r="V1783" s="2">
        <f t="shared" ca="1" si="82"/>
        <v>45915</v>
      </c>
      <c r="W1783" s="3">
        <f t="shared" ca="1" si="83"/>
        <v>45915.408431249998</v>
      </c>
      <c r="X1783">
        <f>ROUND(Table58[[#This Row],[AVGGIFT]],1)</f>
        <v>13</v>
      </c>
    </row>
    <row r="1784" spans="1:24" x14ac:dyDescent="0.35">
      <c r="A1784">
        <v>180786</v>
      </c>
      <c r="B1784" t="s">
        <v>41</v>
      </c>
      <c r="C1784" t="s">
        <v>14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  <c r="N1784">
        <f>VLOOKUP(Table58[[#This Row],[CONTROLN]],vlookup_table[],2,FALSE)</f>
        <v>1</v>
      </c>
      <c r="O1784">
        <f>VLOOKUP(Table58[[#This Row],[CONTROLN]],vlookup_table[],4,FALSE)</f>
        <v>2106</v>
      </c>
      <c r="P1784" t="str">
        <f>VLOOKUP(Table58[[#This Row],[CONTROLN]],vlookup_table[],5,FALSE)</f>
        <v>C1</v>
      </c>
      <c r="Q1784">
        <f>VLOOKUP(Table58[[#This Row],[CONTROLN]],vlookup_table[],7,FALSE)</f>
        <v>18</v>
      </c>
      <c r="R1784">
        <f t="shared" si="81"/>
        <v>76</v>
      </c>
      <c r="S17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84" t="str">
        <f>IF(Table58[[#This Row],[GENDER]]="M","Hombre","Mujer")</f>
        <v>Hombre</v>
      </c>
      <c r="U1784" t="str">
        <f>_xlfn.CONCAT(Table58[[#This Row],[STATE]]," ", Table58[[#This Row],[DOMAIN]])</f>
        <v>WA C1</v>
      </c>
      <c r="V1784" s="2">
        <f t="shared" ca="1" si="82"/>
        <v>45915</v>
      </c>
      <c r="W1784" s="3">
        <f t="shared" ca="1" si="83"/>
        <v>45915.408431249998</v>
      </c>
      <c r="X1784">
        <f>ROUND(Table58[[#This Row],[AVGGIFT]],1)</f>
        <v>9.5</v>
      </c>
    </row>
    <row r="1785" spans="1:24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  <c r="N1785">
        <f>VLOOKUP(Table58[[#This Row],[CONTROLN]],vlookup_table[],2,FALSE)</f>
        <v>1002</v>
      </c>
      <c r="O1785">
        <f>VLOOKUP(Table58[[#This Row],[CONTROLN]],vlookup_table[],4,FALSE)</f>
        <v>3601</v>
      </c>
      <c r="P1785" t="str">
        <f>VLOOKUP(Table58[[#This Row],[CONTROLN]],vlookup_table[],5,FALSE)</f>
        <v>R2</v>
      </c>
      <c r="Q1785">
        <f>VLOOKUP(Table58[[#This Row],[CONTROLN]],vlookup_table[],7,FALSE)</f>
        <v>5</v>
      </c>
      <c r="R1785">
        <f t="shared" si="81"/>
        <v>61</v>
      </c>
      <c r="S17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85" t="str">
        <f>IF(Table58[[#This Row],[GENDER]]="M","Hombre","Mujer")</f>
        <v>Hombre</v>
      </c>
      <c r="U1785" t="str">
        <f>_xlfn.CONCAT(Table58[[#This Row],[STATE]]," ", Table58[[#This Row],[DOMAIN]])</f>
        <v>IL R2</v>
      </c>
      <c r="V1785" s="2">
        <f t="shared" ca="1" si="82"/>
        <v>45915</v>
      </c>
      <c r="W1785" s="3">
        <f t="shared" ca="1" si="83"/>
        <v>45915.408431249998</v>
      </c>
      <c r="X1785">
        <f>ROUND(Table58[[#This Row],[AVGGIFT]],1)</f>
        <v>6</v>
      </c>
    </row>
    <row r="1786" spans="1:24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  <c r="N1786">
        <f>VLOOKUP(Table58[[#This Row],[CONTROLN]],vlookup_table[],2,FALSE)</f>
        <v>30</v>
      </c>
      <c r="O1786">
        <f>VLOOKUP(Table58[[#This Row],[CONTROLN]],vlookup_table[],4,FALSE)</f>
        <v>2401</v>
      </c>
      <c r="P1786" t="str">
        <f>VLOOKUP(Table58[[#This Row],[CONTROLN]],vlookup_table[],5,FALSE)</f>
        <v>C3</v>
      </c>
      <c r="Q1786">
        <f>VLOOKUP(Table58[[#This Row],[CONTROLN]],vlookup_table[],7,FALSE)</f>
        <v>20</v>
      </c>
      <c r="R1786">
        <f t="shared" si="81"/>
        <v>73</v>
      </c>
      <c r="S17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86" t="str">
        <f>IF(Table58[[#This Row],[GENDER]]="M","Hombre","Mujer")</f>
        <v>Hombre</v>
      </c>
      <c r="U1786" t="str">
        <f>_xlfn.CONCAT(Table58[[#This Row],[STATE]]," ", Table58[[#This Row],[DOMAIN]])</f>
        <v>IN C3</v>
      </c>
      <c r="V1786" s="2">
        <f t="shared" ca="1" si="82"/>
        <v>45915</v>
      </c>
      <c r="W1786" s="3">
        <f t="shared" ca="1" si="83"/>
        <v>45915.408431249998</v>
      </c>
      <c r="X1786">
        <f>ROUND(Table58[[#This Row],[AVGGIFT]],1)</f>
        <v>15</v>
      </c>
    </row>
    <row r="1787" spans="1:24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  <c r="N1787">
        <f>VLOOKUP(Table58[[#This Row],[CONTROLN]],vlookup_table[],2,FALSE)</f>
        <v>1</v>
      </c>
      <c r="O1787">
        <f>VLOOKUP(Table58[[#This Row],[CONTROLN]],vlookup_table[],4,FALSE)</f>
        <v>3801</v>
      </c>
      <c r="P1787" t="str">
        <f>VLOOKUP(Table58[[#This Row],[CONTROLN]],vlookup_table[],5,FALSE)</f>
        <v>U2</v>
      </c>
      <c r="Q1787">
        <f>VLOOKUP(Table58[[#This Row],[CONTROLN]],vlookup_table[],7,FALSE)</f>
        <v>6</v>
      </c>
      <c r="R1787">
        <f t="shared" si="81"/>
        <v>59</v>
      </c>
      <c r="S17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87" t="str">
        <f>IF(Table58[[#This Row],[GENDER]]="M","Hombre","Mujer")</f>
        <v>Hombre</v>
      </c>
      <c r="U1787" t="str">
        <f>_xlfn.CONCAT(Table58[[#This Row],[STATE]]," ", Table58[[#This Row],[DOMAIN]])</f>
        <v>CA U2</v>
      </c>
      <c r="V1787" s="2">
        <f t="shared" ca="1" si="82"/>
        <v>45915</v>
      </c>
      <c r="W1787" s="3">
        <f t="shared" ca="1" si="83"/>
        <v>45915.408431249998</v>
      </c>
      <c r="X1787">
        <f>ROUND(Table58[[#This Row],[AVGGIFT]],1)</f>
        <v>14.5</v>
      </c>
    </row>
    <row r="1788" spans="1:24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  <c r="N1788">
        <f>VLOOKUP(Table58[[#This Row],[CONTROLN]],vlookup_table[],2,FALSE)</f>
        <v>0</v>
      </c>
      <c r="O1788">
        <f>VLOOKUP(Table58[[#This Row],[CONTROLN]],vlookup_table[],4,FALSE)</f>
        <v>3003</v>
      </c>
      <c r="P1788" t="str">
        <f>VLOOKUP(Table58[[#This Row],[CONTROLN]],vlookup_table[],5,FALSE)</f>
        <v>T2</v>
      </c>
      <c r="Q1788">
        <f>VLOOKUP(Table58[[#This Row],[CONTROLN]],vlookup_table[],7,FALSE)</f>
        <v>7</v>
      </c>
      <c r="R1788">
        <f t="shared" si="81"/>
        <v>67</v>
      </c>
      <c r="S17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88" t="str">
        <f>IF(Table58[[#This Row],[GENDER]]="M","Hombre","Mujer")</f>
        <v>Mujer</v>
      </c>
      <c r="U1788" t="str">
        <f>_xlfn.CONCAT(Table58[[#This Row],[STATE]]," ", Table58[[#This Row],[DOMAIN]])</f>
        <v>MI T2</v>
      </c>
      <c r="V1788" s="2">
        <f t="shared" ca="1" si="82"/>
        <v>45915</v>
      </c>
      <c r="W1788" s="3">
        <f t="shared" ca="1" si="83"/>
        <v>45915.408431249998</v>
      </c>
      <c r="X1788">
        <f>ROUND(Table58[[#This Row],[AVGGIFT]],1)</f>
        <v>7.6</v>
      </c>
    </row>
    <row r="1789" spans="1:24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  <c r="N1789">
        <f>VLOOKUP(Table58[[#This Row],[CONTROLN]],vlookup_table[],2,FALSE)</f>
        <v>0</v>
      </c>
      <c r="O1789">
        <f>VLOOKUP(Table58[[#This Row],[CONTROLN]],vlookup_table[],4,FALSE)</f>
        <v>0</v>
      </c>
      <c r="P1789" t="str">
        <f>VLOOKUP(Table58[[#This Row],[CONTROLN]],vlookup_table[],5,FALSE)</f>
        <v>S2</v>
      </c>
      <c r="Q1789">
        <f>VLOOKUP(Table58[[#This Row],[CONTROLN]],vlookup_table[],7,FALSE)</f>
        <v>10</v>
      </c>
      <c r="R1789" t="str">
        <f t="shared" si="81"/>
        <v/>
      </c>
      <c r="S17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89" t="str">
        <f>IF(Table58[[#This Row],[GENDER]]="M","Hombre","Mujer")</f>
        <v>Hombre</v>
      </c>
      <c r="U1789" t="str">
        <f>_xlfn.CONCAT(Table58[[#This Row],[STATE]]," ", Table58[[#This Row],[DOMAIN]])</f>
        <v>TX S2</v>
      </c>
      <c r="V1789" s="2">
        <f t="shared" ca="1" si="82"/>
        <v>45915</v>
      </c>
      <c r="W1789" s="3">
        <f t="shared" ca="1" si="83"/>
        <v>45915.408431249998</v>
      </c>
      <c r="X1789">
        <f>ROUND(Table58[[#This Row],[AVGGIFT]],1)</f>
        <v>7.4</v>
      </c>
    </row>
    <row r="1790" spans="1:24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  <c r="N1790">
        <f>VLOOKUP(Table58[[#This Row],[CONTROLN]],vlookup_table[],2,FALSE)</f>
        <v>1</v>
      </c>
      <c r="O1790">
        <f>VLOOKUP(Table58[[#This Row],[CONTROLN]],vlookup_table[],4,FALSE)</f>
        <v>1901</v>
      </c>
      <c r="P1790" t="str">
        <f>VLOOKUP(Table58[[#This Row],[CONTROLN]],vlookup_table[],5,FALSE)</f>
        <v>C3</v>
      </c>
      <c r="Q1790">
        <f>VLOOKUP(Table58[[#This Row],[CONTROLN]],vlookup_table[],7,FALSE)</f>
        <v>7</v>
      </c>
      <c r="R1790">
        <f t="shared" si="81"/>
        <v>78</v>
      </c>
      <c r="S17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90" t="str">
        <f>IF(Table58[[#This Row],[GENDER]]="M","Hombre","Mujer")</f>
        <v>Hombre</v>
      </c>
      <c r="U1790" t="str">
        <f>_xlfn.CONCAT(Table58[[#This Row],[STATE]]," ", Table58[[#This Row],[DOMAIN]])</f>
        <v>MI C3</v>
      </c>
      <c r="V1790" s="2">
        <f t="shared" ca="1" si="82"/>
        <v>45915</v>
      </c>
      <c r="W1790" s="3">
        <f t="shared" ca="1" si="83"/>
        <v>45915.408431249998</v>
      </c>
      <c r="X1790">
        <f>ROUND(Table58[[#This Row],[AVGGIFT]],1)</f>
        <v>4.9000000000000004</v>
      </c>
    </row>
    <row r="1791" spans="1:24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  <c r="N1791">
        <f>VLOOKUP(Table58[[#This Row],[CONTROLN]],vlookup_table[],2,FALSE)</f>
        <v>1002</v>
      </c>
      <c r="O1791">
        <f>VLOOKUP(Table58[[#This Row],[CONTROLN]],vlookup_table[],4,FALSE)</f>
        <v>2601</v>
      </c>
      <c r="P1791" t="str">
        <f>VLOOKUP(Table58[[#This Row],[CONTROLN]],vlookup_table[],5,FALSE)</f>
        <v/>
      </c>
      <c r="Q1791">
        <f>VLOOKUP(Table58[[#This Row],[CONTROLN]],vlookup_table[],7,FALSE)</f>
        <v>25</v>
      </c>
      <c r="R1791">
        <f t="shared" si="81"/>
        <v>71</v>
      </c>
      <c r="S179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91" t="str">
        <f>IF(Table58[[#This Row],[GENDER]]="M","Hombre","Mujer")</f>
        <v>Hombre</v>
      </c>
      <c r="U1791" t="str">
        <f>_xlfn.CONCAT(Table58[[#This Row],[STATE]]," ", Table58[[#This Row],[DOMAIN]])</f>
        <v xml:space="preserve">NC </v>
      </c>
      <c r="V1791" s="2">
        <f t="shared" ca="1" si="82"/>
        <v>45915</v>
      </c>
      <c r="W1791" s="3">
        <f t="shared" ca="1" si="83"/>
        <v>45915.408431249998</v>
      </c>
      <c r="X1791">
        <f>ROUND(Table58[[#This Row],[AVGGIFT]],1)</f>
        <v>25</v>
      </c>
    </row>
    <row r="1792" spans="1:24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  <c r="N1792">
        <f>VLOOKUP(Table58[[#This Row],[CONTROLN]],vlookup_table[],2,FALSE)</f>
        <v>1</v>
      </c>
      <c r="O1792">
        <f>VLOOKUP(Table58[[#This Row],[CONTROLN]],vlookup_table[],4,FALSE)</f>
        <v>5511</v>
      </c>
      <c r="P1792" t="str">
        <f>VLOOKUP(Table58[[#This Row],[CONTROLN]],vlookup_table[],5,FALSE)</f>
        <v>T2</v>
      </c>
      <c r="Q1792">
        <f>VLOOKUP(Table58[[#This Row],[CONTROLN]],vlookup_table[],7,FALSE)</f>
        <v>20</v>
      </c>
      <c r="R1792">
        <f t="shared" si="81"/>
        <v>41</v>
      </c>
      <c r="S17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92" t="str">
        <f>IF(Table58[[#This Row],[GENDER]]="M","Hombre","Mujer")</f>
        <v>Hombre</v>
      </c>
      <c r="U1792" t="str">
        <f>_xlfn.CONCAT(Table58[[#This Row],[STATE]]," ", Table58[[#This Row],[DOMAIN]])</f>
        <v>MI T2</v>
      </c>
      <c r="V1792" s="2">
        <f t="shared" ca="1" si="82"/>
        <v>45915</v>
      </c>
      <c r="W1792" s="3">
        <f t="shared" ca="1" si="83"/>
        <v>45915.408431249998</v>
      </c>
      <c r="X1792">
        <f>ROUND(Table58[[#This Row],[AVGGIFT]],1)</f>
        <v>10.6</v>
      </c>
    </row>
    <row r="1793" spans="1:24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  <c r="N1793">
        <f>VLOOKUP(Table58[[#This Row],[CONTROLN]],vlookup_table[],2,FALSE)</f>
        <v>1</v>
      </c>
      <c r="O1793">
        <f>VLOOKUP(Table58[[#This Row],[CONTROLN]],vlookup_table[],4,FALSE)</f>
        <v>2801</v>
      </c>
      <c r="P1793" t="str">
        <f>VLOOKUP(Table58[[#This Row],[CONTROLN]],vlookup_table[],5,FALSE)</f>
        <v>U2</v>
      </c>
      <c r="Q1793">
        <f>VLOOKUP(Table58[[#This Row],[CONTROLN]],vlookup_table[],7,FALSE)</f>
        <v>5</v>
      </c>
      <c r="R1793">
        <f t="shared" si="81"/>
        <v>69</v>
      </c>
      <c r="S17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793" t="str">
        <f>IF(Table58[[#This Row],[GENDER]]="M","Hombre","Mujer")</f>
        <v>Hombre</v>
      </c>
      <c r="U1793" t="str">
        <f>_xlfn.CONCAT(Table58[[#This Row],[STATE]]," ", Table58[[#This Row],[DOMAIN]])</f>
        <v>CA U2</v>
      </c>
      <c r="V1793" s="2">
        <f t="shared" ca="1" si="82"/>
        <v>45915</v>
      </c>
      <c r="W1793" s="3">
        <f t="shared" ca="1" si="83"/>
        <v>45915.408431249998</v>
      </c>
      <c r="X1793">
        <f>ROUND(Table58[[#This Row],[AVGGIFT]],1)</f>
        <v>13.3</v>
      </c>
    </row>
    <row r="1794" spans="1:24" x14ac:dyDescent="0.35">
      <c r="A1794">
        <v>109429</v>
      </c>
      <c r="B1794" t="s">
        <v>50</v>
      </c>
      <c r="C1794" t="s">
        <v>109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  <c r="N1794">
        <f>VLOOKUP(Table58[[#This Row],[CONTROLN]],vlookup_table[],2,FALSE)</f>
        <v>0</v>
      </c>
      <c r="O1794">
        <f>VLOOKUP(Table58[[#This Row],[CONTROLN]],vlookup_table[],4,FALSE)</f>
        <v>0</v>
      </c>
      <c r="P1794" t="str">
        <f>VLOOKUP(Table58[[#This Row],[CONTROLN]],vlookup_table[],5,FALSE)</f>
        <v>T2</v>
      </c>
      <c r="Q1794">
        <f>VLOOKUP(Table58[[#This Row],[CONTROLN]],vlookup_table[],7,FALSE)</f>
        <v>20</v>
      </c>
      <c r="R1794" t="str">
        <f t="shared" ref="R1794:R1857" si="84">IF(OR(O1794="",O1794=0),"",(1997-(1900+INT(O1794/100)))-IF(MOD(O1794,100)&gt;6,1,0))</f>
        <v/>
      </c>
      <c r="S17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94" t="str">
        <f>IF(Table58[[#This Row],[GENDER]]="M","Hombre","Mujer")</f>
        <v>Mujer</v>
      </c>
      <c r="U1794" t="str">
        <f>_xlfn.CONCAT(Table58[[#This Row],[STATE]]," ", Table58[[#This Row],[DOMAIN]])</f>
        <v>LA T2</v>
      </c>
      <c r="V1794" s="2">
        <f t="shared" ref="V1794:V1857" ca="1" si="85">TODAY()</f>
        <v>45915</v>
      </c>
      <c r="W1794" s="3">
        <f t="shared" ref="W1794:W1857" ca="1" si="86">NOW()</f>
        <v>45915.408431249998</v>
      </c>
      <c r="X1794">
        <f>ROUND(Table58[[#This Row],[AVGGIFT]],1)</f>
        <v>16</v>
      </c>
    </row>
    <row r="1795" spans="1:24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  <c r="N1795">
        <f>VLOOKUP(Table58[[#This Row],[CONTROLN]],vlookup_table[],2,FALSE)</f>
        <v>1</v>
      </c>
      <c r="O1795">
        <f>VLOOKUP(Table58[[#This Row],[CONTROLN]],vlookup_table[],4,FALSE)</f>
        <v>2808</v>
      </c>
      <c r="P1795" t="str">
        <f>VLOOKUP(Table58[[#This Row],[CONTROLN]],vlookup_table[],5,FALSE)</f>
        <v>S2</v>
      </c>
      <c r="Q1795">
        <f>VLOOKUP(Table58[[#This Row],[CONTROLN]],vlookup_table[],7,FALSE)</f>
        <v>6</v>
      </c>
      <c r="R1795">
        <f t="shared" si="84"/>
        <v>68</v>
      </c>
      <c r="S17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795" t="str">
        <f>IF(Table58[[#This Row],[GENDER]]="M","Hombre","Mujer")</f>
        <v>Hombre</v>
      </c>
      <c r="U1795" t="str">
        <f>_xlfn.CONCAT(Table58[[#This Row],[STATE]]," ", Table58[[#This Row],[DOMAIN]])</f>
        <v>KY S2</v>
      </c>
      <c r="V1795" s="2">
        <f t="shared" ca="1" si="85"/>
        <v>45915</v>
      </c>
      <c r="W1795" s="3">
        <f t="shared" ca="1" si="86"/>
        <v>45915.408431249998</v>
      </c>
      <c r="X1795">
        <f>ROUND(Table58[[#This Row],[AVGGIFT]],1)</f>
        <v>6.1</v>
      </c>
    </row>
    <row r="1796" spans="1:24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  <c r="N1796">
        <f>VLOOKUP(Table58[[#This Row],[CONTROLN]],vlookup_table[],2,FALSE)</f>
        <v>4</v>
      </c>
      <c r="O1796">
        <f>VLOOKUP(Table58[[#This Row],[CONTROLN]],vlookup_table[],4,FALSE)</f>
        <v>0</v>
      </c>
      <c r="P1796" t="str">
        <f>VLOOKUP(Table58[[#This Row],[CONTROLN]],vlookup_table[],5,FALSE)</f>
        <v>R2</v>
      </c>
      <c r="Q1796">
        <f>VLOOKUP(Table58[[#This Row],[CONTROLN]],vlookup_table[],7,FALSE)</f>
        <v>20</v>
      </c>
      <c r="R1796" t="str">
        <f t="shared" si="84"/>
        <v/>
      </c>
      <c r="S17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796" t="str">
        <f>IF(Table58[[#This Row],[GENDER]]="M","Hombre","Mujer")</f>
        <v>Hombre</v>
      </c>
      <c r="U1796" t="str">
        <f>_xlfn.CONCAT(Table58[[#This Row],[STATE]]," ", Table58[[#This Row],[DOMAIN]])</f>
        <v>NC R2</v>
      </c>
      <c r="V1796" s="2">
        <f t="shared" ca="1" si="85"/>
        <v>45915</v>
      </c>
      <c r="W1796" s="3">
        <f t="shared" ca="1" si="86"/>
        <v>45915.408431249998</v>
      </c>
      <c r="X1796">
        <f>ROUND(Table58[[#This Row],[AVGGIFT]],1)</f>
        <v>7</v>
      </c>
    </row>
    <row r="1797" spans="1:24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  <c r="N1797">
        <f>VLOOKUP(Table58[[#This Row],[CONTROLN]],vlookup_table[],2,FALSE)</f>
        <v>2</v>
      </c>
      <c r="O1797">
        <f>VLOOKUP(Table58[[#This Row],[CONTROLN]],vlookup_table[],4,FALSE)</f>
        <v>0</v>
      </c>
      <c r="P1797" t="str">
        <f>VLOOKUP(Table58[[#This Row],[CONTROLN]],vlookup_table[],5,FALSE)</f>
        <v>C1</v>
      </c>
      <c r="Q1797">
        <f>VLOOKUP(Table58[[#This Row],[CONTROLN]],vlookup_table[],7,FALSE)</f>
        <v>8</v>
      </c>
      <c r="R1797" t="str">
        <f t="shared" si="84"/>
        <v/>
      </c>
      <c r="S17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797" t="str">
        <f>IF(Table58[[#This Row],[GENDER]]="M","Hombre","Mujer")</f>
        <v>Hombre</v>
      </c>
      <c r="U1797" t="str">
        <f>_xlfn.CONCAT(Table58[[#This Row],[STATE]]," ", Table58[[#This Row],[DOMAIN]])</f>
        <v>TX C1</v>
      </c>
      <c r="V1797" s="2">
        <f t="shared" ca="1" si="85"/>
        <v>45915</v>
      </c>
      <c r="W1797" s="3">
        <f t="shared" ca="1" si="86"/>
        <v>45915.408431249998</v>
      </c>
      <c r="X1797">
        <f>ROUND(Table58[[#This Row],[AVGGIFT]],1)</f>
        <v>8.1999999999999993</v>
      </c>
    </row>
    <row r="1798" spans="1:24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  <c r="N1798">
        <f>VLOOKUP(Table58[[#This Row],[CONTROLN]],vlookup_table[],2,FALSE)</f>
        <v>28</v>
      </c>
      <c r="O1798">
        <f>VLOOKUP(Table58[[#This Row],[CONTROLN]],vlookup_table[],4,FALSE)</f>
        <v>0</v>
      </c>
      <c r="P1798" t="str">
        <f>VLOOKUP(Table58[[#This Row],[CONTROLN]],vlookup_table[],5,FALSE)</f>
        <v>T2</v>
      </c>
      <c r="Q1798">
        <f>VLOOKUP(Table58[[#This Row],[CONTROLN]],vlookup_table[],7,FALSE)</f>
        <v>25</v>
      </c>
      <c r="R1798" t="str">
        <f t="shared" si="84"/>
        <v/>
      </c>
      <c r="S17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798" t="str">
        <f>IF(Table58[[#This Row],[GENDER]]="M","Hombre","Mujer")</f>
        <v>Mujer</v>
      </c>
      <c r="U1798" t="str">
        <f>_xlfn.CONCAT(Table58[[#This Row],[STATE]]," ", Table58[[#This Row],[DOMAIN]])</f>
        <v>OR T2</v>
      </c>
      <c r="V1798" s="2">
        <f t="shared" ca="1" si="85"/>
        <v>45915</v>
      </c>
      <c r="W1798" s="3">
        <f t="shared" ca="1" si="86"/>
        <v>45915.408431249998</v>
      </c>
      <c r="X1798">
        <f>ROUND(Table58[[#This Row],[AVGGIFT]],1)</f>
        <v>25</v>
      </c>
    </row>
    <row r="1799" spans="1:24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  <c r="N1799">
        <f>VLOOKUP(Table58[[#This Row],[CONTROLN]],vlookup_table[],2,FALSE)</f>
        <v>2</v>
      </c>
      <c r="O1799">
        <f>VLOOKUP(Table58[[#This Row],[CONTROLN]],vlookup_table[],4,FALSE)</f>
        <v>1209</v>
      </c>
      <c r="P1799" t="str">
        <f>VLOOKUP(Table58[[#This Row],[CONTROLN]],vlookup_table[],5,FALSE)</f>
        <v/>
      </c>
      <c r="Q1799">
        <f>VLOOKUP(Table58[[#This Row],[CONTROLN]],vlookup_table[],7,FALSE)</f>
        <v>4</v>
      </c>
      <c r="R1799">
        <f t="shared" si="84"/>
        <v>84</v>
      </c>
      <c r="S179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799" t="str">
        <f>IF(Table58[[#This Row],[GENDER]]="M","Hombre","Mujer")</f>
        <v>Mujer</v>
      </c>
      <c r="U1799" t="str">
        <f>_xlfn.CONCAT(Table58[[#This Row],[STATE]]," ", Table58[[#This Row],[DOMAIN]])</f>
        <v xml:space="preserve">MI </v>
      </c>
      <c r="V1799" s="2">
        <f t="shared" ca="1" si="85"/>
        <v>45915</v>
      </c>
      <c r="W1799" s="3">
        <f t="shared" ca="1" si="86"/>
        <v>45915.408431249998</v>
      </c>
      <c r="X1799">
        <f>ROUND(Table58[[#This Row],[AVGGIFT]],1)</f>
        <v>3.6</v>
      </c>
    </row>
    <row r="1800" spans="1:24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  <c r="N1800">
        <f>VLOOKUP(Table58[[#This Row],[CONTROLN]],vlookup_table[],2,FALSE)</f>
        <v>1</v>
      </c>
      <c r="O1800">
        <f>VLOOKUP(Table58[[#This Row],[CONTROLN]],vlookup_table[],4,FALSE)</f>
        <v>4801</v>
      </c>
      <c r="P1800" t="str">
        <f>VLOOKUP(Table58[[#This Row],[CONTROLN]],vlookup_table[],5,FALSE)</f>
        <v>R2</v>
      </c>
      <c r="Q1800">
        <f>VLOOKUP(Table58[[#This Row],[CONTROLN]],vlookup_table[],7,FALSE)</f>
        <v>14</v>
      </c>
      <c r="R1800">
        <f t="shared" si="84"/>
        <v>49</v>
      </c>
      <c r="S18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00" t="str">
        <f>IF(Table58[[#This Row],[GENDER]]="M","Hombre","Mujer")</f>
        <v>Hombre</v>
      </c>
      <c r="U1800" t="str">
        <f>_xlfn.CONCAT(Table58[[#This Row],[STATE]]," ", Table58[[#This Row],[DOMAIN]])</f>
        <v>CA R2</v>
      </c>
      <c r="V1800" s="2">
        <f t="shared" ca="1" si="85"/>
        <v>45915</v>
      </c>
      <c r="W1800" s="3">
        <f t="shared" ca="1" si="86"/>
        <v>45915.408431249998</v>
      </c>
      <c r="X1800">
        <f>ROUND(Table58[[#This Row],[AVGGIFT]],1)</f>
        <v>11.3</v>
      </c>
    </row>
    <row r="1801" spans="1:24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  <c r="N1801">
        <f>VLOOKUP(Table58[[#This Row],[CONTROLN]],vlookup_table[],2,FALSE)</f>
        <v>0</v>
      </c>
      <c r="O1801">
        <f>VLOOKUP(Table58[[#This Row],[CONTROLN]],vlookup_table[],4,FALSE)</f>
        <v>4601</v>
      </c>
      <c r="P1801" t="str">
        <f>VLOOKUP(Table58[[#This Row],[CONTROLN]],vlookup_table[],5,FALSE)</f>
        <v>R2</v>
      </c>
      <c r="Q1801">
        <f>VLOOKUP(Table58[[#This Row],[CONTROLN]],vlookup_table[],7,FALSE)</f>
        <v>6</v>
      </c>
      <c r="R1801">
        <f t="shared" si="84"/>
        <v>51</v>
      </c>
      <c r="S18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01" t="str">
        <f>IF(Table58[[#This Row],[GENDER]]="M","Hombre","Mujer")</f>
        <v>Hombre</v>
      </c>
      <c r="U1801" t="str">
        <f>_xlfn.CONCAT(Table58[[#This Row],[STATE]]," ", Table58[[#This Row],[DOMAIN]])</f>
        <v>MS R2</v>
      </c>
      <c r="V1801" s="2">
        <f t="shared" ca="1" si="85"/>
        <v>45915</v>
      </c>
      <c r="W1801" s="3">
        <f t="shared" ca="1" si="86"/>
        <v>45915.408431249998</v>
      </c>
      <c r="X1801">
        <f>ROUND(Table58[[#This Row],[AVGGIFT]],1)</f>
        <v>6</v>
      </c>
    </row>
    <row r="1802" spans="1:24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  <c r="N1802">
        <f>VLOOKUP(Table58[[#This Row],[CONTROLN]],vlookup_table[],2,FALSE)</f>
        <v>1</v>
      </c>
      <c r="O1802">
        <f>VLOOKUP(Table58[[#This Row],[CONTROLN]],vlookup_table[],4,FALSE)</f>
        <v>1707</v>
      </c>
      <c r="P1802" t="str">
        <f>VLOOKUP(Table58[[#This Row],[CONTROLN]],vlookup_table[],5,FALSE)</f>
        <v>S1</v>
      </c>
      <c r="Q1802">
        <f>VLOOKUP(Table58[[#This Row],[CONTROLN]],vlookup_table[],7,FALSE)</f>
        <v>26</v>
      </c>
      <c r="R1802">
        <f t="shared" si="84"/>
        <v>79</v>
      </c>
      <c r="S18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02" t="str">
        <f>IF(Table58[[#This Row],[GENDER]]="M","Hombre","Mujer")</f>
        <v>Hombre</v>
      </c>
      <c r="U1802" t="str">
        <f>_xlfn.CONCAT(Table58[[#This Row],[STATE]]," ", Table58[[#This Row],[DOMAIN]])</f>
        <v>CA S1</v>
      </c>
      <c r="V1802" s="2">
        <f t="shared" ca="1" si="85"/>
        <v>45915</v>
      </c>
      <c r="W1802" s="3">
        <f t="shared" ca="1" si="86"/>
        <v>45915.408431249998</v>
      </c>
      <c r="X1802">
        <f>ROUND(Table58[[#This Row],[AVGGIFT]],1)</f>
        <v>21</v>
      </c>
    </row>
    <row r="1803" spans="1:24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  <c r="N1803">
        <f>VLOOKUP(Table58[[#This Row],[CONTROLN]],vlookup_table[],2,FALSE)</f>
        <v>0</v>
      </c>
      <c r="O1803">
        <f>VLOOKUP(Table58[[#This Row],[CONTROLN]],vlookup_table[],4,FALSE)</f>
        <v>4401</v>
      </c>
      <c r="P1803" t="str">
        <f>VLOOKUP(Table58[[#This Row],[CONTROLN]],vlookup_table[],5,FALSE)</f>
        <v>S1</v>
      </c>
      <c r="Q1803">
        <f>VLOOKUP(Table58[[#This Row],[CONTROLN]],vlookup_table[],7,FALSE)</f>
        <v>25</v>
      </c>
      <c r="R1803">
        <f t="shared" si="84"/>
        <v>53</v>
      </c>
      <c r="S18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03" t="str">
        <f>IF(Table58[[#This Row],[GENDER]]="M","Hombre","Mujer")</f>
        <v>Mujer</v>
      </c>
      <c r="U1803" t="str">
        <f>_xlfn.CONCAT(Table58[[#This Row],[STATE]]," ", Table58[[#This Row],[DOMAIN]])</f>
        <v>CA S1</v>
      </c>
      <c r="V1803" s="2">
        <f t="shared" ca="1" si="85"/>
        <v>45915</v>
      </c>
      <c r="W1803" s="3">
        <f t="shared" ca="1" si="86"/>
        <v>45915.408431249998</v>
      </c>
      <c r="X1803">
        <f>ROUND(Table58[[#This Row],[AVGGIFT]],1)</f>
        <v>24.2</v>
      </c>
    </row>
    <row r="1804" spans="1:24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  <c r="N1804">
        <f>VLOOKUP(Table58[[#This Row],[CONTROLN]],vlookup_table[],2,FALSE)</f>
        <v>1</v>
      </c>
      <c r="O1804">
        <f>VLOOKUP(Table58[[#This Row],[CONTROLN]],vlookup_table[],4,FALSE)</f>
        <v>2203</v>
      </c>
      <c r="P1804" t="str">
        <f>VLOOKUP(Table58[[#This Row],[CONTROLN]],vlookup_table[],5,FALSE)</f>
        <v>C1</v>
      </c>
      <c r="Q1804">
        <f>VLOOKUP(Table58[[#This Row],[CONTROLN]],vlookup_table[],7,FALSE)</f>
        <v>16</v>
      </c>
      <c r="R1804">
        <f t="shared" si="84"/>
        <v>75</v>
      </c>
      <c r="S18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04" t="str">
        <f>IF(Table58[[#This Row],[GENDER]]="M","Hombre","Mujer")</f>
        <v>Hombre</v>
      </c>
      <c r="U1804" t="str">
        <f>_xlfn.CONCAT(Table58[[#This Row],[STATE]]," ", Table58[[#This Row],[DOMAIN]])</f>
        <v>CA C1</v>
      </c>
      <c r="V1804" s="2">
        <f t="shared" ca="1" si="85"/>
        <v>45915</v>
      </c>
      <c r="W1804" s="3">
        <f t="shared" ca="1" si="86"/>
        <v>45915.408431249998</v>
      </c>
      <c r="X1804">
        <f>ROUND(Table58[[#This Row],[AVGGIFT]],1)</f>
        <v>14.7</v>
      </c>
    </row>
    <row r="1805" spans="1:24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  <c r="N1805">
        <f>VLOOKUP(Table58[[#This Row],[CONTROLN]],vlookup_table[],2,FALSE)</f>
        <v>2</v>
      </c>
      <c r="O1805">
        <f>VLOOKUP(Table58[[#This Row],[CONTROLN]],vlookup_table[],4,FALSE)</f>
        <v>201</v>
      </c>
      <c r="P1805" t="str">
        <f>VLOOKUP(Table58[[#This Row],[CONTROLN]],vlookup_table[],5,FALSE)</f>
        <v>S2</v>
      </c>
      <c r="Q1805">
        <f>VLOOKUP(Table58[[#This Row],[CONTROLN]],vlookup_table[],7,FALSE)</f>
        <v>17</v>
      </c>
      <c r="R1805">
        <f t="shared" si="84"/>
        <v>95</v>
      </c>
      <c r="S18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05" t="str">
        <f>IF(Table58[[#This Row],[GENDER]]="M","Hombre","Mujer")</f>
        <v>Mujer</v>
      </c>
      <c r="U1805" t="str">
        <f>_xlfn.CONCAT(Table58[[#This Row],[STATE]]," ", Table58[[#This Row],[DOMAIN]])</f>
        <v>CA S2</v>
      </c>
      <c r="V1805" s="2">
        <f t="shared" ca="1" si="85"/>
        <v>45915</v>
      </c>
      <c r="W1805" s="3">
        <f t="shared" ca="1" si="86"/>
        <v>45915.408431249998</v>
      </c>
      <c r="X1805">
        <f>ROUND(Table58[[#This Row],[AVGGIFT]],1)</f>
        <v>6.4</v>
      </c>
    </row>
    <row r="1806" spans="1:24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  <c r="N1806">
        <f>VLOOKUP(Table58[[#This Row],[CONTROLN]],vlookup_table[],2,FALSE)</f>
        <v>0</v>
      </c>
      <c r="O1806">
        <f>VLOOKUP(Table58[[#This Row],[CONTROLN]],vlookup_table[],4,FALSE)</f>
        <v>0</v>
      </c>
      <c r="P1806" t="str">
        <f>VLOOKUP(Table58[[#This Row],[CONTROLN]],vlookup_table[],5,FALSE)</f>
        <v>R3</v>
      </c>
      <c r="Q1806">
        <f>VLOOKUP(Table58[[#This Row],[CONTROLN]],vlookup_table[],7,FALSE)</f>
        <v>5</v>
      </c>
      <c r="R1806" t="str">
        <f t="shared" si="84"/>
        <v/>
      </c>
      <c r="S18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06" t="str">
        <f>IF(Table58[[#This Row],[GENDER]]="M","Hombre","Mujer")</f>
        <v>Mujer</v>
      </c>
      <c r="U1806" t="str">
        <f>_xlfn.CONCAT(Table58[[#This Row],[STATE]]," ", Table58[[#This Row],[DOMAIN]])</f>
        <v>KS R3</v>
      </c>
      <c r="V1806" s="2">
        <f t="shared" ca="1" si="85"/>
        <v>45915</v>
      </c>
      <c r="W1806" s="3">
        <f t="shared" ca="1" si="86"/>
        <v>45915.408431249998</v>
      </c>
      <c r="X1806">
        <f>ROUND(Table58[[#This Row],[AVGGIFT]],1)</f>
        <v>5.2</v>
      </c>
    </row>
    <row r="1807" spans="1:24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  <c r="N1807">
        <f>VLOOKUP(Table58[[#This Row],[CONTROLN]],vlookup_table[],2,FALSE)</f>
        <v>0</v>
      </c>
      <c r="O1807">
        <f>VLOOKUP(Table58[[#This Row],[CONTROLN]],vlookup_table[],4,FALSE)</f>
        <v>4601</v>
      </c>
      <c r="P1807" t="str">
        <f>VLOOKUP(Table58[[#This Row],[CONTROLN]],vlookup_table[],5,FALSE)</f>
        <v>C1</v>
      </c>
      <c r="Q1807">
        <f>VLOOKUP(Table58[[#This Row],[CONTROLN]],vlookup_table[],7,FALSE)</f>
        <v>10</v>
      </c>
      <c r="R1807">
        <f t="shared" si="84"/>
        <v>51</v>
      </c>
      <c r="S18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07" t="str">
        <f>IF(Table58[[#This Row],[GENDER]]="M","Hombre","Mujer")</f>
        <v>Mujer</v>
      </c>
      <c r="U1807" t="str">
        <f>_xlfn.CONCAT(Table58[[#This Row],[STATE]]," ", Table58[[#This Row],[DOMAIN]])</f>
        <v>GA C1</v>
      </c>
      <c r="V1807" s="2">
        <f t="shared" ca="1" si="85"/>
        <v>45915</v>
      </c>
      <c r="W1807" s="3">
        <f t="shared" ca="1" si="86"/>
        <v>45915.408431249998</v>
      </c>
      <c r="X1807">
        <f>ROUND(Table58[[#This Row],[AVGGIFT]],1)</f>
        <v>8.9</v>
      </c>
    </row>
    <row r="1808" spans="1:24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  <c r="N1808">
        <f>VLOOKUP(Table58[[#This Row],[CONTROLN]],vlookup_table[],2,FALSE)</f>
        <v>2</v>
      </c>
      <c r="O1808">
        <f>VLOOKUP(Table58[[#This Row],[CONTROLN]],vlookup_table[],4,FALSE)</f>
        <v>2005</v>
      </c>
      <c r="P1808" t="str">
        <f>VLOOKUP(Table58[[#This Row],[CONTROLN]],vlookup_table[],5,FALSE)</f>
        <v>S2</v>
      </c>
      <c r="Q1808">
        <f>VLOOKUP(Table58[[#This Row],[CONTROLN]],vlookup_table[],7,FALSE)</f>
        <v>27</v>
      </c>
      <c r="R1808">
        <f t="shared" si="84"/>
        <v>77</v>
      </c>
      <c r="S18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08" t="str">
        <f>IF(Table58[[#This Row],[GENDER]]="M","Hombre","Mujer")</f>
        <v>Mujer</v>
      </c>
      <c r="U1808" t="str">
        <f>_xlfn.CONCAT(Table58[[#This Row],[STATE]]," ", Table58[[#This Row],[DOMAIN]])</f>
        <v>MI S2</v>
      </c>
      <c r="V1808" s="2">
        <f t="shared" ca="1" si="85"/>
        <v>45915</v>
      </c>
      <c r="W1808" s="3">
        <f t="shared" ca="1" si="86"/>
        <v>45915.408431249998</v>
      </c>
      <c r="X1808">
        <f>ROUND(Table58[[#This Row],[AVGGIFT]],1)</f>
        <v>20.3</v>
      </c>
    </row>
    <row r="1809" spans="1:24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  <c r="N1809">
        <f>VLOOKUP(Table58[[#This Row],[CONTROLN]],vlookup_table[],2,FALSE)</f>
        <v>0</v>
      </c>
      <c r="O1809">
        <f>VLOOKUP(Table58[[#This Row],[CONTROLN]],vlookup_table[],4,FALSE)</f>
        <v>0</v>
      </c>
      <c r="P1809" t="str">
        <f>VLOOKUP(Table58[[#This Row],[CONTROLN]],vlookup_table[],5,FALSE)</f>
        <v/>
      </c>
      <c r="Q1809">
        <f>VLOOKUP(Table58[[#This Row],[CONTROLN]],vlookup_table[],7,FALSE)</f>
        <v>10</v>
      </c>
      <c r="R1809" t="str">
        <f t="shared" si="84"/>
        <v/>
      </c>
      <c r="S180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809" t="str">
        <f>IF(Table58[[#This Row],[GENDER]]="M","Hombre","Mujer")</f>
        <v>Mujer</v>
      </c>
      <c r="U1809" t="str">
        <f>_xlfn.CONCAT(Table58[[#This Row],[STATE]]," ", Table58[[#This Row],[DOMAIN]])</f>
        <v xml:space="preserve">IA </v>
      </c>
      <c r="V1809" s="2">
        <f t="shared" ca="1" si="85"/>
        <v>45915</v>
      </c>
      <c r="W1809" s="3">
        <f t="shared" ca="1" si="86"/>
        <v>45915.408431249998</v>
      </c>
      <c r="X1809">
        <f>ROUND(Table58[[#This Row],[AVGGIFT]],1)</f>
        <v>5.9</v>
      </c>
    </row>
    <row r="1810" spans="1:24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  <c r="N1810">
        <f>VLOOKUP(Table58[[#This Row],[CONTROLN]],vlookup_table[],2,FALSE)</f>
        <v>1</v>
      </c>
      <c r="O1810">
        <f>VLOOKUP(Table58[[#This Row],[CONTROLN]],vlookup_table[],4,FALSE)</f>
        <v>5002</v>
      </c>
      <c r="P1810" t="str">
        <f>VLOOKUP(Table58[[#This Row],[CONTROLN]],vlookup_table[],5,FALSE)</f>
        <v>R3</v>
      </c>
      <c r="Q1810">
        <f>VLOOKUP(Table58[[#This Row],[CONTROLN]],vlookup_table[],7,FALSE)</f>
        <v>4</v>
      </c>
      <c r="R1810">
        <f t="shared" si="84"/>
        <v>47</v>
      </c>
      <c r="S18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10" t="str">
        <f>IF(Table58[[#This Row],[GENDER]]="M","Hombre","Mujer")</f>
        <v>Hombre</v>
      </c>
      <c r="U1810" t="str">
        <f>_xlfn.CONCAT(Table58[[#This Row],[STATE]]," ", Table58[[#This Row],[DOMAIN]])</f>
        <v>MO R3</v>
      </c>
      <c r="V1810" s="2">
        <f t="shared" ca="1" si="85"/>
        <v>45915</v>
      </c>
      <c r="W1810" s="3">
        <f t="shared" ca="1" si="86"/>
        <v>45915.408431249998</v>
      </c>
      <c r="X1810">
        <f>ROUND(Table58[[#This Row],[AVGGIFT]],1)</f>
        <v>4.3</v>
      </c>
    </row>
    <row r="1811" spans="1:24" x14ac:dyDescent="0.35">
      <c r="A1811">
        <v>16247</v>
      </c>
      <c r="B1811" t="s">
        <v>18</v>
      </c>
      <c r="C1811" t="s">
        <v>109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  <c r="N1811">
        <f>VLOOKUP(Table58[[#This Row],[CONTROLN]],vlookup_table[],2,FALSE)</f>
        <v>2</v>
      </c>
      <c r="O1811">
        <f>VLOOKUP(Table58[[#This Row],[CONTROLN]],vlookup_table[],4,FALSE)</f>
        <v>0</v>
      </c>
      <c r="P1811" t="str">
        <f>VLOOKUP(Table58[[#This Row],[CONTROLN]],vlookup_table[],5,FALSE)</f>
        <v>R2</v>
      </c>
      <c r="Q1811">
        <f>VLOOKUP(Table58[[#This Row],[CONTROLN]],vlookup_table[],7,FALSE)</f>
        <v>10</v>
      </c>
      <c r="R1811" t="str">
        <f t="shared" si="84"/>
        <v/>
      </c>
      <c r="S18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11" t="str">
        <f>IF(Table58[[#This Row],[GENDER]]="M","Hombre","Mujer")</f>
        <v>Mujer</v>
      </c>
      <c r="U1811" t="str">
        <f>_xlfn.CONCAT(Table58[[#This Row],[STATE]]," ", Table58[[#This Row],[DOMAIN]])</f>
        <v>NC R2</v>
      </c>
      <c r="V1811" s="2">
        <f t="shared" ca="1" si="85"/>
        <v>45915</v>
      </c>
      <c r="W1811" s="3">
        <f t="shared" ca="1" si="86"/>
        <v>45915.408431249998</v>
      </c>
      <c r="X1811">
        <f>ROUND(Table58[[#This Row],[AVGGIFT]],1)</f>
        <v>8.9</v>
      </c>
    </row>
    <row r="1812" spans="1:24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  <c r="N1812">
        <f>VLOOKUP(Table58[[#This Row],[CONTROLN]],vlookup_table[],2,FALSE)</f>
        <v>0</v>
      </c>
      <c r="O1812">
        <f>VLOOKUP(Table58[[#This Row],[CONTROLN]],vlookup_table[],4,FALSE)</f>
        <v>3901</v>
      </c>
      <c r="P1812" t="str">
        <f>VLOOKUP(Table58[[#This Row],[CONTROLN]],vlookup_table[],5,FALSE)</f>
        <v>R1</v>
      </c>
      <c r="Q1812">
        <f>VLOOKUP(Table58[[#This Row],[CONTROLN]],vlookup_table[],7,FALSE)</f>
        <v>5</v>
      </c>
      <c r="R1812">
        <f t="shared" si="84"/>
        <v>58</v>
      </c>
      <c r="S18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12" t="str">
        <f>IF(Table58[[#This Row],[GENDER]]="M","Hombre","Mujer")</f>
        <v>Mujer</v>
      </c>
      <c r="U1812" t="str">
        <f>_xlfn.CONCAT(Table58[[#This Row],[STATE]]," ", Table58[[#This Row],[DOMAIN]])</f>
        <v>CA R1</v>
      </c>
      <c r="V1812" s="2">
        <f t="shared" ca="1" si="85"/>
        <v>45915</v>
      </c>
      <c r="W1812" s="3">
        <f t="shared" ca="1" si="86"/>
        <v>45915.408431249998</v>
      </c>
      <c r="X1812">
        <f>ROUND(Table58[[#This Row],[AVGGIFT]],1)</f>
        <v>9.9</v>
      </c>
    </row>
    <row r="1813" spans="1:24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  <c r="N1813">
        <f>VLOOKUP(Table58[[#This Row],[CONTROLN]],vlookup_table[],2,FALSE)</f>
        <v>2</v>
      </c>
      <c r="O1813">
        <f>VLOOKUP(Table58[[#This Row],[CONTROLN]],vlookup_table[],4,FALSE)</f>
        <v>1001</v>
      </c>
      <c r="P1813" t="str">
        <f>VLOOKUP(Table58[[#This Row],[CONTROLN]],vlookup_table[],5,FALSE)</f>
        <v>C3</v>
      </c>
      <c r="Q1813">
        <f>VLOOKUP(Table58[[#This Row],[CONTROLN]],vlookup_table[],7,FALSE)</f>
        <v>5</v>
      </c>
      <c r="R1813">
        <f t="shared" si="84"/>
        <v>87</v>
      </c>
      <c r="S18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13" t="str">
        <f>IF(Table58[[#This Row],[GENDER]]="M","Hombre","Mujer")</f>
        <v>Mujer</v>
      </c>
      <c r="U1813" t="str">
        <f>_xlfn.CONCAT(Table58[[#This Row],[STATE]]," ", Table58[[#This Row],[DOMAIN]])</f>
        <v>MN C3</v>
      </c>
      <c r="V1813" s="2">
        <f t="shared" ca="1" si="85"/>
        <v>45915</v>
      </c>
      <c r="W1813" s="3">
        <f t="shared" ca="1" si="86"/>
        <v>45915.408431249998</v>
      </c>
      <c r="X1813">
        <f>ROUND(Table58[[#This Row],[AVGGIFT]],1)</f>
        <v>4.4000000000000004</v>
      </c>
    </row>
    <row r="1814" spans="1:24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  <c r="N1814">
        <f>VLOOKUP(Table58[[#This Row],[CONTROLN]],vlookup_table[],2,FALSE)</f>
        <v>2</v>
      </c>
      <c r="O1814">
        <f>VLOOKUP(Table58[[#This Row],[CONTROLN]],vlookup_table[],4,FALSE)</f>
        <v>3001</v>
      </c>
      <c r="P1814" t="str">
        <f>VLOOKUP(Table58[[#This Row],[CONTROLN]],vlookup_table[],5,FALSE)</f>
        <v>T2</v>
      </c>
      <c r="Q1814">
        <f>VLOOKUP(Table58[[#This Row],[CONTROLN]],vlookup_table[],7,FALSE)</f>
        <v>5</v>
      </c>
      <c r="R1814">
        <f t="shared" si="84"/>
        <v>67</v>
      </c>
      <c r="S18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14" t="str">
        <f>IF(Table58[[#This Row],[GENDER]]="M","Hombre","Mujer")</f>
        <v>Hombre</v>
      </c>
      <c r="U1814" t="str">
        <f>_xlfn.CONCAT(Table58[[#This Row],[STATE]]," ", Table58[[#This Row],[DOMAIN]])</f>
        <v>FL T2</v>
      </c>
      <c r="V1814" s="2">
        <f t="shared" ca="1" si="85"/>
        <v>45915</v>
      </c>
      <c r="W1814" s="3">
        <f t="shared" ca="1" si="86"/>
        <v>45915.408431249998</v>
      </c>
      <c r="X1814">
        <f>ROUND(Table58[[#This Row],[AVGGIFT]],1)</f>
        <v>7.3</v>
      </c>
    </row>
    <row r="1815" spans="1:24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  <c r="N1815">
        <f>VLOOKUP(Table58[[#This Row],[CONTROLN]],vlookup_table[],2,FALSE)</f>
        <v>0</v>
      </c>
      <c r="O1815">
        <f>VLOOKUP(Table58[[#This Row],[CONTROLN]],vlookup_table[],4,FALSE)</f>
        <v>7309</v>
      </c>
      <c r="P1815" t="str">
        <f>VLOOKUP(Table58[[#This Row],[CONTROLN]],vlookup_table[],5,FALSE)</f>
        <v>R2</v>
      </c>
      <c r="Q1815">
        <f>VLOOKUP(Table58[[#This Row],[CONTROLN]],vlookup_table[],7,FALSE)</f>
        <v>20</v>
      </c>
      <c r="R1815">
        <f t="shared" si="84"/>
        <v>23</v>
      </c>
      <c r="S18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15" t="str">
        <f>IF(Table58[[#This Row],[GENDER]]="M","Hombre","Mujer")</f>
        <v>Hombre</v>
      </c>
      <c r="U1815" t="str">
        <f>_xlfn.CONCAT(Table58[[#This Row],[STATE]]," ", Table58[[#This Row],[DOMAIN]])</f>
        <v>KY R2</v>
      </c>
      <c r="V1815" s="2">
        <f t="shared" ca="1" si="85"/>
        <v>45915</v>
      </c>
      <c r="W1815" s="3">
        <f t="shared" ca="1" si="86"/>
        <v>45915.408431249998</v>
      </c>
      <c r="X1815">
        <f>ROUND(Table58[[#This Row],[AVGGIFT]],1)</f>
        <v>17.2</v>
      </c>
    </row>
    <row r="1816" spans="1:24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  <c r="N1816">
        <f>VLOOKUP(Table58[[#This Row],[CONTROLN]],vlookup_table[],2,FALSE)</f>
        <v>1002</v>
      </c>
      <c r="O1816">
        <f>VLOOKUP(Table58[[#This Row],[CONTROLN]],vlookup_table[],4,FALSE)</f>
        <v>3603</v>
      </c>
      <c r="P1816" t="str">
        <f>VLOOKUP(Table58[[#This Row],[CONTROLN]],vlookup_table[],5,FALSE)</f>
        <v>S2</v>
      </c>
      <c r="Q1816">
        <f>VLOOKUP(Table58[[#This Row],[CONTROLN]],vlookup_table[],7,FALSE)</f>
        <v>5</v>
      </c>
      <c r="R1816">
        <f t="shared" si="84"/>
        <v>61</v>
      </c>
      <c r="S18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16" t="str">
        <f>IF(Table58[[#This Row],[GENDER]]="M","Hombre","Mujer")</f>
        <v>Hombre</v>
      </c>
      <c r="U1816" t="str">
        <f>_xlfn.CONCAT(Table58[[#This Row],[STATE]]," ", Table58[[#This Row],[DOMAIN]])</f>
        <v>MN S2</v>
      </c>
      <c r="V1816" s="2">
        <f t="shared" ca="1" si="85"/>
        <v>45915</v>
      </c>
      <c r="W1816" s="3">
        <f t="shared" ca="1" si="86"/>
        <v>45915.408431249998</v>
      </c>
      <c r="X1816">
        <f>ROUND(Table58[[#This Row],[AVGGIFT]],1)</f>
        <v>4.4000000000000004</v>
      </c>
    </row>
    <row r="1817" spans="1:24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  <c r="N1817">
        <f>VLOOKUP(Table58[[#This Row],[CONTROLN]],vlookup_table[],2,FALSE)</f>
        <v>0</v>
      </c>
      <c r="O1817">
        <f>VLOOKUP(Table58[[#This Row],[CONTROLN]],vlookup_table[],4,FALSE)</f>
        <v>2401</v>
      </c>
      <c r="P1817" t="str">
        <f>VLOOKUP(Table58[[#This Row],[CONTROLN]],vlookup_table[],5,FALSE)</f>
        <v>R2</v>
      </c>
      <c r="Q1817">
        <f>VLOOKUP(Table58[[#This Row],[CONTROLN]],vlookup_table[],7,FALSE)</f>
        <v>12</v>
      </c>
      <c r="R1817">
        <f t="shared" si="84"/>
        <v>73</v>
      </c>
      <c r="S18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17" t="str">
        <f>IF(Table58[[#This Row],[GENDER]]="M","Hombre","Mujer")</f>
        <v>Mujer</v>
      </c>
      <c r="U1817" t="str">
        <f>_xlfn.CONCAT(Table58[[#This Row],[STATE]]," ", Table58[[#This Row],[DOMAIN]])</f>
        <v>MI R2</v>
      </c>
      <c r="V1817" s="2">
        <f t="shared" ca="1" si="85"/>
        <v>45915</v>
      </c>
      <c r="W1817" s="3">
        <f t="shared" ca="1" si="86"/>
        <v>45915.408431249998</v>
      </c>
      <c r="X1817">
        <f>ROUND(Table58[[#This Row],[AVGGIFT]],1)</f>
        <v>13</v>
      </c>
    </row>
    <row r="1818" spans="1:24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  <c r="N1818">
        <f>VLOOKUP(Table58[[#This Row],[CONTROLN]],vlookup_table[],2,FALSE)</f>
        <v>1</v>
      </c>
      <c r="O1818">
        <f>VLOOKUP(Table58[[#This Row],[CONTROLN]],vlookup_table[],4,FALSE)</f>
        <v>2512</v>
      </c>
      <c r="P1818" t="str">
        <f>VLOOKUP(Table58[[#This Row],[CONTROLN]],vlookup_table[],5,FALSE)</f>
        <v>T2</v>
      </c>
      <c r="Q1818">
        <f>VLOOKUP(Table58[[#This Row],[CONTROLN]],vlookup_table[],7,FALSE)</f>
        <v>20</v>
      </c>
      <c r="R1818">
        <f t="shared" si="84"/>
        <v>71</v>
      </c>
      <c r="S18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18" t="str">
        <f>IF(Table58[[#This Row],[GENDER]]="M","Hombre","Mujer")</f>
        <v>Hombre</v>
      </c>
      <c r="U1818" t="str">
        <f>_xlfn.CONCAT(Table58[[#This Row],[STATE]]," ", Table58[[#This Row],[DOMAIN]])</f>
        <v>OK T2</v>
      </c>
      <c r="V1818" s="2">
        <f t="shared" ca="1" si="85"/>
        <v>45915</v>
      </c>
      <c r="W1818" s="3">
        <f t="shared" ca="1" si="86"/>
        <v>45915.408431249998</v>
      </c>
      <c r="X1818">
        <f>ROUND(Table58[[#This Row],[AVGGIFT]],1)</f>
        <v>11.5</v>
      </c>
    </row>
    <row r="1819" spans="1:24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  <c r="N1819">
        <f>VLOOKUP(Table58[[#This Row],[CONTROLN]],vlookup_table[],2,FALSE)</f>
        <v>0</v>
      </c>
      <c r="O1819">
        <f>VLOOKUP(Table58[[#This Row],[CONTROLN]],vlookup_table[],4,FALSE)</f>
        <v>3601</v>
      </c>
      <c r="P1819" t="str">
        <f>VLOOKUP(Table58[[#This Row],[CONTROLN]],vlookup_table[],5,FALSE)</f>
        <v>C1</v>
      </c>
      <c r="Q1819">
        <f>VLOOKUP(Table58[[#This Row],[CONTROLN]],vlookup_table[],7,FALSE)</f>
        <v>25</v>
      </c>
      <c r="R1819">
        <f t="shared" si="84"/>
        <v>61</v>
      </c>
      <c r="S18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19" t="str">
        <f>IF(Table58[[#This Row],[GENDER]]="M","Hombre","Mujer")</f>
        <v>Mujer</v>
      </c>
      <c r="U1819" t="str">
        <f>_xlfn.CONCAT(Table58[[#This Row],[STATE]]," ", Table58[[#This Row],[DOMAIN]])</f>
        <v>TX C1</v>
      </c>
      <c r="V1819" s="2">
        <f t="shared" ca="1" si="85"/>
        <v>45915</v>
      </c>
      <c r="W1819" s="3">
        <f t="shared" ca="1" si="86"/>
        <v>45915.408431249998</v>
      </c>
      <c r="X1819">
        <f>ROUND(Table58[[#This Row],[AVGGIFT]],1)</f>
        <v>20</v>
      </c>
    </row>
    <row r="1820" spans="1:24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  <c r="N1820">
        <f>VLOOKUP(Table58[[#This Row],[CONTROLN]],vlookup_table[],2,FALSE)</f>
        <v>1</v>
      </c>
      <c r="O1820">
        <f>VLOOKUP(Table58[[#This Row],[CONTROLN]],vlookup_table[],4,FALSE)</f>
        <v>2701</v>
      </c>
      <c r="P1820" t="str">
        <f>VLOOKUP(Table58[[#This Row],[CONTROLN]],vlookup_table[],5,FALSE)</f>
        <v>S2</v>
      </c>
      <c r="Q1820">
        <f>VLOOKUP(Table58[[#This Row],[CONTROLN]],vlookup_table[],7,FALSE)</f>
        <v>13</v>
      </c>
      <c r="R1820">
        <f t="shared" si="84"/>
        <v>70</v>
      </c>
      <c r="S18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20" t="str">
        <f>IF(Table58[[#This Row],[GENDER]]="M","Hombre","Mujer")</f>
        <v>Hombre</v>
      </c>
      <c r="U1820" t="str">
        <f>_xlfn.CONCAT(Table58[[#This Row],[STATE]]," ", Table58[[#This Row],[DOMAIN]])</f>
        <v>MI S2</v>
      </c>
      <c r="V1820" s="2">
        <f t="shared" ca="1" si="85"/>
        <v>45915</v>
      </c>
      <c r="W1820" s="3">
        <f t="shared" ca="1" si="86"/>
        <v>45915.408431249998</v>
      </c>
      <c r="X1820">
        <f>ROUND(Table58[[#This Row],[AVGGIFT]],1)</f>
        <v>10.5</v>
      </c>
    </row>
    <row r="1821" spans="1:24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  <c r="N1821">
        <f>VLOOKUP(Table58[[#This Row],[CONTROLN]],vlookup_table[],2,FALSE)</f>
        <v>0</v>
      </c>
      <c r="O1821">
        <f>VLOOKUP(Table58[[#This Row],[CONTROLN]],vlookup_table[],4,FALSE)</f>
        <v>4701</v>
      </c>
      <c r="P1821" t="str">
        <f>VLOOKUP(Table58[[#This Row],[CONTROLN]],vlookup_table[],5,FALSE)</f>
        <v>C1</v>
      </c>
      <c r="Q1821">
        <f>VLOOKUP(Table58[[#This Row],[CONTROLN]],vlookup_table[],7,FALSE)</f>
        <v>15</v>
      </c>
      <c r="R1821">
        <f t="shared" si="84"/>
        <v>50</v>
      </c>
      <c r="S18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21" t="str">
        <f>IF(Table58[[#This Row],[GENDER]]="M","Hombre","Mujer")</f>
        <v>Hombre</v>
      </c>
      <c r="U1821" t="str">
        <f>_xlfn.CONCAT(Table58[[#This Row],[STATE]]," ", Table58[[#This Row],[DOMAIN]])</f>
        <v>TX C1</v>
      </c>
      <c r="V1821" s="2">
        <f t="shared" ca="1" si="85"/>
        <v>45915</v>
      </c>
      <c r="W1821" s="3">
        <f t="shared" ca="1" si="86"/>
        <v>45915.408431249998</v>
      </c>
      <c r="X1821">
        <f>ROUND(Table58[[#This Row],[AVGGIFT]],1)</f>
        <v>12.5</v>
      </c>
    </row>
    <row r="1822" spans="1:24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  <c r="N1822">
        <f>VLOOKUP(Table58[[#This Row],[CONTROLN]],vlookup_table[],2,FALSE)</f>
        <v>0</v>
      </c>
      <c r="O1822">
        <f>VLOOKUP(Table58[[#This Row],[CONTROLN]],vlookup_table[],4,FALSE)</f>
        <v>5401</v>
      </c>
      <c r="P1822" t="str">
        <f>VLOOKUP(Table58[[#This Row],[CONTROLN]],vlookup_table[],5,FALSE)</f>
        <v>U4</v>
      </c>
      <c r="Q1822">
        <f>VLOOKUP(Table58[[#This Row],[CONTROLN]],vlookup_table[],7,FALSE)</f>
        <v>10</v>
      </c>
      <c r="R1822">
        <f t="shared" si="84"/>
        <v>43</v>
      </c>
      <c r="S18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22" t="str">
        <f>IF(Table58[[#This Row],[GENDER]]="M","Hombre","Mujer")</f>
        <v>Mujer</v>
      </c>
      <c r="U1822" t="str">
        <f>_xlfn.CONCAT(Table58[[#This Row],[STATE]]," ", Table58[[#This Row],[DOMAIN]])</f>
        <v>MI U4</v>
      </c>
      <c r="V1822" s="2">
        <f t="shared" ca="1" si="85"/>
        <v>45915</v>
      </c>
      <c r="W1822" s="3">
        <f t="shared" ca="1" si="86"/>
        <v>45915.408431249998</v>
      </c>
      <c r="X1822">
        <f>ROUND(Table58[[#This Row],[AVGGIFT]],1)</f>
        <v>9.3000000000000007</v>
      </c>
    </row>
    <row r="1823" spans="1:24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  <c r="N1823">
        <f>VLOOKUP(Table58[[#This Row],[CONTROLN]],vlookup_table[],2,FALSE)</f>
        <v>2</v>
      </c>
      <c r="O1823">
        <f>VLOOKUP(Table58[[#This Row],[CONTROLN]],vlookup_table[],4,FALSE)</f>
        <v>4201</v>
      </c>
      <c r="P1823" t="str">
        <f>VLOOKUP(Table58[[#This Row],[CONTROLN]],vlookup_table[],5,FALSE)</f>
        <v>R2</v>
      </c>
      <c r="Q1823">
        <f>VLOOKUP(Table58[[#This Row],[CONTROLN]],vlookup_table[],7,FALSE)</f>
        <v>21</v>
      </c>
      <c r="R1823">
        <f t="shared" si="84"/>
        <v>55</v>
      </c>
      <c r="S18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23" t="str">
        <f>IF(Table58[[#This Row],[GENDER]]="M","Hombre","Mujer")</f>
        <v>Mujer</v>
      </c>
      <c r="U1823" t="str">
        <f>_xlfn.CONCAT(Table58[[#This Row],[STATE]]," ", Table58[[#This Row],[DOMAIN]])</f>
        <v>SC R2</v>
      </c>
      <c r="V1823" s="2">
        <f t="shared" ca="1" si="85"/>
        <v>45915</v>
      </c>
      <c r="W1823" s="3">
        <f t="shared" ca="1" si="86"/>
        <v>45915.408431249998</v>
      </c>
      <c r="X1823">
        <f>ROUND(Table58[[#This Row],[AVGGIFT]],1)</f>
        <v>9.1999999999999993</v>
      </c>
    </row>
    <row r="1824" spans="1:24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  <c r="N1824">
        <f>VLOOKUP(Table58[[#This Row],[CONTROLN]],vlookup_table[],2,FALSE)</f>
        <v>1002</v>
      </c>
      <c r="O1824">
        <f>VLOOKUP(Table58[[#This Row],[CONTROLN]],vlookup_table[],4,FALSE)</f>
        <v>1601</v>
      </c>
      <c r="P1824" t="str">
        <f>VLOOKUP(Table58[[#This Row],[CONTROLN]],vlookup_table[],5,FALSE)</f>
        <v>T2</v>
      </c>
      <c r="Q1824">
        <f>VLOOKUP(Table58[[#This Row],[CONTROLN]],vlookup_table[],7,FALSE)</f>
        <v>7</v>
      </c>
      <c r="R1824">
        <f t="shared" si="84"/>
        <v>81</v>
      </c>
      <c r="S18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24" t="str">
        <f>IF(Table58[[#This Row],[GENDER]]="M","Hombre","Mujer")</f>
        <v>Hombre</v>
      </c>
      <c r="U1824" t="str">
        <f>_xlfn.CONCAT(Table58[[#This Row],[STATE]]," ", Table58[[#This Row],[DOMAIN]])</f>
        <v>MT T2</v>
      </c>
      <c r="V1824" s="2">
        <f t="shared" ca="1" si="85"/>
        <v>45915</v>
      </c>
      <c r="W1824" s="3">
        <f t="shared" ca="1" si="86"/>
        <v>45915.408431249998</v>
      </c>
      <c r="X1824">
        <f>ROUND(Table58[[#This Row],[AVGGIFT]],1)</f>
        <v>8.6</v>
      </c>
    </row>
    <row r="1825" spans="1:24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  <c r="N1825">
        <f>VLOOKUP(Table58[[#This Row],[CONTROLN]],vlookup_table[],2,FALSE)</f>
        <v>0</v>
      </c>
      <c r="O1825">
        <f>VLOOKUP(Table58[[#This Row],[CONTROLN]],vlookup_table[],4,FALSE)</f>
        <v>0</v>
      </c>
      <c r="P1825" t="str">
        <f>VLOOKUP(Table58[[#This Row],[CONTROLN]],vlookup_table[],5,FALSE)</f>
        <v>S2</v>
      </c>
      <c r="Q1825">
        <f>VLOOKUP(Table58[[#This Row],[CONTROLN]],vlookup_table[],7,FALSE)</f>
        <v>10</v>
      </c>
      <c r="R1825" t="str">
        <f t="shared" si="84"/>
        <v/>
      </c>
      <c r="S18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25" t="str">
        <f>IF(Table58[[#This Row],[GENDER]]="M","Hombre","Mujer")</f>
        <v>Mujer</v>
      </c>
      <c r="U1825" t="str">
        <f>_xlfn.CONCAT(Table58[[#This Row],[STATE]]," ", Table58[[#This Row],[DOMAIN]])</f>
        <v>LA S2</v>
      </c>
      <c r="V1825" s="2">
        <f t="shared" ca="1" si="85"/>
        <v>45915</v>
      </c>
      <c r="W1825" s="3">
        <f t="shared" ca="1" si="86"/>
        <v>45915.408431249998</v>
      </c>
      <c r="X1825">
        <f>ROUND(Table58[[#This Row],[AVGGIFT]],1)</f>
        <v>6.3</v>
      </c>
    </row>
    <row r="1826" spans="1:24" x14ac:dyDescent="0.35">
      <c r="A1826">
        <v>49860</v>
      </c>
      <c r="B1826" t="s">
        <v>108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  <c r="N1826">
        <f>VLOOKUP(Table58[[#This Row],[CONTROLN]],vlookup_table[],2,FALSE)</f>
        <v>0</v>
      </c>
      <c r="O1826">
        <f>VLOOKUP(Table58[[#This Row],[CONTROLN]],vlookup_table[],4,FALSE)</f>
        <v>3512</v>
      </c>
      <c r="P1826" t="str">
        <f>VLOOKUP(Table58[[#This Row],[CONTROLN]],vlookup_table[],5,FALSE)</f>
        <v>S2</v>
      </c>
      <c r="Q1826">
        <f>VLOOKUP(Table58[[#This Row],[CONTROLN]],vlookup_table[],7,FALSE)</f>
        <v>4</v>
      </c>
      <c r="R1826">
        <f t="shared" si="84"/>
        <v>61</v>
      </c>
      <c r="S18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26" t="str">
        <f>IF(Table58[[#This Row],[GENDER]]="M","Hombre","Mujer")</f>
        <v>Mujer</v>
      </c>
      <c r="U1826" t="str">
        <f>_xlfn.CONCAT(Table58[[#This Row],[STATE]]," ", Table58[[#This Row],[DOMAIN]])</f>
        <v>TE S2</v>
      </c>
      <c r="V1826" s="2">
        <f t="shared" ca="1" si="85"/>
        <v>45915</v>
      </c>
      <c r="W1826" s="3">
        <f t="shared" ca="1" si="86"/>
        <v>45915.408431249998</v>
      </c>
      <c r="X1826">
        <f>ROUND(Table58[[#This Row],[AVGGIFT]],1)</f>
        <v>5</v>
      </c>
    </row>
    <row r="1827" spans="1:24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  <c r="N1827">
        <f>VLOOKUP(Table58[[#This Row],[CONTROLN]],vlookup_table[],2,FALSE)</f>
        <v>0</v>
      </c>
      <c r="O1827">
        <f>VLOOKUP(Table58[[#This Row],[CONTROLN]],vlookup_table[],4,FALSE)</f>
        <v>3004</v>
      </c>
      <c r="P1827" t="str">
        <f>VLOOKUP(Table58[[#This Row],[CONTROLN]],vlookup_table[],5,FALSE)</f>
        <v>S2</v>
      </c>
      <c r="Q1827">
        <f>VLOOKUP(Table58[[#This Row],[CONTROLN]],vlookup_table[],7,FALSE)</f>
        <v>12</v>
      </c>
      <c r="R1827">
        <f t="shared" si="84"/>
        <v>67</v>
      </c>
      <c r="S18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27" t="str">
        <f>IF(Table58[[#This Row],[GENDER]]="M","Hombre","Mujer")</f>
        <v>Hombre</v>
      </c>
      <c r="U1827" t="str">
        <f>_xlfn.CONCAT(Table58[[#This Row],[STATE]]," ", Table58[[#This Row],[DOMAIN]])</f>
        <v>IL S2</v>
      </c>
      <c r="V1827" s="2">
        <f t="shared" ca="1" si="85"/>
        <v>45915</v>
      </c>
      <c r="W1827" s="3">
        <f t="shared" ca="1" si="86"/>
        <v>45915.408431249998</v>
      </c>
      <c r="X1827">
        <f>ROUND(Table58[[#This Row],[AVGGIFT]],1)</f>
        <v>8.8000000000000007</v>
      </c>
    </row>
    <row r="1828" spans="1:24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  <c r="N1828">
        <f>VLOOKUP(Table58[[#This Row],[CONTROLN]],vlookup_table[],2,FALSE)</f>
        <v>2</v>
      </c>
      <c r="O1828">
        <f>VLOOKUP(Table58[[#This Row],[CONTROLN]],vlookup_table[],4,FALSE)</f>
        <v>0</v>
      </c>
      <c r="P1828" t="str">
        <f>VLOOKUP(Table58[[#This Row],[CONTROLN]],vlookup_table[],5,FALSE)</f>
        <v>R2</v>
      </c>
      <c r="Q1828">
        <f>VLOOKUP(Table58[[#This Row],[CONTROLN]],vlookup_table[],7,FALSE)</f>
        <v>10</v>
      </c>
      <c r="R1828" t="str">
        <f t="shared" si="84"/>
        <v/>
      </c>
      <c r="S18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28" t="str">
        <f>IF(Table58[[#This Row],[GENDER]]="M","Hombre","Mujer")</f>
        <v>Mujer</v>
      </c>
      <c r="U1828" t="str">
        <f>_xlfn.CONCAT(Table58[[#This Row],[STATE]]," ", Table58[[#This Row],[DOMAIN]])</f>
        <v>IN R2</v>
      </c>
      <c r="V1828" s="2">
        <f t="shared" ca="1" si="85"/>
        <v>45915</v>
      </c>
      <c r="W1828" s="3">
        <f t="shared" ca="1" si="86"/>
        <v>45915.408431249998</v>
      </c>
      <c r="X1828">
        <f>ROUND(Table58[[#This Row],[AVGGIFT]],1)</f>
        <v>5.7</v>
      </c>
    </row>
    <row r="1829" spans="1:24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  <c r="N1829">
        <f>VLOOKUP(Table58[[#This Row],[CONTROLN]],vlookup_table[],2,FALSE)</f>
        <v>28</v>
      </c>
      <c r="O1829">
        <f>VLOOKUP(Table58[[#This Row],[CONTROLN]],vlookup_table[],4,FALSE)</f>
        <v>0</v>
      </c>
      <c r="P1829" t="str">
        <f>VLOOKUP(Table58[[#This Row],[CONTROLN]],vlookup_table[],5,FALSE)</f>
        <v/>
      </c>
      <c r="Q1829">
        <f>VLOOKUP(Table58[[#This Row],[CONTROLN]],vlookup_table[],7,FALSE)</f>
        <v>24</v>
      </c>
      <c r="R1829" t="str">
        <f t="shared" si="84"/>
        <v/>
      </c>
      <c r="S182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829" t="str">
        <f>IF(Table58[[#This Row],[GENDER]]="M","Hombre","Mujer")</f>
        <v>Mujer</v>
      </c>
      <c r="U1829" t="str">
        <f>_xlfn.CONCAT(Table58[[#This Row],[STATE]]," ", Table58[[#This Row],[DOMAIN]])</f>
        <v xml:space="preserve">FL </v>
      </c>
      <c r="V1829" s="2">
        <f t="shared" ca="1" si="85"/>
        <v>45915</v>
      </c>
      <c r="W1829" s="3">
        <f t="shared" ca="1" si="86"/>
        <v>45915.408431249998</v>
      </c>
      <c r="X1829">
        <f>ROUND(Table58[[#This Row],[AVGGIFT]],1)</f>
        <v>17.899999999999999</v>
      </c>
    </row>
    <row r="1830" spans="1:24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  <c r="N1830">
        <f>VLOOKUP(Table58[[#This Row],[CONTROLN]],vlookup_table[],2,FALSE)</f>
        <v>1</v>
      </c>
      <c r="O1830">
        <f>VLOOKUP(Table58[[#This Row],[CONTROLN]],vlookup_table[],4,FALSE)</f>
        <v>0</v>
      </c>
      <c r="P1830" t="str">
        <f>VLOOKUP(Table58[[#This Row],[CONTROLN]],vlookup_table[],5,FALSE)</f>
        <v>T1</v>
      </c>
      <c r="Q1830">
        <f>VLOOKUP(Table58[[#This Row],[CONTROLN]],vlookup_table[],7,FALSE)</f>
        <v>35</v>
      </c>
      <c r="R1830" t="str">
        <f t="shared" si="84"/>
        <v/>
      </c>
      <c r="S18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30" t="str">
        <f>IF(Table58[[#This Row],[GENDER]]="M","Hombre","Mujer")</f>
        <v>Hombre</v>
      </c>
      <c r="U1830" t="str">
        <f>_xlfn.CONCAT(Table58[[#This Row],[STATE]]," ", Table58[[#This Row],[DOMAIN]])</f>
        <v>CA T1</v>
      </c>
      <c r="V1830" s="2">
        <f t="shared" ca="1" si="85"/>
        <v>45915</v>
      </c>
      <c r="W1830" s="3">
        <f t="shared" ca="1" si="86"/>
        <v>45915.408431249998</v>
      </c>
      <c r="X1830">
        <f>ROUND(Table58[[#This Row],[AVGGIFT]],1)</f>
        <v>25</v>
      </c>
    </row>
    <row r="1831" spans="1:24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  <c r="N1831">
        <f>VLOOKUP(Table58[[#This Row],[CONTROLN]],vlookup_table[],2,FALSE)</f>
        <v>0</v>
      </c>
      <c r="O1831">
        <f>VLOOKUP(Table58[[#This Row],[CONTROLN]],vlookup_table[],4,FALSE)</f>
        <v>6301</v>
      </c>
      <c r="P1831" t="str">
        <f>VLOOKUP(Table58[[#This Row],[CONTROLN]],vlookup_table[],5,FALSE)</f>
        <v>U2</v>
      </c>
      <c r="Q1831">
        <f>VLOOKUP(Table58[[#This Row],[CONTROLN]],vlookup_table[],7,FALSE)</f>
        <v>17</v>
      </c>
      <c r="R1831">
        <f t="shared" si="84"/>
        <v>34</v>
      </c>
      <c r="S18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31" t="str">
        <f>IF(Table58[[#This Row],[GENDER]]="M","Hombre","Mujer")</f>
        <v>Mujer</v>
      </c>
      <c r="U1831" t="str">
        <f>_xlfn.CONCAT(Table58[[#This Row],[STATE]]," ", Table58[[#This Row],[DOMAIN]])</f>
        <v>ID U2</v>
      </c>
      <c r="V1831" s="2">
        <f t="shared" ca="1" si="85"/>
        <v>45915</v>
      </c>
      <c r="W1831" s="3">
        <f t="shared" ca="1" si="86"/>
        <v>45915.408431249998</v>
      </c>
      <c r="X1831">
        <f>ROUND(Table58[[#This Row],[AVGGIFT]],1)</f>
        <v>9.6999999999999993</v>
      </c>
    </row>
    <row r="1832" spans="1:24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  <c r="N1832">
        <f>VLOOKUP(Table58[[#This Row],[CONTROLN]],vlookup_table[],2,FALSE)</f>
        <v>0</v>
      </c>
      <c r="O1832">
        <f>VLOOKUP(Table58[[#This Row],[CONTROLN]],vlookup_table[],4,FALSE)</f>
        <v>5011</v>
      </c>
      <c r="P1832" t="str">
        <f>VLOOKUP(Table58[[#This Row],[CONTROLN]],vlookup_table[],5,FALSE)</f>
        <v>C2</v>
      </c>
      <c r="Q1832">
        <f>VLOOKUP(Table58[[#This Row],[CONTROLN]],vlookup_table[],7,FALSE)</f>
        <v>33</v>
      </c>
      <c r="R1832">
        <f t="shared" si="84"/>
        <v>46</v>
      </c>
      <c r="S18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32" t="str">
        <f>IF(Table58[[#This Row],[GENDER]]="M","Hombre","Mujer")</f>
        <v>Mujer</v>
      </c>
      <c r="U1832" t="str">
        <f>_xlfn.CONCAT(Table58[[#This Row],[STATE]]," ", Table58[[#This Row],[DOMAIN]])</f>
        <v>GA C2</v>
      </c>
      <c r="V1832" s="2">
        <f t="shared" ca="1" si="85"/>
        <v>45915</v>
      </c>
      <c r="W1832" s="3">
        <f t="shared" ca="1" si="86"/>
        <v>45915.408431249998</v>
      </c>
      <c r="X1832">
        <f>ROUND(Table58[[#This Row],[AVGGIFT]],1)</f>
        <v>13.9</v>
      </c>
    </row>
    <row r="1833" spans="1:24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  <c r="N1833">
        <f>VLOOKUP(Table58[[#This Row],[CONTROLN]],vlookup_table[],2,FALSE)</f>
        <v>1002</v>
      </c>
      <c r="O1833">
        <f>VLOOKUP(Table58[[#This Row],[CONTROLN]],vlookup_table[],4,FALSE)</f>
        <v>0</v>
      </c>
      <c r="P1833" t="str">
        <f>VLOOKUP(Table58[[#This Row],[CONTROLN]],vlookup_table[],5,FALSE)</f>
        <v>R2</v>
      </c>
      <c r="Q1833">
        <f>VLOOKUP(Table58[[#This Row],[CONTROLN]],vlookup_table[],7,FALSE)</f>
        <v>10</v>
      </c>
      <c r="R1833" t="str">
        <f t="shared" si="84"/>
        <v/>
      </c>
      <c r="S18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33" t="str">
        <f>IF(Table58[[#This Row],[GENDER]]="M","Hombre","Mujer")</f>
        <v>Hombre</v>
      </c>
      <c r="U1833" t="str">
        <f>_xlfn.CONCAT(Table58[[#This Row],[STATE]]," ", Table58[[#This Row],[DOMAIN]])</f>
        <v>CA R2</v>
      </c>
      <c r="V1833" s="2">
        <f t="shared" ca="1" si="85"/>
        <v>45915</v>
      </c>
      <c r="W1833" s="3">
        <f t="shared" ca="1" si="86"/>
        <v>45915.408431249998</v>
      </c>
      <c r="X1833">
        <f>ROUND(Table58[[#This Row],[AVGGIFT]],1)</f>
        <v>13.6</v>
      </c>
    </row>
    <row r="1834" spans="1:24" x14ac:dyDescent="0.35">
      <c r="A1834">
        <v>78179</v>
      </c>
      <c r="B1834" t="s">
        <v>36</v>
      </c>
      <c r="C1834" t="s">
        <v>14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  <c r="N1834">
        <f>VLOOKUP(Table58[[#This Row],[CONTROLN]],vlookup_table[],2,FALSE)</f>
        <v>1</v>
      </c>
      <c r="O1834">
        <f>VLOOKUP(Table58[[#This Row],[CONTROLN]],vlookup_table[],4,FALSE)</f>
        <v>6401</v>
      </c>
      <c r="P1834" t="str">
        <f>VLOOKUP(Table58[[#This Row],[CONTROLN]],vlookup_table[],5,FALSE)</f>
        <v>C3</v>
      </c>
      <c r="Q1834">
        <f>VLOOKUP(Table58[[#This Row],[CONTROLN]],vlookup_table[],7,FALSE)</f>
        <v>10</v>
      </c>
      <c r="R1834">
        <f t="shared" si="84"/>
        <v>33</v>
      </c>
      <c r="S18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34" t="str">
        <f>IF(Table58[[#This Row],[GENDER]]="M","Hombre","Mujer")</f>
        <v>Hombre</v>
      </c>
      <c r="U1834" t="str">
        <f>_xlfn.CONCAT(Table58[[#This Row],[STATE]]," ", Table58[[#This Row],[DOMAIN]])</f>
        <v>WI C3</v>
      </c>
      <c r="V1834" s="2">
        <f t="shared" ca="1" si="85"/>
        <v>45915</v>
      </c>
      <c r="W1834" s="3">
        <f t="shared" ca="1" si="86"/>
        <v>45915.408431249998</v>
      </c>
      <c r="X1834">
        <f>ROUND(Table58[[#This Row],[AVGGIFT]],1)</f>
        <v>22.5</v>
      </c>
    </row>
    <row r="1835" spans="1:24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  <c r="N1835">
        <f>VLOOKUP(Table58[[#This Row],[CONTROLN]],vlookup_table[],2,FALSE)</f>
        <v>0</v>
      </c>
      <c r="O1835">
        <f>VLOOKUP(Table58[[#This Row],[CONTROLN]],vlookup_table[],4,FALSE)</f>
        <v>2001</v>
      </c>
      <c r="P1835" t="str">
        <f>VLOOKUP(Table58[[#This Row],[CONTROLN]],vlookup_table[],5,FALSE)</f>
        <v>C1</v>
      </c>
      <c r="Q1835">
        <f>VLOOKUP(Table58[[#This Row],[CONTROLN]],vlookup_table[],7,FALSE)</f>
        <v>15</v>
      </c>
      <c r="R1835">
        <f t="shared" si="84"/>
        <v>77</v>
      </c>
      <c r="S18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35" t="str">
        <f>IF(Table58[[#This Row],[GENDER]]="M","Hombre","Mujer")</f>
        <v>Hombre</v>
      </c>
      <c r="U1835" t="str">
        <f>_xlfn.CONCAT(Table58[[#This Row],[STATE]]," ", Table58[[#This Row],[DOMAIN]])</f>
        <v>TX C1</v>
      </c>
      <c r="V1835" s="2">
        <f t="shared" ca="1" si="85"/>
        <v>45915</v>
      </c>
      <c r="W1835" s="3">
        <f t="shared" ca="1" si="86"/>
        <v>45915.408431249998</v>
      </c>
      <c r="X1835">
        <f>ROUND(Table58[[#This Row],[AVGGIFT]],1)</f>
        <v>15</v>
      </c>
    </row>
    <row r="1836" spans="1:24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  <c r="N1836">
        <f>VLOOKUP(Table58[[#This Row],[CONTROLN]],vlookup_table[],2,FALSE)</f>
        <v>0</v>
      </c>
      <c r="O1836">
        <f>VLOOKUP(Table58[[#This Row],[CONTROLN]],vlookup_table[],4,FALSE)</f>
        <v>2008</v>
      </c>
      <c r="P1836" t="str">
        <f>VLOOKUP(Table58[[#This Row],[CONTROLN]],vlookup_table[],5,FALSE)</f>
        <v>S1</v>
      </c>
      <c r="Q1836">
        <f>VLOOKUP(Table58[[#This Row],[CONTROLN]],vlookup_table[],7,FALSE)</f>
        <v>13</v>
      </c>
      <c r="R1836">
        <f t="shared" si="84"/>
        <v>76</v>
      </c>
      <c r="S18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36" t="str">
        <f>IF(Table58[[#This Row],[GENDER]]="M","Hombre","Mujer")</f>
        <v>Mujer</v>
      </c>
      <c r="U1836" t="str">
        <f>_xlfn.CONCAT(Table58[[#This Row],[STATE]]," ", Table58[[#This Row],[DOMAIN]])</f>
        <v>CA S1</v>
      </c>
      <c r="V1836" s="2">
        <f t="shared" ca="1" si="85"/>
        <v>45915</v>
      </c>
      <c r="W1836" s="3">
        <f t="shared" ca="1" si="86"/>
        <v>45915.408431249998</v>
      </c>
      <c r="X1836">
        <f>ROUND(Table58[[#This Row],[AVGGIFT]],1)</f>
        <v>9.5</v>
      </c>
    </row>
    <row r="1837" spans="1:24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  <c r="N1837">
        <f>VLOOKUP(Table58[[#This Row],[CONTROLN]],vlookup_table[],2,FALSE)</f>
        <v>0</v>
      </c>
      <c r="O1837">
        <f>VLOOKUP(Table58[[#This Row],[CONTROLN]],vlookup_table[],4,FALSE)</f>
        <v>4201</v>
      </c>
      <c r="P1837" t="str">
        <f>VLOOKUP(Table58[[#This Row],[CONTROLN]],vlookup_table[],5,FALSE)</f>
        <v>S3</v>
      </c>
      <c r="Q1837">
        <f>VLOOKUP(Table58[[#This Row],[CONTROLN]],vlookup_table[],7,FALSE)</f>
        <v>15</v>
      </c>
      <c r="R1837">
        <f t="shared" si="84"/>
        <v>55</v>
      </c>
      <c r="S18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37" t="str">
        <f>IF(Table58[[#This Row],[GENDER]]="M","Hombre","Mujer")</f>
        <v>Mujer</v>
      </c>
      <c r="U1837" t="str">
        <f>_xlfn.CONCAT(Table58[[#This Row],[STATE]]," ", Table58[[#This Row],[DOMAIN]])</f>
        <v>WA S3</v>
      </c>
      <c r="V1837" s="2">
        <f t="shared" ca="1" si="85"/>
        <v>45915</v>
      </c>
      <c r="W1837" s="3">
        <f t="shared" ca="1" si="86"/>
        <v>45915.408431249998</v>
      </c>
      <c r="X1837">
        <f>ROUND(Table58[[#This Row],[AVGGIFT]],1)</f>
        <v>10.199999999999999</v>
      </c>
    </row>
    <row r="1838" spans="1:24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  <c r="N1838">
        <f>VLOOKUP(Table58[[#This Row],[CONTROLN]],vlookup_table[],2,FALSE)</f>
        <v>0</v>
      </c>
      <c r="O1838">
        <f>VLOOKUP(Table58[[#This Row],[CONTROLN]],vlookup_table[],4,FALSE)</f>
        <v>1</v>
      </c>
      <c r="P1838" t="str">
        <f>VLOOKUP(Table58[[#This Row],[CONTROLN]],vlookup_table[],5,FALSE)</f>
        <v>S1</v>
      </c>
      <c r="Q1838">
        <f>VLOOKUP(Table58[[#This Row],[CONTROLN]],vlookup_table[],7,FALSE)</f>
        <v>20</v>
      </c>
      <c r="R1838">
        <f t="shared" si="84"/>
        <v>97</v>
      </c>
      <c r="S18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38" t="str">
        <f>IF(Table58[[#This Row],[GENDER]]="M","Hombre","Mujer")</f>
        <v>Mujer</v>
      </c>
      <c r="U1838" t="str">
        <f>_xlfn.CONCAT(Table58[[#This Row],[STATE]]," ", Table58[[#This Row],[DOMAIN]])</f>
        <v>TX S1</v>
      </c>
      <c r="V1838" s="2">
        <f t="shared" ca="1" si="85"/>
        <v>45915</v>
      </c>
      <c r="W1838" s="3">
        <f t="shared" ca="1" si="86"/>
        <v>45915.408431249998</v>
      </c>
      <c r="X1838">
        <f>ROUND(Table58[[#This Row],[AVGGIFT]],1)</f>
        <v>15.4</v>
      </c>
    </row>
    <row r="1839" spans="1:24" x14ac:dyDescent="0.35">
      <c r="A1839">
        <v>18038</v>
      </c>
      <c r="B1839" t="s">
        <v>18</v>
      </c>
      <c r="C1839" t="s">
        <v>109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  <c r="N1839">
        <f>VLOOKUP(Table58[[#This Row],[CONTROLN]],vlookup_table[],2,FALSE)</f>
        <v>0</v>
      </c>
      <c r="O1839">
        <f>VLOOKUP(Table58[[#This Row],[CONTROLN]],vlookup_table[],4,FALSE)</f>
        <v>0</v>
      </c>
      <c r="P1839" t="str">
        <f>VLOOKUP(Table58[[#This Row],[CONTROLN]],vlookup_table[],5,FALSE)</f>
        <v>R2</v>
      </c>
      <c r="Q1839">
        <f>VLOOKUP(Table58[[#This Row],[CONTROLN]],vlookup_table[],7,FALSE)</f>
        <v>16</v>
      </c>
      <c r="R1839" t="str">
        <f t="shared" si="84"/>
        <v/>
      </c>
      <c r="S18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39" t="str">
        <f>IF(Table58[[#This Row],[GENDER]]="M","Hombre","Mujer")</f>
        <v>Mujer</v>
      </c>
      <c r="U1839" t="str">
        <f>_xlfn.CONCAT(Table58[[#This Row],[STATE]]," ", Table58[[#This Row],[DOMAIN]])</f>
        <v>NC R2</v>
      </c>
      <c r="V1839" s="2">
        <f t="shared" ca="1" si="85"/>
        <v>45915</v>
      </c>
      <c r="W1839" s="3">
        <f t="shared" ca="1" si="86"/>
        <v>45915.408431249998</v>
      </c>
      <c r="X1839">
        <f>ROUND(Table58[[#This Row],[AVGGIFT]],1)</f>
        <v>12.4</v>
      </c>
    </row>
    <row r="1840" spans="1:24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  <c r="N1840">
        <f>VLOOKUP(Table58[[#This Row],[CONTROLN]],vlookup_table[],2,FALSE)</f>
        <v>0</v>
      </c>
      <c r="O1840">
        <f>VLOOKUP(Table58[[#This Row],[CONTROLN]],vlookup_table[],4,FALSE)</f>
        <v>1801</v>
      </c>
      <c r="P1840" t="str">
        <f>VLOOKUP(Table58[[#This Row],[CONTROLN]],vlookup_table[],5,FALSE)</f>
        <v>C2</v>
      </c>
      <c r="Q1840">
        <f>VLOOKUP(Table58[[#This Row],[CONTROLN]],vlookup_table[],7,FALSE)</f>
        <v>20</v>
      </c>
      <c r="R1840">
        <f t="shared" si="84"/>
        <v>79</v>
      </c>
      <c r="S18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40" t="str">
        <f>IF(Table58[[#This Row],[GENDER]]="M","Hombre","Mujer")</f>
        <v>Mujer</v>
      </c>
      <c r="U1840" t="str">
        <f>_xlfn.CONCAT(Table58[[#This Row],[STATE]]," ", Table58[[#This Row],[DOMAIN]])</f>
        <v>WA C2</v>
      </c>
      <c r="V1840" s="2">
        <f t="shared" ca="1" si="85"/>
        <v>45915</v>
      </c>
      <c r="W1840" s="3">
        <f t="shared" ca="1" si="86"/>
        <v>45915.408431249998</v>
      </c>
      <c r="X1840">
        <f>ROUND(Table58[[#This Row],[AVGGIFT]],1)</f>
        <v>14</v>
      </c>
    </row>
    <row r="1841" spans="1:24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  <c r="N1841">
        <f>VLOOKUP(Table58[[#This Row],[CONTROLN]],vlookup_table[],2,FALSE)</f>
        <v>0</v>
      </c>
      <c r="O1841">
        <f>VLOOKUP(Table58[[#This Row],[CONTROLN]],vlookup_table[],4,FALSE)</f>
        <v>2901</v>
      </c>
      <c r="P1841" t="str">
        <f>VLOOKUP(Table58[[#This Row],[CONTROLN]],vlookup_table[],5,FALSE)</f>
        <v>S1</v>
      </c>
      <c r="Q1841">
        <f>VLOOKUP(Table58[[#This Row],[CONTROLN]],vlookup_table[],7,FALSE)</f>
        <v>15</v>
      </c>
      <c r="R1841">
        <f t="shared" si="84"/>
        <v>68</v>
      </c>
      <c r="S18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41" t="str">
        <f>IF(Table58[[#This Row],[GENDER]]="M","Hombre","Mujer")</f>
        <v>Mujer</v>
      </c>
      <c r="U1841" t="str">
        <f>_xlfn.CONCAT(Table58[[#This Row],[STATE]]," ", Table58[[#This Row],[DOMAIN]])</f>
        <v>CA S1</v>
      </c>
      <c r="V1841" s="2">
        <f t="shared" ca="1" si="85"/>
        <v>45915</v>
      </c>
      <c r="W1841" s="3">
        <f t="shared" ca="1" si="86"/>
        <v>45915.408431249998</v>
      </c>
      <c r="X1841">
        <f>ROUND(Table58[[#This Row],[AVGGIFT]],1)</f>
        <v>12.5</v>
      </c>
    </row>
    <row r="1842" spans="1:24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  <c r="N1842">
        <f>VLOOKUP(Table58[[#This Row],[CONTROLN]],vlookup_table[],2,FALSE)</f>
        <v>28</v>
      </c>
      <c r="O1842">
        <f>VLOOKUP(Table58[[#This Row],[CONTROLN]],vlookup_table[],4,FALSE)</f>
        <v>5610</v>
      </c>
      <c r="P1842" t="str">
        <f>VLOOKUP(Table58[[#This Row],[CONTROLN]],vlookup_table[],5,FALSE)</f>
        <v>T3</v>
      </c>
      <c r="Q1842">
        <f>VLOOKUP(Table58[[#This Row],[CONTROLN]],vlookup_table[],7,FALSE)</f>
        <v>10</v>
      </c>
      <c r="R1842">
        <f t="shared" si="84"/>
        <v>40</v>
      </c>
      <c r="S18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42" t="str">
        <f>IF(Table58[[#This Row],[GENDER]]="M","Hombre","Mujer")</f>
        <v>Mujer</v>
      </c>
      <c r="U1842" t="str">
        <f>_xlfn.CONCAT(Table58[[#This Row],[STATE]]," ", Table58[[#This Row],[DOMAIN]])</f>
        <v>MI T3</v>
      </c>
      <c r="V1842" s="2">
        <f t="shared" ca="1" si="85"/>
        <v>45915</v>
      </c>
      <c r="W1842" s="3">
        <f t="shared" ca="1" si="86"/>
        <v>45915.408431249998</v>
      </c>
      <c r="X1842">
        <f>ROUND(Table58[[#This Row],[AVGGIFT]],1)</f>
        <v>5.9</v>
      </c>
    </row>
    <row r="1843" spans="1:24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  <c r="N1843">
        <f>VLOOKUP(Table58[[#This Row],[CONTROLN]],vlookup_table[],2,FALSE)</f>
        <v>0</v>
      </c>
      <c r="O1843">
        <f>VLOOKUP(Table58[[#This Row],[CONTROLN]],vlookup_table[],4,FALSE)</f>
        <v>0</v>
      </c>
      <c r="P1843" t="str">
        <f>VLOOKUP(Table58[[#This Row],[CONTROLN]],vlookup_table[],5,FALSE)</f>
        <v>U1</v>
      </c>
      <c r="Q1843">
        <f>VLOOKUP(Table58[[#This Row],[CONTROLN]],vlookup_table[],7,FALSE)</f>
        <v>10</v>
      </c>
      <c r="R1843" t="str">
        <f t="shared" si="84"/>
        <v/>
      </c>
      <c r="S18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43" t="str">
        <f>IF(Table58[[#This Row],[GENDER]]="M","Hombre","Mujer")</f>
        <v>Mujer</v>
      </c>
      <c r="U1843" t="str">
        <f>_xlfn.CONCAT(Table58[[#This Row],[STATE]]," ", Table58[[#This Row],[DOMAIN]])</f>
        <v>IL U1</v>
      </c>
      <c r="V1843" s="2">
        <f t="shared" ca="1" si="85"/>
        <v>45915</v>
      </c>
      <c r="W1843" s="3">
        <f t="shared" ca="1" si="86"/>
        <v>45915.408431249998</v>
      </c>
      <c r="X1843">
        <f>ROUND(Table58[[#This Row],[AVGGIFT]],1)</f>
        <v>3.3</v>
      </c>
    </row>
    <row r="1844" spans="1:24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  <c r="N1844">
        <f>VLOOKUP(Table58[[#This Row],[CONTROLN]],vlookup_table[],2,FALSE)</f>
        <v>2</v>
      </c>
      <c r="O1844">
        <f>VLOOKUP(Table58[[#This Row],[CONTROLN]],vlookup_table[],4,FALSE)</f>
        <v>1001</v>
      </c>
      <c r="P1844" t="str">
        <f>VLOOKUP(Table58[[#This Row],[CONTROLN]],vlookup_table[],5,FALSE)</f>
        <v>S1</v>
      </c>
      <c r="Q1844">
        <f>VLOOKUP(Table58[[#This Row],[CONTROLN]],vlookup_table[],7,FALSE)</f>
        <v>25</v>
      </c>
      <c r="R1844">
        <f t="shared" si="84"/>
        <v>87</v>
      </c>
      <c r="S18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44" t="str">
        <f>IF(Table58[[#This Row],[GENDER]]="M","Hombre","Mujer")</f>
        <v>Mujer</v>
      </c>
      <c r="U1844" t="str">
        <f>_xlfn.CONCAT(Table58[[#This Row],[STATE]]," ", Table58[[#This Row],[DOMAIN]])</f>
        <v>MN S1</v>
      </c>
      <c r="V1844" s="2">
        <f t="shared" ca="1" si="85"/>
        <v>45915</v>
      </c>
      <c r="W1844" s="3">
        <f t="shared" ca="1" si="86"/>
        <v>45915.408431249998</v>
      </c>
      <c r="X1844">
        <f>ROUND(Table58[[#This Row],[AVGGIFT]],1)</f>
        <v>25</v>
      </c>
    </row>
    <row r="1845" spans="1:24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  <c r="N1845">
        <f>VLOOKUP(Table58[[#This Row],[CONTROLN]],vlookup_table[],2,FALSE)</f>
        <v>0</v>
      </c>
      <c r="O1845">
        <f>VLOOKUP(Table58[[#This Row],[CONTROLN]],vlookup_table[],4,FALSE)</f>
        <v>2401</v>
      </c>
      <c r="P1845" t="str">
        <f>VLOOKUP(Table58[[#This Row],[CONTROLN]],vlookup_table[],5,FALSE)</f>
        <v>S1</v>
      </c>
      <c r="Q1845">
        <f>VLOOKUP(Table58[[#This Row],[CONTROLN]],vlookup_table[],7,FALSE)</f>
        <v>20</v>
      </c>
      <c r="R1845">
        <f t="shared" si="84"/>
        <v>73</v>
      </c>
      <c r="S18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45" t="str">
        <f>IF(Table58[[#This Row],[GENDER]]="M","Hombre","Mujer")</f>
        <v>Mujer</v>
      </c>
      <c r="U1845" t="str">
        <f>_xlfn.CONCAT(Table58[[#This Row],[STATE]]," ", Table58[[#This Row],[DOMAIN]])</f>
        <v>TX S1</v>
      </c>
      <c r="V1845" s="2">
        <f t="shared" ca="1" si="85"/>
        <v>45915</v>
      </c>
      <c r="W1845" s="3">
        <f t="shared" ca="1" si="86"/>
        <v>45915.408431249998</v>
      </c>
      <c r="X1845">
        <f>ROUND(Table58[[#This Row],[AVGGIFT]],1)</f>
        <v>15</v>
      </c>
    </row>
    <row r="1846" spans="1:24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  <c r="N1846">
        <f>VLOOKUP(Table58[[#This Row],[CONTROLN]],vlookup_table[],2,FALSE)</f>
        <v>0</v>
      </c>
      <c r="O1846">
        <f>VLOOKUP(Table58[[#This Row],[CONTROLN]],vlookup_table[],4,FALSE)</f>
        <v>0</v>
      </c>
      <c r="P1846" t="str">
        <f>VLOOKUP(Table58[[#This Row],[CONTROLN]],vlookup_table[],5,FALSE)</f>
        <v>U2</v>
      </c>
      <c r="Q1846">
        <f>VLOOKUP(Table58[[#This Row],[CONTROLN]],vlookup_table[],7,FALSE)</f>
        <v>10</v>
      </c>
      <c r="R1846" t="str">
        <f t="shared" si="84"/>
        <v/>
      </c>
      <c r="S18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46" t="str">
        <f>IF(Table58[[#This Row],[GENDER]]="M","Hombre","Mujer")</f>
        <v>Mujer</v>
      </c>
      <c r="U1846" t="str">
        <f>_xlfn.CONCAT(Table58[[#This Row],[STATE]]," ", Table58[[#This Row],[DOMAIN]])</f>
        <v>CA U2</v>
      </c>
      <c r="V1846" s="2">
        <f t="shared" ca="1" si="85"/>
        <v>45915</v>
      </c>
      <c r="W1846" s="3">
        <f t="shared" ca="1" si="86"/>
        <v>45915.408431249998</v>
      </c>
      <c r="X1846">
        <f>ROUND(Table58[[#This Row],[AVGGIFT]],1)</f>
        <v>6</v>
      </c>
    </row>
    <row r="1847" spans="1:24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  <c r="N1847">
        <f>VLOOKUP(Table58[[#This Row],[CONTROLN]],vlookup_table[],2,FALSE)</f>
        <v>2</v>
      </c>
      <c r="O1847">
        <f>VLOOKUP(Table58[[#This Row],[CONTROLN]],vlookup_table[],4,FALSE)</f>
        <v>4401</v>
      </c>
      <c r="P1847" t="str">
        <f>VLOOKUP(Table58[[#This Row],[CONTROLN]],vlookup_table[],5,FALSE)</f>
        <v>S2</v>
      </c>
      <c r="Q1847">
        <f>VLOOKUP(Table58[[#This Row],[CONTROLN]],vlookup_table[],7,FALSE)</f>
        <v>21</v>
      </c>
      <c r="R1847">
        <f t="shared" si="84"/>
        <v>53</v>
      </c>
      <c r="S18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47" t="str">
        <f>IF(Table58[[#This Row],[GENDER]]="M","Hombre","Mujer")</f>
        <v>Hombre</v>
      </c>
      <c r="U1847" t="str">
        <f>_xlfn.CONCAT(Table58[[#This Row],[STATE]]," ", Table58[[#This Row],[DOMAIN]])</f>
        <v>CA S2</v>
      </c>
      <c r="V1847" s="2">
        <f t="shared" ca="1" si="85"/>
        <v>45915</v>
      </c>
      <c r="W1847" s="3">
        <f t="shared" ca="1" si="86"/>
        <v>45915.408431249998</v>
      </c>
      <c r="X1847">
        <f>ROUND(Table58[[#This Row],[AVGGIFT]],1)</f>
        <v>4.9000000000000004</v>
      </c>
    </row>
    <row r="1848" spans="1:24" x14ac:dyDescent="0.35">
      <c r="A1848">
        <v>22337</v>
      </c>
      <c r="B1848" t="s">
        <v>18</v>
      </c>
      <c r="C1848" t="s">
        <v>17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  <c r="N1848">
        <f>VLOOKUP(Table58[[#This Row],[CONTROLN]],vlookup_table[],2,FALSE)</f>
        <v>0</v>
      </c>
      <c r="O1848">
        <f>VLOOKUP(Table58[[#This Row],[CONTROLN]],vlookup_table[],4,FALSE)</f>
        <v>0</v>
      </c>
      <c r="P1848" t="str">
        <f>VLOOKUP(Table58[[#This Row],[CONTROLN]],vlookup_table[],5,FALSE)</f>
        <v>C2</v>
      </c>
      <c r="Q1848">
        <f>VLOOKUP(Table58[[#This Row],[CONTROLN]],vlookup_table[],7,FALSE)</f>
        <v>10</v>
      </c>
      <c r="R1848" t="str">
        <f t="shared" si="84"/>
        <v/>
      </c>
      <c r="S18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48" t="str">
        <f>IF(Table58[[#This Row],[GENDER]]="M","Hombre","Mujer")</f>
        <v>Mujer</v>
      </c>
      <c r="U1848" t="str">
        <f>_xlfn.CONCAT(Table58[[#This Row],[STATE]]," ", Table58[[#This Row],[DOMAIN]])</f>
        <v>NC C2</v>
      </c>
      <c r="V1848" s="2">
        <f t="shared" ca="1" si="85"/>
        <v>45915</v>
      </c>
      <c r="W1848" s="3">
        <f t="shared" ca="1" si="86"/>
        <v>45915.408431249998</v>
      </c>
      <c r="X1848">
        <f>ROUND(Table58[[#This Row],[AVGGIFT]],1)</f>
        <v>9.3000000000000007</v>
      </c>
    </row>
    <row r="1849" spans="1:24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  <c r="N1849">
        <f>VLOOKUP(Table58[[#This Row],[CONTROLN]],vlookup_table[],2,FALSE)</f>
        <v>2</v>
      </c>
      <c r="O1849">
        <f>VLOOKUP(Table58[[#This Row],[CONTROLN]],vlookup_table[],4,FALSE)</f>
        <v>606</v>
      </c>
      <c r="P1849" t="str">
        <f>VLOOKUP(Table58[[#This Row],[CONTROLN]],vlookup_table[],5,FALSE)</f>
        <v>R2</v>
      </c>
      <c r="Q1849">
        <f>VLOOKUP(Table58[[#This Row],[CONTROLN]],vlookup_table[],7,FALSE)</f>
        <v>30</v>
      </c>
      <c r="R1849">
        <f t="shared" si="84"/>
        <v>91</v>
      </c>
      <c r="S18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49" t="str">
        <f>IF(Table58[[#This Row],[GENDER]]="M","Hombre","Mujer")</f>
        <v>Mujer</v>
      </c>
      <c r="U1849" t="str">
        <f>_xlfn.CONCAT(Table58[[#This Row],[STATE]]," ", Table58[[#This Row],[DOMAIN]])</f>
        <v>TX R2</v>
      </c>
      <c r="V1849" s="2">
        <f t="shared" ca="1" si="85"/>
        <v>45915</v>
      </c>
      <c r="W1849" s="3">
        <f t="shared" ca="1" si="86"/>
        <v>45915.408431249998</v>
      </c>
      <c r="X1849">
        <f>ROUND(Table58[[#This Row],[AVGGIFT]],1)</f>
        <v>22.3</v>
      </c>
    </row>
    <row r="1850" spans="1:24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  <c r="N1850">
        <f>VLOOKUP(Table58[[#This Row],[CONTROLN]],vlookup_table[],2,FALSE)</f>
        <v>0</v>
      </c>
      <c r="O1850">
        <f>VLOOKUP(Table58[[#This Row],[CONTROLN]],vlookup_table[],4,FALSE)</f>
        <v>0</v>
      </c>
      <c r="P1850" t="str">
        <f>VLOOKUP(Table58[[#This Row],[CONTROLN]],vlookup_table[],5,FALSE)</f>
        <v>C1</v>
      </c>
      <c r="Q1850">
        <f>VLOOKUP(Table58[[#This Row],[CONTROLN]],vlookup_table[],7,FALSE)</f>
        <v>20</v>
      </c>
      <c r="R1850" t="str">
        <f t="shared" si="84"/>
        <v/>
      </c>
      <c r="S18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50" t="str">
        <f>IF(Table58[[#This Row],[GENDER]]="M","Hombre","Mujer")</f>
        <v>Mujer</v>
      </c>
      <c r="U1850" t="str">
        <f>_xlfn.CONCAT(Table58[[#This Row],[STATE]]," ", Table58[[#This Row],[DOMAIN]])</f>
        <v>LA C1</v>
      </c>
      <c r="V1850" s="2">
        <f t="shared" ca="1" si="85"/>
        <v>45915</v>
      </c>
      <c r="W1850" s="3">
        <f t="shared" ca="1" si="86"/>
        <v>45915.408431249998</v>
      </c>
      <c r="X1850">
        <f>ROUND(Table58[[#This Row],[AVGGIFT]],1)</f>
        <v>12.5</v>
      </c>
    </row>
    <row r="1851" spans="1:24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  <c r="N1851">
        <f>VLOOKUP(Table58[[#This Row],[CONTROLN]],vlookup_table[],2,FALSE)</f>
        <v>1</v>
      </c>
      <c r="O1851">
        <f>VLOOKUP(Table58[[#This Row],[CONTROLN]],vlookup_table[],4,FALSE)</f>
        <v>6607</v>
      </c>
      <c r="P1851" t="str">
        <f>VLOOKUP(Table58[[#This Row],[CONTROLN]],vlookup_table[],5,FALSE)</f>
        <v>S2</v>
      </c>
      <c r="Q1851">
        <f>VLOOKUP(Table58[[#This Row],[CONTROLN]],vlookup_table[],7,FALSE)</f>
        <v>30</v>
      </c>
      <c r="R1851">
        <f t="shared" si="84"/>
        <v>30</v>
      </c>
      <c r="S18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51" t="str">
        <f>IF(Table58[[#This Row],[GENDER]]="M","Hombre","Mujer")</f>
        <v>Hombre</v>
      </c>
      <c r="U1851" t="str">
        <f>_xlfn.CONCAT(Table58[[#This Row],[STATE]]," ", Table58[[#This Row],[DOMAIN]])</f>
        <v>MO S2</v>
      </c>
      <c r="V1851" s="2">
        <f t="shared" ca="1" si="85"/>
        <v>45915</v>
      </c>
      <c r="W1851" s="3">
        <f t="shared" ca="1" si="86"/>
        <v>45915.408431249998</v>
      </c>
      <c r="X1851">
        <f>ROUND(Table58[[#This Row],[AVGGIFT]],1)</f>
        <v>26.3</v>
      </c>
    </row>
    <row r="1852" spans="1:24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  <c r="N1852">
        <f>VLOOKUP(Table58[[#This Row],[CONTROLN]],vlookup_table[],2,FALSE)</f>
        <v>0</v>
      </c>
      <c r="O1852">
        <f>VLOOKUP(Table58[[#This Row],[CONTROLN]],vlookup_table[],4,FALSE)</f>
        <v>3001</v>
      </c>
      <c r="P1852" t="str">
        <f>VLOOKUP(Table58[[#This Row],[CONTROLN]],vlookup_table[],5,FALSE)</f>
        <v>T2</v>
      </c>
      <c r="Q1852">
        <f>VLOOKUP(Table58[[#This Row],[CONTROLN]],vlookup_table[],7,FALSE)</f>
        <v>10</v>
      </c>
      <c r="R1852">
        <f t="shared" si="84"/>
        <v>67</v>
      </c>
      <c r="S18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52" t="str">
        <f>IF(Table58[[#This Row],[GENDER]]="M","Hombre","Mujer")</f>
        <v>Mujer</v>
      </c>
      <c r="U1852" t="str">
        <f>_xlfn.CONCAT(Table58[[#This Row],[STATE]]," ", Table58[[#This Row],[DOMAIN]])</f>
        <v>MO T2</v>
      </c>
      <c r="V1852" s="2">
        <f t="shared" ca="1" si="85"/>
        <v>45915</v>
      </c>
      <c r="W1852" s="3">
        <f t="shared" ca="1" si="86"/>
        <v>45915.408431249998</v>
      </c>
      <c r="X1852">
        <f>ROUND(Table58[[#This Row],[AVGGIFT]],1)</f>
        <v>5.4</v>
      </c>
    </row>
    <row r="1853" spans="1:24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  <c r="N1853">
        <f>VLOOKUP(Table58[[#This Row],[CONTROLN]],vlookup_table[],2,FALSE)</f>
        <v>0</v>
      </c>
      <c r="O1853">
        <f>VLOOKUP(Table58[[#This Row],[CONTROLN]],vlookup_table[],4,FALSE)</f>
        <v>2001</v>
      </c>
      <c r="P1853" t="str">
        <f>VLOOKUP(Table58[[#This Row],[CONTROLN]],vlookup_table[],5,FALSE)</f>
        <v>C1</v>
      </c>
      <c r="Q1853">
        <f>VLOOKUP(Table58[[#This Row],[CONTROLN]],vlookup_table[],7,FALSE)</f>
        <v>17</v>
      </c>
      <c r="R1853">
        <f t="shared" si="84"/>
        <v>77</v>
      </c>
      <c r="S18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53" t="str">
        <f>IF(Table58[[#This Row],[GENDER]]="M","Hombre","Mujer")</f>
        <v>Mujer</v>
      </c>
      <c r="U1853" t="str">
        <f>_xlfn.CONCAT(Table58[[#This Row],[STATE]]," ", Table58[[#This Row],[DOMAIN]])</f>
        <v>MO C1</v>
      </c>
      <c r="V1853" s="2">
        <f t="shared" ca="1" si="85"/>
        <v>45915</v>
      </c>
      <c r="W1853" s="3">
        <f t="shared" ca="1" si="86"/>
        <v>45915.408431249998</v>
      </c>
      <c r="X1853">
        <f>ROUND(Table58[[#This Row],[AVGGIFT]],1)</f>
        <v>9.8000000000000007</v>
      </c>
    </row>
    <row r="1854" spans="1:24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  <c r="N1854">
        <f>VLOOKUP(Table58[[#This Row],[CONTROLN]],vlookup_table[],2,FALSE)</f>
        <v>0</v>
      </c>
      <c r="O1854">
        <f>VLOOKUP(Table58[[#This Row],[CONTROLN]],vlookup_table[],4,FALSE)</f>
        <v>1901</v>
      </c>
      <c r="P1854" t="str">
        <f>VLOOKUP(Table58[[#This Row],[CONTROLN]],vlookup_table[],5,FALSE)</f>
        <v>C2</v>
      </c>
      <c r="Q1854">
        <f>VLOOKUP(Table58[[#This Row],[CONTROLN]],vlookup_table[],7,FALSE)</f>
        <v>6</v>
      </c>
      <c r="R1854">
        <f t="shared" si="84"/>
        <v>78</v>
      </c>
      <c r="S18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54" t="str">
        <f>IF(Table58[[#This Row],[GENDER]]="M","Hombre","Mujer")</f>
        <v>Hombre</v>
      </c>
      <c r="U1854" t="str">
        <f>_xlfn.CONCAT(Table58[[#This Row],[STATE]]," ", Table58[[#This Row],[DOMAIN]])</f>
        <v>FL C2</v>
      </c>
      <c r="V1854" s="2">
        <f t="shared" ca="1" si="85"/>
        <v>45915</v>
      </c>
      <c r="W1854" s="3">
        <f t="shared" ca="1" si="86"/>
        <v>45915.408431249998</v>
      </c>
      <c r="X1854">
        <f>ROUND(Table58[[#This Row],[AVGGIFT]],1)</f>
        <v>6.7</v>
      </c>
    </row>
    <row r="1855" spans="1:24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  <c r="N1855">
        <f>VLOOKUP(Table58[[#This Row],[CONTROLN]],vlookup_table[],2,FALSE)</f>
        <v>1</v>
      </c>
      <c r="O1855">
        <f>VLOOKUP(Table58[[#This Row],[CONTROLN]],vlookup_table[],4,FALSE)</f>
        <v>3201</v>
      </c>
      <c r="P1855" t="str">
        <f>VLOOKUP(Table58[[#This Row],[CONTROLN]],vlookup_table[],5,FALSE)</f>
        <v>T2</v>
      </c>
      <c r="Q1855">
        <f>VLOOKUP(Table58[[#This Row],[CONTROLN]],vlookup_table[],7,FALSE)</f>
        <v>12</v>
      </c>
      <c r="R1855">
        <f t="shared" si="84"/>
        <v>65</v>
      </c>
      <c r="S18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55" t="str">
        <f>IF(Table58[[#This Row],[GENDER]]="M","Hombre","Mujer")</f>
        <v>Hombre</v>
      </c>
      <c r="U1855" t="str">
        <f>_xlfn.CONCAT(Table58[[#This Row],[STATE]]," ", Table58[[#This Row],[DOMAIN]])</f>
        <v>MT T2</v>
      </c>
      <c r="V1855" s="2">
        <f t="shared" ca="1" si="85"/>
        <v>45915</v>
      </c>
      <c r="W1855" s="3">
        <f t="shared" ca="1" si="86"/>
        <v>45915.408431249998</v>
      </c>
      <c r="X1855">
        <f>ROUND(Table58[[#This Row],[AVGGIFT]],1)</f>
        <v>11.4</v>
      </c>
    </row>
    <row r="1856" spans="1:24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  <c r="N1856">
        <f>VLOOKUP(Table58[[#This Row],[CONTROLN]],vlookup_table[],2,FALSE)</f>
        <v>0</v>
      </c>
      <c r="O1856">
        <f>VLOOKUP(Table58[[#This Row],[CONTROLN]],vlookup_table[],4,FALSE)</f>
        <v>3001</v>
      </c>
      <c r="P1856" t="str">
        <f>VLOOKUP(Table58[[#This Row],[CONTROLN]],vlookup_table[],5,FALSE)</f>
        <v>U1</v>
      </c>
      <c r="Q1856">
        <f>VLOOKUP(Table58[[#This Row],[CONTROLN]],vlookup_table[],7,FALSE)</f>
        <v>5</v>
      </c>
      <c r="R1856">
        <f t="shared" si="84"/>
        <v>67</v>
      </c>
      <c r="S18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56" t="str">
        <f>IF(Table58[[#This Row],[GENDER]]="M","Hombre","Mujer")</f>
        <v>Mujer</v>
      </c>
      <c r="U1856" t="str">
        <f>_xlfn.CONCAT(Table58[[#This Row],[STATE]]," ", Table58[[#This Row],[DOMAIN]])</f>
        <v>TX U1</v>
      </c>
      <c r="V1856" s="2">
        <f t="shared" ca="1" si="85"/>
        <v>45915</v>
      </c>
      <c r="W1856" s="3">
        <f t="shared" ca="1" si="86"/>
        <v>45915.408431249998</v>
      </c>
      <c r="X1856">
        <f>ROUND(Table58[[#This Row],[AVGGIFT]],1)</f>
        <v>7.7</v>
      </c>
    </row>
    <row r="1857" spans="1:24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  <c r="N1857">
        <f>VLOOKUP(Table58[[#This Row],[CONTROLN]],vlookup_table[],2,FALSE)</f>
        <v>2</v>
      </c>
      <c r="O1857">
        <f>VLOOKUP(Table58[[#This Row],[CONTROLN]],vlookup_table[],4,FALSE)</f>
        <v>3606</v>
      </c>
      <c r="P1857" t="str">
        <f>VLOOKUP(Table58[[#This Row],[CONTROLN]],vlookup_table[],5,FALSE)</f>
        <v>R2</v>
      </c>
      <c r="Q1857">
        <f>VLOOKUP(Table58[[#This Row],[CONTROLN]],vlookup_table[],7,FALSE)</f>
        <v>5</v>
      </c>
      <c r="R1857">
        <f t="shared" si="84"/>
        <v>61</v>
      </c>
      <c r="S18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57" t="str">
        <f>IF(Table58[[#This Row],[GENDER]]="M","Hombre","Mujer")</f>
        <v>Mujer</v>
      </c>
      <c r="U1857" t="str">
        <f>_xlfn.CONCAT(Table58[[#This Row],[STATE]]," ", Table58[[#This Row],[DOMAIN]])</f>
        <v>GA R2</v>
      </c>
      <c r="V1857" s="2">
        <f t="shared" ca="1" si="85"/>
        <v>45915</v>
      </c>
      <c r="W1857" s="3">
        <f t="shared" ca="1" si="86"/>
        <v>45915.408431249998</v>
      </c>
      <c r="X1857">
        <f>ROUND(Table58[[#This Row],[AVGGIFT]],1)</f>
        <v>5.6</v>
      </c>
    </row>
    <row r="1858" spans="1:24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  <c r="N1858">
        <f>VLOOKUP(Table58[[#This Row],[CONTROLN]],vlookup_table[],2,FALSE)</f>
        <v>0</v>
      </c>
      <c r="O1858">
        <f>VLOOKUP(Table58[[#This Row],[CONTROLN]],vlookup_table[],4,FALSE)</f>
        <v>4803</v>
      </c>
      <c r="P1858" t="str">
        <f>VLOOKUP(Table58[[#This Row],[CONTROLN]],vlookup_table[],5,FALSE)</f>
        <v>S2</v>
      </c>
      <c r="Q1858">
        <f>VLOOKUP(Table58[[#This Row],[CONTROLN]],vlookup_table[],7,FALSE)</f>
        <v>5</v>
      </c>
      <c r="R1858">
        <f t="shared" ref="R1858:R1921" si="87">IF(OR(O1858="",O1858=0),"",(1997-(1900+INT(O1858/100)))-IF(MOD(O1858,100)&gt;6,1,0))</f>
        <v>49</v>
      </c>
      <c r="S18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58" t="str">
        <f>IF(Table58[[#This Row],[GENDER]]="M","Hombre","Mujer")</f>
        <v>Mujer</v>
      </c>
      <c r="U1858" t="str">
        <f>_xlfn.CONCAT(Table58[[#This Row],[STATE]]," ", Table58[[#This Row],[DOMAIN]])</f>
        <v>CA S2</v>
      </c>
      <c r="V1858" s="2">
        <f t="shared" ref="V1858:V1921" ca="1" si="88">TODAY()</f>
        <v>45915</v>
      </c>
      <c r="W1858" s="3">
        <f t="shared" ref="W1858:W1921" ca="1" si="89">NOW()</f>
        <v>45915.408431249998</v>
      </c>
      <c r="X1858">
        <f>ROUND(Table58[[#This Row],[AVGGIFT]],1)</f>
        <v>9.8000000000000007</v>
      </c>
    </row>
    <row r="1859" spans="1:24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  <c r="N1859">
        <f>VLOOKUP(Table58[[#This Row],[CONTROLN]],vlookup_table[],2,FALSE)</f>
        <v>28</v>
      </c>
      <c r="O1859">
        <f>VLOOKUP(Table58[[#This Row],[CONTROLN]],vlookup_table[],4,FALSE)</f>
        <v>601</v>
      </c>
      <c r="P1859" t="str">
        <f>VLOOKUP(Table58[[#This Row],[CONTROLN]],vlookup_table[],5,FALSE)</f>
        <v>U3</v>
      </c>
      <c r="Q1859">
        <f>VLOOKUP(Table58[[#This Row],[CONTROLN]],vlookup_table[],7,FALSE)</f>
        <v>10</v>
      </c>
      <c r="R1859">
        <f t="shared" si="87"/>
        <v>91</v>
      </c>
      <c r="S18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59" t="str">
        <f>IF(Table58[[#This Row],[GENDER]]="M","Hombre","Mujer")</f>
        <v>Mujer</v>
      </c>
      <c r="U1859" t="str">
        <f>_xlfn.CONCAT(Table58[[#This Row],[STATE]]," ", Table58[[#This Row],[DOMAIN]])</f>
        <v>TX U3</v>
      </c>
      <c r="V1859" s="2">
        <f t="shared" ca="1" si="88"/>
        <v>45915</v>
      </c>
      <c r="W1859" s="3">
        <f t="shared" ca="1" si="89"/>
        <v>45915.408431249998</v>
      </c>
      <c r="X1859">
        <f>ROUND(Table58[[#This Row],[AVGGIFT]],1)</f>
        <v>9</v>
      </c>
    </row>
    <row r="1860" spans="1:24" x14ac:dyDescent="0.35">
      <c r="A1860">
        <v>12932</v>
      </c>
      <c r="B1860" t="s">
        <v>108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  <c r="N1860">
        <f>VLOOKUP(Table58[[#This Row],[CONTROLN]],vlookup_table[],2,FALSE)</f>
        <v>28</v>
      </c>
      <c r="O1860">
        <f>VLOOKUP(Table58[[#This Row],[CONTROLN]],vlookup_table[],4,FALSE)</f>
        <v>4704</v>
      </c>
      <c r="P1860" t="str">
        <f>VLOOKUP(Table58[[#This Row],[CONTROLN]],vlookup_table[],5,FALSE)</f>
        <v>C2</v>
      </c>
      <c r="Q1860">
        <f>VLOOKUP(Table58[[#This Row],[CONTROLN]],vlookup_table[],7,FALSE)</f>
        <v>21</v>
      </c>
      <c r="R1860">
        <f t="shared" si="87"/>
        <v>50</v>
      </c>
      <c r="S18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60" t="str">
        <f>IF(Table58[[#This Row],[GENDER]]="M","Hombre","Mujer")</f>
        <v>Mujer</v>
      </c>
      <c r="U1860" t="str">
        <f>_xlfn.CONCAT(Table58[[#This Row],[STATE]]," ", Table58[[#This Row],[DOMAIN]])</f>
        <v>TE C2</v>
      </c>
      <c r="V1860" s="2">
        <f t="shared" ca="1" si="88"/>
        <v>45915</v>
      </c>
      <c r="W1860" s="3">
        <f t="shared" ca="1" si="89"/>
        <v>45915.408431249998</v>
      </c>
      <c r="X1860">
        <f>ROUND(Table58[[#This Row],[AVGGIFT]],1)</f>
        <v>12.2</v>
      </c>
    </row>
    <row r="1861" spans="1:24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  <c r="N1861">
        <f>VLOOKUP(Table58[[#This Row],[CONTROLN]],vlookup_table[],2,FALSE)</f>
        <v>2</v>
      </c>
      <c r="O1861">
        <f>VLOOKUP(Table58[[#This Row],[CONTROLN]],vlookup_table[],4,FALSE)</f>
        <v>508</v>
      </c>
      <c r="P1861" t="str">
        <f>VLOOKUP(Table58[[#This Row],[CONTROLN]],vlookup_table[],5,FALSE)</f>
        <v/>
      </c>
      <c r="Q1861">
        <f>VLOOKUP(Table58[[#This Row],[CONTROLN]],vlookup_table[],7,FALSE)</f>
        <v>10</v>
      </c>
      <c r="R1861">
        <f t="shared" si="87"/>
        <v>91</v>
      </c>
      <c r="S186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861" t="str">
        <f>IF(Table58[[#This Row],[GENDER]]="M","Hombre","Mujer")</f>
        <v>Mujer</v>
      </c>
      <c r="U1861" t="str">
        <f>_xlfn.CONCAT(Table58[[#This Row],[STATE]]," ", Table58[[#This Row],[DOMAIN]])</f>
        <v xml:space="preserve">MD </v>
      </c>
      <c r="V1861" s="2">
        <f t="shared" ca="1" si="88"/>
        <v>45915</v>
      </c>
      <c r="W1861" s="3">
        <f t="shared" ca="1" si="89"/>
        <v>45915.408431249998</v>
      </c>
      <c r="X1861">
        <f>ROUND(Table58[[#This Row],[AVGGIFT]],1)</f>
        <v>11.4</v>
      </c>
    </row>
    <row r="1862" spans="1:24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  <c r="N1862">
        <f>VLOOKUP(Table58[[#This Row],[CONTROLN]],vlookup_table[],2,FALSE)</f>
        <v>2</v>
      </c>
      <c r="O1862">
        <f>VLOOKUP(Table58[[#This Row],[CONTROLN]],vlookup_table[],4,FALSE)</f>
        <v>4104</v>
      </c>
      <c r="P1862" t="str">
        <f>VLOOKUP(Table58[[#This Row],[CONTROLN]],vlookup_table[],5,FALSE)</f>
        <v>S1</v>
      </c>
      <c r="Q1862">
        <f>VLOOKUP(Table58[[#This Row],[CONTROLN]],vlookup_table[],7,FALSE)</f>
        <v>23</v>
      </c>
      <c r="R1862">
        <f t="shared" si="87"/>
        <v>56</v>
      </c>
      <c r="S18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62" t="str">
        <f>IF(Table58[[#This Row],[GENDER]]="M","Hombre","Mujer")</f>
        <v>Mujer</v>
      </c>
      <c r="U1862" t="str">
        <f>_xlfn.CONCAT(Table58[[#This Row],[STATE]]," ", Table58[[#This Row],[DOMAIN]])</f>
        <v>TX S1</v>
      </c>
      <c r="V1862" s="2">
        <f t="shared" ca="1" si="88"/>
        <v>45915</v>
      </c>
      <c r="W1862" s="3">
        <f t="shared" ca="1" si="89"/>
        <v>45915.408431249998</v>
      </c>
      <c r="X1862">
        <f>ROUND(Table58[[#This Row],[AVGGIFT]],1)</f>
        <v>17.2</v>
      </c>
    </row>
    <row r="1863" spans="1:24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  <c r="N1863">
        <f>VLOOKUP(Table58[[#This Row],[CONTROLN]],vlookup_table[],2,FALSE)</f>
        <v>0</v>
      </c>
      <c r="O1863">
        <f>VLOOKUP(Table58[[#This Row],[CONTROLN]],vlookup_table[],4,FALSE)</f>
        <v>3710</v>
      </c>
      <c r="P1863" t="str">
        <f>VLOOKUP(Table58[[#This Row],[CONTROLN]],vlookup_table[],5,FALSE)</f>
        <v>T2</v>
      </c>
      <c r="Q1863">
        <f>VLOOKUP(Table58[[#This Row],[CONTROLN]],vlookup_table[],7,FALSE)</f>
        <v>15</v>
      </c>
      <c r="R1863">
        <f t="shared" si="87"/>
        <v>59</v>
      </c>
      <c r="S18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63" t="str">
        <f>IF(Table58[[#This Row],[GENDER]]="M","Hombre","Mujer")</f>
        <v>Mujer</v>
      </c>
      <c r="U1863" t="str">
        <f>_xlfn.CONCAT(Table58[[#This Row],[STATE]]," ", Table58[[#This Row],[DOMAIN]])</f>
        <v>KY T2</v>
      </c>
      <c r="V1863" s="2">
        <f t="shared" ca="1" si="88"/>
        <v>45915</v>
      </c>
      <c r="W1863" s="3">
        <f t="shared" ca="1" si="89"/>
        <v>45915.408431249998</v>
      </c>
      <c r="X1863">
        <f>ROUND(Table58[[#This Row],[AVGGIFT]],1)</f>
        <v>12.1</v>
      </c>
    </row>
    <row r="1864" spans="1:24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  <c r="N1864">
        <f>VLOOKUP(Table58[[#This Row],[CONTROLN]],vlookup_table[],2,FALSE)</f>
        <v>1</v>
      </c>
      <c r="O1864">
        <f>VLOOKUP(Table58[[#This Row],[CONTROLN]],vlookup_table[],4,FALSE)</f>
        <v>5101</v>
      </c>
      <c r="P1864" t="str">
        <f>VLOOKUP(Table58[[#This Row],[CONTROLN]],vlookup_table[],5,FALSE)</f>
        <v>T1</v>
      </c>
      <c r="Q1864">
        <f>VLOOKUP(Table58[[#This Row],[CONTROLN]],vlookup_table[],7,FALSE)</f>
        <v>8</v>
      </c>
      <c r="R1864">
        <f t="shared" si="87"/>
        <v>46</v>
      </c>
      <c r="S18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64" t="str">
        <f>IF(Table58[[#This Row],[GENDER]]="M","Hombre","Mujer")</f>
        <v>Hombre</v>
      </c>
      <c r="U1864" t="str">
        <f>_xlfn.CONCAT(Table58[[#This Row],[STATE]]," ", Table58[[#This Row],[DOMAIN]])</f>
        <v>OK T1</v>
      </c>
      <c r="V1864" s="2">
        <f t="shared" ca="1" si="88"/>
        <v>45915</v>
      </c>
      <c r="W1864" s="3">
        <f t="shared" ca="1" si="89"/>
        <v>45915.408431249998</v>
      </c>
      <c r="X1864">
        <f>ROUND(Table58[[#This Row],[AVGGIFT]],1)</f>
        <v>5.5</v>
      </c>
    </row>
    <row r="1865" spans="1:24" x14ac:dyDescent="0.35">
      <c r="A1865">
        <v>79850</v>
      </c>
      <c r="B1865" t="s">
        <v>36</v>
      </c>
      <c r="C1865" t="s">
        <v>14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  <c r="N1865">
        <f>VLOOKUP(Table58[[#This Row],[CONTROLN]],vlookup_table[],2,FALSE)</f>
        <v>2</v>
      </c>
      <c r="O1865">
        <f>VLOOKUP(Table58[[#This Row],[CONTROLN]],vlookup_table[],4,FALSE)</f>
        <v>1401</v>
      </c>
      <c r="P1865" t="str">
        <f>VLOOKUP(Table58[[#This Row],[CONTROLN]],vlookup_table[],5,FALSE)</f>
        <v>R2</v>
      </c>
      <c r="Q1865">
        <f>VLOOKUP(Table58[[#This Row],[CONTROLN]],vlookup_table[],7,FALSE)</f>
        <v>10</v>
      </c>
      <c r="R1865">
        <f t="shared" si="87"/>
        <v>83</v>
      </c>
      <c r="S18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65" t="str">
        <f>IF(Table58[[#This Row],[GENDER]]="M","Hombre","Mujer")</f>
        <v>Hombre</v>
      </c>
      <c r="U1865" t="str">
        <f>_xlfn.CONCAT(Table58[[#This Row],[STATE]]," ", Table58[[#This Row],[DOMAIN]])</f>
        <v>WI R2</v>
      </c>
      <c r="V1865" s="2">
        <f t="shared" ca="1" si="88"/>
        <v>45915</v>
      </c>
      <c r="W1865" s="3">
        <f t="shared" ca="1" si="89"/>
        <v>45915.408431249998</v>
      </c>
      <c r="X1865">
        <f>ROUND(Table58[[#This Row],[AVGGIFT]],1)</f>
        <v>5.9</v>
      </c>
    </row>
    <row r="1866" spans="1:24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  <c r="N1866">
        <f>VLOOKUP(Table58[[#This Row],[CONTROLN]],vlookup_table[],2,FALSE)</f>
        <v>2</v>
      </c>
      <c r="O1866">
        <f>VLOOKUP(Table58[[#This Row],[CONTROLN]],vlookup_table[],4,FALSE)</f>
        <v>0</v>
      </c>
      <c r="P1866" t="str">
        <f>VLOOKUP(Table58[[#This Row],[CONTROLN]],vlookup_table[],5,FALSE)</f>
        <v>R2</v>
      </c>
      <c r="Q1866">
        <f>VLOOKUP(Table58[[#This Row],[CONTROLN]],vlookup_table[],7,FALSE)</f>
        <v>10</v>
      </c>
      <c r="R1866" t="str">
        <f t="shared" si="87"/>
        <v/>
      </c>
      <c r="S18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66" t="str">
        <f>IF(Table58[[#This Row],[GENDER]]="M","Hombre","Mujer")</f>
        <v>Hombre</v>
      </c>
      <c r="U1866" t="str">
        <f>_xlfn.CONCAT(Table58[[#This Row],[STATE]]," ", Table58[[#This Row],[DOMAIN]])</f>
        <v>GA R2</v>
      </c>
      <c r="V1866" s="2">
        <f t="shared" ca="1" si="88"/>
        <v>45915</v>
      </c>
      <c r="W1866" s="3">
        <f t="shared" ca="1" si="89"/>
        <v>45915.408431249998</v>
      </c>
      <c r="X1866">
        <f>ROUND(Table58[[#This Row],[AVGGIFT]],1)</f>
        <v>8.3000000000000007</v>
      </c>
    </row>
    <row r="1867" spans="1:24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  <c r="N1867">
        <f>VLOOKUP(Table58[[#This Row],[CONTROLN]],vlookup_table[],2,FALSE)</f>
        <v>0</v>
      </c>
      <c r="O1867">
        <f>VLOOKUP(Table58[[#This Row],[CONTROLN]],vlookup_table[],4,FALSE)</f>
        <v>5801</v>
      </c>
      <c r="P1867" t="str">
        <f>VLOOKUP(Table58[[#This Row],[CONTROLN]],vlookup_table[],5,FALSE)</f>
        <v>T2</v>
      </c>
      <c r="Q1867">
        <f>VLOOKUP(Table58[[#This Row],[CONTROLN]],vlookup_table[],7,FALSE)</f>
        <v>25</v>
      </c>
      <c r="R1867">
        <f t="shared" si="87"/>
        <v>39</v>
      </c>
      <c r="S18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67" t="str">
        <f>IF(Table58[[#This Row],[GENDER]]="M","Hombre","Mujer")</f>
        <v>Mujer</v>
      </c>
      <c r="U1867" t="str">
        <f>_xlfn.CONCAT(Table58[[#This Row],[STATE]]," ", Table58[[#This Row],[DOMAIN]])</f>
        <v>CO T2</v>
      </c>
      <c r="V1867" s="2">
        <f t="shared" ca="1" si="88"/>
        <v>45915</v>
      </c>
      <c r="W1867" s="3">
        <f t="shared" ca="1" si="89"/>
        <v>45915.408431249998</v>
      </c>
      <c r="X1867">
        <f>ROUND(Table58[[#This Row],[AVGGIFT]],1)</f>
        <v>11.8</v>
      </c>
    </row>
    <row r="1868" spans="1:24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  <c r="N1868">
        <f>VLOOKUP(Table58[[#This Row],[CONTROLN]],vlookup_table[],2,FALSE)</f>
        <v>2</v>
      </c>
      <c r="O1868">
        <f>VLOOKUP(Table58[[#This Row],[CONTROLN]],vlookup_table[],4,FALSE)</f>
        <v>0</v>
      </c>
      <c r="P1868" t="str">
        <f>VLOOKUP(Table58[[#This Row],[CONTROLN]],vlookup_table[],5,FALSE)</f>
        <v>R2</v>
      </c>
      <c r="Q1868">
        <f>VLOOKUP(Table58[[#This Row],[CONTROLN]],vlookup_table[],7,FALSE)</f>
        <v>5</v>
      </c>
      <c r="R1868" t="str">
        <f t="shared" si="87"/>
        <v/>
      </c>
      <c r="S18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68" t="str">
        <f>IF(Table58[[#This Row],[GENDER]]="M","Hombre","Mujer")</f>
        <v>Mujer</v>
      </c>
      <c r="U1868" t="str">
        <f>_xlfn.CONCAT(Table58[[#This Row],[STATE]]," ", Table58[[#This Row],[DOMAIN]])</f>
        <v>SD R2</v>
      </c>
      <c r="V1868" s="2">
        <f t="shared" ca="1" si="88"/>
        <v>45915</v>
      </c>
      <c r="W1868" s="3">
        <f t="shared" ca="1" si="89"/>
        <v>45915.408431249998</v>
      </c>
      <c r="X1868">
        <f>ROUND(Table58[[#This Row],[AVGGIFT]],1)</f>
        <v>9</v>
      </c>
    </row>
    <row r="1869" spans="1:24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  <c r="N1869">
        <f>VLOOKUP(Table58[[#This Row],[CONTROLN]],vlookup_table[],2,FALSE)</f>
        <v>1002</v>
      </c>
      <c r="O1869">
        <f>VLOOKUP(Table58[[#This Row],[CONTROLN]],vlookup_table[],4,FALSE)</f>
        <v>2301</v>
      </c>
      <c r="P1869" t="str">
        <f>VLOOKUP(Table58[[#This Row],[CONTROLN]],vlookup_table[],5,FALSE)</f>
        <v>R2</v>
      </c>
      <c r="Q1869">
        <f>VLOOKUP(Table58[[#This Row],[CONTROLN]],vlookup_table[],7,FALSE)</f>
        <v>25</v>
      </c>
      <c r="R1869">
        <f t="shared" si="87"/>
        <v>74</v>
      </c>
      <c r="S18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69" t="str">
        <f>IF(Table58[[#This Row],[GENDER]]="M","Hombre","Mujer")</f>
        <v>Hombre</v>
      </c>
      <c r="U1869" t="str">
        <f>_xlfn.CONCAT(Table58[[#This Row],[STATE]]," ", Table58[[#This Row],[DOMAIN]])</f>
        <v>IN R2</v>
      </c>
      <c r="V1869" s="2">
        <f t="shared" ca="1" si="88"/>
        <v>45915</v>
      </c>
      <c r="W1869" s="3">
        <f t="shared" ca="1" si="89"/>
        <v>45915.408431249998</v>
      </c>
      <c r="X1869">
        <f>ROUND(Table58[[#This Row],[AVGGIFT]],1)</f>
        <v>25</v>
      </c>
    </row>
    <row r="1870" spans="1:24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  <c r="N1870">
        <f>VLOOKUP(Table58[[#This Row],[CONTROLN]],vlookup_table[],2,FALSE)</f>
        <v>0</v>
      </c>
      <c r="O1870">
        <f>VLOOKUP(Table58[[#This Row],[CONTROLN]],vlookup_table[],4,FALSE)</f>
        <v>4102</v>
      </c>
      <c r="P1870" t="str">
        <f>VLOOKUP(Table58[[#This Row],[CONTROLN]],vlookup_table[],5,FALSE)</f>
        <v>R1</v>
      </c>
      <c r="Q1870">
        <f>VLOOKUP(Table58[[#This Row],[CONTROLN]],vlookup_table[],7,FALSE)</f>
        <v>12</v>
      </c>
      <c r="R1870">
        <f t="shared" si="87"/>
        <v>56</v>
      </c>
      <c r="S18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70" t="str">
        <f>IF(Table58[[#This Row],[GENDER]]="M","Hombre","Mujer")</f>
        <v>Mujer</v>
      </c>
      <c r="U1870" t="str">
        <f>_xlfn.CONCAT(Table58[[#This Row],[STATE]]," ", Table58[[#This Row],[DOMAIN]])</f>
        <v>IN R1</v>
      </c>
      <c r="V1870" s="2">
        <f t="shared" ca="1" si="88"/>
        <v>45915</v>
      </c>
      <c r="W1870" s="3">
        <f t="shared" ca="1" si="89"/>
        <v>45915.408431249998</v>
      </c>
      <c r="X1870">
        <f>ROUND(Table58[[#This Row],[AVGGIFT]],1)</f>
        <v>5.8</v>
      </c>
    </row>
    <row r="1871" spans="1:24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  <c r="N1871">
        <f>VLOOKUP(Table58[[#This Row],[CONTROLN]],vlookup_table[],2,FALSE)</f>
        <v>28</v>
      </c>
      <c r="O1871">
        <f>VLOOKUP(Table58[[#This Row],[CONTROLN]],vlookup_table[],4,FALSE)</f>
        <v>0</v>
      </c>
      <c r="P1871" t="str">
        <f>VLOOKUP(Table58[[#This Row],[CONTROLN]],vlookup_table[],5,FALSE)</f>
        <v>S1</v>
      </c>
      <c r="Q1871">
        <f>VLOOKUP(Table58[[#This Row],[CONTROLN]],vlookup_table[],7,FALSE)</f>
        <v>5</v>
      </c>
      <c r="R1871" t="str">
        <f t="shared" si="87"/>
        <v/>
      </c>
      <c r="S18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71" t="str">
        <f>IF(Table58[[#This Row],[GENDER]]="M","Hombre","Mujer")</f>
        <v>Mujer</v>
      </c>
      <c r="U1871" t="str">
        <f>_xlfn.CONCAT(Table58[[#This Row],[STATE]]," ", Table58[[#This Row],[DOMAIN]])</f>
        <v>NM S1</v>
      </c>
      <c r="V1871" s="2">
        <f t="shared" ca="1" si="88"/>
        <v>45915</v>
      </c>
      <c r="W1871" s="3">
        <f t="shared" ca="1" si="89"/>
        <v>45915.408431249998</v>
      </c>
      <c r="X1871">
        <f>ROUND(Table58[[#This Row],[AVGGIFT]],1)</f>
        <v>8.9</v>
      </c>
    </row>
    <row r="1872" spans="1:24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  <c r="N1872">
        <f>VLOOKUP(Table58[[#This Row],[CONTROLN]],vlookup_table[],2,FALSE)</f>
        <v>0</v>
      </c>
      <c r="O1872">
        <f>VLOOKUP(Table58[[#This Row],[CONTROLN]],vlookup_table[],4,FALSE)</f>
        <v>1501</v>
      </c>
      <c r="P1872" t="str">
        <f>VLOOKUP(Table58[[#This Row],[CONTROLN]],vlookup_table[],5,FALSE)</f>
        <v>S1</v>
      </c>
      <c r="Q1872">
        <f>VLOOKUP(Table58[[#This Row],[CONTROLN]],vlookup_table[],7,FALSE)</f>
        <v>7</v>
      </c>
      <c r="R1872">
        <f t="shared" si="87"/>
        <v>82</v>
      </c>
      <c r="S18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72" t="str">
        <f>IF(Table58[[#This Row],[GENDER]]="M","Hombre","Mujer")</f>
        <v>Mujer</v>
      </c>
      <c r="U1872" t="str">
        <f>_xlfn.CONCAT(Table58[[#This Row],[STATE]]," ", Table58[[#This Row],[DOMAIN]])</f>
        <v>KS S1</v>
      </c>
      <c r="V1872" s="2">
        <f t="shared" ca="1" si="88"/>
        <v>45915</v>
      </c>
      <c r="W1872" s="3">
        <f t="shared" ca="1" si="89"/>
        <v>45915.408431249998</v>
      </c>
      <c r="X1872">
        <f>ROUND(Table58[[#This Row],[AVGGIFT]],1)</f>
        <v>5.2</v>
      </c>
    </row>
    <row r="1873" spans="1:24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  <c r="N1873">
        <f>VLOOKUP(Table58[[#This Row],[CONTROLN]],vlookup_table[],2,FALSE)</f>
        <v>28028</v>
      </c>
      <c r="O1873">
        <f>VLOOKUP(Table58[[#This Row],[CONTROLN]],vlookup_table[],4,FALSE)</f>
        <v>4112</v>
      </c>
      <c r="P1873" t="str">
        <f>VLOOKUP(Table58[[#This Row],[CONTROLN]],vlookup_table[],5,FALSE)</f>
        <v>U3</v>
      </c>
      <c r="Q1873">
        <f>VLOOKUP(Table58[[#This Row],[CONTROLN]],vlookup_table[],7,FALSE)</f>
        <v>8</v>
      </c>
      <c r="R1873">
        <f t="shared" si="87"/>
        <v>55</v>
      </c>
      <c r="S18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73" t="str">
        <f>IF(Table58[[#This Row],[GENDER]]="M","Hombre","Mujer")</f>
        <v>Mujer</v>
      </c>
      <c r="U1873" t="str">
        <f>_xlfn.CONCAT(Table58[[#This Row],[STATE]]," ", Table58[[#This Row],[DOMAIN]])</f>
        <v>CA U3</v>
      </c>
      <c r="V1873" s="2">
        <f t="shared" ca="1" si="88"/>
        <v>45915</v>
      </c>
      <c r="W1873" s="3">
        <f t="shared" ca="1" si="89"/>
        <v>45915.408431249998</v>
      </c>
      <c r="X1873">
        <f>ROUND(Table58[[#This Row],[AVGGIFT]],1)</f>
        <v>6.6</v>
      </c>
    </row>
    <row r="1874" spans="1:24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  <c r="N1874">
        <f>VLOOKUP(Table58[[#This Row],[CONTROLN]],vlookup_table[],2,FALSE)</f>
        <v>1</v>
      </c>
      <c r="O1874">
        <f>VLOOKUP(Table58[[#This Row],[CONTROLN]],vlookup_table[],4,FALSE)</f>
        <v>5708</v>
      </c>
      <c r="P1874" t="str">
        <f>VLOOKUP(Table58[[#This Row],[CONTROLN]],vlookup_table[],5,FALSE)</f>
        <v>C1</v>
      </c>
      <c r="Q1874">
        <f>VLOOKUP(Table58[[#This Row],[CONTROLN]],vlookup_table[],7,FALSE)</f>
        <v>9</v>
      </c>
      <c r="R1874">
        <f t="shared" si="87"/>
        <v>39</v>
      </c>
      <c r="S18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74" t="str">
        <f>IF(Table58[[#This Row],[GENDER]]="M","Hombre","Mujer")</f>
        <v>Mujer</v>
      </c>
      <c r="U1874" t="str">
        <f>_xlfn.CONCAT(Table58[[#This Row],[STATE]]," ", Table58[[#This Row],[DOMAIN]])</f>
        <v>CA C1</v>
      </c>
      <c r="V1874" s="2">
        <f t="shared" ca="1" si="88"/>
        <v>45915</v>
      </c>
      <c r="W1874" s="3">
        <f t="shared" ca="1" si="89"/>
        <v>45915.408431249998</v>
      </c>
      <c r="X1874">
        <f>ROUND(Table58[[#This Row],[AVGGIFT]],1)</f>
        <v>5.8</v>
      </c>
    </row>
    <row r="1875" spans="1:24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  <c r="N1875">
        <f>VLOOKUP(Table58[[#This Row],[CONTROLN]],vlookup_table[],2,FALSE)</f>
        <v>0</v>
      </c>
      <c r="O1875">
        <f>VLOOKUP(Table58[[#This Row],[CONTROLN]],vlookup_table[],4,FALSE)</f>
        <v>5801</v>
      </c>
      <c r="P1875" t="str">
        <f>VLOOKUP(Table58[[#This Row],[CONTROLN]],vlookup_table[],5,FALSE)</f>
        <v>S1</v>
      </c>
      <c r="Q1875">
        <f>VLOOKUP(Table58[[#This Row],[CONTROLN]],vlookup_table[],7,FALSE)</f>
        <v>35</v>
      </c>
      <c r="R1875">
        <f t="shared" si="87"/>
        <v>39</v>
      </c>
      <c r="S18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75" t="str">
        <f>IF(Table58[[#This Row],[GENDER]]="M","Hombre","Mujer")</f>
        <v>Mujer</v>
      </c>
      <c r="U1875" t="str">
        <f>_xlfn.CONCAT(Table58[[#This Row],[STATE]]," ", Table58[[#This Row],[DOMAIN]])</f>
        <v>CA S1</v>
      </c>
      <c r="V1875" s="2">
        <f t="shared" ca="1" si="88"/>
        <v>45915</v>
      </c>
      <c r="W1875" s="3">
        <f t="shared" ca="1" si="89"/>
        <v>45915.408431249998</v>
      </c>
      <c r="X1875">
        <f>ROUND(Table58[[#This Row],[AVGGIFT]],1)</f>
        <v>19.2</v>
      </c>
    </row>
    <row r="1876" spans="1:24" x14ac:dyDescent="0.35">
      <c r="A1876">
        <v>52902</v>
      </c>
      <c r="B1876" t="s">
        <v>108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  <c r="N1876">
        <f>VLOOKUP(Table58[[#This Row],[CONTROLN]],vlookup_table[],2,FALSE)</f>
        <v>28</v>
      </c>
      <c r="O1876">
        <f>VLOOKUP(Table58[[#This Row],[CONTROLN]],vlookup_table[],4,FALSE)</f>
        <v>0</v>
      </c>
      <c r="P1876" t="str">
        <f>VLOOKUP(Table58[[#This Row],[CONTROLN]],vlookup_table[],5,FALSE)</f>
        <v>C1</v>
      </c>
      <c r="Q1876">
        <f>VLOOKUP(Table58[[#This Row],[CONTROLN]],vlookup_table[],7,FALSE)</f>
        <v>17</v>
      </c>
      <c r="R1876" t="str">
        <f t="shared" si="87"/>
        <v/>
      </c>
      <c r="S18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76" t="str">
        <f>IF(Table58[[#This Row],[GENDER]]="M","Hombre","Mujer")</f>
        <v>Mujer</v>
      </c>
      <c r="U1876" t="str">
        <f>_xlfn.CONCAT(Table58[[#This Row],[STATE]]," ", Table58[[#This Row],[DOMAIN]])</f>
        <v>TE C1</v>
      </c>
      <c r="V1876" s="2">
        <f t="shared" ca="1" si="88"/>
        <v>45915</v>
      </c>
      <c r="W1876" s="3">
        <f t="shared" ca="1" si="89"/>
        <v>45915.408431249998</v>
      </c>
      <c r="X1876">
        <f>ROUND(Table58[[#This Row],[AVGGIFT]],1)</f>
        <v>15</v>
      </c>
    </row>
    <row r="1877" spans="1:24" x14ac:dyDescent="0.35">
      <c r="A1877">
        <v>79213</v>
      </c>
      <c r="B1877" t="s">
        <v>36</v>
      </c>
      <c r="C1877" t="s">
        <v>14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  <c r="N1877">
        <f>VLOOKUP(Table58[[#This Row],[CONTROLN]],vlookup_table[],2,FALSE)</f>
        <v>2</v>
      </c>
      <c r="O1877">
        <f>VLOOKUP(Table58[[#This Row],[CONTROLN]],vlookup_table[],4,FALSE)</f>
        <v>2903</v>
      </c>
      <c r="P1877" t="str">
        <f>VLOOKUP(Table58[[#This Row],[CONTROLN]],vlookup_table[],5,FALSE)</f>
        <v>R2</v>
      </c>
      <c r="Q1877">
        <f>VLOOKUP(Table58[[#This Row],[CONTROLN]],vlookup_table[],7,FALSE)</f>
        <v>12</v>
      </c>
      <c r="R1877">
        <f t="shared" si="87"/>
        <v>68</v>
      </c>
      <c r="S18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77" t="str">
        <f>IF(Table58[[#This Row],[GENDER]]="M","Hombre","Mujer")</f>
        <v>Hombre</v>
      </c>
      <c r="U1877" t="str">
        <f>_xlfn.CONCAT(Table58[[#This Row],[STATE]]," ", Table58[[#This Row],[DOMAIN]])</f>
        <v>WI R2</v>
      </c>
      <c r="V1877" s="2">
        <f t="shared" ca="1" si="88"/>
        <v>45915</v>
      </c>
      <c r="W1877" s="3">
        <f t="shared" ca="1" si="89"/>
        <v>45915.408431249998</v>
      </c>
      <c r="X1877">
        <f>ROUND(Table58[[#This Row],[AVGGIFT]],1)</f>
        <v>8.5</v>
      </c>
    </row>
    <row r="1878" spans="1:24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  <c r="N1878">
        <f>VLOOKUP(Table58[[#This Row],[CONTROLN]],vlookup_table[],2,FALSE)</f>
        <v>2</v>
      </c>
      <c r="O1878">
        <f>VLOOKUP(Table58[[#This Row],[CONTROLN]],vlookup_table[],4,FALSE)</f>
        <v>2806</v>
      </c>
      <c r="P1878" t="str">
        <f>VLOOKUP(Table58[[#This Row],[CONTROLN]],vlookup_table[],5,FALSE)</f>
        <v>S1</v>
      </c>
      <c r="Q1878">
        <f>VLOOKUP(Table58[[#This Row],[CONTROLN]],vlookup_table[],7,FALSE)</f>
        <v>14</v>
      </c>
      <c r="R1878">
        <f t="shared" si="87"/>
        <v>69</v>
      </c>
      <c r="S18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78" t="str">
        <f>IF(Table58[[#This Row],[GENDER]]="M","Hombre","Mujer")</f>
        <v>Mujer</v>
      </c>
      <c r="U1878" t="str">
        <f>_xlfn.CONCAT(Table58[[#This Row],[STATE]]," ", Table58[[#This Row],[DOMAIN]])</f>
        <v>WA S1</v>
      </c>
      <c r="V1878" s="2">
        <f t="shared" ca="1" si="88"/>
        <v>45915</v>
      </c>
      <c r="W1878" s="3">
        <f t="shared" ca="1" si="89"/>
        <v>45915.408431249998</v>
      </c>
      <c r="X1878">
        <f>ROUND(Table58[[#This Row],[AVGGIFT]],1)</f>
        <v>9.3000000000000007</v>
      </c>
    </row>
    <row r="1879" spans="1:24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  <c r="N1879">
        <f>VLOOKUP(Table58[[#This Row],[CONTROLN]],vlookup_table[],2,FALSE)</f>
        <v>2</v>
      </c>
      <c r="O1879">
        <f>VLOOKUP(Table58[[#This Row],[CONTROLN]],vlookup_table[],4,FALSE)</f>
        <v>1002</v>
      </c>
      <c r="P1879" t="str">
        <f>VLOOKUP(Table58[[#This Row],[CONTROLN]],vlookup_table[],5,FALSE)</f>
        <v>R2</v>
      </c>
      <c r="Q1879">
        <f>VLOOKUP(Table58[[#This Row],[CONTROLN]],vlookup_table[],7,FALSE)</f>
        <v>6</v>
      </c>
      <c r="R1879">
        <f t="shared" si="87"/>
        <v>87</v>
      </c>
      <c r="S18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79" t="str">
        <f>IF(Table58[[#This Row],[GENDER]]="M","Hombre","Mujer")</f>
        <v>Mujer</v>
      </c>
      <c r="U1879" t="str">
        <f>_xlfn.CONCAT(Table58[[#This Row],[STATE]]," ", Table58[[#This Row],[DOMAIN]])</f>
        <v>MI R2</v>
      </c>
      <c r="V1879" s="2">
        <f t="shared" ca="1" si="88"/>
        <v>45915</v>
      </c>
      <c r="W1879" s="3">
        <f t="shared" ca="1" si="89"/>
        <v>45915.408431249998</v>
      </c>
      <c r="X1879">
        <f>ROUND(Table58[[#This Row],[AVGGIFT]],1)</f>
        <v>6.5</v>
      </c>
    </row>
    <row r="1880" spans="1:24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  <c r="N1880">
        <f>VLOOKUP(Table58[[#This Row],[CONTROLN]],vlookup_table[],2,FALSE)</f>
        <v>0</v>
      </c>
      <c r="O1880">
        <f>VLOOKUP(Table58[[#This Row],[CONTROLN]],vlookup_table[],4,FALSE)</f>
        <v>5301</v>
      </c>
      <c r="P1880" t="str">
        <f>VLOOKUP(Table58[[#This Row],[CONTROLN]],vlookup_table[],5,FALSE)</f>
        <v>S2</v>
      </c>
      <c r="Q1880">
        <f>VLOOKUP(Table58[[#This Row],[CONTROLN]],vlookup_table[],7,FALSE)</f>
        <v>20</v>
      </c>
      <c r="R1880">
        <f t="shared" si="87"/>
        <v>44</v>
      </c>
      <c r="S18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80" t="str">
        <f>IF(Table58[[#This Row],[GENDER]]="M","Hombre","Mujer")</f>
        <v>Mujer</v>
      </c>
      <c r="U1880" t="str">
        <f>_xlfn.CONCAT(Table58[[#This Row],[STATE]]," ", Table58[[#This Row],[DOMAIN]])</f>
        <v>CO S2</v>
      </c>
      <c r="V1880" s="2">
        <f t="shared" ca="1" si="88"/>
        <v>45915</v>
      </c>
      <c r="W1880" s="3">
        <f t="shared" ca="1" si="89"/>
        <v>45915.408431249998</v>
      </c>
      <c r="X1880">
        <f>ROUND(Table58[[#This Row],[AVGGIFT]],1)</f>
        <v>25</v>
      </c>
    </row>
    <row r="1881" spans="1:24" x14ac:dyDescent="0.35">
      <c r="A1881">
        <v>54134</v>
      </c>
      <c r="B1881" t="s">
        <v>108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  <c r="N1881">
        <f>VLOOKUP(Table58[[#This Row],[CONTROLN]],vlookup_table[],2,FALSE)</f>
        <v>1</v>
      </c>
      <c r="O1881">
        <f>VLOOKUP(Table58[[#This Row],[CONTROLN]],vlookup_table[],4,FALSE)</f>
        <v>1601</v>
      </c>
      <c r="P1881" t="str">
        <f>VLOOKUP(Table58[[#This Row],[CONTROLN]],vlookup_table[],5,FALSE)</f>
        <v>T3</v>
      </c>
      <c r="Q1881">
        <f>VLOOKUP(Table58[[#This Row],[CONTROLN]],vlookup_table[],7,FALSE)</f>
        <v>10</v>
      </c>
      <c r="R1881">
        <f t="shared" si="87"/>
        <v>81</v>
      </c>
      <c r="S18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81" t="str">
        <f>IF(Table58[[#This Row],[GENDER]]="M","Hombre","Mujer")</f>
        <v>Hombre</v>
      </c>
      <c r="U1881" t="str">
        <f>_xlfn.CONCAT(Table58[[#This Row],[STATE]]," ", Table58[[#This Row],[DOMAIN]])</f>
        <v>TE T3</v>
      </c>
      <c r="V1881" s="2">
        <f t="shared" ca="1" si="88"/>
        <v>45915</v>
      </c>
      <c r="W1881" s="3">
        <f t="shared" ca="1" si="89"/>
        <v>45915.408431249998</v>
      </c>
      <c r="X1881">
        <f>ROUND(Table58[[#This Row],[AVGGIFT]],1)</f>
        <v>5.6</v>
      </c>
    </row>
    <row r="1882" spans="1:24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  <c r="N1882">
        <f>VLOOKUP(Table58[[#This Row],[CONTROLN]],vlookup_table[],2,FALSE)</f>
        <v>0</v>
      </c>
      <c r="O1882">
        <f>VLOOKUP(Table58[[#This Row],[CONTROLN]],vlookup_table[],4,FALSE)</f>
        <v>3710</v>
      </c>
      <c r="P1882" t="str">
        <f>VLOOKUP(Table58[[#This Row],[CONTROLN]],vlookup_table[],5,FALSE)</f>
        <v>S1</v>
      </c>
      <c r="Q1882">
        <f>VLOOKUP(Table58[[#This Row],[CONTROLN]],vlookup_table[],7,FALSE)</f>
        <v>10</v>
      </c>
      <c r="R1882">
        <f t="shared" si="87"/>
        <v>59</v>
      </c>
      <c r="S18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82" t="str">
        <f>IF(Table58[[#This Row],[GENDER]]="M","Hombre","Mujer")</f>
        <v>Mujer</v>
      </c>
      <c r="U1882" t="str">
        <f>_xlfn.CONCAT(Table58[[#This Row],[STATE]]," ", Table58[[#This Row],[DOMAIN]])</f>
        <v>CA S1</v>
      </c>
      <c r="V1882" s="2">
        <f t="shared" ca="1" si="88"/>
        <v>45915</v>
      </c>
      <c r="W1882" s="3">
        <f t="shared" ca="1" si="89"/>
        <v>45915.408431249998</v>
      </c>
      <c r="X1882">
        <f>ROUND(Table58[[#This Row],[AVGGIFT]],1)</f>
        <v>12.8</v>
      </c>
    </row>
    <row r="1883" spans="1:24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  <c r="N1883">
        <f>VLOOKUP(Table58[[#This Row],[CONTROLN]],vlookup_table[],2,FALSE)</f>
        <v>0</v>
      </c>
      <c r="O1883">
        <f>VLOOKUP(Table58[[#This Row],[CONTROLN]],vlookup_table[],4,FALSE)</f>
        <v>4601</v>
      </c>
      <c r="P1883" t="str">
        <f>VLOOKUP(Table58[[#This Row],[CONTROLN]],vlookup_table[],5,FALSE)</f>
        <v>U1</v>
      </c>
      <c r="Q1883">
        <f>VLOOKUP(Table58[[#This Row],[CONTROLN]],vlookup_table[],7,FALSE)</f>
        <v>5</v>
      </c>
      <c r="R1883">
        <f t="shared" si="87"/>
        <v>51</v>
      </c>
      <c r="S18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83" t="str">
        <f>IF(Table58[[#This Row],[GENDER]]="M","Hombre","Mujer")</f>
        <v>Mujer</v>
      </c>
      <c r="U1883" t="str">
        <f>_xlfn.CONCAT(Table58[[#This Row],[STATE]]," ", Table58[[#This Row],[DOMAIN]])</f>
        <v>CA U1</v>
      </c>
      <c r="V1883" s="2">
        <f t="shared" ca="1" si="88"/>
        <v>45915</v>
      </c>
      <c r="W1883" s="3">
        <f t="shared" ca="1" si="89"/>
        <v>45915.408431249998</v>
      </c>
      <c r="X1883">
        <f>ROUND(Table58[[#This Row],[AVGGIFT]],1)</f>
        <v>9</v>
      </c>
    </row>
    <row r="1884" spans="1:24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  <c r="N1884">
        <f>VLOOKUP(Table58[[#This Row],[CONTROLN]],vlookup_table[],2,FALSE)</f>
        <v>0</v>
      </c>
      <c r="O1884">
        <f>VLOOKUP(Table58[[#This Row],[CONTROLN]],vlookup_table[],4,FALSE)</f>
        <v>2608</v>
      </c>
      <c r="P1884" t="str">
        <f>VLOOKUP(Table58[[#This Row],[CONTROLN]],vlookup_table[],5,FALSE)</f>
        <v>S2</v>
      </c>
      <c r="Q1884">
        <f>VLOOKUP(Table58[[#This Row],[CONTROLN]],vlookup_table[],7,FALSE)</f>
        <v>3</v>
      </c>
      <c r="R1884">
        <f t="shared" si="87"/>
        <v>70</v>
      </c>
      <c r="S18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84" t="str">
        <f>IF(Table58[[#This Row],[GENDER]]="M","Hombre","Mujer")</f>
        <v>Mujer</v>
      </c>
      <c r="U1884" t="str">
        <f>_xlfn.CONCAT(Table58[[#This Row],[STATE]]," ", Table58[[#This Row],[DOMAIN]])</f>
        <v>CA S2</v>
      </c>
      <c r="V1884" s="2">
        <f t="shared" ca="1" si="88"/>
        <v>45915</v>
      </c>
      <c r="W1884" s="3">
        <f t="shared" ca="1" si="89"/>
        <v>45915.408431249998</v>
      </c>
      <c r="X1884">
        <f>ROUND(Table58[[#This Row],[AVGGIFT]],1)</f>
        <v>2.6</v>
      </c>
    </row>
    <row r="1885" spans="1:24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  <c r="N1885">
        <f>VLOOKUP(Table58[[#This Row],[CONTROLN]],vlookup_table[],2,FALSE)</f>
        <v>1</v>
      </c>
      <c r="O1885">
        <f>VLOOKUP(Table58[[#This Row],[CONTROLN]],vlookup_table[],4,FALSE)</f>
        <v>4811</v>
      </c>
      <c r="P1885" t="str">
        <f>VLOOKUP(Table58[[#This Row],[CONTROLN]],vlookup_table[],5,FALSE)</f>
        <v>U4</v>
      </c>
      <c r="Q1885">
        <f>VLOOKUP(Table58[[#This Row],[CONTROLN]],vlookup_table[],7,FALSE)</f>
        <v>10</v>
      </c>
      <c r="R1885">
        <f t="shared" si="87"/>
        <v>48</v>
      </c>
      <c r="S18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85" t="str">
        <f>IF(Table58[[#This Row],[GENDER]]="M","Hombre","Mujer")</f>
        <v>Hombre</v>
      </c>
      <c r="U1885" t="str">
        <f>_xlfn.CONCAT(Table58[[#This Row],[STATE]]," ", Table58[[#This Row],[DOMAIN]])</f>
        <v>TX U4</v>
      </c>
      <c r="V1885" s="2">
        <f t="shared" ca="1" si="88"/>
        <v>45915</v>
      </c>
      <c r="W1885" s="3">
        <f t="shared" ca="1" si="89"/>
        <v>45915.408431249998</v>
      </c>
      <c r="X1885">
        <f>ROUND(Table58[[#This Row],[AVGGIFT]],1)</f>
        <v>7.1</v>
      </c>
    </row>
    <row r="1886" spans="1:24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  <c r="N1886">
        <f>VLOOKUP(Table58[[#This Row],[CONTROLN]],vlookup_table[],2,FALSE)</f>
        <v>1</v>
      </c>
      <c r="O1886">
        <f>VLOOKUP(Table58[[#This Row],[CONTROLN]],vlookup_table[],4,FALSE)</f>
        <v>3407</v>
      </c>
      <c r="P1886" t="str">
        <f>VLOOKUP(Table58[[#This Row],[CONTROLN]],vlookup_table[],5,FALSE)</f>
        <v>S3</v>
      </c>
      <c r="Q1886">
        <f>VLOOKUP(Table58[[#This Row],[CONTROLN]],vlookup_table[],7,FALSE)</f>
        <v>10</v>
      </c>
      <c r="R1886">
        <f t="shared" si="87"/>
        <v>62</v>
      </c>
      <c r="S18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86" t="str">
        <f>IF(Table58[[#This Row],[GENDER]]="M","Hombre","Mujer")</f>
        <v>Hombre</v>
      </c>
      <c r="U1886" t="str">
        <f>_xlfn.CONCAT(Table58[[#This Row],[STATE]]," ", Table58[[#This Row],[DOMAIN]])</f>
        <v>MI S3</v>
      </c>
      <c r="V1886" s="2">
        <f t="shared" ca="1" si="88"/>
        <v>45915</v>
      </c>
      <c r="W1886" s="3">
        <f t="shared" ca="1" si="89"/>
        <v>45915.408431249998</v>
      </c>
      <c r="X1886">
        <f>ROUND(Table58[[#This Row],[AVGGIFT]],1)</f>
        <v>7.3</v>
      </c>
    </row>
    <row r="1887" spans="1:24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  <c r="N1887">
        <f>VLOOKUP(Table58[[#This Row],[CONTROLN]],vlookup_table[],2,FALSE)</f>
        <v>0</v>
      </c>
      <c r="O1887">
        <f>VLOOKUP(Table58[[#This Row],[CONTROLN]],vlookup_table[],4,FALSE)</f>
        <v>3401</v>
      </c>
      <c r="P1887" t="str">
        <f>VLOOKUP(Table58[[#This Row],[CONTROLN]],vlookup_table[],5,FALSE)</f>
        <v>U2</v>
      </c>
      <c r="Q1887">
        <f>VLOOKUP(Table58[[#This Row],[CONTROLN]],vlookup_table[],7,FALSE)</f>
        <v>17</v>
      </c>
      <c r="R1887">
        <f t="shared" si="87"/>
        <v>63</v>
      </c>
      <c r="S18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87" t="str">
        <f>IF(Table58[[#This Row],[GENDER]]="M","Hombre","Mujer")</f>
        <v>Mujer</v>
      </c>
      <c r="U1887" t="str">
        <f>_xlfn.CONCAT(Table58[[#This Row],[STATE]]," ", Table58[[#This Row],[DOMAIN]])</f>
        <v>IL U2</v>
      </c>
      <c r="V1887" s="2">
        <f t="shared" ca="1" si="88"/>
        <v>45915</v>
      </c>
      <c r="W1887" s="3">
        <f t="shared" ca="1" si="89"/>
        <v>45915.408431249998</v>
      </c>
      <c r="X1887">
        <f>ROUND(Table58[[#This Row],[AVGGIFT]],1)</f>
        <v>11.2</v>
      </c>
    </row>
    <row r="1888" spans="1:24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  <c r="N1888">
        <f>VLOOKUP(Table58[[#This Row],[CONTROLN]],vlookup_table[],2,FALSE)</f>
        <v>0</v>
      </c>
      <c r="O1888">
        <f>VLOOKUP(Table58[[#This Row],[CONTROLN]],vlookup_table[],4,FALSE)</f>
        <v>1801</v>
      </c>
      <c r="P1888" t="str">
        <f>VLOOKUP(Table58[[#This Row],[CONTROLN]],vlookup_table[],5,FALSE)</f>
        <v>S2</v>
      </c>
      <c r="Q1888">
        <f>VLOOKUP(Table58[[#This Row],[CONTROLN]],vlookup_table[],7,FALSE)</f>
        <v>15</v>
      </c>
      <c r="R1888">
        <f t="shared" si="87"/>
        <v>79</v>
      </c>
      <c r="S18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88" t="str">
        <f>IF(Table58[[#This Row],[GENDER]]="M","Hombre","Mujer")</f>
        <v>Mujer</v>
      </c>
      <c r="U1888" t="str">
        <f>_xlfn.CONCAT(Table58[[#This Row],[STATE]]," ", Table58[[#This Row],[DOMAIN]])</f>
        <v>MI S2</v>
      </c>
      <c r="V1888" s="2">
        <f t="shared" ca="1" si="88"/>
        <v>45915</v>
      </c>
      <c r="W1888" s="3">
        <f t="shared" ca="1" si="89"/>
        <v>45915.408431249998</v>
      </c>
      <c r="X1888">
        <f>ROUND(Table58[[#This Row],[AVGGIFT]],1)</f>
        <v>9.5</v>
      </c>
    </row>
    <row r="1889" spans="1:24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  <c r="N1889">
        <f>VLOOKUP(Table58[[#This Row],[CONTROLN]],vlookup_table[],2,FALSE)</f>
        <v>1</v>
      </c>
      <c r="O1889">
        <f>VLOOKUP(Table58[[#This Row],[CONTROLN]],vlookup_table[],4,FALSE)</f>
        <v>2201</v>
      </c>
      <c r="P1889" t="str">
        <f>VLOOKUP(Table58[[#This Row],[CONTROLN]],vlookup_table[],5,FALSE)</f>
        <v>C2</v>
      </c>
      <c r="Q1889">
        <f>VLOOKUP(Table58[[#This Row],[CONTROLN]],vlookup_table[],7,FALSE)</f>
        <v>12</v>
      </c>
      <c r="R1889">
        <f t="shared" si="87"/>
        <v>75</v>
      </c>
      <c r="S18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89" t="str">
        <f>IF(Table58[[#This Row],[GENDER]]="M","Hombre","Mujer")</f>
        <v>Hombre</v>
      </c>
      <c r="U1889" t="str">
        <f>_xlfn.CONCAT(Table58[[#This Row],[STATE]]," ", Table58[[#This Row],[DOMAIN]])</f>
        <v>CA C2</v>
      </c>
      <c r="V1889" s="2">
        <f t="shared" ca="1" si="88"/>
        <v>45915</v>
      </c>
      <c r="W1889" s="3">
        <f t="shared" ca="1" si="89"/>
        <v>45915.408431249998</v>
      </c>
      <c r="X1889">
        <f>ROUND(Table58[[#This Row],[AVGGIFT]],1)</f>
        <v>12</v>
      </c>
    </row>
    <row r="1890" spans="1:24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  <c r="N1890">
        <f>VLOOKUP(Table58[[#This Row],[CONTROLN]],vlookup_table[],2,FALSE)</f>
        <v>0</v>
      </c>
      <c r="O1890">
        <f>VLOOKUP(Table58[[#This Row],[CONTROLN]],vlookup_table[],4,FALSE)</f>
        <v>0</v>
      </c>
      <c r="P1890" t="str">
        <f>VLOOKUP(Table58[[#This Row],[CONTROLN]],vlookup_table[],5,FALSE)</f>
        <v>T2</v>
      </c>
      <c r="Q1890">
        <f>VLOOKUP(Table58[[#This Row],[CONTROLN]],vlookup_table[],7,FALSE)</f>
        <v>17</v>
      </c>
      <c r="R1890" t="str">
        <f t="shared" si="87"/>
        <v/>
      </c>
      <c r="S18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90" t="str">
        <f>IF(Table58[[#This Row],[GENDER]]="M","Hombre","Mujer")</f>
        <v>Mujer</v>
      </c>
      <c r="U1890" t="str">
        <f>_xlfn.CONCAT(Table58[[#This Row],[STATE]]," ", Table58[[#This Row],[DOMAIN]])</f>
        <v>FL T2</v>
      </c>
      <c r="V1890" s="2">
        <f t="shared" ca="1" si="88"/>
        <v>45915</v>
      </c>
      <c r="W1890" s="3">
        <f t="shared" ca="1" si="89"/>
        <v>45915.408431249998</v>
      </c>
      <c r="X1890">
        <f>ROUND(Table58[[#This Row],[AVGGIFT]],1)</f>
        <v>13.7</v>
      </c>
    </row>
    <row r="1891" spans="1:24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  <c r="N1891">
        <f>VLOOKUP(Table58[[#This Row],[CONTROLN]],vlookup_table[],2,FALSE)</f>
        <v>0</v>
      </c>
      <c r="O1891">
        <f>VLOOKUP(Table58[[#This Row],[CONTROLN]],vlookup_table[],4,FALSE)</f>
        <v>2801</v>
      </c>
      <c r="P1891" t="str">
        <f>VLOOKUP(Table58[[#This Row],[CONTROLN]],vlookup_table[],5,FALSE)</f>
        <v>C1</v>
      </c>
      <c r="Q1891">
        <f>VLOOKUP(Table58[[#This Row],[CONTROLN]],vlookup_table[],7,FALSE)</f>
        <v>10</v>
      </c>
      <c r="R1891">
        <f t="shared" si="87"/>
        <v>69</v>
      </c>
      <c r="S18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91" t="str">
        <f>IF(Table58[[#This Row],[GENDER]]="M","Hombre","Mujer")</f>
        <v>Mujer</v>
      </c>
      <c r="U1891" t="str">
        <f>_xlfn.CONCAT(Table58[[#This Row],[STATE]]," ", Table58[[#This Row],[DOMAIN]])</f>
        <v>MO C1</v>
      </c>
      <c r="V1891" s="2">
        <f t="shared" ca="1" si="88"/>
        <v>45915</v>
      </c>
      <c r="W1891" s="3">
        <f t="shared" ca="1" si="89"/>
        <v>45915.408431249998</v>
      </c>
      <c r="X1891">
        <f>ROUND(Table58[[#This Row],[AVGGIFT]],1)</f>
        <v>13.8</v>
      </c>
    </row>
    <row r="1892" spans="1:24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  <c r="N1892">
        <f>VLOOKUP(Table58[[#This Row],[CONTROLN]],vlookup_table[],2,FALSE)</f>
        <v>2</v>
      </c>
      <c r="O1892">
        <f>VLOOKUP(Table58[[#This Row],[CONTROLN]],vlookup_table[],4,FALSE)</f>
        <v>5701</v>
      </c>
      <c r="P1892" t="str">
        <f>VLOOKUP(Table58[[#This Row],[CONTROLN]],vlookup_table[],5,FALSE)</f>
        <v>T1</v>
      </c>
      <c r="Q1892">
        <f>VLOOKUP(Table58[[#This Row],[CONTROLN]],vlookup_table[],7,FALSE)</f>
        <v>11</v>
      </c>
      <c r="R1892">
        <f t="shared" si="87"/>
        <v>40</v>
      </c>
      <c r="S18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892" t="str">
        <f>IF(Table58[[#This Row],[GENDER]]="M","Hombre","Mujer")</f>
        <v>Hombre</v>
      </c>
      <c r="U1892" t="str">
        <f>_xlfn.CONCAT(Table58[[#This Row],[STATE]]," ", Table58[[#This Row],[DOMAIN]])</f>
        <v>CO T1</v>
      </c>
      <c r="V1892" s="2">
        <f t="shared" ca="1" si="88"/>
        <v>45915</v>
      </c>
      <c r="W1892" s="3">
        <f t="shared" ca="1" si="89"/>
        <v>45915.408431249998</v>
      </c>
      <c r="X1892">
        <f>ROUND(Table58[[#This Row],[AVGGIFT]],1)</f>
        <v>5.2</v>
      </c>
    </row>
    <row r="1893" spans="1:24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  <c r="N1893">
        <f>VLOOKUP(Table58[[#This Row],[CONTROLN]],vlookup_table[],2,FALSE)</f>
        <v>2</v>
      </c>
      <c r="O1893">
        <f>VLOOKUP(Table58[[#This Row],[CONTROLN]],vlookup_table[],4,FALSE)</f>
        <v>6801</v>
      </c>
      <c r="P1893" t="str">
        <f>VLOOKUP(Table58[[#This Row],[CONTROLN]],vlookup_table[],5,FALSE)</f>
        <v>S2</v>
      </c>
      <c r="Q1893">
        <f>VLOOKUP(Table58[[#This Row],[CONTROLN]],vlookup_table[],7,FALSE)</f>
        <v>17</v>
      </c>
      <c r="R1893">
        <f t="shared" si="87"/>
        <v>29</v>
      </c>
      <c r="S18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93" t="str">
        <f>IF(Table58[[#This Row],[GENDER]]="M","Hombre","Mujer")</f>
        <v>Mujer</v>
      </c>
      <c r="U1893" t="str">
        <f>_xlfn.CONCAT(Table58[[#This Row],[STATE]]," ", Table58[[#This Row],[DOMAIN]])</f>
        <v>MN S2</v>
      </c>
      <c r="V1893" s="2">
        <f t="shared" ca="1" si="88"/>
        <v>45915</v>
      </c>
      <c r="W1893" s="3">
        <f t="shared" ca="1" si="89"/>
        <v>45915.408431249998</v>
      </c>
      <c r="X1893">
        <f>ROUND(Table58[[#This Row],[AVGGIFT]],1)</f>
        <v>16</v>
      </c>
    </row>
    <row r="1894" spans="1:24" x14ac:dyDescent="0.35">
      <c r="A1894">
        <v>17089</v>
      </c>
      <c r="B1894" t="s">
        <v>18</v>
      </c>
      <c r="C1894" t="s">
        <v>17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  <c r="N1894">
        <f>VLOOKUP(Table58[[#This Row],[CONTROLN]],vlookup_table[],2,FALSE)</f>
        <v>0</v>
      </c>
      <c r="O1894">
        <f>VLOOKUP(Table58[[#This Row],[CONTROLN]],vlookup_table[],4,FALSE)</f>
        <v>0</v>
      </c>
      <c r="P1894" t="str">
        <f>VLOOKUP(Table58[[#This Row],[CONTROLN]],vlookup_table[],5,FALSE)</f>
        <v>R2</v>
      </c>
      <c r="Q1894">
        <f>VLOOKUP(Table58[[#This Row],[CONTROLN]],vlookup_table[],7,FALSE)</f>
        <v>5</v>
      </c>
      <c r="R1894" t="str">
        <f t="shared" si="87"/>
        <v/>
      </c>
      <c r="S18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894" t="str">
        <f>IF(Table58[[#This Row],[GENDER]]="M","Hombre","Mujer")</f>
        <v>Mujer</v>
      </c>
      <c r="U1894" t="str">
        <f>_xlfn.CONCAT(Table58[[#This Row],[STATE]]," ", Table58[[#This Row],[DOMAIN]])</f>
        <v>NC R2</v>
      </c>
      <c r="V1894" s="2">
        <f t="shared" ca="1" si="88"/>
        <v>45915</v>
      </c>
      <c r="W1894" s="3">
        <f t="shared" ca="1" si="89"/>
        <v>45915.408431249998</v>
      </c>
      <c r="X1894">
        <f>ROUND(Table58[[#This Row],[AVGGIFT]],1)</f>
        <v>6</v>
      </c>
    </row>
    <row r="1895" spans="1:24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  <c r="N1895">
        <f>VLOOKUP(Table58[[#This Row],[CONTROLN]],vlookup_table[],2,FALSE)</f>
        <v>28</v>
      </c>
      <c r="O1895">
        <f>VLOOKUP(Table58[[#This Row],[CONTROLN]],vlookup_table[],4,FALSE)</f>
        <v>1101</v>
      </c>
      <c r="P1895" t="str">
        <f>VLOOKUP(Table58[[#This Row],[CONTROLN]],vlookup_table[],5,FALSE)</f>
        <v>C1</v>
      </c>
      <c r="Q1895">
        <f>VLOOKUP(Table58[[#This Row],[CONTROLN]],vlookup_table[],7,FALSE)</f>
        <v>5</v>
      </c>
      <c r="R1895">
        <f t="shared" si="87"/>
        <v>86</v>
      </c>
      <c r="S18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95" t="str">
        <f>IF(Table58[[#This Row],[GENDER]]="M","Hombre","Mujer")</f>
        <v>Mujer</v>
      </c>
      <c r="U1895" t="str">
        <f>_xlfn.CONCAT(Table58[[#This Row],[STATE]]," ", Table58[[#This Row],[DOMAIN]])</f>
        <v>IL C1</v>
      </c>
      <c r="V1895" s="2">
        <f t="shared" ca="1" si="88"/>
        <v>45915</v>
      </c>
      <c r="W1895" s="3">
        <f t="shared" ca="1" si="89"/>
        <v>45915.408431249998</v>
      </c>
      <c r="X1895">
        <f>ROUND(Table58[[#This Row],[AVGGIFT]],1)</f>
        <v>5.4</v>
      </c>
    </row>
    <row r="1896" spans="1:24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  <c r="N1896">
        <f>VLOOKUP(Table58[[#This Row],[CONTROLN]],vlookup_table[],2,FALSE)</f>
        <v>1</v>
      </c>
      <c r="O1896">
        <f>VLOOKUP(Table58[[#This Row],[CONTROLN]],vlookup_table[],4,FALSE)</f>
        <v>2608</v>
      </c>
      <c r="P1896" t="str">
        <f>VLOOKUP(Table58[[#This Row],[CONTROLN]],vlookup_table[],5,FALSE)</f>
        <v>U4</v>
      </c>
      <c r="Q1896">
        <f>VLOOKUP(Table58[[#This Row],[CONTROLN]],vlookup_table[],7,FALSE)</f>
        <v>20</v>
      </c>
      <c r="R1896">
        <f t="shared" si="87"/>
        <v>70</v>
      </c>
      <c r="S18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896" t="str">
        <f>IF(Table58[[#This Row],[GENDER]]="M","Hombre","Mujer")</f>
        <v>Hombre</v>
      </c>
      <c r="U1896" t="str">
        <f>_xlfn.CONCAT(Table58[[#This Row],[STATE]]," ", Table58[[#This Row],[DOMAIN]])</f>
        <v>MI U4</v>
      </c>
      <c r="V1896" s="2">
        <f t="shared" ca="1" si="88"/>
        <v>45915</v>
      </c>
      <c r="W1896" s="3">
        <f t="shared" ca="1" si="89"/>
        <v>45915.408431249998</v>
      </c>
      <c r="X1896">
        <f>ROUND(Table58[[#This Row],[AVGGIFT]],1)</f>
        <v>16.8</v>
      </c>
    </row>
    <row r="1897" spans="1:24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  <c r="N1897">
        <f>VLOOKUP(Table58[[#This Row],[CONTROLN]],vlookup_table[],2,FALSE)</f>
        <v>1</v>
      </c>
      <c r="O1897">
        <f>VLOOKUP(Table58[[#This Row],[CONTROLN]],vlookup_table[],4,FALSE)</f>
        <v>4612</v>
      </c>
      <c r="P1897" t="str">
        <f>VLOOKUP(Table58[[#This Row],[CONTROLN]],vlookup_table[],5,FALSE)</f>
        <v>S2</v>
      </c>
      <c r="Q1897">
        <f>VLOOKUP(Table58[[#This Row],[CONTROLN]],vlookup_table[],7,FALSE)</f>
        <v>10</v>
      </c>
      <c r="R1897">
        <f t="shared" si="87"/>
        <v>50</v>
      </c>
      <c r="S18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97" t="str">
        <f>IF(Table58[[#This Row],[GENDER]]="M","Hombre","Mujer")</f>
        <v>Hombre</v>
      </c>
      <c r="U1897" t="str">
        <f>_xlfn.CONCAT(Table58[[#This Row],[STATE]]," ", Table58[[#This Row],[DOMAIN]])</f>
        <v>TX S2</v>
      </c>
      <c r="V1897" s="2">
        <f t="shared" ca="1" si="88"/>
        <v>45915</v>
      </c>
      <c r="W1897" s="3">
        <f t="shared" ca="1" si="89"/>
        <v>45915.408431249998</v>
      </c>
      <c r="X1897">
        <f>ROUND(Table58[[#This Row],[AVGGIFT]],1)</f>
        <v>11.3</v>
      </c>
    </row>
    <row r="1898" spans="1:24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  <c r="N1898">
        <f>VLOOKUP(Table58[[#This Row],[CONTROLN]],vlookup_table[],2,FALSE)</f>
        <v>1</v>
      </c>
      <c r="O1898">
        <f>VLOOKUP(Table58[[#This Row],[CONTROLN]],vlookup_table[],4,FALSE)</f>
        <v>3511</v>
      </c>
      <c r="P1898" t="str">
        <f>VLOOKUP(Table58[[#This Row],[CONTROLN]],vlookup_table[],5,FALSE)</f>
        <v>S1</v>
      </c>
      <c r="Q1898">
        <f>VLOOKUP(Table58[[#This Row],[CONTROLN]],vlookup_table[],7,FALSE)</f>
        <v>100</v>
      </c>
      <c r="R1898">
        <f t="shared" si="87"/>
        <v>61</v>
      </c>
      <c r="S18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898" t="str">
        <f>IF(Table58[[#This Row],[GENDER]]="M","Hombre","Mujer")</f>
        <v>Hombre</v>
      </c>
      <c r="U1898" t="str">
        <f>_xlfn.CONCAT(Table58[[#This Row],[STATE]]," ", Table58[[#This Row],[DOMAIN]])</f>
        <v>LA S1</v>
      </c>
      <c r="V1898" s="2">
        <f t="shared" ca="1" si="88"/>
        <v>45915</v>
      </c>
      <c r="W1898" s="3">
        <f t="shared" ca="1" si="89"/>
        <v>45915.408431249998</v>
      </c>
      <c r="X1898">
        <f>ROUND(Table58[[#This Row],[AVGGIFT]],1)</f>
        <v>13.3</v>
      </c>
    </row>
    <row r="1899" spans="1:24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  <c r="N1899">
        <f>VLOOKUP(Table58[[#This Row],[CONTROLN]],vlookup_table[],2,FALSE)</f>
        <v>1</v>
      </c>
      <c r="O1899">
        <f>VLOOKUP(Table58[[#This Row],[CONTROLN]],vlookup_table[],4,FALSE)</f>
        <v>3201</v>
      </c>
      <c r="P1899" t="str">
        <f>VLOOKUP(Table58[[#This Row],[CONTROLN]],vlookup_table[],5,FALSE)</f>
        <v>C2</v>
      </c>
      <c r="Q1899">
        <f>VLOOKUP(Table58[[#This Row],[CONTROLN]],vlookup_table[],7,FALSE)</f>
        <v>9</v>
      </c>
      <c r="R1899">
        <f t="shared" si="87"/>
        <v>65</v>
      </c>
      <c r="S18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899" t="str">
        <f>IF(Table58[[#This Row],[GENDER]]="M","Hombre","Mujer")</f>
        <v>Hombre</v>
      </c>
      <c r="U1899" t="str">
        <f>_xlfn.CONCAT(Table58[[#This Row],[STATE]]," ", Table58[[#This Row],[DOMAIN]])</f>
        <v>SD C2</v>
      </c>
      <c r="V1899" s="2">
        <f t="shared" ca="1" si="88"/>
        <v>45915</v>
      </c>
      <c r="W1899" s="3">
        <f t="shared" ca="1" si="89"/>
        <v>45915.408431249998</v>
      </c>
      <c r="X1899">
        <f>ROUND(Table58[[#This Row],[AVGGIFT]],1)</f>
        <v>7.5</v>
      </c>
    </row>
    <row r="1900" spans="1:24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  <c r="N1900">
        <f>VLOOKUP(Table58[[#This Row],[CONTROLN]],vlookup_table[],2,FALSE)</f>
        <v>1</v>
      </c>
      <c r="O1900">
        <f>VLOOKUP(Table58[[#This Row],[CONTROLN]],vlookup_table[],4,FALSE)</f>
        <v>3209</v>
      </c>
      <c r="P1900" t="str">
        <f>VLOOKUP(Table58[[#This Row],[CONTROLN]],vlookup_table[],5,FALSE)</f>
        <v>U2</v>
      </c>
      <c r="Q1900">
        <f>VLOOKUP(Table58[[#This Row],[CONTROLN]],vlookup_table[],7,FALSE)</f>
        <v>21</v>
      </c>
      <c r="R1900">
        <f t="shared" si="87"/>
        <v>64</v>
      </c>
      <c r="S19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00" t="str">
        <f>IF(Table58[[#This Row],[GENDER]]="M","Hombre","Mujer")</f>
        <v>Hombre</v>
      </c>
      <c r="U1900" t="str">
        <f>_xlfn.CONCAT(Table58[[#This Row],[STATE]]," ", Table58[[#This Row],[DOMAIN]])</f>
        <v>IL U2</v>
      </c>
      <c r="V1900" s="2">
        <f t="shared" ca="1" si="88"/>
        <v>45915</v>
      </c>
      <c r="W1900" s="3">
        <f t="shared" ca="1" si="89"/>
        <v>45915.408431249998</v>
      </c>
      <c r="X1900">
        <f>ROUND(Table58[[#This Row],[AVGGIFT]],1)</f>
        <v>8.6</v>
      </c>
    </row>
    <row r="1901" spans="1:24" x14ac:dyDescent="0.35">
      <c r="A1901">
        <v>5798</v>
      </c>
      <c r="B1901" t="s">
        <v>21</v>
      </c>
      <c r="C1901" t="s">
        <v>109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  <c r="N1901">
        <f>VLOOKUP(Table58[[#This Row],[CONTROLN]],vlookup_table[],2,FALSE)</f>
        <v>0</v>
      </c>
      <c r="O1901">
        <f>VLOOKUP(Table58[[#This Row],[CONTROLN]],vlookup_table[],4,FALSE)</f>
        <v>6501</v>
      </c>
      <c r="P1901" t="str">
        <f>VLOOKUP(Table58[[#This Row],[CONTROLN]],vlookup_table[],5,FALSE)</f>
        <v>S1</v>
      </c>
      <c r="Q1901">
        <f>VLOOKUP(Table58[[#This Row],[CONTROLN]],vlookup_table[],7,FALSE)</f>
        <v>50</v>
      </c>
      <c r="R1901">
        <f t="shared" si="87"/>
        <v>32</v>
      </c>
      <c r="S19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01" t="str">
        <f>IF(Table58[[#This Row],[GENDER]]="M","Hombre","Mujer")</f>
        <v>Mujer</v>
      </c>
      <c r="U1901" t="str">
        <f>_xlfn.CONCAT(Table58[[#This Row],[STATE]]," ", Table58[[#This Row],[DOMAIN]])</f>
        <v>TX S1</v>
      </c>
      <c r="V1901" s="2">
        <f t="shared" ca="1" si="88"/>
        <v>45915</v>
      </c>
      <c r="W1901" s="3">
        <f t="shared" ca="1" si="89"/>
        <v>45915.408431249998</v>
      </c>
      <c r="X1901">
        <f>ROUND(Table58[[#This Row],[AVGGIFT]],1)</f>
        <v>79.2</v>
      </c>
    </row>
    <row r="1902" spans="1:24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  <c r="N1902">
        <f>VLOOKUP(Table58[[#This Row],[CONTROLN]],vlookup_table[],2,FALSE)</f>
        <v>0</v>
      </c>
      <c r="O1902">
        <f>VLOOKUP(Table58[[#This Row],[CONTROLN]],vlookup_table[],4,FALSE)</f>
        <v>3801</v>
      </c>
      <c r="P1902" t="str">
        <f>VLOOKUP(Table58[[#This Row],[CONTROLN]],vlookup_table[],5,FALSE)</f>
        <v>T3</v>
      </c>
      <c r="Q1902">
        <f>VLOOKUP(Table58[[#This Row],[CONTROLN]],vlookup_table[],7,FALSE)</f>
        <v>25</v>
      </c>
      <c r="R1902">
        <f t="shared" si="87"/>
        <v>59</v>
      </c>
      <c r="S19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02" t="str">
        <f>IF(Table58[[#This Row],[GENDER]]="M","Hombre","Mujer")</f>
        <v>Mujer</v>
      </c>
      <c r="U1902" t="str">
        <f>_xlfn.CONCAT(Table58[[#This Row],[STATE]]," ", Table58[[#This Row],[DOMAIN]])</f>
        <v>OK T3</v>
      </c>
      <c r="V1902" s="2">
        <f t="shared" ca="1" si="88"/>
        <v>45915</v>
      </c>
      <c r="W1902" s="3">
        <f t="shared" ca="1" si="89"/>
        <v>45915.408431249998</v>
      </c>
      <c r="X1902">
        <f>ROUND(Table58[[#This Row],[AVGGIFT]],1)</f>
        <v>10</v>
      </c>
    </row>
    <row r="1903" spans="1:24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  <c r="N1903">
        <f>VLOOKUP(Table58[[#This Row],[CONTROLN]],vlookup_table[],2,FALSE)</f>
        <v>1</v>
      </c>
      <c r="O1903">
        <f>VLOOKUP(Table58[[#This Row],[CONTROLN]],vlookup_table[],4,FALSE)</f>
        <v>2010</v>
      </c>
      <c r="P1903" t="str">
        <f>VLOOKUP(Table58[[#This Row],[CONTROLN]],vlookup_table[],5,FALSE)</f>
        <v>S1</v>
      </c>
      <c r="Q1903">
        <f>VLOOKUP(Table58[[#This Row],[CONTROLN]],vlookup_table[],7,FALSE)</f>
        <v>15</v>
      </c>
      <c r="R1903">
        <f t="shared" si="87"/>
        <v>76</v>
      </c>
      <c r="S19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03" t="str">
        <f>IF(Table58[[#This Row],[GENDER]]="M","Hombre","Mujer")</f>
        <v>Hombre</v>
      </c>
      <c r="U1903" t="str">
        <f>_xlfn.CONCAT(Table58[[#This Row],[STATE]]," ", Table58[[#This Row],[DOMAIN]])</f>
        <v>CO S1</v>
      </c>
      <c r="V1903" s="2">
        <f t="shared" ca="1" si="88"/>
        <v>45915</v>
      </c>
      <c r="W1903" s="3">
        <f t="shared" ca="1" si="89"/>
        <v>45915.408431249998</v>
      </c>
      <c r="X1903">
        <f>ROUND(Table58[[#This Row],[AVGGIFT]],1)</f>
        <v>12.1</v>
      </c>
    </row>
    <row r="1904" spans="1:24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  <c r="N1904">
        <f>VLOOKUP(Table58[[#This Row],[CONTROLN]],vlookup_table[],2,FALSE)</f>
        <v>0</v>
      </c>
      <c r="O1904">
        <f>VLOOKUP(Table58[[#This Row],[CONTROLN]],vlookup_table[],4,FALSE)</f>
        <v>5401</v>
      </c>
      <c r="P1904" t="str">
        <f>VLOOKUP(Table58[[#This Row],[CONTROLN]],vlookup_table[],5,FALSE)</f>
        <v>T1</v>
      </c>
      <c r="Q1904">
        <f>VLOOKUP(Table58[[#This Row],[CONTROLN]],vlookup_table[],7,FALSE)</f>
        <v>12</v>
      </c>
      <c r="R1904">
        <f t="shared" si="87"/>
        <v>43</v>
      </c>
      <c r="S19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04" t="str">
        <f>IF(Table58[[#This Row],[GENDER]]="M","Hombre","Mujer")</f>
        <v>Mujer</v>
      </c>
      <c r="U1904" t="str">
        <f>_xlfn.CONCAT(Table58[[#This Row],[STATE]]," ", Table58[[#This Row],[DOMAIN]])</f>
        <v>MI T1</v>
      </c>
      <c r="V1904" s="2">
        <f t="shared" ca="1" si="88"/>
        <v>45915</v>
      </c>
      <c r="W1904" s="3">
        <f t="shared" ca="1" si="89"/>
        <v>45915.408431249998</v>
      </c>
      <c r="X1904">
        <f>ROUND(Table58[[#This Row],[AVGGIFT]],1)</f>
        <v>9</v>
      </c>
    </row>
    <row r="1905" spans="1:24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  <c r="N1905">
        <f>VLOOKUP(Table58[[#This Row],[CONTROLN]],vlookup_table[],2,FALSE)</f>
        <v>0</v>
      </c>
      <c r="O1905">
        <f>VLOOKUP(Table58[[#This Row],[CONTROLN]],vlookup_table[],4,FALSE)</f>
        <v>5612</v>
      </c>
      <c r="P1905" t="str">
        <f>VLOOKUP(Table58[[#This Row],[CONTROLN]],vlookup_table[],5,FALSE)</f>
        <v>U3</v>
      </c>
      <c r="Q1905">
        <f>VLOOKUP(Table58[[#This Row],[CONTROLN]],vlookup_table[],7,FALSE)</f>
        <v>10</v>
      </c>
      <c r="R1905">
        <f t="shared" si="87"/>
        <v>40</v>
      </c>
      <c r="S19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05" t="str">
        <f>IF(Table58[[#This Row],[GENDER]]="M","Hombre","Mujer")</f>
        <v>Mujer</v>
      </c>
      <c r="U1905" t="str">
        <f>_xlfn.CONCAT(Table58[[#This Row],[STATE]]," ", Table58[[#This Row],[DOMAIN]])</f>
        <v>MI U3</v>
      </c>
      <c r="V1905" s="2">
        <f t="shared" ca="1" si="88"/>
        <v>45915</v>
      </c>
      <c r="W1905" s="3">
        <f t="shared" ca="1" si="89"/>
        <v>45915.408431249998</v>
      </c>
      <c r="X1905">
        <f>ROUND(Table58[[#This Row],[AVGGIFT]],1)</f>
        <v>5.3</v>
      </c>
    </row>
    <row r="1906" spans="1:24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  <c r="N1906">
        <f>VLOOKUP(Table58[[#This Row],[CONTROLN]],vlookup_table[],2,FALSE)</f>
        <v>0</v>
      </c>
      <c r="O1906">
        <f>VLOOKUP(Table58[[#This Row],[CONTROLN]],vlookup_table[],4,FALSE)</f>
        <v>6201</v>
      </c>
      <c r="P1906" t="str">
        <f>VLOOKUP(Table58[[#This Row],[CONTROLN]],vlookup_table[],5,FALSE)</f>
        <v>R2</v>
      </c>
      <c r="Q1906">
        <f>VLOOKUP(Table58[[#This Row],[CONTROLN]],vlookup_table[],7,FALSE)</f>
        <v>20</v>
      </c>
      <c r="R1906">
        <f t="shared" si="87"/>
        <v>35</v>
      </c>
      <c r="S19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06" t="str">
        <f>IF(Table58[[#This Row],[GENDER]]="M","Hombre","Mujer")</f>
        <v>Mujer</v>
      </c>
      <c r="U1906" t="str">
        <f>_xlfn.CONCAT(Table58[[#This Row],[STATE]]," ", Table58[[#This Row],[DOMAIN]])</f>
        <v>SC R2</v>
      </c>
      <c r="V1906" s="2">
        <f t="shared" ca="1" si="88"/>
        <v>45915</v>
      </c>
      <c r="W1906" s="3">
        <f t="shared" ca="1" si="89"/>
        <v>45915.408431249998</v>
      </c>
      <c r="X1906">
        <f>ROUND(Table58[[#This Row],[AVGGIFT]],1)</f>
        <v>11.5</v>
      </c>
    </row>
    <row r="1907" spans="1:24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  <c r="N1907">
        <f>VLOOKUP(Table58[[#This Row],[CONTROLN]],vlookup_table[],2,FALSE)</f>
        <v>2</v>
      </c>
      <c r="O1907">
        <f>VLOOKUP(Table58[[#This Row],[CONTROLN]],vlookup_table[],4,FALSE)</f>
        <v>0</v>
      </c>
      <c r="P1907" t="str">
        <f>VLOOKUP(Table58[[#This Row],[CONTROLN]],vlookup_table[],5,FALSE)</f>
        <v>T2</v>
      </c>
      <c r="Q1907">
        <f>VLOOKUP(Table58[[#This Row],[CONTROLN]],vlookup_table[],7,FALSE)</f>
        <v>5</v>
      </c>
      <c r="R1907" t="str">
        <f t="shared" si="87"/>
        <v/>
      </c>
      <c r="S19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07" t="str">
        <f>IF(Table58[[#This Row],[GENDER]]="M","Hombre","Mujer")</f>
        <v>Mujer</v>
      </c>
      <c r="U1907" t="str">
        <f>_xlfn.CONCAT(Table58[[#This Row],[STATE]]," ", Table58[[#This Row],[DOMAIN]])</f>
        <v>IN T2</v>
      </c>
      <c r="V1907" s="2">
        <f t="shared" ca="1" si="88"/>
        <v>45915</v>
      </c>
      <c r="W1907" s="3">
        <f t="shared" ca="1" si="89"/>
        <v>45915.408431249998</v>
      </c>
      <c r="X1907">
        <f>ROUND(Table58[[#This Row],[AVGGIFT]],1)</f>
        <v>5.8</v>
      </c>
    </row>
    <row r="1908" spans="1:24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  <c r="N1908">
        <f>VLOOKUP(Table58[[#This Row],[CONTROLN]],vlookup_table[],2,FALSE)</f>
        <v>2</v>
      </c>
      <c r="O1908">
        <f>VLOOKUP(Table58[[#This Row],[CONTROLN]],vlookup_table[],4,FALSE)</f>
        <v>1912</v>
      </c>
      <c r="P1908" t="str">
        <f>VLOOKUP(Table58[[#This Row],[CONTROLN]],vlookup_table[],5,FALSE)</f>
        <v>R3</v>
      </c>
      <c r="Q1908">
        <f>VLOOKUP(Table58[[#This Row],[CONTROLN]],vlookup_table[],7,FALSE)</f>
        <v>20</v>
      </c>
      <c r="R1908">
        <f t="shared" si="87"/>
        <v>77</v>
      </c>
      <c r="S19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08" t="str">
        <f>IF(Table58[[#This Row],[GENDER]]="M","Hombre","Mujer")</f>
        <v>Mujer</v>
      </c>
      <c r="U1908" t="str">
        <f>_xlfn.CONCAT(Table58[[#This Row],[STATE]]," ", Table58[[#This Row],[DOMAIN]])</f>
        <v>IL R3</v>
      </c>
      <c r="V1908" s="2">
        <f t="shared" ca="1" si="88"/>
        <v>45915</v>
      </c>
      <c r="W1908" s="3">
        <f t="shared" ca="1" si="89"/>
        <v>45915.408431249998</v>
      </c>
      <c r="X1908">
        <f>ROUND(Table58[[#This Row],[AVGGIFT]],1)</f>
        <v>14.7</v>
      </c>
    </row>
    <row r="1909" spans="1:24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  <c r="N1909">
        <f>VLOOKUP(Table58[[#This Row],[CONTROLN]],vlookup_table[],2,FALSE)</f>
        <v>0</v>
      </c>
      <c r="O1909">
        <f>VLOOKUP(Table58[[#This Row],[CONTROLN]],vlookup_table[],4,FALSE)</f>
        <v>3701</v>
      </c>
      <c r="P1909" t="str">
        <f>VLOOKUP(Table58[[#This Row],[CONTROLN]],vlookup_table[],5,FALSE)</f>
        <v>C1</v>
      </c>
      <c r="Q1909">
        <f>VLOOKUP(Table58[[#This Row],[CONTROLN]],vlookup_table[],7,FALSE)</f>
        <v>15</v>
      </c>
      <c r="R1909">
        <f t="shared" si="87"/>
        <v>60</v>
      </c>
      <c r="S19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09" t="str">
        <f>IF(Table58[[#This Row],[GENDER]]="M","Hombre","Mujer")</f>
        <v>Mujer</v>
      </c>
      <c r="U1909" t="str">
        <f>_xlfn.CONCAT(Table58[[#This Row],[STATE]]," ", Table58[[#This Row],[DOMAIN]])</f>
        <v>LA C1</v>
      </c>
      <c r="V1909" s="2">
        <f t="shared" ca="1" si="88"/>
        <v>45915</v>
      </c>
      <c r="W1909" s="3">
        <f t="shared" ca="1" si="89"/>
        <v>45915.408431249998</v>
      </c>
      <c r="X1909">
        <f>ROUND(Table58[[#This Row],[AVGGIFT]],1)</f>
        <v>8</v>
      </c>
    </row>
    <row r="1910" spans="1:24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  <c r="N1910">
        <f>VLOOKUP(Table58[[#This Row],[CONTROLN]],vlookup_table[],2,FALSE)</f>
        <v>1</v>
      </c>
      <c r="O1910">
        <f>VLOOKUP(Table58[[#This Row],[CONTROLN]],vlookup_table[],4,FALSE)</f>
        <v>6703</v>
      </c>
      <c r="P1910" t="str">
        <f>VLOOKUP(Table58[[#This Row],[CONTROLN]],vlookup_table[],5,FALSE)</f>
        <v>C1</v>
      </c>
      <c r="Q1910">
        <f>VLOOKUP(Table58[[#This Row],[CONTROLN]],vlookup_table[],7,FALSE)</f>
        <v>10</v>
      </c>
      <c r="R1910">
        <f t="shared" si="87"/>
        <v>30</v>
      </c>
      <c r="S19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10" t="str">
        <f>IF(Table58[[#This Row],[GENDER]]="M","Hombre","Mujer")</f>
        <v>Hombre</v>
      </c>
      <c r="U1910" t="str">
        <f>_xlfn.CONCAT(Table58[[#This Row],[STATE]]," ", Table58[[#This Row],[DOMAIN]])</f>
        <v>TX C1</v>
      </c>
      <c r="V1910" s="2">
        <f t="shared" ca="1" si="88"/>
        <v>45915</v>
      </c>
      <c r="W1910" s="3">
        <f t="shared" ca="1" si="89"/>
        <v>45915.408431249998</v>
      </c>
      <c r="X1910">
        <f>ROUND(Table58[[#This Row],[AVGGIFT]],1)</f>
        <v>12</v>
      </c>
    </row>
    <row r="1911" spans="1:24" x14ac:dyDescent="0.35">
      <c r="A1911">
        <v>138262</v>
      </c>
      <c r="B1911" t="s">
        <v>56</v>
      </c>
      <c r="C1911" t="s">
        <v>17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  <c r="N1911">
        <f>VLOOKUP(Table58[[#This Row],[CONTROLN]],vlookup_table[],2,FALSE)</f>
        <v>28</v>
      </c>
      <c r="O1911">
        <f>VLOOKUP(Table58[[#This Row],[CONTROLN]],vlookup_table[],4,FALSE)</f>
        <v>6201</v>
      </c>
      <c r="P1911" t="str">
        <f>VLOOKUP(Table58[[#This Row],[CONTROLN]],vlookup_table[],5,FALSE)</f>
        <v>C2</v>
      </c>
      <c r="Q1911">
        <f>VLOOKUP(Table58[[#This Row],[CONTROLN]],vlookup_table[],7,FALSE)</f>
        <v>5</v>
      </c>
      <c r="R1911">
        <f t="shared" si="87"/>
        <v>35</v>
      </c>
      <c r="S19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11" t="str">
        <f>IF(Table58[[#This Row],[GENDER]]="M","Hombre","Mujer")</f>
        <v>Mujer</v>
      </c>
      <c r="U1911" t="str">
        <f>_xlfn.CONCAT(Table58[[#This Row],[STATE]]," ", Table58[[#This Row],[DOMAIN]])</f>
        <v>AZ C2</v>
      </c>
      <c r="V1911" s="2">
        <f t="shared" ca="1" si="88"/>
        <v>45915</v>
      </c>
      <c r="W1911" s="3">
        <f t="shared" ca="1" si="89"/>
        <v>45915.408431249998</v>
      </c>
      <c r="X1911">
        <f>ROUND(Table58[[#This Row],[AVGGIFT]],1)</f>
        <v>5.2</v>
      </c>
    </row>
    <row r="1912" spans="1:24" x14ac:dyDescent="0.35">
      <c r="A1912">
        <v>80437</v>
      </c>
      <c r="B1912" t="s">
        <v>36</v>
      </c>
      <c r="C1912" t="s">
        <v>14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  <c r="N1912">
        <f>VLOOKUP(Table58[[#This Row],[CONTROLN]],vlookup_table[],2,FALSE)</f>
        <v>1</v>
      </c>
      <c r="O1912">
        <f>VLOOKUP(Table58[[#This Row],[CONTROLN]],vlookup_table[],4,FALSE)</f>
        <v>6702</v>
      </c>
      <c r="P1912" t="str">
        <f>VLOOKUP(Table58[[#This Row],[CONTROLN]],vlookup_table[],5,FALSE)</f>
        <v>C2</v>
      </c>
      <c r="Q1912">
        <f>VLOOKUP(Table58[[#This Row],[CONTROLN]],vlookup_table[],7,FALSE)</f>
        <v>10</v>
      </c>
      <c r="R1912">
        <f t="shared" si="87"/>
        <v>30</v>
      </c>
      <c r="S19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12" t="str">
        <f>IF(Table58[[#This Row],[GENDER]]="M","Hombre","Mujer")</f>
        <v>Hombre</v>
      </c>
      <c r="U1912" t="str">
        <f>_xlfn.CONCAT(Table58[[#This Row],[STATE]]," ", Table58[[#This Row],[DOMAIN]])</f>
        <v>WI C2</v>
      </c>
      <c r="V1912" s="2">
        <f t="shared" ca="1" si="88"/>
        <v>45915</v>
      </c>
      <c r="W1912" s="3">
        <f t="shared" ca="1" si="89"/>
        <v>45915.408431249998</v>
      </c>
      <c r="X1912">
        <f>ROUND(Table58[[#This Row],[AVGGIFT]],1)</f>
        <v>11.8</v>
      </c>
    </row>
    <row r="1913" spans="1:24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  <c r="N1913">
        <f>VLOOKUP(Table58[[#This Row],[CONTROLN]],vlookup_table[],2,FALSE)</f>
        <v>0</v>
      </c>
      <c r="O1913">
        <f>VLOOKUP(Table58[[#This Row],[CONTROLN]],vlookup_table[],4,FALSE)</f>
        <v>3007</v>
      </c>
      <c r="P1913" t="str">
        <f>VLOOKUP(Table58[[#This Row],[CONTROLN]],vlookup_table[],5,FALSE)</f>
        <v>T2</v>
      </c>
      <c r="Q1913">
        <f>VLOOKUP(Table58[[#This Row],[CONTROLN]],vlookup_table[],7,FALSE)</f>
        <v>5</v>
      </c>
      <c r="R1913">
        <f t="shared" si="87"/>
        <v>66</v>
      </c>
      <c r="S19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13" t="str">
        <f>IF(Table58[[#This Row],[GENDER]]="M","Hombre","Mujer")</f>
        <v>Mujer</v>
      </c>
      <c r="U1913" t="str">
        <f>_xlfn.CONCAT(Table58[[#This Row],[STATE]]," ", Table58[[#This Row],[DOMAIN]])</f>
        <v>TX T2</v>
      </c>
      <c r="V1913" s="2">
        <f t="shared" ca="1" si="88"/>
        <v>45915</v>
      </c>
      <c r="W1913" s="3">
        <f t="shared" ca="1" si="89"/>
        <v>45915.408431249998</v>
      </c>
      <c r="X1913">
        <f>ROUND(Table58[[#This Row],[AVGGIFT]],1)</f>
        <v>8.3000000000000007</v>
      </c>
    </row>
    <row r="1914" spans="1:24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  <c r="N1914">
        <f>VLOOKUP(Table58[[#This Row],[CONTROLN]],vlookup_table[],2,FALSE)</f>
        <v>1</v>
      </c>
      <c r="O1914">
        <f>VLOOKUP(Table58[[#This Row],[CONTROLN]],vlookup_table[],4,FALSE)</f>
        <v>5503</v>
      </c>
      <c r="P1914" t="str">
        <f>VLOOKUP(Table58[[#This Row],[CONTROLN]],vlookup_table[],5,FALSE)</f>
        <v>U2</v>
      </c>
      <c r="Q1914">
        <f>VLOOKUP(Table58[[#This Row],[CONTROLN]],vlookup_table[],7,FALSE)</f>
        <v>40</v>
      </c>
      <c r="R1914">
        <f t="shared" si="87"/>
        <v>42</v>
      </c>
      <c r="S19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14" t="str">
        <f>IF(Table58[[#This Row],[GENDER]]="M","Hombre","Mujer")</f>
        <v>Hombre</v>
      </c>
      <c r="U1914" t="str">
        <f>_xlfn.CONCAT(Table58[[#This Row],[STATE]]," ", Table58[[#This Row],[DOMAIN]])</f>
        <v>FL U2</v>
      </c>
      <c r="V1914" s="2">
        <f t="shared" ca="1" si="88"/>
        <v>45915</v>
      </c>
      <c r="W1914" s="3">
        <f t="shared" ca="1" si="89"/>
        <v>45915.408431249998</v>
      </c>
      <c r="X1914">
        <f>ROUND(Table58[[#This Row],[AVGGIFT]],1)</f>
        <v>18</v>
      </c>
    </row>
    <row r="1915" spans="1:24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  <c r="N1915">
        <f>VLOOKUP(Table58[[#This Row],[CONTROLN]],vlookup_table[],2,FALSE)</f>
        <v>0</v>
      </c>
      <c r="O1915">
        <f>VLOOKUP(Table58[[#This Row],[CONTROLN]],vlookup_table[],4,FALSE)</f>
        <v>0</v>
      </c>
      <c r="P1915" t="str">
        <f>VLOOKUP(Table58[[#This Row],[CONTROLN]],vlookup_table[],5,FALSE)</f>
        <v>R3</v>
      </c>
      <c r="Q1915">
        <f>VLOOKUP(Table58[[#This Row],[CONTROLN]],vlookup_table[],7,FALSE)</f>
        <v>5</v>
      </c>
      <c r="R1915" t="str">
        <f t="shared" si="87"/>
        <v/>
      </c>
      <c r="S19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15" t="str">
        <f>IF(Table58[[#This Row],[GENDER]]="M","Hombre","Mujer")</f>
        <v>Mujer</v>
      </c>
      <c r="U1915" t="str">
        <f>_xlfn.CONCAT(Table58[[#This Row],[STATE]]," ", Table58[[#This Row],[DOMAIN]])</f>
        <v>TX R3</v>
      </c>
      <c r="V1915" s="2">
        <f t="shared" ca="1" si="88"/>
        <v>45915</v>
      </c>
      <c r="W1915" s="3">
        <f t="shared" ca="1" si="89"/>
        <v>45915.408431249998</v>
      </c>
      <c r="X1915">
        <f>ROUND(Table58[[#This Row],[AVGGIFT]],1)</f>
        <v>8.5</v>
      </c>
    </row>
    <row r="1916" spans="1:24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  <c r="N1916">
        <f>VLOOKUP(Table58[[#This Row],[CONTROLN]],vlookup_table[],2,FALSE)</f>
        <v>0</v>
      </c>
      <c r="O1916">
        <f>VLOOKUP(Table58[[#This Row],[CONTROLN]],vlookup_table[],4,FALSE)</f>
        <v>4606</v>
      </c>
      <c r="P1916" t="str">
        <f>VLOOKUP(Table58[[#This Row],[CONTROLN]],vlookup_table[],5,FALSE)</f>
        <v>U2</v>
      </c>
      <c r="Q1916">
        <f>VLOOKUP(Table58[[#This Row],[CONTROLN]],vlookup_table[],7,FALSE)</f>
        <v>9</v>
      </c>
      <c r="R1916">
        <f t="shared" si="87"/>
        <v>51</v>
      </c>
      <c r="S19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16" t="str">
        <f>IF(Table58[[#This Row],[GENDER]]="M","Hombre","Mujer")</f>
        <v>Mujer</v>
      </c>
      <c r="U1916" t="str">
        <f>_xlfn.CONCAT(Table58[[#This Row],[STATE]]," ", Table58[[#This Row],[DOMAIN]])</f>
        <v>CA U2</v>
      </c>
      <c r="V1916" s="2">
        <f t="shared" ca="1" si="88"/>
        <v>45915</v>
      </c>
      <c r="W1916" s="3">
        <f t="shared" ca="1" si="89"/>
        <v>45915.408431249998</v>
      </c>
      <c r="X1916">
        <f>ROUND(Table58[[#This Row],[AVGGIFT]],1)</f>
        <v>8.5</v>
      </c>
    </row>
    <row r="1917" spans="1:24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  <c r="N1917">
        <f>VLOOKUP(Table58[[#This Row],[CONTROLN]],vlookup_table[],2,FALSE)</f>
        <v>0</v>
      </c>
      <c r="O1917">
        <f>VLOOKUP(Table58[[#This Row],[CONTROLN]],vlookup_table[],4,FALSE)</f>
        <v>2905</v>
      </c>
      <c r="P1917" t="str">
        <f>VLOOKUP(Table58[[#This Row],[CONTROLN]],vlookup_table[],5,FALSE)</f>
        <v>R2</v>
      </c>
      <c r="Q1917">
        <f>VLOOKUP(Table58[[#This Row],[CONTROLN]],vlookup_table[],7,FALSE)</f>
        <v>50</v>
      </c>
      <c r="R1917">
        <f t="shared" si="87"/>
        <v>68</v>
      </c>
      <c r="S19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17" t="str">
        <f>IF(Table58[[#This Row],[GENDER]]="M","Hombre","Mujer")</f>
        <v>Mujer</v>
      </c>
      <c r="U1917" t="str">
        <f>_xlfn.CONCAT(Table58[[#This Row],[STATE]]," ", Table58[[#This Row],[DOMAIN]])</f>
        <v>WI R2</v>
      </c>
      <c r="V1917" s="2">
        <f t="shared" ca="1" si="88"/>
        <v>45915</v>
      </c>
      <c r="W1917" s="3">
        <f t="shared" ca="1" si="89"/>
        <v>45915.408431249998</v>
      </c>
      <c r="X1917">
        <f>ROUND(Table58[[#This Row],[AVGGIFT]],1)</f>
        <v>24.2</v>
      </c>
    </row>
    <row r="1918" spans="1:24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  <c r="N1918">
        <f>VLOOKUP(Table58[[#This Row],[CONTROLN]],vlookup_table[],2,FALSE)</f>
        <v>0</v>
      </c>
      <c r="O1918">
        <f>VLOOKUP(Table58[[#This Row],[CONTROLN]],vlookup_table[],4,FALSE)</f>
        <v>3601</v>
      </c>
      <c r="P1918" t="str">
        <f>VLOOKUP(Table58[[#This Row],[CONTROLN]],vlookup_table[],5,FALSE)</f>
        <v>R2</v>
      </c>
      <c r="Q1918">
        <f>VLOOKUP(Table58[[#This Row],[CONTROLN]],vlookup_table[],7,FALSE)</f>
        <v>7</v>
      </c>
      <c r="R1918">
        <f t="shared" si="87"/>
        <v>61</v>
      </c>
      <c r="S19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18" t="str">
        <f>IF(Table58[[#This Row],[GENDER]]="M","Hombre","Mujer")</f>
        <v>Mujer</v>
      </c>
      <c r="U1918" t="str">
        <f>_xlfn.CONCAT(Table58[[#This Row],[STATE]]," ", Table58[[#This Row],[DOMAIN]])</f>
        <v>CA R2</v>
      </c>
      <c r="V1918" s="2">
        <f t="shared" ca="1" si="88"/>
        <v>45915</v>
      </c>
      <c r="W1918" s="3">
        <f t="shared" ca="1" si="89"/>
        <v>45915.408431249998</v>
      </c>
      <c r="X1918">
        <f>ROUND(Table58[[#This Row],[AVGGIFT]],1)</f>
        <v>6.7</v>
      </c>
    </row>
    <row r="1919" spans="1:24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  <c r="N1919">
        <f>VLOOKUP(Table58[[#This Row],[CONTROLN]],vlookup_table[],2,FALSE)</f>
        <v>1</v>
      </c>
      <c r="O1919">
        <f>VLOOKUP(Table58[[#This Row],[CONTROLN]],vlookup_table[],4,FALSE)</f>
        <v>2801</v>
      </c>
      <c r="P1919" t="str">
        <f>VLOOKUP(Table58[[#This Row],[CONTROLN]],vlookup_table[],5,FALSE)</f>
        <v>C1</v>
      </c>
      <c r="Q1919">
        <f>VLOOKUP(Table58[[#This Row],[CONTROLN]],vlookup_table[],7,FALSE)</f>
        <v>5</v>
      </c>
      <c r="R1919">
        <f t="shared" si="87"/>
        <v>69</v>
      </c>
      <c r="S19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19" t="str">
        <f>IF(Table58[[#This Row],[GENDER]]="M","Hombre","Mujer")</f>
        <v>Hombre</v>
      </c>
      <c r="U1919" t="str">
        <f>_xlfn.CONCAT(Table58[[#This Row],[STATE]]," ", Table58[[#This Row],[DOMAIN]])</f>
        <v>SC C1</v>
      </c>
      <c r="V1919" s="2">
        <f t="shared" ca="1" si="88"/>
        <v>45915</v>
      </c>
      <c r="W1919" s="3">
        <f t="shared" ca="1" si="89"/>
        <v>45915.408431249998</v>
      </c>
      <c r="X1919">
        <f>ROUND(Table58[[#This Row],[AVGGIFT]],1)</f>
        <v>9.4</v>
      </c>
    </row>
    <row r="1920" spans="1:24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  <c r="N1920">
        <f>VLOOKUP(Table58[[#This Row],[CONTROLN]],vlookup_table[],2,FALSE)</f>
        <v>0</v>
      </c>
      <c r="O1920">
        <f>VLOOKUP(Table58[[#This Row],[CONTROLN]],vlookup_table[],4,FALSE)</f>
        <v>2201</v>
      </c>
      <c r="P1920" t="str">
        <f>VLOOKUP(Table58[[#This Row],[CONTROLN]],vlookup_table[],5,FALSE)</f>
        <v>S1</v>
      </c>
      <c r="Q1920">
        <f>VLOOKUP(Table58[[#This Row],[CONTROLN]],vlookup_table[],7,FALSE)</f>
        <v>15</v>
      </c>
      <c r="R1920">
        <f t="shared" si="87"/>
        <v>75</v>
      </c>
      <c r="S19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20" t="str">
        <f>IF(Table58[[#This Row],[GENDER]]="M","Hombre","Mujer")</f>
        <v>Mujer</v>
      </c>
      <c r="U1920" t="str">
        <f>_xlfn.CONCAT(Table58[[#This Row],[STATE]]," ", Table58[[#This Row],[DOMAIN]])</f>
        <v>CA S1</v>
      </c>
      <c r="V1920" s="2">
        <f t="shared" ca="1" si="88"/>
        <v>45915</v>
      </c>
      <c r="W1920" s="3">
        <f t="shared" ca="1" si="89"/>
        <v>45915.408431249998</v>
      </c>
      <c r="X1920">
        <f>ROUND(Table58[[#This Row],[AVGGIFT]],1)</f>
        <v>10.199999999999999</v>
      </c>
    </row>
    <row r="1921" spans="1:24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  <c r="N1921">
        <f>VLOOKUP(Table58[[#This Row],[CONTROLN]],vlookup_table[],2,FALSE)</f>
        <v>0</v>
      </c>
      <c r="O1921">
        <f>VLOOKUP(Table58[[#This Row],[CONTROLN]],vlookup_table[],4,FALSE)</f>
        <v>3104</v>
      </c>
      <c r="P1921" t="str">
        <f>VLOOKUP(Table58[[#This Row],[CONTROLN]],vlookup_table[],5,FALSE)</f>
        <v>U2</v>
      </c>
      <c r="Q1921">
        <f>VLOOKUP(Table58[[#This Row],[CONTROLN]],vlookup_table[],7,FALSE)</f>
        <v>15</v>
      </c>
      <c r="R1921">
        <f t="shared" si="87"/>
        <v>66</v>
      </c>
      <c r="S19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21" t="str">
        <f>IF(Table58[[#This Row],[GENDER]]="M","Hombre","Mujer")</f>
        <v>Mujer</v>
      </c>
      <c r="U1921" t="str">
        <f>_xlfn.CONCAT(Table58[[#This Row],[STATE]]," ", Table58[[#This Row],[DOMAIN]])</f>
        <v>MI U2</v>
      </c>
      <c r="V1921" s="2">
        <f t="shared" ca="1" si="88"/>
        <v>45915</v>
      </c>
      <c r="W1921" s="3">
        <f t="shared" ca="1" si="89"/>
        <v>45915.408431249998</v>
      </c>
      <c r="X1921">
        <f>ROUND(Table58[[#This Row],[AVGGIFT]],1)</f>
        <v>10</v>
      </c>
    </row>
    <row r="1922" spans="1:24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  <c r="N1922">
        <f>VLOOKUP(Table58[[#This Row],[CONTROLN]],vlookup_table[],2,FALSE)</f>
        <v>28</v>
      </c>
      <c r="O1922">
        <f>VLOOKUP(Table58[[#This Row],[CONTROLN]],vlookup_table[],4,FALSE)</f>
        <v>2601</v>
      </c>
      <c r="P1922" t="str">
        <f>VLOOKUP(Table58[[#This Row],[CONTROLN]],vlookup_table[],5,FALSE)</f>
        <v>C2</v>
      </c>
      <c r="Q1922">
        <f>VLOOKUP(Table58[[#This Row],[CONTROLN]],vlookup_table[],7,FALSE)</f>
        <v>15</v>
      </c>
      <c r="R1922">
        <f t="shared" ref="R1922:R1985" si="90">IF(OR(O1922="",O1922=0),"",(1997-(1900+INT(O1922/100)))-IF(MOD(O1922,100)&gt;6,1,0))</f>
        <v>71</v>
      </c>
      <c r="S19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22" t="str">
        <f>IF(Table58[[#This Row],[GENDER]]="M","Hombre","Mujer")</f>
        <v>Mujer</v>
      </c>
      <c r="U1922" t="str">
        <f>_xlfn.CONCAT(Table58[[#This Row],[STATE]]," ", Table58[[#This Row],[DOMAIN]])</f>
        <v>FL C2</v>
      </c>
      <c r="V1922" s="2">
        <f t="shared" ref="V1922:V1985" ca="1" si="91">TODAY()</f>
        <v>45915</v>
      </c>
      <c r="W1922" s="3">
        <f t="shared" ref="W1922:W1985" ca="1" si="92">NOW()</f>
        <v>45915.408431249998</v>
      </c>
      <c r="X1922">
        <f>ROUND(Table58[[#This Row],[AVGGIFT]],1)</f>
        <v>9.8000000000000007</v>
      </c>
    </row>
    <row r="1923" spans="1:24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  <c r="N1923">
        <f>VLOOKUP(Table58[[#This Row],[CONTROLN]],vlookup_table[],2,FALSE)</f>
        <v>1</v>
      </c>
      <c r="O1923">
        <f>VLOOKUP(Table58[[#This Row],[CONTROLN]],vlookup_table[],4,FALSE)</f>
        <v>4001</v>
      </c>
      <c r="P1923" t="str">
        <f>VLOOKUP(Table58[[#This Row],[CONTROLN]],vlookup_table[],5,FALSE)</f>
        <v>R2</v>
      </c>
      <c r="Q1923">
        <f>VLOOKUP(Table58[[#This Row],[CONTROLN]],vlookup_table[],7,FALSE)</f>
        <v>10</v>
      </c>
      <c r="R1923">
        <f t="shared" si="90"/>
        <v>57</v>
      </c>
      <c r="S19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23" t="str">
        <f>IF(Table58[[#This Row],[GENDER]]="M","Hombre","Mujer")</f>
        <v>Hombre</v>
      </c>
      <c r="U1923" t="str">
        <f>_xlfn.CONCAT(Table58[[#This Row],[STATE]]," ", Table58[[#This Row],[DOMAIN]])</f>
        <v>FL R2</v>
      </c>
      <c r="V1923" s="2">
        <f t="shared" ca="1" si="91"/>
        <v>45915</v>
      </c>
      <c r="W1923" s="3">
        <f t="shared" ca="1" si="92"/>
        <v>45915.408431249998</v>
      </c>
      <c r="X1923">
        <f>ROUND(Table58[[#This Row],[AVGGIFT]],1)</f>
        <v>11</v>
      </c>
    </row>
    <row r="1924" spans="1:24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  <c r="N1924">
        <f>VLOOKUP(Table58[[#This Row],[CONTROLN]],vlookup_table[],2,FALSE)</f>
        <v>1</v>
      </c>
      <c r="O1924">
        <f>VLOOKUP(Table58[[#This Row],[CONTROLN]],vlookup_table[],4,FALSE)</f>
        <v>2406</v>
      </c>
      <c r="P1924" t="str">
        <f>VLOOKUP(Table58[[#This Row],[CONTROLN]],vlookup_table[],5,FALSE)</f>
        <v>T2</v>
      </c>
      <c r="Q1924">
        <f>VLOOKUP(Table58[[#This Row],[CONTROLN]],vlookup_table[],7,FALSE)</f>
        <v>8</v>
      </c>
      <c r="R1924">
        <f t="shared" si="90"/>
        <v>73</v>
      </c>
      <c r="S19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24" t="str">
        <f>IF(Table58[[#This Row],[GENDER]]="M","Hombre","Mujer")</f>
        <v>Hombre</v>
      </c>
      <c r="U1924" t="str">
        <f>_xlfn.CONCAT(Table58[[#This Row],[STATE]]," ", Table58[[#This Row],[DOMAIN]])</f>
        <v>SC T2</v>
      </c>
      <c r="V1924" s="2">
        <f t="shared" ca="1" si="91"/>
        <v>45915</v>
      </c>
      <c r="W1924" s="3">
        <f t="shared" ca="1" si="92"/>
        <v>45915.408431249998</v>
      </c>
      <c r="X1924">
        <f>ROUND(Table58[[#This Row],[AVGGIFT]],1)</f>
        <v>6.8</v>
      </c>
    </row>
    <row r="1925" spans="1:24" x14ac:dyDescent="0.35">
      <c r="A1925">
        <v>136645</v>
      </c>
      <c r="B1925" t="s">
        <v>56</v>
      </c>
      <c r="C1925" t="s">
        <v>109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  <c r="N1925">
        <f>VLOOKUP(Table58[[#This Row],[CONTROLN]],vlookup_table[],2,FALSE)</f>
        <v>1002</v>
      </c>
      <c r="O1925">
        <f>VLOOKUP(Table58[[#This Row],[CONTROLN]],vlookup_table[],4,FALSE)</f>
        <v>3801</v>
      </c>
      <c r="P1925" t="str">
        <f>VLOOKUP(Table58[[#This Row],[CONTROLN]],vlookup_table[],5,FALSE)</f>
        <v>S3</v>
      </c>
      <c r="Q1925">
        <f>VLOOKUP(Table58[[#This Row],[CONTROLN]],vlookup_table[],7,FALSE)</f>
        <v>10</v>
      </c>
      <c r="R1925">
        <f t="shared" si="90"/>
        <v>59</v>
      </c>
      <c r="S19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25" t="str">
        <f>IF(Table58[[#This Row],[GENDER]]="M","Hombre","Mujer")</f>
        <v>Mujer</v>
      </c>
      <c r="U1925" t="str">
        <f>_xlfn.CONCAT(Table58[[#This Row],[STATE]]," ", Table58[[#This Row],[DOMAIN]])</f>
        <v>AZ S3</v>
      </c>
      <c r="V1925" s="2">
        <f t="shared" ca="1" si="91"/>
        <v>45915</v>
      </c>
      <c r="W1925" s="3">
        <f t="shared" ca="1" si="92"/>
        <v>45915.408431249998</v>
      </c>
      <c r="X1925">
        <f>ROUND(Table58[[#This Row],[AVGGIFT]],1)</f>
        <v>9</v>
      </c>
    </row>
    <row r="1926" spans="1:24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  <c r="N1926">
        <f>VLOOKUP(Table58[[#This Row],[CONTROLN]],vlookup_table[],2,FALSE)</f>
        <v>1</v>
      </c>
      <c r="O1926">
        <f>VLOOKUP(Table58[[#This Row],[CONTROLN]],vlookup_table[],4,FALSE)</f>
        <v>1707</v>
      </c>
      <c r="P1926" t="str">
        <f>VLOOKUP(Table58[[#This Row],[CONTROLN]],vlookup_table[],5,FALSE)</f>
        <v>T3</v>
      </c>
      <c r="Q1926">
        <f>VLOOKUP(Table58[[#This Row],[CONTROLN]],vlookup_table[],7,FALSE)</f>
        <v>50</v>
      </c>
      <c r="R1926">
        <f t="shared" si="90"/>
        <v>79</v>
      </c>
      <c r="S19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26" t="str">
        <f>IF(Table58[[#This Row],[GENDER]]="M","Hombre","Mujer")</f>
        <v>Hombre</v>
      </c>
      <c r="U1926" t="str">
        <f>_xlfn.CONCAT(Table58[[#This Row],[STATE]]," ", Table58[[#This Row],[DOMAIN]])</f>
        <v>KY T3</v>
      </c>
      <c r="V1926" s="2">
        <f t="shared" ca="1" si="91"/>
        <v>45915</v>
      </c>
      <c r="W1926" s="3">
        <f t="shared" ca="1" si="92"/>
        <v>45915.408431249998</v>
      </c>
      <c r="X1926">
        <f>ROUND(Table58[[#This Row],[AVGGIFT]],1)</f>
        <v>25.1</v>
      </c>
    </row>
    <row r="1927" spans="1:24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  <c r="N1927">
        <f>VLOOKUP(Table58[[#This Row],[CONTROLN]],vlookup_table[],2,FALSE)</f>
        <v>1</v>
      </c>
      <c r="O1927">
        <f>VLOOKUP(Table58[[#This Row],[CONTROLN]],vlookup_table[],4,FALSE)</f>
        <v>2601</v>
      </c>
      <c r="P1927" t="str">
        <f>VLOOKUP(Table58[[#This Row],[CONTROLN]],vlookup_table[],5,FALSE)</f>
        <v>U2</v>
      </c>
      <c r="Q1927">
        <f>VLOOKUP(Table58[[#This Row],[CONTROLN]],vlookup_table[],7,FALSE)</f>
        <v>5</v>
      </c>
      <c r="R1927">
        <f t="shared" si="90"/>
        <v>71</v>
      </c>
      <c r="S19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27" t="str">
        <f>IF(Table58[[#This Row],[GENDER]]="M","Hombre","Mujer")</f>
        <v>Hombre</v>
      </c>
      <c r="U1927" t="str">
        <f>_xlfn.CONCAT(Table58[[#This Row],[STATE]]," ", Table58[[#This Row],[DOMAIN]])</f>
        <v>CA U2</v>
      </c>
      <c r="V1927" s="2">
        <f t="shared" ca="1" si="91"/>
        <v>45915</v>
      </c>
      <c r="W1927" s="3">
        <f t="shared" ca="1" si="92"/>
        <v>45915.408431249998</v>
      </c>
      <c r="X1927">
        <f>ROUND(Table58[[#This Row],[AVGGIFT]],1)</f>
        <v>5.2</v>
      </c>
    </row>
    <row r="1928" spans="1:24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  <c r="N1928">
        <f>VLOOKUP(Table58[[#This Row],[CONTROLN]],vlookup_table[],2,FALSE)</f>
        <v>1</v>
      </c>
      <c r="O1928">
        <f>VLOOKUP(Table58[[#This Row],[CONTROLN]],vlookup_table[],4,FALSE)</f>
        <v>0</v>
      </c>
      <c r="P1928" t="str">
        <f>VLOOKUP(Table58[[#This Row],[CONTROLN]],vlookup_table[],5,FALSE)</f>
        <v>U2</v>
      </c>
      <c r="Q1928">
        <f>VLOOKUP(Table58[[#This Row],[CONTROLN]],vlookup_table[],7,FALSE)</f>
        <v>11</v>
      </c>
      <c r="R1928" t="str">
        <f t="shared" si="90"/>
        <v/>
      </c>
      <c r="S19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28" t="str">
        <f>IF(Table58[[#This Row],[GENDER]]="M","Hombre","Mujer")</f>
        <v>Hombre</v>
      </c>
      <c r="U1928" t="str">
        <f>_xlfn.CONCAT(Table58[[#This Row],[STATE]]," ", Table58[[#This Row],[DOMAIN]])</f>
        <v>FL U2</v>
      </c>
      <c r="V1928" s="2">
        <f t="shared" ca="1" si="91"/>
        <v>45915</v>
      </c>
      <c r="W1928" s="3">
        <f t="shared" ca="1" si="92"/>
        <v>45915.408431249998</v>
      </c>
      <c r="X1928">
        <f>ROUND(Table58[[#This Row],[AVGGIFT]],1)</f>
        <v>7.7</v>
      </c>
    </row>
    <row r="1929" spans="1:24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  <c r="N1929">
        <f>VLOOKUP(Table58[[#This Row],[CONTROLN]],vlookup_table[],2,FALSE)</f>
        <v>0</v>
      </c>
      <c r="O1929">
        <f>VLOOKUP(Table58[[#This Row],[CONTROLN]],vlookup_table[],4,FALSE)</f>
        <v>3601</v>
      </c>
      <c r="P1929" t="str">
        <f>VLOOKUP(Table58[[#This Row],[CONTROLN]],vlookup_table[],5,FALSE)</f>
        <v>S3</v>
      </c>
      <c r="Q1929">
        <f>VLOOKUP(Table58[[#This Row],[CONTROLN]],vlookup_table[],7,FALSE)</f>
        <v>20</v>
      </c>
      <c r="R1929">
        <f t="shared" si="90"/>
        <v>61</v>
      </c>
      <c r="S19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29" t="str">
        <f>IF(Table58[[#This Row],[GENDER]]="M","Hombre","Mujer")</f>
        <v>Mujer</v>
      </c>
      <c r="U1929" t="str">
        <f>_xlfn.CONCAT(Table58[[#This Row],[STATE]]," ", Table58[[#This Row],[DOMAIN]])</f>
        <v>FL S3</v>
      </c>
      <c r="V1929" s="2">
        <f t="shared" ca="1" si="91"/>
        <v>45915</v>
      </c>
      <c r="W1929" s="3">
        <f t="shared" ca="1" si="92"/>
        <v>45915.408431249998</v>
      </c>
      <c r="X1929">
        <f>ROUND(Table58[[#This Row],[AVGGIFT]],1)</f>
        <v>15</v>
      </c>
    </row>
    <row r="1930" spans="1:24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  <c r="N1930">
        <f>VLOOKUP(Table58[[#This Row],[CONTROLN]],vlookup_table[],2,FALSE)</f>
        <v>0</v>
      </c>
      <c r="O1930">
        <f>VLOOKUP(Table58[[#This Row],[CONTROLN]],vlookup_table[],4,FALSE)</f>
        <v>2004</v>
      </c>
      <c r="P1930" t="str">
        <f>VLOOKUP(Table58[[#This Row],[CONTROLN]],vlookup_table[],5,FALSE)</f>
        <v>T2</v>
      </c>
      <c r="Q1930">
        <f>VLOOKUP(Table58[[#This Row],[CONTROLN]],vlookup_table[],7,FALSE)</f>
        <v>20</v>
      </c>
      <c r="R1930">
        <f t="shared" si="90"/>
        <v>77</v>
      </c>
      <c r="S19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30" t="str">
        <f>IF(Table58[[#This Row],[GENDER]]="M","Hombre","Mujer")</f>
        <v>Mujer</v>
      </c>
      <c r="U1930" t="str">
        <f>_xlfn.CONCAT(Table58[[#This Row],[STATE]]," ", Table58[[#This Row],[DOMAIN]])</f>
        <v>ID T2</v>
      </c>
      <c r="V1930" s="2">
        <f t="shared" ca="1" si="91"/>
        <v>45915</v>
      </c>
      <c r="W1930" s="3">
        <f t="shared" ca="1" si="92"/>
        <v>45915.408431249998</v>
      </c>
      <c r="X1930">
        <f>ROUND(Table58[[#This Row],[AVGGIFT]],1)</f>
        <v>16.899999999999999</v>
      </c>
    </row>
    <row r="1931" spans="1:24" x14ac:dyDescent="0.35">
      <c r="A1931">
        <v>181799</v>
      </c>
      <c r="B1931" t="s">
        <v>41</v>
      </c>
      <c r="C1931" t="s">
        <v>14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  <c r="N1931">
        <f>VLOOKUP(Table58[[#This Row],[CONTROLN]],vlookup_table[],2,FALSE)</f>
        <v>0</v>
      </c>
      <c r="O1931">
        <f>VLOOKUP(Table58[[#This Row],[CONTROLN]],vlookup_table[],4,FALSE)</f>
        <v>0</v>
      </c>
      <c r="P1931" t="str">
        <f>VLOOKUP(Table58[[#This Row],[CONTROLN]],vlookup_table[],5,FALSE)</f>
        <v>C1</v>
      </c>
      <c r="Q1931">
        <f>VLOOKUP(Table58[[#This Row],[CONTROLN]],vlookup_table[],7,FALSE)</f>
        <v>35</v>
      </c>
      <c r="R1931" t="str">
        <f t="shared" si="90"/>
        <v/>
      </c>
      <c r="S19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31" t="str">
        <f>IF(Table58[[#This Row],[GENDER]]="M","Hombre","Mujer")</f>
        <v>Hombre</v>
      </c>
      <c r="U1931" t="str">
        <f>_xlfn.CONCAT(Table58[[#This Row],[STATE]]," ", Table58[[#This Row],[DOMAIN]])</f>
        <v>WA C1</v>
      </c>
      <c r="V1931" s="2">
        <f t="shared" ca="1" si="91"/>
        <v>45915</v>
      </c>
      <c r="W1931" s="3">
        <f t="shared" ca="1" si="92"/>
        <v>45915.408431249998</v>
      </c>
      <c r="X1931">
        <f>ROUND(Table58[[#This Row],[AVGGIFT]],1)</f>
        <v>25.4</v>
      </c>
    </row>
    <row r="1932" spans="1:24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  <c r="N1932">
        <f>VLOOKUP(Table58[[#This Row],[CONTROLN]],vlookup_table[],2,FALSE)</f>
        <v>2</v>
      </c>
      <c r="O1932">
        <f>VLOOKUP(Table58[[#This Row],[CONTROLN]],vlookup_table[],4,FALSE)</f>
        <v>4801</v>
      </c>
      <c r="P1932" t="str">
        <f>VLOOKUP(Table58[[#This Row],[CONTROLN]],vlookup_table[],5,FALSE)</f>
        <v>S2</v>
      </c>
      <c r="Q1932">
        <f>VLOOKUP(Table58[[#This Row],[CONTROLN]],vlookup_table[],7,FALSE)</f>
        <v>13</v>
      </c>
      <c r="R1932">
        <f t="shared" si="90"/>
        <v>49</v>
      </c>
      <c r="S19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32" t="str">
        <f>IF(Table58[[#This Row],[GENDER]]="M","Hombre","Mujer")</f>
        <v>Mujer</v>
      </c>
      <c r="U1932" t="str">
        <f>_xlfn.CONCAT(Table58[[#This Row],[STATE]]," ", Table58[[#This Row],[DOMAIN]])</f>
        <v>IL S2</v>
      </c>
      <c r="V1932" s="2">
        <f t="shared" ca="1" si="91"/>
        <v>45915</v>
      </c>
      <c r="W1932" s="3">
        <f t="shared" ca="1" si="92"/>
        <v>45915.408431249998</v>
      </c>
      <c r="X1932">
        <f>ROUND(Table58[[#This Row],[AVGGIFT]],1)</f>
        <v>8.1</v>
      </c>
    </row>
    <row r="1933" spans="1:24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  <c r="N1933">
        <f>VLOOKUP(Table58[[#This Row],[CONTROLN]],vlookup_table[],2,FALSE)</f>
        <v>0</v>
      </c>
      <c r="O1933">
        <f>VLOOKUP(Table58[[#This Row],[CONTROLN]],vlookup_table[],4,FALSE)</f>
        <v>6901</v>
      </c>
      <c r="P1933" t="str">
        <f>VLOOKUP(Table58[[#This Row],[CONTROLN]],vlookup_table[],5,FALSE)</f>
        <v>S1</v>
      </c>
      <c r="Q1933">
        <f>VLOOKUP(Table58[[#This Row],[CONTROLN]],vlookup_table[],7,FALSE)</f>
        <v>15</v>
      </c>
      <c r="R1933">
        <f t="shared" si="90"/>
        <v>28</v>
      </c>
      <c r="S19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33" t="str">
        <f>IF(Table58[[#This Row],[GENDER]]="M","Hombre","Mujer")</f>
        <v>Mujer</v>
      </c>
      <c r="U1933" t="str">
        <f>_xlfn.CONCAT(Table58[[#This Row],[STATE]]," ", Table58[[#This Row],[DOMAIN]])</f>
        <v>IL S1</v>
      </c>
      <c r="V1933" s="2">
        <f t="shared" ca="1" si="91"/>
        <v>45915</v>
      </c>
      <c r="W1933" s="3">
        <f t="shared" ca="1" si="92"/>
        <v>45915.408431249998</v>
      </c>
      <c r="X1933">
        <f>ROUND(Table58[[#This Row],[AVGGIFT]],1)</f>
        <v>9.1999999999999993</v>
      </c>
    </row>
    <row r="1934" spans="1:24" x14ac:dyDescent="0.35">
      <c r="A1934">
        <v>183954</v>
      </c>
      <c r="B1934" t="s">
        <v>41</v>
      </c>
      <c r="C1934" t="s">
        <v>14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  <c r="N1934">
        <f>VLOOKUP(Table58[[#This Row],[CONTROLN]],vlookup_table[],2,FALSE)</f>
        <v>0</v>
      </c>
      <c r="O1934">
        <f>VLOOKUP(Table58[[#This Row],[CONTROLN]],vlookup_table[],4,FALSE)</f>
        <v>2201</v>
      </c>
      <c r="P1934" t="str">
        <f>VLOOKUP(Table58[[#This Row],[CONTROLN]],vlookup_table[],5,FALSE)</f>
        <v>C3</v>
      </c>
      <c r="Q1934">
        <f>VLOOKUP(Table58[[#This Row],[CONTROLN]],vlookup_table[],7,FALSE)</f>
        <v>10</v>
      </c>
      <c r="R1934">
        <f t="shared" si="90"/>
        <v>75</v>
      </c>
      <c r="S19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34" t="str">
        <f>IF(Table58[[#This Row],[GENDER]]="M","Hombre","Mujer")</f>
        <v>Hombre</v>
      </c>
      <c r="U1934" t="str">
        <f>_xlfn.CONCAT(Table58[[#This Row],[STATE]]," ", Table58[[#This Row],[DOMAIN]])</f>
        <v>WA C3</v>
      </c>
      <c r="V1934" s="2">
        <f t="shared" ca="1" si="91"/>
        <v>45915</v>
      </c>
      <c r="W1934" s="3">
        <f t="shared" ca="1" si="92"/>
        <v>45915.408431249998</v>
      </c>
      <c r="X1934">
        <f>ROUND(Table58[[#This Row],[AVGGIFT]],1)</f>
        <v>11.7</v>
      </c>
    </row>
    <row r="1935" spans="1:24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  <c r="N1935">
        <f>VLOOKUP(Table58[[#This Row],[CONTROLN]],vlookup_table[],2,FALSE)</f>
        <v>1</v>
      </c>
      <c r="O1935">
        <f>VLOOKUP(Table58[[#This Row],[CONTROLN]],vlookup_table[],4,FALSE)</f>
        <v>2601</v>
      </c>
      <c r="P1935" t="str">
        <f>VLOOKUP(Table58[[#This Row],[CONTROLN]],vlookup_table[],5,FALSE)</f>
        <v>U4</v>
      </c>
      <c r="Q1935">
        <f>VLOOKUP(Table58[[#This Row],[CONTROLN]],vlookup_table[],7,FALSE)</f>
        <v>9</v>
      </c>
      <c r="R1935">
        <f t="shared" si="90"/>
        <v>71</v>
      </c>
      <c r="S19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35" t="str">
        <f>IF(Table58[[#This Row],[GENDER]]="M","Hombre","Mujer")</f>
        <v>Hombre</v>
      </c>
      <c r="U1935" t="str">
        <f>_xlfn.CONCAT(Table58[[#This Row],[STATE]]," ", Table58[[#This Row],[DOMAIN]])</f>
        <v>NV U4</v>
      </c>
      <c r="V1935" s="2">
        <f t="shared" ca="1" si="91"/>
        <v>45915</v>
      </c>
      <c r="W1935" s="3">
        <f t="shared" ca="1" si="92"/>
        <v>45915.408431249998</v>
      </c>
      <c r="X1935">
        <f>ROUND(Table58[[#This Row],[AVGGIFT]],1)</f>
        <v>6.3</v>
      </c>
    </row>
    <row r="1936" spans="1:24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  <c r="N1936">
        <f>VLOOKUP(Table58[[#This Row],[CONTROLN]],vlookup_table[],2,FALSE)</f>
        <v>1</v>
      </c>
      <c r="O1936">
        <f>VLOOKUP(Table58[[#This Row],[CONTROLN]],vlookup_table[],4,FALSE)</f>
        <v>6801</v>
      </c>
      <c r="P1936" t="str">
        <f>VLOOKUP(Table58[[#This Row],[CONTROLN]],vlookup_table[],5,FALSE)</f>
        <v>U4</v>
      </c>
      <c r="Q1936">
        <f>VLOOKUP(Table58[[#This Row],[CONTROLN]],vlookup_table[],7,FALSE)</f>
        <v>2</v>
      </c>
      <c r="R1936">
        <f t="shared" si="90"/>
        <v>29</v>
      </c>
      <c r="S19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36" t="str">
        <f>IF(Table58[[#This Row],[GENDER]]="M","Hombre","Mujer")</f>
        <v>Hombre</v>
      </c>
      <c r="U1936" t="str">
        <f>_xlfn.CONCAT(Table58[[#This Row],[STATE]]," ", Table58[[#This Row],[DOMAIN]])</f>
        <v>MI U4</v>
      </c>
      <c r="V1936" s="2">
        <f t="shared" ca="1" si="91"/>
        <v>45915</v>
      </c>
      <c r="W1936" s="3">
        <f t="shared" ca="1" si="92"/>
        <v>45915.408431249998</v>
      </c>
      <c r="X1936">
        <f>ROUND(Table58[[#This Row],[AVGGIFT]],1)</f>
        <v>5</v>
      </c>
    </row>
    <row r="1937" spans="1:24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  <c r="N1937">
        <f>VLOOKUP(Table58[[#This Row],[CONTROLN]],vlookup_table[],2,FALSE)</f>
        <v>0</v>
      </c>
      <c r="O1937">
        <f>VLOOKUP(Table58[[#This Row],[CONTROLN]],vlookup_table[],4,FALSE)</f>
        <v>1912</v>
      </c>
      <c r="P1937" t="str">
        <f>VLOOKUP(Table58[[#This Row],[CONTROLN]],vlookup_table[],5,FALSE)</f>
        <v/>
      </c>
      <c r="Q1937">
        <f>VLOOKUP(Table58[[#This Row],[CONTROLN]],vlookup_table[],7,FALSE)</f>
        <v>12</v>
      </c>
      <c r="R1937">
        <f t="shared" si="90"/>
        <v>77</v>
      </c>
      <c r="S193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937" t="str">
        <f>IF(Table58[[#This Row],[GENDER]]="M","Hombre","Mujer")</f>
        <v>Mujer</v>
      </c>
      <c r="U1937" t="str">
        <f>_xlfn.CONCAT(Table58[[#This Row],[STATE]]," ", Table58[[#This Row],[DOMAIN]])</f>
        <v xml:space="preserve">TX </v>
      </c>
      <c r="V1937" s="2">
        <f t="shared" ca="1" si="91"/>
        <v>45915</v>
      </c>
      <c r="W1937" s="3">
        <f t="shared" ca="1" si="92"/>
        <v>45915.408431249998</v>
      </c>
      <c r="X1937">
        <f>ROUND(Table58[[#This Row],[AVGGIFT]],1)</f>
        <v>9</v>
      </c>
    </row>
    <row r="1938" spans="1:24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  <c r="N1938">
        <f>VLOOKUP(Table58[[#This Row],[CONTROLN]],vlookup_table[],2,FALSE)</f>
        <v>0</v>
      </c>
      <c r="O1938">
        <f>VLOOKUP(Table58[[#This Row],[CONTROLN]],vlookup_table[],4,FALSE)</f>
        <v>4801</v>
      </c>
      <c r="P1938" t="str">
        <f>VLOOKUP(Table58[[#This Row],[CONTROLN]],vlookup_table[],5,FALSE)</f>
        <v>T1</v>
      </c>
      <c r="Q1938">
        <f>VLOOKUP(Table58[[#This Row],[CONTROLN]],vlookup_table[],7,FALSE)</f>
        <v>10</v>
      </c>
      <c r="R1938">
        <f t="shared" si="90"/>
        <v>49</v>
      </c>
      <c r="S19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38" t="str">
        <f>IF(Table58[[#This Row],[GENDER]]="M","Hombre","Mujer")</f>
        <v>Mujer</v>
      </c>
      <c r="U1938" t="str">
        <f>_xlfn.CONCAT(Table58[[#This Row],[STATE]]," ", Table58[[#This Row],[DOMAIN]])</f>
        <v>GA T1</v>
      </c>
      <c r="V1938" s="2">
        <f t="shared" ca="1" si="91"/>
        <v>45915</v>
      </c>
      <c r="W1938" s="3">
        <f t="shared" ca="1" si="92"/>
        <v>45915.408431249998</v>
      </c>
      <c r="X1938">
        <f>ROUND(Table58[[#This Row],[AVGGIFT]],1)</f>
        <v>7.8</v>
      </c>
    </row>
    <row r="1939" spans="1:24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  <c r="N1939">
        <f>VLOOKUP(Table58[[#This Row],[CONTROLN]],vlookup_table[],2,FALSE)</f>
        <v>0</v>
      </c>
      <c r="O1939">
        <f>VLOOKUP(Table58[[#This Row],[CONTROLN]],vlookup_table[],4,FALSE)</f>
        <v>2201</v>
      </c>
      <c r="P1939" t="str">
        <f>VLOOKUP(Table58[[#This Row],[CONTROLN]],vlookup_table[],5,FALSE)</f>
        <v>C2</v>
      </c>
      <c r="Q1939">
        <f>VLOOKUP(Table58[[#This Row],[CONTROLN]],vlookup_table[],7,FALSE)</f>
        <v>10</v>
      </c>
      <c r="R1939">
        <f t="shared" si="90"/>
        <v>75</v>
      </c>
      <c r="S19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39" t="str">
        <f>IF(Table58[[#This Row],[GENDER]]="M","Hombre","Mujer")</f>
        <v>Mujer</v>
      </c>
      <c r="U1939" t="str">
        <f>_xlfn.CONCAT(Table58[[#This Row],[STATE]]," ", Table58[[#This Row],[DOMAIN]])</f>
        <v>KY C2</v>
      </c>
      <c r="V1939" s="2">
        <f t="shared" ca="1" si="91"/>
        <v>45915</v>
      </c>
      <c r="W1939" s="3">
        <f t="shared" ca="1" si="92"/>
        <v>45915.408431249998</v>
      </c>
      <c r="X1939">
        <f>ROUND(Table58[[#This Row],[AVGGIFT]],1)</f>
        <v>8.8000000000000007</v>
      </c>
    </row>
    <row r="1940" spans="1:24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  <c r="N1940">
        <f>VLOOKUP(Table58[[#This Row],[CONTROLN]],vlookup_table[],2,FALSE)</f>
        <v>0</v>
      </c>
      <c r="O1940">
        <f>VLOOKUP(Table58[[#This Row],[CONTROLN]],vlookup_table[],4,FALSE)</f>
        <v>2107</v>
      </c>
      <c r="P1940" t="str">
        <f>VLOOKUP(Table58[[#This Row],[CONTROLN]],vlookup_table[],5,FALSE)</f>
        <v>C3</v>
      </c>
      <c r="Q1940">
        <f>VLOOKUP(Table58[[#This Row],[CONTROLN]],vlookup_table[],7,FALSE)</f>
        <v>5</v>
      </c>
      <c r="R1940">
        <f t="shared" si="90"/>
        <v>75</v>
      </c>
      <c r="S19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40" t="str">
        <f>IF(Table58[[#This Row],[GENDER]]="M","Hombre","Mujer")</f>
        <v>Mujer</v>
      </c>
      <c r="U1940" t="str">
        <f>_xlfn.CONCAT(Table58[[#This Row],[STATE]]," ", Table58[[#This Row],[DOMAIN]])</f>
        <v>AL C3</v>
      </c>
      <c r="V1940" s="2">
        <f t="shared" ca="1" si="91"/>
        <v>45915</v>
      </c>
      <c r="W1940" s="3">
        <f t="shared" ca="1" si="92"/>
        <v>45915.408431249998</v>
      </c>
      <c r="X1940">
        <f>ROUND(Table58[[#This Row],[AVGGIFT]],1)</f>
        <v>5.3</v>
      </c>
    </row>
    <row r="1941" spans="1:24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  <c r="N1941">
        <f>VLOOKUP(Table58[[#This Row],[CONTROLN]],vlookup_table[],2,FALSE)</f>
        <v>28</v>
      </c>
      <c r="O1941">
        <f>VLOOKUP(Table58[[#This Row],[CONTROLN]],vlookup_table[],4,FALSE)</f>
        <v>4801</v>
      </c>
      <c r="P1941" t="str">
        <f>VLOOKUP(Table58[[#This Row],[CONTROLN]],vlookup_table[],5,FALSE)</f>
        <v>S1</v>
      </c>
      <c r="Q1941">
        <f>VLOOKUP(Table58[[#This Row],[CONTROLN]],vlookup_table[],7,FALSE)</f>
        <v>30</v>
      </c>
      <c r="R1941">
        <f t="shared" si="90"/>
        <v>49</v>
      </c>
      <c r="S19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41" t="str">
        <f>IF(Table58[[#This Row],[GENDER]]="M","Hombre","Mujer")</f>
        <v>Mujer</v>
      </c>
      <c r="U1941" t="str">
        <f>_xlfn.CONCAT(Table58[[#This Row],[STATE]]," ", Table58[[#This Row],[DOMAIN]])</f>
        <v>GA S1</v>
      </c>
      <c r="V1941" s="2">
        <f t="shared" ca="1" si="91"/>
        <v>45915</v>
      </c>
      <c r="W1941" s="3">
        <f t="shared" ca="1" si="92"/>
        <v>45915.408431249998</v>
      </c>
      <c r="X1941">
        <f>ROUND(Table58[[#This Row],[AVGGIFT]],1)</f>
        <v>25</v>
      </c>
    </row>
    <row r="1942" spans="1:24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  <c r="N1942">
        <f>VLOOKUP(Table58[[#This Row],[CONTROLN]],vlookup_table[],2,FALSE)</f>
        <v>0</v>
      </c>
      <c r="O1942">
        <f>VLOOKUP(Table58[[#This Row],[CONTROLN]],vlookup_table[],4,FALSE)</f>
        <v>6001</v>
      </c>
      <c r="P1942" t="str">
        <f>VLOOKUP(Table58[[#This Row],[CONTROLN]],vlookup_table[],5,FALSE)</f>
        <v/>
      </c>
      <c r="Q1942">
        <f>VLOOKUP(Table58[[#This Row],[CONTROLN]],vlookup_table[],7,FALSE)</f>
        <v>10</v>
      </c>
      <c r="R1942">
        <f t="shared" si="90"/>
        <v>37</v>
      </c>
      <c r="S194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1942" t="str">
        <f>IF(Table58[[#This Row],[GENDER]]="M","Hombre","Mujer")</f>
        <v>Mujer</v>
      </c>
      <c r="U1942" t="str">
        <f>_xlfn.CONCAT(Table58[[#This Row],[STATE]]," ", Table58[[#This Row],[DOMAIN]])</f>
        <v xml:space="preserve">WI </v>
      </c>
      <c r="V1942" s="2">
        <f t="shared" ca="1" si="91"/>
        <v>45915</v>
      </c>
      <c r="W1942" s="3">
        <f t="shared" ca="1" si="92"/>
        <v>45915.408431249998</v>
      </c>
      <c r="X1942">
        <f>ROUND(Table58[[#This Row],[AVGGIFT]],1)</f>
        <v>11.7</v>
      </c>
    </row>
    <row r="1943" spans="1:24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  <c r="N1943">
        <f>VLOOKUP(Table58[[#This Row],[CONTROLN]],vlookup_table[],2,FALSE)</f>
        <v>0</v>
      </c>
      <c r="O1943">
        <f>VLOOKUP(Table58[[#This Row],[CONTROLN]],vlookup_table[],4,FALSE)</f>
        <v>0</v>
      </c>
      <c r="P1943" t="str">
        <f>VLOOKUP(Table58[[#This Row],[CONTROLN]],vlookup_table[],5,FALSE)</f>
        <v>C2</v>
      </c>
      <c r="Q1943">
        <f>VLOOKUP(Table58[[#This Row],[CONTROLN]],vlookup_table[],7,FALSE)</f>
        <v>20</v>
      </c>
      <c r="R1943" t="str">
        <f t="shared" si="90"/>
        <v/>
      </c>
      <c r="S19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43" t="str">
        <f>IF(Table58[[#This Row],[GENDER]]="M","Hombre","Mujer")</f>
        <v>Hombre</v>
      </c>
      <c r="U1943" t="str">
        <f>_xlfn.CONCAT(Table58[[#This Row],[STATE]]," ", Table58[[#This Row],[DOMAIN]])</f>
        <v>IN C2</v>
      </c>
      <c r="V1943" s="2">
        <f t="shared" ca="1" si="91"/>
        <v>45915</v>
      </c>
      <c r="W1943" s="3">
        <f t="shared" ca="1" si="92"/>
        <v>45915.408431249998</v>
      </c>
      <c r="X1943">
        <f>ROUND(Table58[[#This Row],[AVGGIFT]],1)</f>
        <v>20</v>
      </c>
    </row>
    <row r="1944" spans="1:24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  <c r="N1944">
        <f>VLOOKUP(Table58[[#This Row],[CONTROLN]],vlookup_table[],2,FALSE)</f>
        <v>1</v>
      </c>
      <c r="O1944">
        <f>VLOOKUP(Table58[[#This Row],[CONTROLN]],vlookup_table[],4,FALSE)</f>
        <v>4201</v>
      </c>
      <c r="P1944" t="str">
        <f>VLOOKUP(Table58[[#This Row],[CONTROLN]],vlookup_table[],5,FALSE)</f>
        <v>S2</v>
      </c>
      <c r="Q1944">
        <f>VLOOKUP(Table58[[#This Row],[CONTROLN]],vlookup_table[],7,FALSE)</f>
        <v>10</v>
      </c>
      <c r="R1944">
        <f t="shared" si="90"/>
        <v>55</v>
      </c>
      <c r="S19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44" t="str">
        <f>IF(Table58[[#This Row],[GENDER]]="M","Hombre","Mujer")</f>
        <v>Hombre</v>
      </c>
      <c r="U1944" t="str">
        <f>_xlfn.CONCAT(Table58[[#This Row],[STATE]]," ", Table58[[#This Row],[DOMAIN]])</f>
        <v>OR S2</v>
      </c>
      <c r="V1944" s="2">
        <f t="shared" ca="1" si="91"/>
        <v>45915</v>
      </c>
      <c r="W1944" s="3">
        <f t="shared" ca="1" si="92"/>
        <v>45915.408431249998</v>
      </c>
      <c r="X1944">
        <f>ROUND(Table58[[#This Row],[AVGGIFT]],1)</f>
        <v>17.5</v>
      </c>
    </row>
    <row r="1945" spans="1:24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  <c r="N1945">
        <f>VLOOKUP(Table58[[#This Row],[CONTROLN]],vlookup_table[],2,FALSE)</f>
        <v>0</v>
      </c>
      <c r="O1945">
        <f>VLOOKUP(Table58[[#This Row],[CONTROLN]],vlookup_table[],4,FALSE)</f>
        <v>4701</v>
      </c>
      <c r="P1945" t="str">
        <f>VLOOKUP(Table58[[#This Row],[CONTROLN]],vlookup_table[],5,FALSE)</f>
        <v>T2</v>
      </c>
      <c r="Q1945">
        <f>VLOOKUP(Table58[[#This Row],[CONTROLN]],vlookup_table[],7,FALSE)</f>
        <v>21</v>
      </c>
      <c r="R1945">
        <f t="shared" si="90"/>
        <v>50</v>
      </c>
      <c r="S19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45" t="str">
        <f>IF(Table58[[#This Row],[GENDER]]="M","Hombre","Mujer")</f>
        <v>Mujer</v>
      </c>
      <c r="U1945" t="str">
        <f>_xlfn.CONCAT(Table58[[#This Row],[STATE]]," ", Table58[[#This Row],[DOMAIN]])</f>
        <v>ID T2</v>
      </c>
      <c r="V1945" s="2">
        <f t="shared" ca="1" si="91"/>
        <v>45915</v>
      </c>
      <c r="W1945" s="3">
        <f t="shared" ca="1" si="92"/>
        <v>45915.408431249998</v>
      </c>
      <c r="X1945">
        <f>ROUND(Table58[[#This Row],[AVGGIFT]],1)</f>
        <v>15</v>
      </c>
    </row>
    <row r="1946" spans="1:24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  <c r="N1946">
        <f>VLOOKUP(Table58[[#This Row],[CONTROLN]],vlookup_table[],2,FALSE)</f>
        <v>0</v>
      </c>
      <c r="O1946">
        <f>VLOOKUP(Table58[[#This Row],[CONTROLN]],vlookup_table[],4,FALSE)</f>
        <v>5301</v>
      </c>
      <c r="P1946" t="str">
        <f>VLOOKUP(Table58[[#This Row],[CONTROLN]],vlookup_table[],5,FALSE)</f>
        <v>U3</v>
      </c>
      <c r="Q1946">
        <f>VLOOKUP(Table58[[#This Row],[CONTROLN]],vlookup_table[],7,FALSE)</f>
        <v>5</v>
      </c>
      <c r="R1946">
        <f t="shared" si="90"/>
        <v>44</v>
      </c>
      <c r="S19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46" t="str">
        <f>IF(Table58[[#This Row],[GENDER]]="M","Hombre","Mujer")</f>
        <v>Mujer</v>
      </c>
      <c r="U1946" t="str">
        <f>_xlfn.CONCAT(Table58[[#This Row],[STATE]]," ", Table58[[#This Row],[DOMAIN]])</f>
        <v>MN U3</v>
      </c>
      <c r="V1946" s="2">
        <f t="shared" ca="1" si="91"/>
        <v>45915</v>
      </c>
      <c r="W1946" s="3">
        <f t="shared" ca="1" si="92"/>
        <v>45915.408431249998</v>
      </c>
      <c r="X1946">
        <f>ROUND(Table58[[#This Row],[AVGGIFT]],1)</f>
        <v>4.5999999999999996</v>
      </c>
    </row>
    <row r="1947" spans="1:24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  <c r="N1947">
        <f>VLOOKUP(Table58[[#This Row],[CONTROLN]],vlookup_table[],2,FALSE)</f>
        <v>0</v>
      </c>
      <c r="O1947">
        <f>VLOOKUP(Table58[[#This Row],[CONTROLN]],vlookup_table[],4,FALSE)</f>
        <v>4809</v>
      </c>
      <c r="P1947" t="str">
        <f>VLOOKUP(Table58[[#This Row],[CONTROLN]],vlookup_table[],5,FALSE)</f>
        <v>S1</v>
      </c>
      <c r="Q1947">
        <f>VLOOKUP(Table58[[#This Row],[CONTROLN]],vlookup_table[],7,FALSE)</f>
        <v>20</v>
      </c>
      <c r="R1947">
        <f t="shared" si="90"/>
        <v>48</v>
      </c>
      <c r="S19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47" t="str">
        <f>IF(Table58[[#This Row],[GENDER]]="M","Hombre","Mujer")</f>
        <v>Mujer</v>
      </c>
      <c r="U1947" t="str">
        <f>_xlfn.CONCAT(Table58[[#This Row],[STATE]]," ", Table58[[#This Row],[DOMAIN]])</f>
        <v>SC S1</v>
      </c>
      <c r="V1947" s="2">
        <f t="shared" ca="1" si="91"/>
        <v>45915</v>
      </c>
      <c r="W1947" s="3">
        <f t="shared" ca="1" si="92"/>
        <v>45915.408431249998</v>
      </c>
      <c r="X1947">
        <f>ROUND(Table58[[#This Row],[AVGGIFT]],1)</f>
        <v>12.8</v>
      </c>
    </row>
    <row r="1948" spans="1:24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  <c r="N1948">
        <f>VLOOKUP(Table58[[#This Row],[CONTROLN]],vlookup_table[],2,FALSE)</f>
        <v>2</v>
      </c>
      <c r="O1948">
        <f>VLOOKUP(Table58[[#This Row],[CONTROLN]],vlookup_table[],4,FALSE)</f>
        <v>3501</v>
      </c>
      <c r="P1948" t="str">
        <f>VLOOKUP(Table58[[#This Row],[CONTROLN]],vlookup_table[],5,FALSE)</f>
        <v>S1</v>
      </c>
      <c r="Q1948">
        <f>VLOOKUP(Table58[[#This Row],[CONTROLN]],vlookup_table[],7,FALSE)</f>
        <v>4</v>
      </c>
      <c r="R1948">
        <f t="shared" si="90"/>
        <v>62</v>
      </c>
      <c r="S19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48" t="str">
        <f>IF(Table58[[#This Row],[GENDER]]="M","Hombre","Mujer")</f>
        <v>Mujer</v>
      </c>
      <c r="U1948" t="str">
        <f>_xlfn.CONCAT(Table58[[#This Row],[STATE]]," ", Table58[[#This Row],[DOMAIN]])</f>
        <v>IL S1</v>
      </c>
      <c r="V1948" s="2">
        <f t="shared" ca="1" si="91"/>
        <v>45915</v>
      </c>
      <c r="W1948" s="3">
        <f t="shared" ca="1" si="92"/>
        <v>45915.408431249998</v>
      </c>
      <c r="X1948">
        <f>ROUND(Table58[[#This Row],[AVGGIFT]],1)</f>
        <v>3.1</v>
      </c>
    </row>
    <row r="1949" spans="1:24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  <c r="N1949">
        <f>VLOOKUP(Table58[[#This Row],[CONTROLN]],vlookup_table[],2,FALSE)</f>
        <v>4</v>
      </c>
      <c r="O1949">
        <f>VLOOKUP(Table58[[#This Row],[CONTROLN]],vlookup_table[],4,FALSE)</f>
        <v>4001</v>
      </c>
      <c r="P1949" t="str">
        <f>VLOOKUP(Table58[[#This Row],[CONTROLN]],vlookup_table[],5,FALSE)</f>
        <v>U2</v>
      </c>
      <c r="Q1949">
        <f>VLOOKUP(Table58[[#This Row],[CONTROLN]],vlookup_table[],7,FALSE)</f>
        <v>25</v>
      </c>
      <c r="R1949">
        <f t="shared" si="90"/>
        <v>57</v>
      </c>
      <c r="S19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49" t="str">
        <f>IF(Table58[[#This Row],[GENDER]]="M","Hombre","Mujer")</f>
        <v>Hombre</v>
      </c>
      <c r="U1949" t="str">
        <f>_xlfn.CONCAT(Table58[[#This Row],[STATE]]," ", Table58[[#This Row],[DOMAIN]])</f>
        <v>CA U2</v>
      </c>
      <c r="V1949" s="2">
        <f t="shared" ca="1" si="91"/>
        <v>45915</v>
      </c>
      <c r="W1949" s="3">
        <f t="shared" ca="1" si="92"/>
        <v>45915.408431249998</v>
      </c>
      <c r="X1949">
        <f>ROUND(Table58[[#This Row],[AVGGIFT]],1)</f>
        <v>25</v>
      </c>
    </row>
    <row r="1950" spans="1:24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  <c r="N1950">
        <f>VLOOKUP(Table58[[#This Row],[CONTROLN]],vlookup_table[],2,FALSE)</f>
        <v>1</v>
      </c>
      <c r="O1950">
        <f>VLOOKUP(Table58[[#This Row],[CONTROLN]],vlookup_table[],4,FALSE)</f>
        <v>5101</v>
      </c>
      <c r="P1950" t="str">
        <f>VLOOKUP(Table58[[#This Row],[CONTROLN]],vlookup_table[],5,FALSE)</f>
        <v>U1</v>
      </c>
      <c r="Q1950">
        <f>VLOOKUP(Table58[[#This Row],[CONTROLN]],vlookup_table[],7,FALSE)</f>
        <v>55</v>
      </c>
      <c r="R1950">
        <f t="shared" si="90"/>
        <v>46</v>
      </c>
      <c r="S19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50" t="str">
        <f>IF(Table58[[#This Row],[GENDER]]="M","Hombre","Mujer")</f>
        <v>Hombre</v>
      </c>
      <c r="U1950" t="str">
        <f>_xlfn.CONCAT(Table58[[#This Row],[STATE]]," ", Table58[[#This Row],[DOMAIN]])</f>
        <v>CA U1</v>
      </c>
      <c r="V1950" s="2">
        <f t="shared" ca="1" si="91"/>
        <v>45915</v>
      </c>
      <c r="W1950" s="3">
        <f t="shared" ca="1" si="92"/>
        <v>45915.408431249998</v>
      </c>
      <c r="X1950">
        <f>ROUND(Table58[[#This Row],[AVGGIFT]],1)</f>
        <v>32.5</v>
      </c>
    </row>
    <row r="1951" spans="1:24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  <c r="N1951">
        <f>VLOOKUP(Table58[[#This Row],[CONTROLN]],vlookup_table[],2,FALSE)</f>
        <v>1</v>
      </c>
      <c r="O1951">
        <f>VLOOKUP(Table58[[#This Row],[CONTROLN]],vlookup_table[],4,FALSE)</f>
        <v>3011</v>
      </c>
      <c r="P1951" t="str">
        <f>VLOOKUP(Table58[[#This Row],[CONTROLN]],vlookup_table[],5,FALSE)</f>
        <v>S2</v>
      </c>
      <c r="Q1951">
        <f>VLOOKUP(Table58[[#This Row],[CONTROLN]],vlookup_table[],7,FALSE)</f>
        <v>5</v>
      </c>
      <c r="R1951">
        <f t="shared" si="90"/>
        <v>66</v>
      </c>
      <c r="S19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51" t="str">
        <f>IF(Table58[[#This Row],[GENDER]]="M","Hombre","Mujer")</f>
        <v>Hombre</v>
      </c>
      <c r="U1951" t="str">
        <f>_xlfn.CONCAT(Table58[[#This Row],[STATE]]," ", Table58[[#This Row],[DOMAIN]])</f>
        <v>ND S2</v>
      </c>
      <c r="V1951" s="2">
        <f t="shared" ca="1" si="91"/>
        <v>45915</v>
      </c>
      <c r="W1951" s="3">
        <f t="shared" ca="1" si="92"/>
        <v>45915.408431249998</v>
      </c>
      <c r="X1951">
        <f>ROUND(Table58[[#This Row],[AVGGIFT]],1)</f>
        <v>5.6</v>
      </c>
    </row>
    <row r="1952" spans="1:24" x14ac:dyDescent="0.35">
      <c r="A1952">
        <v>138311</v>
      </c>
      <c r="B1952" t="s">
        <v>56</v>
      </c>
      <c r="C1952" t="s">
        <v>17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  <c r="N1952">
        <f>VLOOKUP(Table58[[#This Row],[CONTROLN]],vlookup_table[],2,FALSE)</f>
        <v>2</v>
      </c>
      <c r="O1952">
        <f>VLOOKUP(Table58[[#This Row],[CONTROLN]],vlookup_table[],4,FALSE)</f>
        <v>1403</v>
      </c>
      <c r="P1952" t="str">
        <f>VLOOKUP(Table58[[#This Row],[CONTROLN]],vlookup_table[],5,FALSE)</f>
        <v>S1</v>
      </c>
      <c r="Q1952">
        <f>VLOOKUP(Table58[[#This Row],[CONTROLN]],vlookup_table[],7,FALSE)</f>
        <v>20</v>
      </c>
      <c r="R1952">
        <f t="shared" si="90"/>
        <v>83</v>
      </c>
      <c r="S19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52" t="str">
        <f>IF(Table58[[#This Row],[GENDER]]="M","Hombre","Mujer")</f>
        <v>Mujer</v>
      </c>
      <c r="U1952" t="str">
        <f>_xlfn.CONCAT(Table58[[#This Row],[STATE]]," ", Table58[[#This Row],[DOMAIN]])</f>
        <v>AZ S1</v>
      </c>
      <c r="V1952" s="2">
        <f t="shared" ca="1" si="91"/>
        <v>45915</v>
      </c>
      <c r="W1952" s="3">
        <f t="shared" ca="1" si="92"/>
        <v>45915.408431249998</v>
      </c>
      <c r="X1952">
        <f>ROUND(Table58[[#This Row],[AVGGIFT]],1)</f>
        <v>9.8000000000000007</v>
      </c>
    </row>
    <row r="1953" spans="1:24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  <c r="N1953">
        <f>VLOOKUP(Table58[[#This Row],[CONTROLN]],vlookup_table[],2,FALSE)</f>
        <v>0</v>
      </c>
      <c r="O1953">
        <f>VLOOKUP(Table58[[#This Row],[CONTROLN]],vlookup_table[],4,FALSE)</f>
        <v>0</v>
      </c>
      <c r="P1953" t="str">
        <f>VLOOKUP(Table58[[#This Row],[CONTROLN]],vlookup_table[],5,FALSE)</f>
        <v>T2</v>
      </c>
      <c r="Q1953">
        <f>VLOOKUP(Table58[[#This Row],[CONTROLN]],vlookup_table[],7,FALSE)</f>
        <v>5</v>
      </c>
      <c r="R1953" t="str">
        <f t="shared" si="90"/>
        <v/>
      </c>
      <c r="S19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53" t="str">
        <f>IF(Table58[[#This Row],[GENDER]]="M","Hombre","Mujer")</f>
        <v>Hombre</v>
      </c>
      <c r="U1953" t="str">
        <f>_xlfn.CONCAT(Table58[[#This Row],[STATE]]," ", Table58[[#This Row],[DOMAIN]])</f>
        <v>TX T2</v>
      </c>
      <c r="V1953" s="2">
        <f t="shared" ca="1" si="91"/>
        <v>45915</v>
      </c>
      <c r="W1953" s="3">
        <f t="shared" ca="1" si="92"/>
        <v>45915.408431249998</v>
      </c>
      <c r="X1953">
        <f>ROUND(Table58[[#This Row],[AVGGIFT]],1)</f>
        <v>5.2</v>
      </c>
    </row>
    <row r="1954" spans="1:24" x14ac:dyDescent="0.35">
      <c r="A1954">
        <v>135341</v>
      </c>
      <c r="B1954" t="s">
        <v>56</v>
      </c>
      <c r="C1954" t="s">
        <v>17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  <c r="N1954">
        <f>VLOOKUP(Table58[[#This Row],[CONTROLN]],vlookup_table[],2,FALSE)</f>
        <v>0</v>
      </c>
      <c r="O1954">
        <f>VLOOKUP(Table58[[#This Row],[CONTROLN]],vlookup_table[],4,FALSE)</f>
        <v>0</v>
      </c>
      <c r="P1954" t="str">
        <f>VLOOKUP(Table58[[#This Row],[CONTROLN]],vlookup_table[],5,FALSE)</f>
        <v>C2</v>
      </c>
      <c r="Q1954">
        <f>VLOOKUP(Table58[[#This Row],[CONTROLN]],vlookup_table[],7,FALSE)</f>
        <v>12</v>
      </c>
      <c r="R1954" t="str">
        <f t="shared" si="90"/>
        <v/>
      </c>
      <c r="S19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54" t="str">
        <f>IF(Table58[[#This Row],[GENDER]]="M","Hombre","Mujer")</f>
        <v>Mujer</v>
      </c>
      <c r="U1954" t="str">
        <f>_xlfn.CONCAT(Table58[[#This Row],[STATE]]," ", Table58[[#This Row],[DOMAIN]])</f>
        <v>AZ C2</v>
      </c>
      <c r="V1954" s="2">
        <f t="shared" ca="1" si="91"/>
        <v>45915</v>
      </c>
      <c r="W1954" s="3">
        <f t="shared" ca="1" si="92"/>
        <v>45915.408431249998</v>
      </c>
      <c r="X1954">
        <f>ROUND(Table58[[#This Row],[AVGGIFT]],1)</f>
        <v>12.9</v>
      </c>
    </row>
    <row r="1955" spans="1:24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  <c r="N1955">
        <f>VLOOKUP(Table58[[#This Row],[CONTROLN]],vlookup_table[],2,FALSE)</f>
        <v>1</v>
      </c>
      <c r="O1955">
        <f>VLOOKUP(Table58[[#This Row],[CONTROLN]],vlookup_table[],4,FALSE)</f>
        <v>3001</v>
      </c>
      <c r="P1955" t="str">
        <f>VLOOKUP(Table58[[#This Row],[CONTROLN]],vlookup_table[],5,FALSE)</f>
        <v>C1</v>
      </c>
      <c r="Q1955">
        <f>VLOOKUP(Table58[[#This Row],[CONTROLN]],vlookup_table[],7,FALSE)</f>
        <v>20</v>
      </c>
      <c r="R1955">
        <f t="shared" si="90"/>
        <v>67</v>
      </c>
      <c r="S19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55" t="str">
        <f>IF(Table58[[#This Row],[GENDER]]="M","Hombre","Mujer")</f>
        <v>Hombre</v>
      </c>
      <c r="U1955" t="str">
        <f>_xlfn.CONCAT(Table58[[#This Row],[STATE]]," ", Table58[[#This Row],[DOMAIN]])</f>
        <v>FL C1</v>
      </c>
      <c r="V1955" s="2">
        <f t="shared" ca="1" si="91"/>
        <v>45915</v>
      </c>
      <c r="W1955" s="3">
        <f t="shared" ca="1" si="92"/>
        <v>45915.408431249998</v>
      </c>
      <c r="X1955">
        <f>ROUND(Table58[[#This Row],[AVGGIFT]],1)</f>
        <v>22.5</v>
      </c>
    </row>
    <row r="1956" spans="1:24" x14ac:dyDescent="0.35">
      <c r="A1956">
        <v>180837</v>
      </c>
      <c r="B1956" t="s">
        <v>41</v>
      </c>
      <c r="C1956" t="s">
        <v>14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  <c r="N1956">
        <f>VLOOKUP(Table58[[#This Row],[CONTROLN]],vlookup_table[],2,FALSE)</f>
        <v>1</v>
      </c>
      <c r="O1956">
        <f>VLOOKUP(Table58[[#This Row],[CONTROLN]],vlookup_table[],4,FALSE)</f>
        <v>3101</v>
      </c>
      <c r="P1956" t="str">
        <f>VLOOKUP(Table58[[#This Row],[CONTROLN]],vlookup_table[],5,FALSE)</f>
        <v>C2</v>
      </c>
      <c r="Q1956">
        <f>VLOOKUP(Table58[[#This Row],[CONTROLN]],vlookup_table[],7,FALSE)</f>
        <v>50</v>
      </c>
      <c r="R1956">
        <f t="shared" si="90"/>
        <v>66</v>
      </c>
      <c r="S19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56" t="str">
        <f>IF(Table58[[#This Row],[GENDER]]="M","Hombre","Mujer")</f>
        <v>Hombre</v>
      </c>
      <c r="U1956" t="str">
        <f>_xlfn.CONCAT(Table58[[#This Row],[STATE]]," ", Table58[[#This Row],[DOMAIN]])</f>
        <v>WA C2</v>
      </c>
      <c r="V1956" s="2">
        <f t="shared" ca="1" si="91"/>
        <v>45915</v>
      </c>
      <c r="W1956" s="3">
        <f t="shared" ca="1" si="92"/>
        <v>45915.408431249998</v>
      </c>
      <c r="X1956">
        <f>ROUND(Table58[[#This Row],[AVGGIFT]],1)</f>
        <v>25</v>
      </c>
    </row>
    <row r="1957" spans="1:24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  <c r="N1957">
        <f>VLOOKUP(Table58[[#This Row],[CONTROLN]],vlookup_table[],2,FALSE)</f>
        <v>1</v>
      </c>
      <c r="O1957">
        <f>VLOOKUP(Table58[[#This Row],[CONTROLN]],vlookup_table[],4,FALSE)</f>
        <v>6006</v>
      </c>
      <c r="P1957" t="str">
        <f>VLOOKUP(Table58[[#This Row],[CONTROLN]],vlookup_table[],5,FALSE)</f>
        <v>U1</v>
      </c>
      <c r="Q1957">
        <f>VLOOKUP(Table58[[#This Row],[CONTROLN]],vlookup_table[],7,FALSE)</f>
        <v>18</v>
      </c>
      <c r="R1957">
        <f t="shared" si="90"/>
        <v>37</v>
      </c>
      <c r="S19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57" t="str">
        <f>IF(Table58[[#This Row],[GENDER]]="M","Hombre","Mujer")</f>
        <v>Hombre</v>
      </c>
      <c r="U1957" t="str">
        <f>_xlfn.CONCAT(Table58[[#This Row],[STATE]]," ", Table58[[#This Row],[DOMAIN]])</f>
        <v>FL U1</v>
      </c>
      <c r="V1957" s="2">
        <f t="shared" ca="1" si="91"/>
        <v>45915</v>
      </c>
      <c r="W1957" s="3">
        <f t="shared" ca="1" si="92"/>
        <v>45915.408431249998</v>
      </c>
      <c r="X1957">
        <f>ROUND(Table58[[#This Row],[AVGGIFT]],1)</f>
        <v>13.4</v>
      </c>
    </row>
    <row r="1958" spans="1:24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  <c r="N1958">
        <f>VLOOKUP(Table58[[#This Row],[CONTROLN]],vlookup_table[],2,FALSE)</f>
        <v>0</v>
      </c>
      <c r="O1958">
        <f>VLOOKUP(Table58[[#This Row],[CONTROLN]],vlookup_table[],4,FALSE)</f>
        <v>2412</v>
      </c>
      <c r="P1958" t="str">
        <f>VLOOKUP(Table58[[#This Row],[CONTROLN]],vlookup_table[],5,FALSE)</f>
        <v>C2</v>
      </c>
      <c r="Q1958">
        <f>VLOOKUP(Table58[[#This Row],[CONTROLN]],vlookup_table[],7,FALSE)</f>
        <v>17</v>
      </c>
      <c r="R1958">
        <f t="shared" si="90"/>
        <v>72</v>
      </c>
      <c r="S19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58" t="str">
        <f>IF(Table58[[#This Row],[GENDER]]="M","Hombre","Mujer")</f>
        <v>Hombre</v>
      </c>
      <c r="U1958" t="str">
        <f>_xlfn.CONCAT(Table58[[#This Row],[STATE]]," ", Table58[[#This Row],[DOMAIN]])</f>
        <v>LA C2</v>
      </c>
      <c r="V1958" s="2">
        <f t="shared" ca="1" si="91"/>
        <v>45915</v>
      </c>
      <c r="W1958" s="3">
        <f t="shared" ca="1" si="92"/>
        <v>45915.408431249998</v>
      </c>
      <c r="X1958">
        <f>ROUND(Table58[[#This Row],[AVGGIFT]],1)</f>
        <v>12</v>
      </c>
    </row>
    <row r="1959" spans="1:24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  <c r="N1959">
        <f>VLOOKUP(Table58[[#This Row],[CONTROLN]],vlookup_table[],2,FALSE)</f>
        <v>1</v>
      </c>
      <c r="O1959">
        <f>VLOOKUP(Table58[[#This Row],[CONTROLN]],vlookup_table[],4,FALSE)</f>
        <v>3401</v>
      </c>
      <c r="P1959" t="str">
        <f>VLOOKUP(Table58[[#This Row],[CONTROLN]],vlookup_table[],5,FALSE)</f>
        <v>S2</v>
      </c>
      <c r="Q1959">
        <f>VLOOKUP(Table58[[#This Row],[CONTROLN]],vlookup_table[],7,FALSE)</f>
        <v>23</v>
      </c>
      <c r="R1959">
        <f t="shared" si="90"/>
        <v>63</v>
      </c>
      <c r="S19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59" t="str">
        <f>IF(Table58[[#This Row],[GENDER]]="M","Hombre","Mujer")</f>
        <v>Hombre</v>
      </c>
      <c r="U1959" t="str">
        <f>_xlfn.CONCAT(Table58[[#This Row],[STATE]]," ", Table58[[#This Row],[DOMAIN]])</f>
        <v>FL S2</v>
      </c>
      <c r="V1959" s="2">
        <f t="shared" ca="1" si="91"/>
        <v>45915</v>
      </c>
      <c r="W1959" s="3">
        <f t="shared" ca="1" si="92"/>
        <v>45915.408431249998</v>
      </c>
      <c r="X1959">
        <f>ROUND(Table58[[#This Row],[AVGGIFT]],1)</f>
        <v>19.7</v>
      </c>
    </row>
    <row r="1960" spans="1:24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  <c r="N1960">
        <f>VLOOKUP(Table58[[#This Row],[CONTROLN]],vlookup_table[],2,FALSE)</f>
        <v>0</v>
      </c>
      <c r="O1960">
        <f>VLOOKUP(Table58[[#This Row],[CONTROLN]],vlookup_table[],4,FALSE)</f>
        <v>1305</v>
      </c>
      <c r="P1960" t="str">
        <f>VLOOKUP(Table58[[#This Row],[CONTROLN]],vlookup_table[],5,FALSE)</f>
        <v>C3</v>
      </c>
      <c r="Q1960">
        <f>VLOOKUP(Table58[[#This Row],[CONTROLN]],vlookup_table[],7,FALSE)</f>
        <v>5</v>
      </c>
      <c r="R1960">
        <f t="shared" si="90"/>
        <v>84</v>
      </c>
      <c r="S19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60" t="str">
        <f>IF(Table58[[#This Row],[GENDER]]="M","Hombre","Mujer")</f>
        <v>Hombre</v>
      </c>
      <c r="U1960" t="str">
        <f>_xlfn.CONCAT(Table58[[#This Row],[STATE]]," ", Table58[[#This Row],[DOMAIN]])</f>
        <v>MO C3</v>
      </c>
      <c r="V1960" s="2">
        <f t="shared" ca="1" si="91"/>
        <v>45915</v>
      </c>
      <c r="W1960" s="3">
        <f t="shared" ca="1" si="92"/>
        <v>45915.408431249998</v>
      </c>
      <c r="X1960">
        <f>ROUND(Table58[[#This Row],[AVGGIFT]],1)</f>
        <v>4</v>
      </c>
    </row>
    <row r="1961" spans="1:24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  <c r="N1961">
        <f>VLOOKUP(Table58[[#This Row],[CONTROLN]],vlookup_table[],2,FALSE)</f>
        <v>1</v>
      </c>
      <c r="O1961">
        <f>VLOOKUP(Table58[[#This Row],[CONTROLN]],vlookup_table[],4,FALSE)</f>
        <v>3705</v>
      </c>
      <c r="P1961" t="str">
        <f>VLOOKUP(Table58[[#This Row],[CONTROLN]],vlookup_table[],5,FALSE)</f>
        <v>T2</v>
      </c>
      <c r="Q1961">
        <f>VLOOKUP(Table58[[#This Row],[CONTROLN]],vlookup_table[],7,FALSE)</f>
        <v>7</v>
      </c>
      <c r="R1961">
        <f t="shared" si="90"/>
        <v>60</v>
      </c>
      <c r="S19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61" t="str">
        <f>IF(Table58[[#This Row],[GENDER]]="M","Hombre","Mujer")</f>
        <v>Hombre</v>
      </c>
      <c r="U1961" t="str">
        <f>_xlfn.CONCAT(Table58[[#This Row],[STATE]]," ", Table58[[#This Row],[DOMAIN]])</f>
        <v>IL T2</v>
      </c>
      <c r="V1961" s="2">
        <f t="shared" ca="1" si="91"/>
        <v>45915</v>
      </c>
      <c r="W1961" s="3">
        <f t="shared" ca="1" si="92"/>
        <v>45915.408431249998</v>
      </c>
      <c r="X1961">
        <f>ROUND(Table58[[#This Row],[AVGGIFT]],1)</f>
        <v>8.1999999999999993</v>
      </c>
    </row>
    <row r="1962" spans="1:24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  <c r="N1962">
        <f>VLOOKUP(Table58[[#This Row],[CONTROLN]],vlookup_table[],2,FALSE)</f>
        <v>28</v>
      </c>
      <c r="O1962">
        <f>VLOOKUP(Table58[[#This Row],[CONTROLN]],vlookup_table[],4,FALSE)</f>
        <v>2610</v>
      </c>
      <c r="P1962" t="str">
        <f>VLOOKUP(Table58[[#This Row],[CONTROLN]],vlookup_table[],5,FALSE)</f>
        <v>U2</v>
      </c>
      <c r="Q1962">
        <f>VLOOKUP(Table58[[#This Row],[CONTROLN]],vlookup_table[],7,FALSE)</f>
        <v>15</v>
      </c>
      <c r="R1962">
        <f t="shared" si="90"/>
        <v>70</v>
      </c>
      <c r="S19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62" t="str">
        <f>IF(Table58[[#This Row],[GENDER]]="M","Hombre","Mujer")</f>
        <v>Mujer</v>
      </c>
      <c r="U1962" t="str">
        <f>_xlfn.CONCAT(Table58[[#This Row],[STATE]]," ", Table58[[#This Row],[DOMAIN]])</f>
        <v>CO U2</v>
      </c>
      <c r="V1962" s="2">
        <f t="shared" ca="1" si="91"/>
        <v>45915</v>
      </c>
      <c r="W1962" s="3">
        <f t="shared" ca="1" si="92"/>
        <v>45915.408431249998</v>
      </c>
      <c r="X1962">
        <f>ROUND(Table58[[#This Row],[AVGGIFT]],1)</f>
        <v>6.5</v>
      </c>
    </row>
    <row r="1963" spans="1:24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  <c r="N1963">
        <f>VLOOKUP(Table58[[#This Row],[CONTROLN]],vlookup_table[],2,FALSE)</f>
        <v>0</v>
      </c>
      <c r="O1963">
        <f>VLOOKUP(Table58[[#This Row],[CONTROLN]],vlookup_table[],4,FALSE)</f>
        <v>6801</v>
      </c>
      <c r="P1963" t="str">
        <f>VLOOKUP(Table58[[#This Row],[CONTROLN]],vlookup_table[],5,FALSE)</f>
        <v>C2</v>
      </c>
      <c r="Q1963">
        <f>VLOOKUP(Table58[[#This Row],[CONTROLN]],vlookup_table[],7,FALSE)</f>
        <v>18</v>
      </c>
      <c r="R1963">
        <f t="shared" si="90"/>
        <v>29</v>
      </c>
      <c r="S19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63" t="str">
        <f>IF(Table58[[#This Row],[GENDER]]="M","Hombre","Mujer")</f>
        <v>Mujer</v>
      </c>
      <c r="U1963" t="str">
        <f>_xlfn.CONCAT(Table58[[#This Row],[STATE]]," ", Table58[[#This Row],[DOMAIN]])</f>
        <v>IN C2</v>
      </c>
      <c r="V1963" s="2">
        <f t="shared" ca="1" si="91"/>
        <v>45915</v>
      </c>
      <c r="W1963" s="3">
        <f t="shared" ca="1" si="92"/>
        <v>45915.408431249998</v>
      </c>
      <c r="X1963">
        <f>ROUND(Table58[[#This Row],[AVGGIFT]],1)</f>
        <v>13.5</v>
      </c>
    </row>
    <row r="1964" spans="1:24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  <c r="N1964">
        <f>VLOOKUP(Table58[[#This Row],[CONTROLN]],vlookup_table[],2,FALSE)</f>
        <v>1</v>
      </c>
      <c r="O1964">
        <f>VLOOKUP(Table58[[#This Row],[CONTROLN]],vlookup_table[],4,FALSE)</f>
        <v>0</v>
      </c>
      <c r="P1964" t="str">
        <f>VLOOKUP(Table58[[#This Row],[CONTROLN]],vlookup_table[],5,FALSE)</f>
        <v>T2</v>
      </c>
      <c r="Q1964">
        <f>VLOOKUP(Table58[[#This Row],[CONTROLN]],vlookup_table[],7,FALSE)</f>
        <v>25</v>
      </c>
      <c r="R1964" t="str">
        <f t="shared" si="90"/>
        <v/>
      </c>
      <c r="S19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64" t="str">
        <f>IF(Table58[[#This Row],[GENDER]]="M","Hombre","Mujer")</f>
        <v>Hombre</v>
      </c>
      <c r="U1964" t="str">
        <f>_xlfn.CONCAT(Table58[[#This Row],[STATE]]," ", Table58[[#This Row],[DOMAIN]])</f>
        <v>NC T2</v>
      </c>
      <c r="V1964" s="2">
        <f t="shared" ca="1" si="91"/>
        <v>45915</v>
      </c>
      <c r="W1964" s="3">
        <f t="shared" ca="1" si="92"/>
        <v>45915.408431249998</v>
      </c>
      <c r="X1964">
        <f>ROUND(Table58[[#This Row],[AVGGIFT]],1)</f>
        <v>15</v>
      </c>
    </row>
    <row r="1965" spans="1:24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  <c r="N1965">
        <f>VLOOKUP(Table58[[#This Row],[CONTROLN]],vlookup_table[],2,FALSE)</f>
        <v>0</v>
      </c>
      <c r="O1965">
        <f>VLOOKUP(Table58[[#This Row],[CONTROLN]],vlookup_table[],4,FALSE)</f>
        <v>4701</v>
      </c>
      <c r="P1965" t="str">
        <f>VLOOKUP(Table58[[#This Row],[CONTROLN]],vlookup_table[],5,FALSE)</f>
        <v>S1</v>
      </c>
      <c r="Q1965">
        <f>VLOOKUP(Table58[[#This Row],[CONTROLN]],vlookup_table[],7,FALSE)</f>
        <v>4</v>
      </c>
      <c r="R1965">
        <f t="shared" si="90"/>
        <v>50</v>
      </c>
      <c r="S19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65" t="str">
        <f>IF(Table58[[#This Row],[GENDER]]="M","Hombre","Mujer")</f>
        <v>Mujer</v>
      </c>
      <c r="U1965" t="str">
        <f>_xlfn.CONCAT(Table58[[#This Row],[STATE]]," ", Table58[[#This Row],[DOMAIN]])</f>
        <v>WA S1</v>
      </c>
      <c r="V1965" s="2">
        <f t="shared" ca="1" si="91"/>
        <v>45915</v>
      </c>
      <c r="W1965" s="3">
        <f t="shared" ca="1" si="92"/>
        <v>45915.408431249998</v>
      </c>
      <c r="X1965">
        <f>ROUND(Table58[[#This Row],[AVGGIFT]],1)</f>
        <v>4.2</v>
      </c>
    </row>
    <row r="1966" spans="1:24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  <c r="N1966">
        <f>VLOOKUP(Table58[[#This Row],[CONTROLN]],vlookup_table[],2,FALSE)</f>
        <v>0</v>
      </c>
      <c r="O1966">
        <f>VLOOKUP(Table58[[#This Row],[CONTROLN]],vlookup_table[],4,FALSE)</f>
        <v>0</v>
      </c>
      <c r="P1966" t="str">
        <f>VLOOKUP(Table58[[#This Row],[CONTROLN]],vlookup_table[],5,FALSE)</f>
        <v>C3</v>
      </c>
      <c r="Q1966">
        <f>VLOOKUP(Table58[[#This Row],[CONTROLN]],vlookup_table[],7,FALSE)</f>
        <v>12</v>
      </c>
      <c r="R1966" t="str">
        <f t="shared" si="90"/>
        <v/>
      </c>
      <c r="S19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66" t="str">
        <f>IF(Table58[[#This Row],[GENDER]]="M","Hombre","Mujer")</f>
        <v>Mujer</v>
      </c>
      <c r="U1966" t="str">
        <f>_xlfn.CONCAT(Table58[[#This Row],[STATE]]," ", Table58[[#This Row],[DOMAIN]])</f>
        <v>WI C3</v>
      </c>
      <c r="V1966" s="2">
        <f t="shared" ca="1" si="91"/>
        <v>45915</v>
      </c>
      <c r="W1966" s="3">
        <f t="shared" ca="1" si="92"/>
        <v>45915.408431249998</v>
      </c>
      <c r="X1966">
        <f>ROUND(Table58[[#This Row],[AVGGIFT]],1)</f>
        <v>4.4000000000000004</v>
      </c>
    </row>
    <row r="1967" spans="1:24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  <c r="N1967">
        <f>VLOOKUP(Table58[[#This Row],[CONTROLN]],vlookup_table[],2,FALSE)</f>
        <v>1</v>
      </c>
      <c r="O1967">
        <f>VLOOKUP(Table58[[#This Row],[CONTROLN]],vlookup_table[],4,FALSE)</f>
        <v>4601</v>
      </c>
      <c r="P1967" t="str">
        <f>VLOOKUP(Table58[[#This Row],[CONTROLN]],vlookup_table[],5,FALSE)</f>
        <v>R2</v>
      </c>
      <c r="Q1967">
        <f>VLOOKUP(Table58[[#This Row],[CONTROLN]],vlookup_table[],7,FALSE)</f>
        <v>15</v>
      </c>
      <c r="R1967">
        <f t="shared" si="90"/>
        <v>51</v>
      </c>
      <c r="S19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67" t="str">
        <f>IF(Table58[[#This Row],[GENDER]]="M","Hombre","Mujer")</f>
        <v>Hombre</v>
      </c>
      <c r="U1967" t="str">
        <f>_xlfn.CONCAT(Table58[[#This Row],[STATE]]," ", Table58[[#This Row],[DOMAIN]])</f>
        <v>KY R2</v>
      </c>
      <c r="V1967" s="2">
        <f t="shared" ca="1" si="91"/>
        <v>45915</v>
      </c>
      <c r="W1967" s="3">
        <f t="shared" ca="1" si="92"/>
        <v>45915.408431249998</v>
      </c>
      <c r="X1967">
        <f>ROUND(Table58[[#This Row],[AVGGIFT]],1)</f>
        <v>11.7</v>
      </c>
    </row>
    <row r="1968" spans="1:24" x14ac:dyDescent="0.35">
      <c r="A1968">
        <v>81985</v>
      </c>
      <c r="B1968" t="s">
        <v>36</v>
      </c>
      <c r="C1968" t="s">
        <v>14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  <c r="N1968">
        <f>VLOOKUP(Table58[[#This Row],[CONTROLN]],vlookup_table[],2,FALSE)</f>
        <v>0</v>
      </c>
      <c r="O1968">
        <f>VLOOKUP(Table58[[#This Row],[CONTROLN]],vlookup_table[],4,FALSE)</f>
        <v>6611</v>
      </c>
      <c r="P1968" t="str">
        <f>VLOOKUP(Table58[[#This Row],[CONTROLN]],vlookup_table[],5,FALSE)</f>
        <v>R2</v>
      </c>
      <c r="Q1968">
        <f>VLOOKUP(Table58[[#This Row],[CONTROLN]],vlookup_table[],7,FALSE)</f>
        <v>14</v>
      </c>
      <c r="R1968">
        <f t="shared" si="90"/>
        <v>30</v>
      </c>
      <c r="S19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68" t="str">
        <f>IF(Table58[[#This Row],[GENDER]]="M","Hombre","Mujer")</f>
        <v>Hombre</v>
      </c>
      <c r="U1968" t="str">
        <f>_xlfn.CONCAT(Table58[[#This Row],[STATE]]," ", Table58[[#This Row],[DOMAIN]])</f>
        <v>WI R2</v>
      </c>
      <c r="V1968" s="2">
        <f t="shared" ca="1" si="91"/>
        <v>45915</v>
      </c>
      <c r="W1968" s="3">
        <f t="shared" ca="1" si="92"/>
        <v>45915.408431249998</v>
      </c>
      <c r="X1968">
        <f>ROUND(Table58[[#This Row],[AVGGIFT]],1)</f>
        <v>7.5</v>
      </c>
    </row>
    <row r="1969" spans="1:24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  <c r="N1969">
        <f>VLOOKUP(Table58[[#This Row],[CONTROLN]],vlookup_table[],2,FALSE)</f>
        <v>0</v>
      </c>
      <c r="O1969">
        <f>VLOOKUP(Table58[[#This Row],[CONTROLN]],vlookup_table[],4,FALSE)</f>
        <v>5401</v>
      </c>
      <c r="P1969" t="str">
        <f>VLOOKUP(Table58[[#This Row],[CONTROLN]],vlookup_table[],5,FALSE)</f>
        <v>S1</v>
      </c>
      <c r="Q1969">
        <f>VLOOKUP(Table58[[#This Row],[CONTROLN]],vlookup_table[],7,FALSE)</f>
        <v>10</v>
      </c>
      <c r="R1969">
        <f t="shared" si="90"/>
        <v>43</v>
      </c>
      <c r="S19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69" t="str">
        <f>IF(Table58[[#This Row],[GENDER]]="M","Hombre","Mujer")</f>
        <v>Hombre</v>
      </c>
      <c r="U1969" t="str">
        <f>_xlfn.CONCAT(Table58[[#This Row],[STATE]]," ", Table58[[#This Row],[DOMAIN]])</f>
        <v>CA S1</v>
      </c>
      <c r="V1969" s="2">
        <f t="shared" ca="1" si="91"/>
        <v>45915</v>
      </c>
      <c r="W1969" s="3">
        <f t="shared" ca="1" si="92"/>
        <v>45915.408431249998</v>
      </c>
      <c r="X1969">
        <f>ROUND(Table58[[#This Row],[AVGGIFT]],1)</f>
        <v>6.4</v>
      </c>
    </row>
    <row r="1970" spans="1:24" x14ac:dyDescent="0.35">
      <c r="A1970">
        <v>78778</v>
      </c>
      <c r="B1970" t="s">
        <v>36</v>
      </c>
      <c r="C1970" t="s">
        <v>14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  <c r="N1970">
        <f>VLOOKUP(Table58[[#This Row],[CONTROLN]],vlookup_table[],2,FALSE)</f>
        <v>1</v>
      </c>
      <c r="O1970">
        <f>VLOOKUP(Table58[[#This Row],[CONTROLN]],vlookup_table[],4,FALSE)</f>
        <v>2706</v>
      </c>
      <c r="P1970" t="str">
        <f>VLOOKUP(Table58[[#This Row],[CONTROLN]],vlookup_table[],5,FALSE)</f>
        <v>S2</v>
      </c>
      <c r="Q1970">
        <f>VLOOKUP(Table58[[#This Row],[CONTROLN]],vlookup_table[],7,FALSE)</f>
        <v>21</v>
      </c>
      <c r="R1970">
        <f t="shared" si="90"/>
        <v>70</v>
      </c>
      <c r="S19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70" t="str">
        <f>IF(Table58[[#This Row],[GENDER]]="M","Hombre","Mujer")</f>
        <v>Hombre</v>
      </c>
      <c r="U1970" t="str">
        <f>_xlfn.CONCAT(Table58[[#This Row],[STATE]]," ", Table58[[#This Row],[DOMAIN]])</f>
        <v>WI S2</v>
      </c>
      <c r="V1970" s="2">
        <f t="shared" ca="1" si="91"/>
        <v>45915</v>
      </c>
      <c r="W1970" s="3">
        <f t="shared" ca="1" si="92"/>
        <v>45915.408431249998</v>
      </c>
      <c r="X1970">
        <f>ROUND(Table58[[#This Row],[AVGGIFT]],1)</f>
        <v>13.2</v>
      </c>
    </row>
    <row r="1971" spans="1:24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  <c r="N1971">
        <f>VLOOKUP(Table58[[#This Row],[CONTROLN]],vlookup_table[],2,FALSE)</f>
        <v>1</v>
      </c>
      <c r="O1971">
        <f>VLOOKUP(Table58[[#This Row],[CONTROLN]],vlookup_table[],4,FALSE)</f>
        <v>0</v>
      </c>
      <c r="P1971" t="str">
        <f>VLOOKUP(Table58[[#This Row],[CONTROLN]],vlookup_table[],5,FALSE)</f>
        <v>S3</v>
      </c>
      <c r="Q1971">
        <f>VLOOKUP(Table58[[#This Row],[CONTROLN]],vlookup_table[],7,FALSE)</f>
        <v>15</v>
      </c>
      <c r="R1971" t="str">
        <f t="shared" si="90"/>
        <v/>
      </c>
      <c r="S19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71" t="str">
        <f>IF(Table58[[#This Row],[GENDER]]="M","Hombre","Mujer")</f>
        <v>Hombre</v>
      </c>
      <c r="U1971" t="str">
        <f>_xlfn.CONCAT(Table58[[#This Row],[STATE]]," ", Table58[[#This Row],[DOMAIN]])</f>
        <v>TX S3</v>
      </c>
      <c r="V1971" s="2">
        <f t="shared" ca="1" si="91"/>
        <v>45915</v>
      </c>
      <c r="W1971" s="3">
        <f t="shared" ca="1" si="92"/>
        <v>45915.408431249998</v>
      </c>
      <c r="X1971">
        <f>ROUND(Table58[[#This Row],[AVGGIFT]],1)</f>
        <v>9.6999999999999993</v>
      </c>
    </row>
    <row r="1972" spans="1:24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  <c r="N1972">
        <f>VLOOKUP(Table58[[#This Row],[CONTROLN]],vlookup_table[],2,FALSE)</f>
        <v>2</v>
      </c>
      <c r="O1972">
        <f>VLOOKUP(Table58[[#This Row],[CONTROLN]],vlookup_table[],4,FALSE)</f>
        <v>0</v>
      </c>
      <c r="P1972" t="str">
        <f>VLOOKUP(Table58[[#This Row],[CONTROLN]],vlookup_table[],5,FALSE)</f>
        <v>R2</v>
      </c>
      <c r="Q1972">
        <f>VLOOKUP(Table58[[#This Row],[CONTROLN]],vlookup_table[],7,FALSE)</f>
        <v>15</v>
      </c>
      <c r="R1972" t="str">
        <f t="shared" si="90"/>
        <v/>
      </c>
      <c r="S19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2" t="str">
        <f>IF(Table58[[#This Row],[GENDER]]="M","Hombre","Mujer")</f>
        <v>Mujer</v>
      </c>
      <c r="U1972" t="str">
        <f>_xlfn.CONCAT(Table58[[#This Row],[STATE]]," ", Table58[[#This Row],[DOMAIN]])</f>
        <v>OR R2</v>
      </c>
      <c r="V1972" s="2">
        <f t="shared" ca="1" si="91"/>
        <v>45915</v>
      </c>
      <c r="W1972" s="3">
        <f t="shared" ca="1" si="92"/>
        <v>45915.408431249998</v>
      </c>
      <c r="X1972">
        <f>ROUND(Table58[[#This Row],[AVGGIFT]],1)</f>
        <v>12.5</v>
      </c>
    </row>
    <row r="1973" spans="1:24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  <c r="N1973">
        <f>VLOOKUP(Table58[[#This Row],[CONTROLN]],vlookup_table[],2,FALSE)</f>
        <v>0</v>
      </c>
      <c r="O1973">
        <f>VLOOKUP(Table58[[#This Row],[CONTROLN]],vlookup_table[],4,FALSE)</f>
        <v>0</v>
      </c>
      <c r="P1973" t="str">
        <f>VLOOKUP(Table58[[#This Row],[CONTROLN]],vlookup_table[],5,FALSE)</f>
        <v>S2</v>
      </c>
      <c r="Q1973">
        <f>VLOOKUP(Table58[[#This Row],[CONTROLN]],vlookup_table[],7,FALSE)</f>
        <v>10</v>
      </c>
      <c r="R1973" t="str">
        <f t="shared" si="90"/>
        <v/>
      </c>
      <c r="S19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73" t="str">
        <f>IF(Table58[[#This Row],[GENDER]]="M","Hombre","Mujer")</f>
        <v>Hombre</v>
      </c>
      <c r="U1973" t="str">
        <f>_xlfn.CONCAT(Table58[[#This Row],[STATE]]," ", Table58[[#This Row],[DOMAIN]])</f>
        <v>CO S2</v>
      </c>
      <c r="V1973" s="2">
        <f t="shared" ca="1" si="91"/>
        <v>45915</v>
      </c>
      <c r="W1973" s="3">
        <f t="shared" ca="1" si="92"/>
        <v>45915.408431249998</v>
      </c>
      <c r="X1973">
        <f>ROUND(Table58[[#This Row],[AVGGIFT]],1)</f>
        <v>15.3</v>
      </c>
    </row>
    <row r="1974" spans="1:24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  <c r="N1974">
        <f>VLOOKUP(Table58[[#This Row],[CONTROLN]],vlookup_table[],2,FALSE)</f>
        <v>0</v>
      </c>
      <c r="O1974">
        <f>VLOOKUP(Table58[[#This Row],[CONTROLN]],vlookup_table[],4,FALSE)</f>
        <v>2801</v>
      </c>
      <c r="P1974" t="str">
        <f>VLOOKUP(Table58[[#This Row],[CONTROLN]],vlookup_table[],5,FALSE)</f>
        <v>R2</v>
      </c>
      <c r="Q1974">
        <f>VLOOKUP(Table58[[#This Row],[CONTROLN]],vlookup_table[],7,FALSE)</f>
        <v>15</v>
      </c>
      <c r="R1974">
        <f t="shared" si="90"/>
        <v>69</v>
      </c>
      <c r="S19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4" t="str">
        <f>IF(Table58[[#This Row],[GENDER]]="M","Hombre","Mujer")</f>
        <v>Hombre</v>
      </c>
      <c r="U1974" t="str">
        <f>_xlfn.CONCAT(Table58[[#This Row],[STATE]]," ", Table58[[#This Row],[DOMAIN]])</f>
        <v>IA R2</v>
      </c>
      <c r="V1974" s="2">
        <f t="shared" ca="1" si="91"/>
        <v>45915</v>
      </c>
      <c r="W1974" s="3">
        <f t="shared" ca="1" si="92"/>
        <v>45915.408431249998</v>
      </c>
      <c r="X1974">
        <f>ROUND(Table58[[#This Row],[AVGGIFT]],1)</f>
        <v>8.1</v>
      </c>
    </row>
    <row r="1975" spans="1:24" x14ac:dyDescent="0.35">
      <c r="A1975">
        <v>187318</v>
      </c>
      <c r="B1975" t="s">
        <v>18</v>
      </c>
      <c r="C1975" t="s">
        <v>17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  <c r="N1975">
        <f>VLOOKUP(Table58[[#This Row],[CONTROLN]],vlookup_table[],2,FALSE)</f>
        <v>0</v>
      </c>
      <c r="O1975">
        <f>VLOOKUP(Table58[[#This Row],[CONTROLN]],vlookup_table[],4,FALSE)</f>
        <v>0</v>
      </c>
      <c r="P1975" t="str">
        <f>VLOOKUP(Table58[[#This Row],[CONTROLN]],vlookup_table[],5,FALSE)</f>
        <v>T2</v>
      </c>
      <c r="Q1975">
        <f>VLOOKUP(Table58[[#This Row],[CONTROLN]],vlookup_table[],7,FALSE)</f>
        <v>18</v>
      </c>
      <c r="R1975" t="str">
        <f t="shared" si="90"/>
        <v/>
      </c>
      <c r="S19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75" t="str">
        <f>IF(Table58[[#This Row],[GENDER]]="M","Hombre","Mujer")</f>
        <v>Mujer</v>
      </c>
      <c r="U1975" t="str">
        <f>_xlfn.CONCAT(Table58[[#This Row],[STATE]]," ", Table58[[#This Row],[DOMAIN]])</f>
        <v>NC T2</v>
      </c>
      <c r="V1975" s="2">
        <f t="shared" ca="1" si="91"/>
        <v>45915</v>
      </c>
      <c r="W1975" s="3">
        <f t="shared" ca="1" si="92"/>
        <v>45915.408431249998</v>
      </c>
      <c r="X1975">
        <f>ROUND(Table58[[#This Row],[AVGGIFT]],1)</f>
        <v>12.5</v>
      </c>
    </row>
    <row r="1976" spans="1:24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  <c r="N1976">
        <f>VLOOKUP(Table58[[#This Row],[CONTROLN]],vlookup_table[],2,FALSE)</f>
        <v>1</v>
      </c>
      <c r="O1976">
        <f>VLOOKUP(Table58[[#This Row],[CONTROLN]],vlookup_table[],4,FALSE)</f>
        <v>1902</v>
      </c>
      <c r="P1976" t="str">
        <f>VLOOKUP(Table58[[#This Row],[CONTROLN]],vlookup_table[],5,FALSE)</f>
        <v>R2</v>
      </c>
      <c r="Q1976">
        <f>VLOOKUP(Table58[[#This Row],[CONTROLN]],vlookup_table[],7,FALSE)</f>
        <v>10</v>
      </c>
      <c r="R1976">
        <f t="shared" si="90"/>
        <v>78</v>
      </c>
      <c r="S19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6" t="str">
        <f>IF(Table58[[#This Row],[GENDER]]="M","Hombre","Mujer")</f>
        <v>Hombre</v>
      </c>
      <c r="U1976" t="str">
        <f>_xlfn.CONCAT(Table58[[#This Row],[STATE]]," ", Table58[[#This Row],[DOMAIN]])</f>
        <v>NC R2</v>
      </c>
      <c r="V1976" s="2">
        <f t="shared" ca="1" si="91"/>
        <v>45915</v>
      </c>
      <c r="W1976" s="3">
        <f t="shared" ca="1" si="92"/>
        <v>45915.408431249998</v>
      </c>
      <c r="X1976">
        <f>ROUND(Table58[[#This Row],[AVGGIFT]],1)</f>
        <v>9.4</v>
      </c>
    </row>
    <row r="1977" spans="1:24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  <c r="N1977">
        <f>VLOOKUP(Table58[[#This Row],[CONTROLN]],vlookup_table[],2,FALSE)</f>
        <v>1</v>
      </c>
      <c r="O1977">
        <f>VLOOKUP(Table58[[#This Row],[CONTROLN]],vlookup_table[],4,FALSE)</f>
        <v>0</v>
      </c>
      <c r="P1977" t="str">
        <f>VLOOKUP(Table58[[#This Row],[CONTROLN]],vlookup_table[],5,FALSE)</f>
        <v>R2</v>
      </c>
      <c r="Q1977">
        <f>VLOOKUP(Table58[[#This Row],[CONTROLN]],vlookup_table[],7,FALSE)</f>
        <v>20</v>
      </c>
      <c r="R1977" t="str">
        <f t="shared" si="90"/>
        <v/>
      </c>
      <c r="S19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7" t="str">
        <f>IF(Table58[[#This Row],[GENDER]]="M","Hombre","Mujer")</f>
        <v>Hombre</v>
      </c>
      <c r="U1977" t="str">
        <f>_xlfn.CONCAT(Table58[[#This Row],[STATE]]," ", Table58[[#This Row],[DOMAIN]])</f>
        <v>NC R2</v>
      </c>
      <c r="V1977" s="2">
        <f t="shared" ca="1" si="91"/>
        <v>45915</v>
      </c>
      <c r="W1977" s="3">
        <f t="shared" ca="1" si="92"/>
        <v>45915.408431249998</v>
      </c>
      <c r="X1977">
        <f>ROUND(Table58[[#This Row],[AVGGIFT]],1)</f>
        <v>9.3000000000000007</v>
      </c>
    </row>
    <row r="1978" spans="1:24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  <c r="N1978">
        <f>VLOOKUP(Table58[[#This Row],[CONTROLN]],vlookup_table[],2,FALSE)</f>
        <v>1</v>
      </c>
      <c r="O1978">
        <f>VLOOKUP(Table58[[#This Row],[CONTROLN]],vlookup_table[],4,FALSE)</f>
        <v>805</v>
      </c>
      <c r="P1978" t="str">
        <f>VLOOKUP(Table58[[#This Row],[CONTROLN]],vlookup_table[],5,FALSE)</f>
        <v>R2</v>
      </c>
      <c r="Q1978">
        <f>VLOOKUP(Table58[[#This Row],[CONTROLN]],vlookup_table[],7,FALSE)</f>
        <v>47</v>
      </c>
      <c r="R1978">
        <f t="shared" si="90"/>
        <v>89</v>
      </c>
      <c r="S19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8" t="str">
        <f>IF(Table58[[#This Row],[GENDER]]="M","Hombre","Mujer")</f>
        <v>Hombre</v>
      </c>
      <c r="U1978" t="str">
        <f>_xlfn.CONCAT(Table58[[#This Row],[STATE]]," ", Table58[[#This Row],[DOMAIN]])</f>
        <v>FL R2</v>
      </c>
      <c r="V1978" s="2">
        <f t="shared" ca="1" si="91"/>
        <v>45915</v>
      </c>
      <c r="W1978" s="3">
        <f t="shared" ca="1" si="92"/>
        <v>45915.408431249998</v>
      </c>
      <c r="X1978">
        <f>ROUND(Table58[[#This Row],[AVGGIFT]],1)</f>
        <v>23.8</v>
      </c>
    </row>
    <row r="1979" spans="1:24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  <c r="N1979">
        <f>VLOOKUP(Table58[[#This Row],[CONTROLN]],vlookup_table[],2,FALSE)</f>
        <v>0</v>
      </c>
      <c r="O1979">
        <f>VLOOKUP(Table58[[#This Row],[CONTROLN]],vlookup_table[],4,FALSE)</f>
        <v>2801</v>
      </c>
      <c r="P1979" t="str">
        <f>VLOOKUP(Table58[[#This Row],[CONTROLN]],vlookup_table[],5,FALSE)</f>
        <v>R2</v>
      </c>
      <c r="Q1979">
        <f>VLOOKUP(Table58[[#This Row],[CONTROLN]],vlookup_table[],7,FALSE)</f>
        <v>10</v>
      </c>
      <c r="R1979">
        <f t="shared" si="90"/>
        <v>69</v>
      </c>
      <c r="S19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79" t="str">
        <f>IF(Table58[[#This Row],[GENDER]]="M","Hombre","Mujer")</f>
        <v>Mujer</v>
      </c>
      <c r="U1979" t="str">
        <f>_xlfn.CONCAT(Table58[[#This Row],[STATE]]," ", Table58[[#This Row],[DOMAIN]])</f>
        <v>IA R2</v>
      </c>
      <c r="V1979" s="2">
        <f t="shared" ca="1" si="91"/>
        <v>45915</v>
      </c>
      <c r="W1979" s="3">
        <f t="shared" ca="1" si="92"/>
        <v>45915.408431249998</v>
      </c>
      <c r="X1979">
        <f>ROUND(Table58[[#This Row],[AVGGIFT]],1)</f>
        <v>5.9</v>
      </c>
    </row>
    <row r="1980" spans="1:24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  <c r="N1980">
        <f>VLOOKUP(Table58[[#This Row],[CONTROLN]],vlookup_table[],2,FALSE)</f>
        <v>0</v>
      </c>
      <c r="O1980">
        <f>VLOOKUP(Table58[[#This Row],[CONTROLN]],vlookup_table[],4,FALSE)</f>
        <v>4212</v>
      </c>
      <c r="P1980" t="str">
        <f>VLOOKUP(Table58[[#This Row],[CONTROLN]],vlookup_table[],5,FALSE)</f>
        <v>C2</v>
      </c>
      <c r="Q1980">
        <f>VLOOKUP(Table58[[#This Row],[CONTROLN]],vlookup_table[],7,FALSE)</f>
        <v>14</v>
      </c>
      <c r="R1980">
        <f t="shared" si="90"/>
        <v>54</v>
      </c>
      <c r="S19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80" t="str">
        <f>IF(Table58[[#This Row],[GENDER]]="M","Hombre","Mujer")</f>
        <v>Mujer</v>
      </c>
      <c r="U1980" t="str">
        <f>_xlfn.CONCAT(Table58[[#This Row],[STATE]]," ", Table58[[#This Row],[DOMAIN]])</f>
        <v>CA C2</v>
      </c>
      <c r="V1980" s="2">
        <f t="shared" ca="1" si="91"/>
        <v>45915</v>
      </c>
      <c r="W1980" s="3">
        <f t="shared" ca="1" si="92"/>
        <v>45915.408431249998</v>
      </c>
      <c r="X1980">
        <f>ROUND(Table58[[#This Row],[AVGGIFT]],1)</f>
        <v>13.5</v>
      </c>
    </row>
    <row r="1981" spans="1:24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  <c r="N1981">
        <f>VLOOKUP(Table58[[#This Row],[CONTROLN]],vlookup_table[],2,FALSE)</f>
        <v>1</v>
      </c>
      <c r="O1981">
        <f>VLOOKUP(Table58[[#This Row],[CONTROLN]],vlookup_table[],4,FALSE)</f>
        <v>1803</v>
      </c>
      <c r="P1981" t="str">
        <f>VLOOKUP(Table58[[#This Row],[CONTROLN]],vlookup_table[],5,FALSE)</f>
        <v>R2</v>
      </c>
      <c r="Q1981">
        <f>VLOOKUP(Table58[[#This Row],[CONTROLN]],vlookup_table[],7,FALSE)</f>
        <v>20</v>
      </c>
      <c r="R1981">
        <f t="shared" si="90"/>
        <v>79</v>
      </c>
      <c r="S19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81" t="str">
        <f>IF(Table58[[#This Row],[GENDER]]="M","Hombre","Mujer")</f>
        <v>Hombre</v>
      </c>
      <c r="U1981" t="str">
        <f>_xlfn.CONCAT(Table58[[#This Row],[STATE]]," ", Table58[[#This Row],[DOMAIN]])</f>
        <v>MI R2</v>
      </c>
      <c r="V1981" s="2">
        <f t="shared" ca="1" si="91"/>
        <v>45915</v>
      </c>
      <c r="W1981" s="3">
        <f t="shared" ca="1" si="92"/>
        <v>45915.408431249998</v>
      </c>
      <c r="X1981">
        <f>ROUND(Table58[[#This Row],[AVGGIFT]],1)</f>
        <v>6.6</v>
      </c>
    </row>
    <row r="1982" spans="1:24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  <c r="N1982">
        <f>VLOOKUP(Table58[[#This Row],[CONTROLN]],vlookup_table[],2,FALSE)</f>
        <v>28</v>
      </c>
      <c r="O1982">
        <f>VLOOKUP(Table58[[#This Row],[CONTROLN]],vlookup_table[],4,FALSE)</f>
        <v>4912</v>
      </c>
      <c r="P1982" t="str">
        <f>VLOOKUP(Table58[[#This Row],[CONTROLN]],vlookup_table[],5,FALSE)</f>
        <v>S1</v>
      </c>
      <c r="Q1982">
        <f>VLOOKUP(Table58[[#This Row],[CONTROLN]],vlookup_table[],7,FALSE)</f>
        <v>10</v>
      </c>
      <c r="R1982">
        <f t="shared" si="90"/>
        <v>47</v>
      </c>
      <c r="S19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82" t="str">
        <f>IF(Table58[[#This Row],[GENDER]]="M","Hombre","Mujer")</f>
        <v>Mujer</v>
      </c>
      <c r="U1982" t="str">
        <f>_xlfn.CONCAT(Table58[[#This Row],[STATE]]," ", Table58[[#This Row],[DOMAIN]])</f>
        <v>CA S1</v>
      </c>
      <c r="V1982" s="2">
        <f t="shared" ca="1" si="91"/>
        <v>45915</v>
      </c>
      <c r="W1982" s="3">
        <f t="shared" ca="1" si="92"/>
        <v>45915.408431249998</v>
      </c>
      <c r="X1982">
        <f>ROUND(Table58[[#This Row],[AVGGIFT]],1)</f>
        <v>7.1</v>
      </c>
    </row>
    <row r="1983" spans="1:24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  <c r="N1983">
        <f>VLOOKUP(Table58[[#This Row],[CONTROLN]],vlookup_table[],2,FALSE)</f>
        <v>0</v>
      </c>
      <c r="O1983">
        <f>VLOOKUP(Table58[[#This Row],[CONTROLN]],vlookup_table[],4,FALSE)</f>
        <v>2210</v>
      </c>
      <c r="P1983" t="str">
        <f>VLOOKUP(Table58[[#This Row],[CONTROLN]],vlookup_table[],5,FALSE)</f>
        <v>U2</v>
      </c>
      <c r="Q1983">
        <f>VLOOKUP(Table58[[#This Row],[CONTROLN]],vlookup_table[],7,FALSE)</f>
        <v>6</v>
      </c>
      <c r="R1983">
        <f t="shared" si="90"/>
        <v>74</v>
      </c>
      <c r="S19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83" t="str">
        <f>IF(Table58[[#This Row],[GENDER]]="M","Hombre","Mujer")</f>
        <v>Mujer</v>
      </c>
      <c r="U1983" t="str">
        <f>_xlfn.CONCAT(Table58[[#This Row],[STATE]]," ", Table58[[#This Row],[DOMAIN]])</f>
        <v>IL U2</v>
      </c>
      <c r="V1983" s="2">
        <f t="shared" ca="1" si="91"/>
        <v>45915</v>
      </c>
      <c r="W1983" s="3">
        <f t="shared" ca="1" si="92"/>
        <v>45915.408431249998</v>
      </c>
      <c r="X1983">
        <f>ROUND(Table58[[#This Row],[AVGGIFT]],1)</f>
        <v>5.4</v>
      </c>
    </row>
    <row r="1984" spans="1:24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  <c r="N1984">
        <f>VLOOKUP(Table58[[#This Row],[CONTROLN]],vlookup_table[],2,FALSE)</f>
        <v>28</v>
      </c>
      <c r="O1984">
        <f>VLOOKUP(Table58[[#This Row],[CONTROLN]],vlookup_table[],4,FALSE)</f>
        <v>0</v>
      </c>
      <c r="P1984" t="str">
        <f>VLOOKUP(Table58[[#This Row],[CONTROLN]],vlookup_table[],5,FALSE)</f>
        <v>R2</v>
      </c>
      <c r="Q1984">
        <f>VLOOKUP(Table58[[#This Row],[CONTROLN]],vlookup_table[],7,FALSE)</f>
        <v>30</v>
      </c>
      <c r="R1984" t="str">
        <f t="shared" si="90"/>
        <v/>
      </c>
      <c r="S19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84" t="str">
        <f>IF(Table58[[#This Row],[GENDER]]="M","Hombre","Mujer")</f>
        <v>Mujer</v>
      </c>
      <c r="U1984" t="str">
        <f>_xlfn.CONCAT(Table58[[#This Row],[STATE]]," ", Table58[[#This Row],[DOMAIN]])</f>
        <v>MN R2</v>
      </c>
      <c r="V1984" s="2">
        <f t="shared" ca="1" si="91"/>
        <v>45915</v>
      </c>
      <c r="W1984" s="3">
        <f t="shared" ca="1" si="92"/>
        <v>45915.408431249998</v>
      </c>
      <c r="X1984">
        <f>ROUND(Table58[[#This Row],[AVGGIFT]],1)</f>
        <v>10.5</v>
      </c>
    </row>
    <row r="1985" spans="1:24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  <c r="N1985">
        <f>VLOOKUP(Table58[[#This Row],[CONTROLN]],vlookup_table[],2,FALSE)</f>
        <v>2</v>
      </c>
      <c r="O1985">
        <f>VLOOKUP(Table58[[#This Row],[CONTROLN]],vlookup_table[],4,FALSE)</f>
        <v>1501</v>
      </c>
      <c r="P1985" t="str">
        <f>VLOOKUP(Table58[[#This Row],[CONTROLN]],vlookup_table[],5,FALSE)</f>
        <v>T2</v>
      </c>
      <c r="Q1985">
        <f>VLOOKUP(Table58[[#This Row],[CONTROLN]],vlookup_table[],7,FALSE)</f>
        <v>25</v>
      </c>
      <c r="R1985">
        <f t="shared" si="90"/>
        <v>82</v>
      </c>
      <c r="S19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85" t="str">
        <f>IF(Table58[[#This Row],[GENDER]]="M","Hombre","Mujer")</f>
        <v>Mujer</v>
      </c>
      <c r="U1985" t="str">
        <f>_xlfn.CONCAT(Table58[[#This Row],[STATE]]," ", Table58[[#This Row],[DOMAIN]])</f>
        <v>TX T2</v>
      </c>
      <c r="V1985" s="2">
        <f t="shared" ca="1" si="91"/>
        <v>45915</v>
      </c>
      <c r="W1985" s="3">
        <f t="shared" ca="1" si="92"/>
        <v>45915.408431249998</v>
      </c>
      <c r="X1985">
        <f>ROUND(Table58[[#This Row],[AVGGIFT]],1)</f>
        <v>19.2</v>
      </c>
    </row>
    <row r="1986" spans="1:24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  <c r="N1986">
        <f>VLOOKUP(Table58[[#This Row],[CONTROLN]],vlookup_table[],2,FALSE)</f>
        <v>0</v>
      </c>
      <c r="O1986">
        <f>VLOOKUP(Table58[[#This Row],[CONTROLN]],vlookup_table[],4,FALSE)</f>
        <v>4908</v>
      </c>
      <c r="P1986" t="str">
        <f>VLOOKUP(Table58[[#This Row],[CONTROLN]],vlookup_table[],5,FALSE)</f>
        <v>U1</v>
      </c>
      <c r="Q1986">
        <f>VLOOKUP(Table58[[#This Row],[CONTROLN]],vlookup_table[],7,FALSE)</f>
        <v>20</v>
      </c>
      <c r="R1986">
        <f t="shared" ref="R1986:R2049" si="93">IF(OR(O1986="",O1986=0),"",(1997-(1900+INT(O1986/100)))-IF(MOD(O1986,100)&gt;6,1,0))</f>
        <v>47</v>
      </c>
      <c r="S19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86" t="str">
        <f>IF(Table58[[#This Row],[GENDER]]="M","Hombre","Mujer")</f>
        <v>Mujer</v>
      </c>
      <c r="U1986" t="str">
        <f>_xlfn.CONCAT(Table58[[#This Row],[STATE]]," ", Table58[[#This Row],[DOMAIN]])</f>
        <v>IL U1</v>
      </c>
      <c r="V1986" s="2">
        <f t="shared" ref="V1986:V2049" ca="1" si="94">TODAY()</f>
        <v>45915</v>
      </c>
      <c r="W1986" s="3">
        <f t="shared" ref="W1986:W2049" ca="1" si="95">NOW()</f>
        <v>45915.408431249998</v>
      </c>
      <c r="X1986">
        <f>ROUND(Table58[[#This Row],[AVGGIFT]],1)</f>
        <v>14.5</v>
      </c>
    </row>
    <row r="1987" spans="1:24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  <c r="N1987">
        <f>VLOOKUP(Table58[[#This Row],[CONTROLN]],vlookup_table[],2,FALSE)</f>
        <v>0</v>
      </c>
      <c r="O1987">
        <f>VLOOKUP(Table58[[#This Row],[CONTROLN]],vlookup_table[],4,FALSE)</f>
        <v>4201</v>
      </c>
      <c r="P1987" t="str">
        <f>VLOOKUP(Table58[[#This Row],[CONTROLN]],vlookup_table[],5,FALSE)</f>
        <v>U1</v>
      </c>
      <c r="Q1987">
        <f>VLOOKUP(Table58[[#This Row],[CONTROLN]],vlookup_table[],7,FALSE)</f>
        <v>25</v>
      </c>
      <c r="R1987">
        <f t="shared" si="93"/>
        <v>55</v>
      </c>
      <c r="S19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87" t="str">
        <f>IF(Table58[[#This Row],[GENDER]]="M","Hombre","Mujer")</f>
        <v>Mujer</v>
      </c>
      <c r="U1987" t="str">
        <f>_xlfn.CONCAT(Table58[[#This Row],[STATE]]," ", Table58[[#This Row],[DOMAIN]])</f>
        <v>CA U1</v>
      </c>
      <c r="V1987" s="2">
        <f t="shared" ca="1" si="94"/>
        <v>45915</v>
      </c>
      <c r="W1987" s="3">
        <f t="shared" ca="1" si="95"/>
        <v>45915.408431249998</v>
      </c>
      <c r="X1987">
        <f>ROUND(Table58[[#This Row],[AVGGIFT]],1)</f>
        <v>81.3</v>
      </c>
    </row>
    <row r="1988" spans="1:24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  <c r="N1988">
        <f>VLOOKUP(Table58[[#This Row],[CONTROLN]],vlookup_table[],2,FALSE)</f>
        <v>28</v>
      </c>
      <c r="O1988">
        <f>VLOOKUP(Table58[[#This Row],[CONTROLN]],vlookup_table[],4,FALSE)</f>
        <v>0</v>
      </c>
      <c r="P1988" t="str">
        <f>VLOOKUP(Table58[[#This Row],[CONTROLN]],vlookup_table[],5,FALSE)</f>
        <v>C1</v>
      </c>
      <c r="Q1988">
        <f>VLOOKUP(Table58[[#This Row],[CONTROLN]],vlookup_table[],7,FALSE)</f>
        <v>10</v>
      </c>
      <c r="R1988" t="str">
        <f t="shared" si="93"/>
        <v/>
      </c>
      <c r="S19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88" t="str">
        <f>IF(Table58[[#This Row],[GENDER]]="M","Hombre","Mujer")</f>
        <v>Mujer</v>
      </c>
      <c r="U1988" t="str">
        <f>_xlfn.CONCAT(Table58[[#This Row],[STATE]]," ", Table58[[#This Row],[DOMAIN]])</f>
        <v>NM C1</v>
      </c>
      <c r="V1988" s="2">
        <f t="shared" ca="1" si="94"/>
        <v>45915</v>
      </c>
      <c r="W1988" s="3">
        <f t="shared" ca="1" si="95"/>
        <v>45915.408431249998</v>
      </c>
      <c r="X1988">
        <f>ROUND(Table58[[#This Row],[AVGGIFT]],1)</f>
        <v>16</v>
      </c>
    </row>
    <row r="1989" spans="1:24" x14ac:dyDescent="0.35">
      <c r="A1989">
        <v>15046</v>
      </c>
      <c r="B1989" t="s">
        <v>18</v>
      </c>
      <c r="C1989" t="s">
        <v>17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  <c r="N1989">
        <f>VLOOKUP(Table58[[#This Row],[CONTROLN]],vlookup_table[],2,FALSE)</f>
        <v>0</v>
      </c>
      <c r="O1989">
        <f>VLOOKUP(Table58[[#This Row],[CONTROLN]],vlookup_table[],4,FALSE)</f>
        <v>3801</v>
      </c>
      <c r="P1989" t="str">
        <f>VLOOKUP(Table58[[#This Row],[CONTROLN]],vlookup_table[],5,FALSE)</f>
        <v>R2</v>
      </c>
      <c r="Q1989">
        <f>VLOOKUP(Table58[[#This Row],[CONTROLN]],vlookup_table[],7,FALSE)</f>
        <v>10</v>
      </c>
      <c r="R1989">
        <f t="shared" si="93"/>
        <v>59</v>
      </c>
      <c r="S19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89" t="str">
        <f>IF(Table58[[#This Row],[GENDER]]="M","Hombre","Mujer")</f>
        <v>Mujer</v>
      </c>
      <c r="U1989" t="str">
        <f>_xlfn.CONCAT(Table58[[#This Row],[STATE]]," ", Table58[[#This Row],[DOMAIN]])</f>
        <v>NC R2</v>
      </c>
      <c r="V1989" s="2">
        <f t="shared" ca="1" si="94"/>
        <v>45915</v>
      </c>
      <c r="W1989" s="3">
        <f t="shared" ca="1" si="95"/>
        <v>45915.408431249998</v>
      </c>
      <c r="X1989">
        <f>ROUND(Table58[[#This Row],[AVGGIFT]],1)</f>
        <v>2.6</v>
      </c>
    </row>
    <row r="1990" spans="1:24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  <c r="N1990">
        <f>VLOOKUP(Table58[[#This Row],[CONTROLN]],vlookup_table[],2,FALSE)</f>
        <v>1</v>
      </c>
      <c r="O1990">
        <f>VLOOKUP(Table58[[#This Row],[CONTROLN]],vlookup_table[],4,FALSE)</f>
        <v>3001</v>
      </c>
      <c r="P1990" t="str">
        <f>VLOOKUP(Table58[[#This Row],[CONTROLN]],vlookup_table[],5,FALSE)</f>
        <v>C2</v>
      </c>
      <c r="Q1990">
        <f>VLOOKUP(Table58[[#This Row],[CONTROLN]],vlookup_table[],7,FALSE)</f>
        <v>10</v>
      </c>
      <c r="R1990">
        <f t="shared" si="93"/>
        <v>67</v>
      </c>
      <c r="S19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90" t="str">
        <f>IF(Table58[[#This Row],[GENDER]]="M","Hombre","Mujer")</f>
        <v>Hombre</v>
      </c>
      <c r="U1990" t="str">
        <f>_xlfn.CONCAT(Table58[[#This Row],[STATE]]," ", Table58[[#This Row],[DOMAIN]])</f>
        <v>FL C2</v>
      </c>
      <c r="V1990" s="2">
        <f t="shared" ca="1" si="94"/>
        <v>45915</v>
      </c>
      <c r="W1990" s="3">
        <f t="shared" ca="1" si="95"/>
        <v>45915.408431249998</v>
      </c>
      <c r="X1990">
        <f>ROUND(Table58[[#This Row],[AVGGIFT]],1)</f>
        <v>6.1</v>
      </c>
    </row>
    <row r="1991" spans="1:24" x14ac:dyDescent="0.35">
      <c r="A1991">
        <v>182319</v>
      </c>
      <c r="B1991" t="s">
        <v>41</v>
      </c>
      <c r="C1991" t="s">
        <v>14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  <c r="N1991">
        <f>VLOOKUP(Table58[[#This Row],[CONTROLN]],vlookup_table[],2,FALSE)</f>
        <v>2</v>
      </c>
      <c r="O1991">
        <f>VLOOKUP(Table58[[#This Row],[CONTROLN]],vlookup_table[],4,FALSE)</f>
        <v>1406</v>
      </c>
      <c r="P1991" t="str">
        <f>VLOOKUP(Table58[[#This Row],[CONTROLN]],vlookup_table[],5,FALSE)</f>
        <v>C2</v>
      </c>
      <c r="Q1991">
        <f>VLOOKUP(Table58[[#This Row],[CONTROLN]],vlookup_table[],7,FALSE)</f>
        <v>10</v>
      </c>
      <c r="R1991">
        <f t="shared" si="93"/>
        <v>83</v>
      </c>
      <c r="S19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1991" t="str">
        <f>IF(Table58[[#This Row],[GENDER]]="M","Hombre","Mujer")</f>
        <v>Hombre</v>
      </c>
      <c r="U1991" t="str">
        <f>_xlfn.CONCAT(Table58[[#This Row],[STATE]]," ", Table58[[#This Row],[DOMAIN]])</f>
        <v>WA C2</v>
      </c>
      <c r="V1991" s="2">
        <f t="shared" ca="1" si="94"/>
        <v>45915</v>
      </c>
      <c r="W1991" s="3">
        <f t="shared" ca="1" si="95"/>
        <v>45915.408431249998</v>
      </c>
      <c r="X1991">
        <f>ROUND(Table58[[#This Row],[AVGGIFT]],1)</f>
        <v>4</v>
      </c>
    </row>
    <row r="1992" spans="1:24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  <c r="N1992">
        <f>VLOOKUP(Table58[[#This Row],[CONTROLN]],vlookup_table[],2,FALSE)</f>
        <v>28</v>
      </c>
      <c r="O1992">
        <f>VLOOKUP(Table58[[#This Row],[CONTROLN]],vlookup_table[],4,FALSE)</f>
        <v>4106</v>
      </c>
      <c r="P1992" t="str">
        <f>VLOOKUP(Table58[[#This Row],[CONTROLN]],vlookup_table[],5,FALSE)</f>
        <v>S1</v>
      </c>
      <c r="Q1992">
        <f>VLOOKUP(Table58[[#This Row],[CONTROLN]],vlookup_table[],7,FALSE)</f>
        <v>50</v>
      </c>
      <c r="R1992">
        <f t="shared" si="93"/>
        <v>56</v>
      </c>
      <c r="S19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92" t="str">
        <f>IF(Table58[[#This Row],[GENDER]]="M","Hombre","Mujer")</f>
        <v>Mujer</v>
      </c>
      <c r="U1992" t="str">
        <f>_xlfn.CONCAT(Table58[[#This Row],[STATE]]," ", Table58[[#This Row],[DOMAIN]])</f>
        <v>CO S1</v>
      </c>
      <c r="V1992" s="2">
        <f t="shared" ca="1" si="94"/>
        <v>45915</v>
      </c>
      <c r="W1992" s="3">
        <f t="shared" ca="1" si="95"/>
        <v>45915.408431249998</v>
      </c>
      <c r="X1992">
        <f>ROUND(Table58[[#This Row],[AVGGIFT]],1)</f>
        <v>18.2</v>
      </c>
    </row>
    <row r="1993" spans="1:24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  <c r="N1993">
        <f>VLOOKUP(Table58[[#This Row],[CONTROLN]],vlookup_table[],2,FALSE)</f>
        <v>0</v>
      </c>
      <c r="O1993">
        <f>VLOOKUP(Table58[[#This Row],[CONTROLN]],vlookup_table[],4,FALSE)</f>
        <v>0</v>
      </c>
      <c r="P1993" t="str">
        <f>VLOOKUP(Table58[[#This Row],[CONTROLN]],vlookup_table[],5,FALSE)</f>
        <v>U1</v>
      </c>
      <c r="Q1993">
        <f>VLOOKUP(Table58[[#This Row],[CONTROLN]],vlookup_table[],7,FALSE)</f>
        <v>25</v>
      </c>
      <c r="R1993" t="str">
        <f t="shared" si="93"/>
        <v/>
      </c>
      <c r="S19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1993" t="str">
        <f>IF(Table58[[#This Row],[GENDER]]="M","Hombre","Mujer")</f>
        <v>Mujer</v>
      </c>
      <c r="U1993" t="str">
        <f>_xlfn.CONCAT(Table58[[#This Row],[STATE]]," ", Table58[[#This Row],[DOMAIN]])</f>
        <v>CA U1</v>
      </c>
      <c r="V1993" s="2">
        <f t="shared" ca="1" si="94"/>
        <v>45915</v>
      </c>
      <c r="W1993" s="3">
        <f t="shared" ca="1" si="95"/>
        <v>45915.408431249998</v>
      </c>
      <c r="X1993">
        <f>ROUND(Table58[[#This Row],[AVGGIFT]],1)</f>
        <v>13.3</v>
      </c>
    </row>
    <row r="1994" spans="1:24" x14ac:dyDescent="0.35">
      <c r="A1994">
        <v>18761</v>
      </c>
      <c r="B1994" t="s">
        <v>18</v>
      </c>
      <c r="C1994" t="s">
        <v>17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  <c r="N1994">
        <f>VLOOKUP(Table58[[#This Row],[CONTROLN]],vlookup_table[],2,FALSE)</f>
        <v>0</v>
      </c>
      <c r="O1994">
        <f>VLOOKUP(Table58[[#This Row],[CONTROLN]],vlookup_table[],4,FALSE)</f>
        <v>4801</v>
      </c>
      <c r="P1994" t="str">
        <f>VLOOKUP(Table58[[#This Row],[CONTROLN]],vlookup_table[],5,FALSE)</f>
        <v>T2</v>
      </c>
      <c r="Q1994">
        <f>VLOOKUP(Table58[[#This Row],[CONTROLN]],vlookup_table[],7,FALSE)</f>
        <v>15</v>
      </c>
      <c r="R1994">
        <f t="shared" si="93"/>
        <v>49</v>
      </c>
      <c r="S19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94" t="str">
        <f>IF(Table58[[#This Row],[GENDER]]="M","Hombre","Mujer")</f>
        <v>Mujer</v>
      </c>
      <c r="U1994" t="str">
        <f>_xlfn.CONCAT(Table58[[#This Row],[STATE]]," ", Table58[[#This Row],[DOMAIN]])</f>
        <v>NC T2</v>
      </c>
      <c r="V1994" s="2">
        <f t="shared" ca="1" si="94"/>
        <v>45915</v>
      </c>
      <c r="W1994" s="3">
        <f t="shared" ca="1" si="95"/>
        <v>45915.408431249998</v>
      </c>
      <c r="X1994">
        <f>ROUND(Table58[[#This Row],[AVGGIFT]],1)</f>
        <v>9.1</v>
      </c>
    </row>
    <row r="1995" spans="1:24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  <c r="N1995">
        <f>VLOOKUP(Table58[[#This Row],[CONTROLN]],vlookup_table[],2,FALSE)</f>
        <v>0</v>
      </c>
      <c r="O1995">
        <f>VLOOKUP(Table58[[#This Row],[CONTROLN]],vlookup_table[],4,FALSE)</f>
        <v>5507</v>
      </c>
      <c r="P1995" t="str">
        <f>VLOOKUP(Table58[[#This Row],[CONTROLN]],vlookup_table[],5,FALSE)</f>
        <v>S1</v>
      </c>
      <c r="Q1995">
        <f>VLOOKUP(Table58[[#This Row],[CONTROLN]],vlookup_table[],7,FALSE)</f>
        <v>18</v>
      </c>
      <c r="R1995">
        <f t="shared" si="93"/>
        <v>41</v>
      </c>
      <c r="S19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1995" t="str">
        <f>IF(Table58[[#This Row],[GENDER]]="M","Hombre","Mujer")</f>
        <v>Hombre</v>
      </c>
      <c r="U1995" t="str">
        <f>_xlfn.CONCAT(Table58[[#This Row],[STATE]]," ", Table58[[#This Row],[DOMAIN]])</f>
        <v>MO S1</v>
      </c>
      <c r="V1995" s="2">
        <f t="shared" ca="1" si="94"/>
        <v>45915</v>
      </c>
      <c r="W1995" s="3">
        <f t="shared" ca="1" si="95"/>
        <v>45915.408431249998</v>
      </c>
      <c r="X1995">
        <f>ROUND(Table58[[#This Row],[AVGGIFT]],1)</f>
        <v>9.1</v>
      </c>
    </row>
    <row r="1996" spans="1:24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  <c r="N1996">
        <f>VLOOKUP(Table58[[#This Row],[CONTROLN]],vlookup_table[],2,FALSE)</f>
        <v>0</v>
      </c>
      <c r="O1996">
        <f>VLOOKUP(Table58[[#This Row],[CONTROLN]],vlookup_table[],4,FALSE)</f>
        <v>6401</v>
      </c>
      <c r="P1996" t="str">
        <f>VLOOKUP(Table58[[#This Row],[CONTROLN]],vlookup_table[],5,FALSE)</f>
        <v>T2</v>
      </c>
      <c r="Q1996">
        <f>VLOOKUP(Table58[[#This Row],[CONTROLN]],vlookup_table[],7,FALSE)</f>
        <v>30</v>
      </c>
      <c r="R1996">
        <f t="shared" si="93"/>
        <v>33</v>
      </c>
      <c r="S19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96" t="str">
        <f>IF(Table58[[#This Row],[GENDER]]="M","Hombre","Mujer")</f>
        <v>Mujer</v>
      </c>
      <c r="U1996" t="str">
        <f>_xlfn.CONCAT(Table58[[#This Row],[STATE]]," ", Table58[[#This Row],[DOMAIN]])</f>
        <v>GA T2</v>
      </c>
      <c r="V1996" s="2">
        <f t="shared" ca="1" si="94"/>
        <v>45915</v>
      </c>
      <c r="W1996" s="3">
        <f t="shared" ca="1" si="95"/>
        <v>45915.408431249998</v>
      </c>
      <c r="X1996">
        <f>ROUND(Table58[[#This Row],[AVGGIFT]],1)</f>
        <v>10</v>
      </c>
    </row>
    <row r="1997" spans="1:24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  <c r="N1997">
        <f>VLOOKUP(Table58[[#This Row],[CONTROLN]],vlookup_table[],2,FALSE)</f>
        <v>1</v>
      </c>
      <c r="O1997">
        <f>VLOOKUP(Table58[[#This Row],[CONTROLN]],vlookup_table[],4,FALSE)</f>
        <v>0</v>
      </c>
      <c r="P1997" t="str">
        <f>VLOOKUP(Table58[[#This Row],[CONTROLN]],vlookup_table[],5,FALSE)</f>
        <v>T2</v>
      </c>
      <c r="Q1997">
        <f>VLOOKUP(Table58[[#This Row],[CONTROLN]],vlookup_table[],7,FALSE)</f>
        <v>15</v>
      </c>
      <c r="R1997" t="str">
        <f t="shared" si="93"/>
        <v/>
      </c>
      <c r="S19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1997" t="str">
        <f>IF(Table58[[#This Row],[GENDER]]="M","Hombre","Mujer")</f>
        <v>Hombre</v>
      </c>
      <c r="U1997" t="str">
        <f>_xlfn.CONCAT(Table58[[#This Row],[STATE]]," ", Table58[[#This Row],[DOMAIN]])</f>
        <v>GA T2</v>
      </c>
      <c r="V1997" s="2">
        <f t="shared" ca="1" si="94"/>
        <v>45915</v>
      </c>
      <c r="W1997" s="3">
        <f t="shared" ca="1" si="95"/>
        <v>45915.408431249998</v>
      </c>
      <c r="X1997">
        <f>ROUND(Table58[[#This Row],[AVGGIFT]],1)</f>
        <v>15</v>
      </c>
    </row>
    <row r="1998" spans="1:24" x14ac:dyDescent="0.35">
      <c r="A1998">
        <v>105371</v>
      </c>
      <c r="B1998" t="s">
        <v>28</v>
      </c>
      <c r="C1998" t="s">
        <v>109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  <c r="N1998">
        <f>VLOOKUP(Table58[[#This Row],[CONTROLN]],vlookup_table[],2,FALSE)</f>
        <v>0</v>
      </c>
      <c r="O1998">
        <f>VLOOKUP(Table58[[#This Row],[CONTROLN]],vlookup_table[],4,FALSE)</f>
        <v>3204</v>
      </c>
      <c r="P1998" t="str">
        <f>VLOOKUP(Table58[[#This Row],[CONTROLN]],vlookup_table[],5,FALSE)</f>
        <v>R3</v>
      </c>
      <c r="Q1998">
        <f>VLOOKUP(Table58[[#This Row],[CONTROLN]],vlookup_table[],7,FALSE)</f>
        <v>20</v>
      </c>
      <c r="R1998">
        <f t="shared" si="93"/>
        <v>65</v>
      </c>
      <c r="S19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98" t="str">
        <f>IF(Table58[[#This Row],[GENDER]]="M","Hombre","Mujer")</f>
        <v>Mujer</v>
      </c>
      <c r="U1998" t="str">
        <f>_xlfn.CONCAT(Table58[[#This Row],[STATE]]," ", Table58[[#This Row],[DOMAIN]])</f>
        <v>KS R3</v>
      </c>
      <c r="V1998" s="2">
        <f t="shared" ca="1" si="94"/>
        <v>45915</v>
      </c>
      <c r="W1998" s="3">
        <f t="shared" ca="1" si="95"/>
        <v>45915.408431249998</v>
      </c>
      <c r="X1998">
        <f>ROUND(Table58[[#This Row],[AVGGIFT]],1)</f>
        <v>17.2</v>
      </c>
    </row>
    <row r="1999" spans="1:24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  <c r="N1999">
        <f>VLOOKUP(Table58[[#This Row],[CONTROLN]],vlookup_table[],2,FALSE)</f>
        <v>0</v>
      </c>
      <c r="O1999">
        <f>VLOOKUP(Table58[[#This Row],[CONTROLN]],vlookup_table[],4,FALSE)</f>
        <v>2001</v>
      </c>
      <c r="P1999" t="str">
        <f>VLOOKUP(Table58[[#This Row],[CONTROLN]],vlookup_table[],5,FALSE)</f>
        <v>R2</v>
      </c>
      <c r="Q1999">
        <f>VLOOKUP(Table58[[#This Row],[CONTROLN]],vlookup_table[],7,FALSE)</f>
        <v>25</v>
      </c>
      <c r="R1999">
        <f t="shared" si="93"/>
        <v>77</v>
      </c>
      <c r="S19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1999" t="str">
        <f>IF(Table58[[#This Row],[GENDER]]="M","Hombre","Mujer")</f>
        <v>Hombre</v>
      </c>
      <c r="U1999" t="str">
        <f>_xlfn.CONCAT(Table58[[#This Row],[STATE]]," ", Table58[[#This Row],[DOMAIN]])</f>
        <v>KY R2</v>
      </c>
      <c r="V1999" s="2">
        <f t="shared" ca="1" si="94"/>
        <v>45915</v>
      </c>
      <c r="W1999" s="3">
        <f t="shared" ca="1" si="95"/>
        <v>45915.408431249998</v>
      </c>
      <c r="X1999">
        <f>ROUND(Table58[[#This Row],[AVGGIFT]],1)</f>
        <v>11.1</v>
      </c>
    </row>
    <row r="2000" spans="1:24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  <c r="N2000">
        <f>VLOOKUP(Table58[[#This Row],[CONTROLN]],vlookup_table[],2,FALSE)</f>
        <v>0</v>
      </c>
      <c r="O2000">
        <f>VLOOKUP(Table58[[#This Row],[CONTROLN]],vlookup_table[],4,FALSE)</f>
        <v>4004</v>
      </c>
      <c r="P2000" t="str">
        <f>VLOOKUP(Table58[[#This Row],[CONTROLN]],vlookup_table[],5,FALSE)</f>
        <v>C2</v>
      </c>
      <c r="Q2000">
        <f>VLOOKUP(Table58[[#This Row],[CONTROLN]],vlookup_table[],7,FALSE)</f>
        <v>16</v>
      </c>
      <c r="R2000">
        <f t="shared" si="93"/>
        <v>57</v>
      </c>
      <c r="S20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00" t="str">
        <f>IF(Table58[[#This Row],[GENDER]]="M","Hombre","Mujer")</f>
        <v>Hombre</v>
      </c>
      <c r="U2000" t="str">
        <f>_xlfn.CONCAT(Table58[[#This Row],[STATE]]," ", Table58[[#This Row],[DOMAIN]])</f>
        <v>CA C2</v>
      </c>
      <c r="V2000" s="2">
        <f t="shared" ca="1" si="94"/>
        <v>45915</v>
      </c>
      <c r="W2000" s="3">
        <f t="shared" ca="1" si="95"/>
        <v>45915.408431249998</v>
      </c>
      <c r="X2000">
        <f>ROUND(Table58[[#This Row],[AVGGIFT]],1)</f>
        <v>12.9</v>
      </c>
    </row>
    <row r="2001" spans="1:24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  <c r="N2001">
        <f>VLOOKUP(Table58[[#This Row],[CONTROLN]],vlookup_table[],2,FALSE)</f>
        <v>1</v>
      </c>
      <c r="O2001">
        <f>VLOOKUP(Table58[[#This Row],[CONTROLN]],vlookup_table[],4,FALSE)</f>
        <v>4301</v>
      </c>
      <c r="P2001" t="str">
        <f>VLOOKUP(Table58[[#This Row],[CONTROLN]],vlookup_table[],5,FALSE)</f>
        <v>U1</v>
      </c>
      <c r="Q2001">
        <f>VLOOKUP(Table58[[#This Row],[CONTROLN]],vlookup_table[],7,FALSE)</f>
        <v>15</v>
      </c>
      <c r="R2001">
        <f t="shared" si="93"/>
        <v>54</v>
      </c>
      <c r="S20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01" t="str">
        <f>IF(Table58[[#This Row],[GENDER]]="M","Hombre","Mujer")</f>
        <v>Hombre</v>
      </c>
      <c r="U2001" t="str">
        <f>_xlfn.CONCAT(Table58[[#This Row],[STATE]]," ", Table58[[#This Row],[DOMAIN]])</f>
        <v>CA U1</v>
      </c>
      <c r="V2001" s="2">
        <f t="shared" ca="1" si="94"/>
        <v>45915</v>
      </c>
      <c r="W2001" s="3">
        <f t="shared" ca="1" si="95"/>
        <v>45915.408431249998</v>
      </c>
      <c r="X2001">
        <f>ROUND(Table58[[#This Row],[AVGGIFT]],1)</f>
        <v>11.9</v>
      </c>
    </row>
    <row r="2002" spans="1:24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  <c r="N2002">
        <f>VLOOKUP(Table58[[#This Row],[CONTROLN]],vlookup_table[],2,FALSE)</f>
        <v>1</v>
      </c>
      <c r="O2002">
        <f>VLOOKUP(Table58[[#This Row],[CONTROLN]],vlookup_table[],4,FALSE)</f>
        <v>4210</v>
      </c>
      <c r="P2002" t="str">
        <f>VLOOKUP(Table58[[#This Row],[CONTROLN]],vlookup_table[],5,FALSE)</f>
        <v>U3</v>
      </c>
      <c r="Q2002">
        <f>VLOOKUP(Table58[[#This Row],[CONTROLN]],vlookup_table[],7,FALSE)</f>
        <v>12</v>
      </c>
      <c r="R2002">
        <f t="shared" si="93"/>
        <v>54</v>
      </c>
      <c r="S20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02" t="str">
        <f>IF(Table58[[#This Row],[GENDER]]="M","Hombre","Mujer")</f>
        <v>Hombre</v>
      </c>
      <c r="U2002" t="str">
        <f>_xlfn.CONCAT(Table58[[#This Row],[STATE]]," ", Table58[[#This Row],[DOMAIN]])</f>
        <v>OR U3</v>
      </c>
      <c r="V2002" s="2">
        <f t="shared" ca="1" si="94"/>
        <v>45915</v>
      </c>
      <c r="W2002" s="3">
        <f t="shared" ca="1" si="95"/>
        <v>45915.408431249998</v>
      </c>
      <c r="X2002">
        <f>ROUND(Table58[[#This Row],[AVGGIFT]],1)</f>
        <v>9</v>
      </c>
    </row>
    <row r="2003" spans="1:24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  <c r="N2003">
        <f>VLOOKUP(Table58[[#This Row],[CONTROLN]],vlookup_table[],2,FALSE)</f>
        <v>28</v>
      </c>
      <c r="O2003">
        <f>VLOOKUP(Table58[[#This Row],[CONTROLN]],vlookup_table[],4,FALSE)</f>
        <v>0</v>
      </c>
      <c r="P2003" t="str">
        <f>VLOOKUP(Table58[[#This Row],[CONTROLN]],vlookup_table[],5,FALSE)</f>
        <v>S1</v>
      </c>
      <c r="Q2003">
        <f>VLOOKUP(Table58[[#This Row],[CONTROLN]],vlookup_table[],7,FALSE)</f>
        <v>30</v>
      </c>
      <c r="R2003" t="str">
        <f t="shared" si="93"/>
        <v/>
      </c>
      <c r="S20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03" t="str">
        <f>IF(Table58[[#This Row],[GENDER]]="M","Hombre","Mujer")</f>
        <v>Mujer</v>
      </c>
      <c r="U2003" t="str">
        <f>_xlfn.CONCAT(Table58[[#This Row],[STATE]]," ", Table58[[#This Row],[DOMAIN]])</f>
        <v>CA S1</v>
      </c>
      <c r="V2003" s="2">
        <f t="shared" ca="1" si="94"/>
        <v>45915</v>
      </c>
      <c r="W2003" s="3">
        <f t="shared" ca="1" si="95"/>
        <v>45915.408431249998</v>
      </c>
      <c r="X2003">
        <f>ROUND(Table58[[#This Row],[AVGGIFT]],1)</f>
        <v>25</v>
      </c>
    </row>
    <row r="2004" spans="1:24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  <c r="N2004">
        <f>VLOOKUP(Table58[[#This Row],[CONTROLN]],vlookup_table[],2,FALSE)</f>
        <v>2</v>
      </c>
      <c r="O2004">
        <f>VLOOKUP(Table58[[#This Row],[CONTROLN]],vlookup_table[],4,FALSE)</f>
        <v>2501</v>
      </c>
      <c r="P2004" t="str">
        <f>VLOOKUP(Table58[[#This Row],[CONTROLN]],vlookup_table[],5,FALSE)</f>
        <v>T2</v>
      </c>
      <c r="Q2004">
        <f>VLOOKUP(Table58[[#This Row],[CONTROLN]],vlookup_table[],7,FALSE)</f>
        <v>16</v>
      </c>
      <c r="R2004">
        <f t="shared" si="93"/>
        <v>72</v>
      </c>
      <c r="S20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04" t="str">
        <f>IF(Table58[[#This Row],[GENDER]]="M","Hombre","Mujer")</f>
        <v>Mujer</v>
      </c>
      <c r="U2004" t="str">
        <f>_xlfn.CONCAT(Table58[[#This Row],[STATE]]," ", Table58[[#This Row],[DOMAIN]])</f>
        <v>CA T2</v>
      </c>
      <c r="V2004" s="2">
        <f t="shared" ca="1" si="94"/>
        <v>45915</v>
      </c>
      <c r="W2004" s="3">
        <f t="shared" ca="1" si="95"/>
        <v>45915.408431249998</v>
      </c>
      <c r="X2004">
        <f>ROUND(Table58[[#This Row],[AVGGIFT]],1)</f>
        <v>11.4</v>
      </c>
    </row>
    <row r="2005" spans="1:24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  <c r="N2005">
        <f>VLOOKUP(Table58[[#This Row],[CONTROLN]],vlookup_table[],2,FALSE)</f>
        <v>0</v>
      </c>
      <c r="O2005">
        <f>VLOOKUP(Table58[[#This Row],[CONTROLN]],vlookup_table[],4,FALSE)</f>
        <v>2609</v>
      </c>
      <c r="P2005" t="str">
        <f>VLOOKUP(Table58[[#This Row],[CONTROLN]],vlookup_table[],5,FALSE)</f>
        <v>S2</v>
      </c>
      <c r="Q2005">
        <f>VLOOKUP(Table58[[#This Row],[CONTROLN]],vlookup_table[],7,FALSE)</f>
        <v>12</v>
      </c>
      <c r="R2005">
        <f t="shared" si="93"/>
        <v>70</v>
      </c>
      <c r="S20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05" t="str">
        <f>IF(Table58[[#This Row],[GENDER]]="M","Hombre","Mujer")</f>
        <v>Mujer</v>
      </c>
      <c r="U2005" t="str">
        <f>_xlfn.CONCAT(Table58[[#This Row],[STATE]]," ", Table58[[#This Row],[DOMAIN]])</f>
        <v>MI S2</v>
      </c>
      <c r="V2005" s="2">
        <f t="shared" ca="1" si="94"/>
        <v>45915</v>
      </c>
      <c r="W2005" s="3">
        <f t="shared" ca="1" si="95"/>
        <v>45915.408431249998</v>
      </c>
      <c r="X2005">
        <f>ROUND(Table58[[#This Row],[AVGGIFT]],1)</f>
        <v>9.9</v>
      </c>
    </row>
    <row r="2006" spans="1:24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  <c r="N2006">
        <f>VLOOKUP(Table58[[#This Row],[CONTROLN]],vlookup_table[],2,FALSE)</f>
        <v>2</v>
      </c>
      <c r="O2006">
        <f>VLOOKUP(Table58[[#This Row],[CONTROLN]],vlookup_table[],4,FALSE)</f>
        <v>3009</v>
      </c>
      <c r="P2006" t="str">
        <f>VLOOKUP(Table58[[#This Row],[CONTROLN]],vlookup_table[],5,FALSE)</f>
        <v>R2</v>
      </c>
      <c r="Q2006">
        <f>VLOOKUP(Table58[[#This Row],[CONTROLN]],vlookup_table[],7,FALSE)</f>
        <v>20</v>
      </c>
      <c r="R2006">
        <f t="shared" si="93"/>
        <v>66</v>
      </c>
      <c r="S20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06" t="str">
        <f>IF(Table58[[#This Row],[GENDER]]="M","Hombre","Mujer")</f>
        <v>Hombre</v>
      </c>
      <c r="U2006" t="str">
        <f>_xlfn.CONCAT(Table58[[#This Row],[STATE]]," ", Table58[[#This Row],[DOMAIN]])</f>
        <v>FL R2</v>
      </c>
      <c r="V2006" s="2">
        <f t="shared" ca="1" si="94"/>
        <v>45915</v>
      </c>
      <c r="W2006" s="3">
        <f t="shared" ca="1" si="95"/>
        <v>45915.408431249998</v>
      </c>
      <c r="X2006">
        <f>ROUND(Table58[[#This Row],[AVGGIFT]],1)</f>
        <v>20.399999999999999</v>
      </c>
    </row>
    <row r="2007" spans="1:24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  <c r="N2007">
        <f>VLOOKUP(Table58[[#This Row],[CONTROLN]],vlookup_table[],2,FALSE)</f>
        <v>28</v>
      </c>
      <c r="O2007">
        <f>VLOOKUP(Table58[[#This Row],[CONTROLN]],vlookup_table[],4,FALSE)</f>
        <v>0</v>
      </c>
      <c r="P2007" t="str">
        <f>VLOOKUP(Table58[[#This Row],[CONTROLN]],vlookup_table[],5,FALSE)</f>
        <v>C1</v>
      </c>
      <c r="Q2007">
        <f>VLOOKUP(Table58[[#This Row],[CONTROLN]],vlookup_table[],7,FALSE)</f>
        <v>20</v>
      </c>
      <c r="R2007" t="str">
        <f t="shared" si="93"/>
        <v/>
      </c>
      <c r="S20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07" t="str">
        <f>IF(Table58[[#This Row],[GENDER]]="M","Hombre","Mujer")</f>
        <v>Mujer</v>
      </c>
      <c r="U2007" t="str">
        <f>_xlfn.CONCAT(Table58[[#This Row],[STATE]]," ", Table58[[#This Row],[DOMAIN]])</f>
        <v>OK C1</v>
      </c>
      <c r="V2007" s="2">
        <f t="shared" ca="1" si="94"/>
        <v>45915</v>
      </c>
      <c r="W2007" s="3">
        <f t="shared" ca="1" si="95"/>
        <v>45915.408431249998</v>
      </c>
      <c r="X2007">
        <f>ROUND(Table58[[#This Row],[AVGGIFT]],1)</f>
        <v>6.3</v>
      </c>
    </row>
    <row r="2008" spans="1:24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  <c r="N2008">
        <f>VLOOKUP(Table58[[#This Row],[CONTROLN]],vlookup_table[],2,FALSE)</f>
        <v>1</v>
      </c>
      <c r="O2008">
        <f>VLOOKUP(Table58[[#This Row],[CONTROLN]],vlookup_table[],4,FALSE)</f>
        <v>1701</v>
      </c>
      <c r="P2008" t="str">
        <f>VLOOKUP(Table58[[#This Row],[CONTROLN]],vlookup_table[],5,FALSE)</f>
        <v>C1</v>
      </c>
      <c r="Q2008">
        <f>VLOOKUP(Table58[[#This Row],[CONTROLN]],vlookup_table[],7,FALSE)</f>
        <v>10</v>
      </c>
      <c r="R2008">
        <f t="shared" si="93"/>
        <v>80</v>
      </c>
      <c r="S20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08" t="str">
        <f>IF(Table58[[#This Row],[GENDER]]="M","Hombre","Mujer")</f>
        <v>Hombre</v>
      </c>
      <c r="U2008" t="str">
        <f>_xlfn.CONCAT(Table58[[#This Row],[STATE]]," ", Table58[[#This Row],[DOMAIN]])</f>
        <v>NC C1</v>
      </c>
      <c r="V2008" s="2">
        <f t="shared" ca="1" si="94"/>
        <v>45915</v>
      </c>
      <c r="W2008" s="3">
        <f t="shared" ca="1" si="95"/>
        <v>45915.408431249998</v>
      </c>
      <c r="X2008">
        <f>ROUND(Table58[[#This Row],[AVGGIFT]],1)</f>
        <v>6.5</v>
      </c>
    </row>
    <row r="2009" spans="1:24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  <c r="N2009">
        <f>VLOOKUP(Table58[[#This Row],[CONTROLN]],vlookup_table[],2,FALSE)</f>
        <v>4</v>
      </c>
      <c r="O2009">
        <f>VLOOKUP(Table58[[#This Row],[CONTROLN]],vlookup_table[],4,FALSE)</f>
        <v>4912</v>
      </c>
      <c r="P2009" t="str">
        <f>VLOOKUP(Table58[[#This Row],[CONTROLN]],vlookup_table[],5,FALSE)</f>
        <v>T2</v>
      </c>
      <c r="Q2009">
        <f>VLOOKUP(Table58[[#This Row],[CONTROLN]],vlookup_table[],7,FALSE)</f>
        <v>26</v>
      </c>
      <c r="R2009">
        <f t="shared" si="93"/>
        <v>47</v>
      </c>
      <c r="S20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09" t="str">
        <f>IF(Table58[[#This Row],[GENDER]]="M","Hombre","Mujer")</f>
        <v>Hombre</v>
      </c>
      <c r="U2009" t="str">
        <f>_xlfn.CONCAT(Table58[[#This Row],[STATE]]," ", Table58[[#This Row],[DOMAIN]])</f>
        <v>MI T2</v>
      </c>
      <c r="V2009" s="2">
        <f t="shared" ca="1" si="94"/>
        <v>45915</v>
      </c>
      <c r="W2009" s="3">
        <f t="shared" ca="1" si="95"/>
        <v>45915.408431249998</v>
      </c>
      <c r="X2009">
        <f>ROUND(Table58[[#This Row],[AVGGIFT]],1)</f>
        <v>13.5</v>
      </c>
    </row>
    <row r="2010" spans="1:24" x14ac:dyDescent="0.35">
      <c r="A2010">
        <v>167039</v>
      </c>
      <c r="B2010" t="s">
        <v>22</v>
      </c>
      <c r="C2010" t="s">
        <v>109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  <c r="N2010">
        <f>VLOOKUP(Table58[[#This Row],[CONTROLN]],vlookup_table[],2,FALSE)</f>
        <v>0</v>
      </c>
      <c r="O2010">
        <f>VLOOKUP(Table58[[#This Row],[CONTROLN]],vlookup_table[],4,FALSE)</f>
        <v>0</v>
      </c>
      <c r="P2010" t="str">
        <f>VLOOKUP(Table58[[#This Row],[CONTROLN]],vlookup_table[],5,FALSE)</f>
        <v>S1</v>
      </c>
      <c r="Q2010">
        <f>VLOOKUP(Table58[[#This Row],[CONTROLN]],vlookup_table[],7,FALSE)</f>
        <v>5</v>
      </c>
      <c r="R2010" t="str">
        <f t="shared" si="93"/>
        <v/>
      </c>
      <c r="S20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10" t="str">
        <f>IF(Table58[[#This Row],[GENDER]]="M","Hombre","Mujer")</f>
        <v>Mujer</v>
      </c>
      <c r="U2010" t="str">
        <f>_xlfn.CONCAT(Table58[[#This Row],[STATE]]," ", Table58[[#This Row],[DOMAIN]])</f>
        <v>CA S1</v>
      </c>
      <c r="V2010" s="2">
        <f t="shared" ca="1" si="94"/>
        <v>45915</v>
      </c>
      <c r="W2010" s="3">
        <f t="shared" ca="1" si="95"/>
        <v>45915.408431249998</v>
      </c>
      <c r="X2010">
        <f>ROUND(Table58[[#This Row],[AVGGIFT]],1)</f>
        <v>5</v>
      </c>
    </row>
    <row r="2011" spans="1:24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  <c r="N2011">
        <f>VLOOKUP(Table58[[#This Row],[CONTROLN]],vlookup_table[],2,FALSE)</f>
        <v>0</v>
      </c>
      <c r="O2011">
        <f>VLOOKUP(Table58[[#This Row],[CONTROLN]],vlookup_table[],4,FALSE)</f>
        <v>0</v>
      </c>
      <c r="P2011" t="str">
        <f>VLOOKUP(Table58[[#This Row],[CONTROLN]],vlookup_table[],5,FALSE)</f>
        <v>C1</v>
      </c>
      <c r="Q2011">
        <f>VLOOKUP(Table58[[#This Row],[CONTROLN]],vlookup_table[],7,FALSE)</f>
        <v>10</v>
      </c>
      <c r="R2011" t="str">
        <f t="shared" si="93"/>
        <v/>
      </c>
      <c r="S20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11" t="str">
        <f>IF(Table58[[#This Row],[GENDER]]="M","Hombre","Mujer")</f>
        <v>Hombre</v>
      </c>
      <c r="U2011" t="str">
        <f>_xlfn.CONCAT(Table58[[#This Row],[STATE]]," ", Table58[[#This Row],[DOMAIN]])</f>
        <v>CA C1</v>
      </c>
      <c r="V2011" s="2">
        <f t="shared" ca="1" si="94"/>
        <v>45915</v>
      </c>
      <c r="W2011" s="3">
        <f t="shared" ca="1" si="95"/>
        <v>45915.408431249998</v>
      </c>
      <c r="X2011">
        <f>ROUND(Table58[[#This Row],[AVGGIFT]],1)</f>
        <v>5</v>
      </c>
    </row>
    <row r="2012" spans="1:24" x14ac:dyDescent="0.35">
      <c r="A2012">
        <v>151653</v>
      </c>
      <c r="B2012" t="s">
        <v>22</v>
      </c>
      <c r="C2012" t="s">
        <v>109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  <c r="N2012">
        <f>VLOOKUP(Table58[[#This Row],[CONTROLN]],vlookup_table[],2,FALSE)</f>
        <v>0</v>
      </c>
      <c r="O2012">
        <f>VLOOKUP(Table58[[#This Row],[CONTROLN]],vlookup_table[],4,FALSE)</f>
        <v>2401</v>
      </c>
      <c r="P2012" t="str">
        <f>VLOOKUP(Table58[[#This Row],[CONTROLN]],vlookup_table[],5,FALSE)</f>
        <v>U3</v>
      </c>
      <c r="Q2012">
        <f>VLOOKUP(Table58[[#This Row],[CONTROLN]],vlookup_table[],7,FALSE)</f>
        <v>10</v>
      </c>
      <c r="R2012">
        <f t="shared" si="93"/>
        <v>73</v>
      </c>
      <c r="S20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12" t="str">
        <f>IF(Table58[[#This Row],[GENDER]]="M","Hombre","Mujer")</f>
        <v>Mujer</v>
      </c>
      <c r="U2012" t="str">
        <f>_xlfn.CONCAT(Table58[[#This Row],[STATE]]," ", Table58[[#This Row],[DOMAIN]])</f>
        <v>CA U3</v>
      </c>
      <c r="V2012" s="2">
        <f t="shared" ca="1" si="94"/>
        <v>45915</v>
      </c>
      <c r="W2012" s="3">
        <f t="shared" ca="1" si="95"/>
        <v>45915.408431249998</v>
      </c>
      <c r="X2012">
        <f>ROUND(Table58[[#This Row],[AVGGIFT]],1)</f>
        <v>6.4</v>
      </c>
    </row>
    <row r="2013" spans="1:24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  <c r="N2013">
        <f>VLOOKUP(Table58[[#This Row],[CONTROLN]],vlookup_table[],2,FALSE)</f>
        <v>0</v>
      </c>
      <c r="O2013">
        <f>VLOOKUP(Table58[[#This Row],[CONTROLN]],vlookup_table[],4,FALSE)</f>
        <v>2401</v>
      </c>
      <c r="P2013" t="str">
        <f>VLOOKUP(Table58[[#This Row],[CONTROLN]],vlookup_table[],5,FALSE)</f>
        <v>S2</v>
      </c>
      <c r="Q2013">
        <f>VLOOKUP(Table58[[#This Row],[CONTROLN]],vlookup_table[],7,FALSE)</f>
        <v>15</v>
      </c>
      <c r="R2013">
        <f t="shared" si="93"/>
        <v>73</v>
      </c>
      <c r="S20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13" t="str">
        <f>IF(Table58[[#This Row],[GENDER]]="M","Hombre","Mujer")</f>
        <v>Mujer</v>
      </c>
      <c r="U2013" t="str">
        <f>_xlfn.CONCAT(Table58[[#This Row],[STATE]]," ", Table58[[#This Row],[DOMAIN]])</f>
        <v>MO S2</v>
      </c>
      <c r="V2013" s="2">
        <f t="shared" ca="1" si="94"/>
        <v>45915</v>
      </c>
      <c r="W2013" s="3">
        <f t="shared" ca="1" si="95"/>
        <v>45915.408431249998</v>
      </c>
      <c r="X2013">
        <f>ROUND(Table58[[#This Row],[AVGGIFT]],1)</f>
        <v>10</v>
      </c>
    </row>
    <row r="2014" spans="1:24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  <c r="N2014">
        <f>VLOOKUP(Table58[[#This Row],[CONTROLN]],vlookup_table[],2,FALSE)</f>
        <v>0</v>
      </c>
      <c r="O2014">
        <f>VLOOKUP(Table58[[#This Row],[CONTROLN]],vlookup_table[],4,FALSE)</f>
        <v>4601</v>
      </c>
      <c r="P2014" t="str">
        <f>VLOOKUP(Table58[[#This Row],[CONTROLN]],vlookup_table[],5,FALSE)</f>
        <v>T1</v>
      </c>
      <c r="Q2014">
        <f>VLOOKUP(Table58[[#This Row],[CONTROLN]],vlookup_table[],7,FALSE)</f>
        <v>7</v>
      </c>
      <c r="R2014">
        <f t="shared" si="93"/>
        <v>51</v>
      </c>
      <c r="S20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14" t="str">
        <f>IF(Table58[[#This Row],[GENDER]]="M","Hombre","Mujer")</f>
        <v>Mujer</v>
      </c>
      <c r="U2014" t="str">
        <f>_xlfn.CONCAT(Table58[[#This Row],[STATE]]," ", Table58[[#This Row],[DOMAIN]])</f>
        <v>CA T1</v>
      </c>
      <c r="V2014" s="2">
        <f t="shared" ca="1" si="94"/>
        <v>45915</v>
      </c>
      <c r="W2014" s="3">
        <f t="shared" ca="1" si="95"/>
        <v>45915.408431249998</v>
      </c>
      <c r="X2014">
        <f>ROUND(Table58[[#This Row],[AVGGIFT]],1)</f>
        <v>5.8</v>
      </c>
    </row>
    <row r="2015" spans="1:24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  <c r="N2015">
        <f>VLOOKUP(Table58[[#This Row],[CONTROLN]],vlookup_table[],2,FALSE)</f>
        <v>0</v>
      </c>
      <c r="O2015">
        <f>VLOOKUP(Table58[[#This Row],[CONTROLN]],vlookup_table[],4,FALSE)</f>
        <v>4610</v>
      </c>
      <c r="P2015" t="str">
        <f>VLOOKUP(Table58[[#This Row],[CONTROLN]],vlookup_table[],5,FALSE)</f>
        <v>T2</v>
      </c>
      <c r="Q2015">
        <f>VLOOKUP(Table58[[#This Row],[CONTROLN]],vlookup_table[],7,FALSE)</f>
        <v>17</v>
      </c>
      <c r="R2015">
        <f t="shared" si="93"/>
        <v>50</v>
      </c>
      <c r="S20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15" t="str">
        <f>IF(Table58[[#This Row],[GENDER]]="M","Hombre","Mujer")</f>
        <v>Hombre</v>
      </c>
      <c r="U2015" t="str">
        <f>_xlfn.CONCAT(Table58[[#This Row],[STATE]]," ", Table58[[#This Row],[DOMAIN]])</f>
        <v>TX T2</v>
      </c>
      <c r="V2015" s="2">
        <f t="shared" ca="1" si="94"/>
        <v>45915</v>
      </c>
      <c r="W2015" s="3">
        <f t="shared" ca="1" si="95"/>
        <v>45915.408431249998</v>
      </c>
      <c r="X2015">
        <f>ROUND(Table58[[#This Row],[AVGGIFT]],1)</f>
        <v>13.4</v>
      </c>
    </row>
    <row r="2016" spans="1:24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  <c r="N2016">
        <f>VLOOKUP(Table58[[#This Row],[CONTROLN]],vlookup_table[],2,FALSE)</f>
        <v>2</v>
      </c>
      <c r="O2016">
        <f>VLOOKUP(Table58[[#This Row],[CONTROLN]],vlookup_table[],4,FALSE)</f>
        <v>2702</v>
      </c>
      <c r="P2016" t="str">
        <f>VLOOKUP(Table58[[#This Row],[CONTROLN]],vlookup_table[],5,FALSE)</f>
        <v>S2</v>
      </c>
      <c r="Q2016">
        <f>VLOOKUP(Table58[[#This Row],[CONTROLN]],vlookup_table[],7,FALSE)</f>
        <v>5</v>
      </c>
      <c r="R2016">
        <f t="shared" si="93"/>
        <v>70</v>
      </c>
      <c r="S20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16" t="str">
        <f>IF(Table58[[#This Row],[GENDER]]="M","Hombre","Mujer")</f>
        <v>Mujer</v>
      </c>
      <c r="U2016" t="str">
        <f>_xlfn.CONCAT(Table58[[#This Row],[STATE]]," ", Table58[[#This Row],[DOMAIN]])</f>
        <v>MI S2</v>
      </c>
      <c r="V2016" s="2">
        <f t="shared" ca="1" si="94"/>
        <v>45915</v>
      </c>
      <c r="W2016" s="3">
        <f t="shared" ca="1" si="95"/>
        <v>45915.408431249998</v>
      </c>
      <c r="X2016">
        <f>ROUND(Table58[[#This Row],[AVGGIFT]],1)</f>
        <v>8.9</v>
      </c>
    </row>
    <row r="2017" spans="1:24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  <c r="N2017">
        <f>VLOOKUP(Table58[[#This Row],[CONTROLN]],vlookup_table[],2,FALSE)</f>
        <v>2</v>
      </c>
      <c r="O2017">
        <f>VLOOKUP(Table58[[#This Row],[CONTROLN]],vlookup_table[],4,FALSE)</f>
        <v>5801</v>
      </c>
      <c r="P2017" t="str">
        <f>VLOOKUP(Table58[[#This Row],[CONTROLN]],vlookup_table[],5,FALSE)</f>
        <v>T2</v>
      </c>
      <c r="Q2017">
        <f>VLOOKUP(Table58[[#This Row],[CONTROLN]],vlookup_table[],7,FALSE)</f>
        <v>20</v>
      </c>
      <c r="R2017">
        <f t="shared" si="93"/>
        <v>39</v>
      </c>
      <c r="S20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17" t="str">
        <f>IF(Table58[[#This Row],[GENDER]]="M","Hombre","Mujer")</f>
        <v>Mujer</v>
      </c>
      <c r="U2017" t="str">
        <f>_xlfn.CONCAT(Table58[[#This Row],[STATE]]," ", Table58[[#This Row],[DOMAIN]])</f>
        <v>FL T2</v>
      </c>
      <c r="V2017" s="2">
        <f t="shared" ca="1" si="94"/>
        <v>45915</v>
      </c>
      <c r="W2017" s="3">
        <f t="shared" ca="1" si="95"/>
        <v>45915.408431249998</v>
      </c>
      <c r="X2017">
        <f>ROUND(Table58[[#This Row],[AVGGIFT]],1)</f>
        <v>13.2</v>
      </c>
    </row>
    <row r="2018" spans="1:24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  <c r="N2018">
        <f>VLOOKUP(Table58[[#This Row],[CONTROLN]],vlookup_table[],2,FALSE)</f>
        <v>0</v>
      </c>
      <c r="O2018">
        <f>VLOOKUP(Table58[[#This Row],[CONTROLN]],vlookup_table[],4,FALSE)</f>
        <v>4212</v>
      </c>
      <c r="P2018" t="str">
        <f>VLOOKUP(Table58[[#This Row],[CONTROLN]],vlookup_table[],5,FALSE)</f>
        <v>C2</v>
      </c>
      <c r="Q2018">
        <f>VLOOKUP(Table58[[#This Row],[CONTROLN]],vlookup_table[],7,FALSE)</f>
        <v>14</v>
      </c>
      <c r="R2018">
        <f t="shared" si="93"/>
        <v>54</v>
      </c>
      <c r="S20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18" t="str">
        <f>IF(Table58[[#This Row],[GENDER]]="M","Hombre","Mujer")</f>
        <v>Mujer</v>
      </c>
      <c r="U2018" t="str">
        <f>_xlfn.CONCAT(Table58[[#This Row],[STATE]]," ", Table58[[#This Row],[DOMAIN]])</f>
        <v>CA C2</v>
      </c>
      <c r="V2018" s="2">
        <f t="shared" ca="1" si="94"/>
        <v>45915</v>
      </c>
      <c r="W2018" s="3">
        <f t="shared" ca="1" si="95"/>
        <v>45915.408431249998</v>
      </c>
      <c r="X2018">
        <f>ROUND(Table58[[#This Row],[AVGGIFT]],1)</f>
        <v>13.5</v>
      </c>
    </row>
    <row r="2019" spans="1:24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  <c r="N2019">
        <f>VLOOKUP(Table58[[#This Row],[CONTROLN]],vlookup_table[],2,FALSE)</f>
        <v>0</v>
      </c>
      <c r="O2019">
        <f>VLOOKUP(Table58[[#This Row],[CONTROLN]],vlookup_table[],4,FALSE)</f>
        <v>4212</v>
      </c>
      <c r="P2019" t="str">
        <f>VLOOKUP(Table58[[#This Row],[CONTROLN]],vlookup_table[],5,FALSE)</f>
        <v>C2</v>
      </c>
      <c r="Q2019">
        <f>VLOOKUP(Table58[[#This Row],[CONTROLN]],vlookup_table[],7,FALSE)</f>
        <v>14</v>
      </c>
      <c r="R2019">
        <f t="shared" si="93"/>
        <v>54</v>
      </c>
      <c r="S20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19" t="str">
        <f>IF(Table58[[#This Row],[GENDER]]="M","Hombre","Mujer")</f>
        <v>Mujer</v>
      </c>
      <c r="U2019" t="str">
        <f>_xlfn.CONCAT(Table58[[#This Row],[STATE]]," ", Table58[[#This Row],[DOMAIN]])</f>
        <v>CA C2</v>
      </c>
      <c r="V2019" s="2">
        <f t="shared" ca="1" si="94"/>
        <v>45915</v>
      </c>
      <c r="W2019" s="3">
        <f t="shared" ca="1" si="95"/>
        <v>45915.408431249998</v>
      </c>
      <c r="X2019">
        <f>ROUND(Table58[[#This Row],[AVGGIFT]],1)</f>
        <v>13.5</v>
      </c>
    </row>
    <row r="2020" spans="1:24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  <c r="N2020">
        <f>VLOOKUP(Table58[[#This Row],[CONTROLN]],vlookup_table[],2,FALSE)</f>
        <v>0</v>
      </c>
      <c r="O2020">
        <f>VLOOKUP(Table58[[#This Row],[CONTROLN]],vlookup_table[],4,FALSE)</f>
        <v>4212</v>
      </c>
      <c r="P2020" t="str">
        <f>VLOOKUP(Table58[[#This Row],[CONTROLN]],vlookup_table[],5,FALSE)</f>
        <v>C2</v>
      </c>
      <c r="Q2020">
        <f>VLOOKUP(Table58[[#This Row],[CONTROLN]],vlookup_table[],7,FALSE)</f>
        <v>14</v>
      </c>
      <c r="R2020">
        <f t="shared" si="93"/>
        <v>54</v>
      </c>
      <c r="S20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20" t="str">
        <f>IF(Table58[[#This Row],[GENDER]]="M","Hombre","Mujer")</f>
        <v>Mujer</v>
      </c>
      <c r="U2020" t="str">
        <f>_xlfn.CONCAT(Table58[[#This Row],[STATE]]," ", Table58[[#This Row],[DOMAIN]])</f>
        <v>CA C2</v>
      </c>
      <c r="V2020" s="2">
        <f t="shared" ca="1" si="94"/>
        <v>45915</v>
      </c>
      <c r="W2020" s="3">
        <f t="shared" ca="1" si="95"/>
        <v>45915.408431249998</v>
      </c>
      <c r="X2020">
        <f>ROUND(Table58[[#This Row],[AVGGIFT]],1)</f>
        <v>13.5</v>
      </c>
    </row>
    <row r="2021" spans="1:24" x14ac:dyDescent="0.35">
      <c r="A2021">
        <v>138311</v>
      </c>
      <c r="B2021" t="s">
        <v>56</v>
      </c>
      <c r="C2021" t="s">
        <v>17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  <c r="N2021">
        <f>VLOOKUP(Table58[[#This Row],[CONTROLN]],vlookup_table[],2,FALSE)</f>
        <v>2</v>
      </c>
      <c r="O2021">
        <f>VLOOKUP(Table58[[#This Row],[CONTROLN]],vlookup_table[],4,FALSE)</f>
        <v>1403</v>
      </c>
      <c r="P2021" t="str">
        <f>VLOOKUP(Table58[[#This Row],[CONTROLN]],vlookup_table[],5,FALSE)</f>
        <v>S1</v>
      </c>
      <c r="Q2021">
        <f>VLOOKUP(Table58[[#This Row],[CONTROLN]],vlookup_table[],7,FALSE)</f>
        <v>20</v>
      </c>
      <c r="R2021">
        <f t="shared" si="93"/>
        <v>83</v>
      </c>
      <c r="S20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21" t="str">
        <f>IF(Table58[[#This Row],[GENDER]]="M","Hombre","Mujer")</f>
        <v>Mujer</v>
      </c>
      <c r="U2021" t="str">
        <f>_xlfn.CONCAT(Table58[[#This Row],[STATE]]," ", Table58[[#This Row],[DOMAIN]])</f>
        <v>AZ S1</v>
      </c>
      <c r="V2021" s="2">
        <f t="shared" ca="1" si="94"/>
        <v>45915</v>
      </c>
      <c r="W2021" s="3">
        <f t="shared" ca="1" si="95"/>
        <v>45915.408431249998</v>
      </c>
      <c r="X2021">
        <f>ROUND(Table58[[#This Row],[AVGGIFT]],1)</f>
        <v>9.8000000000000007</v>
      </c>
    </row>
    <row r="2022" spans="1:24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  <c r="N2022">
        <f>VLOOKUP(Table58[[#This Row],[CONTROLN]],vlookup_table[],2,FALSE)</f>
        <v>0</v>
      </c>
      <c r="O2022">
        <f>VLOOKUP(Table58[[#This Row],[CONTROLN]],vlookup_table[],4,FALSE)</f>
        <v>0</v>
      </c>
      <c r="P2022" t="str">
        <f>VLOOKUP(Table58[[#This Row],[CONTROLN]],vlookup_table[],5,FALSE)</f>
        <v>T2</v>
      </c>
      <c r="Q2022">
        <f>VLOOKUP(Table58[[#This Row],[CONTROLN]],vlookup_table[],7,FALSE)</f>
        <v>5</v>
      </c>
      <c r="R2022" t="str">
        <f t="shared" si="93"/>
        <v/>
      </c>
      <c r="S20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22" t="str">
        <f>IF(Table58[[#This Row],[GENDER]]="M","Hombre","Mujer")</f>
        <v>Hombre</v>
      </c>
      <c r="U2022" t="str">
        <f>_xlfn.CONCAT(Table58[[#This Row],[STATE]]," ", Table58[[#This Row],[DOMAIN]])</f>
        <v>TX T2</v>
      </c>
      <c r="V2022" s="2">
        <f t="shared" ca="1" si="94"/>
        <v>45915</v>
      </c>
      <c r="W2022" s="3">
        <f t="shared" ca="1" si="95"/>
        <v>45915.408431249998</v>
      </c>
      <c r="X2022">
        <f>ROUND(Table58[[#This Row],[AVGGIFT]],1)</f>
        <v>5.2</v>
      </c>
    </row>
    <row r="2023" spans="1:24" x14ac:dyDescent="0.35">
      <c r="A2023">
        <v>135341</v>
      </c>
      <c r="B2023" t="s">
        <v>56</v>
      </c>
      <c r="C2023" t="s">
        <v>17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  <c r="N2023">
        <f>VLOOKUP(Table58[[#This Row],[CONTROLN]],vlookup_table[],2,FALSE)</f>
        <v>0</v>
      </c>
      <c r="O2023">
        <f>VLOOKUP(Table58[[#This Row],[CONTROLN]],vlookup_table[],4,FALSE)</f>
        <v>0</v>
      </c>
      <c r="P2023" t="str">
        <f>VLOOKUP(Table58[[#This Row],[CONTROLN]],vlookup_table[],5,FALSE)</f>
        <v>C2</v>
      </c>
      <c r="Q2023">
        <f>VLOOKUP(Table58[[#This Row],[CONTROLN]],vlookup_table[],7,FALSE)</f>
        <v>12</v>
      </c>
      <c r="R2023" t="str">
        <f t="shared" si="93"/>
        <v/>
      </c>
      <c r="S20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23" t="str">
        <f>IF(Table58[[#This Row],[GENDER]]="M","Hombre","Mujer")</f>
        <v>Mujer</v>
      </c>
      <c r="U2023" t="str">
        <f>_xlfn.CONCAT(Table58[[#This Row],[STATE]]," ", Table58[[#This Row],[DOMAIN]])</f>
        <v>AZ C2</v>
      </c>
      <c r="V2023" s="2">
        <f t="shared" ca="1" si="94"/>
        <v>45915</v>
      </c>
      <c r="W2023" s="3">
        <f t="shared" ca="1" si="95"/>
        <v>45915.408431249998</v>
      </c>
      <c r="X2023">
        <f>ROUND(Table58[[#This Row],[AVGGIFT]],1)</f>
        <v>12.9</v>
      </c>
    </row>
    <row r="2024" spans="1:24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  <c r="N2024">
        <f>VLOOKUP(Table58[[#This Row],[CONTROLN]],vlookup_table[],2,FALSE)</f>
        <v>0</v>
      </c>
      <c r="O2024">
        <f>VLOOKUP(Table58[[#This Row],[CONTROLN]],vlookup_table[],4,FALSE)</f>
        <v>3212</v>
      </c>
      <c r="P2024" t="str">
        <f>VLOOKUP(Table58[[#This Row],[CONTROLN]],vlookup_table[],5,FALSE)</f>
        <v>T3</v>
      </c>
      <c r="Q2024">
        <f>VLOOKUP(Table58[[#This Row],[CONTROLN]],vlookup_table[],7,FALSE)</f>
        <v>11</v>
      </c>
      <c r="R2024">
        <f t="shared" si="93"/>
        <v>64</v>
      </c>
      <c r="S20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24" t="str">
        <f>IF(Table58[[#This Row],[GENDER]]="M","Hombre","Mujer")</f>
        <v>Mujer</v>
      </c>
      <c r="U2024" t="str">
        <f>_xlfn.CONCAT(Table58[[#This Row],[STATE]]," ", Table58[[#This Row],[DOMAIN]])</f>
        <v>TX T3</v>
      </c>
      <c r="V2024" s="2">
        <f t="shared" ca="1" si="94"/>
        <v>45915</v>
      </c>
      <c r="W2024" s="3">
        <f t="shared" ca="1" si="95"/>
        <v>45915.408431249998</v>
      </c>
      <c r="X2024">
        <f>ROUND(Table58[[#This Row],[AVGGIFT]],1)</f>
        <v>8.1</v>
      </c>
    </row>
    <row r="2025" spans="1:24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  <c r="N2025">
        <f>VLOOKUP(Table58[[#This Row],[CONTROLN]],vlookup_table[],2,FALSE)</f>
        <v>0</v>
      </c>
      <c r="O2025">
        <f>VLOOKUP(Table58[[#This Row],[CONTROLN]],vlookup_table[],4,FALSE)</f>
        <v>0</v>
      </c>
      <c r="P2025" t="str">
        <f>VLOOKUP(Table58[[#This Row],[CONTROLN]],vlookup_table[],5,FALSE)</f>
        <v>S1</v>
      </c>
      <c r="Q2025">
        <f>VLOOKUP(Table58[[#This Row],[CONTROLN]],vlookup_table[],7,FALSE)</f>
        <v>45</v>
      </c>
      <c r="R2025" t="str">
        <f t="shared" si="93"/>
        <v/>
      </c>
      <c r="S20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25" t="str">
        <f>IF(Table58[[#This Row],[GENDER]]="M","Hombre","Mujer")</f>
        <v>Mujer</v>
      </c>
      <c r="U2025" t="str">
        <f>_xlfn.CONCAT(Table58[[#This Row],[STATE]]," ", Table58[[#This Row],[DOMAIN]])</f>
        <v>CA S1</v>
      </c>
      <c r="V2025" s="2">
        <f t="shared" ca="1" si="94"/>
        <v>45915</v>
      </c>
      <c r="W2025" s="3">
        <f t="shared" ca="1" si="95"/>
        <v>45915.408431249998</v>
      </c>
      <c r="X2025">
        <f>ROUND(Table58[[#This Row],[AVGGIFT]],1)</f>
        <v>23.7</v>
      </c>
    </row>
    <row r="2026" spans="1:24" x14ac:dyDescent="0.35">
      <c r="A2026">
        <v>48527</v>
      </c>
      <c r="B2026" t="s">
        <v>44</v>
      </c>
      <c r="C2026" t="s">
        <v>14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  <c r="N2026">
        <f>VLOOKUP(Table58[[#This Row],[CONTROLN]],vlookup_table[],2,FALSE)</f>
        <v>2</v>
      </c>
      <c r="O2026">
        <f>VLOOKUP(Table58[[#This Row],[CONTROLN]],vlookup_table[],4,FALSE)</f>
        <v>0</v>
      </c>
      <c r="P2026" t="str">
        <f>VLOOKUP(Table58[[#This Row],[CONTROLN]],vlookup_table[],5,FALSE)</f>
        <v>R3</v>
      </c>
      <c r="Q2026">
        <f>VLOOKUP(Table58[[#This Row],[CONTROLN]],vlookup_table[],7,FALSE)</f>
        <v>3</v>
      </c>
      <c r="R2026" t="str">
        <f t="shared" si="93"/>
        <v/>
      </c>
      <c r="S20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26" t="str">
        <f>IF(Table58[[#This Row],[GENDER]]="M","Hombre","Mujer")</f>
        <v>Hombre</v>
      </c>
      <c r="U2026" t="str">
        <f>_xlfn.CONCAT(Table58[[#This Row],[STATE]]," ", Table58[[#This Row],[DOMAIN]])</f>
        <v>AL R3</v>
      </c>
      <c r="V2026" s="2">
        <f t="shared" ca="1" si="94"/>
        <v>45915</v>
      </c>
      <c r="W2026" s="3">
        <f t="shared" ca="1" si="95"/>
        <v>45915.408431249998</v>
      </c>
      <c r="X2026">
        <f>ROUND(Table58[[#This Row],[AVGGIFT]],1)</f>
        <v>4.4000000000000004</v>
      </c>
    </row>
    <row r="2027" spans="1:24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  <c r="N2027">
        <f>VLOOKUP(Table58[[#This Row],[CONTROLN]],vlookup_table[],2,FALSE)</f>
        <v>0</v>
      </c>
      <c r="O2027">
        <f>VLOOKUP(Table58[[#This Row],[CONTROLN]],vlookup_table[],4,FALSE)</f>
        <v>5501</v>
      </c>
      <c r="P2027" t="str">
        <f>VLOOKUP(Table58[[#This Row],[CONTROLN]],vlookup_table[],5,FALSE)</f>
        <v>R2</v>
      </c>
      <c r="Q2027">
        <f>VLOOKUP(Table58[[#This Row],[CONTROLN]],vlookup_table[],7,FALSE)</f>
        <v>5</v>
      </c>
      <c r="R2027">
        <f t="shared" si="93"/>
        <v>42</v>
      </c>
      <c r="S20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27" t="str">
        <f>IF(Table58[[#This Row],[GENDER]]="M","Hombre","Mujer")</f>
        <v>Mujer</v>
      </c>
      <c r="U2027" t="str">
        <f>_xlfn.CONCAT(Table58[[#This Row],[STATE]]," ", Table58[[#This Row],[DOMAIN]])</f>
        <v>CA R2</v>
      </c>
      <c r="V2027" s="2">
        <f t="shared" ca="1" si="94"/>
        <v>45915</v>
      </c>
      <c r="W2027" s="3">
        <f t="shared" ca="1" si="95"/>
        <v>45915.408431249998</v>
      </c>
      <c r="X2027">
        <f>ROUND(Table58[[#This Row],[AVGGIFT]],1)</f>
        <v>6.7</v>
      </c>
    </row>
    <row r="2028" spans="1:24" x14ac:dyDescent="0.35">
      <c r="A2028">
        <v>50122</v>
      </c>
      <c r="B2028" t="s">
        <v>108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  <c r="N2028">
        <f>VLOOKUP(Table58[[#This Row],[CONTROLN]],vlookup_table[],2,FALSE)</f>
        <v>2</v>
      </c>
      <c r="O2028">
        <f>VLOOKUP(Table58[[#This Row],[CONTROLN]],vlookup_table[],4,FALSE)</f>
        <v>0</v>
      </c>
      <c r="P2028" t="str">
        <f>VLOOKUP(Table58[[#This Row],[CONTROLN]],vlookup_table[],5,FALSE)</f>
        <v>T1</v>
      </c>
      <c r="Q2028">
        <f>VLOOKUP(Table58[[#This Row],[CONTROLN]],vlookup_table[],7,FALSE)</f>
        <v>10</v>
      </c>
      <c r="R2028" t="str">
        <f t="shared" si="93"/>
        <v/>
      </c>
      <c r="S20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28" t="str">
        <f>IF(Table58[[#This Row],[GENDER]]="M","Hombre","Mujer")</f>
        <v>Mujer</v>
      </c>
      <c r="U2028" t="str">
        <f>_xlfn.CONCAT(Table58[[#This Row],[STATE]]," ", Table58[[#This Row],[DOMAIN]])</f>
        <v>TE T1</v>
      </c>
      <c r="V2028" s="2">
        <f t="shared" ca="1" si="94"/>
        <v>45915</v>
      </c>
      <c r="W2028" s="3">
        <f t="shared" ca="1" si="95"/>
        <v>45915.408431249998</v>
      </c>
      <c r="X2028">
        <f>ROUND(Table58[[#This Row],[AVGGIFT]],1)</f>
        <v>9.3000000000000007</v>
      </c>
    </row>
    <row r="2029" spans="1:24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  <c r="N2029">
        <f>VLOOKUP(Table58[[#This Row],[CONTROLN]],vlookup_table[],2,FALSE)</f>
        <v>0</v>
      </c>
      <c r="O2029">
        <f>VLOOKUP(Table58[[#This Row],[CONTROLN]],vlookup_table[],4,FALSE)</f>
        <v>2201</v>
      </c>
      <c r="P2029" t="str">
        <f>VLOOKUP(Table58[[#This Row],[CONTROLN]],vlookup_table[],5,FALSE)</f>
        <v>S1</v>
      </c>
      <c r="Q2029">
        <f>VLOOKUP(Table58[[#This Row],[CONTROLN]],vlookup_table[],7,FALSE)</f>
        <v>5</v>
      </c>
      <c r="R2029">
        <f t="shared" si="93"/>
        <v>75</v>
      </c>
      <c r="S20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29" t="str">
        <f>IF(Table58[[#This Row],[GENDER]]="M","Hombre","Mujer")</f>
        <v>Mujer</v>
      </c>
      <c r="U2029" t="str">
        <f>_xlfn.CONCAT(Table58[[#This Row],[STATE]]," ", Table58[[#This Row],[DOMAIN]])</f>
        <v>IL S1</v>
      </c>
      <c r="V2029" s="2">
        <f t="shared" ca="1" si="94"/>
        <v>45915</v>
      </c>
      <c r="W2029" s="3">
        <f t="shared" ca="1" si="95"/>
        <v>45915.408431249998</v>
      </c>
      <c r="X2029">
        <f>ROUND(Table58[[#This Row],[AVGGIFT]],1)</f>
        <v>5.8</v>
      </c>
    </row>
    <row r="2030" spans="1:24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  <c r="N2030">
        <f>VLOOKUP(Table58[[#This Row],[CONTROLN]],vlookup_table[],2,FALSE)</f>
        <v>2</v>
      </c>
      <c r="O2030">
        <f>VLOOKUP(Table58[[#This Row],[CONTROLN]],vlookup_table[],4,FALSE)</f>
        <v>2601</v>
      </c>
      <c r="P2030" t="str">
        <f>VLOOKUP(Table58[[#This Row],[CONTROLN]],vlookup_table[],5,FALSE)</f>
        <v>C1</v>
      </c>
      <c r="Q2030">
        <f>VLOOKUP(Table58[[#This Row],[CONTROLN]],vlookup_table[],7,FALSE)</f>
        <v>5</v>
      </c>
      <c r="R2030">
        <f t="shared" si="93"/>
        <v>71</v>
      </c>
      <c r="S20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30" t="str">
        <f>IF(Table58[[#This Row],[GENDER]]="M","Hombre","Mujer")</f>
        <v>Mujer</v>
      </c>
      <c r="U2030" t="str">
        <f>_xlfn.CONCAT(Table58[[#This Row],[STATE]]," ", Table58[[#This Row],[DOMAIN]])</f>
        <v>AL C1</v>
      </c>
      <c r="V2030" s="2">
        <f t="shared" ca="1" si="94"/>
        <v>45915</v>
      </c>
      <c r="W2030" s="3">
        <f t="shared" ca="1" si="95"/>
        <v>45915.408431249998</v>
      </c>
      <c r="X2030">
        <f>ROUND(Table58[[#This Row],[AVGGIFT]],1)</f>
        <v>4.0999999999999996</v>
      </c>
    </row>
    <row r="2031" spans="1:24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  <c r="N2031">
        <f>VLOOKUP(Table58[[#This Row],[CONTROLN]],vlookup_table[],2,FALSE)</f>
        <v>0</v>
      </c>
      <c r="O2031">
        <f>VLOOKUP(Table58[[#This Row],[CONTROLN]],vlookup_table[],4,FALSE)</f>
        <v>5308</v>
      </c>
      <c r="P2031" t="str">
        <f>VLOOKUP(Table58[[#This Row],[CONTROLN]],vlookup_table[],5,FALSE)</f>
        <v>S2</v>
      </c>
      <c r="Q2031">
        <f>VLOOKUP(Table58[[#This Row],[CONTROLN]],vlookup_table[],7,FALSE)</f>
        <v>15</v>
      </c>
      <c r="R2031">
        <f t="shared" si="93"/>
        <v>43</v>
      </c>
      <c r="S20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31" t="str">
        <f>IF(Table58[[#This Row],[GENDER]]="M","Hombre","Mujer")</f>
        <v>Mujer</v>
      </c>
      <c r="U2031" t="str">
        <f>_xlfn.CONCAT(Table58[[#This Row],[STATE]]," ", Table58[[#This Row],[DOMAIN]])</f>
        <v>IL S2</v>
      </c>
      <c r="V2031" s="2">
        <f t="shared" ca="1" si="94"/>
        <v>45915</v>
      </c>
      <c r="W2031" s="3">
        <f t="shared" ca="1" si="95"/>
        <v>45915.408431249998</v>
      </c>
      <c r="X2031">
        <f>ROUND(Table58[[#This Row],[AVGGIFT]],1)</f>
        <v>10.4</v>
      </c>
    </row>
    <row r="2032" spans="1:24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  <c r="N2032">
        <f>VLOOKUP(Table58[[#This Row],[CONTROLN]],vlookup_table[],2,FALSE)</f>
        <v>1</v>
      </c>
      <c r="O2032">
        <f>VLOOKUP(Table58[[#This Row],[CONTROLN]],vlookup_table[],4,FALSE)</f>
        <v>3405</v>
      </c>
      <c r="P2032" t="str">
        <f>VLOOKUP(Table58[[#This Row],[CONTROLN]],vlookup_table[],5,FALSE)</f>
        <v>C1</v>
      </c>
      <c r="Q2032">
        <f>VLOOKUP(Table58[[#This Row],[CONTROLN]],vlookup_table[],7,FALSE)</f>
        <v>15</v>
      </c>
      <c r="R2032">
        <f t="shared" si="93"/>
        <v>63</v>
      </c>
      <c r="S20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32" t="str">
        <f>IF(Table58[[#This Row],[GENDER]]="M","Hombre","Mujer")</f>
        <v>Hombre</v>
      </c>
      <c r="U2032" t="str">
        <f>_xlfn.CONCAT(Table58[[#This Row],[STATE]]," ", Table58[[#This Row],[DOMAIN]])</f>
        <v>MO C1</v>
      </c>
      <c r="V2032" s="2">
        <f t="shared" ca="1" si="94"/>
        <v>45915</v>
      </c>
      <c r="W2032" s="3">
        <f t="shared" ca="1" si="95"/>
        <v>45915.408431249998</v>
      </c>
      <c r="X2032">
        <f>ROUND(Table58[[#This Row],[AVGGIFT]],1)</f>
        <v>10.1</v>
      </c>
    </row>
    <row r="2033" spans="1:24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  <c r="N2033">
        <f>VLOOKUP(Table58[[#This Row],[CONTROLN]],vlookup_table[],2,FALSE)</f>
        <v>0</v>
      </c>
      <c r="O2033">
        <f>VLOOKUP(Table58[[#This Row],[CONTROLN]],vlookup_table[],4,FALSE)</f>
        <v>4501</v>
      </c>
      <c r="P2033" t="str">
        <f>VLOOKUP(Table58[[#This Row],[CONTROLN]],vlookup_table[],5,FALSE)</f>
        <v/>
      </c>
      <c r="Q2033">
        <f>VLOOKUP(Table58[[#This Row],[CONTROLN]],vlookup_table[],7,FALSE)</f>
        <v>10</v>
      </c>
      <c r="R2033">
        <f t="shared" si="93"/>
        <v>52</v>
      </c>
      <c r="S203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033" t="str">
        <f>IF(Table58[[#This Row],[GENDER]]="M","Hombre","Mujer")</f>
        <v>Mujer</v>
      </c>
      <c r="U2033" t="str">
        <f>_xlfn.CONCAT(Table58[[#This Row],[STATE]]," ", Table58[[#This Row],[DOMAIN]])</f>
        <v xml:space="preserve">GA </v>
      </c>
      <c r="V2033" s="2">
        <f t="shared" ca="1" si="94"/>
        <v>45915</v>
      </c>
      <c r="W2033" s="3">
        <f t="shared" ca="1" si="95"/>
        <v>45915.408431249998</v>
      </c>
      <c r="X2033">
        <f>ROUND(Table58[[#This Row],[AVGGIFT]],1)</f>
        <v>9</v>
      </c>
    </row>
    <row r="2034" spans="1:24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  <c r="N2034">
        <f>VLOOKUP(Table58[[#This Row],[CONTROLN]],vlookup_table[],2,FALSE)</f>
        <v>0</v>
      </c>
      <c r="O2034">
        <f>VLOOKUP(Table58[[#This Row],[CONTROLN]],vlookup_table[],4,FALSE)</f>
        <v>7001</v>
      </c>
      <c r="P2034" t="str">
        <f>VLOOKUP(Table58[[#This Row],[CONTROLN]],vlookup_table[],5,FALSE)</f>
        <v>S2</v>
      </c>
      <c r="Q2034">
        <f>VLOOKUP(Table58[[#This Row],[CONTROLN]],vlookup_table[],7,FALSE)</f>
        <v>18</v>
      </c>
      <c r="R2034">
        <f t="shared" si="93"/>
        <v>27</v>
      </c>
      <c r="S20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34" t="str">
        <f>IF(Table58[[#This Row],[GENDER]]="M","Hombre","Mujer")</f>
        <v>Hombre</v>
      </c>
      <c r="U2034" t="str">
        <f>_xlfn.CONCAT(Table58[[#This Row],[STATE]]," ", Table58[[#This Row],[DOMAIN]])</f>
        <v>NV S2</v>
      </c>
      <c r="V2034" s="2">
        <f t="shared" ca="1" si="94"/>
        <v>45915</v>
      </c>
      <c r="W2034" s="3">
        <f t="shared" ca="1" si="95"/>
        <v>45915.408431249998</v>
      </c>
      <c r="X2034">
        <f>ROUND(Table58[[#This Row],[AVGGIFT]],1)</f>
        <v>11.6</v>
      </c>
    </row>
    <row r="2035" spans="1:24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  <c r="N2035">
        <f>VLOOKUP(Table58[[#This Row],[CONTROLN]],vlookup_table[],2,FALSE)</f>
        <v>1</v>
      </c>
      <c r="O2035">
        <f>VLOOKUP(Table58[[#This Row],[CONTROLN]],vlookup_table[],4,FALSE)</f>
        <v>0</v>
      </c>
      <c r="P2035" t="str">
        <f>VLOOKUP(Table58[[#This Row],[CONTROLN]],vlookup_table[],5,FALSE)</f>
        <v>T2</v>
      </c>
      <c r="Q2035">
        <f>VLOOKUP(Table58[[#This Row],[CONTROLN]],vlookup_table[],7,FALSE)</f>
        <v>7</v>
      </c>
      <c r="R2035" t="str">
        <f t="shared" si="93"/>
        <v/>
      </c>
      <c r="S20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35" t="str">
        <f>IF(Table58[[#This Row],[GENDER]]="M","Hombre","Mujer")</f>
        <v>Hombre</v>
      </c>
      <c r="U2035" t="str">
        <f>_xlfn.CONCAT(Table58[[#This Row],[STATE]]," ", Table58[[#This Row],[DOMAIN]])</f>
        <v>SC T2</v>
      </c>
      <c r="V2035" s="2">
        <f t="shared" ca="1" si="94"/>
        <v>45915</v>
      </c>
      <c r="W2035" s="3">
        <f t="shared" ca="1" si="95"/>
        <v>45915.408431249998</v>
      </c>
      <c r="X2035">
        <f>ROUND(Table58[[#This Row],[AVGGIFT]],1)</f>
        <v>5</v>
      </c>
    </row>
    <row r="2036" spans="1:24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  <c r="N2036">
        <f>VLOOKUP(Table58[[#This Row],[CONTROLN]],vlookup_table[],2,FALSE)</f>
        <v>2</v>
      </c>
      <c r="O2036">
        <f>VLOOKUP(Table58[[#This Row],[CONTROLN]],vlookup_table[],4,FALSE)</f>
        <v>2912</v>
      </c>
      <c r="P2036" t="str">
        <f>VLOOKUP(Table58[[#This Row],[CONTROLN]],vlookup_table[],5,FALSE)</f>
        <v>R2</v>
      </c>
      <c r="Q2036">
        <f>VLOOKUP(Table58[[#This Row],[CONTROLN]],vlookup_table[],7,FALSE)</f>
        <v>15</v>
      </c>
      <c r="R2036">
        <f t="shared" si="93"/>
        <v>67</v>
      </c>
      <c r="S20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36" t="str">
        <f>IF(Table58[[#This Row],[GENDER]]="M","Hombre","Mujer")</f>
        <v>Mujer</v>
      </c>
      <c r="U2036" t="str">
        <f>_xlfn.CONCAT(Table58[[#This Row],[STATE]]," ", Table58[[#This Row],[DOMAIN]])</f>
        <v>LA R2</v>
      </c>
      <c r="V2036" s="2">
        <f t="shared" ca="1" si="94"/>
        <v>45915</v>
      </c>
      <c r="W2036" s="3">
        <f t="shared" ca="1" si="95"/>
        <v>45915.408431249998</v>
      </c>
      <c r="X2036">
        <f>ROUND(Table58[[#This Row],[AVGGIFT]],1)</f>
        <v>8.1999999999999993</v>
      </c>
    </row>
    <row r="2037" spans="1:24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  <c r="N2037">
        <f>VLOOKUP(Table58[[#This Row],[CONTROLN]],vlookup_table[],2,FALSE)</f>
        <v>1</v>
      </c>
      <c r="O2037">
        <f>VLOOKUP(Table58[[#This Row],[CONTROLN]],vlookup_table[],4,FALSE)</f>
        <v>0</v>
      </c>
      <c r="P2037" t="str">
        <f>VLOOKUP(Table58[[#This Row],[CONTROLN]],vlookup_table[],5,FALSE)</f>
        <v>S1</v>
      </c>
      <c r="Q2037">
        <f>VLOOKUP(Table58[[#This Row],[CONTROLN]],vlookup_table[],7,FALSE)</f>
        <v>20</v>
      </c>
      <c r="R2037" t="str">
        <f t="shared" si="93"/>
        <v/>
      </c>
      <c r="S20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37" t="str">
        <f>IF(Table58[[#This Row],[GENDER]]="M","Hombre","Mujer")</f>
        <v>Hombre</v>
      </c>
      <c r="U2037" t="str">
        <f>_xlfn.CONCAT(Table58[[#This Row],[STATE]]," ", Table58[[#This Row],[DOMAIN]])</f>
        <v>NM S1</v>
      </c>
      <c r="V2037" s="2">
        <f t="shared" ca="1" si="94"/>
        <v>45915</v>
      </c>
      <c r="W2037" s="3">
        <f t="shared" ca="1" si="95"/>
        <v>45915.408431249998</v>
      </c>
      <c r="X2037">
        <f>ROUND(Table58[[#This Row],[AVGGIFT]],1)</f>
        <v>20</v>
      </c>
    </row>
    <row r="2038" spans="1:24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  <c r="N2038">
        <f>VLOOKUP(Table58[[#This Row],[CONTROLN]],vlookup_table[],2,FALSE)</f>
        <v>28</v>
      </c>
      <c r="O2038">
        <f>VLOOKUP(Table58[[#This Row],[CONTROLN]],vlookup_table[],4,FALSE)</f>
        <v>2401</v>
      </c>
      <c r="P2038" t="str">
        <f>VLOOKUP(Table58[[#This Row],[CONTROLN]],vlookup_table[],5,FALSE)</f>
        <v>U3</v>
      </c>
      <c r="Q2038">
        <f>VLOOKUP(Table58[[#This Row],[CONTROLN]],vlookup_table[],7,FALSE)</f>
        <v>10</v>
      </c>
      <c r="R2038">
        <f t="shared" si="93"/>
        <v>73</v>
      </c>
      <c r="S20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38" t="str">
        <f>IF(Table58[[#This Row],[GENDER]]="M","Hombre","Mujer")</f>
        <v>Mujer</v>
      </c>
      <c r="U2038" t="str">
        <f>_xlfn.CONCAT(Table58[[#This Row],[STATE]]," ", Table58[[#This Row],[DOMAIN]])</f>
        <v>CA U3</v>
      </c>
      <c r="V2038" s="2">
        <f t="shared" ca="1" si="94"/>
        <v>45915</v>
      </c>
      <c r="W2038" s="3">
        <f t="shared" ca="1" si="95"/>
        <v>45915.408431249998</v>
      </c>
      <c r="X2038">
        <f>ROUND(Table58[[#This Row],[AVGGIFT]],1)</f>
        <v>8.3000000000000007</v>
      </c>
    </row>
    <row r="2039" spans="1:24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  <c r="N2039">
        <f>VLOOKUP(Table58[[#This Row],[CONTROLN]],vlookup_table[],2,FALSE)</f>
        <v>3</v>
      </c>
      <c r="O2039">
        <f>VLOOKUP(Table58[[#This Row],[CONTROLN]],vlookup_table[],4,FALSE)</f>
        <v>5601</v>
      </c>
      <c r="P2039" t="str">
        <f>VLOOKUP(Table58[[#This Row],[CONTROLN]],vlookup_table[],5,FALSE)</f>
        <v>S1</v>
      </c>
      <c r="Q2039">
        <f>VLOOKUP(Table58[[#This Row],[CONTROLN]],vlookup_table[],7,FALSE)</f>
        <v>5</v>
      </c>
      <c r="R2039">
        <f t="shared" si="93"/>
        <v>41</v>
      </c>
      <c r="S20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39" t="str">
        <f>IF(Table58[[#This Row],[GENDER]]="M","Hombre","Mujer")</f>
        <v>Mujer</v>
      </c>
      <c r="U2039" t="str">
        <f>_xlfn.CONCAT(Table58[[#This Row],[STATE]]," ", Table58[[#This Row],[DOMAIN]])</f>
        <v>MN S1</v>
      </c>
      <c r="V2039" s="2">
        <f t="shared" ca="1" si="94"/>
        <v>45915</v>
      </c>
      <c r="W2039" s="3">
        <f t="shared" ca="1" si="95"/>
        <v>45915.408431249998</v>
      </c>
      <c r="X2039">
        <f>ROUND(Table58[[#This Row],[AVGGIFT]],1)</f>
        <v>5.5</v>
      </c>
    </row>
    <row r="2040" spans="1:24" x14ac:dyDescent="0.35">
      <c r="A2040">
        <v>168186</v>
      </c>
      <c r="B2040" t="s">
        <v>22</v>
      </c>
      <c r="C2040" t="s">
        <v>109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  <c r="N2040">
        <f>VLOOKUP(Table58[[#This Row],[CONTROLN]],vlookup_table[],2,FALSE)</f>
        <v>0</v>
      </c>
      <c r="O2040">
        <f>VLOOKUP(Table58[[#This Row],[CONTROLN]],vlookup_table[],4,FALSE)</f>
        <v>0</v>
      </c>
      <c r="P2040" t="str">
        <f>VLOOKUP(Table58[[#This Row],[CONTROLN]],vlookup_table[],5,FALSE)</f>
        <v>U1</v>
      </c>
      <c r="Q2040">
        <f>VLOOKUP(Table58[[#This Row],[CONTROLN]],vlookup_table[],7,FALSE)</f>
        <v>10</v>
      </c>
      <c r="R2040" t="str">
        <f t="shared" si="93"/>
        <v/>
      </c>
      <c r="S20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40" t="str">
        <f>IF(Table58[[#This Row],[GENDER]]="M","Hombre","Mujer")</f>
        <v>Mujer</v>
      </c>
      <c r="U2040" t="str">
        <f>_xlfn.CONCAT(Table58[[#This Row],[STATE]]," ", Table58[[#This Row],[DOMAIN]])</f>
        <v>CA U1</v>
      </c>
      <c r="V2040" s="2">
        <f t="shared" ca="1" si="94"/>
        <v>45915</v>
      </c>
      <c r="W2040" s="3">
        <f t="shared" ca="1" si="95"/>
        <v>45915.408431249998</v>
      </c>
      <c r="X2040">
        <f>ROUND(Table58[[#This Row],[AVGGIFT]],1)</f>
        <v>20</v>
      </c>
    </row>
    <row r="2041" spans="1:24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  <c r="N2041">
        <f>VLOOKUP(Table58[[#This Row],[CONTROLN]],vlookup_table[],2,FALSE)</f>
        <v>0</v>
      </c>
      <c r="O2041">
        <f>VLOOKUP(Table58[[#This Row],[CONTROLN]],vlookup_table[],4,FALSE)</f>
        <v>6201</v>
      </c>
      <c r="P2041" t="str">
        <f>VLOOKUP(Table58[[#This Row],[CONTROLN]],vlookup_table[],5,FALSE)</f>
        <v>U4</v>
      </c>
      <c r="Q2041">
        <f>VLOOKUP(Table58[[#This Row],[CONTROLN]],vlookup_table[],7,FALSE)</f>
        <v>10</v>
      </c>
      <c r="R2041">
        <f t="shared" si="93"/>
        <v>35</v>
      </c>
      <c r="S20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41" t="str">
        <f>IF(Table58[[#This Row],[GENDER]]="M","Hombre","Mujer")</f>
        <v>Mujer</v>
      </c>
      <c r="U2041" t="str">
        <f>_xlfn.CONCAT(Table58[[#This Row],[STATE]]," ", Table58[[#This Row],[DOMAIN]])</f>
        <v>IL U4</v>
      </c>
      <c r="V2041" s="2">
        <f t="shared" ca="1" si="94"/>
        <v>45915</v>
      </c>
      <c r="W2041" s="3">
        <f t="shared" ca="1" si="95"/>
        <v>45915.408431249998</v>
      </c>
      <c r="X2041">
        <f>ROUND(Table58[[#This Row],[AVGGIFT]],1)</f>
        <v>12.5</v>
      </c>
    </row>
    <row r="2042" spans="1:24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  <c r="N2042">
        <f>VLOOKUP(Table58[[#This Row],[CONTROLN]],vlookup_table[],2,FALSE)</f>
        <v>0</v>
      </c>
      <c r="O2042">
        <f>VLOOKUP(Table58[[#This Row],[CONTROLN]],vlookup_table[],4,FALSE)</f>
        <v>2601</v>
      </c>
      <c r="P2042" t="str">
        <f>VLOOKUP(Table58[[#This Row],[CONTROLN]],vlookup_table[],5,FALSE)</f>
        <v>U1</v>
      </c>
      <c r="Q2042">
        <f>VLOOKUP(Table58[[#This Row],[CONTROLN]],vlookup_table[],7,FALSE)</f>
        <v>7</v>
      </c>
      <c r="R2042">
        <f t="shared" si="93"/>
        <v>71</v>
      </c>
      <c r="S20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042" t="str">
        <f>IF(Table58[[#This Row],[GENDER]]="M","Hombre","Mujer")</f>
        <v>Mujer</v>
      </c>
      <c r="U2042" t="str">
        <f>_xlfn.CONCAT(Table58[[#This Row],[STATE]]," ", Table58[[#This Row],[DOMAIN]])</f>
        <v>CA U1</v>
      </c>
      <c r="V2042" s="2">
        <f t="shared" ca="1" si="94"/>
        <v>45915</v>
      </c>
      <c r="W2042" s="3">
        <f t="shared" ca="1" si="95"/>
        <v>45915.408431249998</v>
      </c>
      <c r="X2042">
        <f>ROUND(Table58[[#This Row],[AVGGIFT]],1)</f>
        <v>7</v>
      </c>
    </row>
    <row r="2043" spans="1:24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  <c r="N2043">
        <f>VLOOKUP(Table58[[#This Row],[CONTROLN]],vlookup_table[],2,FALSE)</f>
        <v>0</v>
      </c>
      <c r="O2043">
        <f>VLOOKUP(Table58[[#This Row],[CONTROLN]],vlookup_table[],4,FALSE)</f>
        <v>4001</v>
      </c>
      <c r="P2043" t="str">
        <f>VLOOKUP(Table58[[#This Row],[CONTROLN]],vlookup_table[],5,FALSE)</f>
        <v>C1</v>
      </c>
      <c r="Q2043">
        <f>VLOOKUP(Table58[[#This Row],[CONTROLN]],vlookup_table[],7,FALSE)</f>
        <v>20</v>
      </c>
      <c r="R2043">
        <f t="shared" si="93"/>
        <v>57</v>
      </c>
      <c r="S20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43" t="str">
        <f>IF(Table58[[#This Row],[GENDER]]="M","Hombre","Mujer")</f>
        <v>Mujer</v>
      </c>
      <c r="U2043" t="str">
        <f>_xlfn.CONCAT(Table58[[#This Row],[STATE]]," ", Table58[[#This Row],[DOMAIN]])</f>
        <v>CA C1</v>
      </c>
      <c r="V2043" s="2">
        <f t="shared" ca="1" si="94"/>
        <v>45915</v>
      </c>
      <c r="W2043" s="3">
        <f t="shared" ca="1" si="95"/>
        <v>45915.408431249998</v>
      </c>
      <c r="X2043">
        <f>ROUND(Table58[[#This Row],[AVGGIFT]],1)</f>
        <v>13.8</v>
      </c>
    </row>
    <row r="2044" spans="1:24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  <c r="N2044">
        <f>VLOOKUP(Table58[[#This Row],[CONTROLN]],vlookup_table[],2,FALSE)</f>
        <v>0</v>
      </c>
      <c r="O2044">
        <f>VLOOKUP(Table58[[#This Row],[CONTROLN]],vlookup_table[],4,FALSE)</f>
        <v>2306</v>
      </c>
      <c r="P2044" t="str">
        <f>VLOOKUP(Table58[[#This Row],[CONTROLN]],vlookup_table[],5,FALSE)</f>
        <v>R2</v>
      </c>
      <c r="Q2044">
        <f>VLOOKUP(Table58[[#This Row],[CONTROLN]],vlookup_table[],7,FALSE)</f>
        <v>5</v>
      </c>
      <c r="R2044">
        <f t="shared" si="93"/>
        <v>74</v>
      </c>
      <c r="S20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44" t="str">
        <f>IF(Table58[[#This Row],[GENDER]]="M","Hombre","Mujer")</f>
        <v>Mujer</v>
      </c>
      <c r="U2044" t="str">
        <f>_xlfn.CONCAT(Table58[[#This Row],[STATE]]," ", Table58[[#This Row],[DOMAIN]])</f>
        <v>MO R2</v>
      </c>
      <c r="V2044" s="2">
        <f t="shared" ca="1" si="94"/>
        <v>45915</v>
      </c>
      <c r="W2044" s="3">
        <f t="shared" ca="1" si="95"/>
        <v>45915.408431249998</v>
      </c>
      <c r="X2044">
        <f>ROUND(Table58[[#This Row],[AVGGIFT]],1)</f>
        <v>3.1</v>
      </c>
    </row>
    <row r="2045" spans="1:24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  <c r="N2045">
        <f>VLOOKUP(Table58[[#This Row],[CONTROLN]],vlookup_table[],2,FALSE)</f>
        <v>2</v>
      </c>
      <c r="O2045">
        <f>VLOOKUP(Table58[[#This Row],[CONTROLN]],vlookup_table[],4,FALSE)</f>
        <v>2001</v>
      </c>
      <c r="P2045" t="str">
        <f>VLOOKUP(Table58[[#This Row],[CONTROLN]],vlookup_table[],5,FALSE)</f>
        <v>S2</v>
      </c>
      <c r="Q2045">
        <f>VLOOKUP(Table58[[#This Row],[CONTROLN]],vlookup_table[],7,FALSE)</f>
        <v>10</v>
      </c>
      <c r="R2045">
        <f t="shared" si="93"/>
        <v>77</v>
      </c>
      <c r="S20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45" t="str">
        <f>IF(Table58[[#This Row],[GENDER]]="M","Hombre","Mujer")</f>
        <v>Mujer</v>
      </c>
      <c r="U2045" t="str">
        <f>_xlfn.CONCAT(Table58[[#This Row],[STATE]]," ", Table58[[#This Row],[DOMAIN]])</f>
        <v>MI S2</v>
      </c>
      <c r="V2045" s="2">
        <f t="shared" ca="1" si="94"/>
        <v>45915</v>
      </c>
      <c r="W2045" s="3">
        <f t="shared" ca="1" si="95"/>
        <v>45915.408431249998</v>
      </c>
      <c r="X2045">
        <f>ROUND(Table58[[#This Row],[AVGGIFT]],1)</f>
        <v>10.5</v>
      </c>
    </row>
    <row r="2046" spans="1:24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  <c r="N2046">
        <f>VLOOKUP(Table58[[#This Row],[CONTROLN]],vlookup_table[],2,FALSE)</f>
        <v>0</v>
      </c>
      <c r="O2046">
        <f>VLOOKUP(Table58[[#This Row],[CONTROLN]],vlookup_table[],4,FALSE)</f>
        <v>5201</v>
      </c>
      <c r="P2046" t="str">
        <f>VLOOKUP(Table58[[#This Row],[CONTROLN]],vlookup_table[],5,FALSE)</f>
        <v>C1</v>
      </c>
      <c r="Q2046">
        <f>VLOOKUP(Table58[[#This Row],[CONTROLN]],vlookup_table[],7,FALSE)</f>
        <v>8</v>
      </c>
      <c r="R2046">
        <f t="shared" si="93"/>
        <v>45</v>
      </c>
      <c r="S20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46" t="str">
        <f>IF(Table58[[#This Row],[GENDER]]="M","Hombre","Mujer")</f>
        <v>Mujer</v>
      </c>
      <c r="U2046" t="str">
        <f>_xlfn.CONCAT(Table58[[#This Row],[STATE]]," ", Table58[[#This Row],[DOMAIN]])</f>
        <v>FL C1</v>
      </c>
      <c r="V2046" s="2">
        <f t="shared" ca="1" si="94"/>
        <v>45915</v>
      </c>
      <c r="W2046" s="3">
        <f t="shared" ca="1" si="95"/>
        <v>45915.408431249998</v>
      </c>
      <c r="X2046">
        <f>ROUND(Table58[[#This Row],[AVGGIFT]],1)</f>
        <v>7.4</v>
      </c>
    </row>
    <row r="2047" spans="1:24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  <c r="N2047">
        <f>VLOOKUP(Table58[[#This Row],[CONTROLN]],vlookup_table[],2,FALSE)</f>
        <v>1</v>
      </c>
      <c r="O2047">
        <f>VLOOKUP(Table58[[#This Row],[CONTROLN]],vlookup_table[],4,FALSE)</f>
        <v>0</v>
      </c>
      <c r="P2047" t="str">
        <f>VLOOKUP(Table58[[#This Row],[CONTROLN]],vlookup_table[],5,FALSE)</f>
        <v>S3</v>
      </c>
      <c r="Q2047">
        <f>VLOOKUP(Table58[[#This Row],[CONTROLN]],vlookup_table[],7,FALSE)</f>
        <v>20</v>
      </c>
      <c r="R2047" t="str">
        <f t="shared" si="93"/>
        <v/>
      </c>
      <c r="S20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47" t="str">
        <f>IF(Table58[[#This Row],[GENDER]]="M","Hombre","Mujer")</f>
        <v>Hombre</v>
      </c>
      <c r="U2047" t="str">
        <f>_xlfn.CONCAT(Table58[[#This Row],[STATE]]," ", Table58[[#This Row],[DOMAIN]])</f>
        <v>MI S3</v>
      </c>
      <c r="V2047" s="2">
        <f t="shared" ca="1" si="94"/>
        <v>45915</v>
      </c>
      <c r="W2047" s="3">
        <f t="shared" ca="1" si="95"/>
        <v>45915.408431249998</v>
      </c>
      <c r="X2047">
        <f>ROUND(Table58[[#This Row],[AVGGIFT]],1)</f>
        <v>9.3000000000000007</v>
      </c>
    </row>
    <row r="2048" spans="1:24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  <c r="N2048">
        <f>VLOOKUP(Table58[[#This Row],[CONTROLN]],vlookup_table[],2,FALSE)</f>
        <v>28</v>
      </c>
      <c r="O2048">
        <f>VLOOKUP(Table58[[#This Row],[CONTROLN]],vlookup_table[],4,FALSE)</f>
        <v>2501</v>
      </c>
      <c r="P2048" t="str">
        <f>VLOOKUP(Table58[[#This Row],[CONTROLN]],vlookup_table[],5,FALSE)</f>
        <v>C2</v>
      </c>
      <c r="Q2048">
        <f>VLOOKUP(Table58[[#This Row],[CONTROLN]],vlookup_table[],7,FALSE)</f>
        <v>20</v>
      </c>
      <c r="R2048">
        <f t="shared" si="93"/>
        <v>72</v>
      </c>
      <c r="S20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48" t="str">
        <f>IF(Table58[[#This Row],[GENDER]]="M","Hombre","Mujer")</f>
        <v>Mujer</v>
      </c>
      <c r="U2048" t="str">
        <f>_xlfn.CONCAT(Table58[[#This Row],[STATE]]," ", Table58[[#This Row],[DOMAIN]])</f>
        <v>FL C2</v>
      </c>
      <c r="V2048" s="2">
        <f t="shared" ca="1" si="94"/>
        <v>45915</v>
      </c>
      <c r="W2048" s="3">
        <f t="shared" ca="1" si="95"/>
        <v>45915.408431249998</v>
      </c>
      <c r="X2048">
        <f>ROUND(Table58[[#This Row],[AVGGIFT]],1)</f>
        <v>7.3</v>
      </c>
    </row>
    <row r="2049" spans="1:24" x14ac:dyDescent="0.35">
      <c r="A2049">
        <v>122110</v>
      </c>
      <c r="B2049" t="s">
        <v>21</v>
      </c>
      <c r="C2049" t="s">
        <v>109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  <c r="N2049">
        <f>VLOOKUP(Table58[[#This Row],[CONTROLN]],vlookup_table[],2,FALSE)</f>
        <v>0</v>
      </c>
      <c r="O2049">
        <f>VLOOKUP(Table58[[#This Row],[CONTROLN]],vlookup_table[],4,FALSE)</f>
        <v>6401</v>
      </c>
      <c r="P2049" t="str">
        <f>VLOOKUP(Table58[[#This Row],[CONTROLN]],vlookup_table[],5,FALSE)</f>
        <v>S3</v>
      </c>
      <c r="Q2049">
        <f>VLOOKUP(Table58[[#This Row],[CONTROLN]],vlookup_table[],7,FALSE)</f>
        <v>10</v>
      </c>
      <c r="R2049">
        <f t="shared" si="93"/>
        <v>33</v>
      </c>
      <c r="S20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49" t="str">
        <f>IF(Table58[[#This Row],[GENDER]]="M","Hombre","Mujer")</f>
        <v>Mujer</v>
      </c>
      <c r="U2049" t="str">
        <f>_xlfn.CONCAT(Table58[[#This Row],[STATE]]," ", Table58[[#This Row],[DOMAIN]])</f>
        <v>TX S3</v>
      </c>
      <c r="V2049" s="2">
        <f t="shared" ca="1" si="94"/>
        <v>45915</v>
      </c>
      <c r="W2049" s="3">
        <f t="shared" ca="1" si="95"/>
        <v>45915.408431249998</v>
      </c>
      <c r="X2049">
        <f>ROUND(Table58[[#This Row],[AVGGIFT]],1)</f>
        <v>4.9000000000000004</v>
      </c>
    </row>
    <row r="2050" spans="1:24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  <c r="N2050">
        <f>VLOOKUP(Table58[[#This Row],[CONTROLN]],vlookup_table[],2,FALSE)</f>
        <v>1</v>
      </c>
      <c r="O2050">
        <f>VLOOKUP(Table58[[#This Row],[CONTROLN]],vlookup_table[],4,FALSE)</f>
        <v>0</v>
      </c>
      <c r="P2050" t="str">
        <f>VLOOKUP(Table58[[#This Row],[CONTROLN]],vlookup_table[],5,FALSE)</f>
        <v/>
      </c>
      <c r="Q2050">
        <f>VLOOKUP(Table58[[#This Row],[CONTROLN]],vlookup_table[],7,FALSE)</f>
        <v>34</v>
      </c>
      <c r="R2050" t="str">
        <f t="shared" ref="R2050:R2113" si="96">IF(OR(O2050="",O2050=0),"",(1997-(1900+INT(O2050/100)))-IF(MOD(O2050,100)&gt;6,1,0))</f>
        <v/>
      </c>
      <c r="S205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050" t="str">
        <f>IF(Table58[[#This Row],[GENDER]]="M","Hombre","Mujer")</f>
        <v>Hombre</v>
      </c>
      <c r="U2050" t="str">
        <f>_xlfn.CONCAT(Table58[[#This Row],[STATE]]," ", Table58[[#This Row],[DOMAIN]])</f>
        <v xml:space="preserve">CA </v>
      </c>
      <c r="V2050" s="2">
        <f t="shared" ref="V2050:V2113" ca="1" si="97">TODAY()</f>
        <v>45915</v>
      </c>
      <c r="W2050" s="3">
        <f t="shared" ref="W2050:W2113" ca="1" si="98">NOW()</f>
        <v>45915.408431249998</v>
      </c>
      <c r="X2050">
        <f>ROUND(Table58[[#This Row],[AVGGIFT]],1)</f>
        <v>17.7</v>
      </c>
    </row>
    <row r="2051" spans="1:24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  <c r="N2051">
        <f>VLOOKUP(Table58[[#This Row],[CONTROLN]],vlookup_table[],2,FALSE)</f>
        <v>0</v>
      </c>
      <c r="O2051">
        <f>VLOOKUP(Table58[[#This Row],[CONTROLN]],vlookup_table[],4,FALSE)</f>
        <v>0</v>
      </c>
      <c r="P2051" t="str">
        <f>VLOOKUP(Table58[[#This Row],[CONTROLN]],vlookup_table[],5,FALSE)</f>
        <v>S1</v>
      </c>
      <c r="Q2051">
        <f>VLOOKUP(Table58[[#This Row],[CONTROLN]],vlookup_table[],7,FALSE)</f>
        <v>14</v>
      </c>
      <c r="R2051" t="str">
        <f t="shared" si="96"/>
        <v/>
      </c>
      <c r="S20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51" t="str">
        <f>IF(Table58[[#This Row],[GENDER]]="M","Hombre","Mujer")</f>
        <v>Mujer</v>
      </c>
      <c r="U2051" t="str">
        <f>_xlfn.CONCAT(Table58[[#This Row],[STATE]]," ", Table58[[#This Row],[DOMAIN]])</f>
        <v>CA S1</v>
      </c>
      <c r="V2051" s="2">
        <f t="shared" ca="1" si="97"/>
        <v>45915</v>
      </c>
      <c r="W2051" s="3">
        <f t="shared" ca="1" si="98"/>
        <v>45915.408431249998</v>
      </c>
      <c r="X2051">
        <f>ROUND(Table58[[#This Row],[AVGGIFT]],1)</f>
        <v>11.3</v>
      </c>
    </row>
    <row r="2052" spans="1:24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  <c r="N2052">
        <f>VLOOKUP(Table58[[#This Row],[CONTROLN]],vlookup_table[],2,FALSE)</f>
        <v>0</v>
      </c>
      <c r="O2052">
        <f>VLOOKUP(Table58[[#This Row],[CONTROLN]],vlookup_table[],4,FALSE)</f>
        <v>2707</v>
      </c>
      <c r="P2052" t="str">
        <f>VLOOKUP(Table58[[#This Row],[CONTROLN]],vlookup_table[],5,FALSE)</f>
        <v>R3</v>
      </c>
      <c r="Q2052">
        <f>VLOOKUP(Table58[[#This Row],[CONTROLN]],vlookup_table[],7,FALSE)</f>
        <v>20</v>
      </c>
      <c r="R2052">
        <f t="shared" si="96"/>
        <v>69</v>
      </c>
      <c r="S20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52" t="str">
        <f>IF(Table58[[#This Row],[GENDER]]="M","Hombre","Mujer")</f>
        <v>Mujer</v>
      </c>
      <c r="U2052" t="str">
        <f>_xlfn.CONCAT(Table58[[#This Row],[STATE]]," ", Table58[[#This Row],[DOMAIN]])</f>
        <v>KY R3</v>
      </c>
      <c r="V2052" s="2">
        <f t="shared" ca="1" si="97"/>
        <v>45915</v>
      </c>
      <c r="W2052" s="3">
        <f t="shared" ca="1" si="98"/>
        <v>45915.408431249998</v>
      </c>
      <c r="X2052">
        <f>ROUND(Table58[[#This Row],[AVGGIFT]],1)</f>
        <v>10.6</v>
      </c>
    </row>
    <row r="2053" spans="1:24" x14ac:dyDescent="0.35">
      <c r="A2053">
        <v>188988</v>
      </c>
      <c r="B2053" t="s">
        <v>34</v>
      </c>
      <c r="C2053" t="s">
        <v>109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  <c r="N2053">
        <f>VLOOKUP(Table58[[#This Row],[CONTROLN]],vlookup_table[],2,FALSE)</f>
        <v>28</v>
      </c>
      <c r="O2053">
        <f>VLOOKUP(Table58[[#This Row],[CONTROLN]],vlookup_table[],4,FALSE)</f>
        <v>0</v>
      </c>
      <c r="P2053" t="str">
        <f>VLOOKUP(Table58[[#This Row],[CONTROLN]],vlookup_table[],5,FALSE)</f>
        <v/>
      </c>
      <c r="Q2053">
        <f>VLOOKUP(Table58[[#This Row],[CONTROLN]],vlookup_table[],7,FALSE)</f>
        <v>7</v>
      </c>
      <c r="R2053" t="str">
        <f t="shared" si="96"/>
        <v/>
      </c>
      <c r="S205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053" t="str">
        <f>IF(Table58[[#This Row],[GENDER]]="M","Hombre","Mujer")</f>
        <v>Mujer</v>
      </c>
      <c r="U2053" t="str">
        <f>_xlfn.CONCAT(Table58[[#This Row],[STATE]]," ", Table58[[#This Row],[DOMAIN]])</f>
        <v xml:space="preserve">IN </v>
      </c>
      <c r="V2053" s="2">
        <f t="shared" ca="1" si="97"/>
        <v>45915</v>
      </c>
      <c r="W2053" s="3">
        <f t="shared" ca="1" si="98"/>
        <v>45915.408431249998</v>
      </c>
      <c r="X2053">
        <f>ROUND(Table58[[#This Row],[AVGGIFT]],1)</f>
        <v>6.3</v>
      </c>
    </row>
    <row r="2054" spans="1:24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  <c r="N2054">
        <f>VLOOKUP(Table58[[#This Row],[CONTROLN]],vlookup_table[],2,FALSE)</f>
        <v>1</v>
      </c>
      <c r="O2054">
        <f>VLOOKUP(Table58[[#This Row],[CONTROLN]],vlookup_table[],4,FALSE)</f>
        <v>2812</v>
      </c>
      <c r="P2054" t="str">
        <f>VLOOKUP(Table58[[#This Row],[CONTROLN]],vlookup_table[],5,FALSE)</f>
        <v>S1</v>
      </c>
      <c r="Q2054">
        <f>VLOOKUP(Table58[[#This Row],[CONTROLN]],vlookup_table[],7,FALSE)</f>
        <v>15</v>
      </c>
      <c r="R2054">
        <f t="shared" si="96"/>
        <v>68</v>
      </c>
      <c r="S20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54" t="str">
        <f>IF(Table58[[#This Row],[GENDER]]="M","Hombre","Mujer")</f>
        <v>Hombre</v>
      </c>
      <c r="U2054" t="str">
        <f>_xlfn.CONCAT(Table58[[#This Row],[STATE]]," ", Table58[[#This Row],[DOMAIN]])</f>
        <v>FL S1</v>
      </c>
      <c r="V2054" s="2">
        <f t="shared" ca="1" si="97"/>
        <v>45915</v>
      </c>
      <c r="W2054" s="3">
        <f t="shared" ca="1" si="98"/>
        <v>45915.408431249998</v>
      </c>
      <c r="X2054">
        <f>ROUND(Table58[[#This Row],[AVGGIFT]],1)</f>
        <v>10.4</v>
      </c>
    </row>
    <row r="2055" spans="1:24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  <c r="N2055">
        <f>VLOOKUP(Table58[[#This Row],[CONTROLN]],vlookup_table[],2,FALSE)</f>
        <v>1</v>
      </c>
      <c r="O2055">
        <f>VLOOKUP(Table58[[#This Row],[CONTROLN]],vlookup_table[],4,FALSE)</f>
        <v>1801</v>
      </c>
      <c r="P2055" t="str">
        <f>VLOOKUP(Table58[[#This Row],[CONTROLN]],vlookup_table[],5,FALSE)</f>
        <v>T2</v>
      </c>
      <c r="Q2055">
        <f>VLOOKUP(Table58[[#This Row],[CONTROLN]],vlookup_table[],7,FALSE)</f>
        <v>9</v>
      </c>
      <c r="R2055">
        <f t="shared" si="96"/>
        <v>79</v>
      </c>
      <c r="S20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55" t="str">
        <f>IF(Table58[[#This Row],[GENDER]]="M","Hombre","Mujer")</f>
        <v>Hombre</v>
      </c>
      <c r="U2055" t="str">
        <f>_xlfn.CONCAT(Table58[[#This Row],[STATE]]," ", Table58[[#This Row],[DOMAIN]])</f>
        <v>FL T2</v>
      </c>
      <c r="V2055" s="2">
        <f t="shared" ca="1" si="97"/>
        <v>45915</v>
      </c>
      <c r="W2055" s="3">
        <f t="shared" ca="1" si="98"/>
        <v>45915.408431249998</v>
      </c>
      <c r="X2055">
        <f>ROUND(Table58[[#This Row],[AVGGIFT]],1)</f>
        <v>7.5</v>
      </c>
    </row>
    <row r="2056" spans="1:24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  <c r="N2056">
        <f>VLOOKUP(Table58[[#This Row],[CONTROLN]],vlookup_table[],2,FALSE)</f>
        <v>0</v>
      </c>
      <c r="O2056">
        <f>VLOOKUP(Table58[[#This Row],[CONTROLN]],vlookup_table[],4,FALSE)</f>
        <v>3201</v>
      </c>
      <c r="P2056" t="str">
        <f>VLOOKUP(Table58[[#This Row],[CONTROLN]],vlookup_table[],5,FALSE)</f>
        <v>T2</v>
      </c>
      <c r="Q2056">
        <f>VLOOKUP(Table58[[#This Row],[CONTROLN]],vlookup_table[],7,FALSE)</f>
        <v>25</v>
      </c>
      <c r="R2056">
        <f t="shared" si="96"/>
        <v>65</v>
      </c>
      <c r="S20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56" t="str">
        <f>IF(Table58[[#This Row],[GENDER]]="M","Hombre","Mujer")</f>
        <v>Hombre</v>
      </c>
      <c r="U2056" t="str">
        <f>_xlfn.CONCAT(Table58[[#This Row],[STATE]]," ", Table58[[#This Row],[DOMAIN]])</f>
        <v>LA T2</v>
      </c>
      <c r="V2056" s="2">
        <f t="shared" ca="1" si="97"/>
        <v>45915</v>
      </c>
      <c r="W2056" s="3">
        <f t="shared" ca="1" si="98"/>
        <v>45915.408431249998</v>
      </c>
      <c r="X2056">
        <f>ROUND(Table58[[#This Row],[AVGGIFT]],1)</f>
        <v>7.5</v>
      </c>
    </row>
    <row r="2057" spans="1:24" x14ac:dyDescent="0.35">
      <c r="A2057">
        <v>81322</v>
      </c>
      <c r="B2057" t="s">
        <v>36</v>
      </c>
      <c r="C2057" t="s">
        <v>14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  <c r="N2057">
        <f>VLOOKUP(Table58[[#This Row],[CONTROLN]],vlookup_table[],2,FALSE)</f>
        <v>1</v>
      </c>
      <c r="O2057">
        <f>VLOOKUP(Table58[[#This Row],[CONTROLN]],vlookup_table[],4,FALSE)</f>
        <v>0</v>
      </c>
      <c r="P2057" t="str">
        <f>VLOOKUP(Table58[[#This Row],[CONTROLN]],vlookup_table[],5,FALSE)</f>
        <v>R3</v>
      </c>
      <c r="Q2057">
        <f>VLOOKUP(Table58[[#This Row],[CONTROLN]],vlookup_table[],7,FALSE)</f>
        <v>15</v>
      </c>
      <c r="R2057" t="str">
        <f t="shared" si="96"/>
        <v/>
      </c>
      <c r="S20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57" t="str">
        <f>IF(Table58[[#This Row],[GENDER]]="M","Hombre","Mujer")</f>
        <v>Hombre</v>
      </c>
      <c r="U2057" t="str">
        <f>_xlfn.CONCAT(Table58[[#This Row],[STATE]]," ", Table58[[#This Row],[DOMAIN]])</f>
        <v>WI R3</v>
      </c>
      <c r="V2057" s="2">
        <f t="shared" ca="1" si="97"/>
        <v>45915</v>
      </c>
      <c r="W2057" s="3">
        <f t="shared" ca="1" si="98"/>
        <v>45915.408431249998</v>
      </c>
      <c r="X2057">
        <f>ROUND(Table58[[#This Row],[AVGGIFT]],1)</f>
        <v>10.1</v>
      </c>
    </row>
    <row r="2058" spans="1:24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  <c r="N2058">
        <f>VLOOKUP(Table58[[#This Row],[CONTROLN]],vlookup_table[],2,FALSE)</f>
        <v>0</v>
      </c>
      <c r="O2058">
        <f>VLOOKUP(Table58[[#This Row],[CONTROLN]],vlookup_table[],4,FALSE)</f>
        <v>4501</v>
      </c>
      <c r="P2058" t="str">
        <f>VLOOKUP(Table58[[#This Row],[CONTROLN]],vlookup_table[],5,FALSE)</f>
        <v>T2</v>
      </c>
      <c r="Q2058">
        <f>VLOOKUP(Table58[[#This Row],[CONTROLN]],vlookup_table[],7,FALSE)</f>
        <v>25</v>
      </c>
      <c r="R2058">
        <f t="shared" si="96"/>
        <v>52</v>
      </c>
      <c r="S20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58" t="str">
        <f>IF(Table58[[#This Row],[GENDER]]="M","Hombre","Mujer")</f>
        <v>Mujer</v>
      </c>
      <c r="U2058" t="str">
        <f>_xlfn.CONCAT(Table58[[#This Row],[STATE]]," ", Table58[[#This Row],[DOMAIN]])</f>
        <v>WA T2</v>
      </c>
      <c r="V2058" s="2">
        <f t="shared" ca="1" si="97"/>
        <v>45915</v>
      </c>
      <c r="W2058" s="3">
        <f t="shared" ca="1" si="98"/>
        <v>45915.408431249998</v>
      </c>
      <c r="X2058">
        <f>ROUND(Table58[[#This Row],[AVGGIFT]],1)</f>
        <v>9.1999999999999993</v>
      </c>
    </row>
    <row r="2059" spans="1:24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  <c r="N2059">
        <f>VLOOKUP(Table58[[#This Row],[CONTROLN]],vlookup_table[],2,FALSE)</f>
        <v>0</v>
      </c>
      <c r="O2059">
        <f>VLOOKUP(Table58[[#This Row],[CONTROLN]],vlookup_table[],4,FALSE)</f>
        <v>2702</v>
      </c>
      <c r="P2059" t="str">
        <f>VLOOKUP(Table58[[#This Row],[CONTROLN]],vlookup_table[],5,FALSE)</f>
        <v>C2</v>
      </c>
      <c r="Q2059">
        <f>VLOOKUP(Table58[[#This Row],[CONTROLN]],vlookup_table[],7,FALSE)</f>
        <v>20</v>
      </c>
      <c r="R2059">
        <f t="shared" si="96"/>
        <v>70</v>
      </c>
      <c r="S20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59" t="str">
        <f>IF(Table58[[#This Row],[GENDER]]="M","Hombre","Mujer")</f>
        <v>Mujer</v>
      </c>
      <c r="U2059" t="str">
        <f>_xlfn.CONCAT(Table58[[#This Row],[STATE]]," ", Table58[[#This Row],[DOMAIN]])</f>
        <v>AL C2</v>
      </c>
      <c r="V2059" s="2">
        <f t="shared" ca="1" si="97"/>
        <v>45915</v>
      </c>
      <c r="W2059" s="3">
        <f t="shared" ca="1" si="98"/>
        <v>45915.408431249998</v>
      </c>
      <c r="X2059">
        <f>ROUND(Table58[[#This Row],[AVGGIFT]],1)</f>
        <v>10</v>
      </c>
    </row>
    <row r="2060" spans="1:24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  <c r="N2060">
        <f>VLOOKUP(Table58[[#This Row],[CONTROLN]],vlookup_table[],2,FALSE)</f>
        <v>4</v>
      </c>
      <c r="O2060">
        <f>VLOOKUP(Table58[[#This Row],[CONTROLN]],vlookup_table[],4,FALSE)</f>
        <v>4001</v>
      </c>
      <c r="P2060" t="str">
        <f>VLOOKUP(Table58[[#This Row],[CONTROLN]],vlookup_table[],5,FALSE)</f>
        <v>C1</v>
      </c>
      <c r="Q2060">
        <f>VLOOKUP(Table58[[#This Row],[CONTROLN]],vlookup_table[],7,FALSE)</f>
        <v>12</v>
      </c>
      <c r="R2060">
        <f t="shared" si="96"/>
        <v>57</v>
      </c>
      <c r="S20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60" t="str">
        <f>IF(Table58[[#This Row],[GENDER]]="M","Hombre","Mujer")</f>
        <v>Mujer</v>
      </c>
      <c r="U2060" t="str">
        <f>_xlfn.CONCAT(Table58[[#This Row],[STATE]]," ", Table58[[#This Row],[DOMAIN]])</f>
        <v>SC C1</v>
      </c>
      <c r="V2060" s="2">
        <f t="shared" ca="1" si="97"/>
        <v>45915</v>
      </c>
      <c r="W2060" s="3">
        <f t="shared" ca="1" si="98"/>
        <v>45915.408431249998</v>
      </c>
      <c r="X2060">
        <f>ROUND(Table58[[#This Row],[AVGGIFT]],1)</f>
        <v>8.6</v>
      </c>
    </row>
    <row r="2061" spans="1:24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  <c r="N2061">
        <f>VLOOKUP(Table58[[#This Row],[CONTROLN]],vlookup_table[],2,FALSE)</f>
        <v>1</v>
      </c>
      <c r="O2061">
        <f>VLOOKUP(Table58[[#This Row],[CONTROLN]],vlookup_table[],4,FALSE)</f>
        <v>3201</v>
      </c>
      <c r="P2061" t="str">
        <f>VLOOKUP(Table58[[#This Row],[CONTROLN]],vlookup_table[],5,FALSE)</f>
        <v>S1</v>
      </c>
      <c r="Q2061">
        <f>VLOOKUP(Table58[[#This Row],[CONTROLN]],vlookup_table[],7,FALSE)</f>
        <v>20</v>
      </c>
      <c r="R2061">
        <f t="shared" si="96"/>
        <v>65</v>
      </c>
      <c r="S20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61" t="str">
        <f>IF(Table58[[#This Row],[GENDER]]="M","Hombre","Mujer")</f>
        <v>Hombre</v>
      </c>
      <c r="U2061" t="str">
        <f>_xlfn.CONCAT(Table58[[#This Row],[STATE]]," ", Table58[[#This Row],[DOMAIN]])</f>
        <v>CA S1</v>
      </c>
      <c r="V2061" s="2">
        <f t="shared" ca="1" si="97"/>
        <v>45915</v>
      </c>
      <c r="W2061" s="3">
        <f t="shared" ca="1" si="98"/>
        <v>45915.408431249998</v>
      </c>
      <c r="X2061">
        <f>ROUND(Table58[[#This Row],[AVGGIFT]],1)</f>
        <v>33.299999999999997</v>
      </c>
    </row>
    <row r="2062" spans="1:24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  <c r="N2062">
        <f>VLOOKUP(Table58[[#This Row],[CONTROLN]],vlookup_table[],2,FALSE)</f>
        <v>1</v>
      </c>
      <c r="O2062">
        <f>VLOOKUP(Table58[[#This Row],[CONTROLN]],vlookup_table[],4,FALSE)</f>
        <v>0</v>
      </c>
      <c r="P2062" t="str">
        <f>VLOOKUP(Table58[[#This Row],[CONTROLN]],vlookup_table[],5,FALSE)</f>
        <v>S2</v>
      </c>
      <c r="Q2062">
        <f>VLOOKUP(Table58[[#This Row],[CONTROLN]],vlookup_table[],7,FALSE)</f>
        <v>5</v>
      </c>
      <c r="R2062" t="str">
        <f t="shared" si="96"/>
        <v/>
      </c>
      <c r="S20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62" t="str">
        <f>IF(Table58[[#This Row],[GENDER]]="M","Hombre","Mujer")</f>
        <v>Hombre</v>
      </c>
      <c r="U2062" t="str">
        <f>_xlfn.CONCAT(Table58[[#This Row],[STATE]]," ", Table58[[#This Row],[DOMAIN]])</f>
        <v>FL S2</v>
      </c>
      <c r="V2062" s="2">
        <f t="shared" ca="1" si="97"/>
        <v>45915</v>
      </c>
      <c r="W2062" s="3">
        <f t="shared" ca="1" si="98"/>
        <v>45915.408431249998</v>
      </c>
      <c r="X2062">
        <f>ROUND(Table58[[#This Row],[AVGGIFT]],1)</f>
        <v>5.8</v>
      </c>
    </row>
    <row r="2063" spans="1:24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  <c r="N2063">
        <f>VLOOKUP(Table58[[#This Row],[CONTROLN]],vlookup_table[],2,FALSE)</f>
        <v>1</v>
      </c>
      <c r="O2063">
        <f>VLOOKUP(Table58[[#This Row],[CONTROLN]],vlookup_table[],4,FALSE)</f>
        <v>1801</v>
      </c>
      <c r="P2063" t="str">
        <f>VLOOKUP(Table58[[#This Row],[CONTROLN]],vlookup_table[],5,FALSE)</f>
        <v>T2</v>
      </c>
      <c r="Q2063">
        <f>VLOOKUP(Table58[[#This Row],[CONTROLN]],vlookup_table[],7,FALSE)</f>
        <v>5</v>
      </c>
      <c r="R2063">
        <f t="shared" si="96"/>
        <v>79</v>
      </c>
      <c r="S20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63" t="str">
        <f>IF(Table58[[#This Row],[GENDER]]="M","Hombre","Mujer")</f>
        <v>Hombre</v>
      </c>
      <c r="U2063" t="str">
        <f>_xlfn.CONCAT(Table58[[#This Row],[STATE]]," ", Table58[[#This Row],[DOMAIN]])</f>
        <v>KS T2</v>
      </c>
      <c r="V2063" s="2">
        <f t="shared" ca="1" si="97"/>
        <v>45915</v>
      </c>
      <c r="W2063" s="3">
        <f t="shared" ca="1" si="98"/>
        <v>45915.408431249998</v>
      </c>
      <c r="X2063">
        <f>ROUND(Table58[[#This Row],[AVGGIFT]],1)</f>
        <v>5</v>
      </c>
    </row>
    <row r="2064" spans="1:24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  <c r="N2064">
        <f>VLOOKUP(Table58[[#This Row],[CONTROLN]],vlookup_table[],2,FALSE)</f>
        <v>1</v>
      </c>
      <c r="O2064">
        <f>VLOOKUP(Table58[[#This Row],[CONTROLN]],vlookup_table[],4,FALSE)</f>
        <v>3210</v>
      </c>
      <c r="P2064" t="str">
        <f>VLOOKUP(Table58[[#This Row],[CONTROLN]],vlookup_table[],5,FALSE)</f>
        <v>C2</v>
      </c>
      <c r="Q2064">
        <f>VLOOKUP(Table58[[#This Row],[CONTROLN]],vlookup_table[],7,FALSE)</f>
        <v>10</v>
      </c>
      <c r="R2064">
        <f t="shared" si="96"/>
        <v>64</v>
      </c>
      <c r="S20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64" t="str">
        <f>IF(Table58[[#This Row],[GENDER]]="M","Hombre","Mujer")</f>
        <v>Hombre</v>
      </c>
      <c r="U2064" t="str">
        <f>_xlfn.CONCAT(Table58[[#This Row],[STATE]]," ", Table58[[#This Row],[DOMAIN]])</f>
        <v>ID C2</v>
      </c>
      <c r="V2064" s="2">
        <f t="shared" ca="1" si="97"/>
        <v>45915</v>
      </c>
      <c r="W2064" s="3">
        <f t="shared" ca="1" si="98"/>
        <v>45915.408431249998</v>
      </c>
      <c r="X2064">
        <f>ROUND(Table58[[#This Row],[AVGGIFT]],1)</f>
        <v>7.5</v>
      </c>
    </row>
    <row r="2065" spans="1:24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  <c r="N2065">
        <f>VLOOKUP(Table58[[#This Row],[CONTROLN]],vlookup_table[],2,FALSE)</f>
        <v>0</v>
      </c>
      <c r="O2065">
        <f>VLOOKUP(Table58[[#This Row],[CONTROLN]],vlookup_table[],4,FALSE)</f>
        <v>2103</v>
      </c>
      <c r="P2065" t="str">
        <f>VLOOKUP(Table58[[#This Row],[CONTROLN]],vlookup_table[],5,FALSE)</f>
        <v>R2</v>
      </c>
      <c r="Q2065">
        <f>VLOOKUP(Table58[[#This Row],[CONTROLN]],vlookup_table[],7,FALSE)</f>
        <v>10</v>
      </c>
      <c r="R2065">
        <f t="shared" si="96"/>
        <v>76</v>
      </c>
      <c r="S20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65" t="str">
        <f>IF(Table58[[#This Row],[GENDER]]="M","Hombre","Mujer")</f>
        <v>Mujer</v>
      </c>
      <c r="U2065" t="str">
        <f>_xlfn.CONCAT(Table58[[#This Row],[STATE]]," ", Table58[[#This Row],[DOMAIN]])</f>
        <v>OR R2</v>
      </c>
      <c r="V2065" s="2">
        <f t="shared" ca="1" si="97"/>
        <v>45915</v>
      </c>
      <c r="W2065" s="3">
        <f t="shared" ca="1" si="98"/>
        <v>45915.408431249998</v>
      </c>
      <c r="X2065">
        <f>ROUND(Table58[[#This Row],[AVGGIFT]],1)</f>
        <v>14</v>
      </c>
    </row>
    <row r="2066" spans="1:24" x14ac:dyDescent="0.35">
      <c r="A2066">
        <v>190976</v>
      </c>
      <c r="B2066" t="s">
        <v>56</v>
      </c>
      <c r="C2066" t="s">
        <v>109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  <c r="N2066">
        <f>VLOOKUP(Table58[[#This Row],[CONTROLN]],vlookup_table[],2,FALSE)</f>
        <v>0</v>
      </c>
      <c r="O2066">
        <f>VLOOKUP(Table58[[#This Row],[CONTROLN]],vlookup_table[],4,FALSE)</f>
        <v>0</v>
      </c>
      <c r="P2066" t="str">
        <f>VLOOKUP(Table58[[#This Row],[CONTROLN]],vlookup_table[],5,FALSE)</f>
        <v>C2</v>
      </c>
      <c r="Q2066">
        <f>VLOOKUP(Table58[[#This Row],[CONTROLN]],vlookup_table[],7,FALSE)</f>
        <v>20</v>
      </c>
      <c r="R2066" t="str">
        <f t="shared" si="96"/>
        <v/>
      </c>
      <c r="S20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66" t="str">
        <f>IF(Table58[[#This Row],[GENDER]]="M","Hombre","Mujer")</f>
        <v>Mujer</v>
      </c>
      <c r="U2066" t="str">
        <f>_xlfn.CONCAT(Table58[[#This Row],[STATE]]," ", Table58[[#This Row],[DOMAIN]])</f>
        <v>AZ C2</v>
      </c>
      <c r="V2066" s="2">
        <f t="shared" ca="1" si="97"/>
        <v>45915</v>
      </c>
      <c r="W2066" s="3">
        <f t="shared" ca="1" si="98"/>
        <v>45915.408431249998</v>
      </c>
      <c r="X2066">
        <f>ROUND(Table58[[#This Row],[AVGGIFT]],1)</f>
        <v>14.8</v>
      </c>
    </row>
    <row r="2067" spans="1:24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  <c r="N2067">
        <f>VLOOKUP(Table58[[#This Row],[CONTROLN]],vlookup_table[],2,FALSE)</f>
        <v>0</v>
      </c>
      <c r="O2067">
        <f>VLOOKUP(Table58[[#This Row],[CONTROLN]],vlookup_table[],4,FALSE)</f>
        <v>0</v>
      </c>
      <c r="P2067" t="str">
        <f>VLOOKUP(Table58[[#This Row],[CONTROLN]],vlookup_table[],5,FALSE)</f>
        <v>S1</v>
      </c>
      <c r="Q2067">
        <f>VLOOKUP(Table58[[#This Row],[CONTROLN]],vlookup_table[],7,FALSE)</f>
        <v>10</v>
      </c>
      <c r="R2067" t="str">
        <f t="shared" si="96"/>
        <v/>
      </c>
      <c r="S20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67" t="str">
        <f>IF(Table58[[#This Row],[GENDER]]="M","Hombre","Mujer")</f>
        <v>Mujer</v>
      </c>
      <c r="U2067" t="str">
        <f>_xlfn.CONCAT(Table58[[#This Row],[STATE]]," ", Table58[[#This Row],[DOMAIN]])</f>
        <v>CA S1</v>
      </c>
      <c r="V2067" s="2">
        <f t="shared" ca="1" si="97"/>
        <v>45915</v>
      </c>
      <c r="W2067" s="3">
        <f t="shared" ca="1" si="98"/>
        <v>45915.408431249998</v>
      </c>
      <c r="X2067">
        <f>ROUND(Table58[[#This Row],[AVGGIFT]],1)</f>
        <v>11.7</v>
      </c>
    </row>
    <row r="2068" spans="1:24" x14ac:dyDescent="0.35">
      <c r="A2068">
        <v>32984</v>
      </c>
      <c r="B2068" t="s">
        <v>26</v>
      </c>
      <c r="C2068" t="s">
        <v>14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  <c r="N2068">
        <f>VLOOKUP(Table58[[#This Row],[CONTROLN]],vlookup_table[],2,FALSE)</f>
        <v>1</v>
      </c>
      <c r="O2068">
        <f>VLOOKUP(Table58[[#This Row],[CONTROLN]],vlookup_table[],4,FALSE)</f>
        <v>0</v>
      </c>
      <c r="P2068" t="str">
        <f>VLOOKUP(Table58[[#This Row],[CONTROLN]],vlookup_table[],5,FALSE)</f>
        <v>S1</v>
      </c>
      <c r="Q2068">
        <f>VLOOKUP(Table58[[#This Row],[CONTROLN]],vlookup_table[],7,FALSE)</f>
        <v>8</v>
      </c>
      <c r="R2068" t="str">
        <f t="shared" si="96"/>
        <v/>
      </c>
      <c r="S20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68" t="str">
        <f>IF(Table58[[#This Row],[GENDER]]="M","Hombre","Mujer")</f>
        <v>Hombre</v>
      </c>
      <c r="U2068" t="str">
        <f>_xlfn.CONCAT(Table58[[#This Row],[STATE]]," ", Table58[[#This Row],[DOMAIN]])</f>
        <v>AP S1</v>
      </c>
      <c r="V2068" s="2">
        <f t="shared" ca="1" si="97"/>
        <v>45915</v>
      </c>
      <c r="W2068" s="3">
        <f t="shared" ca="1" si="98"/>
        <v>45915.408431249998</v>
      </c>
      <c r="X2068">
        <f>ROUND(Table58[[#This Row],[AVGGIFT]],1)</f>
        <v>9.5</v>
      </c>
    </row>
    <row r="2069" spans="1:24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  <c r="N2069">
        <f>VLOOKUP(Table58[[#This Row],[CONTROLN]],vlookup_table[],2,FALSE)</f>
        <v>28</v>
      </c>
      <c r="O2069">
        <f>VLOOKUP(Table58[[#This Row],[CONTROLN]],vlookup_table[],4,FALSE)</f>
        <v>5601</v>
      </c>
      <c r="P2069" t="str">
        <f>VLOOKUP(Table58[[#This Row],[CONTROLN]],vlookup_table[],5,FALSE)</f>
        <v>C2</v>
      </c>
      <c r="Q2069">
        <f>VLOOKUP(Table58[[#This Row],[CONTROLN]],vlookup_table[],7,FALSE)</f>
        <v>7</v>
      </c>
      <c r="R2069">
        <f t="shared" si="96"/>
        <v>41</v>
      </c>
      <c r="S20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69" t="str">
        <f>IF(Table58[[#This Row],[GENDER]]="M","Hombre","Mujer")</f>
        <v>Mujer</v>
      </c>
      <c r="U2069" t="str">
        <f>_xlfn.CONCAT(Table58[[#This Row],[STATE]]," ", Table58[[#This Row],[DOMAIN]])</f>
        <v>MI C2</v>
      </c>
      <c r="V2069" s="2">
        <f t="shared" ca="1" si="97"/>
        <v>45915</v>
      </c>
      <c r="W2069" s="3">
        <f t="shared" ca="1" si="98"/>
        <v>45915.408431249998</v>
      </c>
      <c r="X2069">
        <f>ROUND(Table58[[#This Row],[AVGGIFT]],1)</f>
        <v>6.4</v>
      </c>
    </row>
    <row r="2070" spans="1:24" x14ac:dyDescent="0.35">
      <c r="A2070">
        <v>86803</v>
      </c>
      <c r="B2070" t="s">
        <v>35</v>
      </c>
      <c r="C2070" t="s">
        <v>17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  <c r="N2070">
        <f>VLOOKUP(Table58[[#This Row],[CONTROLN]],vlookup_table[],2,FALSE)</f>
        <v>2</v>
      </c>
      <c r="O2070">
        <f>VLOOKUP(Table58[[#This Row],[CONTROLN]],vlookup_table[],4,FALSE)</f>
        <v>0</v>
      </c>
      <c r="P2070" t="str">
        <f>VLOOKUP(Table58[[#This Row],[CONTROLN]],vlookup_table[],5,FALSE)</f>
        <v>R2</v>
      </c>
      <c r="Q2070">
        <f>VLOOKUP(Table58[[#This Row],[CONTROLN]],vlookup_table[],7,FALSE)</f>
        <v>10</v>
      </c>
      <c r="R2070" t="str">
        <f t="shared" si="96"/>
        <v/>
      </c>
      <c r="S20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70" t="str">
        <f>IF(Table58[[#This Row],[GENDER]]="M","Hombre","Mujer")</f>
        <v>Mujer</v>
      </c>
      <c r="U2070" t="str">
        <f>_xlfn.CONCAT(Table58[[#This Row],[STATE]]," ", Table58[[#This Row],[DOMAIN]])</f>
        <v>MT R2</v>
      </c>
      <c r="V2070" s="2">
        <f t="shared" ca="1" si="97"/>
        <v>45915</v>
      </c>
      <c r="W2070" s="3">
        <f t="shared" ca="1" si="98"/>
        <v>45915.408431249998</v>
      </c>
      <c r="X2070">
        <f>ROUND(Table58[[#This Row],[AVGGIFT]],1)</f>
        <v>7.3</v>
      </c>
    </row>
    <row r="2071" spans="1:24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  <c r="N2071">
        <f>VLOOKUP(Table58[[#This Row],[CONTROLN]],vlookup_table[],2,FALSE)</f>
        <v>0</v>
      </c>
      <c r="O2071">
        <f>VLOOKUP(Table58[[#This Row],[CONTROLN]],vlookup_table[],4,FALSE)</f>
        <v>4901</v>
      </c>
      <c r="P2071" t="str">
        <f>VLOOKUP(Table58[[#This Row],[CONTROLN]],vlookup_table[],5,FALSE)</f>
        <v>S1</v>
      </c>
      <c r="Q2071">
        <f>VLOOKUP(Table58[[#This Row],[CONTROLN]],vlookup_table[],7,FALSE)</f>
        <v>20</v>
      </c>
      <c r="R2071">
        <f t="shared" si="96"/>
        <v>48</v>
      </c>
      <c r="S20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71" t="str">
        <f>IF(Table58[[#This Row],[GENDER]]="M","Hombre","Mujer")</f>
        <v>Mujer</v>
      </c>
      <c r="U2071" t="str">
        <f>_xlfn.CONCAT(Table58[[#This Row],[STATE]]," ", Table58[[#This Row],[DOMAIN]])</f>
        <v>MO S1</v>
      </c>
      <c r="V2071" s="2">
        <f t="shared" ca="1" si="97"/>
        <v>45915</v>
      </c>
      <c r="W2071" s="3">
        <f t="shared" ca="1" si="98"/>
        <v>45915.408431249998</v>
      </c>
      <c r="X2071">
        <f>ROUND(Table58[[#This Row],[AVGGIFT]],1)</f>
        <v>20</v>
      </c>
    </row>
    <row r="2072" spans="1:24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  <c r="N2072">
        <f>VLOOKUP(Table58[[#This Row],[CONTROLN]],vlookup_table[],2,FALSE)</f>
        <v>0</v>
      </c>
      <c r="O2072">
        <f>VLOOKUP(Table58[[#This Row],[CONTROLN]],vlookup_table[],4,FALSE)</f>
        <v>4804</v>
      </c>
      <c r="P2072" t="str">
        <f>VLOOKUP(Table58[[#This Row],[CONTROLN]],vlookup_table[],5,FALSE)</f>
        <v>T2</v>
      </c>
      <c r="Q2072">
        <f>VLOOKUP(Table58[[#This Row],[CONTROLN]],vlookup_table[],7,FALSE)</f>
        <v>20</v>
      </c>
      <c r="R2072">
        <f t="shared" si="96"/>
        <v>49</v>
      </c>
      <c r="S20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72" t="str">
        <f>IF(Table58[[#This Row],[GENDER]]="M","Hombre","Mujer")</f>
        <v>Mujer</v>
      </c>
      <c r="U2072" t="str">
        <f>_xlfn.CONCAT(Table58[[#This Row],[STATE]]," ", Table58[[#This Row],[DOMAIN]])</f>
        <v>CO T2</v>
      </c>
      <c r="V2072" s="2">
        <f t="shared" ca="1" si="97"/>
        <v>45915</v>
      </c>
      <c r="W2072" s="3">
        <f t="shared" ca="1" si="98"/>
        <v>45915.408431249998</v>
      </c>
      <c r="X2072">
        <f>ROUND(Table58[[#This Row],[AVGGIFT]],1)</f>
        <v>15</v>
      </c>
    </row>
    <row r="2073" spans="1:24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  <c r="N2073">
        <f>VLOOKUP(Table58[[#This Row],[CONTROLN]],vlookup_table[],2,FALSE)</f>
        <v>1</v>
      </c>
      <c r="O2073">
        <f>VLOOKUP(Table58[[#This Row],[CONTROLN]],vlookup_table[],4,FALSE)</f>
        <v>3001</v>
      </c>
      <c r="P2073" t="str">
        <f>VLOOKUP(Table58[[#This Row],[CONTROLN]],vlookup_table[],5,FALSE)</f>
        <v>S1</v>
      </c>
      <c r="Q2073">
        <f>VLOOKUP(Table58[[#This Row],[CONTROLN]],vlookup_table[],7,FALSE)</f>
        <v>11</v>
      </c>
      <c r="R2073">
        <f t="shared" si="96"/>
        <v>67</v>
      </c>
      <c r="S20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73" t="str">
        <f>IF(Table58[[#This Row],[GENDER]]="M","Hombre","Mujer")</f>
        <v>Hombre</v>
      </c>
      <c r="U2073" t="str">
        <f>_xlfn.CONCAT(Table58[[#This Row],[STATE]]," ", Table58[[#This Row],[DOMAIN]])</f>
        <v>NE S1</v>
      </c>
      <c r="V2073" s="2">
        <f t="shared" ca="1" si="97"/>
        <v>45915</v>
      </c>
      <c r="W2073" s="3">
        <f t="shared" ca="1" si="98"/>
        <v>45915.408431249998</v>
      </c>
      <c r="X2073">
        <f>ROUND(Table58[[#This Row],[AVGGIFT]],1)</f>
        <v>7.2</v>
      </c>
    </row>
    <row r="2074" spans="1:24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  <c r="N2074">
        <f>VLOOKUP(Table58[[#This Row],[CONTROLN]],vlookup_table[],2,FALSE)</f>
        <v>0</v>
      </c>
      <c r="O2074">
        <f>VLOOKUP(Table58[[#This Row],[CONTROLN]],vlookup_table[],4,FALSE)</f>
        <v>4802</v>
      </c>
      <c r="P2074" t="str">
        <f>VLOOKUP(Table58[[#This Row],[CONTROLN]],vlookup_table[],5,FALSE)</f>
        <v>T1</v>
      </c>
      <c r="Q2074">
        <f>VLOOKUP(Table58[[#This Row],[CONTROLN]],vlookup_table[],7,FALSE)</f>
        <v>20</v>
      </c>
      <c r="R2074">
        <f t="shared" si="96"/>
        <v>49</v>
      </c>
      <c r="S20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74" t="str">
        <f>IF(Table58[[#This Row],[GENDER]]="M","Hombre","Mujer")</f>
        <v>Mujer</v>
      </c>
      <c r="U2074" t="str">
        <f>_xlfn.CONCAT(Table58[[#This Row],[STATE]]," ", Table58[[#This Row],[DOMAIN]])</f>
        <v>MI T1</v>
      </c>
      <c r="V2074" s="2">
        <f t="shared" ca="1" si="97"/>
        <v>45915</v>
      </c>
      <c r="W2074" s="3">
        <f t="shared" ca="1" si="98"/>
        <v>45915.408431249998</v>
      </c>
      <c r="X2074">
        <f>ROUND(Table58[[#This Row],[AVGGIFT]],1)</f>
        <v>22.3</v>
      </c>
    </row>
    <row r="2075" spans="1:24" x14ac:dyDescent="0.35">
      <c r="A2075">
        <v>82040</v>
      </c>
      <c r="B2075" t="s">
        <v>36</v>
      </c>
      <c r="C2075" t="s">
        <v>14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  <c r="N2075">
        <f>VLOOKUP(Table58[[#This Row],[CONTROLN]],vlookup_table[],2,FALSE)</f>
        <v>1</v>
      </c>
      <c r="O2075">
        <f>VLOOKUP(Table58[[#This Row],[CONTROLN]],vlookup_table[],4,FALSE)</f>
        <v>2403</v>
      </c>
      <c r="P2075" t="str">
        <f>VLOOKUP(Table58[[#This Row],[CONTROLN]],vlookup_table[],5,FALSE)</f>
        <v>R2</v>
      </c>
      <c r="Q2075">
        <f>VLOOKUP(Table58[[#This Row],[CONTROLN]],vlookup_table[],7,FALSE)</f>
        <v>3</v>
      </c>
      <c r="R2075">
        <f t="shared" si="96"/>
        <v>73</v>
      </c>
      <c r="S20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75" t="str">
        <f>IF(Table58[[#This Row],[GENDER]]="M","Hombre","Mujer")</f>
        <v>Hombre</v>
      </c>
      <c r="U2075" t="str">
        <f>_xlfn.CONCAT(Table58[[#This Row],[STATE]]," ", Table58[[#This Row],[DOMAIN]])</f>
        <v>WI R2</v>
      </c>
      <c r="V2075" s="2">
        <f t="shared" ca="1" si="97"/>
        <v>45915</v>
      </c>
      <c r="W2075" s="3">
        <f t="shared" ca="1" si="98"/>
        <v>45915.408431249998</v>
      </c>
      <c r="X2075">
        <f>ROUND(Table58[[#This Row],[AVGGIFT]],1)</f>
        <v>2.7</v>
      </c>
    </row>
    <row r="2076" spans="1:24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  <c r="N2076">
        <f>VLOOKUP(Table58[[#This Row],[CONTROLN]],vlookup_table[],2,FALSE)</f>
        <v>28</v>
      </c>
      <c r="O2076">
        <f>VLOOKUP(Table58[[#This Row],[CONTROLN]],vlookup_table[],4,FALSE)</f>
        <v>0</v>
      </c>
      <c r="P2076" t="str">
        <f>VLOOKUP(Table58[[#This Row],[CONTROLN]],vlookup_table[],5,FALSE)</f>
        <v>C2</v>
      </c>
      <c r="Q2076">
        <f>VLOOKUP(Table58[[#This Row],[CONTROLN]],vlookup_table[],7,FALSE)</f>
        <v>10</v>
      </c>
      <c r="R2076" t="str">
        <f t="shared" si="96"/>
        <v/>
      </c>
      <c r="S20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76" t="str">
        <f>IF(Table58[[#This Row],[GENDER]]="M","Hombre","Mujer")</f>
        <v>Mujer</v>
      </c>
      <c r="U2076" t="str">
        <f>_xlfn.CONCAT(Table58[[#This Row],[STATE]]," ", Table58[[#This Row],[DOMAIN]])</f>
        <v>FL C2</v>
      </c>
      <c r="V2076" s="2">
        <f t="shared" ca="1" si="97"/>
        <v>45915</v>
      </c>
      <c r="W2076" s="3">
        <f t="shared" ca="1" si="98"/>
        <v>45915.408431249998</v>
      </c>
      <c r="X2076">
        <f>ROUND(Table58[[#This Row],[AVGGIFT]],1)</f>
        <v>5.7</v>
      </c>
    </row>
    <row r="2077" spans="1:24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  <c r="N2077">
        <f>VLOOKUP(Table58[[#This Row],[CONTROLN]],vlookup_table[],2,FALSE)</f>
        <v>0</v>
      </c>
      <c r="O2077">
        <f>VLOOKUP(Table58[[#This Row],[CONTROLN]],vlookup_table[],4,FALSE)</f>
        <v>3308</v>
      </c>
      <c r="P2077" t="str">
        <f>VLOOKUP(Table58[[#This Row],[CONTROLN]],vlookup_table[],5,FALSE)</f>
        <v>C2</v>
      </c>
      <c r="Q2077">
        <f>VLOOKUP(Table58[[#This Row],[CONTROLN]],vlookup_table[],7,FALSE)</f>
        <v>15</v>
      </c>
      <c r="R2077">
        <f t="shared" si="96"/>
        <v>63</v>
      </c>
      <c r="S20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77" t="str">
        <f>IF(Table58[[#This Row],[GENDER]]="M","Hombre","Mujer")</f>
        <v>Mujer</v>
      </c>
      <c r="U2077" t="str">
        <f>_xlfn.CONCAT(Table58[[#This Row],[STATE]]," ", Table58[[#This Row],[DOMAIN]])</f>
        <v>CA C2</v>
      </c>
      <c r="V2077" s="2">
        <f t="shared" ca="1" si="97"/>
        <v>45915</v>
      </c>
      <c r="W2077" s="3">
        <f t="shared" ca="1" si="98"/>
        <v>45915.408431249998</v>
      </c>
      <c r="X2077">
        <f>ROUND(Table58[[#This Row],[AVGGIFT]],1)</f>
        <v>9.4</v>
      </c>
    </row>
    <row r="2078" spans="1:24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  <c r="N2078">
        <f>VLOOKUP(Table58[[#This Row],[CONTROLN]],vlookup_table[],2,FALSE)</f>
        <v>1</v>
      </c>
      <c r="O2078">
        <f>VLOOKUP(Table58[[#This Row],[CONTROLN]],vlookup_table[],4,FALSE)</f>
        <v>5701</v>
      </c>
      <c r="P2078" t="str">
        <f>VLOOKUP(Table58[[#This Row],[CONTROLN]],vlookup_table[],5,FALSE)</f>
        <v>C1</v>
      </c>
      <c r="Q2078">
        <f>VLOOKUP(Table58[[#This Row],[CONTROLN]],vlookup_table[],7,FALSE)</f>
        <v>21</v>
      </c>
      <c r="R2078">
        <f t="shared" si="96"/>
        <v>40</v>
      </c>
      <c r="S20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78" t="str">
        <f>IF(Table58[[#This Row],[GENDER]]="M","Hombre","Mujer")</f>
        <v>Hombre</v>
      </c>
      <c r="U2078" t="str">
        <f>_xlfn.CONCAT(Table58[[#This Row],[STATE]]," ", Table58[[#This Row],[DOMAIN]])</f>
        <v>IN C1</v>
      </c>
      <c r="V2078" s="2">
        <f t="shared" ca="1" si="97"/>
        <v>45915</v>
      </c>
      <c r="W2078" s="3">
        <f t="shared" ca="1" si="98"/>
        <v>45915.408431249998</v>
      </c>
      <c r="X2078">
        <f>ROUND(Table58[[#This Row],[AVGGIFT]],1)</f>
        <v>15</v>
      </c>
    </row>
    <row r="2079" spans="1:24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  <c r="N2079">
        <f>VLOOKUP(Table58[[#This Row],[CONTROLN]],vlookup_table[],2,FALSE)</f>
        <v>0</v>
      </c>
      <c r="O2079">
        <f>VLOOKUP(Table58[[#This Row],[CONTROLN]],vlookup_table[],4,FALSE)</f>
        <v>3201</v>
      </c>
      <c r="P2079" t="str">
        <f>VLOOKUP(Table58[[#This Row],[CONTROLN]],vlookup_table[],5,FALSE)</f>
        <v>C2</v>
      </c>
      <c r="Q2079">
        <f>VLOOKUP(Table58[[#This Row],[CONTROLN]],vlookup_table[],7,FALSE)</f>
        <v>4</v>
      </c>
      <c r="R2079">
        <f t="shared" si="96"/>
        <v>65</v>
      </c>
      <c r="S20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79" t="str">
        <f>IF(Table58[[#This Row],[GENDER]]="M","Hombre","Mujer")</f>
        <v>Hombre</v>
      </c>
      <c r="U2079" t="str">
        <f>_xlfn.CONCAT(Table58[[#This Row],[STATE]]," ", Table58[[#This Row],[DOMAIN]])</f>
        <v>FL C2</v>
      </c>
      <c r="V2079" s="2">
        <f t="shared" ca="1" si="97"/>
        <v>45915</v>
      </c>
      <c r="W2079" s="3">
        <f t="shared" ca="1" si="98"/>
        <v>45915.408431249998</v>
      </c>
      <c r="X2079">
        <f>ROUND(Table58[[#This Row],[AVGGIFT]],1)</f>
        <v>6.4</v>
      </c>
    </row>
    <row r="2080" spans="1:24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  <c r="N2080">
        <f>VLOOKUP(Table58[[#This Row],[CONTROLN]],vlookup_table[],2,FALSE)</f>
        <v>0</v>
      </c>
      <c r="O2080">
        <f>VLOOKUP(Table58[[#This Row],[CONTROLN]],vlookup_table[],4,FALSE)</f>
        <v>0</v>
      </c>
      <c r="P2080" t="str">
        <f>VLOOKUP(Table58[[#This Row],[CONTROLN]],vlookup_table[],5,FALSE)</f>
        <v>T2</v>
      </c>
      <c r="Q2080">
        <f>VLOOKUP(Table58[[#This Row],[CONTROLN]],vlookup_table[],7,FALSE)</f>
        <v>10</v>
      </c>
      <c r="R2080" t="str">
        <f t="shared" si="96"/>
        <v/>
      </c>
      <c r="S20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0" t="str">
        <f>IF(Table58[[#This Row],[GENDER]]="M","Hombre","Mujer")</f>
        <v>Mujer</v>
      </c>
      <c r="U2080" t="str">
        <f>_xlfn.CONCAT(Table58[[#This Row],[STATE]]," ", Table58[[#This Row],[DOMAIN]])</f>
        <v>MI T2</v>
      </c>
      <c r="V2080" s="2">
        <f t="shared" ca="1" si="97"/>
        <v>45915</v>
      </c>
      <c r="W2080" s="3">
        <f t="shared" ca="1" si="98"/>
        <v>45915.408431249998</v>
      </c>
      <c r="X2080">
        <f>ROUND(Table58[[#This Row],[AVGGIFT]],1)</f>
        <v>9.9</v>
      </c>
    </row>
    <row r="2081" spans="1:24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  <c r="N2081">
        <f>VLOOKUP(Table58[[#This Row],[CONTROLN]],vlookup_table[],2,FALSE)</f>
        <v>0</v>
      </c>
      <c r="O2081">
        <f>VLOOKUP(Table58[[#This Row],[CONTROLN]],vlookup_table[],4,FALSE)</f>
        <v>4701</v>
      </c>
      <c r="P2081" t="str">
        <f>VLOOKUP(Table58[[#This Row],[CONTROLN]],vlookup_table[],5,FALSE)</f>
        <v>T2</v>
      </c>
      <c r="Q2081">
        <f>VLOOKUP(Table58[[#This Row],[CONTROLN]],vlookup_table[],7,FALSE)</f>
        <v>16</v>
      </c>
      <c r="R2081">
        <f t="shared" si="96"/>
        <v>50</v>
      </c>
      <c r="S20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1" t="str">
        <f>IF(Table58[[#This Row],[GENDER]]="M","Hombre","Mujer")</f>
        <v>Hombre</v>
      </c>
      <c r="U2081" t="str">
        <f>_xlfn.CONCAT(Table58[[#This Row],[STATE]]," ", Table58[[#This Row],[DOMAIN]])</f>
        <v>MS T2</v>
      </c>
      <c r="V2081" s="2">
        <f t="shared" ca="1" si="97"/>
        <v>45915</v>
      </c>
      <c r="W2081" s="3">
        <f t="shared" ca="1" si="98"/>
        <v>45915.408431249998</v>
      </c>
      <c r="X2081">
        <f>ROUND(Table58[[#This Row],[AVGGIFT]],1)</f>
        <v>17.5</v>
      </c>
    </row>
    <row r="2082" spans="1:24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  <c r="N2082">
        <f>VLOOKUP(Table58[[#This Row],[CONTROLN]],vlookup_table[],2,FALSE)</f>
        <v>1</v>
      </c>
      <c r="O2082">
        <f>VLOOKUP(Table58[[#This Row],[CONTROLN]],vlookup_table[],4,FALSE)</f>
        <v>0</v>
      </c>
      <c r="P2082" t="str">
        <f>VLOOKUP(Table58[[#This Row],[CONTROLN]],vlookup_table[],5,FALSE)</f>
        <v>R3</v>
      </c>
      <c r="Q2082">
        <f>VLOOKUP(Table58[[#This Row],[CONTROLN]],vlookup_table[],7,FALSE)</f>
        <v>12</v>
      </c>
      <c r="R2082" t="str">
        <f t="shared" si="96"/>
        <v/>
      </c>
      <c r="S20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82" t="str">
        <f>IF(Table58[[#This Row],[GENDER]]="M","Hombre","Mujer")</f>
        <v>Hombre</v>
      </c>
      <c r="U2082" t="str">
        <f>_xlfn.CONCAT(Table58[[#This Row],[STATE]]," ", Table58[[#This Row],[DOMAIN]])</f>
        <v>NC R3</v>
      </c>
      <c r="V2082" s="2">
        <f t="shared" ca="1" si="97"/>
        <v>45915</v>
      </c>
      <c r="W2082" s="3">
        <f t="shared" ca="1" si="98"/>
        <v>45915.408431249998</v>
      </c>
      <c r="X2082">
        <f>ROUND(Table58[[#This Row],[AVGGIFT]],1)</f>
        <v>9.1</v>
      </c>
    </row>
    <row r="2083" spans="1:24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  <c r="N2083">
        <f>VLOOKUP(Table58[[#This Row],[CONTROLN]],vlookup_table[],2,FALSE)</f>
        <v>1</v>
      </c>
      <c r="O2083">
        <f>VLOOKUP(Table58[[#This Row],[CONTROLN]],vlookup_table[],4,FALSE)</f>
        <v>0</v>
      </c>
      <c r="P2083" t="str">
        <f>VLOOKUP(Table58[[#This Row],[CONTROLN]],vlookup_table[],5,FALSE)</f>
        <v>C1</v>
      </c>
      <c r="Q2083">
        <f>VLOOKUP(Table58[[#This Row],[CONTROLN]],vlookup_table[],7,FALSE)</f>
        <v>20</v>
      </c>
      <c r="R2083" t="str">
        <f t="shared" si="96"/>
        <v/>
      </c>
      <c r="S20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83" t="str">
        <f>IF(Table58[[#This Row],[GENDER]]="M","Hombre","Mujer")</f>
        <v>Hombre</v>
      </c>
      <c r="U2083" t="str">
        <f>_xlfn.CONCAT(Table58[[#This Row],[STATE]]," ", Table58[[#This Row],[DOMAIN]])</f>
        <v>FL C1</v>
      </c>
      <c r="V2083" s="2">
        <f t="shared" ca="1" si="97"/>
        <v>45915</v>
      </c>
      <c r="W2083" s="3">
        <f t="shared" ca="1" si="98"/>
        <v>45915.408431249998</v>
      </c>
      <c r="X2083">
        <f>ROUND(Table58[[#This Row],[AVGGIFT]],1)</f>
        <v>8.9</v>
      </c>
    </row>
    <row r="2084" spans="1:24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  <c r="N2084">
        <f>VLOOKUP(Table58[[#This Row],[CONTROLN]],vlookup_table[],2,FALSE)</f>
        <v>1</v>
      </c>
      <c r="O2084">
        <f>VLOOKUP(Table58[[#This Row],[CONTROLN]],vlookup_table[],4,FALSE)</f>
        <v>4601</v>
      </c>
      <c r="P2084" t="str">
        <f>VLOOKUP(Table58[[#This Row],[CONTROLN]],vlookup_table[],5,FALSE)</f>
        <v>R2</v>
      </c>
      <c r="Q2084">
        <f>VLOOKUP(Table58[[#This Row],[CONTROLN]],vlookup_table[],7,FALSE)</f>
        <v>50</v>
      </c>
      <c r="R2084">
        <f t="shared" si="96"/>
        <v>51</v>
      </c>
      <c r="S20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84" t="str">
        <f>IF(Table58[[#This Row],[GENDER]]="M","Hombre","Mujer")</f>
        <v>Hombre</v>
      </c>
      <c r="U2084" t="str">
        <f>_xlfn.CONCAT(Table58[[#This Row],[STATE]]," ", Table58[[#This Row],[DOMAIN]])</f>
        <v>NE R2</v>
      </c>
      <c r="V2084" s="2">
        <f t="shared" ca="1" si="97"/>
        <v>45915</v>
      </c>
      <c r="W2084" s="3">
        <f t="shared" ca="1" si="98"/>
        <v>45915.408431249998</v>
      </c>
      <c r="X2084">
        <f>ROUND(Table58[[#This Row],[AVGGIFT]],1)</f>
        <v>36.1</v>
      </c>
    </row>
    <row r="2085" spans="1:24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  <c r="N2085">
        <f>VLOOKUP(Table58[[#This Row],[CONTROLN]],vlookup_table[],2,FALSE)</f>
        <v>2</v>
      </c>
      <c r="O2085">
        <f>VLOOKUP(Table58[[#This Row],[CONTROLN]],vlookup_table[],4,FALSE)</f>
        <v>3101</v>
      </c>
      <c r="P2085" t="str">
        <f>VLOOKUP(Table58[[#This Row],[CONTROLN]],vlookup_table[],5,FALSE)</f>
        <v>S1</v>
      </c>
      <c r="Q2085">
        <f>VLOOKUP(Table58[[#This Row],[CONTROLN]],vlookup_table[],7,FALSE)</f>
        <v>5</v>
      </c>
      <c r="R2085">
        <f t="shared" si="96"/>
        <v>66</v>
      </c>
      <c r="S20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85" t="str">
        <f>IF(Table58[[#This Row],[GENDER]]="M","Hombre","Mujer")</f>
        <v>Mujer</v>
      </c>
      <c r="U2085" t="str">
        <f>_xlfn.CONCAT(Table58[[#This Row],[STATE]]," ", Table58[[#This Row],[DOMAIN]])</f>
        <v>MI S1</v>
      </c>
      <c r="V2085" s="2">
        <f t="shared" ca="1" si="97"/>
        <v>45915</v>
      </c>
      <c r="W2085" s="3">
        <f t="shared" ca="1" si="98"/>
        <v>45915.408431249998</v>
      </c>
      <c r="X2085">
        <f>ROUND(Table58[[#This Row],[AVGGIFT]],1)</f>
        <v>10</v>
      </c>
    </row>
    <row r="2086" spans="1:24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  <c r="N2086">
        <f>VLOOKUP(Table58[[#This Row],[CONTROLN]],vlookup_table[],2,FALSE)</f>
        <v>1002</v>
      </c>
      <c r="O2086">
        <f>VLOOKUP(Table58[[#This Row],[CONTROLN]],vlookup_table[],4,FALSE)</f>
        <v>4801</v>
      </c>
      <c r="P2086" t="str">
        <f>VLOOKUP(Table58[[#This Row],[CONTROLN]],vlookup_table[],5,FALSE)</f>
        <v>S1</v>
      </c>
      <c r="Q2086">
        <f>VLOOKUP(Table58[[#This Row],[CONTROLN]],vlookup_table[],7,FALSE)</f>
        <v>21</v>
      </c>
      <c r="R2086">
        <f t="shared" si="96"/>
        <v>49</v>
      </c>
      <c r="S20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86" t="str">
        <f>IF(Table58[[#This Row],[GENDER]]="M","Hombre","Mujer")</f>
        <v>Hombre</v>
      </c>
      <c r="U2086" t="str">
        <f>_xlfn.CONCAT(Table58[[#This Row],[STATE]]," ", Table58[[#This Row],[DOMAIN]])</f>
        <v>FL S1</v>
      </c>
      <c r="V2086" s="2">
        <f t="shared" ca="1" si="97"/>
        <v>45915</v>
      </c>
      <c r="W2086" s="3">
        <f t="shared" ca="1" si="98"/>
        <v>45915.408431249998</v>
      </c>
      <c r="X2086">
        <f>ROUND(Table58[[#This Row],[AVGGIFT]],1)</f>
        <v>12.5</v>
      </c>
    </row>
    <row r="2087" spans="1:24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  <c r="N2087">
        <f>VLOOKUP(Table58[[#This Row],[CONTROLN]],vlookup_table[],2,FALSE)</f>
        <v>1</v>
      </c>
      <c r="O2087">
        <f>VLOOKUP(Table58[[#This Row],[CONTROLN]],vlookup_table[],4,FALSE)</f>
        <v>2901</v>
      </c>
      <c r="P2087" t="str">
        <f>VLOOKUP(Table58[[#This Row],[CONTROLN]],vlookup_table[],5,FALSE)</f>
        <v>T1</v>
      </c>
      <c r="Q2087">
        <f>VLOOKUP(Table58[[#This Row],[CONTROLN]],vlookup_table[],7,FALSE)</f>
        <v>6</v>
      </c>
      <c r="R2087">
        <f t="shared" si="96"/>
        <v>68</v>
      </c>
      <c r="S20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7" t="str">
        <f>IF(Table58[[#This Row],[GENDER]]="M","Hombre","Mujer")</f>
        <v>Mujer</v>
      </c>
      <c r="U2087" t="str">
        <f>_xlfn.CONCAT(Table58[[#This Row],[STATE]]," ", Table58[[#This Row],[DOMAIN]])</f>
        <v>TX T1</v>
      </c>
      <c r="V2087" s="2">
        <f t="shared" ca="1" si="97"/>
        <v>45915</v>
      </c>
      <c r="W2087" s="3">
        <f t="shared" ca="1" si="98"/>
        <v>45915.408431249998</v>
      </c>
      <c r="X2087">
        <f>ROUND(Table58[[#This Row],[AVGGIFT]],1)</f>
        <v>4.7</v>
      </c>
    </row>
    <row r="2088" spans="1:24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  <c r="N2088">
        <f>VLOOKUP(Table58[[#This Row],[CONTROLN]],vlookup_table[],2,FALSE)</f>
        <v>2</v>
      </c>
      <c r="O2088">
        <f>VLOOKUP(Table58[[#This Row],[CONTROLN]],vlookup_table[],4,FALSE)</f>
        <v>5201</v>
      </c>
      <c r="P2088" t="str">
        <f>VLOOKUP(Table58[[#This Row],[CONTROLN]],vlookup_table[],5,FALSE)</f>
        <v>T2</v>
      </c>
      <c r="Q2088">
        <f>VLOOKUP(Table58[[#This Row],[CONTROLN]],vlookup_table[],7,FALSE)</f>
        <v>25</v>
      </c>
      <c r="R2088">
        <f t="shared" si="96"/>
        <v>45</v>
      </c>
      <c r="S20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8" t="str">
        <f>IF(Table58[[#This Row],[GENDER]]="M","Hombre","Mujer")</f>
        <v>Mujer</v>
      </c>
      <c r="U2088" t="str">
        <f>_xlfn.CONCAT(Table58[[#This Row],[STATE]]," ", Table58[[#This Row],[DOMAIN]])</f>
        <v>SC T2</v>
      </c>
      <c r="V2088" s="2">
        <f t="shared" ca="1" si="97"/>
        <v>45915</v>
      </c>
      <c r="W2088" s="3">
        <f t="shared" ca="1" si="98"/>
        <v>45915.408431249998</v>
      </c>
      <c r="X2088">
        <f>ROUND(Table58[[#This Row],[AVGGIFT]],1)</f>
        <v>3.6</v>
      </c>
    </row>
    <row r="2089" spans="1:24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  <c r="N2089">
        <f>VLOOKUP(Table58[[#This Row],[CONTROLN]],vlookup_table[],2,FALSE)</f>
        <v>0</v>
      </c>
      <c r="O2089">
        <f>VLOOKUP(Table58[[#This Row],[CONTROLN]],vlookup_table[],4,FALSE)</f>
        <v>4201</v>
      </c>
      <c r="P2089" t="str">
        <f>VLOOKUP(Table58[[#This Row],[CONTROLN]],vlookup_table[],5,FALSE)</f>
        <v>T1</v>
      </c>
      <c r="Q2089">
        <f>VLOOKUP(Table58[[#This Row],[CONTROLN]],vlookup_table[],7,FALSE)</f>
        <v>50</v>
      </c>
      <c r="R2089">
        <f t="shared" si="96"/>
        <v>55</v>
      </c>
      <c r="S20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89" t="str">
        <f>IF(Table58[[#This Row],[GENDER]]="M","Hombre","Mujer")</f>
        <v>Mujer</v>
      </c>
      <c r="U2089" t="str">
        <f>_xlfn.CONCAT(Table58[[#This Row],[STATE]]," ", Table58[[#This Row],[DOMAIN]])</f>
        <v>OK T1</v>
      </c>
      <c r="V2089" s="2">
        <f t="shared" ca="1" si="97"/>
        <v>45915</v>
      </c>
      <c r="W2089" s="3">
        <f t="shared" ca="1" si="98"/>
        <v>45915.408431249998</v>
      </c>
      <c r="X2089">
        <f>ROUND(Table58[[#This Row],[AVGGIFT]],1)</f>
        <v>13.8</v>
      </c>
    </row>
    <row r="2090" spans="1:24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  <c r="N2090">
        <f>VLOOKUP(Table58[[#This Row],[CONTROLN]],vlookup_table[],2,FALSE)</f>
        <v>2</v>
      </c>
      <c r="O2090">
        <f>VLOOKUP(Table58[[#This Row],[CONTROLN]],vlookup_table[],4,FALSE)</f>
        <v>3001</v>
      </c>
      <c r="P2090" t="str">
        <f>VLOOKUP(Table58[[#This Row],[CONTROLN]],vlookup_table[],5,FALSE)</f>
        <v/>
      </c>
      <c r="Q2090">
        <f>VLOOKUP(Table58[[#This Row],[CONTROLN]],vlookup_table[],7,FALSE)</f>
        <v>25</v>
      </c>
      <c r="R2090">
        <f t="shared" si="96"/>
        <v>67</v>
      </c>
      <c r="S209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090" t="str">
        <f>IF(Table58[[#This Row],[GENDER]]="M","Hombre","Mujer")</f>
        <v>Mujer</v>
      </c>
      <c r="U2090" t="str">
        <f>_xlfn.CONCAT(Table58[[#This Row],[STATE]]," ", Table58[[#This Row],[DOMAIN]])</f>
        <v xml:space="preserve">MI </v>
      </c>
      <c r="V2090" s="2">
        <f t="shared" ca="1" si="97"/>
        <v>45915</v>
      </c>
      <c r="W2090" s="3">
        <f t="shared" ca="1" si="98"/>
        <v>45915.408431249998</v>
      </c>
      <c r="X2090">
        <f>ROUND(Table58[[#This Row],[AVGGIFT]],1)</f>
        <v>25.8</v>
      </c>
    </row>
    <row r="2091" spans="1:24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  <c r="N2091">
        <f>VLOOKUP(Table58[[#This Row],[CONTROLN]],vlookup_table[],2,FALSE)</f>
        <v>2</v>
      </c>
      <c r="O2091">
        <f>VLOOKUP(Table58[[#This Row],[CONTROLN]],vlookup_table[],4,FALSE)</f>
        <v>3103</v>
      </c>
      <c r="P2091" t="str">
        <f>VLOOKUP(Table58[[#This Row],[CONTROLN]],vlookup_table[],5,FALSE)</f>
        <v>S1</v>
      </c>
      <c r="Q2091">
        <f>VLOOKUP(Table58[[#This Row],[CONTROLN]],vlookup_table[],7,FALSE)</f>
        <v>5</v>
      </c>
      <c r="R2091">
        <f t="shared" si="96"/>
        <v>66</v>
      </c>
      <c r="S20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91" t="str">
        <f>IF(Table58[[#This Row],[GENDER]]="M","Hombre","Mujer")</f>
        <v>Mujer</v>
      </c>
      <c r="U2091" t="str">
        <f>_xlfn.CONCAT(Table58[[#This Row],[STATE]]," ", Table58[[#This Row],[DOMAIN]])</f>
        <v>CA S1</v>
      </c>
      <c r="V2091" s="2">
        <f t="shared" ca="1" si="97"/>
        <v>45915</v>
      </c>
      <c r="W2091" s="3">
        <f t="shared" ca="1" si="98"/>
        <v>45915.408431249998</v>
      </c>
      <c r="X2091">
        <f>ROUND(Table58[[#This Row],[AVGGIFT]],1)</f>
        <v>6.2</v>
      </c>
    </row>
    <row r="2092" spans="1:24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  <c r="N2092">
        <f>VLOOKUP(Table58[[#This Row],[CONTROLN]],vlookup_table[],2,FALSE)</f>
        <v>0</v>
      </c>
      <c r="O2092">
        <f>VLOOKUP(Table58[[#This Row],[CONTROLN]],vlookup_table[],4,FALSE)</f>
        <v>3501</v>
      </c>
      <c r="P2092" t="str">
        <f>VLOOKUP(Table58[[#This Row],[CONTROLN]],vlookup_table[],5,FALSE)</f>
        <v>R2</v>
      </c>
      <c r="Q2092">
        <f>VLOOKUP(Table58[[#This Row],[CONTROLN]],vlookup_table[],7,FALSE)</f>
        <v>15</v>
      </c>
      <c r="R2092">
        <f t="shared" si="96"/>
        <v>62</v>
      </c>
      <c r="S20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92" t="str">
        <f>IF(Table58[[#This Row],[GENDER]]="M","Hombre","Mujer")</f>
        <v>Mujer</v>
      </c>
      <c r="U2092" t="str">
        <f>_xlfn.CONCAT(Table58[[#This Row],[STATE]]," ", Table58[[#This Row],[DOMAIN]])</f>
        <v>TX R2</v>
      </c>
      <c r="V2092" s="2">
        <f t="shared" ca="1" si="97"/>
        <v>45915</v>
      </c>
      <c r="W2092" s="3">
        <f t="shared" ca="1" si="98"/>
        <v>45915.408431249998</v>
      </c>
      <c r="X2092">
        <f>ROUND(Table58[[#This Row],[AVGGIFT]],1)</f>
        <v>14</v>
      </c>
    </row>
    <row r="2093" spans="1:24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  <c r="N2093">
        <f>VLOOKUP(Table58[[#This Row],[CONTROLN]],vlookup_table[],2,FALSE)</f>
        <v>28</v>
      </c>
      <c r="O2093">
        <f>VLOOKUP(Table58[[#This Row],[CONTROLN]],vlookup_table[],4,FALSE)</f>
        <v>3201</v>
      </c>
      <c r="P2093" t="str">
        <f>VLOOKUP(Table58[[#This Row],[CONTROLN]],vlookup_table[],5,FALSE)</f>
        <v>C3</v>
      </c>
      <c r="Q2093">
        <f>VLOOKUP(Table58[[#This Row],[CONTROLN]],vlookup_table[],7,FALSE)</f>
        <v>5</v>
      </c>
      <c r="R2093">
        <f t="shared" si="96"/>
        <v>65</v>
      </c>
      <c r="S20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93" t="str">
        <f>IF(Table58[[#This Row],[GENDER]]="M","Hombre","Mujer")</f>
        <v>Mujer</v>
      </c>
      <c r="U2093" t="str">
        <f>_xlfn.CONCAT(Table58[[#This Row],[STATE]]," ", Table58[[#This Row],[DOMAIN]])</f>
        <v>CA C3</v>
      </c>
      <c r="V2093" s="2">
        <f t="shared" ca="1" si="97"/>
        <v>45915</v>
      </c>
      <c r="W2093" s="3">
        <f t="shared" ca="1" si="98"/>
        <v>45915.408431249998</v>
      </c>
      <c r="X2093">
        <f>ROUND(Table58[[#This Row],[AVGGIFT]],1)</f>
        <v>3.7</v>
      </c>
    </row>
    <row r="2094" spans="1:24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  <c r="N2094">
        <f>VLOOKUP(Table58[[#This Row],[CONTROLN]],vlookup_table[],2,FALSE)</f>
        <v>1</v>
      </c>
      <c r="O2094">
        <f>VLOOKUP(Table58[[#This Row],[CONTROLN]],vlookup_table[],4,FALSE)</f>
        <v>3001</v>
      </c>
      <c r="P2094" t="str">
        <f>VLOOKUP(Table58[[#This Row],[CONTROLN]],vlookup_table[],5,FALSE)</f>
        <v>R2</v>
      </c>
      <c r="Q2094">
        <f>VLOOKUP(Table58[[#This Row],[CONTROLN]],vlookup_table[],7,FALSE)</f>
        <v>14</v>
      </c>
      <c r="R2094">
        <f t="shared" si="96"/>
        <v>67</v>
      </c>
      <c r="S20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094" t="str">
        <f>IF(Table58[[#This Row],[GENDER]]="M","Hombre","Mujer")</f>
        <v>Hombre</v>
      </c>
      <c r="U2094" t="str">
        <f>_xlfn.CONCAT(Table58[[#This Row],[STATE]]," ", Table58[[#This Row],[DOMAIN]])</f>
        <v>SD R2</v>
      </c>
      <c r="V2094" s="2">
        <f t="shared" ca="1" si="97"/>
        <v>45915</v>
      </c>
      <c r="W2094" s="3">
        <f t="shared" ca="1" si="98"/>
        <v>45915.408431249998</v>
      </c>
      <c r="X2094">
        <f>ROUND(Table58[[#This Row],[AVGGIFT]],1)</f>
        <v>9.6999999999999993</v>
      </c>
    </row>
    <row r="2095" spans="1:24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  <c r="N2095">
        <f>VLOOKUP(Table58[[#This Row],[CONTROLN]],vlookup_table[],2,FALSE)</f>
        <v>1</v>
      </c>
      <c r="O2095">
        <f>VLOOKUP(Table58[[#This Row],[CONTROLN]],vlookup_table[],4,FALSE)</f>
        <v>2201</v>
      </c>
      <c r="P2095" t="str">
        <f>VLOOKUP(Table58[[#This Row],[CONTROLN]],vlookup_table[],5,FALSE)</f>
        <v>C2</v>
      </c>
      <c r="Q2095">
        <f>VLOOKUP(Table58[[#This Row],[CONTROLN]],vlookup_table[],7,FALSE)</f>
        <v>20</v>
      </c>
      <c r="R2095">
        <f t="shared" si="96"/>
        <v>75</v>
      </c>
      <c r="S20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095" t="str">
        <f>IF(Table58[[#This Row],[GENDER]]="M","Hombre","Mujer")</f>
        <v>Hombre</v>
      </c>
      <c r="U2095" t="str">
        <f>_xlfn.CONCAT(Table58[[#This Row],[STATE]]," ", Table58[[#This Row],[DOMAIN]])</f>
        <v>FL C2</v>
      </c>
      <c r="V2095" s="2">
        <f t="shared" ca="1" si="97"/>
        <v>45915</v>
      </c>
      <c r="W2095" s="3">
        <f t="shared" ca="1" si="98"/>
        <v>45915.408431249998</v>
      </c>
      <c r="X2095">
        <f>ROUND(Table58[[#This Row],[AVGGIFT]],1)</f>
        <v>15</v>
      </c>
    </row>
    <row r="2096" spans="1:24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  <c r="N2096">
        <f>VLOOKUP(Table58[[#This Row],[CONTROLN]],vlookup_table[],2,FALSE)</f>
        <v>2</v>
      </c>
      <c r="O2096">
        <f>VLOOKUP(Table58[[#This Row],[CONTROLN]],vlookup_table[],4,FALSE)</f>
        <v>4901</v>
      </c>
      <c r="P2096" t="str">
        <f>VLOOKUP(Table58[[#This Row],[CONTROLN]],vlookup_table[],5,FALSE)</f>
        <v>S1</v>
      </c>
      <c r="Q2096">
        <f>VLOOKUP(Table58[[#This Row],[CONTROLN]],vlookup_table[],7,FALSE)</f>
        <v>5</v>
      </c>
      <c r="R2096">
        <f t="shared" si="96"/>
        <v>48</v>
      </c>
      <c r="S20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96" t="str">
        <f>IF(Table58[[#This Row],[GENDER]]="M","Hombre","Mujer")</f>
        <v>Mujer</v>
      </c>
      <c r="U2096" t="str">
        <f>_xlfn.CONCAT(Table58[[#This Row],[STATE]]," ", Table58[[#This Row],[DOMAIN]])</f>
        <v>IN S1</v>
      </c>
      <c r="V2096" s="2">
        <f t="shared" ca="1" si="97"/>
        <v>45915</v>
      </c>
      <c r="W2096" s="3">
        <f t="shared" ca="1" si="98"/>
        <v>45915.408431249998</v>
      </c>
      <c r="X2096">
        <f>ROUND(Table58[[#This Row],[AVGGIFT]],1)</f>
        <v>5.3</v>
      </c>
    </row>
    <row r="2097" spans="1:24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  <c r="N2097">
        <f>VLOOKUP(Table58[[#This Row],[CONTROLN]],vlookup_table[],2,FALSE)</f>
        <v>1</v>
      </c>
      <c r="O2097">
        <f>VLOOKUP(Table58[[#This Row],[CONTROLN]],vlookup_table[],4,FALSE)</f>
        <v>0</v>
      </c>
      <c r="P2097" t="str">
        <f>VLOOKUP(Table58[[#This Row],[CONTROLN]],vlookup_table[],5,FALSE)</f>
        <v>T2</v>
      </c>
      <c r="Q2097">
        <f>VLOOKUP(Table58[[#This Row],[CONTROLN]],vlookup_table[],7,FALSE)</f>
        <v>15</v>
      </c>
      <c r="R2097" t="str">
        <f t="shared" si="96"/>
        <v/>
      </c>
      <c r="S20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97" t="str">
        <f>IF(Table58[[#This Row],[GENDER]]="M","Hombre","Mujer")</f>
        <v>Hombre</v>
      </c>
      <c r="U2097" t="str">
        <f>_xlfn.CONCAT(Table58[[#This Row],[STATE]]," ", Table58[[#This Row],[DOMAIN]])</f>
        <v>IN T2</v>
      </c>
      <c r="V2097" s="2">
        <f t="shared" ca="1" si="97"/>
        <v>45915</v>
      </c>
      <c r="W2097" s="3">
        <f t="shared" ca="1" si="98"/>
        <v>45915.408431249998</v>
      </c>
      <c r="X2097">
        <f>ROUND(Table58[[#This Row],[AVGGIFT]],1)</f>
        <v>10.5</v>
      </c>
    </row>
    <row r="2098" spans="1:24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  <c r="N2098">
        <f>VLOOKUP(Table58[[#This Row],[CONTROLN]],vlookup_table[],2,FALSE)</f>
        <v>0</v>
      </c>
      <c r="O2098">
        <f>VLOOKUP(Table58[[#This Row],[CONTROLN]],vlookup_table[],4,FALSE)</f>
        <v>1607</v>
      </c>
      <c r="P2098" t="str">
        <f>VLOOKUP(Table58[[#This Row],[CONTROLN]],vlookup_table[],5,FALSE)</f>
        <v>S1</v>
      </c>
      <c r="Q2098">
        <f>VLOOKUP(Table58[[#This Row],[CONTROLN]],vlookup_table[],7,FALSE)</f>
        <v>19</v>
      </c>
      <c r="R2098">
        <f t="shared" si="96"/>
        <v>80</v>
      </c>
      <c r="S20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098" t="str">
        <f>IF(Table58[[#This Row],[GENDER]]="M","Hombre","Mujer")</f>
        <v>Mujer</v>
      </c>
      <c r="U2098" t="str">
        <f>_xlfn.CONCAT(Table58[[#This Row],[STATE]]," ", Table58[[#This Row],[DOMAIN]])</f>
        <v>CO S1</v>
      </c>
      <c r="V2098" s="2">
        <f t="shared" ca="1" si="97"/>
        <v>45915</v>
      </c>
      <c r="W2098" s="3">
        <f t="shared" ca="1" si="98"/>
        <v>45915.408431249998</v>
      </c>
      <c r="X2098">
        <f>ROUND(Table58[[#This Row],[AVGGIFT]],1)</f>
        <v>13.3</v>
      </c>
    </row>
    <row r="2099" spans="1:24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  <c r="N2099">
        <f>VLOOKUP(Table58[[#This Row],[CONTROLN]],vlookup_table[],2,FALSE)</f>
        <v>0</v>
      </c>
      <c r="O2099">
        <f>VLOOKUP(Table58[[#This Row],[CONTROLN]],vlookup_table[],4,FALSE)</f>
        <v>5201</v>
      </c>
      <c r="P2099" t="str">
        <f>VLOOKUP(Table58[[#This Row],[CONTROLN]],vlookup_table[],5,FALSE)</f>
        <v>T1</v>
      </c>
      <c r="Q2099">
        <f>VLOOKUP(Table58[[#This Row],[CONTROLN]],vlookup_table[],7,FALSE)</f>
        <v>10</v>
      </c>
      <c r="R2099">
        <f t="shared" si="96"/>
        <v>45</v>
      </c>
      <c r="S20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099" t="str">
        <f>IF(Table58[[#This Row],[GENDER]]="M","Hombre","Mujer")</f>
        <v>Mujer</v>
      </c>
      <c r="U2099" t="str">
        <f>_xlfn.CONCAT(Table58[[#This Row],[STATE]]," ", Table58[[#This Row],[DOMAIN]])</f>
        <v>CA T1</v>
      </c>
      <c r="V2099" s="2">
        <f t="shared" ca="1" si="97"/>
        <v>45915</v>
      </c>
      <c r="W2099" s="3">
        <f t="shared" ca="1" si="98"/>
        <v>45915.408431249998</v>
      </c>
      <c r="X2099">
        <f>ROUND(Table58[[#This Row],[AVGGIFT]],1)</f>
        <v>10.7</v>
      </c>
    </row>
    <row r="2100" spans="1:24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  <c r="N2100">
        <f>VLOOKUP(Table58[[#This Row],[CONTROLN]],vlookup_table[],2,FALSE)</f>
        <v>0</v>
      </c>
      <c r="O2100">
        <f>VLOOKUP(Table58[[#This Row],[CONTROLN]],vlookup_table[],4,FALSE)</f>
        <v>2701</v>
      </c>
      <c r="P2100" t="str">
        <f>VLOOKUP(Table58[[#This Row],[CONTROLN]],vlookup_table[],5,FALSE)</f>
        <v>S1</v>
      </c>
      <c r="Q2100">
        <f>VLOOKUP(Table58[[#This Row],[CONTROLN]],vlookup_table[],7,FALSE)</f>
        <v>25</v>
      </c>
      <c r="R2100">
        <f t="shared" si="96"/>
        <v>70</v>
      </c>
      <c r="S21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00" t="str">
        <f>IF(Table58[[#This Row],[GENDER]]="M","Hombre","Mujer")</f>
        <v>Mujer</v>
      </c>
      <c r="U2100" t="str">
        <f>_xlfn.CONCAT(Table58[[#This Row],[STATE]]," ", Table58[[#This Row],[DOMAIN]])</f>
        <v>CA S1</v>
      </c>
      <c r="V2100" s="2">
        <f t="shared" ca="1" si="97"/>
        <v>45915</v>
      </c>
      <c r="W2100" s="3">
        <f t="shared" ca="1" si="98"/>
        <v>45915.408431249998</v>
      </c>
      <c r="X2100">
        <f>ROUND(Table58[[#This Row],[AVGGIFT]],1)</f>
        <v>19.3</v>
      </c>
    </row>
    <row r="2101" spans="1:24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  <c r="N2101">
        <f>VLOOKUP(Table58[[#This Row],[CONTROLN]],vlookup_table[],2,FALSE)</f>
        <v>1</v>
      </c>
      <c r="O2101">
        <f>VLOOKUP(Table58[[#This Row],[CONTROLN]],vlookup_table[],4,FALSE)</f>
        <v>1901</v>
      </c>
      <c r="P2101" t="str">
        <f>VLOOKUP(Table58[[#This Row],[CONTROLN]],vlookup_table[],5,FALSE)</f>
        <v>C1</v>
      </c>
      <c r="Q2101">
        <f>VLOOKUP(Table58[[#This Row],[CONTROLN]],vlookup_table[],7,FALSE)</f>
        <v>15</v>
      </c>
      <c r="R2101">
        <f t="shared" si="96"/>
        <v>78</v>
      </c>
      <c r="S21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01" t="str">
        <f>IF(Table58[[#This Row],[GENDER]]="M","Hombre","Mujer")</f>
        <v>Hombre</v>
      </c>
      <c r="U2101" t="str">
        <f>_xlfn.CONCAT(Table58[[#This Row],[STATE]]," ", Table58[[#This Row],[DOMAIN]])</f>
        <v>CA C1</v>
      </c>
      <c r="V2101" s="2">
        <f t="shared" ca="1" si="97"/>
        <v>45915</v>
      </c>
      <c r="W2101" s="3">
        <f t="shared" ca="1" si="98"/>
        <v>45915.408431249998</v>
      </c>
      <c r="X2101">
        <f>ROUND(Table58[[#This Row],[AVGGIFT]],1)</f>
        <v>11</v>
      </c>
    </row>
    <row r="2102" spans="1:24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  <c r="N2102">
        <f>VLOOKUP(Table58[[#This Row],[CONTROLN]],vlookup_table[],2,FALSE)</f>
        <v>2</v>
      </c>
      <c r="O2102">
        <f>VLOOKUP(Table58[[#This Row],[CONTROLN]],vlookup_table[],4,FALSE)</f>
        <v>5101</v>
      </c>
      <c r="P2102" t="str">
        <f>VLOOKUP(Table58[[#This Row],[CONTROLN]],vlookup_table[],5,FALSE)</f>
        <v>T2</v>
      </c>
      <c r="Q2102">
        <f>VLOOKUP(Table58[[#This Row],[CONTROLN]],vlookup_table[],7,FALSE)</f>
        <v>4</v>
      </c>
      <c r="R2102">
        <f t="shared" si="96"/>
        <v>46</v>
      </c>
      <c r="S21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02" t="str">
        <f>IF(Table58[[#This Row],[GENDER]]="M","Hombre","Mujer")</f>
        <v>Mujer</v>
      </c>
      <c r="U2102" t="str">
        <f>_xlfn.CONCAT(Table58[[#This Row],[STATE]]," ", Table58[[#This Row],[DOMAIN]])</f>
        <v>NM T2</v>
      </c>
      <c r="V2102" s="2">
        <f t="shared" ca="1" si="97"/>
        <v>45915</v>
      </c>
      <c r="W2102" s="3">
        <f t="shared" ca="1" si="98"/>
        <v>45915.408431249998</v>
      </c>
      <c r="X2102">
        <f>ROUND(Table58[[#This Row],[AVGGIFT]],1)</f>
        <v>4.4000000000000004</v>
      </c>
    </row>
    <row r="2103" spans="1:24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  <c r="N2103">
        <f>VLOOKUP(Table58[[#This Row],[CONTROLN]],vlookup_table[],2,FALSE)</f>
        <v>0</v>
      </c>
      <c r="O2103">
        <f>VLOOKUP(Table58[[#This Row],[CONTROLN]],vlookup_table[],4,FALSE)</f>
        <v>5001</v>
      </c>
      <c r="P2103" t="str">
        <f>VLOOKUP(Table58[[#This Row],[CONTROLN]],vlookup_table[],5,FALSE)</f>
        <v>R2</v>
      </c>
      <c r="Q2103">
        <f>VLOOKUP(Table58[[#This Row],[CONTROLN]],vlookup_table[],7,FALSE)</f>
        <v>12</v>
      </c>
      <c r="R2103">
        <f t="shared" si="96"/>
        <v>47</v>
      </c>
      <c r="S21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03" t="str">
        <f>IF(Table58[[#This Row],[GENDER]]="M","Hombre","Mujer")</f>
        <v>Mujer</v>
      </c>
      <c r="U2103" t="str">
        <f>_xlfn.CONCAT(Table58[[#This Row],[STATE]]," ", Table58[[#This Row],[DOMAIN]])</f>
        <v>GA R2</v>
      </c>
      <c r="V2103" s="2">
        <f t="shared" ca="1" si="97"/>
        <v>45915</v>
      </c>
      <c r="W2103" s="3">
        <f t="shared" ca="1" si="98"/>
        <v>45915.408431249998</v>
      </c>
      <c r="X2103">
        <f>ROUND(Table58[[#This Row],[AVGGIFT]],1)</f>
        <v>7.2</v>
      </c>
    </row>
    <row r="2104" spans="1:24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  <c r="N2104">
        <f>VLOOKUP(Table58[[#This Row],[CONTROLN]],vlookup_table[],2,FALSE)</f>
        <v>1</v>
      </c>
      <c r="O2104">
        <f>VLOOKUP(Table58[[#This Row],[CONTROLN]],vlookup_table[],4,FALSE)</f>
        <v>1501</v>
      </c>
      <c r="P2104" t="str">
        <f>VLOOKUP(Table58[[#This Row],[CONTROLN]],vlookup_table[],5,FALSE)</f>
        <v>T3</v>
      </c>
      <c r="Q2104">
        <f>VLOOKUP(Table58[[#This Row],[CONTROLN]],vlookup_table[],7,FALSE)</f>
        <v>5</v>
      </c>
      <c r="R2104">
        <f t="shared" si="96"/>
        <v>82</v>
      </c>
      <c r="S21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04" t="str">
        <f>IF(Table58[[#This Row],[GENDER]]="M","Hombre","Mujer")</f>
        <v>Hombre</v>
      </c>
      <c r="U2104" t="str">
        <f>_xlfn.CONCAT(Table58[[#This Row],[STATE]]," ", Table58[[#This Row],[DOMAIN]])</f>
        <v>IL T3</v>
      </c>
      <c r="V2104" s="2">
        <f t="shared" ca="1" si="97"/>
        <v>45915</v>
      </c>
      <c r="W2104" s="3">
        <f t="shared" ca="1" si="98"/>
        <v>45915.408431249998</v>
      </c>
      <c r="X2104">
        <f>ROUND(Table58[[#This Row],[AVGGIFT]],1)</f>
        <v>5.6</v>
      </c>
    </row>
    <row r="2105" spans="1:24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  <c r="N2105">
        <f>VLOOKUP(Table58[[#This Row],[CONTROLN]],vlookup_table[],2,FALSE)</f>
        <v>0</v>
      </c>
      <c r="O2105">
        <f>VLOOKUP(Table58[[#This Row],[CONTROLN]],vlookup_table[],4,FALSE)</f>
        <v>2401</v>
      </c>
      <c r="P2105" t="str">
        <f>VLOOKUP(Table58[[#This Row],[CONTROLN]],vlookup_table[],5,FALSE)</f>
        <v>R3</v>
      </c>
      <c r="Q2105">
        <f>VLOOKUP(Table58[[#This Row],[CONTROLN]],vlookup_table[],7,FALSE)</f>
        <v>2</v>
      </c>
      <c r="R2105">
        <f t="shared" si="96"/>
        <v>73</v>
      </c>
      <c r="S21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05" t="str">
        <f>IF(Table58[[#This Row],[GENDER]]="M","Hombre","Mujer")</f>
        <v>Mujer</v>
      </c>
      <c r="U2105" t="str">
        <f>_xlfn.CONCAT(Table58[[#This Row],[STATE]]," ", Table58[[#This Row],[DOMAIN]])</f>
        <v>IA R3</v>
      </c>
      <c r="V2105" s="2">
        <f t="shared" ca="1" si="97"/>
        <v>45915</v>
      </c>
      <c r="W2105" s="3">
        <f t="shared" ca="1" si="98"/>
        <v>45915.408431249998</v>
      </c>
      <c r="X2105">
        <f>ROUND(Table58[[#This Row],[AVGGIFT]],1)</f>
        <v>2.2999999999999998</v>
      </c>
    </row>
    <row r="2106" spans="1:24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  <c r="N2106">
        <f>VLOOKUP(Table58[[#This Row],[CONTROLN]],vlookup_table[],2,FALSE)</f>
        <v>4</v>
      </c>
      <c r="O2106">
        <f>VLOOKUP(Table58[[#This Row],[CONTROLN]],vlookup_table[],4,FALSE)</f>
        <v>0</v>
      </c>
      <c r="P2106" t="str">
        <f>VLOOKUP(Table58[[#This Row],[CONTROLN]],vlookup_table[],5,FALSE)</f>
        <v>T2</v>
      </c>
      <c r="Q2106">
        <f>VLOOKUP(Table58[[#This Row],[CONTROLN]],vlookup_table[],7,FALSE)</f>
        <v>25</v>
      </c>
      <c r="R2106" t="str">
        <f t="shared" si="96"/>
        <v/>
      </c>
      <c r="S21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06" t="str">
        <f>IF(Table58[[#This Row],[GENDER]]="M","Hombre","Mujer")</f>
        <v>Hombre</v>
      </c>
      <c r="U2106" t="str">
        <f>_xlfn.CONCAT(Table58[[#This Row],[STATE]]," ", Table58[[#This Row],[DOMAIN]])</f>
        <v>NC T2</v>
      </c>
      <c r="V2106" s="2">
        <f t="shared" ca="1" si="97"/>
        <v>45915</v>
      </c>
      <c r="W2106" s="3">
        <f t="shared" ca="1" si="98"/>
        <v>45915.408431249998</v>
      </c>
      <c r="X2106">
        <f>ROUND(Table58[[#This Row],[AVGGIFT]],1)</f>
        <v>15.5</v>
      </c>
    </row>
    <row r="2107" spans="1:24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  <c r="N2107">
        <f>VLOOKUP(Table58[[#This Row],[CONTROLN]],vlookup_table[],2,FALSE)</f>
        <v>0</v>
      </c>
      <c r="O2107">
        <f>VLOOKUP(Table58[[#This Row],[CONTROLN]],vlookup_table[],4,FALSE)</f>
        <v>5201</v>
      </c>
      <c r="P2107" t="str">
        <f>VLOOKUP(Table58[[#This Row],[CONTROLN]],vlookup_table[],5,FALSE)</f>
        <v>R3</v>
      </c>
      <c r="Q2107">
        <f>VLOOKUP(Table58[[#This Row],[CONTROLN]],vlookup_table[],7,FALSE)</f>
        <v>20</v>
      </c>
      <c r="R2107">
        <f t="shared" si="96"/>
        <v>45</v>
      </c>
      <c r="S21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07" t="str">
        <f>IF(Table58[[#This Row],[GENDER]]="M","Hombre","Mujer")</f>
        <v>Mujer</v>
      </c>
      <c r="U2107" t="str">
        <f>_xlfn.CONCAT(Table58[[#This Row],[STATE]]," ", Table58[[#This Row],[DOMAIN]])</f>
        <v>LA R3</v>
      </c>
      <c r="V2107" s="2">
        <f t="shared" ca="1" si="97"/>
        <v>45915</v>
      </c>
      <c r="W2107" s="3">
        <f t="shared" ca="1" si="98"/>
        <v>45915.408431249998</v>
      </c>
      <c r="X2107">
        <f>ROUND(Table58[[#This Row],[AVGGIFT]],1)</f>
        <v>13.3</v>
      </c>
    </row>
    <row r="2108" spans="1:24" x14ac:dyDescent="0.35">
      <c r="A2108">
        <v>54897</v>
      </c>
      <c r="B2108" t="s">
        <v>40</v>
      </c>
      <c r="C2108" t="s">
        <v>109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  <c r="N2108">
        <f>VLOOKUP(Table58[[#This Row],[CONTROLN]],vlookup_table[],2,FALSE)</f>
        <v>1</v>
      </c>
      <c r="O2108">
        <f>VLOOKUP(Table58[[#This Row],[CONTROLN]],vlookup_table[],4,FALSE)</f>
        <v>5509</v>
      </c>
      <c r="P2108" t="str">
        <f>VLOOKUP(Table58[[#This Row],[CONTROLN]],vlookup_table[],5,FALSE)</f>
        <v>S1</v>
      </c>
      <c r="Q2108">
        <f>VLOOKUP(Table58[[#This Row],[CONTROLN]],vlookup_table[],7,FALSE)</f>
        <v>20</v>
      </c>
      <c r="R2108">
        <f t="shared" si="96"/>
        <v>41</v>
      </c>
      <c r="S21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08" t="str">
        <f>IF(Table58[[#This Row],[GENDER]]="M","Hombre","Mujer")</f>
        <v>Mujer</v>
      </c>
      <c r="U2108" t="str">
        <f>_xlfn.CONCAT(Table58[[#This Row],[STATE]]," ", Table58[[#This Row],[DOMAIN]])</f>
        <v>GA S1</v>
      </c>
      <c r="V2108" s="2">
        <f t="shared" ca="1" si="97"/>
        <v>45915</v>
      </c>
      <c r="W2108" s="3">
        <f t="shared" ca="1" si="98"/>
        <v>45915.408431249998</v>
      </c>
      <c r="X2108">
        <f>ROUND(Table58[[#This Row],[AVGGIFT]],1)</f>
        <v>15.1</v>
      </c>
    </row>
    <row r="2109" spans="1:24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  <c r="N2109">
        <f>VLOOKUP(Table58[[#This Row],[CONTROLN]],vlookup_table[],2,FALSE)</f>
        <v>0</v>
      </c>
      <c r="O2109">
        <f>VLOOKUP(Table58[[#This Row],[CONTROLN]],vlookup_table[],4,FALSE)</f>
        <v>0</v>
      </c>
      <c r="P2109" t="str">
        <f>VLOOKUP(Table58[[#This Row],[CONTROLN]],vlookup_table[],5,FALSE)</f>
        <v>R2</v>
      </c>
      <c r="Q2109">
        <f>VLOOKUP(Table58[[#This Row],[CONTROLN]],vlookup_table[],7,FALSE)</f>
        <v>10</v>
      </c>
      <c r="R2109" t="str">
        <f t="shared" si="96"/>
        <v/>
      </c>
      <c r="S21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09" t="str">
        <f>IF(Table58[[#This Row],[GENDER]]="M","Hombre","Mujer")</f>
        <v>Mujer</v>
      </c>
      <c r="U2109" t="str">
        <f>_xlfn.CONCAT(Table58[[#This Row],[STATE]]," ", Table58[[#This Row],[DOMAIN]])</f>
        <v>HI R2</v>
      </c>
      <c r="V2109" s="2">
        <f t="shared" ca="1" si="97"/>
        <v>45915</v>
      </c>
      <c r="W2109" s="3">
        <f t="shared" ca="1" si="98"/>
        <v>45915.408431249998</v>
      </c>
      <c r="X2109">
        <f>ROUND(Table58[[#This Row],[AVGGIFT]],1)</f>
        <v>7.9</v>
      </c>
    </row>
    <row r="2110" spans="1:24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  <c r="N2110">
        <f>VLOOKUP(Table58[[#This Row],[CONTROLN]],vlookup_table[],2,FALSE)</f>
        <v>2</v>
      </c>
      <c r="O2110">
        <f>VLOOKUP(Table58[[#This Row],[CONTROLN]],vlookup_table[],4,FALSE)</f>
        <v>4101</v>
      </c>
      <c r="P2110" t="str">
        <f>VLOOKUP(Table58[[#This Row],[CONTROLN]],vlookup_table[],5,FALSE)</f>
        <v>C2</v>
      </c>
      <c r="Q2110">
        <f>VLOOKUP(Table58[[#This Row],[CONTROLN]],vlookup_table[],7,FALSE)</f>
        <v>14</v>
      </c>
      <c r="R2110">
        <f t="shared" si="96"/>
        <v>56</v>
      </c>
      <c r="S21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10" t="str">
        <f>IF(Table58[[#This Row],[GENDER]]="M","Hombre","Mujer")</f>
        <v>Mujer</v>
      </c>
      <c r="U2110" t="str">
        <f>_xlfn.CONCAT(Table58[[#This Row],[STATE]]," ", Table58[[#This Row],[DOMAIN]])</f>
        <v>GA C2</v>
      </c>
      <c r="V2110" s="2">
        <f t="shared" ca="1" si="97"/>
        <v>45915</v>
      </c>
      <c r="W2110" s="3">
        <f t="shared" ca="1" si="98"/>
        <v>45915.408431249998</v>
      </c>
      <c r="X2110">
        <f>ROUND(Table58[[#This Row],[AVGGIFT]],1)</f>
        <v>11.1</v>
      </c>
    </row>
    <row r="2111" spans="1:24" x14ac:dyDescent="0.35">
      <c r="A2111">
        <v>185886</v>
      </c>
      <c r="B2111" t="s">
        <v>36</v>
      </c>
      <c r="C2111" t="s">
        <v>14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  <c r="N2111">
        <f>VLOOKUP(Table58[[#This Row],[CONTROLN]],vlookup_table[],2,FALSE)</f>
        <v>1</v>
      </c>
      <c r="O2111">
        <f>VLOOKUP(Table58[[#This Row],[CONTROLN]],vlookup_table[],4,FALSE)</f>
        <v>0</v>
      </c>
      <c r="P2111" t="str">
        <f>VLOOKUP(Table58[[#This Row],[CONTROLN]],vlookup_table[],5,FALSE)</f>
        <v>S2</v>
      </c>
      <c r="Q2111">
        <f>VLOOKUP(Table58[[#This Row],[CONTROLN]],vlookup_table[],7,FALSE)</f>
        <v>5</v>
      </c>
      <c r="R2111" t="str">
        <f t="shared" si="96"/>
        <v/>
      </c>
      <c r="S21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1" t="str">
        <f>IF(Table58[[#This Row],[GENDER]]="M","Hombre","Mujer")</f>
        <v>Hombre</v>
      </c>
      <c r="U2111" t="str">
        <f>_xlfn.CONCAT(Table58[[#This Row],[STATE]]," ", Table58[[#This Row],[DOMAIN]])</f>
        <v>WI S2</v>
      </c>
      <c r="V2111" s="2">
        <f t="shared" ca="1" si="97"/>
        <v>45915</v>
      </c>
      <c r="W2111" s="3">
        <f t="shared" ca="1" si="98"/>
        <v>45915.408431249998</v>
      </c>
      <c r="X2111">
        <f>ROUND(Table58[[#This Row],[AVGGIFT]],1)</f>
        <v>5.0999999999999996</v>
      </c>
    </row>
    <row r="2112" spans="1:24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  <c r="N2112">
        <f>VLOOKUP(Table58[[#This Row],[CONTROLN]],vlookup_table[],2,FALSE)</f>
        <v>0</v>
      </c>
      <c r="O2112">
        <f>VLOOKUP(Table58[[#This Row],[CONTROLN]],vlookup_table[],4,FALSE)</f>
        <v>3001</v>
      </c>
      <c r="P2112" t="str">
        <f>VLOOKUP(Table58[[#This Row],[CONTROLN]],vlookup_table[],5,FALSE)</f>
        <v>S1</v>
      </c>
      <c r="Q2112">
        <f>VLOOKUP(Table58[[#This Row],[CONTROLN]],vlookup_table[],7,FALSE)</f>
        <v>10</v>
      </c>
      <c r="R2112">
        <f t="shared" si="96"/>
        <v>67</v>
      </c>
      <c r="S21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2" t="str">
        <f>IF(Table58[[#This Row],[GENDER]]="M","Hombre","Mujer")</f>
        <v>Mujer</v>
      </c>
      <c r="U2112" t="str">
        <f>_xlfn.CONCAT(Table58[[#This Row],[STATE]]," ", Table58[[#This Row],[DOMAIN]])</f>
        <v>OR S1</v>
      </c>
      <c r="V2112" s="2">
        <f t="shared" ca="1" si="97"/>
        <v>45915</v>
      </c>
      <c r="W2112" s="3">
        <f t="shared" ca="1" si="98"/>
        <v>45915.408431249998</v>
      </c>
      <c r="X2112">
        <f>ROUND(Table58[[#This Row],[AVGGIFT]],1)</f>
        <v>5.5</v>
      </c>
    </row>
    <row r="2113" spans="1:24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  <c r="N2113">
        <f>VLOOKUP(Table58[[#This Row],[CONTROLN]],vlookup_table[],2,FALSE)</f>
        <v>1002</v>
      </c>
      <c r="O2113">
        <f>VLOOKUP(Table58[[#This Row],[CONTROLN]],vlookup_table[],4,FALSE)</f>
        <v>0</v>
      </c>
      <c r="P2113" t="str">
        <f>VLOOKUP(Table58[[#This Row],[CONTROLN]],vlookup_table[],5,FALSE)</f>
        <v>T2</v>
      </c>
      <c r="Q2113">
        <f>VLOOKUP(Table58[[#This Row],[CONTROLN]],vlookup_table[],7,FALSE)</f>
        <v>5</v>
      </c>
      <c r="R2113" t="str">
        <f t="shared" si="96"/>
        <v/>
      </c>
      <c r="S21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13" t="str">
        <f>IF(Table58[[#This Row],[GENDER]]="M","Hombre","Mujer")</f>
        <v>Hombre</v>
      </c>
      <c r="U2113" t="str">
        <f>_xlfn.CONCAT(Table58[[#This Row],[STATE]]," ", Table58[[#This Row],[DOMAIN]])</f>
        <v>GA T2</v>
      </c>
      <c r="V2113" s="2">
        <f t="shared" ca="1" si="97"/>
        <v>45915</v>
      </c>
      <c r="W2113" s="3">
        <f t="shared" ca="1" si="98"/>
        <v>45915.408431249998</v>
      </c>
      <c r="X2113">
        <f>ROUND(Table58[[#This Row],[AVGGIFT]],1)</f>
        <v>4.9000000000000004</v>
      </c>
    </row>
    <row r="2114" spans="1:24" x14ac:dyDescent="0.35">
      <c r="A2114">
        <v>86926</v>
      </c>
      <c r="B2114" t="s">
        <v>35</v>
      </c>
      <c r="C2114" t="s">
        <v>17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  <c r="N2114">
        <f>VLOOKUP(Table58[[#This Row],[CONTROLN]],vlookup_table[],2,FALSE)</f>
        <v>0</v>
      </c>
      <c r="O2114">
        <f>VLOOKUP(Table58[[#This Row],[CONTROLN]],vlookup_table[],4,FALSE)</f>
        <v>3001</v>
      </c>
      <c r="P2114" t="str">
        <f>VLOOKUP(Table58[[#This Row],[CONTROLN]],vlookup_table[],5,FALSE)</f>
        <v>R2</v>
      </c>
      <c r="Q2114">
        <f>VLOOKUP(Table58[[#This Row],[CONTROLN]],vlookup_table[],7,FALSE)</f>
        <v>15</v>
      </c>
      <c r="R2114">
        <f t="shared" ref="R2114:R2177" si="99">IF(OR(O2114="",O2114=0),"",(1997-(1900+INT(O2114/100)))-IF(MOD(O2114,100)&gt;6,1,0))</f>
        <v>67</v>
      </c>
      <c r="S21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14" t="str">
        <f>IF(Table58[[#This Row],[GENDER]]="M","Hombre","Mujer")</f>
        <v>Mujer</v>
      </c>
      <c r="U2114" t="str">
        <f>_xlfn.CONCAT(Table58[[#This Row],[STATE]]," ", Table58[[#This Row],[DOMAIN]])</f>
        <v>MT R2</v>
      </c>
      <c r="V2114" s="2">
        <f t="shared" ref="V2114:V2177" ca="1" si="100">TODAY()</f>
        <v>45915</v>
      </c>
      <c r="W2114" s="3">
        <f t="shared" ref="W2114:W2177" ca="1" si="101">NOW()</f>
        <v>45915.408431249998</v>
      </c>
      <c r="X2114">
        <f>ROUND(Table58[[#This Row],[AVGGIFT]],1)</f>
        <v>8.8000000000000007</v>
      </c>
    </row>
    <row r="2115" spans="1:24" x14ac:dyDescent="0.35">
      <c r="A2115">
        <v>179235</v>
      </c>
      <c r="B2115" t="s">
        <v>41</v>
      </c>
      <c r="C2115" t="s">
        <v>14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  <c r="N2115">
        <f>VLOOKUP(Table58[[#This Row],[CONTROLN]],vlookup_table[],2,FALSE)</f>
        <v>1</v>
      </c>
      <c r="O2115">
        <f>VLOOKUP(Table58[[#This Row],[CONTROLN]],vlookup_table[],4,FALSE)</f>
        <v>6401</v>
      </c>
      <c r="P2115" t="str">
        <f>VLOOKUP(Table58[[#This Row],[CONTROLN]],vlookup_table[],5,FALSE)</f>
        <v>S1</v>
      </c>
      <c r="Q2115">
        <f>VLOOKUP(Table58[[#This Row],[CONTROLN]],vlookup_table[],7,FALSE)</f>
        <v>12</v>
      </c>
      <c r="R2115">
        <f t="shared" si="99"/>
        <v>33</v>
      </c>
      <c r="S21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5" t="str">
        <f>IF(Table58[[#This Row],[GENDER]]="M","Hombre","Mujer")</f>
        <v>Hombre</v>
      </c>
      <c r="U2115" t="str">
        <f>_xlfn.CONCAT(Table58[[#This Row],[STATE]]," ", Table58[[#This Row],[DOMAIN]])</f>
        <v>WA S1</v>
      </c>
      <c r="V2115" s="2">
        <f t="shared" ca="1" si="100"/>
        <v>45915</v>
      </c>
      <c r="W2115" s="3">
        <f t="shared" ca="1" si="101"/>
        <v>45915.408431249998</v>
      </c>
      <c r="X2115">
        <f>ROUND(Table58[[#This Row],[AVGGIFT]],1)</f>
        <v>9</v>
      </c>
    </row>
    <row r="2116" spans="1:24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  <c r="N2116">
        <f>VLOOKUP(Table58[[#This Row],[CONTROLN]],vlookup_table[],2,FALSE)</f>
        <v>1</v>
      </c>
      <c r="O2116">
        <f>VLOOKUP(Table58[[#This Row],[CONTROLN]],vlookup_table[],4,FALSE)</f>
        <v>4409</v>
      </c>
      <c r="P2116" t="str">
        <f>VLOOKUP(Table58[[#This Row],[CONTROLN]],vlookup_table[],5,FALSE)</f>
        <v>S1</v>
      </c>
      <c r="Q2116">
        <f>VLOOKUP(Table58[[#This Row],[CONTROLN]],vlookup_table[],7,FALSE)</f>
        <v>15</v>
      </c>
      <c r="R2116">
        <f t="shared" si="99"/>
        <v>52</v>
      </c>
      <c r="S21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6" t="str">
        <f>IF(Table58[[#This Row],[GENDER]]="M","Hombre","Mujer")</f>
        <v>Hombre</v>
      </c>
      <c r="U2116" t="str">
        <f>_xlfn.CONCAT(Table58[[#This Row],[STATE]]," ", Table58[[#This Row],[DOMAIN]])</f>
        <v>CA S1</v>
      </c>
      <c r="V2116" s="2">
        <f t="shared" ca="1" si="100"/>
        <v>45915</v>
      </c>
      <c r="W2116" s="3">
        <f t="shared" ca="1" si="101"/>
        <v>45915.408431249998</v>
      </c>
      <c r="X2116">
        <f>ROUND(Table58[[#This Row],[AVGGIFT]],1)</f>
        <v>12.6</v>
      </c>
    </row>
    <row r="2117" spans="1:24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  <c r="N2117">
        <f>VLOOKUP(Table58[[#This Row],[CONTROLN]],vlookup_table[],2,FALSE)</f>
        <v>2</v>
      </c>
      <c r="O2117">
        <f>VLOOKUP(Table58[[#This Row],[CONTROLN]],vlookup_table[],4,FALSE)</f>
        <v>2101</v>
      </c>
      <c r="P2117" t="str">
        <f>VLOOKUP(Table58[[#This Row],[CONTROLN]],vlookup_table[],5,FALSE)</f>
        <v>S2</v>
      </c>
      <c r="Q2117">
        <f>VLOOKUP(Table58[[#This Row],[CONTROLN]],vlookup_table[],7,FALSE)</f>
        <v>15</v>
      </c>
      <c r="R2117">
        <f t="shared" si="99"/>
        <v>76</v>
      </c>
      <c r="S21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7" t="str">
        <f>IF(Table58[[#This Row],[GENDER]]="M","Hombre","Mujer")</f>
        <v>Mujer</v>
      </c>
      <c r="U2117" t="str">
        <f>_xlfn.CONCAT(Table58[[#This Row],[STATE]]," ", Table58[[#This Row],[DOMAIN]])</f>
        <v>GA S2</v>
      </c>
      <c r="V2117" s="2">
        <f t="shared" ca="1" si="100"/>
        <v>45915</v>
      </c>
      <c r="W2117" s="3">
        <f t="shared" ca="1" si="101"/>
        <v>45915.408431249998</v>
      </c>
      <c r="X2117">
        <f>ROUND(Table58[[#This Row],[AVGGIFT]],1)</f>
        <v>7.4</v>
      </c>
    </row>
    <row r="2118" spans="1:24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  <c r="N2118">
        <f>VLOOKUP(Table58[[#This Row],[CONTROLN]],vlookup_table[],2,FALSE)</f>
        <v>0</v>
      </c>
      <c r="O2118">
        <f>VLOOKUP(Table58[[#This Row],[CONTROLN]],vlookup_table[],4,FALSE)</f>
        <v>6601</v>
      </c>
      <c r="P2118" t="str">
        <f>VLOOKUP(Table58[[#This Row],[CONTROLN]],vlookup_table[],5,FALSE)</f>
        <v>T2</v>
      </c>
      <c r="Q2118">
        <f>VLOOKUP(Table58[[#This Row],[CONTROLN]],vlookup_table[],7,FALSE)</f>
        <v>24</v>
      </c>
      <c r="R2118">
        <f t="shared" si="99"/>
        <v>31</v>
      </c>
      <c r="S21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18" t="str">
        <f>IF(Table58[[#This Row],[GENDER]]="M","Hombre","Mujer")</f>
        <v>Mujer</v>
      </c>
      <c r="U2118" t="str">
        <f>_xlfn.CONCAT(Table58[[#This Row],[STATE]]," ", Table58[[#This Row],[DOMAIN]])</f>
        <v>KY T2</v>
      </c>
      <c r="V2118" s="2">
        <f t="shared" ca="1" si="100"/>
        <v>45915</v>
      </c>
      <c r="W2118" s="3">
        <f t="shared" ca="1" si="101"/>
        <v>45915.408431249998</v>
      </c>
      <c r="X2118">
        <f>ROUND(Table58[[#This Row],[AVGGIFT]],1)</f>
        <v>11.3</v>
      </c>
    </row>
    <row r="2119" spans="1:24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  <c r="N2119">
        <f>VLOOKUP(Table58[[#This Row],[CONTROLN]],vlookup_table[],2,FALSE)</f>
        <v>3</v>
      </c>
      <c r="O2119">
        <f>VLOOKUP(Table58[[#This Row],[CONTROLN]],vlookup_table[],4,FALSE)</f>
        <v>4101</v>
      </c>
      <c r="P2119" t="str">
        <f>VLOOKUP(Table58[[#This Row],[CONTROLN]],vlookup_table[],5,FALSE)</f>
        <v>S1</v>
      </c>
      <c r="Q2119">
        <f>VLOOKUP(Table58[[#This Row],[CONTROLN]],vlookup_table[],7,FALSE)</f>
        <v>11</v>
      </c>
      <c r="R2119">
        <f t="shared" si="99"/>
        <v>56</v>
      </c>
      <c r="S21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19" t="str">
        <f>IF(Table58[[#This Row],[GENDER]]="M","Hombre","Mujer")</f>
        <v>Mujer</v>
      </c>
      <c r="U2119" t="str">
        <f>_xlfn.CONCAT(Table58[[#This Row],[STATE]]," ", Table58[[#This Row],[DOMAIN]])</f>
        <v>CA S1</v>
      </c>
      <c r="V2119" s="2">
        <f t="shared" ca="1" si="100"/>
        <v>45915</v>
      </c>
      <c r="W2119" s="3">
        <f t="shared" ca="1" si="101"/>
        <v>45915.408431249998</v>
      </c>
      <c r="X2119">
        <f>ROUND(Table58[[#This Row],[AVGGIFT]],1)</f>
        <v>11.3</v>
      </c>
    </row>
    <row r="2120" spans="1:24" x14ac:dyDescent="0.35">
      <c r="A2120">
        <v>135296</v>
      </c>
      <c r="B2120" t="s">
        <v>56</v>
      </c>
      <c r="C2120" t="s">
        <v>17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  <c r="N2120">
        <f>VLOOKUP(Table58[[#This Row],[CONTROLN]],vlookup_table[],2,FALSE)</f>
        <v>0</v>
      </c>
      <c r="O2120">
        <f>VLOOKUP(Table58[[#This Row],[CONTROLN]],vlookup_table[],4,FALSE)</f>
        <v>1501</v>
      </c>
      <c r="P2120" t="str">
        <f>VLOOKUP(Table58[[#This Row],[CONTROLN]],vlookup_table[],5,FALSE)</f>
        <v>C2</v>
      </c>
      <c r="Q2120">
        <f>VLOOKUP(Table58[[#This Row],[CONTROLN]],vlookup_table[],7,FALSE)</f>
        <v>11</v>
      </c>
      <c r="R2120">
        <f t="shared" si="99"/>
        <v>82</v>
      </c>
      <c r="S21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20" t="str">
        <f>IF(Table58[[#This Row],[GENDER]]="M","Hombre","Mujer")</f>
        <v>Mujer</v>
      </c>
      <c r="U2120" t="str">
        <f>_xlfn.CONCAT(Table58[[#This Row],[STATE]]," ", Table58[[#This Row],[DOMAIN]])</f>
        <v>AZ C2</v>
      </c>
      <c r="V2120" s="2">
        <f t="shared" ca="1" si="100"/>
        <v>45915</v>
      </c>
      <c r="W2120" s="3">
        <f t="shared" ca="1" si="101"/>
        <v>45915.408431249998</v>
      </c>
      <c r="X2120">
        <f>ROUND(Table58[[#This Row],[AVGGIFT]],1)</f>
        <v>6.3</v>
      </c>
    </row>
    <row r="2121" spans="1:24" x14ac:dyDescent="0.35">
      <c r="A2121">
        <v>80995</v>
      </c>
      <c r="B2121" t="s">
        <v>36</v>
      </c>
      <c r="C2121" t="s">
        <v>14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  <c r="N2121">
        <f>VLOOKUP(Table58[[#This Row],[CONTROLN]],vlookup_table[],2,FALSE)</f>
        <v>1</v>
      </c>
      <c r="O2121">
        <f>VLOOKUP(Table58[[#This Row],[CONTROLN]],vlookup_table[],4,FALSE)</f>
        <v>2509</v>
      </c>
      <c r="P2121" t="str">
        <f>VLOOKUP(Table58[[#This Row],[CONTROLN]],vlookup_table[],5,FALSE)</f>
        <v>R3</v>
      </c>
      <c r="Q2121">
        <f>VLOOKUP(Table58[[#This Row],[CONTROLN]],vlookup_table[],7,FALSE)</f>
        <v>5</v>
      </c>
      <c r="R2121">
        <f t="shared" si="99"/>
        <v>71</v>
      </c>
      <c r="S21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21" t="str">
        <f>IF(Table58[[#This Row],[GENDER]]="M","Hombre","Mujer")</f>
        <v>Hombre</v>
      </c>
      <c r="U2121" t="str">
        <f>_xlfn.CONCAT(Table58[[#This Row],[STATE]]," ", Table58[[#This Row],[DOMAIN]])</f>
        <v>WI R3</v>
      </c>
      <c r="V2121" s="2">
        <f t="shared" ca="1" si="100"/>
        <v>45915</v>
      </c>
      <c r="W2121" s="3">
        <f t="shared" ca="1" si="101"/>
        <v>45915.408431249998</v>
      </c>
      <c r="X2121">
        <f>ROUND(Table58[[#This Row],[AVGGIFT]],1)</f>
        <v>5.9</v>
      </c>
    </row>
    <row r="2122" spans="1:24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  <c r="N2122">
        <f>VLOOKUP(Table58[[#This Row],[CONTROLN]],vlookup_table[],2,FALSE)</f>
        <v>1</v>
      </c>
      <c r="O2122">
        <f>VLOOKUP(Table58[[#This Row],[CONTROLN]],vlookup_table[],4,FALSE)</f>
        <v>2901</v>
      </c>
      <c r="P2122" t="str">
        <f>VLOOKUP(Table58[[#This Row],[CONTROLN]],vlookup_table[],5,FALSE)</f>
        <v>C2</v>
      </c>
      <c r="Q2122">
        <f>VLOOKUP(Table58[[#This Row],[CONTROLN]],vlookup_table[],7,FALSE)</f>
        <v>13</v>
      </c>
      <c r="R2122">
        <f t="shared" si="99"/>
        <v>68</v>
      </c>
      <c r="S21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22" t="str">
        <f>IF(Table58[[#This Row],[GENDER]]="M","Hombre","Mujer")</f>
        <v>Hombre</v>
      </c>
      <c r="U2122" t="str">
        <f>_xlfn.CONCAT(Table58[[#This Row],[STATE]]," ", Table58[[#This Row],[DOMAIN]])</f>
        <v>IL C2</v>
      </c>
      <c r="V2122" s="2">
        <f t="shared" ca="1" si="100"/>
        <v>45915</v>
      </c>
      <c r="W2122" s="3">
        <f t="shared" ca="1" si="101"/>
        <v>45915.408431249998</v>
      </c>
      <c r="X2122">
        <f>ROUND(Table58[[#This Row],[AVGGIFT]],1)</f>
        <v>10</v>
      </c>
    </row>
    <row r="2123" spans="1:24" x14ac:dyDescent="0.35">
      <c r="A2123">
        <v>188141</v>
      </c>
      <c r="B2123" t="s">
        <v>13</v>
      </c>
      <c r="C2123" t="s">
        <v>109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  <c r="N2123">
        <f>VLOOKUP(Table58[[#This Row],[CONTROLN]],vlookup_table[],2,FALSE)</f>
        <v>1</v>
      </c>
      <c r="O2123">
        <f>VLOOKUP(Table58[[#This Row],[CONTROLN]],vlookup_table[],4,FALSE)</f>
        <v>0</v>
      </c>
      <c r="P2123" t="str">
        <f>VLOOKUP(Table58[[#This Row],[CONTROLN]],vlookup_table[],5,FALSE)</f>
        <v>S1</v>
      </c>
      <c r="Q2123">
        <f>VLOOKUP(Table58[[#This Row],[CONTROLN]],vlookup_table[],7,FALSE)</f>
        <v>25</v>
      </c>
      <c r="R2123" t="str">
        <f t="shared" si="99"/>
        <v/>
      </c>
      <c r="S21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23" t="str">
        <f>IF(Table58[[#This Row],[GENDER]]="M","Hombre","Mujer")</f>
        <v>Mujer</v>
      </c>
      <c r="U2123" t="str">
        <f>_xlfn.CONCAT(Table58[[#This Row],[STATE]]," ", Table58[[#This Row],[DOMAIN]])</f>
        <v>FL S1</v>
      </c>
      <c r="V2123" s="2">
        <f t="shared" ca="1" si="100"/>
        <v>45915</v>
      </c>
      <c r="W2123" s="3">
        <f t="shared" ca="1" si="101"/>
        <v>45915.408431249998</v>
      </c>
      <c r="X2123">
        <f>ROUND(Table58[[#This Row],[AVGGIFT]],1)</f>
        <v>14.4</v>
      </c>
    </row>
    <row r="2124" spans="1:24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  <c r="N2124">
        <f>VLOOKUP(Table58[[#This Row],[CONTROLN]],vlookup_table[],2,FALSE)</f>
        <v>0</v>
      </c>
      <c r="O2124">
        <f>VLOOKUP(Table58[[#This Row],[CONTROLN]],vlookup_table[],4,FALSE)</f>
        <v>4103</v>
      </c>
      <c r="P2124" t="str">
        <f>VLOOKUP(Table58[[#This Row],[CONTROLN]],vlookup_table[],5,FALSE)</f>
        <v>R2</v>
      </c>
      <c r="Q2124">
        <f>VLOOKUP(Table58[[#This Row],[CONTROLN]],vlookup_table[],7,FALSE)</f>
        <v>40</v>
      </c>
      <c r="R2124">
        <f t="shared" si="99"/>
        <v>56</v>
      </c>
      <c r="S21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24" t="str">
        <f>IF(Table58[[#This Row],[GENDER]]="M","Hombre","Mujer")</f>
        <v>Mujer</v>
      </c>
      <c r="U2124" t="str">
        <f>_xlfn.CONCAT(Table58[[#This Row],[STATE]]," ", Table58[[#This Row],[DOMAIN]])</f>
        <v>NV R2</v>
      </c>
      <c r="V2124" s="2">
        <f t="shared" ca="1" si="100"/>
        <v>45915</v>
      </c>
      <c r="W2124" s="3">
        <f t="shared" ca="1" si="101"/>
        <v>45915.408431249998</v>
      </c>
      <c r="X2124">
        <f>ROUND(Table58[[#This Row],[AVGGIFT]],1)</f>
        <v>14</v>
      </c>
    </row>
    <row r="2125" spans="1:24" x14ac:dyDescent="0.35">
      <c r="A2125">
        <v>7518</v>
      </c>
      <c r="B2125" t="s">
        <v>36</v>
      </c>
      <c r="C2125" t="s">
        <v>14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  <c r="N2125">
        <f>VLOOKUP(Table58[[#This Row],[CONTROLN]],vlookup_table[],2,FALSE)</f>
        <v>1</v>
      </c>
      <c r="O2125">
        <f>VLOOKUP(Table58[[#This Row],[CONTROLN]],vlookup_table[],4,FALSE)</f>
        <v>0</v>
      </c>
      <c r="P2125" t="str">
        <f>VLOOKUP(Table58[[#This Row],[CONTROLN]],vlookup_table[],5,FALSE)</f>
        <v/>
      </c>
      <c r="Q2125">
        <f>VLOOKUP(Table58[[#This Row],[CONTROLN]],vlookup_table[],7,FALSE)</f>
        <v>5</v>
      </c>
      <c r="R2125" t="str">
        <f t="shared" si="99"/>
        <v/>
      </c>
      <c r="S212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125" t="str">
        <f>IF(Table58[[#This Row],[GENDER]]="M","Hombre","Mujer")</f>
        <v>Hombre</v>
      </c>
      <c r="U2125" t="str">
        <f>_xlfn.CONCAT(Table58[[#This Row],[STATE]]," ", Table58[[#This Row],[DOMAIN]])</f>
        <v xml:space="preserve">WI </v>
      </c>
      <c r="V2125" s="2">
        <f t="shared" ca="1" si="100"/>
        <v>45915</v>
      </c>
      <c r="W2125" s="3">
        <f t="shared" ca="1" si="101"/>
        <v>45915.408431249998</v>
      </c>
      <c r="X2125">
        <f>ROUND(Table58[[#This Row],[AVGGIFT]],1)</f>
        <v>4.8</v>
      </c>
    </row>
    <row r="2126" spans="1:24" x14ac:dyDescent="0.35">
      <c r="A2126">
        <v>7637</v>
      </c>
      <c r="B2126" t="s">
        <v>108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  <c r="N2126">
        <f>VLOOKUP(Table58[[#This Row],[CONTROLN]],vlookup_table[],2,FALSE)</f>
        <v>0</v>
      </c>
      <c r="O2126">
        <f>VLOOKUP(Table58[[#This Row],[CONTROLN]],vlookup_table[],4,FALSE)</f>
        <v>1801</v>
      </c>
      <c r="P2126" t="str">
        <f>VLOOKUP(Table58[[#This Row],[CONTROLN]],vlookup_table[],5,FALSE)</f>
        <v>R3</v>
      </c>
      <c r="Q2126">
        <f>VLOOKUP(Table58[[#This Row],[CONTROLN]],vlookup_table[],7,FALSE)</f>
        <v>10</v>
      </c>
      <c r="R2126">
        <f t="shared" si="99"/>
        <v>79</v>
      </c>
      <c r="S21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26" t="str">
        <f>IF(Table58[[#This Row],[GENDER]]="M","Hombre","Mujer")</f>
        <v>Mujer</v>
      </c>
      <c r="U2126" t="str">
        <f>_xlfn.CONCAT(Table58[[#This Row],[STATE]]," ", Table58[[#This Row],[DOMAIN]])</f>
        <v>TE R3</v>
      </c>
      <c r="V2126" s="2">
        <f t="shared" ca="1" si="100"/>
        <v>45915</v>
      </c>
      <c r="W2126" s="3">
        <f t="shared" ca="1" si="101"/>
        <v>45915.408431249998</v>
      </c>
      <c r="X2126">
        <f>ROUND(Table58[[#This Row],[AVGGIFT]],1)</f>
        <v>9</v>
      </c>
    </row>
    <row r="2127" spans="1:24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  <c r="N2127">
        <f>VLOOKUP(Table58[[#This Row],[CONTROLN]],vlookup_table[],2,FALSE)</f>
        <v>0</v>
      </c>
      <c r="O2127">
        <f>VLOOKUP(Table58[[#This Row],[CONTROLN]],vlookup_table[],4,FALSE)</f>
        <v>3601</v>
      </c>
      <c r="P2127" t="str">
        <f>VLOOKUP(Table58[[#This Row],[CONTROLN]],vlookup_table[],5,FALSE)</f>
        <v>C2</v>
      </c>
      <c r="Q2127">
        <f>VLOOKUP(Table58[[#This Row],[CONTROLN]],vlookup_table[],7,FALSE)</f>
        <v>20</v>
      </c>
      <c r="R2127">
        <f t="shared" si="99"/>
        <v>61</v>
      </c>
      <c r="S21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27" t="str">
        <f>IF(Table58[[#This Row],[GENDER]]="M","Hombre","Mujer")</f>
        <v>Hombre</v>
      </c>
      <c r="U2127" t="str">
        <f>_xlfn.CONCAT(Table58[[#This Row],[STATE]]," ", Table58[[#This Row],[DOMAIN]])</f>
        <v>FL C2</v>
      </c>
      <c r="V2127" s="2">
        <f t="shared" ca="1" si="100"/>
        <v>45915</v>
      </c>
      <c r="W2127" s="3">
        <f t="shared" ca="1" si="101"/>
        <v>45915.408431249998</v>
      </c>
      <c r="X2127">
        <f>ROUND(Table58[[#This Row],[AVGGIFT]],1)</f>
        <v>11</v>
      </c>
    </row>
    <row r="2128" spans="1:24" x14ac:dyDescent="0.35">
      <c r="A2128">
        <v>87505</v>
      </c>
      <c r="B2128" t="s">
        <v>35</v>
      </c>
      <c r="C2128" t="s">
        <v>17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  <c r="N2128">
        <f>VLOOKUP(Table58[[#This Row],[CONTROLN]],vlookup_table[],2,FALSE)</f>
        <v>0</v>
      </c>
      <c r="O2128">
        <f>VLOOKUP(Table58[[#This Row],[CONTROLN]],vlookup_table[],4,FALSE)</f>
        <v>2101</v>
      </c>
      <c r="P2128" t="str">
        <f>VLOOKUP(Table58[[#This Row],[CONTROLN]],vlookup_table[],5,FALSE)</f>
        <v>C3</v>
      </c>
      <c r="Q2128">
        <f>VLOOKUP(Table58[[#This Row],[CONTROLN]],vlookup_table[],7,FALSE)</f>
        <v>8</v>
      </c>
      <c r="R2128">
        <f t="shared" si="99"/>
        <v>76</v>
      </c>
      <c r="S21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28" t="str">
        <f>IF(Table58[[#This Row],[GENDER]]="M","Hombre","Mujer")</f>
        <v>Mujer</v>
      </c>
      <c r="U2128" t="str">
        <f>_xlfn.CONCAT(Table58[[#This Row],[STATE]]," ", Table58[[#This Row],[DOMAIN]])</f>
        <v>MT C3</v>
      </c>
      <c r="V2128" s="2">
        <f t="shared" ca="1" si="100"/>
        <v>45915</v>
      </c>
      <c r="W2128" s="3">
        <f t="shared" ca="1" si="101"/>
        <v>45915.408431249998</v>
      </c>
      <c r="X2128">
        <f>ROUND(Table58[[#This Row],[AVGGIFT]],1)</f>
        <v>8.4</v>
      </c>
    </row>
    <row r="2129" spans="1:24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  <c r="N2129">
        <f>VLOOKUP(Table58[[#This Row],[CONTROLN]],vlookup_table[],2,FALSE)</f>
        <v>0</v>
      </c>
      <c r="O2129">
        <f>VLOOKUP(Table58[[#This Row],[CONTROLN]],vlookup_table[],4,FALSE)</f>
        <v>4901</v>
      </c>
      <c r="P2129" t="str">
        <f>VLOOKUP(Table58[[#This Row],[CONTROLN]],vlookup_table[],5,FALSE)</f>
        <v>C1</v>
      </c>
      <c r="Q2129">
        <f>VLOOKUP(Table58[[#This Row],[CONTROLN]],vlookup_table[],7,FALSE)</f>
        <v>15</v>
      </c>
      <c r="R2129">
        <f t="shared" si="99"/>
        <v>48</v>
      </c>
      <c r="S21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29" t="str">
        <f>IF(Table58[[#This Row],[GENDER]]="M","Hombre","Mujer")</f>
        <v>Hombre</v>
      </c>
      <c r="U2129" t="str">
        <f>_xlfn.CONCAT(Table58[[#This Row],[STATE]]," ", Table58[[#This Row],[DOMAIN]])</f>
        <v>OR C1</v>
      </c>
      <c r="V2129" s="2">
        <f t="shared" ca="1" si="100"/>
        <v>45915</v>
      </c>
      <c r="W2129" s="3">
        <f t="shared" ca="1" si="101"/>
        <v>45915.408431249998</v>
      </c>
      <c r="X2129">
        <f>ROUND(Table58[[#This Row],[AVGGIFT]],1)</f>
        <v>10</v>
      </c>
    </row>
    <row r="2130" spans="1:24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  <c r="N2130">
        <f>VLOOKUP(Table58[[#This Row],[CONTROLN]],vlookup_table[],2,FALSE)</f>
        <v>1002</v>
      </c>
      <c r="O2130">
        <f>VLOOKUP(Table58[[#This Row],[CONTROLN]],vlookup_table[],4,FALSE)</f>
        <v>6501</v>
      </c>
      <c r="P2130" t="str">
        <f>VLOOKUP(Table58[[#This Row],[CONTROLN]],vlookup_table[],5,FALSE)</f>
        <v>U1</v>
      </c>
      <c r="Q2130">
        <f>VLOOKUP(Table58[[#This Row],[CONTROLN]],vlookup_table[],7,FALSE)</f>
        <v>30</v>
      </c>
      <c r="R2130">
        <f t="shared" si="99"/>
        <v>32</v>
      </c>
      <c r="S21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30" t="str">
        <f>IF(Table58[[#This Row],[GENDER]]="M","Hombre","Mujer")</f>
        <v>Hombre</v>
      </c>
      <c r="U2130" t="str">
        <f>_xlfn.CONCAT(Table58[[#This Row],[STATE]]," ", Table58[[#This Row],[DOMAIN]])</f>
        <v>FL U1</v>
      </c>
      <c r="V2130" s="2">
        <f t="shared" ca="1" si="100"/>
        <v>45915</v>
      </c>
      <c r="W2130" s="3">
        <f t="shared" ca="1" si="101"/>
        <v>45915.408431249998</v>
      </c>
      <c r="X2130">
        <f>ROUND(Table58[[#This Row],[AVGGIFT]],1)</f>
        <v>25</v>
      </c>
    </row>
    <row r="2131" spans="1:24" x14ac:dyDescent="0.35">
      <c r="A2131">
        <v>112496</v>
      </c>
      <c r="B2131" t="s">
        <v>33</v>
      </c>
      <c r="C2131" t="s">
        <v>17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  <c r="N2131">
        <f>VLOOKUP(Table58[[#This Row],[CONTROLN]],vlookup_table[],2,FALSE)</f>
        <v>0</v>
      </c>
      <c r="O2131">
        <f>VLOOKUP(Table58[[#This Row],[CONTROLN]],vlookup_table[],4,FALSE)</f>
        <v>0</v>
      </c>
      <c r="P2131" t="str">
        <f>VLOOKUP(Table58[[#This Row],[CONTROLN]],vlookup_table[],5,FALSE)</f>
        <v>C1</v>
      </c>
      <c r="Q2131">
        <f>VLOOKUP(Table58[[#This Row],[CONTROLN]],vlookup_table[],7,FALSE)</f>
        <v>10</v>
      </c>
      <c r="R2131" t="str">
        <f t="shared" si="99"/>
        <v/>
      </c>
      <c r="S21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31" t="str">
        <f>IF(Table58[[#This Row],[GENDER]]="M","Hombre","Mujer")</f>
        <v>Mujer</v>
      </c>
      <c r="U2131" t="str">
        <f>_xlfn.CONCAT(Table58[[#This Row],[STATE]]," ", Table58[[#This Row],[DOMAIN]])</f>
        <v>AR C1</v>
      </c>
      <c r="V2131" s="2">
        <f t="shared" ca="1" si="100"/>
        <v>45915</v>
      </c>
      <c r="W2131" s="3">
        <f t="shared" ca="1" si="101"/>
        <v>45915.408431249998</v>
      </c>
      <c r="X2131">
        <f>ROUND(Table58[[#This Row],[AVGGIFT]],1)</f>
        <v>8.1</v>
      </c>
    </row>
    <row r="2132" spans="1:24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  <c r="N2132">
        <f>VLOOKUP(Table58[[#This Row],[CONTROLN]],vlookup_table[],2,FALSE)</f>
        <v>1</v>
      </c>
      <c r="O2132">
        <f>VLOOKUP(Table58[[#This Row],[CONTROLN]],vlookup_table[],4,FALSE)</f>
        <v>5901</v>
      </c>
      <c r="P2132" t="str">
        <f>VLOOKUP(Table58[[#This Row],[CONTROLN]],vlookup_table[],5,FALSE)</f>
        <v>S1</v>
      </c>
      <c r="Q2132">
        <f>VLOOKUP(Table58[[#This Row],[CONTROLN]],vlookup_table[],7,FALSE)</f>
        <v>9</v>
      </c>
      <c r="R2132">
        <f t="shared" si="99"/>
        <v>38</v>
      </c>
      <c r="S21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2" t="str">
        <f>IF(Table58[[#This Row],[GENDER]]="M","Hombre","Mujer")</f>
        <v>Hombre</v>
      </c>
      <c r="U2132" t="str">
        <f>_xlfn.CONCAT(Table58[[#This Row],[STATE]]," ", Table58[[#This Row],[DOMAIN]])</f>
        <v>TX S1</v>
      </c>
      <c r="V2132" s="2">
        <f t="shared" ca="1" si="100"/>
        <v>45915</v>
      </c>
      <c r="W2132" s="3">
        <f t="shared" ca="1" si="101"/>
        <v>45915.408431249998</v>
      </c>
      <c r="X2132">
        <f>ROUND(Table58[[#This Row],[AVGGIFT]],1)</f>
        <v>9.1999999999999993</v>
      </c>
    </row>
    <row r="2133" spans="1:24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  <c r="N2133">
        <f>VLOOKUP(Table58[[#This Row],[CONTROLN]],vlookup_table[],2,FALSE)</f>
        <v>28</v>
      </c>
      <c r="O2133">
        <f>VLOOKUP(Table58[[#This Row],[CONTROLN]],vlookup_table[],4,FALSE)</f>
        <v>4501</v>
      </c>
      <c r="P2133" t="str">
        <f>VLOOKUP(Table58[[#This Row],[CONTROLN]],vlookup_table[],5,FALSE)</f>
        <v/>
      </c>
      <c r="Q2133">
        <f>VLOOKUP(Table58[[#This Row],[CONTROLN]],vlookup_table[],7,FALSE)</f>
        <v>14</v>
      </c>
      <c r="R2133">
        <f t="shared" si="99"/>
        <v>52</v>
      </c>
      <c r="S213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133" t="str">
        <f>IF(Table58[[#This Row],[GENDER]]="M","Hombre","Mujer")</f>
        <v>Mujer</v>
      </c>
      <c r="U2133" t="str">
        <f>_xlfn.CONCAT(Table58[[#This Row],[STATE]]," ", Table58[[#This Row],[DOMAIN]])</f>
        <v xml:space="preserve">TX </v>
      </c>
      <c r="V2133" s="2">
        <f t="shared" ca="1" si="100"/>
        <v>45915</v>
      </c>
      <c r="W2133" s="3">
        <f t="shared" ca="1" si="101"/>
        <v>45915.408431249998</v>
      </c>
      <c r="X2133">
        <f>ROUND(Table58[[#This Row],[AVGGIFT]],1)</f>
        <v>11.2</v>
      </c>
    </row>
    <row r="2134" spans="1:24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  <c r="N2134">
        <f>VLOOKUP(Table58[[#This Row],[CONTROLN]],vlookup_table[],2,FALSE)</f>
        <v>0</v>
      </c>
      <c r="O2134">
        <f>VLOOKUP(Table58[[#This Row],[CONTROLN]],vlookup_table[],4,FALSE)</f>
        <v>3908</v>
      </c>
      <c r="P2134" t="str">
        <f>VLOOKUP(Table58[[#This Row],[CONTROLN]],vlookup_table[],5,FALSE)</f>
        <v>S3</v>
      </c>
      <c r="Q2134">
        <f>VLOOKUP(Table58[[#This Row],[CONTROLN]],vlookup_table[],7,FALSE)</f>
        <v>25</v>
      </c>
      <c r="R2134">
        <f t="shared" si="99"/>
        <v>57</v>
      </c>
      <c r="S21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4" t="str">
        <f>IF(Table58[[#This Row],[GENDER]]="M","Hombre","Mujer")</f>
        <v>Mujer</v>
      </c>
      <c r="U2134" t="str">
        <f>_xlfn.CONCAT(Table58[[#This Row],[STATE]]," ", Table58[[#This Row],[DOMAIN]])</f>
        <v>MI S3</v>
      </c>
      <c r="V2134" s="2">
        <f t="shared" ca="1" si="100"/>
        <v>45915</v>
      </c>
      <c r="W2134" s="3">
        <f t="shared" ca="1" si="101"/>
        <v>45915.408431249998</v>
      </c>
      <c r="X2134">
        <f>ROUND(Table58[[#This Row],[AVGGIFT]],1)</f>
        <v>23.1</v>
      </c>
    </row>
    <row r="2135" spans="1:24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  <c r="N2135">
        <f>VLOOKUP(Table58[[#This Row],[CONTROLN]],vlookup_table[],2,FALSE)</f>
        <v>0</v>
      </c>
      <c r="O2135">
        <f>VLOOKUP(Table58[[#This Row],[CONTROLN]],vlookup_table[],4,FALSE)</f>
        <v>1509</v>
      </c>
      <c r="P2135" t="str">
        <f>VLOOKUP(Table58[[#This Row],[CONTROLN]],vlookup_table[],5,FALSE)</f>
        <v>S2</v>
      </c>
      <c r="Q2135">
        <f>VLOOKUP(Table58[[#This Row],[CONTROLN]],vlookup_table[],7,FALSE)</f>
        <v>6</v>
      </c>
      <c r="R2135">
        <f t="shared" si="99"/>
        <v>81</v>
      </c>
      <c r="S21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5" t="str">
        <f>IF(Table58[[#This Row],[GENDER]]="M","Hombre","Mujer")</f>
        <v>Mujer</v>
      </c>
      <c r="U2135" t="str">
        <f>_xlfn.CONCAT(Table58[[#This Row],[STATE]]," ", Table58[[#This Row],[DOMAIN]])</f>
        <v>FL S2</v>
      </c>
      <c r="V2135" s="2">
        <f t="shared" ca="1" si="100"/>
        <v>45915</v>
      </c>
      <c r="W2135" s="3">
        <f t="shared" ca="1" si="101"/>
        <v>45915.408431249998</v>
      </c>
      <c r="X2135">
        <f>ROUND(Table58[[#This Row],[AVGGIFT]],1)</f>
        <v>5.3</v>
      </c>
    </row>
    <row r="2136" spans="1:24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  <c r="N2136">
        <f>VLOOKUP(Table58[[#This Row],[CONTROLN]],vlookup_table[],2,FALSE)</f>
        <v>1</v>
      </c>
      <c r="O2136">
        <f>VLOOKUP(Table58[[#This Row],[CONTROLN]],vlookup_table[],4,FALSE)</f>
        <v>2812</v>
      </c>
      <c r="P2136" t="str">
        <f>VLOOKUP(Table58[[#This Row],[CONTROLN]],vlookup_table[],5,FALSE)</f>
        <v>T2</v>
      </c>
      <c r="Q2136">
        <f>VLOOKUP(Table58[[#This Row],[CONTROLN]],vlookup_table[],7,FALSE)</f>
        <v>15</v>
      </c>
      <c r="R2136">
        <f t="shared" si="99"/>
        <v>68</v>
      </c>
      <c r="S21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36" t="str">
        <f>IF(Table58[[#This Row],[GENDER]]="M","Hombre","Mujer")</f>
        <v>Hombre</v>
      </c>
      <c r="U2136" t="str">
        <f>_xlfn.CONCAT(Table58[[#This Row],[STATE]]," ", Table58[[#This Row],[DOMAIN]])</f>
        <v>OR T2</v>
      </c>
      <c r="V2136" s="2">
        <f t="shared" ca="1" si="100"/>
        <v>45915</v>
      </c>
      <c r="W2136" s="3">
        <f t="shared" ca="1" si="101"/>
        <v>45915.408431249998</v>
      </c>
      <c r="X2136">
        <f>ROUND(Table58[[#This Row],[AVGGIFT]],1)</f>
        <v>10</v>
      </c>
    </row>
    <row r="2137" spans="1:24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  <c r="N2137">
        <f>VLOOKUP(Table58[[#This Row],[CONTROLN]],vlookup_table[],2,FALSE)</f>
        <v>1</v>
      </c>
      <c r="O2137">
        <f>VLOOKUP(Table58[[#This Row],[CONTROLN]],vlookup_table[],4,FALSE)</f>
        <v>2103</v>
      </c>
      <c r="P2137" t="str">
        <f>VLOOKUP(Table58[[#This Row],[CONTROLN]],vlookup_table[],5,FALSE)</f>
        <v>S2</v>
      </c>
      <c r="Q2137">
        <f>VLOOKUP(Table58[[#This Row],[CONTROLN]],vlookup_table[],7,FALSE)</f>
        <v>10</v>
      </c>
      <c r="R2137">
        <f t="shared" si="99"/>
        <v>76</v>
      </c>
      <c r="S21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7" t="str">
        <f>IF(Table58[[#This Row],[GENDER]]="M","Hombre","Mujer")</f>
        <v>Hombre</v>
      </c>
      <c r="U2137" t="str">
        <f>_xlfn.CONCAT(Table58[[#This Row],[STATE]]," ", Table58[[#This Row],[DOMAIN]])</f>
        <v>AZ S2</v>
      </c>
      <c r="V2137" s="2">
        <f t="shared" ca="1" si="100"/>
        <v>45915</v>
      </c>
      <c r="W2137" s="3">
        <f t="shared" ca="1" si="101"/>
        <v>45915.408431249998</v>
      </c>
      <c r="X2137">
        <f>ROUND(Table58[[#This Row],[AVGGIFT]],1)</f>
        <v>10.3</v>
      </c>
    </row>
    <row r="2138" spans="1:24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  <c r="N2138">
        <f>VLOOKUP(Table58[[#This Row],[CONTROLN]],vlookup_table[],2,FALSE)</f>
        <v>0</v>
      </c>
      <c r="O2138">
        <f>VLOOKUP(Table58[[#This Row],[CONTROLN]],vlookup_table[],4,FALSE)</f>
        <v>3601</v>
      </c>
      <c r="P2138" t="str">
        <f>VLOOKUP(Table58[[#This Row],[CONTROLN]],vlookup_table[],5,FALSE)</f>
        <v>S2</v>
      </c>
      <c r="Q2138">
        <f>VLOOKUP(Table58[[#This Row],[CONTROLN]],vlookup_table[],7,FALSE)</f>
        <v>5</v>
      </c>
      <c r="R2138">
        <f t="shared" si="99"/>
        <v>61</v>
      </c>
      <c r="S21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8" t="str">
        <f>IF(Table58[[#This Row],[GENDER]]="M","Hombre","Mujer")</f>
        <v>Mujer</v>
      </c>
      <c r="U2138" t="str">
        <f>_xlfn.CONCAT(Table58[[#This Row],[STATE]]," ", Table58[[#This Row],[DOMAIN]])</f>
        <v>CA S2</v>
      </c>
      <c r="V2138" s="2">
        <f t="shared" ca="1" si="100"/>
        <v>45915</v>
      </c>
      <c r="W2138" s="3">
        <f t="shared" ca="1" si="101"/>
        <v>45915.408431249998</v>
      </c>
      <c r="X2138">
        <f>ROUND(Table58[[#This Row],[AVGGIFT]],1)</f>
        <v>5.3</v>
      </c>
    </row>
    <row r="2139" spans="1:24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  <c r="N2139">
        <f>VLOOKUP(Table58[[#This Row],[CONTROLN]],vlookup_table[],2,FALSE)</f>
        <v>0</v>
      </c>
      <c r="O2139">
        <f>VLOOKUP(Table58[[#This Row],[CONTROLN]],vlookup_table[],4,FALSE)</f>
        <v>0</v>
      </c>
      <c r="P2139" t="str">
        <f>VLOOKUP(Table58[[#This Row],[CONTROLN]],vlookup_table[],5,FALSE)</f>
        <v>S3</v>
      </c>
      <c r="Q2139">
        <f>VLOOKUP(Table58[[#This Row],[CONTROLN]],vlookup_table[],7,FALSE)</f>
        <v>42</v>
      </c>
      <c r="R2139" t="str">
        <f t="shared" si="99"/>
        <v/>
      </c>
      <c r="S21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39" t="str">
        <f>IF(Table58[[#This Row],[GENDER]]="M","Hombre","Mujer")</f>
        <v>Hombre</v>
      </c>
      <c r="U2139" t="str">
        <f>_xlfn.CONCAT(Table58[[#This Row],[STATE]]," ", Table58[[#This Row],[DOMAIN]])</f>
        <v>CA S3</v>
      </c>
      <c r="V2139" s="2">
        <f t="shared" ca="1" si="100"/>
        <v>45915</v>
      </c>
      <c r="W2139" s="3">
        <f t="shared" ca="1" si="101"/>
        <v>45915.408431249998</v>
      </c>
      <c r="X2139">
        <f>ROUND(Table58[[#This Row],[AVGGIFT]],1)</f>
        <v>23.9</v>
      </c>
    </row>
    <row r="2140" spans="1:24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  <c r="N2140">
        <f>VLOOKUP(Table58[[#This Row],[CONTROLN]],vlookup_table[],2,FALSE)</f>
        <v>1</v>
      </c>
      <c r="O2140">
        <f>VLOOKUP(Table58[[#This Row],[CONTROLN]],vlookup_table[],4,FALSE)</f>
        <v>0</v>
      </c>
      <c r="P2140" t="str">
        <f>VLOOKUP(Table58[[#This Row],[CONTROLN]],vlookup_table[],5,FALSE)</f>
        <v>U1</v>
      </c>
      <c r="Q2140">
        <f>VLOOKUP(Table58[[#This Row],[CONTROLN]],vlookup_table[],7,FALSE)</f>
        <v>18</v>
      </c>
      <c r="R2140" t="str">
        <f t="shared" si="99"/>
        <v/>
      </c>
      <c r="S21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40" t="str">
        <f>IF(Table58[[#This Row],[GENDER]]="M","Hombre","Mujer")</f>
        <v>Hombre</v>
      </c>
      <c r="U2140" t="str">
        <f>_xlfn.CONCAT(Table58[[#This Row],[STATE]]," ", Table58[[#This Row],[DOMAIN]])</f>
        <v>HI U1</v>
      </c>
      <c r="V2140" s="2">
        <f t="shared" ca="1" si="100"/>
        <v>45915</v>
      </c>
      <c r="W2140" s="3">
        <f t="shared" ca="1" si="101"/>
        <v>45915.408431249998</v>
      </c>
      <c r="X2140">
        <f>ROUND(Table58[[#This Row],[AVGGIFT]],1)</f>
        <v>15.8</v>
      </c>
    </row>
    <row r="2141" spans="1:24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  <c r="N2141">
        <f>VLOOKUP(Table58[[#This Row],[CONTROLN]],vlookup_table[],2,FALSE)</f>
        <v>1002</v>
      </c>
      <c r="O2141">
        <f>VLOOKUP(Table58[[#This Row],[CONTROLN]],vlookup_table[],4,FALSE)</f>
        <v>4710</v>
      </c>
      <c r="P2141" t="str">
        <f>VLOOKUP(Table58[[#This Row],[CONTROLN]],vlookup_table[],5,FALSE)</f>
        <v>U4</v>
      </c>
      <c r="Q2141">
        <f>VLOOKUP(Table58[[#This Row],[CONTROLN]],vlookup_table[],7,FALSE)</f>
        <v>5</v>
      </c>
      <c r="R2141">
        <f t="shared" si="99"/>
        <v>49</v>
      </c>
      <c r="S21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41" t="str">
        <f>IF(Table58[[#This Row],[GENDER]]="M","Hombre","Mujer")</f>
        <v>Hombre</v>
      </c>
      <c r="U2141" t="str">
        <f>_xlfn.CONCAT(Table58[[#This Row],[STATE]]," ", Table58[[#This Row],[DOMAIN]])</f>
        <v>FL U4</v>
      </c>
      <c r="V2141" s="2">
        <f t="shared" ca="1" si="100"/>
        <v>45915</v>
      </c>
      <c r="W2141" s="3">
        <f t="shared" ca="1" si="101"/>
        <v>45915.408431249998</v>
      </c>
      <c r="X2141">
        <f>ROUND(Table58[[#This Row],[AVGGIFT]],1)</f>
        <v>6.6</v>
      </c>
    </row>
    <row r="2142" spans="1:24" x14ac:dyDescent="0.35">
      <c r="A2142">
        <v>3312</v>
      </c>
      <c r="B2142" t="s">
        <v>36</v>
      </c>
      <c r="C2142" t="s">
        <v>14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  <c r="N2142">
        <f>VLOOKUP(Table58[[#This Row],[CONTROLN]],vlookup_table[],2,FALSE)</f>
        <v>1</v>
      </c>
      <c r="O2142">
        <f>VLOOKUP(Table58[[#This Row],[CONTROLN]],vlookup_table[],4,FALSE)</f>
        <v>5001</v>
      </c>
      <c r="P2142" t="str">
        <f>VLOOKUP(Table58[[#This Row],[CONTROLN]],vlookup_table[],5,FALSE)</f>
        <v>T1</v>
      </c>
      <c r="Q2142">
        <f>VLOOKUP(Table58[[#This Row],[CONTROLN]],vlookup_table[],7,FALSE)</f>
        <v>15</v>
      </c>
      <c r="R2142">
        <f t="shared" si="99"/>
        <v>47</v>
      </c>
      <c r="S21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42" t="str">
        <f>IF(Table58[[#This Row],[GENDER]]="M","Hombre","Mujer")</f>
        <v>Hombre</v>
      </c>
      <c r="U2142" t="str">
        <f>_xlfn.CONCAT(Table58[[#This Row],[STATE]]," ", Table58[[#This Row],[DOMAIN]])</f>
        <v>WI T1</v>
      </c>
      <c r="V2142" s="2">
        <f t="shared" ca="1" si="100"/>
        <v>45915</v>
      </c>
      <c r="W2142" s="3">
        <f t="shared" ca="1" si="101"/>
        <v>45915.408431249998</v>
      </c>
      <c r="X2142">
        <f>ROUND(Table58[[#This Row],[AVGGIFT]],1)</f>
        <v>11.4</v>
      </c>
    </row>
    <row r="2143" spans="1:24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  <c r="N2143">
        <f>VLOOKUP(Table58[[#This Row],[CONTROLN]],vlookup_table[],2,FALSE)</f>
        <v>0</v>
      </c>
      <c r="O2143">
        <f>VLOOKUP(Table58[[#This Row],[CONTROLN]],vlookup_table[],4,FALSE)</f>
        <v>3501</v>
      </c>
      <c r="P2143" t="str">
        <f>VLOOKUP(Table58[[#This Row],[CONTROLN]],vlookup_table[],5,FALSE)</f>
        <v>C2</v>
      </c>
      <c r="Q2143">
        <f>VLOOKUP(Table58[[#This Row],[CONTROLN]],vlookup_table[],7,FALSE)</f>
        <v>5</v>
      </c>
      <c r="R2143">
        <f t="shared" si="99"/>
        <v>62</v>
      </c>
      <c r="S21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43" t="str">
        <f>IF(Table58[[#This Row],[GENDER]]="M","Hombre","Mujer")</f>
        <v>Mujer</v>
      </c>
      <c r="U2143" t="str">
        <f>_xlfn.CONCAT(Table58[[#This Row],[STATE]]," ", Table58[[#This Row],[DOMAIN]])</f>
        <v>TX C2</v>
      </c>
      <c r="V2143" s="2">
        <f t="shared" ca="1" si="100"/>
        <v>45915</v>
      </c>
      <c r="W2143" s="3">
        <f t="shared" ca="1" si="101"/>
        <v>45915.408431249998</v>
      </c>
      <c r="X2143">
        <f>ROUND(Table58[[#This Row],[AVGGIFT]],1)</f>
        <v>6.4</v>
      </c>
    </row>
    <row r="2144" spans="1:24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  <c r="N2144">
        <f>VLOOKUP(Table58[[#This Row],[CONTROLN]],vlookup_table[],2,FALSE)</f>
        <v>2</v>
      </c>
      <c r="O2144">
        <f>VLOOKUP(Table58[[#This Row],[CONTROLN]],vlookup_table[],4,FALSE)</f>
        <v>1601</v>
      </c>
      <c r="P2144" t="str">
        <f>VLOOKUP(Table58[[#This Row],[CONTROLN]],vlookup_table[],5,FALSE)</f>
        <v>R2</v>
      </c>
      <c r="Q2144">
        <f>VLOOKUP(Table58[[#This Row],[CONTROLN]],vlookup_table[],7,FALSE)</f>
        <v>3</v>
      </c>
      <c r="R2144">
        <f t="shared" si="99"/>
        <v>81</v>
      </c>
      <c r="S21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44" t="str">
        <f>IF(Table58[[#This Row],[GENDER]]="M","Hombre","Mujer")</f>
        <v>Mujer</v>
      </c>
      <c r="U2144" t="str">
        <f>_xlfn.CONCAT(Table58[[#This Row],[STATE]]," ", Table58[[#This Row],[DOMAIN]])</f>
        <v>OK R2</v>
      </c>
      <c r="V2144" s="2">
        <f t="shared" ca="1" si="100"/>
        <v>45915</v>
      </c>
      <c r="W2144" s="3">
        <f t="shared" ca="1" si="101"/>
        <v>45915.408431249998</v>
      </c>
      <c r="X2144">
        <f>ROUND(Table58[[#This Row],[AVGGIFT]],1)</f>
        <v>3.2</v>
      </c>
    </row>
    <row r="2145" spans="1:24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  <c r="N2145">
        <f>VLOOKUP(Table58[[#This Row],[CONTROLN]],vlookup_table[],2,FALSE)</f>
        <v>0</v>
      </c>
      <c r="O2145">
        <f>VLOOKUP(Table58[[#This Row],[CONTROLN]],vlookup_table[],4,FALSE)</f>
        <v>0</v>
      </c>
      <c r="P2145" t="str">
        <f>VLOOKUP(Table58[[#This Row],[CONTROLN]],vlookup_table[],5,FALSE)</f>
        <v>S1</v>
      </c>
      <c r="Q2145">
        <f>VLOOKUP(Table58[[#This Row],[CONTROLN]],vlookup_table[],7,FALSE)</f>
        <v>15</v>
      </c>
      <c r="R2145" t="str">
        <f t="shared" si="99"/>
        <v/>
      </c>
      <c r="S21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45" t="str">
        <f>IF(Table58[[#This Row],[GENDER]]="M","Hombre","Mujer")</f>
        <v>Hombre</v>
      </c>
      <c r="U2145" t="str">
        <f>_xlfn.CONCAT(Table58[[#This Row],[STATE]]," ", Table58[[#This Row],[DOMAIN]])</f>
        <v>CA S1</v>
      </c>
      <c r="V2145" s="2">
        <f t="shared" ca="1" si="100"/>
        <v>45915</v>
      </c>
      <c r="W2145" s="3">
        <f t="shared" ca="1" si="101"/>
        <v>45915.408431249998</v>
      </c>
      <c r="X2145">
        <f>ROUND(Table58[[#This Row],[AVGGIFT]],1)</f>
        <v>10</v>
      </c>
    </row>
    <row r="2146" spans="1:24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  <c r="N2146">
        <f>VLOOKUP(Table58[[#This Row],[CONTROLN]],vlookup_table[],2,FALSE)</f>
        <v>0</v>
      </c>
      <c r="O2146">
        <f>VLOOKUP(Table58[[#This Row],[CONTROLN]],vlookup_table[],4,FALSE)</f>
        <v>2411</v>
      </c>
      <c r="P2146" t="str">
        <f>VLOOKUP(Table58[[#This Row],[CONTROLN]],vlookup_table[],5,FALSE)</f>
        <v>T3</v>
      </c>
      <c r="Q2146">
        <f>VLOOKUP(Table58[[#This Row],[CONTROLN]],vlookup_table[],7,FALSE)</f>
        <v>10</v>
      </c>
      <c r="R2146">
        <f t="shared" si="99"/>
        <v>72</v>
      </c>
      <c r="S21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46" t="str">
        <f>IF(Table58[[#This Row],[GENDER]]="M","Hombre","Mujer")</f>
        <v>Mujer</v>
      </c>
      <c r="U2146" t="str">
        <f>_xlfn.CONCAT(Table58[[#This Row],[STATE]]," ", Table58[[#This Row],[DOMAIN]])</f>
        <v>IA T3</v>
      </c>
      <c r="V2146" s="2">
        <f t="shared" ca="1" si="100"/>
        <v>45915</v>
      </c>
      <c r="W2146" s="3">
        <f t="shared" ca="1" si="101"/>
        <v>45915.408431249998</v>
      </c>
      <c r="X2146">
        <f>ROUND(Table58[[#This Row],[AVGGIFT]],1)</f>
        <v>12.6</v>
      </c>
    </row>
    <row r="2147" spans="1:24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  <c r="N2147">
        <f>VLOOKUP(Table58[[#This Row],[CONTROLN]],vlookup_table[],2,FALSE)</f>
        <v>0</v>
      </c>
      <c r="O2147">
        <f>VLOOKUP(Table58[[#This Row],[CONTROLN]],vlookup_table[],4,FALSE)</f>
        <v>0</v>
      </c>
      <c r="P2147" t="str">
        <f>VLOOKUP(Table58[[#This Row],[CONTROLN]],vlookup_table[],5,FALSE)</f>
        <v>S1</v>
      </c>
      <c r="Q2147">
        <f>VLOOKUP(Table58[[#This Row],[CONTROLN]],vlookup_table[],7,FALSE)</f>
        <v>10</v>
      </c>
      <c r="R2147" t="str">
        <f t="shared" si="99"/>
        <v/>
      </c>
      <c r="S21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47" t="str">
        <f>IF(Table58[[#This Row],[GENDER]]="M","Hombre","Mujer")</f>
        <v>Hombre</v>
      </c>
      <c r="U2147" t="str">
        <f>_xlfn.CONCAT(Table58[[#This Row],[STATE]]," ", Table58[[#This Row],[DOMAIN]])</f>
        <v>CA S1</v>
      </c>
      <c r="V2147" s="2">
        <f t="shared" ca="1" si="100"/>
        <v>45915</v>
      </c>
      <c r="W2147" s="3">
        <f t="shared" ca="1" si="101"/>
        <v>45915.408431249998</v>
      </c>
      <c r="X2147">
        <f>ROUND(Table58[[#This Row],[AVGGIFT]],1)</f>
        <v>5.8</v>
      </c>
    </row>
    <row r="2148" spans="1:24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  <c r="N2148">
        <f>VLOOKUP(Table58[[#This Row],[CONTROLN]],vlookup_table[],2,FALSE)</f>
        <v>1</v>
      </c>
      <c r="O2148">
        <f>VLOOKUP(Table58[[#This Row],[CONTROLN]],vlookup_table[],4,FALSE)</f>
        <v>1201</v>
      </c>
      <c r="P2148" t="str">
        <f>VLOOKUP(Table58[[#This Row],[CONTROLN]],vlookup_table[],5,FALSE)</f>
        <v>S1</v>
      </c>
      <c r="Q2148">
        <f>VLOOKUP(Table58[[#This Row],[CONTROLN]],vlookup_table[],7,FALSE)</f>
        <v>6</v>
      </c>
      <c r="R2148">
        <f t="shared" si="99"/>
        <v>85</v>
      </c>
      <c r="S21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48" t="str">
        <f>IF(Table58[[#This Row],[GENDER]]="M","Hombre","Mujer")</f>
        <v>Hombre</v>
      </c>
      <c r="U2148" t="str">
        <f>_xlfn.CONCAT(Table58[[#This Row],[STATE]]," ", Table58[[#This Row],[DOMAIN]])</f>
        <v>CA S1</v>
      </c>
      <c r="V2148" s="2">
        <f t="shared" ca="1" si="100"/>
        <v>45915</v>
      </c>
      <c r="W2148" s="3">
        <f t="shared" ca="1" si="101"/>
        <v>45915.408431249998</v>
      </c>
      <c r="X2148">
        <f>ROUND(Table58[[#This Row],[AVGGIFT]],1)</f>
        <v>5.0999999999999996</v>
      </c>
    </row>
    <row r="2149" spans="1:24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  <c r="N2149">
        <f>VLOOKUP(Table58[[#This Row],[CONTROLN]],vlookup_table[],2,FALSE)</f>
        <v>28</v>
      </c>
      <c r="O2149">
        <f>VLOOKUP(Table58[[#This Row],[CONTROLN]],vlookup_table[],4,FALSE)</f>
        <v>5401</v>
      </c>
      <c r="P2149" t="str">
        <f>VLOOKUP(Table58[[#This Row],[CONTROLN]],vlookup_table[],5,FALSE)</f>
        <v>S2</v>
      </c>
      <c r="Q2149">
        <f>VLOOKUP(Table58[[#This Row],[CONTROLN]],vlookup_table[],7,FALSE)</f>
        <v>10</v>
      </c>
      <c r="R2149">
        <f t="shared" si="99"/>
        <v>43</v>
      </c>
      <c r="S21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49" t="str">
        <f>IF(Table58[[#This Row],[GENDER]]="M","Hombre","Mujer")</f>
        <v>Mujer</v>
      </c>
      <c r="U2149" t="str">
        <f>_xlfn.CONCAT(Table58[[#This Row],[STATE]]," ", Table58[[#This Row],[DOMAIN]])</f>
        <v>IL S2</v>
      </c>
      <c r="V2149" s="2">
        <f t="shared" ca="1" si="100"/>
        <v>45915</v>
      </c>
      <c r="W2149" s="3">
        <f t="shared" ca="1" si="101"/>
        <v>45915.408431249998</v>
      </c>
      <c r="X2149">
        <f>ROUND(Table58[[#This Row],[AVGGIFT]],1)</f>
        <v>18.600000000000001</v>
      </c>
    </row>
    <row r="2150" spans="1:24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  <c r="N2150">
        <f>VLOOKUP(Table58[[#This Row],[CONTROLN]],vlookup_table[],2,FALSE)</f>
        <v>0</v>
      </c>
      <c r="O2150">
        <f>VLOOKUP(Table58[[#This Row],[CONTROLN]],vlookup_table[],4,FALSE)</f>
        <v>1302</v>
      </c>
      <c r="P2150" t="str">
        <f>VLOOKUP(Table58[[#This Row],[CONTROLN]],vlookup_table[],5,FALSE)</f>
        <v>T1</v>
      </c>
      <c r="Q2150">
        <f>VLOOKUP(Table58[[#This Row],[CONTROLN]],vlookup_table[],7,FALSE)</f>
        <v>10</v>
      </c>
      <c r="R2150">
        <f t="shared" si="99"/>
        <v>84</v>
      </c>
      <c r="S21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50" t="str">
        <f>IF(Table58[[#This Row],[GENDER]]="M","Hombre","Mujer")</f>
        <v>Mujer</v>
      </c>
      <c r="U2150" t="str">
        <f>_xlfn.CONCAT(Table58[[#This Row],[STATE]]," ", Table58[[#This Row],[DOMAIN]])</f>
        <v>TX T1</v>
      </c>
      <c r="V2150" s="2">
        <f t="shared" ca="1" si="100"/>
        <v>45915</v>
      </c>
      <c r="W2150" s="3">
        <f t="shared" ca="1" si="101"/>
        <v>45915.408431249998</v>
      </c>
      <c r="X2150">
        <f>ROUND(Table58[[#This Row],[AVGGIFT]],1)</f>
        <v>10.4</v>
      </c>
    </row>
    <row r="2151" spans="1:24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  <c r="N2151">
        <f>VLOOKUP(Table58[[#This Row],[CONTROLN]],vlookup_table[],2,FALSE)</f>
        <v>1</v>
      </c>
      <c r="O2151">
        <f>VLOOKUP(Table58[[#This Row],[CONTROLN]],vlookup_table[],4,FALSE)</f>
        <v>3301</v>
      </c>
      <c r="P2151" t="str">
        <f>VLOOKUP(Table58[[#This Row],[CONTROLN]],vlookup_table[],5,FALSE)</f>
        <v>S1</v>
      </c>
      <c r="Q2151">
        <f>VLOOKUP(Table58[[#This Row],[CONTROLN]],vlookup_table[],7,FALSE)</f>
        <v>10</v>
      </c>
      <c r="R2151">
        <f t="shared" si="99"/>
        <v>64</v>
      </c>
      <c r="S21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51" t="str">
        <f>IF(Table58[[#This Row],[GENDER]]="M","Hombre","Mujer")</f>
        <v>Hombre</v>
      </c>
      <c r="U2151" t="str">
        <f>_xlfn.CONCAT(Table58[[#This Row],[STATE]]," ", Table58[[#This Row],[DOMAIN]])</f>
        <v>CA S1</v>
      </c>
      <c r="V2151" s="2">
        <f t="shared" ca="1" si="100"/>
        <v>45915</v>
      </c>
      <c r="W2151" s="3">
        <f t="shared" ca="1" si="101"/>
        <v>45915.408431249998</v>
      </c>
      <c r="X2151">
        <f>ROUND(Table58[[#This Row],[AVGGIFT]],1)</f>
        <v>8.6</v>
      </c>
    </row>
    <row r="2152" spans="1:24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  <c r="N2152">
        <f>VLOOKUP(Table58[[#This Row],[CONTROLN]],vlookup_table[],2,FALSE)</f>
        <v>2</v>
      </c>
      <c r="O2152">
        <f>VLOOKUP(Table58[[#This Row],[CONTROLN]],vlookup_table[],4,FALSE)</f>
        <v>4101</v>
      </c>
      <c r="P2152" t="str">
        <f>VLOOKUP(Table58[[#This Row],[CONTROLN]],vlookup_table[],5,FALSE)</f>
        <v>U4</v>
      </c>
      <c r="Q2152">
        <f>VLOOKUP(Table58[[#This Row],[CONTROLN]],vlookup_table[],7,FALSE)</f>
        <v>10</v>
      </c>
      <c r="R2152">
        <f t="shared" si="99"/>
        <v>56</v>
      </c>
      <c r="S21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52" t="str">
        <f>IF(Table58[[#This Row],[GENDER]]="M","Hombre","Mujer")</f>
        <v>Mujer</v>
      </c>
      <c r="U2152" t="str">
        <f>_xlfn.CONCAT(Table58[[#This Row],[STATE]]," ", Table58[[#This Row],[DOMAIN]])</f>
        <v>IL U4</v>
      </c>
      <c r="V2152" s="2">
        <f t="shared" ca="1" si="100"/>
        <v>45915</v>
      </c>
      <c r="W2152" s="3">
        <f t="shared" ca="1" si="101"/>
        <v>45915.408431249998</v>
      </c>
      <c r="X2152">
        <f>ROUND(Table58[[#This Row],[AVGGIFT]],1)</f>
        <v>5.5</v>
      </c>
    </row>
    <row r="2153" spans="1:24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  <c r="N2153">
        <f>VLOOKUP(Table58[[#This Row],[CONTROLN]],vlookup_table[],2,FALSE)</f>
        <v>1</v>
      </c>
      <c r="O2153">
        <f>VLOOKUP(Table58[[#This Row],[CONTROLN]],vlookup_table[],4,FALSE)</f>
        <v>0</v>
      </c>
      <c r="P2153" t="str">
        <f>VLOOKUP(Table58[[#This Row],[CONTROLN]],vlookup_table[],5,FALSE)</f>
        <v>C1</v>
      </c>
      <c r="Q2153">
        <f>VLOOKUP(Table58[[#This Row],[CONTROLN]],vlookup_table[],7,FALSE)</f>
        <v>20</v>
      </c>
      <c r="R2153" t="str">
        <f t="shared" si="99"/>
        <v/>
      </c>
      <c r="S21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53" t="str">
        <f>IF(Table58[[#This Row],[GENDER]]="M","Hombre","Mujer")</f>
        <v>Hombre</v>
      </c>
      <c r="U2153" t="str">
        <f>_xlfn.CONCAT(Table58[[#This Row],[STATE]]," ", Table58[[#This Row],[DOMAIN]])</f>
        <v>CA C1</v>
      </c>
      <c r="V2153" s="2">
        <f t="shared" ca="1" si="100"/>
        <v>45915</v>
      </c>
      <c r="W2153" s="3">
        <f t="shared" ca="1" si="101"/>
        <v>45915.408431249998</v>
      </c>
      <c r="X2153">
        <f>ROUND(Table58[[#This Row],[AVGGIFT]],1)</f>
        <v>14</v>
      </c>
    </row>
    <row r="2154" spans="1:24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  <c r="N2154">
        <f>VLOOKUP(Table58[[#This Row],[CONTROLN]],vlookup_table[],2,FALSE)</f>
        <v>1</v>
      </c>
      <c r="O2154">
        <f>VLOOKUP(Table58[[#This Row],[CONTROLN]],vlookup_table[],4,FALSE)</f>
        <v>5609</v>
      </c>
      <c r="P2154" t="str">
        <f>VLOOKUP(Table58[[#This Row],[CONTROLN]],vlookup_table[],5,FALSE)</f>
        <v>C1</v>
      </c>
      <c r="Q2154">
        <f>VLOOKUP(Table58[[#This Row],[CONTROLN]],vlookup_table[],7,FALSE)</f>
        <v>21</v>
      </c>
      <c r="R2154">
        <f t="shared" si="99"/>
        <v>40</v>
      </c>
      <c r="S21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54" t="str">
        <f>IF(Table58[[#This Row],[GENDER]]="M","Hombre","Mujer")</f>
        <v>Hombre</v>
      </c>
      <c r="U2154" t="str">
        <f>_xlfn.CONCAT(Table58[[#This Row],[STATE]]," ", Table58[[#This Row],[DOMAIN]])</f>
        <v>CO C1</v>
      </c>
      <c r="V2154" s="2">
        <f t="shared" ca="1" si="100"/>
        <v>45915</v>
      </c>
      <c r="W2154" s="3">
        <f t="shared" ca="1" si="101"/>
        <v>45915.408431249998</v>
      </c>
      <c r="X2154">
        <f>ROUND(Table58[[#This Row],[AVGGIFT]],1)</f>
        <v>18.5</v>
      </c>
    </row>
    <row r="2155" spans="1:24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  <c r="N2155">
        <f>VLOOKUP(Table58[[#This Row],[CONTROLN]],vlookup_table[],2,FALSE)</f>
        <v>1</v>
      </c>
      <c r="O2155">
        <f>VLOOKUP(Table58[[#This Row],[CONTROLN]],vlookup_table[],4,FALSE)</f>
        <v>2903</v>
      </c>
      <c r="P2155" t="str">
        <f>VLOOKUP(Table58[[#This Row],[CONTROLN]],vlookup_table[],5,FALSE)</f>
        <v>U2</v>
      </c>
      <c r="Q2155">
        <f>VLOOKUP(Table58[[#This Row],[CONTROLN]],vlookup_table[],7,FALSE)</f>
        <v>15</v>
      </c>
      <c r="R2155">
        <f t="shared" si="99"/>
        <v>68</v>
      </c>
      <c r="S21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55" t="str">
        <f>IF(Table58[[#This Row],[GENDER]]="M","Hombre","Mujer")</f>
        <v>Hombre</v>
      </c>
      <c r="U2155" t="str">
        <f>_xlfn.CONCAT(Table58[[#This Row],[STATE]]," ", Table58[[#This Row],[DOMAIN]])</f>
        <v>CA U2</v>
      </c>
      <c r="V2155" s="2">
        <f t="shared" ca="1" si="100"/>
        <v>45915</v>
      </c>
      <c r="W2155" s="3">
        <f t="shared" ca="1" si="101"/>
        <v>45915.408431249998</v>
      </c>
      <c r="X2155">
        <f>ROUND(Table58[[#This Row],[AVGGIFT]],1)</f>
        <v>10.4</v>
      </c>
    </row>
    <row r="2156" spans="1:24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  <c r="N2156">
        <f>VLOOKUP(Table58[[#This Row],[CONTROLN]],vlookup_table[],2,FALSE)</f>
        <v>2</v>
      </c>
      <c r="O2156">
        <f>VLOOKUP(Table58[[#This Row],[CONTROLN]],vlookup_table[],4,FALSE)</f>
        <v>1506</v>
      </c>
      <c r="P2156" t="str">
        <f>VLOOKUP(Table58[[#This Row],[CONTROLN]],vlookup_table[],5,FALSE)</f>
        <v>U1</v>
      </c>
      <c r="Q2156">
        <f>VLOOKUP(Table58[[#This Row],[CONTROLN]],vlookup_table[],7,FALSE)</f>
        <v>8</v>
      </c>
      <c r="R2156">
        <f t="shared" si="99"/>
        <v>82</v>
      </c>
      <c r="S21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56" t="str">
        <f>IF(Table58[[#This Row],[GENDER]]="M","Hombre","Mujer")</f>
        <v>Mujer</v>
      </c>
      <c r="U2156" t="str">
        <f>_xlfn.CONCAT(Table58[[#This Row],[STATE]]," ", Table58[[#This Row],[DOMAIN]])</f>
        <v>CA U1</v>
      </c>
      <c r="V2156" s="2">
        <f t="shared" ca="1" si="100"/>
        <v>45915</v>
      </c>
      <c r="W2156" s="3">
        <f t="shared" ca="1" si="101"/>
        <v>45915.408431249998</v>
      </c>
      <c r="X2156">
        <f>ROUND(Table58[[#This Row],[AVGGIFT]],1)</f>
        <v>6.9</v>
      </c>
    </row>
    <row r="2157" spans="1:24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  <c r="N2157">
        <f>VLOOKUP(Table58[[#This Row],[CONTROLN]],vlookup_table[],2,FALSE)</f>
        <v>0</v>
      </c>
      <c r="O2157">
        <f>VLOOKUP(Table58[[#This Row],[CONTROLN]],vlookup_table[],4,FALSE)</f>
        <v>0</v>
      </c>
      <c r="P2157" t="str">
        <f>VLOOKUP(Table58[[#This Row],[CONTROLN]],vlookup_table[],5,FALSE)</f>
        <v>C2</v>
      </c>
      <c r="Q2157">
        <f>VLOOKUP(Table58[[#This Row],[CONTROLN]],vlookup_table[],7,FALSE)</f>
        <v>15</v>
      </c>
      <c r="R2157" t="str">
        <f t="shared" si="99"/>
        <v/>
      </c>
      <c r="S21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57" t="str">
        <f>IF(Table58[[#This Row],[GENDER]]="M","Hombre","Mujer")</f>
        <v>Mujer</v>
      </c>
      <c r="U2157" t="str">
        <f>_xlfn.CONCAT(Table58[[#This Row],[STATE]]," ", Table58[[#This Row],[DOMAIN]])</f>
        <v>FL C2</v>
      </c>
      <c r="V2157" s="2">
        <f t="shared" ca="1" si="100"/>
        <v>45915</v>
      </c>
      <c r="W2157" s="3">
        <f t="shared" ca="1" si="101"/>
        <v>45915.408431249998</v>
      </c>
      <c r="X2157">
        <f>ROUND(Table58[[#This Row],[AVGGIFT]],1)</f>
        <v>15</v>
      </c>
    </row>
    <row r="2158" spans="1:24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  <c r="N2158">
        <f>VLOOKUP(Table58[[#This Row],[CONTROLN]],vlookup_table[],2,FALSE)</f>
        <v>1</v>
      </c>
      <c r="O2158">
        <f>VLOOKUP(Table58[[#This Row],[CONTROLN]],vlookup_table[],4,FALSE)</f>
        <v>5001</v>
      </c>
      <c r="P2158" t="str">
        <f>VLOOKUP(Table58[[#This Row],[CONTROLN]],vlookup_table[],5,FALSE)</f>
        <v>C2</v>
      </c>
      <c r="Q2158">
        <f>VLOOKUP(Table58[[#This Row],[CONTROLN]],vlookup_table[],7,FALSE)</f>
        <v>30</v>
      </c>
      <c r="R2158">
        <f t="shared" si="99"/>
        <v>47</v>
      </c>
      <c r="S21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58" t="str">
        <f>IF(Table58[[#This Row],[GENDER]]="M","Hombre","Mujer")</f>
        <v>Hombre</v>
      </c>
      <c r="U2158" t="str">
        <f>_xlfn.CONCAT(Table58[[#This Row],[STATE]]," ", Table58[[#This Row],[DOMAIN]])</f>
        <v>NC C2</v>
      </c>
      <c r="V2158" s="2">
        <f t="shared" ca="1" si="100"/>
        <v>45915</v>
      </c>
      <c r="W2158" s="3">
        <f t="shared" ca="1" si="101"/>
        <v>45915.408431249998</v>
      </c>
      <c r="X2158">
        <f>ROUND(Table58[[#This Row],[AVGGIFT]],1)</f>
        <v>20</v>
      </c>
    </row>
    <row r="2159" spans="1:24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  <c r="N2159">
        <f>VLOOKUP(Table58[[#This Row],[CONTROLN]],vlookup_table[],2,FALSE)</f>
        <v>1</v>
      </c>
      <c r="O2159">
        <f>VLOOKUP(Table58[[#This Row],[CONTROLN]],vlookup_table[],4,FALSE)</f>
        <v>0</v>
      </c>
      <c r="P2159" t="str">
        <f>VLOOKUP(Table58[[#This Row],[CONTROLN]],vlookup_table[],5,FALSE)</f>
        <v>S1</v>
      </c>
      <c r="Q2159">
        <f>VLOOKUP(Table58[[#This Row],[CONTROLN]],vlookup_table[],7,FALSE)</f>
        <v>10</v>
      </c>
      <c r="R2159" t="str">
        <f t="shared" si="99"/>
        <v/>
      </c>
      <c r="S21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59" t="str">
        <f>IF(Table58[[#This Row],[GENDER]]="M","Hombre","Mujer")</f>
        <v>Hombre</v>
      </c>
      <c r="U2159" t="str">
        <f>_xlfn.CONCAT(Table58[[#This Row],[STATE]]," ", Table58[[#This Row],[DOMAIN]])</f>
        <v>NV S1</v>
      </c>
      <c r="V2159" s="2">
        <f t="shared" ca="1" si="100"/>
        <v>45915</v>
      </c>
      <c r="W2159" s="3">
        <f t="shared" ca="1" si="101"/>
        <v>45915.408431249998</v>
      </c>
      <c r="X2159">
        <f>ROUND(Table58[[#This Row],[AVGGIFT]],1)</f>
        <v>10.5</v>
      </c>
    </row>
    <row r="2160" spans="1:24" x14ac:dyDescent="0.35">
      <c r="A2160">
        <v>137743</v>
      </c>
      <c r="B2160" t="s">
        <v>56</v>
      </c>
      <c r="C2160" t="s">
        <v>17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  <c r="N2160">
        <f>VLOOKUP(Table58[[#This Row],[CONTROLN]],vlookup_table[],2,FALSE)</f>
        <v>2</v>
      </c>
      <c r="O2160">
        <f>VLOOKUP(Table58[[#This Row],[CONTROLN]],vlookup_table[],4,FALSE)</f>
        <v>2309</v>
      </c>
      <c r="P2160" t="str">
        <f>VLOOKUP(Table58[[#This Row],[CONTROLN]],vlookup_table[],5,FALSE)</f>
        <v>C1</v>
      </c>
      <c r="Q2160">
        <f>VLOOKUP(Table58[[#This Row],[CONTROLN]],vlookup_table[],7,FALSE)</f>
        <v>8</v>
      </c>
      <c r="R2160">
        <f t="shared" si="99"/>
        <v>73</v>
      </c>
      <c r="S21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60" t="str">
        <f>IF(Table58[[#This Row],[GENDER]]="M","Hombre","Mujer")</f>
        <v>Mujer</v>
      </c>
      <c r="U2160" t="str">
        <f>_xlfn.CONCAT(Table58[[#This Row],[STATE]]," ", Table58[[#This Row],[DOMAIN]])</f>
        <v>AZ C1</v>
      </c>
      <c r="V2160" s="2">
        <f t="shared" ca="1" si="100"/>
        <v>45915</v>
      </c>
      <c r="W2160" s="3">
        <f t="shared" ca="1" si="101"/>
        <v>45915.408431249998</v>
      </c>
      <c r="X2160">
        <f>ROUND(Table58[[#This Row],[AVGGIFT]],1)</f>
        <v>5.7</v>
      </c>
    </row>
    <row r="2161" spans="1:24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  <c r="N2161">
        <f>VLOOKUP(Table58[[#This Row],[CONTROLN]],vlookup_table[],2,FALSE)</f>
        <v>0</v>
      </c>
      <c r="O2161">
        <f>VLOOKUP(Table58[[#This Row],[CONTROLN]],vlookup_table[],4,FALSE)</f>
        <v>6801</v>
      </c>
      <c r="P2161" t="str">
        <f>VLOOKUP(Table58[[#This Row],[CONTROLN]],vlookup_table[],5,FALSE)</f>
        <v>R2</v>
      </c>
      <c r="Q2161">
        <f>VLOOKUP(Table58[[#This Row],[CONTROLN]],vlookup_table[],7,FALSE)</f>
        <v>20</v>
      </c>
      <c r="R2161">
        <f t="shared" si="99"/>
        <v>29</v>
      </c>
      <c r="S21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61" t="str">
        <f>IF(Table58[[#This Row],[GENDER]]="M","Hombre","Mujer")</f>
        <v>Mujer</v>
      </c>
      <c r="U2161" t="str">
        <f>_xlfn.CONCAT(Table58[[#This Row],[STATE]]," ", Table58[[#This Row],[DOMAIN]])</f>
        <v>TX R2</v>
      </c>
      <c r="V2161" s="2">
        <f t="shared" ca="1" si="100"/>
        <v>45915</v>
      </c>
      <c r="W2161" s="3">
        <f t="shared" ca="1" si="101"/>
        <v>45915.408431249998</v>
      </c>
      <c r="X2161">
        <f>ROUND(Table58[[#This Row],[AVGGIFT]],1)</f>
        <v>15</v>
      </c>
    </row>
    <row r="2162" spans="1:24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  <c r="N2162">
        <f>VLOOKUP(Table58[[#This Row],[CONTROLN]],vlookup_table[],2,FALSE)</f>
        <v>28</v>
      </c>
      <c r="O2162">
        <f>VLOOKUP(Table58[[#This Row],[CONTROLN]],vlookup_table[],4,FALSE)</f>
        <v>5101</v>
      </c>
      <c r="P2162" t="str">
        <f>VLOOKUP(Table58[[#This Row],[CONTROLN]],vlookup_table[],5,FALSE)</f>
        <v>T1</v>
      </c>
      <c r="Q2162">
        <f>VLOOKUP(Table58[[#This Row],[CONTROLN]],vlookup_table[],7,FALSE)</f>
        <v>10</v>
      </c>
      <c r="R2162">
        <f t="shared" si="99"/>
        <v>46</v>
      </c>
      <c r="S21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62" t="str">
        <f>IF(Table58[[#This Row],[GENDER]]="M","Hombre","Mujer")</f>
        <v>Mujer</v>
      </c>
      <c r="U2162" t="str">
        <f>_xlfn.CONCAT(Table58[[#This Row],[STATE]]," ", Table58[[#This Row],[DOMAIN]])</f>
        <v>FL T1</v>
      </c>
      <c r="V2162" s="2">
        <f t="shared" ca="1" si="100"/>
        <v>45915</v>
      </c>
      <c r="W2162" s="3">
        <f t="shared" ca="1" si="101"/>
        <v>45915.408431249998</v>
      </c>
      <c r="X2162">
        <f>ROUND(Table58[[#This Row],[AVGGIFT]],1)</f>
        <v>22.5</v>
      </c>
    </row>
    <row r="2163" spans="1:24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  <c r="N2163">
        <f>VLOOKUP(Table58[[#This Row],[CONTROLN]],vlookup_table[],2,FALSE)</f>
        <v>202</v>
      </c>
      <c r="O2163">
        <f>VLOOKUP(Table58[[#This Row],[CONTROLN]],vlookup_table[],4,FALSE)</f>
        <v>1610</v>
      </c>
      <c r="P2163" t="str">
        <f>VLOOKUP(Table58[[#This Row],[CONTROLN]],vlookup_table[],5,FALSE)</f>
        <v>T2</v>
      </c>
      <c r="Q2163">
        <f>VLOOKUP(Table58[[#This Row],[CONTROLN]],vlookup_table[],7,FALSE)</f>
        <v>5</v>
      </c>
      <c r="R2163">
        <f t="shared" si="99"/>
        <v>80</v>
      </c>
      <c r="S21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63" t="str">
        <f>IF(Table58[[#This Row],[GENDER]]="M","Hombre","Mujer")</f>
        <v>Mujer</v>
      </c>
      <c r="U2163" t="str">
        <f>_xlfn.CONCAT(Table58[[#This Row],[STATE]]," ", Table58[[#This Row],[DOMAIN]])</f>
        <v>WI T2</v>
      </c>
      <c r="V2163" s="2">
        <f t="shared" ca="1" si="100"/>
        <v>45915</v>
      </c>
      <c r="W2163" s="3">
        <f t="shared" ca="1" si="101"/>
        <v>45915.408431249998</v>
      </c>
      <c r="X2163">
        <f>ROUND(Table58[[#This Row],[AVGGIFT]],1)</f>
        <v>9.9</v>
      </c>
    </row>
    <row r="2164" spans="1:24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  <c r="N2164">
        <f>VLOOKUP(Table58[[#This Row],[CONTROLN]],vlookup_table[],2,FALSE)</f>
        <v>2</v>
      </c>
      <c r="O2164">
        <f>VLOOKUP(Table58[[#This Row],[CONTROLN]],vlookup_table[],4,FALSE)</f>
        <v>701</v>
      </c>
      <c r="P2164" t="str">
        <f>VLOOKUP(Table58[[#This Row],[CONTROLN]],vlookup_table[],5,FALSE)</f>
        <v>C2</v>
      </c>
      <c r="Q2164">
        <f>VLOOKUP(Table58[[#This Row],[CONTROLN]],vlookup_table[],7,FALSE)</f>
        <v>3</v>
      </c>
      <c r="R2164">
        <f t="shared" si="99"/>
        <v>90</v>
      </c>
      <c r="S21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64" t="str">
        <f>IF(Table58[[#This Row],[GENDER]]="M","Hombre","Mujer")</f>
        <v>Mujer</v>
      </c>
      <c r="U2164" t="str">
        <f>_xlfn.CONCAT(Table58[[#This Row],[STATE]]," ", Table58[[#This Row],[DOMAIN]])</f>
        <v>IL C2</v>
      </c>
      <c r="V2164" s="2">
        <f t="shared" ca="1" si="100"/>
        <v>45915</v>
      </c>
      <c r="W2164" s="3">
        <f t="shared" ca="1" si="101"/>
        <v>45915.408431249998</v>
      </c>
      <c r="X2164">
        <f>ROUND(Table58[[#This Row],[AVGGIFT]],1)</f>
        <v>2.6</v>
      </c>
    </row>
    <row r="2165" spans="1:24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  <c r="N2165">
        <f>VLOOKUP(Table58[[#This Row],[CONTROLN]],vlookup_table[],2,FALSE)</f>
        <v>0</v>
      </c>
      <c r="O2165">
        <f>VLOOKUP(Table58[[#This Row],[CONTROLN]],vlookup_table[],4,FALSE)</f>
        <v>4601</v>
      </c>
      <c r="P2165" t="str">
        <f>VLOOKUP(Table58[[#This Row],[CONTROLN]],vlookup_table[],5,FALSE)</f>
        <v>S1</v>
      </c>
      <c r="Q2165">
        <f>VLOOKUP(Table58[[#This Row],[CONTROLN]],vlookup_table[],7,FALSE)</f>
        <v>125</v>
      </c>
      <c r="R2165">
        <f t="shared" si="99"/>
        <v>51</v>
      </c>
      <c r="S21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65" t="str">
        <f>IF(Table58[[#This Row],[GENDER]]="M","Hombre","Mujer")</f>
        <v>Mujer</v>
      </c>
      <c r="U2165" t="str">
        <f>_xlfn.CONCAT(Table58[[#This Row],[STATE]]," ", Table58[[#This Row],[DOMAIN]])</f>
        <v>SC S1</v>
      </c>
      <c r="V2165" s="2">
        <f t="shared" ca="1" si="100"/>
        <v>45915</v>
      </c>
      <c r="W2165" s="3">
        <f t="shared" ca="1" si="101"/>
        <v>45915.408431249998</v>
      </c>
      <c r="X2165">
        <f>ROUND(Table58[[#This Row],[AVGGIFT]],1)</f>
        <v>4</v>
      </c>
    </row>
    <row r="2166" spans="1:24" x14ac:dyDescent="0.35">
      <c r="A2166">
        <v>105068</v>
      </c>
      <c r="B2166" t="s">
        <v>28</v>
      </c>
      <c r="C2166" t="s">
        <v>109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  <c r="N2166">
        <f>VLOOKUP(Table58[[#This Row],[CONTROLN]],vlookup_table[],2,FALSE)</f>
        <v>0</v>
      </c>
      <c r="O2166">
        <f>VLOOKUP(Table58[[#This Row],[CONTROLN]],vlookup_table[],4,FALSE)</f>
        <v>0</v>
      </c>
      <c r="P2166" t="str">
        <f>VLOOKUP(Table58[[#This Row],[CONTROLN]],vlookup_table[],5,FALSE)</f>
        <v>R2</v>
      </c>
      <c r="Q2166">
        <f>VLOOKUP(Table58[[#This Row],[CONTROLN]],vlookup_table[],7,FALSE)</f>
        <v>7</v>
      </c>
      <c r="R2166" t="str">
        <f t="shared" si="99"/>
        <v/>
      </c>
      <c r="S21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66" t="str">
        <f>IF(Table58[[#This Row],[GENDER]]="M","Hombre","Mujer")</f>
        <v>Mujer</v>
      </c>
      <c r="U2166" t="str">
        <f>_xlfn.CONCAT(Table58[[#This Row],[STATE]]," ", Table58[[#This Row],[DOMAIN]])</f>
        <v>KS R2</v>
      </c>
      <c r="V2166" s="2">
        <f t="shared" ca="1" si="100"/>
        <v>45915</v>
      </c>
      <c r="W2166" s="3">
        <f t="shared" ca="1" si="101"/>
        <v>45915.408431249998</v>
      </c>
      <c r="X2166">
        <f>ROUND(Table58[[#This Row],[AVGGIFT]],1)</f>
        <v>5.3</v>
      </c>
    </row>
    <row r="2167" spans="1:24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  <c r="N2167">
        <f>VLOOKUP(Table58[[#This Row],[CONTROLN]],vlookup_table[],2,FALSE)</f>
        <v>0</v>
      </c>
      <c r="O2167">
        <f>VLOOKUP(Table58[[#This Row],[CONTROLN]],vlookup_table[],4,FALSE)</f>
        <v>4201</v>
      </c>
      <c r="P2167" t="str">
        <f>VLOOKUP(Table58[[#This Row],[CONTROLN]],vlookup_table[],5,FALSE)</f>
        <v>R2</v>
      </c>
      <c r="Q2167">
        <f>VLOOKUP(Table58[[#This Row],[CONTROLN]],vlookup_table[],7,FALSE)</f>
        <v>10</v>
      </c>
      <c r="R2167">
        <f t="shared" si="99"/>
        <v>55</v>
      </c>
      <c r="S21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67" t="str">
        <f>IF(Table58[[#This Row],[GENDER]]="M","Hombre","Mujer")</f>
        <v>Mujer</v>
      </c>
      <c r="U2167" t="str">
        <f>_xlfn.CONCAT(Table58[[#This Row],[STATE]]," ", Table58[[#This Row],[DOMAIN]])</f>
        <v>CA R2</v>
      </c>
      <c r="V2167" s="2">
        <f t="shared" ca="1" si="100"/>
        <v>45915</v>
      </c>
      <c r="W2167" s="3">
        <f t="shared" ca="1" si="101"/>
        <v>45915.408431249998</v>
      </c>
      <c r="X2167">
        <f>ROUND(Table58[[#This Row],[AVGGIFT]],1)</f>
        <v>8.9</v>
      </c>
    </row>
    <row r="2168" spans="1:24" x14ac:dyDescent="0.35">
      <c r="A2168">
        <v>135174</v>
      </c>
      <c r="B2168" t="s">
        <v>56</v>
      </c>
      <c r="C2168" t="s">
        <v>17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  <c r="N2168">
        <f>VLOOKUP(Table58[[#This Row],[CONTROLN]],vlookup_table[],2,FALSE)</f>
        <v>28</v>
      </c>
      <c r="O2168">
        <f>VLOOKUP(Table58[[#This Row],[CONTROLN]],vlookup_table[],4,FALSE)</f>
        <v>3002</v>
      </c>
      <c r="P2168" t="str">
        <f>VLOOKUP(Table58[[#This Row],[CONTROLN]],vlookup_table[],5,FALSE)</f>
        <v>U3</v>
      </c>
      <c r="Q2168">
        <f>VLOOKUP(Table58[[#This Row],[CONTROLN]],vlookup_table[],7,FALSE)</f>
        <v>25</v>
      </c>
      <c r="R2168">
        <f t="shared" si="99"/>
        <v>67</v>
      </c>
      <c r="S21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168" t="str">
        <f>IF(Table58[[#This Row],[GENDER]]="M","Hombre","Mujer")</f>
        <v>Mujer</v>
      </c>
      <c r="U2168" t="str">
        <f>_xlfn.CONCAT(Table58[[#This Row],[STATE]]," ", Table58[[#This Row],[DOMAIN]])</f>
        <v>AZ U3</v>
      </c>
      <c r="V2168" s="2">
        <f t="shared" ca="1" si="100"/>
        <v>45915</v>
      </c>
      <c r="W2168" s="3">
        <f t="shared" ca="1" si="101"/>
        <v>45915.408431249998</v>
      </c>
      <c r="X2168">
        <f>ROUND(Table58[[#This Row],[AVGGIFT]],1)</f>
        <v>12.8</v>
      </c>
    </row>
    <row r="2169" spans="1:24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  <c r="N2169">
        <f>VLOOKUP(Table58[[#This Row],[CONTROLN]],vlookup_table[],2,FALSE)</f>
        <v>1</v>
      </c>
      <c r="O2169">
        <f>VLOOKUP(Table58[[#This Row],[CONTROLN]],vlookup_table[],4,FALSE)</f>
        <v>3201</v>
      </c>
      <c r="P2169" t="str">
        <f>VLOOKUP(Table58[[#This Row],[CONTROLN]],vlookup_table[],5,FALSE)</f>
        <v>S2</v>
      </c>
      <c r="Q2169">
        <f>VLOOKUP(Table58[[#This Row],[CONTROLN]],vlookup_table[],7,FALSE)</f>
        <v>10</v>
      </c>
      <c r="R2169">
        <f t="shared" si="99"/>
        <v>65</v>
      </c>
      <c r="S21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69" t="str">
        <f>IF(Table58[[#This Row],[GENDER]]="M","Hombre","Mujer")</f>
        <v>Hombre</v>
      </c>
      <c r="U2169" t="str">
        <f>_xlfn.CONCAT(Table58[[#This Row],[STATE]]," ", Table58[[#This Row],[DOMAIN]])</f>
        <v>TX S2</v>
      </c>
      <c r="V2169" s="2">
        <f t="shared" ca="1" si="100"/>
        <v>45915</v>
      </c>
      <c r="W2169" s="3">
        <f t="shared" ca="1" si="101"/>
        <v>45915.408431249998</v>
      </c>
      <c r="X2169">
        <f>ROUND(Table58[[#This Row],[AVGGIFT]],1)</f>
        <v>5.8</v>
      </c>
    </row>
    <row r="2170" spans="1:24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  <c r="N2170">
        <f>VLOOKUP(Table58[[#This Row],[CONTROLN]],vlookup_table[],2,FALSE)</f>
        <v>1</v>
      </c>
      <c r="O2170">
        <f>VLOOKUP(Table58[[#This Row],[CONTROLN]],vlookup_table[],4,FALSE)</f>
        <v>3501</v>
      </c>
      <c r="P2170" t="str">
        <f>VLOOKUP(Table58[[#This Row],[CONTROLN]],vlookup_table[],5,FALSE)</f>
        <v>S2</v>
      </c>
      <c r="Q2170">
        <f>VLOOKUP(Table58[[#This Row],[CONTROLN]],vlookup_table[],7,FALSE)</f>
        <v>5</v>
      </c>
      <c r="R2170">
        <f t="shared" si="99"/>
        <v>62</v>
      </c>
      <c r="S21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70" t="str">
        <f>IF(Table58[[#This Row],[GENDER]]="M","Hombre","Mujer")</f>
        <v>Hombre</v>
      </c>
      <c r="U2170" t="str">
        <f>_xlfn.CONCAT(Table58[[#This Row],[STATE]]," ", Table58[[#This Row],[DOMAIN]])</f>
        <v>TX S2</v>
      </c>
      <c r="V2170" s="2">
        <f t="shared" ca="1" si="100"/>
        <v>45915</v>
      </c>
      <c r="W2170" s="3">
        <f t="shared" ca="1" si="101"/>
        <v>45915.408431249998</v>
      </c>
      <c r="X2170">
        <f>ROUND(Table58[[#This Row],[AVGGIFT]],1)</f>
        <v>5.3</v>
      </c>
    </row>
    <row r="2171" spans="1:24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  <c r="N2171">
        <f>VLOOKUP(Table58[[#This Row],[CONTROLN]],vlookup_table[],2,FALSE)</f>
        <v>1</v>
      </c>
      <c r="O2171">
        <f>VLOOKUP(Table58[[#This Row],[CONTROLN]],vlookup_table[],4,FALSE)</f>
        <v>5303</v>
      </c>
      <c r="P2171" t="str">
        <f>VLOOKUP(Table58[[#This Row],[CONTROLN]],vlookup_table[],5,FALSE)</f>
        <v>C2</v>
      </c>
      <c r="Q2171">
        <f>VLOOKUP(Table58[[#This Row],[CONTROLN]],vlookup_table[],7,FALSE)</f>
        <v>15</v>
      </c>
      <c r="R2171">
        <f t="shared" si="99"/>
        <v>44</v>
      </c>
      <c r="S21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71" t="str">
        <f>IF(Table58[[#This Row],[GENDER]]="M","Hombre","Mujer")</f>
        <v>Hombre</v>
      </c>
      <c r="U2171" t="str">
        <f>_xlfn.CONCAT(Table58[[#This Row],[STATE]]," ", Table58[[#This Row],[DOMAIN]])</f>
        <v>IL C2</v>
      </c>
      <c r="V2171" s="2">
        <f t="shared" ca="1" si="100"/>
        <v>45915</v>
      </c>
      <c r="W2171" s="3">
        <f t="shared" ca="1" si="101"/>
        <v>45915.408431249998</v>
      </c>
      <c r="X2171">
        <f>ROUND(Table58[[#This Row],[AVGGIFT]],1)</f>
        <v>8</v>
      </c>
    </row>
    <row r="2172" spans="1:24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  <c r="N2172">
        <f>VLOOKUP(Table58[[#This Row],[CONTROLN]],vlookup_table[],2,FALSE)</f>
        <v>2</v>
      </c>
      <c r="O2172">
        <f>VLOOKUP(Table58[[#This Row],[CONTROLN]],vlookup_table[],4,FALSE)</f>
        <v>3501</v>
      </c>
      <c r="P2172" t="str">
        <f>VLOOKUP(Table58[[#This Row],[CONTROLN]],vlookup_table[],5,FALSE)</f>
        <v>R2</v>
      </c>
      <c r="Q2172">
        <f>VLOOKUP(Table58[[#This Row],[CONTROLN]],vlookup_table[],7,FALSE)</f>
        <v>13</v>
      </c>
      <c r="R2172">
        <f t="shared" si="99"/>
        <v>62</v>
      </c>
      <c r="S21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72" t="str">
        <f>IF(Table58[[#This Row],[GENDER]]="M","Hombre","Mujer")</f>
        <v>Mujer</v>
      </c>
      <c r="U2172" t="str">
        <f>_xlfn.CONCAT(Table58[[#This Row],[STATE]]," ", Table58[[#This Row],[DOMAIN]])</f>
        <v>CO R2</v>
      </c>
      <c r="V2172" s="2">
        <f t="shared" ca="1" si="100"/>
        <v>45915</v>
      </c>
      <c r="W2172" s="3">
        <f t="shared" ca="1" si="101"/>
        <v>45915.408431249998</v>
      </c>
      <c r="X2172">
        <f>ROUND(Table58[[#This Row],[AVGGIFT]],1)</f>
        <v>9.9</v>
      </c>
    </row>
    <row r="2173" spans="1:24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  <c r="N2173">
        <f>VLOOKUP(Table58[[#This Row],[CONTROLN]],vlookup_table[],2,FALSE)</f>
        <v>0</v>
      </c>
      <c r="O2173">
        <f>VLOOKUP(Table58[[#This Row],[CONTROLN]],vlookup_table[],4,FALSE)</f>
        <v>4201</v>
      </c>
      <c r="P2173" t="str">
        <f>VLOOKUP(Table58[[#This Row],[CONTROLN]],vlookup_table[],5,FALSE)</f>
        <v>C2</v>
      </c>
      <c r="Q2173">
        <f>VLOOKUP(Table58[[#This Row],[CONTROLN]],vlookup_table[],7,FALSE)</f>
        <v>25</v>
      </c>
      <c r="R2173">
        <f t="shared" si="99"/>
        <v>55</v>
      </c>
      <c r="S21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73" t="str">
        <f>IF(Table58[[#This Row],[GENDER]]="M","Hombre","Mujer")</f>
        <v>Mujer</v>
      </c>
      <c r="U2173" t="str">
        <f>_xlfn.CONCAT(Table58[[#This Row],[STATE]]," ", Table58[[#This Row],[DOMAIN]])</f>
        <v>CA C2</v>
      </c>
      <c r="V2173" s="2">
        <f t="shared" ca="1" si="100"/>
        <v>45915</v>
      </c>
      <c r="W2173" s="3">
        <f t="shared" ca="1" si="101"/>
        <v>45915.408431249998</v>
      </c>
      <c r="X2173">
        <f>ROUND(Table58[[#This Row],[AVGGIFT]],1)</f>
        <v>23.8</v>
      </c>
    </row>
    <row r="2174" spans="1:24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  <c r="N2174">
        <f>VLOOKUP(Table58[[#This Row],[CONTROLN]],vlookup_table[],2,FALSE)</f>
        <v>0</v>
      </c>
      <c r="O2174">
        <f>VLOOKUP(Table58[[#This Row],[CONTROLN]],vlookup_table[],4,FALSE)</f>
        <v>4001</v>
      </c>
      <c r="P2174" t="str">
        <f>VLOOKUP(Table58[[#This Row],[CONTROLN]],vlookup_table[],5,FALSE)</f>
        <v>C3</v>
      </c>
      <c r="Q2174">
        <f>VLOOKUP(Table58[[#This Row],[CONTROLN]],vlookup_table[],7,FALSE)</f>
        <v>10</v>
      </c>
      <c r="R2174">
        <f t="shared" si="99"/>
        <v>57</v>
      </c>
      <c r="S21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74" t="str">
        <f>IF(Table58[[#This Row],[GENDER]]="M","Hombre","Mujer")</f>
        <v>Mujer</v>
      </c>
      <c r="U2174" t="str">
        <f>_xlfn.CONCAT(Table58[[#This Row],[STATE]]," ", Table58[[#This Row],[DOMAIN]])</f>
        <v>TX C3</v>
      </c>
      <c r="V2174" s="2">
        <f t="shared" ca="1" si="100"/>
        <v>45915</v>
      </c>
      <c r="W2174" s="3">
        <f t="shared" ca="1" si="101"/>
        <v>45915.408431249998</v>
      </c>
      <c r="X2174">
        <f>ROUND(Table58[[#This Row],[AVGGIFT]],1)</f>
        <v>10.5</v>
      </c>
    </row>
    <row r="2175" spans="1:24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  <c r="N2175">
        <f>VLOOKUP(Table58[[#This Row],[CONTROLN]],vlookup_table[],2,FALSE)</f>
        <v>2</v>
      </c>
      <c r="O2175">
        <f>VLOOKUP(Table58[[#This Row],[CONTROLN]],vlookup_table[],4,FALSE)</f>
        <v>3504</v>
      </c>
      <c r="P2175" t="str">
        <f>VLOOKUP(Table58[[#This Row],[CONTROLN]],vlookup_table[],5,FALSE)</f>
        <v>T1</v>
      </c>
      <c r="Q2175">
        <f>VLOOKUP(Table58[[#This Row],[CONTROLN]],vlookup_table[],7,FALSE)</f>
        <v>20</v>
      </c>
      <c r="R2175">
        <f t="shared" si="99"/>
        <v>62</v>
      </c>
      <c r="S21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75" t="str">
        <f>IF(Table58[[#This Row],[GENDER]]="M","Hombre","Mujer")</f>
        <v>Hombre</v>
      </c>
      <c r="U2175" t="str">
        <f>_xlfn.CONCAT(Table58[[#This Row],[STATE]]," ", Table58[[#This Row],[DOMAIN]])</f>
        <v>SC T1</v>
      </c>
      <c r="V2175" s="2">
        <f t="shared" ca="1" si="100"/>
        <v>45915</v>
      </c>
      <c r="W2175" s="3">
        <f t="shared" ca="1" si="101"/>
        <v>45915.408431249998</v>
      </c>
      <c r="X2175">
        <f>ROUND(Table58[[#This Row],[AVGGIFT]],1)</f>
        <v>8.8000000000000007</v>
      </c>
    </row>
    <row r="2176" spans="1:24" x14ac:dyDescent="0.35">
      <c r="A2176">
        <v>51692</v>
      </c>
      <c r="B2176" t="s">
        <v>108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  <c r="N2176">
        <f>VLOOKUP(Table58[[#This Row],[CONTROLN]],vlookup_table[],2,FALSE)</f>
        <v>0</v>
      </c>
      <c r="O2176">
        <f>VLOOKUP(Table58[[#This Row],[CONTROLN]],vlookup_table[],4,FALSE)</f>
        <v>2607</v>
      </c>
      <c r="P2176" t="str">
        <f>VLOOKUP(Table58[[#This Row],[CONTROLN]],vlookup_table[],5,FALSE)</f>
        <v>T1</v>
      </c>
      <c r="Q2176">
        <f>VLOOKUP(Table58[[#This Row],[CONTROLN]],vlookup_table[],7,FALSE)</f>
        <v>15</v>
      </c>
      <c r="R2176">
        <f t="shared" si="99"/>
        <v>70</v>
      </c>
      <c r="S21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76" t="str">
        <f>IF(Table58[[#This Row],[GENDER]]="M","Hombre","Mujer")</f>
        <v>Mujer</v>
      </c>
      <c r="U2176" t="str">
        <f>_xlfn.CONCAT(Table58[[#This Row],[STATE]]," ", Table58[[#This Row],[DOMAIN]])</f>
        <v>TE T1</v>
      </c>
      <c r="V2176" s="2">
        <f t="shared" ca="1" si="100"/>
        <v>45915</v>
      </c>
      <c r="W2176" s="3">
        <f t="shared" ca="1" si="101"/>
        <v>45915.408431249998</v>
      </c>
      <c r="X2176">
        <f>ROUND(Table58[[#This Row],[AVGGIFT]],1)</f>
        <v>10.6</v>
      </c>
    </row>
    <row r="2177" spans="1:24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  <c r="N2177">
        <f>VLOOKUP(Table58[[#This Row],[CONTROLN]],vlookup_table[],2,FALSE)</f>
        <v>0</v>
      </c>
      <c r="O2177">
        <f>VLOOKUP(Table58[[#This Row],[CONTROLN]],vlookup_table[],4,FALSE)</f>
        <v>3205</v>
      </c>
      <c r="P2177" t="str">
        <f>VLOOKUP(Table58[[#This Row],[CONTROLN]],vlookup_table[],5,FALSE)</f>
        <v>C1</v>
      </c>
      <c r="Q2177">
        <f>VLOOKUP(Table58[[#This Row],[CONTROLN]],vlookup_table[],7,FALSE)</f>
        <v>13</v>
      </c>
      <c r="R2177">
        <f t="shared" si="99"/>
        <v>65</v>
      </c>
      <c r="S21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77" t="str">
        <f>IF(Table58[[#This Row],[GENDER]]="M","Hombre","Mujer")</f>
        <v>Mujer</v>
      </c>
      <c r="U2177" t="str">
        <f>_xlfn.CONCAT(Table58[[#This Row],[STATE]]," ", Table58[[#This Row],[DOMAIN]])</f>
        <v>FL C1</v>
      </c>
      <c r="V2177" s="2">
        <f t="shared" ca="1" si="100"/>
        <v>45915</v>
      </c>
      <c r="W2177" s="3">
        <f t="shared" ca="1" si="101"/>
        <v>45915.408431249998</v>
      </c>
      <c r="X2177">
        <f>ROUND(Table58[[#This Row],[AVGGIFT]],1)</f>
        <v>5.5</v>
      </c>
    </row>
    <row r="2178" spans="1:24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  <c r="N2178">
        <f>VLOOKUP(Table58[[#This Row],[CONTROLN]],vlookup_table[],2,FALSE)</f>
        <v>2</v>
      </c>
      <c r="O2178">
        <f>VLOOKUP(Table58[[#This Row],[CONTROLN]],vlookup_table[],4,FALSE)</f>
        <v>2001</v>
      </c>
      <c r="P2178" t="str">
        <f>VLOOKUP(Table58[[#This Row],[CONTROLN]],vlookup_table[],5,FALSE)</f>
        <v>R1</v>
      </c>
      <c r="Q2178">
        <f>VLOOKUP(Table58[[#This Row],[CONTROLN]],vlookup_table[],7,FALSE)</f>
        <v>23</v>
      </c>
      <c r="R2178">
        <f t="shared" ref="R2178:R2241" si="102">IF(OR(O2178="",O2178=0),"",(1997-(1900+INT(O2178/100)))-IF(MOD(O2178,100)&gt;6,1,0))</f>
        <v>77</v>
      </c>
      <c r="S21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78" t="str">
        <f>IF(Table58[[#This Row],[GENDER]]="M","Hombre","Mujer")</f>
        <v>Mujer</v>
      </c>
      <c r="U2178" t="str">
        <f>_xlfn.CONCAT(Table58[[#This Row],[STATE]]," ", Table58[[#This Row],[DOMAIN]])</f>
        <v>WA R1</v>
      </c>
      <c r="V2178" s="2">
        <f t="shared" ref="V2178:V2241" ca="1" si="103">TODAY()</f>
        <v>45915</v>
      </c>
      <c r="W2178" s="3">
        <f t="shared" ref="W2178:W2241" ca="1" si="104">NOW()</f>
        <v>45915.408431249998</v>
      </c>
      <c r="X2178">
        <f>ROUND(Table58[[#This Row],[AVGGIFT]],1)</f>
        <v>15.3</v>
      </c>
    </row>
    <row r="2179" spans="1:24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  <c r="N2179">
        <f>VLOOKUP(Table58[[#This Row],[CONTROLN]],vlookup_table[],2,FALSE)</f>
        <v>0</v>
      </c>
      <c r="O2179">
        <f>VLOOKUP(Table58[[#This Row],[CONTROLN]],vlookup_table[],4,FALSE)</f>
        <v>3201</v>
      </c>
      <c r="P2179" t="str">
        <f>VLOOKUP(Table58[[#This Row],[CONTROLN]],vlookup_table[],5,FALSE)</f>
        <v>C1</v>
      </c>
      <c r="Q2179">
        <f>VLOOKUP(Table58[[#This Row],[CONTROLN]],vlookup_table[],7,FALSE)</f>
        <v>25</v>
      </c>
      <c r="R2179">
        <f t="shared" si="102"/>
        <v>65</v>
      </c>
      <c r="S21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79" t="str">
        <f>IF(Table58[[#This Row],[GENDER]]="M","Hombre","Mujer")</f>
        <v>Mujer</v>
      </c>
      <c r="U2179" t="str">
        <f>_xlfn.CONCAT(Table58[[#This Row],[STATE]]," ", Table58[[#This Row],[DOMAIN]])</f>
        <v>CA C1</v>
      </c>
      <c r="V2179" s="2">
        <f t="shared" ca="1" si="103"/>
        <v>45915</v>
      </c>
      <c r="W2179" s="3">
        <f t="shared" ca="1" si="104"/>
        <v>45915.408431249998</v>
      </c>
      <c r="X2179">
        <f>ROUND(Table58[[#This Row],[AVGGIFT]],1)</f>
        <v>20</v>
      </c>
    </row>
    <row r="2180" spans="1:24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  <c r="N2180">
        <f>VLOOKUP(Table58[[#This Row],[CONTROLN]],vlookup_table[],2,FALSE)</f>
        <v>1</v>
      </c>
      <c r="O2180">
        <f>VLOOKUP(Table58[[#This Row],[CONTROLN]],vlookup_table[],4,FALSE)</f>
        <v>4901</v>
      </c>
      <c r="P2180" t="str">
        <f>VLOOKUP(Table58[[#This Row],[CONTROLN]],vlookup_table[],5,FALSE)</f>
        <v>C2</v>
      </c>
      <c r="Q2180">
        <f>VLOOKUP(Table58[[#This Row],[CONTROLN]],vlookup_table[],7,FALSE)</f>
        <v>15</v>
      </c>
      <c r="R2180">
        <f t="shared" si="102"/>
        <v>48</v>
      </c>
      <c r="S21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80" t="str">
        <f>IF(Table58[[#This Row],[GENDER]]="M","Hombre","Mujer")</f>
        <v>Hombre</v>
      </c>
      <c r="U2180" t="str">
        <f>_xlfn.CONCAT(Table58[[#This Row],[STATE]]," ", Table58[[#This Row],[DOMAIN]])</f>
        <v>GA C2</v>
      </c>
      <c r="V2180" s="2">
        <f t="shared" ca="1" si="103"/>
        <v>45915</v>
      </c>
      <c r="W2180" s="3">
        <f t="shared" ca="1" si="104"/>
        <v>45915.408431249998</v>
      </c>
      <c r="X2180">
        <f>ROUND(Table58[[#This Row],[AVGGIFT]],1)</f>
        <v>10.5</v>
      </c>
    </row>
    <row r="2181" spans="1:24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  <c r="N2181">
        <f>VLOOKUP(Table58[[#This Row],[CONTROLN]],vlookup_table[],2,FALSE)</f>
        <v>28</v>
      </c>
      <c r="O2181">
        <f>VLOOKUP(Table58[[#This Row],[CONTROLN]],vlookup_table[],4,FALSE)</f>
        <v>3401</v>
      </c>
      <c r="P2181" t="str">
        <f>VLOOKUP(Table58[[#This Row],[CONTROLN]],vlookup_table[],5,FALSE)</f>
        <v>C2</v>
      </c>
      <c r="Q2181">
        <f>VLOOKUP(Table58[[#This Row],[CONTROLN]],vlookup_table[],7,FALSE)</f>
        <v>25</v>
      </c>
      <c r="R2181">
        <f t="shared" si="102"/>
        <v>63</v>
      </c>
      <c r="S21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81" t="str">
        <f>IF(Table58[[#This Row],[GENDER]]="M","Hombre","Mujer")</f>
        <v>Mujer</v>
      </c>
      <c r="U2181" t="str">
        <f>_xlfn.CONCAT(Table58[[#This Row],[STATE]]," ", Table58[[#This Row],[DOMAIN]])</f>
        <v>WA C2</v>
      </c>
      <c r="V2181" s="2">
        <f t="shared" ca="1" si="103"/>
        <v>45915</v>
      </c>
      <c r="W2181" s="3">
        <f t="shared" ca="1" si="104"/>
        <v>45915.408431249998</v>
      </c>
      <c r="X2181">
        <f>ROUND(Table58[[#This Row],[AVGGIFT]],1)</f>
        <v>20</v>
      </c>
    </row>
    <row r="2182" spans="1:24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  <c r="N2182">
        <f>VLOOKUP(Table58[[#This Row],[CONTROLN]],vlookup_table[],2,FALSE)</f>
        <v>1</v>
      </c>
      <c r="O2182">
        <f>VLOOKUP(Table58[[#This Row],[CONTROLN]],vlookup_table[],4,FALSE)</f>
        <v>2201</v>
      </c>
      <c r="P2182" t="str">
        <f>VLOOKUP(Table58[[#This Row],[CONTROLN]],vlookup_table[],5,FALSE)</f>
        <v>S1</v>
      </c>
      <c r="Q2182">
        <f>VLOOKUP(Table58[[#This Row],[CONTROLN]],vlookup_table[],7,FALSE)</f>
        <v>7</v>
      </c>
      <c r="R2182">
        <f t="shared" si="102"/>
        <v>75</v>
      </c>
      <c r="S21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82" t="str">
        <f>IF(Table58[[#This Row],[GENDER]]="M","Hombre","Mujer")</f>
        <v>Hombre</v>
      </c>
      <c r="U2182" t="str">
        <f>_xlfn.CONCAT(Table58[[#This Row],[STATE]]," ", Table58[[#This Row],[DOMAIN]])</f>
        <v>CA S1</v>
      </c>
      <c r="V2182" s="2">
        <f t="shared" ca="1" si="103"/>
        <v>45915</v>
      </c>
      <c r="W2182" s="3">
        <f t="shared" ca="1" si="104"/>
        <v>45915.408431249998</v>
      </c>
      <c r="X2182">
        <f>ROUND(Table58[[#This Row],[AVGGIFT]],1)</f>
        <v>10.3</v>
      </c>
    </row>
    <row r="2183" spans="1:24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  <c r="N2183">
        <f>VLOOKUP(Table58[[#This Row],[CONTROLN]],vlookup_table[],2,FALSE)</f>
        <v>0</v>
      </c>
      <c r="O2183">
        <f>VLOOKUP(Table58[[#This Row],[CONTROLN]],vlookup_table[],4,FALSE)</f>
        <v>2206</v>
      </c>
      <c r="P2183" t="str">
        <f>VLOOKUP(Table58[[#This Row],[CONTROLN]],vlookup_table[],5,FALSE)</f>
        <v>R2</v>
      </c>
      <c r="Q2183">
        <f>VLOOKUP(Table58[[#This Row],[CONTROLN]],vlookup_table[],7,FALSE)</f>
        <v>21</v>
      </c>
      <c r="R2183">
        <f t="shared" si="102"/>
        <v>75</v>
      </c>
      <c r="S21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83" t="str">
        <f>IF(Table58[[#This Row],[GENDER]]="M","Hombre","Mujer")</f>
        <v>Mujer</v>
      </c>
      <c r="U2183" t="str">
        <f>_xlfn.CONCAT(Table58[[#This Row],[STATE]]," ", Table58[[#This Row],[DOMAIN]])</f>
        <v>OR R2</v>
      </c>
      <c r="V2183" s="2">
        <f t="shared" ca="1" si="103"/>
        <v>45915</v>
      </c>
      <c r="W2183" s="3">
        <f t="shared" ca="1" si="104"/>
        <v>45915.408431249998</v>
      </c>
      <c r="X2183">
        <f>ROUND(Table58[[#This Row],[AVGGIFT]],1)</f>
        <v>9.6999999999999993</v>
      </c>
    </row>
    <row r="2184" spans="1:24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  <c r="N2184">
        <f>VLOOKUP(Table58[[#This Row],[CONTROLN]],vlookup_table[],2,FALSE)</f>
        <v>2</v>
      </c>
      <c r="O2184">
        <f>VLOOKUP(Table58[[#This Row],[CONTROLN]],vlookup_table[],4,FALSE)</f>
        <v>5201</v>
      </c>
      <c r="P2184" t="str">
        <f>VLOOKUP(Table58[[#This Row],[CONTROLN]],vlookup_table[],5,FALSE)</f>
        <v>C1</v>
      </c>
      <c r="Q2184">
        <f>VLOOKUP(Table58[[#This Row],[CONTROLN]],vlookup_table[],7,FALSE)</f>
        <v>20</v>
      </c>
      <c r="R2184">
        <f t="shared" si="102"/>
        <v>45</v>
      </c>
      <c r="S21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84" t="str">
        <f>IF(Table58[[#This Row],[GENDER]]="M","Hombre","Mujer")</f>
        <v>Hombre</v>
      </c>
      <c r="U2184" t="str">
        <f>_xlfn.CONCAT(Table58[[#This Row],[STATE]]," ", Table58[[#This Row],[DOMAIN]])</f>
        <v>NE C1</v>
      </c>
      <c r="V2184" s="2">
        <f t="shared" ca="1" si="103"/>
        <v>45915</v>
      </c>
      <c r="W2184" s="3">
        <f t="shared" ca="1" si="104"/>
        <v>45915.408431249998</v>
      </c>
      <c r="X2184">
        <f>ROUND(Table58[[#This Row],[AVGGIFT]],1)</f>
        <v>13</v>
      </c>
    </row>
    <row r="2185" spans="1:24" x14ac:dyDescent="0.35">
      <c r="A2185">
        <v>60708</v>
      </c>
      <c r="B2185" t="s">
        <v>34</v>
      </c>
      <c r="C2185" t="s">
        <v>109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  <c r="N2185">
        <f>VLOOKUP(Table58[[#This Row],[CONTROLN]],vlookup_table[],2,FALSE)</f>
        <v>2</v>
      </c>
      <c r="O2185">
        <f>VLOOKUP(Table58[[#This Row],[CONTROLN]],vlookup_table[],4,FALSE)</f>
        <v>0</v>
      </c>
      <c r="P2185" t="str">
        <f>VLOOKUP(Table58[[#This Row],[CONTROLN]],vlookup_table[],5,FALSE)</f>
        <v>T2</v>
      </c>
      <c r="Q2185">
        <f>VLOOKUP(Table58[[#This Row],[CONTROLN]],vlookup_table[],7,FALSE)</f>
        <v>5</v>
      </c>
      <c r="R2185" t="str">
        <f t="shared" si="102"/>
        <v/>
      </c>
      <c r="S21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85" t="str">
        <f>IF(Table58[[#This Row],[GENDER]]="M","Hombre","Mujer")</f>
        <v>Mujer</v>
      </c>
      <c r="U2185" t="str">
        <f>_xlfn.CONCAT(Table58[[#This Row],[STATE]]," ", Table58[[#This Row],[DOMAIN]])</f>
        <v>IN T2</v>
      </c>
      <c r="V2185" s="2">
        <f t="shared" ca="1" si="103"/>
        <v>45915</v>
      </c>
      <c r="W2185" s="3">
        <f t="shared" ca="1" si="104"/>
        <v>45915.408431249998</v>
      </c>
      <c r="X2185">
        <f>ROUND(Table58[[#This Row],[AVGGIFT]],1)</f>
        <v>3.1</v>
      </c>
    </row>
    <row r="2186" spans="1:24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  <c r="N2186">
        <f>VLOOKUP(Table58[[#This Row],[CONTROLN]],vlookup_table[],2,FALSE)</f>
        <v>0</v>
      </c>
      <c r="O2186">
        <f>VLOOKUP(Table58[[#This Row],[CONTROLN]],vlookup_table[],4,FALSE)</f>
        <v>2201</v>
      </c>
      <c r="P2186" t="str">
        <f>VLOOKUP(Table58[[#This Row],[CONTROLN]],vlookup_table[],5,FALSE)</f>
        <v>C2</v>
      </c>
      <c r="Q2186">
        <f>VLOOKUP(Table58[[#This Row],[CONTROLN]],vlookup_table[],7,FALSE)</f>
        <v>10</v>
      </c>
      <c r="R2186">
        <f t="shared" si="102"/>
        <v>75</v>
      </c>
      <c r="S21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86" t="str">
        <f>IF(Table58[[#This Row],[GENDER]]="M","Hombre","Mujer")</f>
        <v>Mujer</v>
      </c>
      <c r="U2186" t="str">
        <f>_xlfn.CONCAT(Table58[[#This Row],[STATE]]," ", Table58[[#This Row],[DOMAIN]])</f>
        <v>CA C2</v>
      </c>
      <c r="V2186" s="2">
        <f t="shared" ca="1" si="103"/>
        <v>45915</v>
      </c>
      <c r="W2186" s="3">
        <f t="shared" ca="1" si="104"/>
        <v>45915.408431249998</v>
      </c>
      <c r="X2186">
        <f>ROUND(Table58[[#This Row],[AVGGIFT]],1)</f>
        <v>9.5</v>
      </c>
    </row>
    <row r="2187" spans="1:24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  <c r="N2187">
        <f>VLOOKUP(Table58[[#This Row],[CONTROLN]],vlookup_table[],2,FALSE)</f>
        <v>0</v>
      </c>
      <c r="O2187">
        <f>VLOOKUP(Table58[[#This Row],[CONTROLN]],vlookup_table[],4,FALSE)</f>
        <v>0</v>
      </c>
      <c r="P2187" t="str">
        <f>VLOOKUP(Table58[[#This Row],[CONTROLN]],vlookup_table[],5,FALSE)</f>
        <v>S1</v>
      </c>
      <c r="Q2187">
        <f>VLOOKUP(Table58[[#This Row],[CONTROLN]],vlookup_table[],7,FALSE)</f>
        <v>10</v>
      </c>
      <c r="R2187" t="str">
        <f t="shared" si="102"/>
        <v/>
      </c>
      <c r="S21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87" t="str">
        <f>IF(Table58[[#This Row],[GENDER]]="M","Hombre","Mujer")</f>
        <v>Mujer</v>
      </c>
      <c r="U2187" t="str">
        <f>_xlfn.CONCAT(Table58[[#This Row],[STATE]]," ", Table58[[#This Row],[DOMAIN]])</f>
        <v>IN S1</v>
      </c>
      <c r="V2187" s="2">
        <f t="shared" ca="1" si="103"/>
        <v>45915</v>
      </c>
      <c r="W2187" s="3">
        <f t="shared" ca="1" si="104"/>
        <v>45915.408431249998</v>
      </c>
      <c r="X2187">
        <f>ROUND(Table58[[#This Row],[AVGGIFT]],1)</f>
        <v>9</v>
      </c>
    </row>
    <row r="2188" spans="1:24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  <c r="N2188">
        <f>VLOOKUP(Table58[[#This Row],[CONTROLN]],vlookup_table[],2,FALSE)</f>
        <v>0</v>
      </c>
      <c r="O2188">
        <f>VLOOKUP(Table58[[#This Row],[CONTROLN]],vlookup_table[],4,FALSE)</f>
        <v>0</v>
      </c>
      <c r="P2188" t="str">
        <f>VLOOKUP(Table58[[#This Row],[CONTROLN]],vlookup_table[],5,FALSE)</f>
        <v>S2</v>
      </c>
      <c r="Q2188">
        <f>VLOOKUP(Table58[[#This Row],[CONTROLN]],vlookup_table[],7,FALSE)</f>
        <v>18</v>
      </c>
      <c r="R2188" t="str">
        <f t="shared" si="102"/>
        <v/>
      </c>
      <c r="S21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88" t="str">
        <f>IF(Table58[[#This Row],[GENDER]]="M","Hombre","Mujer")</f>
        <v>Mujer</v>
      </c>
      <c r="U2188" t="str">
        <f>_xlfn.CONCAT(Table58[[#This Row],[STATE]]," ", Table58[[#This Row],[DOMAIN]])</f>
        <v>TX S2</v>
      </c>
      <c r="V2188" s="2">
        <f t="shared" ca="1" si="103"/>
        <v>45915</v>
      </c>
      <c r="W2188" s="3">
        <f t="shared" ca="1" si="104"/>
        <v>45915.408431249998</v>
      </c>
      <c r="X2188">
        <f>ROUND(Table58[[#This Row],[AVGGIFT]],1)</f>
        <v>9.1</v>
      </c>
    </row>
    <row r="2189" spans="1:24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  <c r="N2189">
        <f>VLOOKUP(Table58[[#This Row],[CONTROLN]],vlookup_table[],2,FALSE)</f>
        <v>1</v>
      </c>
      <c r="O2189">
        <f>VLOOKUP(Table58[[#This Row],[CONTROLN]],vlookup_table[],4,FALSE)</f>
        <v>0</v>
      </c>
      <c r="P2189" t="str">
        <f>VLOOKUP(Table58[[#This Row],[CONTROLN]],vlookup_table[],5,FALSE)</f>
        <v>R2</v>
      </c>
      <c r="Q2189">
        <f>VLOOKUP(Table58[[#This Row],[CONTROLN]],vlookup_table[],7,FALSE)</f>
        <v>10</v>
      </c>
      <c r="R2189" t="str">
        <f t="shared" si="102"/>
        <v/>
      </c>
      <c r="S21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89" t="str">
        <f>IF(Table58[[#This Row],[GENDER]]="M","Hombre","Mujer")</f>
        <v>Hombre</v>
      </c>
      <c r="U2189" t="str">
        <f>_xlfn.CONCAT(Table58[[#This Row],[STATE]]," ", Table58[[#This Row],[DOMAIN]])</f>
        <v>MI R2</v>
      </c>
      <c r="V2189" s="2">
        <f t="shared" ca="1" si="103"/>
        <v>45915</v>
      </c>
      <c r="W2189" s="3">
        <f t="shared" ca="1" si="104"/>
        <v>45915.408431249998</v>
      </c>
      <c r="X2189">
        <f>ROUND(Table58[[#This Row],[AVGGIFT]],1)</f>
        <v>8.3000000000000007</v>
      </c>
    </row>
    <row r="2190" spans="1:24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  <c r="N2190">
        <f>VLOOKUP(Table58[[#This Row],[CONTROLN]],vlookup_table[],2,FALSE)</f>
        <v>1</v>
      </c>
      <c r="O2190">
        <f>VLOOKUP(Table58[[#This Row],[CONTROLN]],vlookup_table[],4,FALSE)</f>
        <v>5509</v>
      </c>
      <c r="P2190" t="str">
        <f>VLOOKUP(Table58[[#This Row],[CONTROLN]],vlookup_table[],5,FALSE)</f>
        <v>R1</v>
      </c>
      <c r="Q2190">
        <f>VLOOKUP(Table58[[#This Row],[CONTROLN]],vlookup_table[],7,FALSE)</f>
        <v>18</v>
      </c>
      <c r="R2190">
        <f t="shared" si="102"/>
        <v>41</v>
      </c>
      <c r="S21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90" t="str">
        <f>IF(Table58[[#This Row],[GENDER]]="M","Hombre","Mujer")</f>
        <v>Hombre</v>
      </c>
      <c r="U2190" t="str">
        <f>_xlfn.CONCAT(Table58[[#This Row],[STATE]]," ", Table58[[#This Row],[DOMAIN]])</f>
        <v>CA R1</v>
      </c>
      <c r="V2190" s="2">
        <f t="shared" ca="1" si="103"/>
        <v>45915</v>
      </c>
      <c r="W2190" s="3">
        <f t="shared" ca="1" si="104"/>
        <v>45915.408431249998</v>
      </c>
      <c r="X2190">
        <f>ROUND(Table58[[#This Row],[AVGGIFT]],1)</f>
        <v>11.9</v>
      </c>
    </row>
    <row r="2191" spans="1:24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  <c r="N2191">
        <f>VLOOKUP(Table58[[#This Row],[CONTROLN]],vlookup_table[],2,FALSE)</f>
        <v>1</v>
      </c>
      <c r="O2191">
        <f>VLOOKUP(Table58[[#This Row],[CONTROLN]],vlookup_table[],4,FALSE)</f>
        <v>3302</v>
      </c>
      <c r="P2191" t="str">
        <f>VLOOKUP(Table58[[#This Row],[CONTROLN]],vlookup_table[],5,FALSE)</f>
        <v>R3</v>
      </c>
      <c r="Q2191">
        <f>VLOOKUP(Table58[[#This Row],[CONTROLN]],vlookup_table[],7,FALSE)</f>
        <v>10</v>
      </c>
      <c r="R2191">
        <f t="shared" si="102"/>
        <v>64</v>
      </c>
      <c r="S21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91" t="str">
        <f>IF(Table58[[#This Row],[GENDER]]="M","Hombre","Mujer")</f>
        <v>Hombre</v>
      </c>
      <c r="U2191" t="str">
        <f>_xlfn.CONCAT(Table58[[#This Row],[STATE]]," ", Table58[[#This Row],[DOMAIN]])</f>
        <v>KY R3</v>
      </c>
      <c r="V2191" s="2">
        <f t="shared" ca="1" si="103"/>
        <v>45915</v>
      </c>
      <c r="W2191" s="3">
        <f t="shared" ca="1" si="104"/>
        <v>45915.408431249998</v>
      </c>
      <c r="X2191">
        <f>ROUND(Table58[[#This Row],[AVGGIFT]],1)</f>
        <v>20</v>
      </c>
    </row>
    <row r="2192" spans="1:24" x14ac:dyDescent="0.35">
      <c r="A2192">
        <v>136772</v>
      </c>
      <c r="B2192" t="s">
        <v>56</v>
      </c>
      <c r="C2192" t="s">
        <v>109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  <c r="N2192">
        <f>VLOOKUP(Table58[[#This Row],[CONTROLN]],vlookup_table[],2,FALSE)</f>
        <v>980</v>
      </c>
      <c r="O2192">
        <f>VLOOKUP(Table58[[#This Row],[CONTROLN]],vlookup_table[],4,FALSE)</f>
        <v>5206</v>
      </c>
      <c r="P2192" t="str">
        <f>VLOOKUP(Table58[[#This Row],[CONTROLN]],vlookup_table[],5,FALSE)</f>
        <v>S2</v>
      </c>
      <c r="Q2192">
        <f>VLOOKUP(Table58[[#This Row],[CONTROLN]],vlookup_table[],7,FALSE)</f>
        <v>19</v>
      </c>
      <c r="R2192">
        <f t="shared" si="102"/>
        <v>45</v>
      </c>
      <c r="S21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92" t="str">
        <f>IF(Table58[[#This Row],[GENDER]]="M","Hombre","Mujer")</f>
        <v>Mujer</v>
      </c>
      <c r="U2192" t="str">
        <f>_xlfn.CONCAT(Table58[[#This Row],[STATE]]," ", Table58[[#This Row],[DOMAIN]])</f>
        <v>AZ S2</v>
      </c>
      <c r="V2192" s="2">
        <f t="shared" ca="1" si="103"/>
        <v>45915</v>
      </c>
      <c r="W2192" s="3">
        <f t="shared" ca="1" si="104"/>
        <v>45915.408431249998</v>
      </c>
      <c r="X2192">
        <f>ROUND(Table58[[#This Row],[AVGGIFT]],1)</f>
        <v>12.2</v>
      </c>
    </row>
    <row r="2193" spans="1:24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  <c r="N2193">
        <f>VLOOKUP(Table58[[#This Row],[CONTROLN]],vlookup_table[],2,FALSE)</f>
        <v>0</v>
      </c>
      <c r="O2193">
        <f>VLOOKUP(Table58[[#This Row],[CONTROLN]],vlookup_table[],4,FALSE)</f>
        <v>2601</v>
      </c>
      <c r="P2193" t="str">
        <f>VLOOKUP(Table58[[#This Row],[CONTROLN]],vlookup_table[],5,FALSE)</f>
        <v/>
      </c>
      <c r="Q2193">
        <f>VLOOKUP(Table58[[#This Row],[CONTROLN]],vlookup_table[],7,FALSE)</f>
        <v>5</v>
      </c>
      <c r="R2193">
        <f t="shared" si="102"/>
        <v>71</v>
      </c>
      <c r="S219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193" t="str">
        <f>IF(Table58[[#This Row],[GENDER]]="M","Hombre","Mujer")</f>
        <v>Hombre</v>
      </c>
      <c r="U2193" t="str">
        <f>_xlfn.CONCAT(Table58[[#This Row],[STATE]]," ", Table58[[#This Row],[DOMAIN]])</f>
        <v xml:space="preserve">KS </v>
      </c>
      <c r="V2193" s="2">
        <f t="shared" ca="1" si="103"/>
        <v>45915</v>
      </c>
      <c r="W2193" s="3">
        <f t="shared" ca="1" si="104"/>
        <v>45915.408431249998</v>
      </c>
      <c r="X2193">
        <f>ROUND(Table58[[#This Row],[AVGGIFT]],1)</f>
        <v>3.7</v>
      </c>
    </row>
    <row r="2194" spans="1:24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  <c r="N2194">
        <f>VLOOKUP(Table58[[#This Row],[CONTROLN]],vlookup_table[],2,FALSE)</f>
        <v>0</v>
      </c>
      <c r="O2194">
        <f>VLOOKUP(Table58[[#This Row],[CONTROLN]],vlookup_table[],4,FALSE)</f>
        <v>1801</v>
      </c>
      <c r="P2194" t="str">
        <f>VLOOKUP(Table58[[#This Row],[CONTROLN]],vlookup_table[],5,FALSE)</f>
        <v>C1</v>
      </c>
      <c r="Q2194">
        <f>VLOOKUP(Table58[[#This Row],[CONTROLN]],vlookup_table[],7,FALSE)</f>
        <v>15</v>
      </c>
      <c r="R2194">
        <f t="shared" si="102"/>
        <v>79</v>
      </c>
      <c r="S21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94" t="str">
        <f>IF(Table58[[#This Row],[GENDER]]="M","Hombre","Mujer")</f>
        <v>Mujer</v>
      </c>
      <c r="U2194" t="str">
        <f>_xlfn.CONCAT(Table58[[#This Row],[STATE]]," ", Table58[[#This Row],[DOMAIN]])</f>
        <v>CA C1</v>
      </c>
      <c r="V2194" s="2">
        <f t="shared" ca="1" si="103"/>
        <v>45915</v>
      </c>
      <c r="W2194" s="3">
        <f t="shared" ca="1" si="104"/>
        <v>45915.408431249998</v>
      </c>
      <c r="X2194">
        <f>ROUND(Table58[[#This Row],[AVGGIFT]],1)</f>
        <v>8.5</v>
      </c>
    </row>
    <row r="2195" spans="1:24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  <c r="N2195">
        <f>VLOOKUP(Table58[[#This Row],[CONTROLN]],vlookup_table[],2,FALSE)</f>
        <v>1</v>
      </c>
      <c r="O2195">
        <f>VLOOKUP(Table58[[#This Row],[CONTROLN]],vlookup_table[],4,FALSE)</f>
        <v>4606</v>
      </c>
      <c r="P2195" t="str">
        <f>VLOOKUP(Table58[[#This Row],[CONTROLN]],vlookup_table[],5,FALSE)</f>
        <v>R2</v>
      </c>
      <c r="Q2195">
        <f>VLOOKUP(Table58[[#This Row],[CONTROLN]],vlookup_table[],7,FALSE)</f>
        <v>2</v>
      </c>
      <c r="R2195">
        <f t="shared" si="102"/>
        <v>51</v>
      </c>
      <c r="S21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95" t="str">
        <f>IF(Table58[[#This Row],[GENDER]]="M","Hombre","Mujer")</f>
        <v>Hombre</v>
      </c>
      <c r="U2195" t="str">
        <f>_xlfn.CONCAT(Table58[[#This Row],[STATE]]," ", Table58[[#This Row],[DOMAIN]])</f>
        <v>OR R2</v>
      </c>
      <c r="V2195" s="2">
        <f t="shared" ca="1" si="103"/>
        <v>45915</v>
      </c>
      <c r="W2195" s="3">
        <f t="shared" ca="1" si="104"/>
        <v>45915.408431249998</v>
      </c>
      <c r="X2195">
        <f>ROUND(Table58[[#This Row],[AVGGIFT]],1)</f>
        <v>5.9</v>
      </c>
    </row>
    <row r="2196" spans="1:24" x14ac:dyDescent="0.35">
      <c r="A2196">
        <v>179257</v>
      </c>
      <c r="B2196" t="s">
        <v>41</v>
      </c>
      <c r="C2196" t="s">
        <v>14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  <c r="N2196">
        <f>VLOOKUP(Table58[[#This Row],[CONTROLN]],vlookup_table[],2,FALSE)</f>
        <v>1</v>
      </c>
      <c r="O2196">
        <f>VLOOKUP(Table58[[#This Row],[CONTROLN]],vlookup_table[],4,FALSE)</f>
        <v>6201</v>
      </c>
      <c r="P2196" t="str">
        <f>VLOOKUP(Table58[[#This Row],[CONTROLN]],vlookup_table[],5,FALSE)</f>
        <v>S1</v>
      </c>
      <c r="Q2196">
        <f>VLOOKUP(Table58[[#This Row],[CONTROLN]],vlookup_table[],7,FALSE)</f>
        <v>10</v>
      </c>
      <c r="R2196">
        <f t="shared" si="102"/>
        <v>35</v>
      </c>
      <c r="S21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196" t="str">
        <f>IF(Table58[[#This Row],[GENDER]]="M","Hombre","Mujer")</f>
        <v>Hombre</v>
      </c>
      <c r="U2196" t="str">
        <f>_xlfn.CONCAT(Table58[[#This Row],[STATE]]," ", Table58[[#This Row],[DOMAIN]])</f>
        <v>WA S1</v>
      </c>
      <c r="V2196" s="2">
        <f t="shared" ca="1" si="103"/>
        <v>45915</v>
      </c>
      <c r="W2196" s="3">
        <f t="shared" ca="1" si="104"/>
        <v>45915.408431249998</v>
      </c>
      <c r="X2196">
        <f>ROUND(Table58[[#This Row],[AVGGIFT]],1)</f>
        <v>6.7</v>
      </c>
    </row>
    <row r="2197" spans="1:24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  <c r="N2197">
        <f>VLOOKUP(Table58[[#This Row],[CONTROLN]],vlookup_table[],2,FALSE)</f>
        <v>2</v>
      </c>
      <c r="O2197">
        <f>VLOOKUP(Table58[[#This Row],[CONTROLN]],vlookup_table[],4,FALSE)</f>
        <v>2202</v>
      </c>
      <c r="P2197" t="str">
        <f>VLOOKUP(Table58[[#This Row],[CONTROLN]],vlookup_table[],5,FALSE)</f>
        <v>R2</v>
      </c>
      <c r="Q2197">
        <f>VLOOKUP(Table58[[#This Row],[CONTROLN]],vlookup_table[],7,FALSE)</f>
        <v>15</v>
      </c>
      <c r="R2197">
        <f t="shared" si="102"/>
        <v>75</v>
      </c>
      <c r="S21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197" t="str">
        <f>IF(Table58[[#This Row],[GENDER]]="M","Hombre","Mujer")</f>
        <v>Hombre</v>
      </c>
      <c r="U2197" t="str">
        <f>_xlfn.CONCAT(Table58[[#This Row],[STATE]]," ", Table58[[#This Row],[DOMAIN]])</f>
        <v>NC R2</v>
      </c>
      <c r="V2197" s="2">
        <f t="shared" ca="1" si="103"/>
        <v>45915</v>
      </c>
      <c r="W2197" s="3">
        <f t="shared" ca="1" si="104"/>
        <v>45915.408431249998</v>
      </c>
      <c r="X2197">
        <f>ROUND(Table58[[#This Row],[AVGGIFT]],1)</f>
        <v>10.1</v>
      </c>
    </row>
    <row r="2198" spans="1:24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  <c r="N2198">
        <f>VLOOKUP(Table58[[#This Row],[CONTROLN]],vlookup_table[],2,FALSE)</f>
        <v>2</v>
      </c>
      <c r="O2198">
        <f>VLOOKUP(Table58[[#This Row],[CONTROLN]],vlookup_table[],4,FALSE)</f>
        <v>2906</v>
      </c>
      <c r="P2198" t="str">
        <f>VLOOKUP(Table58[[#This Row],[CONTROLN]],vlookup_table[],5,FALSE)</f>
        <v>C2</v>
      </c>
      <c r="Q2198">
        <f>VLOOKUP(Table58[[#This Row],[CONTROLN]],vlookup_table[],7,FALSE)</f>
        <v>25</v>
      </c>
      <c r="R2198">
        <f t="shared" si="102"/>
        <v>68</v>
      </c>
      <c r="S21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198" t="str">
        <f>IF(Table58[[#This Row],[GENDER]]="M","Hombre","Mujer")</f>
        <v>Mujer</v>
      </c>
      <c r="U2198" t="str">
        <f>_xlfn.CONCAT(Table58[[#This Row],[STATE]]," ", Table58[[#This Row],[DOMAIN]])</f>
        <v>FL C2</v>
      </c>
      <c r="V2198" s="2">
        <f t="shared" ca="1" si="103"/>
        <v>45915</v>
      </c>
      <c r="W2198" s="3">
        <f t="shared" ca="1" si="104"/>
        <v>45915.408431249998</v>
      </c>
      <c r="X2198">
        <f>ROUND(Table58[[#This Row],[AVGGIFT]],1)</f>
        <v>26</v>
      </c>
    </row>
    <row r="2199" spans="1:24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  <c r="N2199">
        <f>VLOOKUP(Table58[[#This Row],[CONTROLN]],vlookup_table[],2,FALSE)</f>
        <v>2</v>
      </c>
      <c r="O2199">
        <f>VLOOKUP(Table58[[#This Row],[CONTROLN]],vlookup_table[],4,FALSE)</f>
        <v>2209</v>
      </c>
      <c r="P2199" t="str">
        <f>VLOOKUP(Table58[[#This Row],[CONTROLN]],vlookup_table[],5,FALSE)</f>
        <v>T1</v>
      </c>
      <c r="Q2199">
        <f>VLOOKUP(Table58[[#This Row],[CONTROLN]],vlookup_table[],7,FALSE)</f>
        <v>10</v>
      </c>
      <c r="R2199">
        <f t="shared" si="102"/>
        <v>74</v>
      </c>
      <c r="S21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199" t="str">
        <f>IF(Table58[[#This Row],[GENDER]]="M","Hombre","Mujer")</f>
        <v>Hombre</v>
      </c>
      <c r="U2199" t="str">
        <f>_xlfn.CONCAT(Table58[[#This Row],[STATE]]," ", Table58[[#This Row],[DOMAIN]])</f>
        <v>AZ T1</v>
      </c>
      <c r="V2199" s="2">
        <f t="shared" ca="1" si="103"/>
        <v>45915</v>
      </c>
      <c r="W2199" s="3">
        <f t="shared" ca="1" si="104"/>
        <v>45915.408431249998</v>
      </c>
      <c r="X2199">
        <f>ROUND(Table58[[#This Row],[AVGGIFT]],1)</f>
        <v>12.6</v>
      </c>
    </row>
    <row r="2200" spans="1:24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  <c r="N2200">
        <f>VLOOKUP(Table58[[#This Row],[CONTROLN]],vlookup_table[],2,FALSE)</f>
        <v>0</v>
      </c>
      <c r="O2200">
        <f>VLOOKUP(Table58[[#This Row],[CONTROLN]],vlookup_table[],4,FALSE)</f>
        <v>0</v>
      </c>
      <c r="P2200" t="str">
        <f>VLOOKUP(Table58[[#This Row],[CONTROLN]],vlookup_table[],5,FALSE)</f>
        <v>T2</v>
      </c>
      <c r="Q2200">
        <f>VLOOKUP(Table58[[#This Row],[CONTROLN]],vlookup_table[],7,FALSE)</f>
        <v>15</v>
      </c>
      <c r="R2200" t="str">
        <f t="shared" si="102"/>
        <v/>
      </c>
      <c r="S22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00" t="str">
        <f>IF(Table58[[#This Row],[GENDER]]="M","Hombre","Mujer")</f>
        <v>Mujer</v>
      </c>
      <c r="U2200" t="str">
        <f>_xlfn.CONCAT(Table58[[#This Row],[STATE]]," ", Table58[[#This Row],[DOMAIN]])</f>
        <v>UT T2</v>
      </c>
      <c r="V2200" s="2">
        <f t="shared" ca="1" si="103"/>
        <v>45915</v>
      </c>
      <c r="W2200" s="3">
        <f t="shared" ca="1" si="104"/>
        <v>45915.408431249998</v>
      </c>
      <c r="X2200">
        <f>ROUND(Table58[[#This Row],[AVGGIFT]],1)</f>
        <v>20</v>
      </c>
    </row>
    <row r="2201" spans="1:24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  <c r="N2201">
        <f>VLOOKUP(Table58[[#This Row],[CONTROLN]],vlookup_table[],2,FALSE)</f>
        <v>2</v>
      </c>
      <c r="O2201">
        <f>VLOOKUP(Table58[[#This Row],[CONTROLN]],vlookup_table[],4,FALSE)</f>
        <v>0</v>
      </c>
      <c r="P2201" t="str">
        <f>VLOOKUP(Table58[[#This Row],[CONTROLN]],vlookup_table[],5,FALSE)</f>
        <v>T2</v>
      </c>
      <c r="Q2201">
        <f>VLOOKUP(Table58[[#This Row],[CONTROLN]],vlookup_table[],7,FALSE)</f>
        <v>4</v>
      </c>
      <c r="R2201" t="str">
        <f t="shared" si="102"/>
        <v/>
      </c>
      <c r="S22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01" t="str">
        <f>IF(Table58[[#This Row],[GENDER]]="M","Hombre","Mujer")</f>
        <v>Mujer</v>
      </c>
      <c r="U2201" t="str">
        <f>_xlfn.CONCAT(Table58[[#This Row],[STATE]]," ", Table58[[#This Row],[DOMAIN]])</f>
        <v>IN T2</v>
      </c>
      <c r="V2201" s="2">
        <f t="shared" ca="1" si="103"/>
        <v>45915</v>
      </c>
      <c r="W2201" s="3">
        <f t="shared" ca="1" si="104"/>
        <v>45915.408431249998</v>
      </c>
      <c r="X2201">
        <f>ROUND(Table58[[#This Row],[AVGGIFT]],1)</f>
        <v>4.8</v>
      </c>
    </row>
    <row r="2202" spans="1:24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  <c r="N2202">
        <f>VLOOKUP(Table58[[#This Row],[CONTROLN]],vlookup_table[],2,FALSE)</f>
        <v>0</v>
      </c>
      <c r="O2202">
        <f>VLOOKUP(Table58[[#This Row],[CONTROLN]],vlookup_table[],4,FALSE)</f>
        <v>5601</v>
      </c>
      <c r="P2202" t="str">
        <f>VLOOKUP(Table58[[#This Row],[CONTROLN]],vlookup_table[],5,FALSE)</f>
        <v>T2</v>
      </c>
      <c r="Q2202">
        <f>VLOOKUP(Table58[[#This Row],[CONTROLN]],vlookup_table[],7,FALSE)</f>
        <v>21</v>
      </c>
      <c r="R2202">
        <f t="shared" si="102"/>
        <v>41</v>
      </c>
      <c r="S22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02" t="str">
        <f>IF(Table58[[#This Row],[GENDER]]="M","Hombre","Mujer")</f>
        <v>Mujer</v>
      </c>
      <c r="U2202" t="str">
        <f>_xlfn.CONCAT(Table58[[#This Row],[STATE]]," ", Table58[[#This Row],[DOMAIN]])</f>
        <v>MO T2</v>
      </c>
      <c r="V2202" s="2">
        <f t="shared" ca="1" si="103"/>
        <v>45915</v>
      </c>
      <c r="W2202" s="3">
        <f t="shared" ca="1" si="104"/>
        <v>45915.408431249998</v>
      </c>
      <c r="X2202">
        <f>ROUND(Table58[[#This Row],[AVGGIFT]],1)</f>
        <v>15</v>
      </c>
    </row>
    <row r="2203" spans="1:24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  <c r="N2203">
        <f>VLOOKUP(Table58[[#This Row],[CONTROLN]],vlookup_table[],2,FALSE)</f>
        <v>2</v>
      </c>
      <c r="O2203">
        <f>VLOOKUP(Table58[[#This Row],[CONTROLN]],vlookup_table[],4,FALSE)</f>
        <v>710</v>
      </c>
      <c r="P2203" t="str">
        <f>VLOOKUP(Table58[[#This Row],[CONTROLN]],vlookup_table[],5,FALSE)</f>
        <v>U1</v>
      </c>
      <c r="Q2203">
        <f>VLOOKUP(Table58[[#This Row],[CONTROLN]],vlookup_table[],7,FALSE)</f>
        <v>10</v>
      </c>
      <c r="R2203">
        <f t="shared" si="102"/>
        <v>89</v>
      </c>
      <c r="S22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03" t="str">
        <f>IF(Table58[[#This Row],[GENDER]]="M","Hombre","Mujer")</f>
        <v>Mujer</v>
      </c>
      <c r="U2203" t="str">
        <f>_xlfn.CONCAT(Table58[[#This Row],[STATE]]," ", Table58[[#This Row],[DOMAIN]])</f>
        <v>CA U1</v>
      </c>
      <c r="V2203" s="2">
        <f t="shared" ca="1" si="103"/>
        <v>45915</v>
      </c>
      <c r="W2203" s="3">
        <f t="shared" ca="1" si="104"/>
        <v>45915.408431249998</v>
      </c>
      <c r="X2203">
        <f>ROUND(Table58[[#This Row],[AVGGIFT]],1)</f>
        <v>9</v>
      </c>
    </row>
    <row r="2204" spans="1:24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  <c r="N2204">
        <f>VLOOKUP(Table58[[#This Row],[CONTROLN]],vlookup_table[],2,FALSE)</f>
        <v>0</v>
      </c>
      <c r="O2204">
        <f>VLOOKUP(Table58[[#This Row],[CONTROLN]],vlookup_table[],4,FALSE)</f>
        <v>6101</v>
      </c>
      <c r="P2204" t="str">
        <f>VLOOKUP(Table58[[#This Row],[CONTROLN]],vlookup_table[],5,FALSE)</f>
        <v>R2</v>
      </c>
      <c r="Q2204">
        <f>VLOOKUP(Table58[[#This Row],[CONTROLN]],vlookup_table[],7,FALSE)</f>
        <v>18</v>
      </c>
      <c r="R2204">
        <f t="shared" si="102"/>
        <v>36</v>
      </c>
      <c r="S22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04" t="str">
        <f>IF(Table58[[#This Row],[GENDER]]="M","Hombre","Mujer")</f>
        <v>Mujer</v>
      </c>
      <c r="U2204" t="str">
        <f>_xlfn.CONCAT(Table58[[#This Row],[STATE]]," ", Table58[[#This Row],[DOMAIN]])</f>
        <v>FL R2</v>
      </c>
      <c r="V2204" s="2">
        <f t="shared" ca="1" si="103"/>
        <v>45915</v>
      </c>
      <c r="W2204" s="3">
        <f t="shared" ca="1" si="104"/>
        <v>45915.408431249998</v>
      </c>
      <c r="X2204">
        <f>ROUND(Table58[[#This Row],[AVGGIFT]],1)</f>
        <v>12.5</v>
      </c>
    </row>
    <row r="2205" spans="1:24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  <c r="N2205">
        <f>VLOOKUP(Table58[[#This Row],[CONTROLN]],vlookup_table[],2,FALSE)</f>
        <v>1</v>
      </c>
      <c r="O2205">
        <f>VLOOKUP(Table58[[#This Row],[CONTROLN]],vlookup_table[],4,FALSE)</f>
        <v>1501</v>
      </c>
      <c r="P2205" t="str">
        <f>VLOOKUP(Table58[[#This Row],[CONTROLN]],vlookup_table[],5,FALSE)</f>
        <v>U1</v>
      </c>
      <c r="Q2205">
        <f>VLOOKUP(Table58[[#This Row],[CONTROLN]],vlookup_table[],7,FALSE)</f>
        <v>6</v>
      </c>
      <c r="R2205">
        <f t="shared" si="102"/>
        <v>82</v>
      </c>
      <c r="S22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05" t="str">
        <f>IF(Table58[[#This Row],[GENDER]]="M","Hombre","Mujer")</f>
        <v>Hombre</v>
      </c>
      <c r="U2205" t="str">
        <f>_xlfn.CONCAT(Table58[[#This Row],[STATE]]," ", Table58[[#This Row],[DOMAIN]])</f>
        <v>IL U1</v>
      </c>
      <c r="V2205" s="2">
        <f t="shared" ca="1" si="103"/>
        <v>45915</v>
      </c>
      <c r="W2205" s="3">
        <f t="shared" ca="1" si="104"/>
        <v>45915.408431249998</v>
      </c>
      <c r="X2205">
        <f>ROUND(Table58[[#This Row],[AVGGIFT]],1)</f>
        <v>7.5</v>
      </c>
    </row>
    <row r="2206" spans="1:24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  <c r="N2206">
        <f>VLOOKUP(Table58[[#This Row],[CONTROLN]],vlookup_table[],2,FALSE)</f>
        <v>2</v>
      </c>
      <c r="O2206">
        <f>VLOOKUP(Table58[[#This Row],[CONTROLN]],vlookup_table[],4,FALSE)</f>
        <v>2501</v>
      </c>
      <c r="P2206" t="str">
        <f>VLOOKUP(Table58[[#This Row],[CONTROLN]],vlookup_table[],5,FALSE)</f>
        <v>U1</v>
      </c>
      <c r="Q2206">
        <f>VLOOKUP(Table58[[#This Row],[CONTROLN]],vlookup_table[],7,FALSE)</f>
        <v>4</v>
      </c>
      <c r="R2206">
        <f t="shared" si="102"/>
        <v>72</v>
      </c>
      <c r="S22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06" t="str">
        <f>IF(Table58[[#This Row],[GENDER]]="M","Hombre","Mujer")</f>
        <v>Mujer</v>
      </c>
      <c r="U2206" t="str">
        <f>_xlfn.CONCAT(Table58[[#This Row],[STATE]]," ", Table58[[#This Row],[DOMAIN]])</f>
        <v>CA U1</v>
      </c>
      <c r="V2206" s="2">
        <f t="shared" ca="1" si="103"/>
        <v>45915</v>
      </c>
      <c r="W2206" s="3">
        <f t="shared" ca="1" si="104"/>
        <v>45915.408431249998</v>
      </c>
      <c r="X2206">
        <f>ROUND(Table58[[#This Row],[AVGGIFT]],1)</f>
        <v>3.8</v>
      </c>
    </row>
    <row r="2207" spans="1:24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  <c r="N2207">
        <f>VLOOKUP(Table58[[#This Row],[CONTROLN]],vlookup_table[],2,FALSE)</f>
        <v>1</v>
      </c>
      <c r="O2207">
        <f>VLOOKUP(Table58[[#This Row],[CONTROLN]],vlookup_table[],4,FALSE)</f>
        <v>4301</v>
      </c>
      <c r="P2207" t="str">
        <f>VLOOKUP(Table58[[#This Row],[CONTROLN]],vlookup_table[],5,FALSE)</f>
        <v>S1</v>
      </c>
      <c r="Q2207">
        <f>VLOOKUP(Table58[[#This Row],[CONTROLN]],vlookup_table[],7,FALSE)</f>
        <v>15</v>
      </c>
      <c r="R2207">
        <f t="shared" si="102"/>
        <v>54</v>
      </c>
      <c r="S22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07" t="str">
        <f>IF(Table58[[#This Row],[GENDER]]="M","Hombre","Mujer")</f>
        <v>Hombre</v>
      </c>
      <c r="U2207" t="str">
        <f>_xlfn.CONCAT(Table58[[#This Row],[STATE]]," ", Table58[[#This Row],[DOMAIN]])</f>
        <v>NC S1</v>
      </c>
      <c r="V2207" s="2">
        <f t="shared" ca="1" si="103"/>
        <v>45915</v>
      </c>
      <c r="W2207" s="3">
        <f t="shared" ca="1" si="104"/>
        <v>45915.408431249998</v>
      </c>
      <c r="X2207">
        <f>ROUND(Table58[[#This Row],[AVGGIFT]],1)</f>
        <v>17.600000000000001</v>
      </c>
    </row>
    <row r="2208" spans="1:24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  <c r="N2208">
        <f>VLOOKUP(Table58[[#This Row],[CONTROLN]],vlookup_table[],2,FALSE)</f>
        <v>1</v>
      </c>
      <c r="O2208">
        <f>VLOOKUP(Table58[[#This Row],[CONTROLN]],vlookup_table[],4,FALSE)</f>
        <v>0</v>
      </c>
      <c r="P2208" t="str">
        <f>VLOOKUP(Table58[[#This Row],[CONTROLN]],vlookup_table[],5,FALSE)</f>
        <v>S2</v>
      </c>
      <c r="Q2208">
        <f>VLOOKUP(Table58[[#This Row],[CONTROLN]],vlookup_table[],7,FALSE)</f>
        <v>32</v>
      </c>
      <c r="R2208" t="str">
        <f t="shared" si="102"/>
        <v/>
      </c>
      <c r="S22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08" t="str">
        <f>IF(Table58[[#This Row],[GENDER]]="M","Hombre","Mujer")</f>
        <v>Hombre</v>
      </c>
      <c r="U2208" t="str">
        <f>_xlfn.CONCAT(Table58[[#This Row],[STATE]]," ", Table58[[#This Row],[DOMAIN]])</f>
        <v>IL S2</v>
      </c>
      <c r="V2208" s="2">
        <f t="shared" ca="1" si="103"/>
        <v>45915</v>
      </c>
      <c r="W2208" s="3">
        <f t="shared" ca="1" si="104"/>
        <v>45915.408431249998</v>
      </c>
      <c r="X2208">
        <f>ROUND(Table58[[#This Row],[AVGGIFT]],1)</f>
        <v>9.4</v>
      </c>
    </row>
    <row r="2209" spans="1:24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  <c r="N2209">
        <f>VLOOKUP(Table58[[#This Row],[CONTROLN]],vlookup_table[],2,FALSE)</f>
        <v>2</v>
      </c>
      <c r="O2209">
        <f>VLOOKUP(Table58[[#This Row],[CONTROLN]],vlookup_table[],4,FALSE)</f>
        <v>2111</v>
      </c>
      <c r="P2209" t="str">
        <f>VLOOKUP(Table58[[#This Row],[CONTROLN]],vlookup_table[],5,FALSE)</f>
        <v>T2</v>
      </c>
      <c r="Q2209">
        <f>VLOOKUP(Table58[[#This Row],[CONTROLN]],vlookup_table[],7,FALSE)</f>
        <v>20</v>
      </c>
      <c r="R2209">
        <f t="shared" si="102"/>
        <v>75</v>
      </c>
      <c r="S22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09" t="str">
        <f>IF(Table58[[#This Row],[GENDER]]="M","Hombre","Mujer")</f>
        <v>Hombre</v>
      </c>
      <c r="U2209" t="str">
        <f>_xlfn.CONCAT(Table58[[#This Row],[STATE]]," ", Table58[[#This Row],[DOMAIN]])</f>
        <v>KY T2</v>
      </c>
      <c r="V2209" s="2">
        <f t="shared" ca="1" si="103"/>
        <v>45915</v>
      </c>
      <c r="W2209" s="3">
        <f t="shared" ca="1" si="104"/>
        <v>45915.408431249998</v>
      </c>
      <c r="X2209">
        <f>ROUND(Table58[[#This Row],[AVGGIFT]],1)</f>
        <v>10.5</v>
      </c>
    </row>
    <row r="2210" spans="1:24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  <c r="N2210">
        <f>VLOOKUP(Table58[[#This Row],[CONTROLN]],vlookup_table[],2,FALSE)</f>
        <v>0</v>
      </c>
      <c r="O2210">
        <f>VLOOKUP(Table58[[#This Row],[CONTROLN]],vlookup_table[],4,FALSE)</f>
        <v>2601</v>
      </c>
      <c r="P2210" t="str">
        <f>VLOOKUP(Table58[[#This Row],[CONTROLN]],vlookup_table[],5,FALSE)</f>
        <v>S1</v>
      </c>
      <c r="Q2210">
        <f>VLOOKUP(Table58[[#This Row],[CONTROLN]],vlookup_table[],7,FALSE)</f>
        <v>15</v>
      </c>
      <c r="R2210">
        <f t="shared" si="102"/>
        <v>71</v>
      </c>
      <c r="S22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10" t="str">
        <f>IF(Table58[[#This Row],[GENDER]]="M","Hombre","Mujer")</f>
        <v>Mujer</v>
      </c>
      <c r="U2210" t="str">
        <f>_xlfn.CONCAT(Table58[[#This Row],[STATE]]," ", Table58[[#This Row],[DOMAIN]])</f>
        <v>CA S1</v>
      </c>
      <c r="V2210" s="2">
        <f t="shared" ca="1" si="103"/>
        <v>45915</v>
      </c>
      <c r="W2210" s="3">
        <f t="shared" ca="1" si="104"/>
        <v>45915.408431249998</v>
      </c>
      <c r="X2210">
        <f>ROUND(Table58[[#This Row],[AVGGIFT]],1)</f>
        <v>10</v>
      </c>
    </row>
    <row r="2211" spans="1:24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  <c r="N2211">
        <f>VLOOKUP(Table58[[#This Row],[CONTROLN]],vlookup_table[],2,FALSE)</f>
        <v>2</v>
      </c>
      <c r="O2211">
        <f>VLOOKUP(Table58[[#This Row],[CONTROLN]],vlookup_table[],4,FALSE)</f>
        <v>2710</v>
      </c>
      <c r="P2211" t="str">
        <f>VLOOKUP(Table58[[#This Row],[CONTROLN]],vlookup_table[],5,FALSE)</f>
        <v>U4</v>
      </c>
      <c r="Q2211">
        <f>VLOOKUP(Table58[[#This Row],[CONTROLN]],vlookup_table[],7,FALSE)</f>
        <v>27</v>
      </c>
      <c r="R2211">
        <f t="shared" si="102"/>
        <v>69</v>
      </c>
      <c r="S22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11" t="str">
        <f>IF(Table58[[#This Row],[GENDER]]="M","Hombre","Mujer")</f>
        <v>Mujer</v>
      </c>
      <c r="U2211" t="str">
        <f>_xlfn.CONCAT(Table58[[#This Row],[STATE]]," ", Table58[[#This Row],[DOMAIN]])</f>
        <v>CA U4</v>
      </c>
      <c r="V2211" s="2">
        <f t="shared" ca="1" si="103"/>
        <v>45915</v>
      </c>
      <c r="W2211" s="3">
        <f t="shared" ca="1" si="104"/>
        <v>45915.408431249998</v>
      </c>
      <c r="X2211">
        <f>ROUND(Table58[[#This Row],[AVGGIFT]],1)</f>
        <v>18.2</v>
      </c>
    </row>
    <row r="2212" spans="1:24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  <c r="N2212">
        <f>VLOOKUP(Table58[[#This Row],[CONTROLN]],vlookup_table[],2,FALSE)</f>
        <v>0</v>
      </c>
      <c r="O2212">
        <f>VLOOKUP(Table58[[#This Row],[CONTROLN]],vlookup_table[],4,FALSE)</f>
        <v>0</v>
      </c>
      <c r="P2212" t="str">
        <f>VLOOKUP(Table58[[#This Row],[CONTROLN]],vlookup_table[],5,FALSE)</f>
        <v>C2</v>
      </c>
      <c r="Q2212">
        <f>VLOOKUP(Table58[[#This Row],[CONTROLN]],vlookup_table[],7,FALSE)</f>
        <v>20</v>
      </c>
      <c r="R2212" t="str">
        <f t="shared" si="102"/>
        <v/>
      </c>
      <c r="S22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12" t="str">
        <f>IF(Table58[[#This Row],[GENDER]]="M","Hombre","Mujer")</f>
        <v>Mujer</v>
      </c>
      <c r="U2212" t="str">
        <f>_xlfn.CONCAT(Table58[[#This Row],[STATE]]," ", Table58[[#This Row],[DOMAIN]])</f>
        <v>FL C2</v>
      </c>
      <c r="V2212" s="2">
        <f t="shared" ca="1" si="103"/>
        <v>45915</v>
      </c>
      <c r="W2212" s="3">
        <f t="shared" ca="1" si="104"/>
        <v>45915.408431249998</v>
      </c>
      <c r="X2212">
        <f>ROUND(Table58[[#This Row],[AVGGIFT]],1)</f>
        <v>20</v>
      </c>
    </row>
    <row r="2213" spans="1:24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  <c r="N2213">
        <f>VLOOKUP(Table58[[#This Row],[CONTROLN]],vlookup_table[],2,FALSE)</f>
        <v>1</v>
      </c>
      <c r="O2213">
        <f>VLOOKUP(Table58[[#This Row],[CONTROLN]],vlookup_table[],4,FALSE)</f>
        <v>1104</v>
      </c>
      <c r="P2213" t="str">
        <f>VLOOKUP(Table58[[#This Row],[CONTROLN]],vlookup_table[],5,FALSE)</f>
        <v>C2</v>
      </c>
      <c r="Q2213">
        <f>VLOOKUP(Table58[[#This Row],[CONTROLN]],vlookup_table[],7,FALSE)</f>
        <v>36</v>
      </c>
      <c r="R2213">
        <f t="shared" si="102"/>
        <v>86</v>
      </c>
      <c r="S22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13" t="str">
        <f>IF(Table58[[#This Row],[GENDER]]="M","Hombre","Mujer")</f>
        <v>Hombre</v>
      </c>
      <c r="U2213" t="str">
        <f>_xlfn.CONCAT(Table58[[#This Row],[STATE]]," ", Table58[[#This Row],[DOMAIN]])</f>
        <v>MI C2</v>
      </c>
      <c r="V2213" s="2">
        <f t="shared" ca="1" si="103"/>
        <v>45915</v>
      </c>
      <c r="W2213" s="3">
        <f t="shared" ca="1" si="104"/>
        <v>45915.408431249998</v>
      </c>
      <c r="X2213">
        <f>ROUND(Table58[[#This Row],[AVGGIFT]],1)</f>
        <v>17</v>
      </c>
    </row>
    <row r="2214" spans="1:24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  <c r="N2214">
        <f>VLOOKUP(Table58[[#This Row],[CONTROLN]],vlookup_table[],2,FALSE)</f>
        <v>2</v>
      </c>
      <c r="O2214">
        <f>VLOOKUP(Table58[[#This Row],[CONTROLN]],vlookup_table[],4,FALSE)</f>
        <v>2201</v>
      </c>
      <c r="P2214" t="str">
        <f>VLOOKUP(Table58[[#This Row],[CONTROLN]],vlookup_table[],5,FALSE)</f>
        <v>R2</v>
      </c>
      <c r="Q2214">
        <f>VLOOKUP(Table58[[#This Row],[CONTROLN]],vlookup_table[],7,FALSE)</f>
        <v>25</v>
      </c>
      <c r="R2214">
        <f t="shared" si="102"/>
        <v>75</v>
      </c>
      <c r="S22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14" t="str">
        <f>IF(Table58[[#This Row],[GENDER]]="M","Hombre","Mujer")</f>
        <v>Mujer</v>
      </c>
      <c r="U2214" t="str">
        <f>_xlfn.CONCAT(Table58[[#This Row],[STATE]]," ", Table58[[#This Row],[DOMAIN]])</f>
        <v>TX R2</v>
      </c>
      <c r="V2214" s="2">
        <f t="shared" ca="1" si="103"/>
        <v>45915</v>
      </c>
      <c r="W2214" s="3">
        <f t="shared" ca="1" si="104"/>
        <v>45915.408431249998</v>
      </c>
      <c r="X2214">
        <f>ROUND(Table58[[#This Row],[AVGGIFT]],1)</f>
        <v>10.1</v>
      </c>
    </row>
    <row r="2215" spans="1:24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  <c r="N2215">
        <f>VLOOKUP(Table58[[#This Row],[CONTROLN]],vlookup_table[],2,FALSE)</f>
        <v>2</v>
      </c>
      <c r="O2215">
        <f>VLOOKUP(Table58[[#This Row],[CONTROLN]],vlookup_table[],4,FALSE)</f>
        <v>0</v>
      </c>
      <c r="P2215" t="str">
        <f>VLOOKUP(Table58[[#This Row],[CONTROLN]],vlookup_table[],5,FALSE)</f>
        <v>C2</v>
      </c>
      <c r="Q2215">
        <f>VLOOKUP(Table58[[#This Row],[CONTROLN]],vlookup_table[],7,FALSE)</f>
        <v>10</v>
      </c>
      <c r="R2215" t="str">
        <f t="shared" si="102"/>
        <v/>
      </c>
      <c r="S22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15" t="str">
        <f>IF(Table58[[#This Row],[GENDER]]="M","Hombre","Mujer")</f>
        <v>Hombre</v>
      </c>
      <c r="U2215" t="str">
        <f>_xlfn.CONCAT(Table58[[#This Row],[STATE]]," ", Table58[[#This Row],[DOMAIN]])</f>
        <v>OR C2</v>
      </c>
      <c r="V2215" s="2">
        <f t="shared" ca="1" si="103"/>
        <v>45915</v>
      </c>
      <c r="W2215" s="3">
        <f t="shared" ca="1" si="104"/>
        <v>45915.408431249998</v>
      </c>
      <c r="X2215">
        <f>ROUND(Table58[[#This Row],[AVGGIFT]],1)</f>
        <v>8.3000000000000007</v>
      </c>
    </row>
    <row r="2216" spans="1:24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  <c r="N2216">
        <f>VLOOKUP(Table58[[#This Row],[CONTROLN]],vlookup_table[],2,FALSE)</f>
        <v>0</v>
      </c>
      <c r="O2216">
        <f>VLOOKUP(Table58[[#This Row],[CONTROLN]],vlookup_table[],4,FALSE)</f>
        <v>1707</v>
      </c>
      <c r="P2216" t="str">
        <f>VLOOKUP(Table58[[#This Row],[CONTROLN]],vlookup_table[],5,FALSE)</f>
        <v>S1</v>
      </c>
      <c r="Q2216">
        <f>VLOOKUP(Table58[[#This Row],[CONTROLN]],vlookup_table[],7,FALSE)</f>
        <v>18</v>
      </c>
      <c r="R2216">
        <f t="shared" si="102"/>
        <v>79</v>
      </c>
      <c r="S22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16" t="str">
        <f>IF(Table58[[#This Row],[GENDER]]="M","Hombre","Mujer")</f>
        <v>Hombre</v>
      </c>
      <c r="U2216" t="str">
        <f>_xlfn.CONCAT(Table58[[#This Row],[STATE]]," ", Table58[[#This Row],[DOMAIN]])</f>
        <v>MI S1</v>
      </c>
      <c r="V2216" s="2">
        <f t="shared" ca="1" si="103"/>
        <v>45915</v>
      </c>
      <c r="W2216" s="3">
        <f t="shared" ca="1" si="104"/>
        <v>45915.408431249998</v>
      </c>
      <c r="X2216">
        <f>ROUND(Table58[[#This Row],[AVGGIFT]],1)</f>
        <v>12</v>
      </c>
    </row>
    <row r="2217" spans="1:24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  <c r="N2217">
        <f>VLOOKUP(Table58[[#This Row],[CONTROLN]],vlookup_table[],2,FALSE)</f>
        <v>2</v>
      </c>
      <c r="O2217">
        <f>VLOOKUP(Table58[[#This Row],[CONTROLN]],vlookup_table[],4,FALSE)</f>
        <v>2501</v>
      </c>
      <c r="P2217" t="str">
        <f>VLOOKUP(Table58[[#This Row],[CONTROLN]],vlookup_table[],5,FALSE)</f>
        <v>T2</v>
      </c>
      <c r="Q2217">
        <f>VLOOKUP(Table58[[#This Row],[CONTROLN]],vlookup_table[],7,FALSE)</f>
        <v>11</v>
      </c>
      <c r="R2217">
        <f t="shared" si="102"/>
        <v>72</v>
      </c>
      <c r="S22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17" t="str">
        <f>IF(Table58[[#This Row],[GENDER]]="M","Hombre","Mujer")</f>
        <v>Mujer</v>
      </c>
      <c r="U2217" t="str">
        <f>_xlfn.CONCAT(Table58[[#This Row],[STATE]]," ", Table58[[#This Row],[DOMAIN]])</f>
        <v>LA T2</v>
      </c>
      <c r="V2217" s="2">
        <f t="shared" ca="1" si="103"/>
        <v>45915</v>
      </c>
      <c r="W2217" s="3">
        <f t="shared" ca="1" si="104"/>
        <v>45915.408431249998</v>
      </c>
      <c r="X2217">
        <f>ROUND(Table58[[#This Row],[AVGGIFT]],1)</f>
        <v>7.5</v>
      </c>
    </row>
    <row r="2218" spans="1:24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  <c r="N2218">
        <f>VLOOKUP(Table58[[#This Row],[CONTROLN]],vlookup_table[],2,FALSE)</f>
        <v>0</v>
      </c>
      <c r="O2218">
        <f>VLOOKUP(Table58[[#This Row],[CONTROLN]],vlookup_table[],4,FALSE)</f>
        <v>2201</v>
      </c>
      <c r="P2218" t="str">
        <f>VLOOKUP(Table58[[#This Row],[CONTROLN]],vlookup_table[],5,FALSE)</f>
        <v>R2</v>
      </c>
      <c r="Q2218">
        <f>VLOOKUP(Table58[[#This Row],[CONTROLN]],vlookup_table[],7,FALSE)</f>
        <v>20</v>
      </c>
      <c r="R2218">
        <f t="shared" si="102"/>
        <v>75</v>
      </c>
      <c r="S22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18" t="str">
        <f>IF(Table58[[#This Row],[GENDER]]="M","Hombre","Mujer")</f>
        <v>Mujer</v>
      </c>
      <c r="U2218" t="str">
        <f>_xlfn.CONCAT(Table58[[#This Row],[STATE]]," ", Table58[[#This Row],[DOMAIN]])</f>
        <v>MO R2</v>
      </c>
      <c r="V2218" s="2">
        <f t="shared" ca="1" si="103"/>
        <v>45915</v>
      </c>
      <c r="W2218" s="3">
        <f t="shared" ca="1" si="104"/>
        <v>45915.408431249998</v>
      </c>
      <c r="X2218">
        <f>ROUND(Table58[[#This Row],[AVGGIFT]],1)</f>
        <v>14.4</v>
      </c>
    </row>
    <row r="2219" spans="1:24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  <c r="N2219">
        <f>VLOOKUP(Table58[[#This Row],[CONTROLN]],vlookup_table[],2,FALSE)</f>
        <v>2</v>
      </c>
      <c r="O2219">
        <f>VLOOKUP(Table58[[#This Row],[CONTROLN]],vlookup_table[],4,FALSE)</f>
        <v>0</v>
      </c>
      <c r="P2219" t="str">
        <f>VLOOKUP(Table58[[#This Row],[CONTROLN]],vlookup_table[],5,FALSE)</f>
        <v>T2</v>
      </c>
      <c r="Q2219">
        <f>VLOOKUP(Table58[[#This Row],[CONTROLN]],vlookup_table[],7,FALSE)</f>
        <v>15</v>
      </c>
      <c r="R2219" t="str">
        <f t="shared" si="102"/>
        <v/>
      </c>
      <c r="S22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19" t="str">
        <f>IF(Table58[[#This Row],[GENDER]]="M","Hombre","Mujer")</f>
        <v>Hombre</v>
      </c>
      <c r="U2219" t="str">
        <f>_xlfn.CONCAT(Table58[[#This Row],[STATE]]," ", Table58[[#This Row],[DOMAIN]])</f>
        <v>IN T2</v>
      </c>
      <c r="V2219" s="2">
        <f t="shared" ca="1" si="103"/>
        <v>45915</v>
      </c>
      <c r="W2219" s="3">
        <f t="shared" ca="1" si="104"/>
        <v>45915.408431249998</v>
      </c>
      <c r="X2219">
        <f>ROUND(Table58[[#This Row],[AVGGIFT]],1)</f>
        <v>18.2</v>
      </c>
    </row>
    <row r="2220" spans="1:24" x14ac:dyDescent="0.35">
      <c r="A2220">
        <v>157481</v>
      </c>
      <c r="B2220" t="s">
        <v>22</v>
      </c>
      <c r="C2220" t="s">
        <v>109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  <c r="N2220">
        <f>VLOOKUP(Table58[[#This Row],[CONTROLN]],vlookup_table[],2,FALSE)</f>
        <v>0</v>
      </c>
      <c r="O2220">
        <f>VLOOKUP(Table58[[#This Row],[CONTROLN]],vlookup_table[],4,FALSE)</f>
        <v>5201</v>
      </c>
      <c r="P2220" t="str">
        <f>VLOOKUP(Table58[[#This Row],[CONTROLN]],vlookup_table[],5,FALSE)</f>
        <v>S1</v>
      </c>
      <c r="Q2220">
        <f>VLOOKUP(Table58[[#This Row],[CONTROLN]],vlookup_table[],7,FALSE)</f>
        <v>19</v>
      </c>
      <c r="R2220">
        <f t="shared" si="102"/>
        <v>45</v>
      </c>
      <c r="S22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20" t="str">
        <f>IF(Table58[[#This Row],[GENDER]]="M","Hombre","Mujer")</f>
        <v>Mujer</v>
      </c>
      <c r="U2220" t="str">
        <f>_xlfn.CONCAT(Table58[[#This Row],[STATE]]," ", Table58[[#This Row],[DOMAIN]])</f>
        <v>CA S1</v>
      </c>
      <c r="V2220" s="2">
        <f t="shared" ca="1" si="103"/>
        <v>45915</v>
      </c>
      <c r="W2220" s="3">
        <f t="shared" ca="1" si="104"/>
        <v>45915.408431249998</v>
      </c>
      <c r="X2220">
        <f>ROUND(Table58[[#This Row],[AVGGIFT]],1)</f>
        <v>17</v>
      </c>
    </row>
    <row r="2221" spans="1:24" x14ac:dyDescent="0.35">
      <c r="A2221">
        <v>21922</v>
      </c>
      <c r="B2221" t="s">
        <v>18</v>
      </c>
      <c r="C2221" t="s">
        <v>17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  <c r="N2221">
        <f>VLOOKUP(Table58[[#This Row],[CONTROLN]],vlookup_table[],2,FALSE)</f>
        <v>0</v>
      </c>
      <c r="O2221">
        <f>VLOOKUP(Table58[[#This Row],[CONTROLN]],vlookup_table[],4,FALSE)</f>
        <v>3001</v>
      </c>
      <c r="P2221" t="str">
        <f>VLOOKUP(Table58[[#This Row],[CONTROLN]],vlookup_table[],5,FALSE)</f>
        <v>R3</v>
      </c>
      <c r="Q2221">
        <f>VLOOKUP(Table58[[#This Row],[CONTROLN]],vlookup_table[],7,FALSE)</f>
        <v>20</v>
      </c>
      <c r="R2221">
        <f t="shared" si="102"/>
        <v>67</v>
      </c>
      <c r="S22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21" t="str">
        <f>IF(Table58[[#This Row],[GENDER]]="M","Hombre","Mujer")</f>
        <v>Mujer</v>
      </c>
      <c r="U2221" t="str">
        <f>_xlfn.CONCAT(Table58[[#This Row],[STATE]]," ", Table58[[#This Row],[DOMAIN]])</f>
        <v>NC R3</v>
      </c>
      <c r="V2221" s="2">
        <f t="shared" ca="1" si="103"/>
        <v>45915</v>
      </c>
      <c r="W2221" s="3">
        <f t="shared" ca="1" si="104"/>
        <v>45915.408431249998</v>
      </c>
      <c r="X2221">
        <f>ROUND(Table58[[#This Row],[AVGGIFT]],1)</f>
        <v>15.5</v>
      </c>
    </row>
    <row r="2222" spans="1:24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  <c r="N2222">
        <f>VLOOKUP(Table58[[#This Row],[CONTROLN]],vlookup_table[],2,FALSE)</f>
        <v>0</v>
      </c>
      <c r="O2222">
        <f>VLOOKUP(Table58[[#This Row],[CONTROLN]],vlookup_table[],4,FALSE)</f>
        <v>5001</v>
      </c>
      <c r="P2222" t="str">
        <f>VLOOKUP(Table58[[#This Row],[CONTROLN]],vlookup_table[],5,FALSE)</f>
        <v>S2</v>
      </c>
      <c r="Q2222">
        <f>VLOOKUP(Table58[[#This Row],[CONTROLN]],vlookup_table[],7,FALSE)</f>
        <v>20</v>
      </c>
      <c r="R2222">
        <f t="shared" si="102"/>
        <v>47</v>
      </c>
      <c r="S22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22" t="str">
        <f>IF(Table58[[#This Row],[GENDER]]="M","Hombre","Mujer")</f>
        <v>Mujer</v>
      </c>
      <c r="U2222" t="str">
        <f>_xlfn.CONCAT(Table58[[#This Row],[STATE]]," ", Table58[[#This Row],[DOMAIN]])</f>
        <v>FL S2</v>
      </c>
      <c r="V2222" s="2">
        <f t="shared" ca="1" si="103"/>
        <v>45915</v>
      </c>
      <c r="W2222" s="3">
        <f t="shared" ca="1" si="104"/>
        <v>45915.408431249998</v>
      </c>
      <c r="X2222">
        <f>ROUND(Table58[[#This Row],[AVGGIFT]],1)</f>
        <v>15</v>
      </c>
    </row>
    <row r="2223" spans="1:24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  <c r="N2223">
        <f>VLOOKUP(Table58[[#This Row],[CONTROLN]],vlookup_table[],2,FALSE)</f>
        <v>1</v>
      </c>
      <c r="O2223">
        <f>VLOOKUP(Table58[[#This Row],[CONTROLN]],vlookup_table[],4,FALSE)</f>
        <v>4801</v>
      </c>
      <c r="P2223" t="str">
        <f>VLOOKUP(Table58[[#This Row],[CONTROLN]],vlookup_table[],5,FALSE)</f>
        <v>R2</v>
      </c>
      <c r="Q2223">
        <f>VLOOKUP(Table58[[#This Row],[CONTROLN]],vlookup_table[],7,FALSE)</f>
        <v>20</v>
      </c>
      <c r="R2223">
        <f t="shared" si="102"/>
        <v>49</v>
      </c>
      <c r="S22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23" t="str">
        <f>IF(Table58[[#This Row],[GENDER]]="M","Hombre","Mujer")</f>
        <v>Hombre</v>
      </c>
      <c r="U2223" t="str">
        <f>_xlfn.CONCAT(Table58[[#This Row],[STATE]]," ", Table58[[#This Row],[DOMAIN]])</f>
        <v>KS R2</v>
      </c>
      <c r="V2223" s="2">
        <f t="shared" ca="1" si="103"/>
        <v>45915</v>
      </c>
      <c r="W2223" s="3">
        <f t="shared" ca="1" si="104"/>
        <v>45915.408431249998</v>
      </c>
      <c r="X2223">
        <f>ROUND(Table58[[#This Row],[AVGGIFT]],1)</f>
        <v>12.5</v>
      </c>
    </row>
    <row r="2224" spans="1:24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  <c r="N2224">
        <f>VLOOKUP(Table58[[#This Row],[CONTROLN]],vlookup_table[],2,FALSE)</f>
        <v>1</v>
      </c>
      <c r="O2224">
        <f>VLOOKUP(Table58[[#This Row],[CONTROLN]],vlookup_table[],4,FALSE)</f>
        <v>0</v>
      </c>
      <c r="P2224" t="str">
        <f>VLOOKUP(Table58[[#This Row],[CONTROLN]],vlookup_table[],5,FALSE)</f>
        <v>S2</v>
      </c>
      <c r="Q2224">
        <f>VLOOKUP(Table58[[#This Row],[CONTROLN]],vlookup_table[],7,FALSE)</f>
        <v>20</v>
      </c>
      <c r="R2224" t="str">
        <f t="shared" si="102"/>
        <v/>
      </c>
      <c r="S22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24" t="str">
        <f>IF(Table58[[#This Row],[GENDER]]="M","Hombre","Mujer")</f>
        <v>Hombre</v>
      </c>
      <c r="U2224" t="str">
        <f>_xlfn.CONCAT(Table58[[#This Row],[STATE]]," ", Table58[[#This Row],[DOMAIN]])</f>
        <v>CA S2</v>
      </c>
      <c r="V2224" s="2">
        <f t="shared" ca="1" si="103"/>
        <v>45915</v>
      </c>
      <c r="W2224" s="3">
        <f t="shared" ca="1" si="104"/>
        <v>45915.408431249998</v>
      </c>
      <c r="X2224">
        <f>ROUND(Table58[[#This Row],[AVGGIFT]],1)</f>
        <v>15</v>
      </c>
    </row>
    <row r="2225" spans="1:24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  <c r="N2225">
        <f>VLOOKUP(Table58[[#This Row],[CONTROLN]],vlookup_table[],2,FALSE)</f>
        <v>2</v>
      </c>
      <c r="O2225">
        <f>VLOOKUP(Table58[[#This Row],[CONTROLN]],vlookup_table[],4,FALSE)</f>
        <v>4701</v>
      </c>
      <c r="P2225" t="str">
        <f>VLOOKUP(Table58[[#This Row],[CONTROLN]],vlookup_table[],5,FALSE)</f>
        <v>C2</v>
      </c>
      <c r="Q2225">
        <f>VLOOKUP(Table58[[#This Row],[CONTROLN]],vlookup_table[],7,FALSE)</f>
        <v>10</v>
      </c>
      <c r="R2225">
        <f t="shared" si="102"/>
        <v>50</v>
      </c>
      <c r="S22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25" t="str">
        <f>IF(Table58[[#This Row],[GENDER]]="M","Hombre","Mujer")</f>
        <v>Mujer</v>
      </c>
      <c r="U2225" t="str">
        <f>_xlfn.CONCAT(Table58[[#This Row],[STATE]]," ", Table58[[#This Row],[DOMAIN]])</f>
        <v>WI C2</v>
      </c>
      <c r="V2225" s="2">
        <f t="shared" ca="1" si="103"/>
        <v>45915</v>
      </c>
      <c r="W2225" s="3">
        <f t="shared" ca="1" si="104"/>
        <v>45915.408431249998</v>
      </c>
      <c r="X2225">
        <f>ROUND(Table58[[#This Row],[AVGGIFT]],1)</f>
        <v>9.1999999999999993</v>
      </c>
    </row>
    <row r="2226" spans="1:24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  <c r="N2226">
        <f>VLOOKUP(Table58[[#This Row],[CONTROLN]],vlookup_table[],2,FALSE)</f>
        <v>2</v>
      </c>
      <c r="O2226">
        <f>VLOOKUP(Table58[[#This Row],[CONTROLN]],vlookup_table[],4,FALSE)</f>
        <v>5001</v>
      </c>
      <c r="P2226" t="str">
        <f>VLOOKUP(Table58[[#This Row],[CONTROLN]],vlookup_table[],5,FALSE)</f>
        <v/>
      </c>
      <c r="Q2226">
        <f>VLOOKUP(Table58[[#This Row],[CONTROLN]],vlookup_table[],7,FALSE)</f>
        <v>25</v>
      </c>
      <c r="R2226">
        <f t="shared" si="102"/>
        <v>47</v>
      </c>
      <c r="S222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226" t="str">
        <f>IF(Table58[[#This Row],[GENDER]]="M","Hombre","Mujer")</f>
        <v>Mujer</v>
      </c>
      <c r="U2226" t="str">
        <f>_xlfn.CONCAT(Table58[[#This Row],[STATE]]," ", Table58[[#This Row],[DOMAIN]])</f>
        <v xml:space="preserve">FL </v>
      </c>
      <c r="V2226" s="2">
        <f t="shared" ca="1" si="103"/>
        <v>45915</v>
      </c>
      <c r="W2226" s="3">
        <f t="shared" ca="1" si="104"/>
        <v>45915.408431249998</v>
      </c>
      <c r="X2226">
        <f>ROUND(Table58[[#This Row],[AVGGIFT]],1)</f>
        <v>13.8</v>
      </c>
    </row>
    <row r="2227" spans="1:24" x14ac:dyDescent="0.35">
      <c r="A2227">
        <v>163675</v>
      </c>
      <c r="B2227" t="s">
        <v>22</v>
      </c>
      <c r="C2227" t="s">
        <v>109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  <c r="N2227">
        <f>VLOOKUP(Table58[[#This Row],[CONTROLN]],vlookup_table[],2,FALSE)</f>
        <v>0</v>
      </c>
      <c r="O2227">
        <f>VLOOKUP(Table58[[#This Row],[CONTROLN]],vlookup_table[],4,FALSE)</f>
        <v>3501</v>
      </c>
      <c r="P2227" t="str">
        <f>VLOOKUP(Table58[[#This Row],[CONTROLN]],vlookup_table[],5,FALSE)</f>
        <v>U2</v>
      </c>
      <c r="Q2227">
        <f>VLOOKUP(Table58[[#This Row],[CONTROLN]],vlookup_table[],7,FALSE)</f>
        <v>10</v>
      </c>
      <c r="R2227">
        <f t="shared" si="102"/>
        <v>62</v>
      </c>
      <c r="S22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27" t="str">
        <f>IF(Table58[[#This Row],[GENDER]]="M","Hombre","Mujer")</f>
        <v>Mujer</v>
      </c>
      <c r="U2227" t="str">
        <f>_xlfn.CONCAT(Table58[[#This Row],[STATE]]," ", Table58[[#This Row],[DOMAIN]])</f>
        <v>CA U2</v>
      </c>
      <c r="V2227" s="2">
        <f t="shared" ca="1" si="103"/>
        <v>45915</v>
      </c>
      <c r="W2227" s="3">
        <f t="shared" ca="1" si="104"/>
        <v>45915.408431249998</v>
      </c>
      <c r="X2227">
        <f>ROUND(Table58[[#This Row],[AVGGIFT]],1)</f>
        <v>10.9</v>
      </c>
    </row>
    <row r="2228" spans="1:24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  <c r="N2228">
        <f>VLOOKUP(Table58[[#This Row],[CONTROLN]],vlookup_table[],2,FALSE)</f>
        <v>2</v>
      </c>
      <c r="O2228">
        <f>VLOOKUP(Table58[[#This Row],[CONTROLN]],vlookup_table[],4,FALSE)</f>
        <v>1801</v>
      </c>
      <c r="P2228" t="str">
        <f>VLOOKUP(Table58[[#This Row],[CONTROLN]],vlookup_table[],5,FALSE)</f>
        <v>C2</v>
      </c>
      <c r="Q2228">
        <f>VLOOKUP(Table58[[#This Row],[CONTROLN]],vlookup_table[],7,FALSE)</f>
        <v>10</v>
      </c>
      <c r="R2228">
        <f t="shared" si="102"/>
        <v>79</v>
      </c>
      <c r="S22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28" t="str">
        <f>IF(Table58[[#This Row],[GENDER]]="M","Hombre","Mujer")</f>
        <v>Hombre</v>
      </c>
      <c r="U2228" t="str">
        <f>_xlfn.CONCAT(Table58[[#This Row],[STATE]]," ", Table58[[#This Row],[DOMAIN]])</f>
        <v>MT C2</v>
      </c>
      <c r="V2228" s="2">
        <f t="shared" ca="1" si="103"/>
        <v>45915</v>
      </c>
      <c r="W2228" s="3">
        <f t="shared" ca="1" si="104"/>
        <v>45915.408431249998</v>
      </c>
      <c r="X2228">
        <f>ROUND(Table58[[#This Row],[AVGGIFT]],1)</f>
        <v>11.8</v>
      </c>
    </row>
    <row r="2229" spans="1:24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  <c r="N2229">
        <f>VLOOKUP(Table58[[#This Row],[CONTROLN]],vlookup_table[],2,FALSE)</f>
        <v>1</v>
      </c>
      <c r="O2229">
        <f>VLOOKUP(Table58[[#This Row],[CONTROLN]],vlookup_table[],4,FALSE)</f>
        <v>0</v>
      </c>
      <c r="P2229" t="str">
        <f>VLOOKUP(Table58[[#This Row],[CONTROLN]],vlookup_table[],5,FALSE)</f>
        <v>C2</v>
      </c>
      <c r="Q2229">
        <f>VLOOKUP(Table58[[#This Row],[CONTROLN]],vlookup_table[],7,FALSE)</f>
        <v>15</v>
      </c>
      <c r="R2229" t="str">
        <f t="shared" si="102"/>
        <v/>
      </c>
      <c r="S22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29" t="str">
        <f>IF(Table58[[#This Row],[GENDER]]="M","Hombre","Mujer")</f>
        <v>Hombre</v>
      </c>
      <c r="U2229" t="str">
        <f>_xlfn.CONCAT(Table58[[#This Row],[STATE]]," ", Table58[[#This Row],[DOMAIN]])</f>
        <v>TX C2</v>
      </c>
      <c r="V2229" s="2">
        <f t="shared" ca="1" si="103"/>
        <v>45915</v>
      </c>
      <c r="W2229" s="3">
        <f t="shared" ca="1" si="104"/>
        <v>45915.408431249998</v>
      </c>
      <c r="X2229">
        <f>ROUND(Table58[[#This Row],[AVGGIFT]],1)</f>
        <v>10.1</v>
      </c>
    </row>
    <row r="2230" spans="1:24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  <c r="N2230">
        <f>VLOOKUP(Table58[[#This Row],[CONTROLN]],vlookup_table[],2,FALSE)</f>
        <v>0</v>
      </c>
      <c r="O2230">
        <f>VLOOKUP(Table58[[#This Row],[CONTROLN]],vlookup_table[],4,FALSE)</f>
        <v>1107</v>
      </c>
      <c r="P2230" t="str">
        <f>VLOOKUP(Table58[[#This Row],[CONTROLN]],vlookup_table[],5,FALSE)</f>
        <v>U3</v>
      </c>
      <c r="Q2230">
        <f>VLOOKUP(Table58[[#This Row],[CONTROLN]],vlookup_table[],7,FALSE)</f>
        <v>6</v>
      </c>
      <c r="R2230">
        <f t="shared" si="102"/>
        <v>85</v>
      </c>
      <c r="S22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30" t="str">
        <f>IF(Table58[[#This Row],[GENDER]]="M","Hombre","Mujer")</f>
        <v>Hombre</v>
      </c>
      <c r="U2230" t="str">
        <f>_xlfn.CONCAT(Table58[[#This Row],[STATE]]," ", Table58[[#This Row],[DOMAIN]])</f>
        <v>FL U3</v>
      </c>
      <c r="V2230" s="2">
        <f t="shared" ca="1" si="103"/>
        <v>45915</v>
      </c>
      <c r="W2230" s="3">
        <f t="shared" ca="1" si="104"/>
        <v>45915.408431249998</v>
      </c>
      <c r="X2230">
        <f>ROUND(Table58[[#This Row],[AVGGIFT]],1)</f>
        <v>4</v>
      </c>
    </row>
    <row r="2231" spans="1:24" x14ac:dyDescent="0.35">
      <c r="A2231">
        <v>187959</v>
      </c>
      <c r="B2231" t="s">
        <v>18</v>
      </c>
      <c r="C2231" t="s">
        <v>109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  <c r="N2231">
        <f>VLOOKUP(Table58[[#This Row],[CONTROLN]],vlookup_table[],2,FALSE)</f>
        <v>0</v>
      </c>
      <c r="O2231">
        <f>VLOOKUP(Table58[[#This Row],[CONTROLN]],vlookup_table[],4,FALSE)</f>
        <v>0</v>
      </c>
      <c r="P2231" t="str">
        <f>VLOOKUP(Table58[[#This Row],[CONTROLN]],vlookup_table[],5,FALSE)</f>
        <v>T2</v>
      </c>
      <c r="Q2231">
        <f>VLOOKUP(Table58[[#This Row],[CONTROLN]],vlookup_table[],7,FALSE)</f>
        <v>10</v>
      </c>
      <c r="R2231" t="str">
        <f t="shared" si="102"/>
        <v/>
      </c>
      <c r="S22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1" t="str">
        <f>IF(Table58[[#This Row],[GENDER]]="M","Hombre","Mujer")</f>
        <v>Mujer</v>
      </c>
      <c r="U2231" t="str">
        <f>_xlfn.CONCAT(Table58[[#This Row],[STATE]]," ", Table58[[#This Row],[DOMAIN]])</f>
        <v>NC T2</v>
      </c>
      <c r="V2231" s="2">
        <f t="shared" ca="1" si="103"/>
        <v>45915</v>
      </c>
      <c r="W2231" s="3">
        <f t="shared" ca="1" si="104"/>
        <v>45915.408431249998</v>
      </c>
      <c r="X2231">
        <f>ROUND(Table58[[#This Row],[AVGGIFT]],1)</f>
        <v>7.5</v>
      </c>
    </row>
    <row r="2232" spans="1:24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  <c r="N2232">
        <f>VLOOKUP(Table58[[#This Row],[CONTROLN]],vlookup_table[],2,FALSE)</f>
        <v>28</v>
      </c>
      <c r="O2232">
        <f>VLOOKUP(Table58[[#This Row],[CONTROLN]],vlookup_table[],4,FALSE)</f>
        <v>4601</v>
      </c>
      <c r="P2232" t="str">
        <f>VLOOKUP(Table58[[#This Row],[CONTROLN]],vlookup_table[],5,FALSE)</f>
        <v>T2</v>
      </c>
      <c r="Q2232">
        <f>VLOOKUP(Table58[[#This Row],[CONTROLN]],vlookup_table[],7,FALSE)</f>
        <v>20</v>
      </c>
      <c r="R2232">
        <f t="shared" si="102"/>
        <v>51</v>
      </c>
      <c r="S22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2" t="str">
        <f>IF(Table58[[#This Row],[GENDER]]="M","Hombre","Mujer")</f>
        <v>Mujer</v>
      </c>
      <c r="U2232" t="str">
        <f>_xlfn.CONCAT(Table58[[#This Row],[STATE]]," ", Table58[[#This Row],[DOMAIN]])</f>
        <v>IL T2</v>
      </c>
      <c r="V2232" s="2">
        <f t="shared" ca="1" si="103"/>
        <v>45915</v>
      </c>
      <c r="W2232" s="3">
        <f t="shared" ca="1" si="104"/>
        <v>45915.408431249998</v>
      </c>
      <c r="X2232">
        <f>ROUND(Table58[[#This Row],[AVGGIFT]],1)</f>
        <v>16.7</v>
      </c>
    </row>
    <row r="2233" spans="1:24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  <c r="N2233">
        <f>VLOOKUP(Table58[[#This Row],[CONTROLN]],vlookup_table[],2,FALSE)</f>
        <v>0</v>
      </c>
      <c r="O2233">
        <f>VLOOKUP(Table58[[#This Row],[CONTROLN]],vlookup_table[],4,FALSE)</f>
        <v>4508</v>
      </c>
      <c r="P2233" t="str">
        <f>VLOOKUP(Table58[[#This Row],[CONTROLN]],vlookup_table[],5,FALSE)</f>
        <v>T1</v>
      </c>
      <c r="Q2233">
        <f>VLOOKUP(Table58[[#This Row],[CONTROLN]],vlookup_table[],7,FALSE)</f>
        <v>50</v>
      </c>
      <c r="R2233">
        <f t="shared" si="102"/>
        <v>51</v>
      </c>
      <c r="S22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3" t="str">
        <f>IF(Table58[[#This Row],[GENDER]]="M","Hombre","Mujer")</f>
        <v>Mujer</v>
      </c>
      <c r="U2233" t="str">
        <f>_xlfn.CONCAT(Table58[[#This Row],[STATE]]," ", Table58[[#This Row],[DOMAIN]])</f>
        <v>MO T1</v>
      </c>
      <c r="V2233" s="2">
        <f t="shared" ca="1" si="103"/>
        <v>45915</v>
      </c>
      <c r="W2233" s="3">
        <f t="shared" ca="1" si="104"/>
        <v>45915.408431249998</v>
      </c>
      <c r="X2233">
        <f>ROUND(Table58[[#This Row],[AVGGIFT]],1)</f>
        <v>10.3</v>
      </c>
    </row>
    <row r="2234" spans="1:24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  <c r="N2234">
        <f>VLOOKUP(Table58[[#This Row],[CONTROLN]],vlookup_table[],2,FALSE)</f>
        <v>0</v>
      </c>
      <c r="O2234">
        <f>VLOOKUP(Table58[[#This Row],[CONTROLN]],vlookup_table[],4,FALSE)</f>
        <v>5408</v>
      </c>
      <c r="P2234" t="str">
        <f>VLOOKUP(Table58[[#This Row],[CONTROLN]],vlookup_table[],5,FALSE)</f>
        <v>S1</v>
      </c>
      <c r="Q2234">
        <f>VLOOKUP(Table58[[#This Row],[CONTROLN]],vlookup_table[],7,FALSE)</f>
        <v>11</v>
      </c>
      <c r="R2234">
        <f t="shared" si="102"/>
        <v>42</v>
      </c>
      <c r="S22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34" t="str">
        <f>IF(Table58[[#This Row],[GENDER]]="M","Hombre","Mujer")</f>
        <v>Mujer</v>
      </c>
      <c r="U2234" t="str">
        <f>_xlfn.CONCAT(Table58[[#This Row],[STATE]]," ", Table58[[#This Row],[DOMAIN]])</f>
        <v>OR S1</v>
      </c>
      <c r="V2234" s="2">
        <f t="shared" ca="1" si="103"/>
        <v>45915</v>
      </c>
      <c r="W2234" s="3">
        <f t="shared" ca="1" si="104"/>
        <v>45915.408431249998</v>
      </c>
      <c r="X2234">
        <f>ROUND(Table58[[#This Row],[AVGGIFT]],1)</f>
        <v>8.9</v>
      </c>
    </row>
    <row r="2235" spans="1:24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  <c r="N2235">
        <f>VLOOKUP(Table58[[#This Row],[CONTROLN]],vlookup_table[],2,FALSE)</f>
        <v>28</v>
      </c>
      <c r="O2235">
        <f>VLOOKUP(Table58[[#This Row],[CONTROLN]],vlookup_table[],4,FALSE)</f>
        <v>1501</v>
      </c>
      <c r="P2235" t="str">
        <f>VLOOKUP(Table58[[#This Row],[CONTROLN]],vlookup_table[],5,FALSE)</f>
        <v>T1</v>
      </c>
      <c r="Q2235">
        <f>VLOOKUP(Table58[[#This Row],[CONTROLN]],vlookup_table[],7,FALSE)</f>
        <v>50</v>
      </c>
      <c r="R2235">
        <f t="shared" si="102"/>
        <v>82</v>
      </c>
      <c r="S22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5" t="str">
        <f>IF(Table58[[#This Row],[GENDER]]="M","Hombre","Mujer")</f>
        <v>Mujer</v>
      </c>
      <c r="U2235" t="str">
        <f>_xlfn.CONCAT(Table58[[#This Row],[STATE]]," ", Table58[[#This Row],[DOMAIN]])</f>
        <v>HI T1</v>
      </c>
      <c r="V2235" s="2">
        <f t="shared" ca="1" si="103"/>
        <v>45915</v>
      </c>
      <c r="W2235" s="3">
        <f t="shared" ca="1" si="104"/>
        <v>45915.408431249998</v>
      </c>
      <c r="X2235">
        <f>ROUND(Table58[[#This Row],[AVGGIFT]],1)</f>
        <v>8.9</v>
      </c>
    </row>
    <row r="2236" spans="1:24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  <c r="N2236">
        <f>VLOOKUP(Table58[[#This Row],[CONTROLN]],vlookup_table[],2,FALSE)</f>
        <v>0</v>
      </c>
      <c r="O2236">
        <f>VLOOKUP(Table58[[#This Row],[CONTROLN]],vlookup_table[],4,FALSE)</f>
        <v>0</v>
      </c>
      <c r="P2236" t="str">
        <f>VLOOKUP(Table58[[#This Row],[CONTROLN]],vlookup_table[],5,FALSE)</f>
        <v>T3</v>
      </c>
      <c r="Q2236">
        <f>VLOOKUP(Table58[[#This Row],[CONTROLN]],vlookup_table[],7,FALSE)</f>
        <v>25</v>
      </c>
      <c r="R2236" t="str">
        <f t="shared" si="102"/>
        <v/>
      </c>
      <c r="S22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6" t="str">
        <f>IF(Table58[[#This Row],[GENDER]]="M","Hombre","Mujer")</f>
        <v>Mujer</v>
      </c>
      <c r="U2236" t="str">
        <f>_xlfn.CONCAT(Table58[[#This Row],[STATE]]," ", Table58[[#This Row],[DOMAIN]])</f>
        <v>GA T3</v>
      </c>
      <c r="V2236" s="2">
        <f t="shared" ca="1" si="103"/>
        <v>45915</v>
      </c>
      <c r="W2236" s="3">
        <f t="shared" ca="1" si="104"/>
        <v>45915.408431249998</v>
      </c>
      <c r="X2236">
        <f>ROUND(Table58[[#This Row],[AVGGIFT]],1)</f>
        <v>12.5</v>
      </c>
    </row>
    <row r="2237" spans="1:24" x14ac:dyDescent="0.35">
      <c r="A2237">
        <v>20645</v>
      </c>
      <c r="B2237" t="s">
        <v>18</v>
      </c>
      <c r="C2237" t="s">
        <v>17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  <c r="N2237">
        <f>VLOOKUP(Table58[[#This Row],[CONTROLN]],vlookup_table[],2,FALSE)</f>
        <v>0</v>
      </c>
      <c r="O2237">
        <f>VLOOKUP(Table58[[#This Row],[CONTROLN]],vlookup_table[],4,FALSE)</f>
        <v>0</v>
      </c>
      <c r="P2237" t="str">
        <f>VLOOKUP(Table58[[#This Row],[CONTROLN]],vlookup_table[],5,FALSE)</f>
        <v>R3</v>
      </c>
      <c r="Q2237">
        <f>VLOOKUP(Table58[[#This Row],[CONTROLN]],vlookup_table[],7,FALSE)</f>
        <v>10</v>
      </c>
      <c r="R2237" t="str">
        <f t="shared" si="102"/>
        <v/>
      </c>
      <c r="S22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37" t="str">
        <f>IF(Table58[[#This Row],[GENDER]]="M","Hombre","Mujer")</f>
        <v>Mujer</v>
      </c>
      <c r="U2237" t="str">
        <f>_xlfn.CONCAT(Table58[[#This Row],[STATE]]," ", Table58[[#This Row],[DOMAIN]])</f>
        <v>NC R3</v>
      </c>
      <c r="V2237" s="2">
        <f t="shared" ca="1" si="103"/>
        <v>45915</v>
      </c>
      <c r="W2237" s="3">
        <f t="shared" ca="1" si="104"/>
        <v>45915.408431249998</v>
      </c>
      <c r="X2237">
        <f>ROUND(Table58[[#This Row],[AVGGIFT]],1)</f>
        <v>11.3</v>
      </c>
    </row>
    <row r="2238" spans="1:24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  <c r="N2238">
        <f>VLOOKUP(Table58[[#This Row],[CONTROLN]],vlookup_table[],2,FALSE)</f>
        <v>1</v>
      </c>
      <c r="O2238">
        <f>VLOOKUP(Table58[[#This Row],[CONTROLN]],vlookup_table[],4,FALSE)</f>
        <v>1804</v>
      </c>
      <c r="P2238" t="str">
        <f>VLOOKUP(Table58[[#This Row],[CONTROLN]],vlookup_table[],5,FALSE)</f>
        <v>T1</v>
      </c>
      <c r="Q2238">
        <f>VLOOKUP(Table58[[#This Row],[CONTROLN]],vlookup_table[],7,FALSE)</f>
        <v>12</v>
      </c>
      <c r="R2238">
        <f t="shared" si="102"/>
        <v>79</v>
      </c>
      <c r="S22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38" t="str">
        <f>IF(Table58[[#This Row],[GENDER]]="M","Hombre","Mujer")</f>
        <v>Hombre</v>
      </c>
      <c r="U2238" t="str">
        <f>_xlfn.CONCAT(Table58[[#This Row],[STATE]]," ", Table58[[#This Row],[DOMAIN]])</f>
        <v>GA T1</v>
      </c>
      <c r="V2238" s="2">
        <f t="shared" ca="1" si="103"/>
        <v>45915</v>
      </c>
      <c r="W2238" s="3">
        <f t="shared" ca="1" si="104"/>
        <v>45915.408431249998</v>
      </c>
      <c r="X2238">
        <f>ROUND(Table58[[#This Row],[AVGGIFT]],1)</f>
        <v>13</v>
      </c>
    </row>
    <row r="2239" spans="1:24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  <c r="N2239">
        <f>VLOOKUP(Table58[[#This Row],[CONTROLN]],vlookup_table[],2,FALSE)</f>
        <v>0</v>
      </c>
      <c r="O2239">
        <f>VLOOKUP(Table58[[#This Row],[CONTROLN]],vlookup_table[],4,FALSE)</f>
        <v>2701</v>
      </c>
      <c r="P2239" t="str">
        <f>VLOOKUP(Table58[[#This Row],[CONTROLN]],vlookup_table[],5,FALSE)</f>
        <v>R2</v>
      </c>
      <c r="Q2239">
        <f>VLOOKUP(Table58[[#This Row],[CONTROLN]],vlookup_table[],7,FALSE)</f>
        <v>4</v>
      </c>
      <c r="R2239">
        <f t="shared" si="102"/>
        <v>70</v>
      </c>
      <c r="S22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39" t="str">
        <f>IF(Table58[[#This Row],[GENDER]]="M","Hombre","Mujer")</f>
        <v>Mujer</v>
      </c>
      <c r="U2239" t="str">
        <f>_xlfn.CONCAT(Table58[[#This Row],[STATE]]," ", Table58[[#This Row],[DOMAIN]])</f>
        <v>WI R2</v>
      </c>
      <c r="V2239" s="2">
        <f t="shared" ca="1" si="103"/>
        <v>45915</v>
      </c>
      <c r="W2239" s="3">
        <f t="shared" ca="1" si="104"/>
        <v>45915.408431249998</v>
      </c>
      <c r="X2239">
        <f>ROUND(Table58[[#This Row],[AVGGIFT]],1)</f>
        <v>4.5</v>
      </c>
    </row>
    <row r="2240" spans="1:24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  <c r="N2240">
        <f>VLOOKUP(Table58[[#This Row],[CONTROLN]],vlookup_table[],2,FALSE)</f>
        <v>28</v>
      </c>
      <c r="O2240">
        <f>VLOOKUP(Table58[[#This Row],[CONTROLN]],vlookup_table[],4,FALSE)</f>
        <v>4612</v>
      </c>
      <c r="P2240" t="str">
        <f>VLOOKUP(Table58[[#This Row],[CONTROLN]],vlookup_table[],5,FALSE)</f>
        <v>T1</v>
      </c>
      <c r="Q2240">
        <f>VLOOKUP(Table58[[#This Row],[CONTROLN]],vlookup_table[],7,FALSE)</f>
        <v>4</v>
      </c>
      <c r="R2240">
        <f t="shared" si="102"/>
        <v>50</v>
      </c>
      <c r="S22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40" t="str">
        <f>IF(Table58[[#This Row],[GENDER]]="M","Hombre","Mujer")</f>
        <v>Hombre</v>
      </c>
      <c r="U2240" t="str">
        <f>_xlfn.CONCAT(Table58[[#This Row],[STATE]]," ", Table58[[#This Row],[DOMAIN]])</f>
        <v>MS T1</v>
      </c>
      <c r="V2240" s="2">
        <f t="shared" ca="1" si="103"/>
        <v>45915</v>
      </c>
      <c r="W2240" s="3">
        <f t="shared" ca="1" si="104"/>
        <v>45915.408431249998</v>
      </c>
      <c r="X2240">
        <f>ROUND(Table58[[#This Row],[AVGGIFT]],1)</f>
        <v>5.3</v>
      </c>
    </row>
    <row r="2241" spans="1:24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  <c r="N2241">
        <f>VLOOKUP(Table58[[#This Row],[CONTROLN]],vlookup_table[],2,FALSE)</f>
        <v>1</v>
      </c>
      <c r="O2241">
        <f>VLOOKUP(Table58[[#This Row],[CONTROLN]],vlookup_table[],4,FALSE)</f>
        <v>2201</v>
      </c>
      <c r="P2241" t="str">
        <f>VLOOKUP(Table58[[#This Row],[CONTROLN]],vlookup_table[],5,FALSE)</f>
        <v>T2</v>
      </c>
      <c r="Q2241">
        <f>VLOOKUP(Table58[[#This Row],[CONTROLN]],vlookup_table[],7,FALSE)</f>
        <v>5</v>
      </c>
      <c r="R2241">
        <f t="shared" si="102"/>
        <v>75</v>
      </c>
      <c r="S22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41" t="str">
        <f>IF(Table58[[#This Row],[GENDER]]="M","Hombre","Mujer")</f>
        <v>Hombre</v>
      </c>
      <c r="U2241" t="str">
        <f>_xlfn.CONCAT(Table58[[#This Row],[STATE]]," ", Table58[[#This Row],[DOMAIN]])</f>
        <v>MS T2</v>
      </c>
      <c r="V2241" s="2">
        <f t="shared" ca="1" si="103"/>
        <v>45915</v>
      </c>
      <c r="W2241" s="3">
        <f t="shared" ca="1" si="104"/>
        <v>45915.408431249998</v>
      </c>
      <c r="X2241">
        <f>ROUND(Table58[[#This Row],[AVGGIFT]],1)</f>
        <v>4.7</v>
      </c>
    </row>
    <row r="2242" spans="1:24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  <c r="N2242">
        <f>VLOOKUP(Table58[[#This Row],[CONTROLN]],vlookup_table[],2,FALSE)</f>
        <v>2</v>
      </c>
      <c r="O2242">
        <f>VLOOKUP(Table58[[#This Row],[CONTROLN]],vlookup_table[],4,FALSE)</f>
        <v>6301</v>
      </c>
      <c r="P2242" t="str">
        <f>VLOOKUP(Table58[[#This Row],[CONTROLN]],vlookup_table[],5,FALSE)</f>
        <v>S2</v>
      </c>
      <c r="Q2242">
        <f>VLOOKUP(Table58[[#This Row],[CONTROLN]],vlookup_table[],7,FALSE)</f>
        <v>5</v>
      </c>
      <c r="R2242">
        <f t="shared" ref="R2242:R2305" si="105">IF(OR(O2242="",O2242=0),"",(1997-(1900+INT(O2242/100)))-IF(MOD(O2242,100)&gt;6,1,0))</f>
        <v>34</v>
      </c>
      <c r="S22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42" t="str">
        <f>IF(Table58[[#This Row],[GENDER]]="M","Hombre","Mujer")</f>
        <v>Mujer</v>
      </c>
      <c r="U2242" t="str">
        <f>_xlfn.CONCAT(Table58[[#This Row],[STATE]]," ", Table58[[#This Row],[DOMAIN]])</f>
        <v>CA S2</v>
      </c>
      <c r="V2242" s="2">
        <f t="shared" ref="V2242:V2305" ca="1" si="106">TODAY()</f>
        <v>45915</v>
      </c>
      <c r="W2242" s="3">
        <f t="shared" ref="W2242:W2305" ca="1" si="107">NOW()</f>
        <v>45915.408431249998</v>
      </c>
      <c r="X2242">
        <f>ROUND(Table58[[#This Row],[AVGGIFT]],1)</f>
        <v>4.5999999999999996</v>
      </c>
    </row>
    <row r="2243" spans="1:24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  <c r="N2243">
        <f>VLOOKUP(Table58[[#This Row],[CONTROLN]],vlookup_table[],2,FALSE)</f>
        <v>1</v>
      </c>
      <c r="O2243">
        <f>VLOOKUP(Table58[[#This Row],[CONTROLN]],vlookup_table[],4,FALSE)</f>
        <v>1803</v>
      </c>
      <c r="P2243" t="str">
        <f>VLOOKUP(Table58[[#This Row],[CONTROLN]],vlookup_table[],5,FALSE)</f>
        <v>R2</v>
      </c>
      <c r="Q2243">
        <f>VLOOKUP(Table58[[#This Row],[CONTROLN]],vlookup_table[],7,FALSE)</f>
        <v>5</v>
      </c>
      <c r="R2243">
        <f t="shared" si="105"/>
        <v>79</v>
      </c>
      <c r="S22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43" t="str">
        <f>IF(Table58[[#This Row],[GENDER]]="M","Hombre","Mujer")</f>
        <v>Hombre</v>
      </c>
      <c r="U2243" t="str">
        <f>_xlfn.CONCAT(Table58[[#This Row],[STATE]]," ", Table58[[#This Row],[DOMAIN]])</f>
        <v>OR R2</v>
      </c>
      <c r="V2243" s="2">
        <f t="shared" ca="1" si="106"/>
        <v>45915</v>
      </c>
      <c r="W2243" s="3">
        <f t="shared" ca="1" si="107"/>
        <v>45915.408431249998</v>
      </c>
      <c r="X2243">
        <f>ROUND(Table58[[#This Row],[AVGGIFT]],1)</f>
        <v>4</v>
      </c>
    </row>
    <row r="2244" spans="1:24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  <c r="N2244">
        <f>VLOOKUP(Table58[[#This Row],[CONTROLN]],vlookup_table[],2,FALSE)</f>
        <v>1</v>
      </c>
      <c r="O2244">
        <f>VLOOKUP(Table58[[#This Row],[CONTROLN]],vlookup_table[],4,FALSE)</f>
        <v>2601</v>
      </c>
      <c r="P2244" t="str">
        <f>VLOOKUP(Table58[[#This Row],[CONTROLN]],vlookup_table[],5,FALSE)</f>
        <v>U3</v>
      </c>
      <c r="Q2244">
        <f>VLOOKUP(Table58[[#This Row],[CONTROLN]],vlookup_table[],7,FALSE)</f>
        <v>20</v>
      </c>
      <c r="R2244">
        <f t="shared" si="105"/>
        <v>71</v>
      </c>
      <c r="S22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44" t="str">
        <f>IF(Table58[[#This Row],[GENDER]]="M","Hombre","Mujer")</f>
        <v>Hombre</v>
      </c>
      <c r="U2244" t="str">
        <f>_xlfn.CONCAT(Table58[[#This Row],[STATE]]," ", Table58[[#This Row],[DOMAIN]])</f>
        <v>CA U3</v>
      </c>
      <c r="V2244" s="2">
        <f t="shared" ca="1" si="106"/>
        <v>45915</v>
      </c>
      <c r="W2244" s="3">
        <f t="shared" ca="1" si="107"/>
        <v>45915.408431249998</v>
      </c>
      <c r="X2244">
        <f>ROUND(Table58[[#This Row],[AVGGIFT]],1)</f>
        <v>15.2</v>
      </c>
    </row>
    <row r="2245" spans="1:24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  <c r="N2245">
        <f>VLOOKUP(Table58[[#This Row],[CONTROLN]],vlookup_table[],2,FALSE)</f>
        <v>2</v>
      </c>
      <c r="O2245">
        <f>VLOOKUP(Table58[[#This Row],[CONTROLN]],vlookup_table[],4,FALSE)</f>
        <v>3601</v>
      </c>
      <c r="P2245" t="str">
        <f>VLOOKUP(Table58[[#This Row],[CONTROLN]],vlookup_table[],5,FALSE)</f>
        <v>T2</v>
      </c>
      <c r="Q2245">
        <f>VLOOKUP(Table58[[#This Row],[CONTROLN]],vlookup_table[],7,FALSE)</f>
        <v>21</v>
      </c>
      <c r="R2245">
        <f t="shared" si="105"/>
        <v>61</v>
      </c>
      <c r="S22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45" t="str">
        <f>IF(Table58[[#This Row],[GENDER]]="M","Hombre","Mujer")</f>
        <v>Hombre</v>
      </c>
      <c r="U2245" t="str">
        <f>_xlfn.CONCAT(Table58[[#This Row],[STATE]]," ", Table58[[#This Row],[DOMAIN]])</f>
        <v>GA T2</v>
      </c>
      <c r="V2245" s="2">
        <f t="shared" ca="1" si="106"/>
        <v>45915</v>
      </c>
      <c r="W2245" s="3">
        <f t="shared" ca="1" si="107"/>
        <v>45915.408431249998</v>
      </c>
      <c r="X2245">
        <f>ROUND(Table58[[#This Row],[AVGGIFT]],1)</f>
        <v>17.5</v>
      </c>
    </row>
    <row r="2246" spans="1:24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  <c r="N2246">
        <f>VLOOKUP(Table58[[#This Row],[CONTROLN]],vlookup_table[],2,FALSE)</f>
        <v>0</v>
      </c>
      <c r="O2246">
        <f>VLOOKUP(Table58[[#This Row],[CONTROLN]],vlookup_table[],4,FALSE)</f>
        <v>3509</v>
      </c>
      <c r="P2246" t="str">
        <f>VLOOKUP(Table58[[#This Row],[CONTROLN]],vlookup_table[],5,FALSE)</f>
        <v>U1</v>
      </c>
      <c r="Q2246">
        <f>VLOOKUP(Table58[[#This Row],[CONTROLN]],vlookup_table[],7,FALSE)</f>
        <v>15</v>
      </c>
      <c r="R2246">
        <f t="shared" si="105"/>
        <v>61</v>
      </c>
      <c r="S22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46" t="str">
        <f>IF(Table58[[#This Row],[GENDER]]="M","Hombre","Mujer")</f>
        <v>Mujer</v>
      </c>
      <c r="U2246" t="str">
        <f>_xlfn.CONCAT(Table58[[#This Row],[STATE]]," ", Table58[[#This Row],[DOMAIN]])</f>
        <v>CA U1</v>
      </c>
      <c r="V2246" s="2">
        <f t="shared" ca="1" si="106"/>
        <v>45915</v>
      </c>
      <c r="W2246" s="3">
        <f t="shared" ca="1" si="107"/>
        <v>45915.408431249998</v>
      </c>
      <c r="X2246">
        <f>ROUND(Table58[[#This Row],[AVGGIFT]],1)</f>
        <v>9.8000000000000007</v>
      </c>
    </row>
    <row r="2247" spans="1:24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  <c r="N2247">
        <f>VLOOKUP(Table58[[#This Row],[CONTROLN]],vlookup_table[],2,FALSE)</f>
        <v>0</v>
      </c>
      <c r="O2247">
        <f>VLOOKUP(Table58[[#This Row],[CONTROLN]],vlookup_table[],4,FALSE)</f>
        <v>6101</v>
      </c>
      <c r="P2247" t="str">
        <f>VLOOKUP(Table58[[#This Row],[CONTROLN]],vlookup_table[],5,FALSE)</f>
        <v>R2</v>
      </c>
      <c r="Q2247">
        <f>VLOOKUP(Table58[[#This Row],[CONTROLN]],vlookup_table[],7,FALSE)</f>
        <v>10</v>
      </c>
      <c r="R2247">
        <f t="shared" si="105"/>
        <v>36</v>
      </c>
      <c r="S22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47" t="str">
        <f>IF(Table58[[#This Row],[GENDER]]="M","Hombre","Mujer")</f>
        <v>Mujer</v>
      </c>
      <c r="U2247" t="str">
        <f>_xlfn.CONCAT(Table58[[#This Row],[STATE]]," ", Table58[[#This Row],[DOMAIN]])</f>
        <v>WI R2</v>
      </c>
      <c r="V2247" s="2">
        <f t="shared" ca="1" si="106"/>
        <v>45915</v>
      </c>
      <c r="W2247" s="3">
        <f t="shared" ca="1" si="107"/>
        <v>45915.408431249998</v>
      </c>
      <c r="X2247">
        <f>ROUND(Table58[[#This Row],[AVGGIFT]],1)</f>
        <v>9.1</v>
      </c>
    </row>
    <row r="2248" spans="1:24" x14ac:dyDescent="0.35">
      <c r="A2248">
        <v>3553</v>
      </c>
      <c r="B2248" t="s">
        <v>41</v>
      </c>
      <c r="C2248" t="s">
        <v>14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  <c r="N2248">
        <f>VLOOKUP(Table58[[#This Row],[CONTROLN]],vlookup_table[],2,FALSE)</f>
        <v>1</v>
      </c>
      <c r="O2248">
        <f>VLOOKUP(Table58[[#This Row],[CONTROLN]],vlookup_table[],4,FALSE)</f>
        <v>1601</v>
      </c>
      <c r="P2248" t="str">
        <f>VLOOKUP(Table58[[#This Row],[CONTROLN]],vlookup_table[],5,FALSE)</f>
        <v>S2</v>
      </c>
      <c r="Q2248">
        <f>VLOOKUP(Table58[[#This Row],[CONTROLN]],vlookup_table[],7,FALSE)</f>
        <v>20</v>
      </c>
      <c r="R2248">
        <f t="shared" si="105"/>
        <v>81</v>
      </c>
      <c r="S22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48" t="str">
        <f>IF(Table58[[#This Row],[GENDER]]="M","Hombre","Mujer")</f>
        <v>Hombre</v>
      </c>
      <c r="U2248" t="str">
        <f>_xlfn.CONCAT(Table58[[#This Row],[STATE]]," ", Table58[[#This Row],[DOMAIN]])</f>
        <v>WA S2</v>
      </c>
      <c r="V2248" s="2">
        <f t="shared" ca="1" si="106"/>
        <v>45915</v>
      </c>
      <c r="W2248" s="3">
        <f t="shared" ca="1" si="107"/>
        <v>45915.408431249998</v>
      </c>
      <c r="X2248">
        <f>ROUND(Table58[[#This Row],[AVGGIFT]],1)</f>
        <v>16.3</v>
      </c>
    </row>
    <row r="2249" spans="1:24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  <c r="N2249">
        <f>VLOOKUP(Table58[[#This Row],[CONTROLN]],vlookup_table[],2,FALSE)</f>
        <v>0</v>
      </c>
      <c r="O2249">
        <f>VLOOKUP(Table58[[#This Row],[CONTROLN]],vlookup_table[],4,FALSE)</f>
        <v>3803</v>
      </c>
      <c r="P2249" t="str">
        <f>VLOOKUP(Table58[[#This Row],[CONTROLN]],vlookup_table[],5,FALSE)</f>
        <v>C3</v>
      </c>
      <c r="Q2249">
        <f>VLOOKUP(Table58[[#This Row],[CONTROLN]],vlookup_table[],7,FALSE)</f>
        <v>5</v>
      </c>
      <c r="R2249">
        <f t="shared" si="105"/>
        <v>59</v>
      </c>
      <c r="S22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49" t="str">
        <f>IF(Table58[[#This Row],[GENDER]]="M","Hombre","Mujer")</f>
        <v>Mujer</v>
      </c>
      <c r="U2249" t="str">
        <f>_xlfn.CONCAT(Table58[[#This Row],[STATE]]," ", Table58[[#This Row],[DOMAIN]])</f>
        <v>IN C3</v>
      </c>
      <c r="V2249" s="2">
        <f t="shared" ca="1" si="106"/>
        <v>45915</v>
      </c>
      <c r="W2249" s="3">
        <f t="shared" ca="1" si="107"/>
        <v>45915.408431249998</v>
      </c>
      <c r="X2249">
        <f>ROUND(Table58[[#This Row],[AVGGIFT]],1)</f>
        <v>3.2</v>
      </c>
    </row>
    <row r="2250" spans="1:24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  <c r="N2250">
        <f>VLOOKUP(Table58[[#This Row],[CONTROLN]],vlookup_table[],2,FALSE)</f>
        <v>0</v>
      </c>
      <c r="O2250">
        <f>VLOOKUP(Table58[[#This Row],[CONTROLN]],vlookup_table[],4,FALSE)</f>
        <v>0</v>
      </c>
      <c r="P2250" t="str">
        <f>VLOOKUP(Table58[[#This Row],[CONTROLN]],vlookup_table[],5,FALSE)</f>
        <v>T2</v>
      </c>
      <c r="Q2250">
        <f>VLOOKUP(Table58[[#This Row],[CONTROLN]],vlookup_table[],7,FALSE)</f>
        <v>3</v>
      </c>
      <c r="R2250" t="str">
        <f t="shared" si="105"/>
        <v/>
      </c>
      <c r="S22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50" t="str">
        <f>IF(Table58[[#This Row],[GENDER]]="M","Hombre","Mujer")</f>
        <v>Mujer</v>
      </c>
      <c r="U2250" t="str">
        <f>_xlfn.CONCAT(Table58[[#This Row],[STATE]]," ", Table58[[#This Row],[DOMAIN]])</f>
        <v>MI T2</v>
      </c>
      <c r="V2250" s="2">
        <f t="shared" ca="1" si="106"/>
        <v>45915</v>
      </c>
      <c r="W2250" s="3">
        <f t="shared" ca="1" si="107"/>
        <v>45915.408431249998</v>
      </c>
      <c r="X2250">
        <f>ROUND(Table58[[#This Row],[AVGGIFT]],1)</f>
        <v>4.5999999999999996</v>
      </c>
    </row>
    <row r="2251" spans="1:24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  <c r="N2251">
        <f>VLOOKUP(Table58[[#This Row],[CONTROLN]],vlookup_table[],2,FALSE)</f>
        <v>0</v>
      </c>
      <c r="O2251">
        <f>VLOOKUP(Table58[[#This Row],[CONTROLN]],vlookup_table[],4,FALSE)</f>
        <v>2009</v>
      </c>
      <c r="P2251" t="str">
        <f>VLOOKUP(Table58[[#This Row],[CONTROLN]],vlookup_table[],5,FALSE)</f>
        <v>C1</v>
      </c>
      <c r="Q2251">
        <f>VLOOKUP(Table58[[#This Row],[CONTROLN]],vlookup_table[],7,FALSE)</f>
        <v>38</v>
      </c>
      <c r="R2251">
        <f t="shared" si="105"/>
        <v>76</v>
      </c>
      <c r="S22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51" t="str">
        <f>IF(Table58[[#This Row],[GENDER]]="M","Hombre","Mujer")</f>
        <v>Mujer</v>
      </c>
      <c r="U2251" t="str">
        <f>_xlfn.CONCAT(Table58[[#This Row],[STATE]]," ", Table58[[#This Row],[DOMAIN]])</f>
        <v>GA C1</v>
      </c>
      <c r="V2251" s="2">
        <f t="shared" ca="1" si="106"/>
        <v>45915</v>
      </c>
      <c r="W2251" s="3">
        <f t="shared" ca="1" si="107"/>
        <v>45915.408431249998</v>
      </c>
      <c r="X2251">
        <f>ROUND(Table58[[#This Row],[AVGGIFT]],1)</f>
        <v>17.399999999999999</v>
      </c>
    </row>
    <row r="2252" spans="1:24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  <c r="N2252">
        <f>VLOOKUP(Table58[[#This Row],[CONTROLN]],vlookup_table[],2,FALSE)</f>
        <v>0</v>
      </c>
      <c r="O2252">
        <f>VLOOKUP(Table58[[#This Row],[CONTROLN]],vlookup_table[],4,FALSE)</f>
        <v>1901</v>
      </c>
      <c r="P2252" t="str">
        <f>VLOOKUP(Table58[[#This Row],[CONTROLN]],vlookup_table[],5,FALSE)</f>
        <v>S2</v>
      </c>
      <c r="Q2252">
        <f>VLOOKUP(Table58[[#This Row],[CONTROLN]],vlookup_table[],7,FALSE)</f>
        <v>17</v>
      </c>
      <c r="R2252">
        <f t="shared" si="105"/>
        <v>78</v>
      </c>
      <c r="S22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52" t="str">
        <f>IF(Table58[[#This Row],[GENDER]]="M","Hombre","Mujer")</f>
        <v>Mujer</v>
      </c>
      <c r="U2252" t="str">
        <f>_xlfn.CONCAT(Table58[[#This Row],[STATE]]," ", Table58[[#This Row],[DOMAIN]])</f>
        <v>OR S2</v>
      </c>
      <c r="V2252" s="2">
        <f t="shared" ca="1" si="106"/>
        <v>45915</v>
      </c>
      <c r="W2252" s="3">
        <f t="shared" ca="1" si="107"/>
        <v>45915.408431249998</v>
      </c>
      <c r="X2252">
        <f>ROUND(Table58[[#This Row],[AVGGIFT]],1)</f>
        <v>15.8</v>
      </c>
    </row>
    <row r="2253" spans="1:24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  <c r="N2253">
        <f>VLOOKUP(Table58[[#This Row],[CONTROLN]],vlookup_table[],2,FALSE)</f>
        <v>2</v>
      </c>
      <c r="O2253">
        <f>VLOOKUP(Table58[[#This Row],[CONTROLN]],vlookup_table[],4,FALSE)</f>
        <v>0</v>
      </c>
      <c r="P2253" t="str">
        <f>VLOOKUP(Table58[[#This Row],[CONTROLN]],vlookup_table[],5,FALSE)</f>
        <v>T2</v>
      </c>
      <c r="Q2253">
        <f>VLOOKUP(Table58[[#This Row],[CONTROLN]],vlookup_table[],7,FALSE)</f>
        <v>3</v>
      </c>
      <c r="R2253" t="str">
        <f t="shared" si="105"/>
        <v/>
      </c>
      <c r="S22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53" t="str">
        <f>IF(Table58[[#This Row],[GENDER]]="M","Hombre","Mujer")</f>
        <v>Hombre</v>
      </c>
      <c r="U2253" t="str">
        <f>_xlfn.CONCAT(Table58[[#This Row],[STATE]]," ", Table58[[#This Row],[DOMAIN]])</f>
        <v>MI T2</v>
      </c>
      <c r="V2253" s="2">
        <f t="shared" ca="1" si="106"/>
        <v>45915</v>
      </c>
      <c r="W2253" s="3">
        <f t="shared" ca="1" si="107"/>
        <v>45915.408431249998</v>
      </c>
      <c r="X2253">
        <f>ROUND(Table58[[#This Row],[AVGGIFT]],1)</f>
        <v>4</v>
      </c>
    </row>
    <row r="2254" spans="1:24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  <c r="N2254">
        <f>VLOOKUP(Table58[[#This Row],[CONTROLN]],vlookup_table[],2,FALSE)</f>
        <v>1</v>
      </c>
      <c r="O2254">
        <f>VLOOKUP(Table58[[#This Row],[CONTROLN]],vlookup_table[],4,FALSE)</f>
        <v>4601</v>
      </c>
      <c r="P2254" t="str">
        <f>VLOOKUP(Table58[[#This Row],[CONTROLN]],vlookup_table[],5,FALSE)</f>
        <v>S1</v>
      </c>
      <c r="Q2254">
        <f>VLOOKUP(Table58[[#This Row],[CONTROLN]],vlookup_table[],7,FALSE)</f>
        <v>25</v>
      </c>
      <c r="R2254">
        <f t="shared" si="105"/>
        <v>51</v>
      </c>
      <c r="S22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54" t="str">
        <f>IF(Table58[[#This Row],[GENDER]]="M","Hombre","Mujer")</f>
        <v>Hombre</v>
      </c>
      <c r="U2254" t="str">
        <f>_xlfn.CONCAT(Table58[[#This Row],[STATE]]," ", Table58[[#This Row],[DOMAIN]])</f>
        <v>KS S1</v>
      </c>
      <c r="V2254" s="2">
        <f t="shared" ca="1" si="106"/>
        <v>45915</v>
      </c>
      <c r="W2254" s="3">
        <f t="shared" ca="1" si="107"/>
        <v>45915.408431249998</v>
      </c>
      <c r="X2254">
        <f>ROUND(Table58[[#This Row],[AVGGIFT]],1)</f>
        <v>6.5</v>
      </c>
    </row>
    <row r="2255" spans="1:24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  <c r="N2255">
        <f>VLOOKUP(Table58[[#This Row],[CONTROLN]],vlookup_table[],2,FALSE)</f>
        <v>28</v>
      </c>
      <c r="O2255">
        <f>VLOOKUP(Table58[[#This Row],[CONTROLN]],vlookup_table[],4,FALSE)</f>
        <v>2201</v>
      </c>
      <c r="P2255" t="str">
        <f>VLOOKUP(Table58[[#This Row],[CONTROLN]],vlookup_table[],5,FALSE)</f>
        <v>S1</v>
      </c>
      <c r="Q2255">
        <f>VLOOKUP(Table58[[#This Row],[CONTROLN]],vlookup_table[],7,FALSE)</f>
        <v>28</v>
      </c>
      <c r="R2255">
        <f t="shared" si="105"/>
        <v>75</v>
      </c>
      <c r="S22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55" t="str">
        <f>IF(Table58[[#This Row],[GENDER]]="M","Hombre","Mujer")</f>
        <v>Mujer</v>
      </c>
      <c r="U2255" t="str">
        <f>_xlfn.CONCAT(Table58[[#This Row],[STATE]]," ", Table58[[#This Row],[DOMAIN]])</f>
        <v>GA S1</v>
      </c>
      <c r="V2255" s="2">
        <f t="shared" ca="1" si="106"/>
        <v>45915</v>
      </c>
      <c r="W2255" s="3">
        <f t="shared" ca="1" si="107"/>
        <v>45915.408431249998</v>
      </c>
      <c r="X2255">
        <f>ROUND(Table58[[#This Row],[AVGGIFT]],1)</f>
        <v>20.3</v>
      </c>
    </row>
    <row r="2256" spans="1:24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  <c r="N2256">
        <f>VLOOKUP(Table58[[#This Row],[CONTROLN]],vlookup_table[],2,FALSE)</f>
        <v>0</v>
      </c>
      <c r="O2256">
        <f>VLOOKUP(Table58[[#This Row],[CONTROLN]],vlookup_table[],4,FALSE)</f>
        <v>4501</v>
      </c>
      <c r="P2256" t="str">
        <f>VLOOKUP(Table58[[#This Row],[CONTROLN]],vlookup_table[],5,FALSE)</f>
        <v>R2</v>
      </c>
      <c r="Q2256">
        <f>VLOOKUP(Table58[[#This Row],[CONTROLN]],vlookup_table[],7,FALSE)</f>
        <v>25</v>
      </c>
      <c r="R2256">
        <f t="shared" si="105"/>
        <v>52</v>
      </c>
      <c r="S22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56" t="str">
        <f>IF(Table58[[#This Row],[GENDER]]="M","Hombre","Mujer")</f>
        <v>Hombre</v>
      </c>
      <c r="U2256" t="str">
        <f>_xlfn.CONCAT(Table58[[#This Row],[STATE]]," ", Table58[[#This Row],[DOMAIN]])</f>
        <v>SC R2</v>
      </c>
      <c r="V2256" s="2">
        <f t="shared" ca="1" si="106"/>
        <v>45915</v>
      </c>
      <c r="W2256" s="3">
        <f t="shared" ca="1" si="107"/>
        <v>45915.408431249998</v>
      </c>
      <c r="X2256">
        <f>ROUND(Table58[[#This Row],[AVGGIFT]],1)</f>
        <v>25</v>
      </c>
    </row>
    <row r="2257" spans="1:24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  <c r="N2257">
        <f>VLOOKUP(Table58[[#This Row],[CONTROLN]],vlookup_table[],2,FALSE)</f>
        <v>28</v>
      </c>
      <c r="O2257">
        <f>VLOOKUP(Table58[[#This Row],[CONTROLN]],vlookup_table[],4,FALSE)</f>
        <v>5401</v>
      </c>
      <c r="P2257" t="str">
        <f>VLOOKUP(Table58[[#This Row],[CONTROLN]],vlookup_table[],5,FALSE)</f>
        <v>R2</v>
      </c>
      <c r="Q2257">
        <f>VLOOKUP(Table58[[#This Row],[CONTROLN]],vlookup_table[],7,FALSE)</f>
        <v>15</v>
      </c>
      <c r="R2257">
        <f t="shared" si="105"/>
        <v>43</v>
      </c>
      <c r="S22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57" t="str">
        <f>IF(Table58[[#This Row],[GENDER]]="M","Hombre","Mujer")</f>
        <v>Mujer</v>
      </c>
      <c r="U2257" t="str">
        <f>_xlfn.CONCAT(Table58[[#This Row],[STATE]]," ", Table58[[#This Row],[DOMAIN]])</f>
        <v>CA R2</v>
      </c>
      <c r="V2257" s="2">
        <f t="shared" ca="1" si="106"/>
        <v>45915</v>
      </c>
      <c r="W2257" s="3">
        <f t="shared" ca="1" si="107"/>
        <v>45915.408431249998</v>
      </c>
      <c r="X2257">
        <f>ROUND(Table58[[#This Row],[AVGGIFT]],1)</f>
        <v>15</v>
      </c>
    </row>
    <row r="2258" spans="1:24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  <c r="N2258">
        <f>VLOOKUP(Table58[[#This Row],[CONTROLN]],vlookup_table[],2,FALSE)</f>
        <v>28</v>
      </c>
      <c r="O2258">
        <f>VLOOKUP(Table58[[#This Row],[CONTROLN]],vlookup_table[],4,FALSE)</f>
        <v>5201</v>
      </c>
      <c r="P2258" t="str">
        <f>VLOOKUP(Table58[[#This Row],[CONTROLN]],vlookup_table[],5,FALSE)</f>
        <v>T2</v>
      </c>
      <c r="Q2258">
        <f>VLOOKUP(Table58[[#This Row],[CONTROLN]],vlookup_table[],7,FALSE)</f>
        <v>25</v>
      </c>
      <c r="R2258">
        <f t="shared" si="105"/>
        <v>45</v>
      </c>
      <c r="S22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58" t="str">
        <f>IF(Table58[[#This Row],[GENDER]]="M","Hombre","Mujer")</f>
        <v>Mujer</v>
      </c>
      <c r="U2258" t="str">
        <f>_xlfn.CONCAT(Table58[[#This Row],[STATE]]," ", Table58[[#This Row],[DOMAIN]])</f>
        <v>UT T2</v>
      </c>
      <c r="V2258" s="2">
        <f t="shared" ca="1" si="106"/>
        <v>45915</v>
      </c>
      <c r="W2258" s="3">
        <f t="shared" ca="1" si="107"/>
        <v>45915.408431249998</v>
      </c>
      <c r="X2258">
        <f>ROUND(Table58[[#This Row],[AVGGIFT]],1)</f>
        <v>8.1999999999999993</v>
      </c>
    </row>
    <row r="2259" spans="1:24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  <c r="N2259">
        <f>VLOOKUP(Table58[[#This Row],[CONTROLN]],vlookup_table[],2,FALSE)</f>
        <v>2</v>
      </c>
      <c r="O2259">
        <f>VLOOKUP(Table58[[#This Row],[CONTROLN]],vlookup_table[],4,FALSE)</f>
        <v>0</v>
      </c>
      <c r="P2259" t="str">
        <f>VLOOKUP(Table58[[#This Row],[CONTROLN]],vlookup_table[],5,FALSE)</f>
        <v>T2</v>
      </c>
      <c r="Q2259">
        <f>VLOOKUP(Table58[[#This Row],[CONTROLN]],vlookup_table[],7,FALSE)</f>
        <v>15</v>
      </c>
      <c r="R2259" t="str">
        <f t="shared" si="105"/>
        <v/>
      </c>
      <c r="S22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59" t="str">
        <f>IF(Table58[[#This Row],[GENDER]]="M","Hombre","Mujer")</f>
        <v>Mujer</v>
      </c>
      <c r="U2259" t="str">
        <f>_xlfn.CONCAT(Table58[[#This Row],[STATE]]," ", Table58[[#This Row],[DOMAIN]])</f>
        <v>CA T2</v>
      </c>
      <c r="V2259" s="2">
        <f t="shared" ca="1" si="106"/>
        <v>45915</v>
      </c>
      <c r="W2259" s="3">
        <f t="shared" ca="1" si="107"/>
        <v>45915.408431249998</v>
      </c>
      <c r="X2259">
        <f>ROUND(Table58[[#This Row],[AVGGIFT]],1)</f>
        <v>6.1</v>
      </c>
    </row>
    <row r="2260" spans="1:24" x14ac:dyDescent="0.35">
      <c r="A2260">
        <v>168317</v>
      </c>
      <c r="B2260" t="s">
        <v>22</v>
      </c>
      <c r="C2260" t="s">
        <v>109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  <c r="N2260">
        <f>VLOOKUP(Table58[[#This Row],[CONTROLN]],vlookup_table[],2,FALSE)</f>
        <v>0</v>
      </c>
      <c r="O2260">
        <f>VLOOKUP(Table58[[#This Row],[CONTROLN]],vlookup_table[],4,FALSE)</f>
        <v>0</v>
      </c>
      <c r="P2260" t="str">
        <f>VLOOKUP(Table58[[#This Row],[CONTROLN]],vlookup_table[],5,FALSE)</f>
        <v>U1</v>
      </c>
      <c r="Q2260">
        <f>VLOOKUP(Table58[[#This Row],[CONTROLN]],vlookup_table[],7,FALSE)</f>
        <v>13</v>
      </c>
      <c r="R2260" t="str">
        <f t="shared" si="105"/>
        <v/>
      </c>
      <c r="S22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60" t="str">
        <f>IF(Table58[[#This Row],[GENDER]]="M","Hombre","Mujer")</f>
        <v>Mujer</v>
      </c>
      <c r="U2260" t="str">
        <f>_xlfn.CONCAT(Table58[[#This Row],[STATE]]," ", Table58[[#This Row],[DOMAIN]])</f>
        <v>CA U1</v>
      </c>
      <c r="V2260" s="2">
        <f t="shared" ca="1" si="106"/>
        <v>45915</v>
      </c>
      <c r="W2260" s="3">
        <f t="shared" ca="1" si="107"/>
        <v>45915.408431249998</v>
      </c>
      <c r="X2260">
        <f>ROUND(Table58[[#This Row],[AVGGIFT]],1)</f>
        <v>8</v>
      </c>
    </row>
    <row r="2261" spans="1:24" x14ac:dyDescent="0.35">
      <c r="A2261">
        <v>159553</v>
      </c>
      <c r="B2261" t="s">
        <v>41</v>
      </c>
      <c r="C2261" t="s">
        <v>14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  <c r="N2261">
        <f>VLOOKUP(Table58[[#This Row],[CONTROLN]],vlookup_table[],2,FALSE)</f>
        <v>1</v>
      </c>
      <c r="O2261">
        <f>VLOOKUP(Table58[[#This Row],[CONTROLN]],vlookup_table[],4,FALSE)</f>
        <v>3601</v>
      </c>
      <c r="P2261" t="str">
        <f>VLOOKUP(Table58[[#This Row],[CONTROLN]],vlookup_table[],5,FALSE)</f>
        <v>R2</v>
      </c>
      <c r="Q2261">
        <f>VLOOKUP(Table58[[#This Row],[CONTROLN]],vlookup_table[],7,FALSE)</f>
        <v>7</v>
      </c>
      <c r="R2261">
        <f t="shared" si="105"/>
        <v>61</v>
      </c>
      <c r="S22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61" t="str">
        <f>IF(Table58[[#This Row],[GENDER]]="M","Hombre","Mujer")</f>
        <v>Hombre</v>
      </c>
      <c r="U2261" t="str">
        <f>_xlfn.CONCAT(Table58[[#This Row],[STATE]]," ", Table58[[#This Row],[DOMAIN]])</f>
        <v>WA R2</v>
      </c>
      <c r="V2261" s="2">
        <f t="shared" ca="1" si="106"/>
        <v>45915</v>
      </c>
      <c r="W2261" s="3">
        <f t="shared" ca="1" si="107"/>
        <v>45915.408431249998</v>
      </c>
      <c r="X2261">
        <f>ROUND(Table58[[#This Row],[AVGGIFT]],1)</f>
        <v>5.3</v>
      </c>
    </row>
    <row r="2262" spans="1:24" x14ac:dyDescent="0.35">
      <c r="A2262">
        <v>56049</v>
      </c>
      <c r="B2262" t="s">
        <v>63</v>
      </c>
      <c r="C2262" t="s">
        <v>17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  <c r="N2262">
        <f>VLOOKUP(Table58[[#This Row],[CONTROLN]],vlookup_table[],2,FALSE)</f>
        <v>0</v>
      </c>
      <c r="O2262">
        <f>VLOOKUP(Table58[[#This Row],[CONTROLN]],vlookup_table[],4,FALSE)</f>
        <v>2709</v>
      </c>
      <c r="P2262" t="str">
        <f>VLOOKUP(Table58[[#This Row],[CONTROLN]],vlookup_table[],5,FALSE)</f>
        <v>R2</v>
      </c>
      <c r="Q2262">
        <f>VLOOKUP(Table58[[#This Row],[CONTROLN]],vlookup_table[],7,FALSE)</f>
        <v>14</v>
      </c>
      <c r="R2262">
        <f t="shared" si="105"/>
        <v>69</v>
      </c>
      <c r="S22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62" t="str">
        <f>IF(Table58[[#This Row],[GENDER]]="M","Hombre","Mujer")</f>
        <v>Mujer</v>
      </c>
      <c r="U2262" t="str">
        <f>_xlfn.CONCAT(Table58[[#This Row],[STATE]]," ", Table58[[#This Row],[DOMAIN]])</f>
        <v>MS R2</v>
      </c>
      <c r="V2262" s="2">
        <f t="shared" ca="1" si="106"/>
        <v>45915</v>
      </c>
      <c r="W2262" s="3">
        <f t="shared" ca="1" si="107"/>
        <v>45915.408431249998</v>
      </c>
      <c r="X2262">
        <f>ROUND(Table58[[#This Row],[AVGGIFT]],1)</f>
        <v>9.5</v>
      </c>
    </row>
    <row r="2263" spans="1:24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  <c r="N2263">
        <f>VLOOKUP(Table58[[#This Row],[CONTROLN]],vlookup_table[],2,FALSE)</f>
        <v>1</v>
      </c>
      <c r="O2263">
        <f>VLOOKUP(Table58[[#This Row],[CONTROLN]],vlookup_table[],4,FALSE)</f>
        <v>3506</v>
      </c>
      <c r="P2263" t="str">
        <f>VLOOKUP(Table58[[#This Row],[CONTROLN]],vlookup_table[],5,FALSE)</f>
        <v>T2</v>
      </c>
      <c r="Q2263">
        <f>VLOOKUP(Table58[[#This Row],[CONTROLN]],vlookup_table[],7,FALSE)</f>
        <v>12</v>
      </c>
      <c r="R2263">
        <f t="shared" si="105"/>
        <v>62</v>
      </c>
      <c r="S22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63" t="str">
        <f>IF(Table58[[#This Row],[GENDER]]="M","Hombre","Mujer")</f>
        <v>Hombre</v>
      </c>
      <c r="U2263" t="str">
        <f>_xlfn.CONCAT(Table58[[#This Row],[STATE]]," ", Table58[[#This Row],[DOMAIN]])</f>
        <v>IN T2</v>
      </c>
      <c r="V2263" s="2">
        <f t="shared" ca="1" si="106"/>
        <v>45915</v>
      </c>
      <c r="W2263" s="3">
        <f t="shared" ca="1" si="107"/>
        <v>45915.408431249998</v>
      </c>
      <c r="X2263">
        <f>ROUND(Table58[[#This Row],[AVGGIFT]],1)</f>
        <v>5.6</v>
      </c>
    </row>
    <row r="2264" spans="1:24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  <c r="N2264">
        <f>VLOOKUP(Table58[[#This Row],[CONTROLN]],vlookup_table[],2,FALSE)</f>
        <v>1</v>
      </c>
      <c r="O2264">
        <f>VLOOKUP(Table58[[#This Row],[CONTROLN]],vlookup_table[],4,FALSE)</f>
        <v>0</v>
      </c>
      <c r="P2264" t="str">
        <f>VLOOKUP(Table58[[#This Row],[CONTROLN]],vlookup_table[],5,FALSE)</f>
        <v>R2</v>
      </c>
      <c r="Q2264">
        <f>VLOOKUP(Table58[[#This Row],[CONTROLN]],vlookup_table[],7,FALSE)</f>
        <v>20</v>
      </c>
      <c r="R2264" t="str">
        <f t="shared" si="105"/>
        <v/>
      </c>
      <c r="S22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64" t="str">
        <f>IF(Table58[[#This Row],[GENDER]]="M","Hombre","Mujer")</f>
        <v>Hombre</v>
      </c>
      <c r="U2264" t="str">
        <f>_xlfn.CONCAT(Table58[[#This Row],[STATE]]," ", Table58[[#This Row],[DOMAIN]])</f>
        <v>IN R2</v>
      </c>
      <c r="V2264" s="2">
        <f t="shared" ca="1" si="106"/>
        <v>45915</v>
      </c>
      <c r="W2264" s="3">
        <f t="shared" ca="1" si="107"/>
        <v>45915.408431249998</v>
      </c>
      <c r="X2264">
        <f>ROUND(Table58[[#This Row],[AVGGIFT]],1)</f>
        <v>13.4</v>
      </c>
    </row>
    <row r="2265" spans="1:24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  <c r="N2265">
        <f>VLOOKUP(Table58[[#This Row],[CONTROLN]],vlookup_table[],2,FALSE)</f>
        <v>0</v>
      </c>
      <c r="O2265">
        <f>VLOOKUP(Table58[[#This Row],[CONTROLN]],vlookup_table[],4,FALSE)</f>
        <v>4901</v>
      </c>
      <c r="P2265" t="str">
        <f>VLOOKUP(Table58[[#This Row],[CONTROLN]],vlookup_table[],5,FALSE)</f>
        <v>C1</v>
      </c>
      <c r="Q2265">
        <f>VLOOKUP(Table58[[#This Row],[CONTROLN]],vlookup_table[],7,FALSE)</f>
        <v>4</v>
      </c>
      <c r="R2265">
        <f t="shared" si="105"/>
        <v>48</v>
      </c>
      <c r="S22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65" t="str">
        <f>IF(Table58[[#This Row],[GENDER]]="M","Hombre","Mujer")</f>
        <v>Mujer</v>
      </c>
      <c r="U2265" t="str">
        <f>_xlfn.CONCAT(Table58[[#This Row],[STATE]]," ", Table58[[#This Row],[DOMAIN]])</f>
        <v>CA C1</v>
      </c>
      <c r="V2265" s="2">
        <f t="shared" ca="1" si="106"/>
        <v>45915</v>
      </c>
      <c r="W2265" s="3">
        <f t="shared" ca="1" si="107"/>
        <v>45915.408431249998</v>
      </c>
      <c r="X2265">
        <f>ROUND(Table58[[#This Row],[AVGGIFT]],1)</f>
        <v>3.4</v>
      </c>
    </row>
    <row r="2266" spans="1:24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  <c r="N2266">
        <f>VLOOKUP(Table58[[#This Row],[CONTROLN]],vlookup_table[],2,FALSE)</f>
        <v>0</v>
      </c>
      <c r="O2266">
        <f>VLOOKUP(Table58[[#This Row],[CONTROLN]],vlookup_table[],4,FALSE)</f>
        <v>3001</v>
      </c>
      <c r="P2266" t="str">
        <f>VLOOKUP(Table58[[#This Row],[CONTROLN]],vlookup_table[],5,FALSE)</f>
        <v>S2</v>
      </c>
      <c r="Q2266">
        <f>VLOOKUP(Table58[[#This Row],[CONTROLN]],vlookup_table[],7,FALSE)</f>
        <v>10</v>
      </c>
      <c r="R2266">
        <f t="shared" si="105"/>
        <v>67</v>
      </c>
      <c r="S22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66" t="str">
        <f>IF(Table58[[#This Row],[GENDER]]="M","Hombre","Mujer")</f>
        <v>Mujer</v>
      </c>
      <c r="U2266" t="str">
        <f>_xlfn.CONCAT(Table58[[#This Row],[STATE]]," ", Table58[[#This Row],[DOMAIN]])</f>
        <v>CA S2</v>
      </c>
      <c r="V2266" s="2">
        <f t="shared" ca="1" si="106"/>
        <v>45915</v>
      </c>
      <c r="W2266" s="3">
        <f t="shared" ca="1" si="107"/>
        <v>45915.408431249998</v>
      </c>
      <c r="X2266">
        <f>ROUND(Table58[[#This Row],[AVGGIFT]],1)</f>
        <v>6.8</v>
      </c>
    </row>
    <row r="2267" spans="1:24" x14ac:dyDescent="0.35">
      <c r="A2267">
        <v>118367</v>
      </c>
      <c r="B2267" t="s">
        <v>21</v>
      </c>
      <c r="C2267" t="s">
        <v>109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  <c r="N2267">
        <f>VLOOKUP(Table58[[#This Row],[CONTROLN]],vlookup_table[],2,FALSE)</f>
        <v>1</v>
      </c>
      <c r="O2267">
        <f>VLOOKUP(Table58[[#This Row],[CONTROLN]],vlookup_table[],4,FALSE)</f>
        <v>3701</v>
      </c>
      <c r="P2267" t="str">
        <f>VLOOKUP(Table58[[#This Row],[CONTROLN]],vlookup_table[],5,FALSE)</f>
        <v>R2</v>
      </c>
      <c r="Q2267">
        <f>VLOOKUP(Table58[[#This Row],[CONTROLN]],vlookup_table[],7,FALSE)</f>
        <v>19</v>
      </c>
      <c r="R2267">
        <f t="shared" si="105"/>
        <v>60</v>
      </c>
      <c r="S22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67" t="str">
        <f>IF(Table58[[#This Row],[GENDER]]="M","Hombre","Mujer")</f>
        <v>Mujer</v>
      </c>
      <c r="U2267" t="str">
        <f>_xlfn.CONCAT(Table58[[#This Row],[STATE]]," ", Table58[[#This Row],[DOMAIN]])</f>
        <v>TX R2</v>
      </c>
      <c r="V2267" s="2">
        <f t="shared" ca="1" si="106"/>
        <v>45915</v>
      </c>
      <c r="W2267" s="3">
        <f t="shared" ca="1" si="107"/>
        <v>45915.408431249998</v>
      </c>
      <c r="X2267">
        <f>ROUND(Table58[[#This Row],[AVGGIFT]],1)</f>
        <v>10</v>
      </c>
    </row>
    <row r="2268" spans="1:24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  <c r="N2268">
        <f>VLOOKUP(Table58[[#This Row],[CONTROLN]],vlookup_table[],2,FALSE)</f>
        <v>0</v>
      </c>
      <c r="O2268">
        <f>VLOOKUP(Table58[[#This Row],[CONTROLN]],vlookup_table[],4,FALSE)</f>
        <v>0</v>
      </c>
      <c r="P2268" t="str">
        <f>VLOOKUP(Table58[[#This Row],[CONTROLN]],vlookup_table[],5,FALSE)</f>
        <v>U4</v>
      </c>
      <c r="Q2268">
        <f>VLOOKUP(Table58[[#This Row],[CONTROLN]],vlookup_table[],7,FALSE)</f>
        <v>15</v>
      </c>
      <c r="R2268" t="str">
        <f t="shared" si="105"/>
        <v/>
      </c>
      <c r="S22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68" t="str">
        <f>IF(Table58[[#This Row],[GENDER]]="M","Hombre","Mujer")</f>
        <v>Hombre</v>
      </c>
      <c r="U2268" t="str">
        <f>_xlfn.CONCAT(Table58[[#This Row],[STATE]]," ", Table58[[#This Row],[DOMAIN]])</f>
        <v>FL U4</v>
      </c>
      <c r="V2268" s="2">
        <f t="shared" ca="1" si="106"/>
        <v>45915</v>
      </c>
      <c r="W2268" s="3">
        <f t="shared" ca="1" si="107"/>
        <v>45915.408431249998</v>
      </c>
      <c r="X2268">
        <f>ROUND(Table58[[#This Row],[AVGGIFT]],1)</f>
        <v>15</v>
      </c>
    </row>
    <row r="2269" spans="1:24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  <c r="N2269">
        <f>VLOOKUP(Table58[[#This Row],[CONTROLN]],vlookup_table[],2,FALSE)</f>
        <v>0</v>
      </c>
      <c r="O2269">
        <f>VLOOKUP(Table58[[#This Row],[CONTROLN]],vlookup_table[],4,FALSE)</f>
        <v>2001</v>
      </c>
      <c r="P2269" t="str">
        <f>VLOOKUP(Table58[[#This Row],[CONTROLN]],vlookup_table[],5,FALSE)</f>
        <v>T1</v>
      </c>
      <c r="Q2269">
        <f>VLOOKUP(Table58[[#This Row],[CONTROLN]],vlookup_table[],7,FALSE)</f>
        <v>10</v>
      </c>
      <c r="R2269">
        <f t="shared" si="105"/>
        <v>77</v>
      </c>
      <c r="S22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69" t="str">
        <f>IF(Table58[[#This Row],[GENDER]]="M","Hombre","Mujer")</f>
        <v>Mujer</v>
      </c>
      <c r="U2269" t="str">
        <f>_xlfn.CONCAT(Table58[[#This Row],[STATE]]," ", Table58[[#This Row],[DOMAIN]])</f>
        <v>CO T1</v>
      </c>
      <c r="V2269" s="2">
        <f t="shared" ca="1" si="106"/>
        <v>45915</v>
      </c>
      <c r="W2269" s="3">
        <f t="shared" ca="1" si="107"/>
        <v>45915.408431249998</v>
      </c>
      <c r="X2269">
        <f>ROUND(Table58[[#This Row],[AVGGIFT]],1)</f>
        <v>5.9</v>
      </c>
    </row>
    <row r="2270" spans="1:24" x14ac:dyDescent="0.35">
      <c r="A2270">
        <v>138944</v>
      </c>
      <c r="B2270" t="s">
        <v>56</v>
      </c>
      <c r="C2270" t="s">
        <v>17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  <c r="N2270">
        <f>VLOOKUP(Table58[[#This Row],[CONTROLN]],vlookup_table[],2,FALSE)</f>
        <v>0</v>
      </c>
      <c r="O2270">
        <f>VLOOKUP(Table58[[#This Row],[CONTROLN]],vlookup_table[],4,FALSE)</f>
        <v>3201</v>
      </c>
      <c r="P2270" t="str">
        <f>VLOOKUP(Table58[[#This Row],[CONTROLN]],vlookup_table[],5,FALSE)</f>
        <v>C1</v>
      </c>
      <c r="Q2270">
        <f>VLOOKUP(Table58[[#This Row],[CONTROLN]],vlookup_table[],7,FALSE)</f>
        <v>11</v>
      </c>
      <c r="R2270">
        <f t="shared" si="105"/>
        <v>65</v>
      </c>
      <c r="S22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70" t="str">
        <f>IF(Table58[[#This Row],[GENDER]]="M","Hombre","Mujer")</f>
        <v>Mujer</v>
      </c>
      <c r="U2270" t="str">
        <f>_xlfn.CONCAT(Table58[[#This Row],[STATE]]," ", Table58[[#This Row],[DOMAIN]])</f>
        <v>AZ C1</v>
      </c>
      <c r="V2270" s="2">
        <f t="shared" ca="1" si="106"/>
        <v>45915</v>
      </c>
      <c r="W2270" s="3">
        <f t="shared" ca="1" si="107"/>
        <v>45915.408431249998</v>
      </c>
      <c r="X2270">
        <f>ROUND(Table58[[#This Row],[AVGGIFT]],1)</f>
        <v>7.6</v>
      </c>
    </row>
    <row r="2271" spans="1:24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  <c r="N2271">
        <f>VLOOKUP(Table58[[#This Row],[CONTROLN]],vlookup_table[],2,FALSE)</f>
        <v>1</v>
      </c>
      <c r="O2271">
        <f>VLOOKUP(Table58[[#This Row],[CONTROLN]],vlookup_table[],4,FALSE)</f>
        <v>0</v>
      </c>
      <c r="P2271" t="str">
        <f>VLOOKUP(Table58[[#This Row],[CONTROLN]],vlookup_table[],5,FALSE)</f>
        <v>R2</v>
      </c>
      <c r="Q2271">
        <f>VLOOKUP(Table58[[#This Row],[CONTROLN]],vlookup_table[],7,FALSE)</f>
        <v>20</v>
      </c>
      <c r="R2271" t="str">
        <f t="shared" si="105"/>
        <v/>
      </c>
      <c r="S22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71" t="str">
        <f>IF(Table58[[#This Row],[GENDER]]="M","Hombre","Mujer")</f>
        <v>Hombre</v>
      </c>
      <c r="U2271" t="str">
        <f>_xlfn.CONCAT(Table58[[#This Row],[STATE]]," ", Table58[[#This Row],[DOMAIN]])</f>
        <v>CA R2</v>
      </c>
      <c r="V2271" s="2">
        <f t="shared" ca="1" si="106"/>
        <v>45915</v>
      </c>
      <c r="W2271" s="3">
        <f t="shared" ca="1" si="107"/>
        <v>45915.408431249998</v>
      </c>
      <c r="X2271">
        <f>ROUND(Table58[[#This Row],[AVGGIFT]],1)</f>
        <v>25</v>
      </c>
    </row>
    <row r="2272" spans="1:24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  <c r="N2272">
        <f>VLOOKUP(Table58[[#This Row],[CONTROLN]],vlookup_table[],2,FALSE)</f>
        <v>0</v>
      </c>
      <c r="O2272">
        <f>VLOOKUP(Table58[[#This Row],[CONTROLN]],vlookup_table[],4,FALSE)</f>
        <v>0</v>
      </c>
      <c r="P2272" t="str">
        <f>VLOOKUP(Table58[[#This Row],[CONTROLN]],vlookup_table[],5,FALSE)</f>
        <v>T2</v>
      </c>
      <c r="Q2272">
        <f>VLOOKUP(Table58[[#This Row],[CONTROLN]],vlookup_table[],7,FALSE)</f>
        <v>5</v>
      </c>
      <c r="R2272" t="str">
        <f t="shared" si="105"/>
        <v/>
      </c>
      <c r="S22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72" t="str">
        <f>IF(Table58[[#This Row],[GENDER]]="M","Hombre","Mujer")</f>
        <v>Mujer</v>
      </c>
      <c r="U2272" t="str">
        <f>_xlfn.CONCAT(Table58[[#This Row],[STATE]]," ", Table58[[#This Row],[DOMAIN]])</f>
        <v>CA T2</v>
      </c>
      <c r="V2272" s="2">
        <f t="shared" ca="1" si="106"/>
        <v>45915</v>
      </c>
      <c r="W2272" s="3">
        <f t="shared" ca="1" si="107"/>
        <v>45915.408431249998</v>
      </c>
      <c r="X2272">
        <f>ROUND(Table58[[#This Row],[AVGGIFT]],1)</f>
        <v>6.2</v>
      </c>
    </row>
    <row r="2273" spans="1:24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  <c r="N2273">
        <f>VLOOKUP(Table58[[#This Row],[CONTROLN]],vlookup_table[],2,FALSE)</f>
        <v>1</v>
      </c>
      <c r="O2273">
        <f>VLOOKUP(Table58[[#This Row],[CONTROLN]],vlookup_table[],4,FALSE)</f>
        <v>4401</v>
      </c>
      <c r="P2273" t="str">
        <f>VLOOKUP(Table58[[#This Row],[CONTROLN]],vlookup_table[],5,FALSE)</f>
        <v>R1</v>
      </c>
      <c r="Q2273">
        <f>VLOOKUP(Table58[[#This Row],[CONTROLN]],vlookup_table[],7,FALSE)</f>
        <v>15</v>
      </c>
      <c r="R2273">
        <f t="shared" si="105"/>
        <v>53</v>
      </c>
      <c r="S22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73" t="str">
        <f>IF(Table58[[#This Row],[GENDER]]="M","Hombre","Mujer")</f>
        <v>Hombre</v>
      </c>
      <c r="U2273" t="str">
        <f>_xlfn.CONCAT(Table58[[#This Row],[STATE]]," ", Table58[[#This Row],[DOMAIN]])</f>
        <v>CO R1</v>
      </c>
      <c r="V2273" s="2">
        <f t="shared" ca="1" si="106"/>
        <v>45915</v>
      </c>
      <c r="W2273" s="3">
        <f t="shared" ca="1" si="107"/>
        <v>45915.408431249998</v>
      </c>
      <c r="X2273">
        <f>ROUND(Table58[[#This Row],[AVGGIFT]],1)</f>
        <v>12.5</v>
      </c>
    </row>
    <row r="2274" spans="1:24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  <c r="N2274">
        <f>VLOOKUP(Table58[[#This Row],[CONTROLN]],vlookup_table[],2,FALSE)</f>
        <v>0</v>
      </c>
      <c r="O2274">
        <f>VLOOKUP(Table58[[#This Row],[CONTROLN]],vlookup_table[],4,FALSE)</f>
        <v>3004</v>
      </c>
      <c r="P2274" t="str">
        <f>VLOOKUP(Table58[[#This Row],[CONTROLN]],vlookup_table[],5,FALSE)</f>
        <v>C2</v>
      </c>
      <c r="Q2274">
        <f>VLOOKUP(Table58[[#This Row],[CONTROLN]],vlookup_table[],7,FALSE)</f>
        <v>16</v>
      </c>
      <c r="R2274">
        <f t="shared" si="105"/>
        <v>67</v>
      </c>
      <c r="S22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74" t="str">
        <f>IF(Table58[[#This Row],[GENDER]]="M","Hombre","Mujer")</f>
        <v>Mujer</v>
      </c>
      <c r="U2274" t="str">
        <f>_xlfn.CONCAT(Table58[[#This Row],[STATE]]," ", Table58[[#This Row],[DOMAIN]])</f>
        <v>TX C2</v>
      </c>
      <c r="V2274" s="2">
        <f t="shared" ca="1" si="106"/>
        <v>45915</v>
      </c>
      <c r="W2274" s="3">
        <f t="shared" ca="1" si="107"/>
        <v>45915.408431249998</v>
      </c>
      <c r="X2274">
        <f>ROUND(Table58[[#This Row],[AVGGIFT]],1)</f>
        <v>13.6</v>
      </c>
    </row>
    <row r="2275" spans="1:24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  <c r="N2275">
        <f>VLOOKUP(Table58[[#This Row],[CONTROLN]],vlookup_table[],2,FALSE)</f>
        <v>1</v>
      </c>
      <c r="O2275">
        <f>VLOOKUP(Table58[[#This Row],[CONTROLN]],vlookup_table[],4,FALSE)</f>
        <v>3201</v>
      </c>
      <c r="P2275" t="str">
        <f>VLOOKUP(Table58[[#This Row],[CONTROLN]],vlookup_table[],5,FALSE)</f>
        <v>U3</v>
      </c>
      <c r="Q2275">
        <f>VLOOKUP(Table58[[#This Row],[CONTROLN]],vlookup_table[],7,FALSE)</f>
        <v>20</v>
      </c>
      <c r="R2275">
        <f t="shared" si="105"/>
        <v>65</v>
      </c>
      <c r="S22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75" t="str">
        <f>IF(Table58[[#This Row],[GENDER]]="M","Hombre","Mujer")</f>
        <v>Hombre</v>
      </c>
      <c r="U2275" t="str">
        <f>_xlfn.CONCAT(Table58[[#This Row],[STATE]]," ", Table58[[#This Row],[DOMAIN]])</f>
        <v>FL U3</v>
      </c>
      <c r="V2275" s="2">
        <f t="shared" ca="1" si="106"/>
        <v>45915</v>
      </c>
      <c r="W2275" s="3">
        <f t="shared" ca="1" si="107"/>
        <v>45915.408431249998</v>
      </c>
      <c r="X2275">
        <f>ROUND(Table58[[#This Row],[AVGGIFT]],1)</f>
        <v>15</v>
      </c>
    </row>
    <row r="2276" spans="1:24" x14ac:dyDescent="0.35">
      <c r="A2276">
        <v>47448</v>
      </c>
      <c r="B2276" t="s">
        <v>44</v>
      </c>
      <c r="C2276" t="s">
        <v>14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  <c r="N2276">
        <f>VLOOKUP(Table58[[#This Row],[CONTROLN]],vlookup_table[],2,FALSE)</f>
        <v>1</v>
      </c>
      <c r="O2276">
        <f>VLOOKUP(Table58[[#This Row],[CONTROLN]],vlookup_table[],4,FALSE)</f>
        <v>0</v>
      </c>
      <c r="P2276" t="str">
        <f>VLOOKUP(Table58[[#This Row],[CONTROLN]],vlookup_table[],5,FALSE)</f>
        <v>S2</v>
      </c>
      <c r="Q2276">
        <f>VLOOKUP(Table58[[#This Row],[CONTROLN]],vlookup_table[],7,FALSE)</f>
        <v>5</v>
      </c>
      <c r="R2276" t="str">
        <f t="shared" si="105"/>
        <v/>
      </c>
      <c r="S22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76" t="str">
        <f>IF(Table58[[#This Row],[GENDER]]="M","Hombre","Mujer")</f>
        <v>Hombre</v>
      </c>
      <c r="U2276" t="str">
        <f>_xlfn.CONCAT(Table58[[#This Row],[STATE]]," ", Table58[[#This Row],[DOMAIN]])</f>
        <v>AL S2</v>
      </c>
      <c r="V2276" s="2">
        <f t="shared" ca="1" si="106"/>
        <v>45915</v>
      </c>
      <c r="W2276" s="3">
        <f t="shared" ca="1" si="107"/>
        <v>45915.408431249998</v>
      </c>
      <c r="X2276">
        <f>ROUND(Table58[[#This Row],[AVGGIFT]],1)</f>
        <v>4.5999999999999996</v>
      </c>
    </row>
    <row r="2277" spans="1:24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  <c r="N2277">
        <f>VLOOKUP(Table58[[#This Row],[CONTROLN]],vlookup_table[],2,FALSE)</f>
        <v>28</v>
      </c>
      <c r="O2277">
        <f>VLOOKUP(Table58[[#This Row],[CONTROLN]],vlookup_table[],4,FALSE)</f>
        <v>0</v>
      </c>
      <c r="P2277" t="str">
        <f>VLOOKUP(Table58[[#This Row],[CONTROLN]],vlookup_table[],5,FALSE)</f>
        <v>T2</v>
      </c>
      <c r="Q2277">
        <f>VLOOKUP(Table58[[#This Row],[CONTROLN]],vlookup_table[],7,FALSE)</f>
        <v>15</v>
      </c>
      <c r="R2277" t="str">
        <f t="shared" si="105"/>
        <v/>
      </c>
      <c r="S22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77" t="str">
        <f>IF(Table58[[#This Row],[GENDER]]="M","Hombre","Mujer")</f>
        <v>Mujer</v>
      </c>
      <c r="U2277" t="str">
        <f>_xlfn.CONCAT(Table58[[#This Row],[STATE]]," ", Table58[[#This Row],[DOMAIN]])</f>
        <v>WA T2</v>
      </c>
      <c r="V2277" s="2">
        <f t="shared" ca="1" si="106"/>
        <v>45915</v>
      </c>
      <c r="W2277" s="3">
        <f t="shared" ca="1" si="107"/>
        <v>45915.408431249998</v>
      </c>
      <c r="X2277">
        <f>ROUND(Table58[[#This Row],[AVGGIFT]],1)</f>
        <v>6.8</v>
      </c>
    </row>
    <row r="2278" spans="1:24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  <c r="N2278">
        <f>VLOOKUP(Table58[[#This Row],[CONTROLN]],vlookup_table[],2,FALSE)</f>
        <v>1</v>
      </c>
      <c r="O2278">
        <f>VLOOKUP(Table58[[#This Row],[CONTROLN]],vlookup_table[],4,FALSE)</f>
        <v>2402</v>
      </c>
      <c r="P2278" t="str">
        <f>VLOOKUP(Table58[[#This Row],[CONTROLN]],vlookup_table[],5,FALSE)</f>
        <v>T2</v>
      </c>
      <c r="Q2278">
        <f>VLOOKUP(Table58[[#This Row],[CONTROLN]],vlookup_table[],7,FALSE)</f>
        <v>5</v>
      </c>
      <c r="R2278">
        <f t="shared" si="105"/>
        <v>73</v>
      </c>
      <c r="S22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78" t="str">
        <f>IF(Table58[[#This Row],[GENDER]]="M","Hombre","Mujer")</f>
        <v>Hombre</v>
      </c>
      <c r="U2278" t="str">
        <f>_xlfn.CONCAT(Table58[[#This Row],[STATE]]," ", Table58[[#This Row],[DOMAIN]])</f>
        <v>IL T2</v>
      </c>
      <c r="V2278" s="2">
        <f t="shared" ca="1" si="106"/>
        <v>45915</v>
      </c>
      <c r="W2278" s="3">
        <f t="shared" ca="1" si="107"/>
        <v>45915.408431249998</v>
      </c>
      <c r="X2278">
        <f>ROUND(Table58[[#This Row],[AVGGIFT]],1)</f>
        <v>4.7</v>
      </c>
    </row>
    <row r="2279" spans="1:24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  <c r="N2279">
        <f>VLOOKUP(Table58[[#This Row],[CONTROLN]],vlookup_table[],2,FALSE)</f>
        <v>1</v>
      </c>
      <c r="O2279">
        <f>VLOOKUP(Table58[[#This Row],[CONTROLN]],vlookup_table[],4,FALSE)</f>
        <v>2506</v>
      </c>
      <c r="P2279" t="str">
        <f>VLOOKUP(Table58[[#This Row],[CONTROLN]],vlookup_table[],5,FALSE)</f>
        <v>T3</v>
      </c>
      <c r="Q2279">
        <f>VLOOKUP(Table58[[#This Row],[CONTROLN]],vlookup_table[],7,FALSE)</f>
        <v>12</v>
      </c>
      <c r="R2279">
        <f t="shared" si="105"/>
        <v>72</v>
      </c>
      <c r="S22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79" t="str">
        <f>IF(Table58[[#This Row],[GENDER]]="M","Hombre","Mujer")</f>
        <v>Hombre</v>
      </c>
      <c r="U2279" t="str">
        <f>_xlfn.CONCAT(Table58[[#This Row],[STATE]]," ", Table58[[#This Row],[DOMAIN]])</f>
        <v>AZ T3</v>
      </c>
      <c r="V2279" s="2">
        <f t="shared" ca="1" si="106"/>
        <v>45915</v>
      </c>
      <c r="W2279" s="3">
        <f t="shared" ca="1" si="107"/>
        <v>45915.408431249998</v>
      </c>
      <c r="X2279">
        <f>ROUND(Table58[[#This Row],[AVGGIFT]],1)</f>
        <v>9.6999999999999993</v>
      </c>
    </row>
    <row r="2280" spans="1:24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  <c r="N2280">
        <f>VLOOKUP(Table58[[#This Row],[CONTROLN]],vlookup_table[],2,FALSE)</f>
        <v>0</v>
      </c>
      <c r="O2280">
        <f>VLOOKUP(Table58[[#This Row],[CONTROLN]],vlookup_table[],4,FALSE)</f>
        <v>5701</v>
      </c>
      <c r="P2280" t="str">
        <f>VLOOKUP(Table58[[#This Row],[CONTROLN]],vlookup_table[],5,FALSE)</f>
        <v>C1</v>
      </c>
      <c r="Q2280">
        <f>VLOOKUP(Table58[[#This Row],[CONTROLN]],vlookup_table[],7,FALSE)</f>
        <v>15</v>
      </c>
      <c r="R2280">
        <f t="shared" si="105"/>
        <v>40</v>
      </c>
      <c r="S22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80" t="str">
        <f>IF(Table58[[#This Row],[GENDER]]="M","Hombre","Mujer")</f>
        <v>Mujer</v>
      </c>
      <c r="U2280" t="str">
        <f>_xlfn.CONCAT(Table58[[#This Row],[STATE]]," ", Table58[[#This Row],[DOMAIN]])</f>
        <v>LA C1</v>
      </c>
      <c r="V2280" s="2">
        <f t="shared" ca="1" si="106"/>
        <v>45915</v>
      </c>
      <c r="W2280" s="3">
        <f t="shared" ca="1" si="107"/>
        <v>45915.408431249998</v>
      </c>
      <c r="X2280">
        <f>ROUND(Table58[[#This Row],[AVGGIFT]],1)</f>
        <v>15</v>
      </c>
    </row>
    <row r="2281" spans="1:24" x14ac:dyDescent="0.35">
      <c r="A2281">
        <v>87016</v>
      </c>
      <c r="B2281" t="s">
        <v>35</v>
      </c>
      <c r="C2281" t="s">
        <v>17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  <c r="N2281">
        <f>VLOOKUP(Table58[[#This Row],[CONTROLN]],vlookup_table[],2,FALSE)</f>
        <v>2</v>
      </c>
      <c r="O2281">
        <f>VLOOKUP(Table58[[#This Row],[CONTROLN]],vlookup_table[],4,FALSE)</f>
        <v>0</v>
      </c>
      <c r="P2281" t="str">
        <f>VLOOKUP(Table58[[#This Row],[CONTROLN]],vlookup_table[],5,FALSE)</f>
        <v>R2</v>
      </c>
      <c r="Q2281">
        <f>VLOOKUP(Table58[[#This Row],[CONTROLN]],vlookup_table[],7,FALSE)</f>
        <v>23</v>
      </c>
      <c r="R2281" t="str">
        <f t="shared" si="105"/>
        <v/>
      </c>
      <c r="S22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81" t="str">
        <f>IF(Table58[[#This Row],[GENDER]]="M","Hombre","Mujer")</f>
        <v>Mujer</v>
      </c>
      <c r="U2281" t="str">
        <f>_xlfn.CONCAT(Table58[[#This Row],[STATE]]," ", Table58[[#This Row],[DOMAIN]])</f>
        <v>MT R2</v>
      </c>
      <c r="V2281" s="2">
        <f t="shared" ca="1" si="106"/>
        <v>45915</v>
      </c>
      <c r="W2281" s="3">
        <f t="shared" ca="1" si="107"/>
        <v>45915.408431249998</v>
      </c>
      <c r="X2281">
        <f>ROUND(Table58[[#This Row],[AVGGIFT]],1)</f>
        <v>22.8</v>
      </c>
    </row>
    <row r="2282" spans="1:24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  <c r="N2282">
        <f>VLOOKUP(Table58[[#This Row],[CONTROLN]],vlookup_table[],2,FALSE)</f>
        <v>0</v>
      </c>
      <c r="O2282">
        <f>VLOOKUP(Table58[[#This Row],[CONTROLN]],vlookup_table[],4,FALSE)</f>
        <v>3201</v>
      </c>
      <c r="P2282" t="str">
        <f>VLOOKUP(Table58[[#This Row],[CONTROLN]],vlookup_table[],5,FALSE)</f>
        <v>T1</v>
      </c>
      <c r="Q2282">
        <f>VLOOKUP(Table58[[#This Row],[CONTROLN]],vlookup_table[],7,FALSE)</f>
        <v>75</v>
      </c>
      <c r="R2282">
        <f t="shared" si="105"/>
        <v>65</v>
      </c>
      <c r="S22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82" t="str">
        <f>IF(Table58[[#This Row],[GENDER]]="M","Hombre","Mujer")</f>
        <v>Hombre</v>
      </c>
      <c r="U2282" t="str">
        <f>_xlfn.CONCAT(Table58[[#This Row],[STATE]]," ", Table58[[#This Row],[DOMAIN]])</f>
        <v>AZ T1</v>
      </c>
      <c r="V2282" s="2">
        <f t="shared" ca="1" si="106"/>
        <v>45915</v>
      </c>
      <c r="W2282" s="3">
        <f t="shared" ca="1" si="107"/>
        <v>45915.408431249998</v>
      </c>
      <c r="X2282">
        <f>ROUND(Table58[[#This Row],[AVGGIFT]],1)</f>
        <v>68.8</v>
      </c>
    </row>
    <row r="2283" spans="1:24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  <c r="N2283">
        <f>VLOOKUP(Table58[[#This Row],[CONTROLN]],vlookup_table[],2,FALSE)</f>
        <v>0</v>
      </c>
      <c r="O2283">
        <f>VLOOKUP(Table58[[#This Row],[CONTROLN]],vlookup_table[],4,FALSE)</f>
        <v>2403</v>
      </c>
      <c r="P2283" t="str">
        <f>VLOOKUP(Table58[[#This Row],[CONTROLN]],vlookup_table[],5,FALSE)</f>
        <v>T2</v>
      </c>
      <c r="Q2283">
        <f>VLOOKUP(Table58[[#This Row],[CONTROLN]],vlookup_table[],7,FALSE)</f>
        <v>14</v>
      </c>
      <c r="R2283">
        <f t="shared" si="105"/>
        <v>73</v>
      </c>
      <c r="S22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83" t="str">
        <f>IF(Table58[[#This Row],[GENDER]]="M","Hombre","Mujer")</f>
        <v>Mujer</v>
      </c>
      <c r="U2283" t="str">
        <f>_xlfn.CONCAT(Table58[[#This Row],[STATE]]," ", Table58[[#This Row],[DOMAIN]])</f>
        <v>FL T2</v>
      </c>
      <c r="V2283" s="2">
        <f t="shared" ca="1" si="106"/>
        <v>45915</v>
      </c>
      <c r="W2283" s="3">
        <f t="shared" ca="1" si="107"/>
        <v>45915.408431249998</v>
      </c>
      <c r="X2283">
        <f>ROUND(Table58[[#This Row],[AVGGIFT]],1)</f>
        <v>11.5</v>
      </c>
    </row>
    <row r="2284" spans="1:24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  <c r="N2284">
        <f>VLOOKUP(Table58[[#This Row],[CONTROLN]],vlookup_table[],2,FALSE)</f>
        <v>76</v>
      </c>
      <c r="O2284">
        <f>VLOOKUP(Table58[[#This Row],[CONTROLN]],vlookup_table[],4,FALSE)</f>
        <v>0</v>
      </c>
      <c r="P2284" t="str">
        <f>VLOOKUP(Table58[[#This Row],[CONTROLN]],vlookup_table[],5,FALSE)</f>
        <v/>
      </c>
      <c r="Q2284">
        <f>VLOOKUP(Table58[[#This Row],[CONTROLN]],vlookup_table[],7,FALSE)</f>
        <v>25</v>
      </c>
      <c r="R2284" t="str">
        <f t="shared" si="105"/>
        <v/>
      </c>
      <c r="S228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284" t="str">
        <f>IF(Table58[[#This Row],[GENDER]]="M","Hombre","Mujer")</f>
        <v>Mujer</v>
      </c>
      <c r="U2284" t="str">
        <f>_xlfn.CONCAT(Table58[[#This Row],[STATE]]," ", Table58[[#This Row],[DOMAIN]])</f>
        <v xml:space="preserve">CA </v>
      </c>
      <c r="V2284" s="2">
        <f t="shared" ca="1" si="106"/>
        <v>45915</v>
      </c>
      <c r="W2284" s="3">
        <f t="shared" ca="1" si="107"/>
        <v>45915.408431249998</v>
      </c>
      <c r="X2284">
        <f>ROUND(Table58[[#This Row],[AVGGIFT]],1)</f>
        <v>12</v>
      </c>
    </row>
    <row r="2285" spans="1:24" x14ac:dyDescent="0.35">
      <c r="A2285">
        <v>145231</v>
      </c>
      <c r="B2285" t="s">
        <v>22</v>
      </c>
      <c r="C2285" t="s">
        <v>109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  <c r="N2285">
        <f>VLOOKUP(Table58[[#This Row],[CONTROLN]],vlookup_table[],2,FALSE)</f>
        <v>0</v>
      </c>
      <c r="O2285">
        <f>VLOOKUP(Table58[[#This Row],[CONTROLN]],vlookup_table[],4,FALSE)</f>
        <v>0</v>
      </c>
      <c r="P2285" t="str">
        <f>VLOOKUP(Table58[[#This Row],[CONTROLN]],vlookup_table[],5,FALSE)</f>
        <v>U2</v>
      </c>
      <c r="Q2285">
        <f>VLOOKUP(Table58[[#This Row],[CONTROLN]],vlookup_table[],7,FALSE)</f>
        <v>6</v>
      </c>
      <c r="R2285" t="str">
        <f t="shared" si="105"/>
        <v/>
      </c>
      <c r="S22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85" t="str">
        <f>IF(Table58[[#This Row],[GENDER]]="M","Hombre","Mujer")</f>
        <v>Mujer</v>
      </c>
      <c r="U2285" t="str">
        <f>_xlfn.CONCAT(Table58[[#This Row],[STATE]]," ", Table58[[#This Row],[DOMAIN]])</f>
        <v>CA U2</v>
      </c>
      <c r="V2285" s="2">
        <f t="shared" ca="1" si="106"/>
        <v>45915</v>
      </c>
      <c r="W2285" s="3">
        <f t="shared" ca="1" si="107"/>
        <v>45915.408431249998</v>
      </c>
      <c r="X2285">
        <f>ROUND(Table58[[#This Row],[AVGGIFT]],1)</f>
        <v>5.5</v>
      </c>
    </row>
    <row r="2286" spans="1:24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  <c r="N2286">
        <f>VLOOKUP(Table58[[#This Row],[CONTROLN]],vlookup_table[],2,FALSE)</f>
        <v>1</v>
      </c>
      <c r="O2286">
        <f>VLOOKUP(Table58[[#This Row],[CONTROLN]],vlookup_table[],4,FALSE)</f>
        <v>3101</v>
      </c>
      <c r="P2286" t="str">
        <f>VLOOKUP(Table58[[#This Row],[CONTROLN]],vlookup_table[],5,FALSE)</f>
        <v>R2</v>
      </c>
      <c r="Q2286">
        <f>VLOOKUP(Table58[[#This Row],[CONTROLN]],vlookup_table[],7,FALSE)</f>
        <v>12</v>
      </c>
      <c r="R2286">
        <f t="shared" si="105"/>
        <v>66</v>
      </c>
      <c r="S22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86" t="str">
        <f>IF(Table58[[#This Row],[GENDER]]="M","Hombre","Mujer")</f>
        <v>Hombre</v>
      </c>
      <c r="U2286" t="str">
        <f>_xlfn.CONCAT(Table58[[#This Row],[STATE]]," ", Table58[[#This Row],[DOMAIN]])</f>
        <v>CA R2</v>
      </c>
      <c r="V2286" s="2">
        <f t="shared" ca="1" si="106"/>
        <v>45915</v>
      </c>
      <c r="W2286" s="3">
        <f t="shared" ca="1" si="107"/>
        <v>45915.408431249998</v>
      </c>
      <c r="X2286">
        <f>ROUND(Table58[[#This Row],[AVGGIFT]],1)</f>
        <v>11.6</v>
      </c>
    </row>
    <row r="2287" spans="1:24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  <c r="N2287">
        <f>VLOOKUP(Table58[[#This Row],[CONTROLN]],vlookup_table[],2,FALSE)</f>
        <v>0</v>
      </c>
      <c r="O2287">
        <f>VLOOKUP(Table58[[#This Row],[CONTROLN]],vlookup_table[],4,FALSE)</f>
        <v>5211</v>
      </c>
      <c r="P2287" t="str">
        <f>VLOOKUP(Table58[[#This Row],[CONTROLN]],vlookup_table[],5,FALSE)</f>
        <v>S1</v>
      </c>
      <c r="Q2287">
        <f>VLOOKUP(Table58[[#This Row],[CONTROLN]],vlookup_table[],7,FALSE)</f>
        <v>25</v>
      </c>
      <c r="R2287">
        <f t="shared" si="105"/>
        <v>44</v>
      </c>
      <c r="S22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87" t="str">
        <f>IF(Table58[[#This Row],[GENDER]]="M","Hombre","Mujer")</f>
        <v>Hombre</v>
      </c>
      <c r="U2287" t="str">
        <f>_xlfn.CONCAT(Table58[[#This Row],[STATE]]," ", Table58[[#This Row],[DOMAIN]])</f>
        <v>MI S1</v>
      </c>
      <c r="V2287" s="2">
        <f t="shared" ca="1" si="106"/>
        <v>45915</v>
      </c>
      <c r="W2287" s="3">
        <f t="shared" ca="1" si="107"/>
        <v>45915.408431249998</v>
      </c>
      <c r="X2287">
        <f>ROUND(Table58[[#This Row],[AVGGIFT]],1)</f>
        <v>20</v>
      </c>
    </row>
    <row r="2288" spans="1:24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  <c r="N2288">
        <f>VLOOKUP(Table58[[#This Row],[CONTROLN]],vlookup_table[],2,FALSE)</f>
        <v>2</v>
      </c>
      <c r="O2288">
        <f>VLOOKUP(Table58[[#This Row],[CONTROLN]],vlookup_table[],4,FALSE)</f>
        <v>2307</v>
      </c>
      <c r="P2288" t="str">
        <f>VLOOKUP(Table58[[#This Row],[CONTROLN]],vlookup_table[],5,FALSE)</f>
        <v>C1</v>
      </c>
      <c r="Q2288">
        <f>VLOOKUP(Table58[[#This Row],[CONTROLN]],vlookup_table[],7,FALSE)</f>
        <v>15</v>
      </c>
      <c r="R2288">
        <f t="shared" si="105"/>
        <v>73</v>
      </c>
      <c r="S22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88" t="str">
        <f>IF(Table58[[#This Row],[GENDER]]="M","Hombre","Mujer")</f>
        <v>Mujer</v>
      </c>
      <c r="U2288" t="str">
        <f>_xlfn.CONCAT(Table58[[#This Row],[STATE]]," ", Table58[[#This Row],[DOMAIN]])</f>
        <v>MI C1</v>
      </c>
      <c r="V2288" s="2">
        <f t="shared" ca="1" si="106"/>
        <v>45915</v>
      </c>
      <c r="W2288" s="3">
        <f t="shared" ca="1" si="107"/>
        <v>45915.408431249998</v>
      </c>
      <c r="X2288">
        <f>ROUND(Table58[[#This Row],[AVGGIFT]],1)</f>
        <v>9.4</v>
      </c>
    </row>
    <row r="2289" spans="1:24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  <c r="N2289">
        <f>VLOOKUP(Table58[[#This Row],[CONTROLN]],vlookup_table[],2,FALSE)</f>
        <v>0</v>
      </c>
      <c r="O2289">
        <f>VLOOKUP(Table58[[#This Row],[CONTROLN]],vlookup_table[],4,FALSE)</f>
        <v>3001</v>
      </c>
      <c r="P2289" t="str">
        <f>VLOOKUP(Table58[[#This Row],[CONTROLN]],vlookup_table[],5,FALSE)</f>
        <v>R3</v>
      </c>
      <c r="Q2289">
        <f>VLOOKUP(Table58[[#This Row],[CONTROLN]],vlookup_table[],7,FALSE)</f>
        <v>12</v>
      </c>
      <c r="R2289">
        <f t="shared" si="105"/>
        <v>67</v>
      </c>
      <c r="S22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289" t="str">
        <f>IF(Table58[[#This Row],[GENDER]]="M","Hombre","Mujer")</f>
        <v>Mujer</v>
      </c>
      <c r="U2289" t="str">
        <f>_xlfn.CONCAT(Table58[[#This Row],[STATE]]," ", Table58[[#This Row],[DOMAIN]])</f>
        <v>CA R3</v>
      </c>
      <c r="V2289" s="2">
        <f t="shared" ca="1" si="106"/>
        <v>45915</v>
      </c>
      <c r="W2289" s="3">
        <f t="shared" ca="1" si="107"/>
        <v>45915.408431249998</v>
      </c>
      <c r="X2289">
        <f>ROUND(Table58[[#This Row],[AVGGIFT]],1)</f>
        <v>13.2</v>
      </c>
    </row>
    <row r="2290" spans="1:24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  <c r="N2290">
        <f>VLOOKUP(Table58[[#This Row],[CONTROLN]],vlookup_table[],2,FALSE)</f>
        <v>2</v>
      </c>
      <c r="O2290">
        <f>VLOOKUP(Table58[[#This Row],[CONTROLN]],vlookup_table[],4,FALSE)</f>
        <v>5212</v>
      </c>
      <c r="P2290" t="str">
        <f>VLOOKUP(Table58[[#This Row],[CONTROLN]],vlookup_table[],5,FALSE)</f>
        <v>T2</v>
      </c>
      <c r="Q2290">
        <f>VLOOKUP(Table58[[#This Row],[CONTROLN]],vlookup_table[],7,FALSE)</f>
        <v>20</v>
      </c>
      <c r="R2290">
        <f t="shared" si="105"/>
        <v>44</v>
      </c>
      <c r="S22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0" t="str">
        <f>IF(Table58[[#This Row],[GENDER]]="M","Hombre","Mujer")</f>
        <v>Mujer</v>
      </c>
      <c r="U2290" t="str">
        <f>_xlfn.CONCAT(Table58[[#This Row],[STATE]]," ", Table58[[#This Row],[DOMAIN]])</f>
        <v>LA T2</v>
      </c>
      <c r="V2290" s="2">
        <f t="shared" ca="1" si="106"/>
        <v>45915</v>
      </c>
      <c r="W2290" s="3">
        <f t="shared" ca="1" si="107"/>
        <v>45915.408431249998</v>
      </c>
      <c r="X2290">
        <f>ROUND(Table58[[#This Row],[AVGGIFT]],1)</f>
        <v>13.7</v>
      </c>
    </row>
    <row r="2291" spans="1:24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  <c r="N2291">
        <f>VLOOKUP(Table58[[#This Row],[CONTROLN]],vlookup_table[],2,FALSE)</f>
        <v>1002</v>
      </c>
      <c r="O2291">
        <f>VLOOKUP(Table58[[#This Row],[CONTROLN]],vlookup_table[],4,FALSE)</f>
        <v>2201</v>
      </c>
      <c r="P2291" t="str">
        <f>VLOOKUP(Table58[[#This Row],[CONTROLN]],vlookup_table[],5,FALSE)</f>
        <v>T1</v>
      </c>
      <c r="Q2291">
        <f>VLOOKUP(Table58[[#This Row],[CONTROLN]],vlookup_table[],7,FALSE)</f>
        <v>25</v>
      </c>
      <c r="R2291">
        <f t="shared" si="105"/>
        <v>75</v>
      </c>
      <c r="S22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1" t="str">
        <f>IF(Table58[[#This Row],[GENDER]]="M","Hombre","Mujer")</f>
        <v>Hombre</v>
      </c>
      <c r="U2291" t="str">
        <f>_xlfn.CONCAT(Table58[[#This Row],[STATE]]," ", Table58[[#This Row],[DOMAIN]])</f>
        <v>CA T1</v>
      </c>
      <c r="V2291" s="2">
        <f t="shared" ca="1" si="106"/>
        <v>45915</v>
      </c>
      <c r="W2291" s="3">
        <f t="shared" ca="1" si="107"/>
        <v>45915.408431249998</v>
      </c>
      <c r="X2291">
        <f>ROUND(Table58[[#This Row],[AVGGIFT]],1)</f>
        <v>24.1</v>
      </c>
    </row>
    <row r="2292" spans="1:24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  <c r="N2292">
        <f>VLOOKUP(Table58[[#This Row],[CONTROLN]],vlookup_table[],2,FALSE)</f>
        <v>0</v>
      </c>
      <c r="O2292">
        <f>VLOOKUP(Table58[[#This Row],[CONTROLN]],vlookup_table[],4,FALSE)</f>
        <v>4206</v>
      </c>
      <c r="P2292" t="str">
        <f>VLOOKUP(Table58[[#This Row],[CONTROLN]],vlookup_table[],5,FALSE)</f>
        <v>U1</v>
      </c>
      <c r="Q2292">
        <f>VLOOKUP(Table58[[#This Row],[CONTROLN]],vlookup_table[],7,FALSE)</f>
        <v>15</v>
      </c>
      <c r="R2292">
        <f t="shared" si="105"/>
        <v>55</v>
      </c>
      <c r="S22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292" t="str">
        <f>IF(Table58[[#This Row],[GENDER]]="M","Hombre","Mujer")</f>
        <v>Mujer</v>
      </c>
      <c r="U2292" t="str">
        <f>_xlfn.CONCAT(Table58[[#This Row],[STATE]]," ", Table58[[#This Row],[DOMAIN]])</f>
        <v>FL U1</v>
      </c>
      <c r="V2292" s="2">
        <f t="shared" ca="1" si="106"/>
        <v>45915</v>
      </c>
      <c r="W2292" s="3">
        <f t="shared" ca="1" si="107"/>
        <v>45915.408431249998</v>
      </c>
      <c r="X2292">
        <f>ROUND(Table58[[#This Row],[AVGGIFT]],1)</f>
        <v>9.9</v>
      </c>
    </row>
    <row r="2293" spans="1:24" x14ac:dyDescent="0.35">
      <c r="A2293">
        <v>110822</v>
      </c>
      <c r="B2293" t="s">
        <v>33</v>
      </c>
      <c r="C2293" t="s">
        <v>17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  <c r="N2293">
        <f>VLOOKUP(Table58[[#This Row],[CONTROLN]],vlookup_table[],2,FALSE)</f>
        <v>2</v>
      </c>
      <c r="O2293">
        <f>VLOOKUP(Table58[[#This Row],[CONTROLN]],vlookup_table[],4,FALSE)</f>
        <v>0</v>
      </c>
      <c r="P2293" t="str">
        <f>VLOOKUP(Table58[[#This Row],[CONTROLN]],vlookup_table[],5,FALSE)</f>
        <v>C1</v>
      </c>
      <c r="Q2293">
        <f>VLOOKUP(Table58[[#This Row],[CONTROLN]],vlookup_table[],7,FALSE)</f>
        <v>20</v>
      </c>
      <c r="R2293" t="str">
        <f t="shared" si="105"/>
        <v/>
      </c>
      <c r="S22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293" t="str">
        <f>IF(Table58[[#This Row],[GENDER]]="M","Hombre","Mujer")</f>
        <v>Mujer</v>
      </c>
      <c r="U2293" t="str">
        <f>_xlfn.CONCAT(Table58[[#This Row],[STATE]]," ", Table58[[#This Row],[DOMAIN]])</f>
        <v>AR C1</v>
      </c>
      <c r="V2293" s="2">
        <f t="shared" ca="1" si="106"/>
        <v>45915</v>
      </c>
      <c r="W2293" s="3">
        <f t="shared" ca="1" si="107"/>
        <v>45915.408431249998</v>
      </c>
      <c r="X2293">
        <f>ROUND(Table58[[#This Row],[AVGGIFT]],1)</f>
        <v>12.4</v>
      </c>
    </row>
    <row r="2294" spans="1:24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  <c r="N2294">
        <f>VLOOKUP(Table58[[#This Row],[CONTROLN]],vlookup_table[],2,FALSE)</f>
        <v>2</v>
      </c>
      <c r="O2294">
        <f>VLOOKUP(Table58[[#This Row],[CONTROLN]],vlookup_table[],4,FALSE)</f>
        <v>0</v>
      </c>
      <c r="P2294" t="str">
        <f>VLOOKUP(Table58[[#This Row],[CONTROLN]],vlookup_table[],5,FALSE)</f>
        <v>S1</v>
      </c>
      <c r="Q2294">
        <f>VLOOKUP(Table58[[#This Row],[CONTROLN]],vlookup_table[],7,FALSE)</f>
        <v>10</v>
      </c>
      <c r="R2294" t="str">
        <f t="shared" si="105"/>
        <v/>
      </c>
      <c r="S22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94" t="str">
        <f>IF(Table58[[#This Row],[GENDER]]="M","Hombre","Mujer")</f>
        <v>Mujer</v>
      </c>
      <c r="U2294" t="str">
        <f>_xlfn.CONCAT(Table58[[#This Row],[STATE]]," ", Table58[[#This Row],[DOMAIN]])</f>
        <v>MI S1</v>
      </c>
      <c r="V2294" s="2">
        <f t="shared" ca="1" si="106"/>
        <v>45915</v>
      </c>
      <c r="W2294" s="3">
        <f t="shared" ca="1" si="107"/>
        <v>45915.408431249998</v>
      </c>
      <c r="X2294">
        <f>ROUND(Table58[[#This Row],[AVGGIFT]],1)</f>
        <v>10.5</v>
      </c>
    </row>
    <row r="2295" spans="1:24" x14ac:dyDescent="0.35">
      <c r="A2295">
        <v>6183</v>
      </c>
      <c r="B2295" t="s">
        <v>41</v>
      </c>
      <c r="C2295" t="s">
        <v>14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  <c r="N2295">
        <f>VLOOKUP(Table58[[#This Row],[CONTROLN]],vlookup_table[],2,FALSE)</f>
        <v>1</v>
      </c>
      <c r="O2295">
        <f>VLOOKUP(Table58[[#This Row],[CONTROLN]],vlookup_table[],4,FALSE)</f>
        <v>2409</v>
      </c>
      <c r="P2295" t="str">
        <f>VLOOKUP(Table58[[#This Row],[CONTROLN]],vlookup_table[],5,FALSE)</f>
        <v/>
      </c>
      <c r="Q2295">
        <f>VLOOKUP(Table58[[#This Row],[CONTROLN]],vlookup_table[],7,FALSE)</f>
        <v>100</v>
      </c>
      <c r="R2295">
        <f t="shared" si="105"/>
        <v>72</v>
      </c>
      <c r="S229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295" t="str">
        <f>IF(Table58[[#This Row],[GENDER]]="M","Hombre","Mujer")</f>
        <v>Hombre</v>
      </c>
      <c r="U2295" t="str">
        <f>_xlfn.CONCAT(Table58[[#This Row],[STATE]]," ", Table58[[#This Row],[DOMAIN]])</f>
        <v xml:space="preserve">WA </v>
      </c>
      <c r="V2295" s="2">
        <f t="shared" ca="1" si="106"/>
        <v>45915</v>
      </c>
      <c r="W2295" s="3">
        <f t="shared" ca="1" si="107"/>
        <v>45915.408431249998</v>
      </c>
      <c r="X2295">
        <f>ROUND(Table58[[#This Row],[AVGGIFT]],1)</f>
        <v>25.8</v>
      </c>
    </row>
    <row r="2296" spans="1:24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  <c r="N2296">
        <f>VLOOKUP(Table58[[#This Row],[CONTROLN]],vlookup_table[],2,FALSE)</f>
        <v>0</v>
      </c>
      <c r="O2296">
        <f>VLOOKUP(Table58[[#This Row],[CONTROLN]],vlookup_table[],4,FALSE)</f>
        <v>0</v>
      </c>
      <c r="P2296" t="str">
        <f>VLOOKUP(Table58[[#This Row],[CONTROLN]],vlookup_table[],5,FALSE)</f>
        <v>S2</v>
      </c>
      <c r="Q2296">
        <f>VLOOKUP(Table58[[#This Row],[CONTROLN]],vlookup_table[],7,FALSE)</f>
        <v>20</v>
      </c>
      <c r="R2296" t="str">
        <f t="shared" si="105"/>
        <v/>
      </c>
      <c r="S22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296" t="str">
        <f>IF(Table58[[#This Row],[GENDER]]="M","Hombre","Mujer")</f>
        <v>Mujer</v>
      </c>
      <c r="U2296" t="str">
        <f>_xlfn.CONCAT(Table58[[#This Row],[STATE]]," ", Table58[[#This Row],[DOMAIN]])</f>
        <v>TX S2</v>
      </c>
      <c r="V2296" s="2">
        <f t="shared" ca="1" si="106"/>
        <v>45915</v>
      </c>
      <c r="W2296" s="3">
        <f t="shared" ca="1" si="107"/>
        <v>45915.408431249998</v>
      </c>
      <c r="X2296">
        <f>ROUND(Table58[[#This Row],[AVGGIFT]],1)</f>
        <v>15</v>
      </c>
    </row>
    <row r="2297" spans="1:24" x14ac:dyDescent="0.35">
      <c r="A2297">
        <v>109644</v>
      </c>
      <c r="B2297" t="s">
        <v>13</v>
      </c>
      <c r="C2297" t="s">
        <v>109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  <c r="N2297">
        <f>VLOOKUP(Table58[[#This Row],[CONTROLN]],vlookup_table[],2,FALSE)</f>
        <v>1002</v>
      </c>
      <c r="O2297">
        <f>VLOOKUP(Table58[[#This Row],[CONTROLN]],vlookup_table[],4,FALSE)</f>
        <v>2509</v>
      </c>
      <c r="P2297" t="str">
        <f>VLOOKUP(Table58[[#This Row],[CONTROLN]],vlookup_table[],5,FALSE)</f>
        <v>T2</v>
      </c>
      <c r="Q2297">
        <f>VLOOKUP(Table58[[#This Row],[CONTROLN]],vlookup_table[],7,FALSE)</f>
        <v>5</v>
      </c>
      <c r="R2297">
        <f t="shared" si="105"/>
        <v>71</v>
      </c>
      <c r="S22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7" t="str">
        <f>IF(Table58[[#This Row],[GENDER]]="M","Hombre","Mujer")</f>
        <v>Mujer</v>
      </c>
      <c r="U2297" t="str">
        <f>_xlfn.CONCAT(Table58[[#This Row],[STATE]]," ", Table58[[#This Row],[DOMAIN]])</f>
        <v>FL T2</v>
      </c>
      <c r="V2297" s="2">
        <f t="shared" ca="1" si="106"/>
        <v>45915</v>
      </c>
      <c r="W2297" s="3">
        <f t="shared" ca="1" si="107"/>
        <v>45915.408431249998</v>
      </c>
      <c r="X2297">
        <f>ROUND(Table58[[#This Row],[AVGGIFT]],1)</f>
        <v>12.1</v>
      </c>
    </row>
    <row r="2298" spans="1:24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  <c r="N2298">
        <f>VLOOKUP(Table58[[#This Row],[CONTROLN]],vlookup_table[],2,FALSE)</f>
        <v>0</v>
      </c>
      <c r="O2298">
        <f>VLOOKUP(Table58[[#This Row],[CONTROLN]],vlookup_table[],4,FALSE)</f>
        <v>1901</v>
      </c>
      <c r="P2298" t="str">
        <f>VLOOKUP(Table58[[#This Row],[CONTROLN]],vlookup_table[],5,FALSE)</f>
        <v>T2</v>
      </c>
      <c r="Q2298">
        <f>VLOOKUP(Table58[[#This Row],[CONTROLN]],vlookup_table[],7,FALSE)</f>
        <v>10</v>
      </c>
      <c r="R2298">
        <f t="shared" si="105"/>
        <v>78</v>
      </c>
      <c r="S22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8" t="str">
        <f>IF(Table58[[#This Row],[GENDER]]="M","Hombre","Mujer")</f>
        <v>Mujer</v>
      </c>
      <c r="U2298" t="str">
        <f>_xlfn.CONCAT(Table58[[#This Row],[STATE]]," ", Table58[[#This Row],[DOMAIN]])</f>
        <v>KS T2</v>
      </c>
      <c r="V2298" s="2">
        <f t="shared" ca="1" si="106"/>
        <v>45915</v>
      </c>
      <c r="W2298" s="3">
        <f t="shared" ca="1" si="107"/>
        <v>45915.408431249998</v>
      </c>
      <c r="X2298">
        <f>ROUND(Table58[[#This Row],[AVGGIFT]],1)</f>
        <v>4.3</v>
      </c>
    </row>
    <row r="2299" spans="1:24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  <c r="N2299">
        <f>VLOOKUP(Table58[[#This Row],[CONTROLN]],vlookup_table[],2,FALSE)</f>
        <v>0</v>
      </c>
      <c r="O2299">
        <f>VLOOKUP(Table58[[#This Row],[CONTROLN]],vlookup_table[],4,FALSE)</f>
        <v>0</v>
      </c>
      <c r="P2299" t="str">
        <f>VLOOKUP(Table58[[#This Row],[CONTROLN]],vlookup_table[],5,FALSE)</f>
        <v>T2</v>
      </c>
      <c r="Q2299">
        <f>VLOOKUP(Table58[[#This Row],[CONTROLN]],vlookup_table[],7,FALSE)</f>
        <v>15</v>
      </c>
      <c r="R2299" t="str">
        <f t="shared" si="105"/>
        <v/>
      </c>
      <c r="S22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299" t="str">
        <f>IF(Table58[[#This Row],[GENDER]]="M","Hombre","Mujer")</f>
        <v>Mujer</v>
      </c>
      <c r="U2299" t="str">
        <f>_xlfn.CONCAT(Table58[[#This Row],[STATE]]," ", Table58[[#This Row],[DOMAIN]])</f>
        <v>FL T2</v>
      </c>
      <c r="V2299" s="2">
        <f t="shared" ca="1" si="106"/>
        <v>45915</v>
      </c>
      <c r="W2299" s="3">
        <f t="shared" ca="1" si="107"/>
        <v>45915.408431249998</v>
      </c>
      <c r="X2299">
        <f>ROUND(Table58[[#This Row],[AVGGIFT]],1)</f>
        <v>8</v>
      </c>
    </row>
    <row r="2300" spans="1:24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  <c r="N2300">
        <f>VLOOKUP(Table58[[#This Row],[CONTROLN]],vlookup_table[],2,FALSE)</f>
        <v>1</v>
      </c>
      <c r="O2300">
        <f>VLOOKUP(Table58[[#This Row],[CONTROLN]],vlookup_table[],4,FALSE)</f>
        <v>2705</v>
      </c>
      <c r="P2300" t="str">
        <f>VLOOKUP(Table58[[#This Row],[CONTROLN]],vlookup_table[],5,FALSE)</f>
        <v>S2</v>
      </c>
      <c r="Q2300">
        <f>VLOOKUP(Table58[[#This Row],[CONTROLN]],vlookup_table[],7,FALSE)</f>
        <v>20</v>
      </c>
      <c r="R2300">
        <f t="shared" si="105"/>
        <v>70</v>
      </c>
      <c r="S23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00" t="str">
        <f>IF(Table58[[#This Row],[GENDER]]="M","Hombre","Mujer")</f>
        <v>Hombre</v>
      </c>
      <c r="U2300" t="str">
        <f>_xlfn.CONCAT(Table58[[#This Row],[STATE]]," ", Table58[[#This Row],[DOMAIN]])</f>
        <v>CO S2</v>
      </c>
      <c r="V2300" s="2">
        <f t="shared" ca="1" si="106"/>
        <v>45915</v>
      </c>
      <c r="W2300" s="3">
        <f t="shared" ca="1" si="107"/>
        <v>45915.408431249998</v>
      </c>
      <c r="X2300">
        <f>ROUND(Table58[[#This Row],[AVGGIFT]],1)</f>
        <v>8.3000000000000007</v>
      </c>
    </row>
    <row r="2301" spans="1:24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  <c r="N2301">
        <f>VLOOKUP(Table58[[#This Row],[CONTROLN]],vlookup_table[],2,FALSE)</f>
        <v>2</v>
      </c>
      <c r="O2301">
        <f>VLOOKUP(Table58[[#This Row],[CONTROLN]],vlookup_table[],4,FALSE)</f>
        <v>0</v>
      </c>
      <c r="P2301" t="str">
        <f>VLOOKUP(Table58[[#This Row],[CONTROLN]],vlookup_table[],5,FALSE)</f>
        <v>R2</v>
      </c>
      <c r="Q2301">
        <f>VLOOKUP(Table58[[#This Row],[CONTROLN]],vlookup_table[],7,FALSE)</f>
        <v>10</v>
      </c>
      <c r="R2301" t="str">
        <f t="shared" si="105"/>
        <v/>
      </c>
      <c r="S23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01" t="str">
        <f>IF(Table58[[#This Row],[GENDER]]="M","Hombre","Mujer")</f>
        <v>Mujer</v>
      </c>
      <c r="U2301" t="str">
        <f>_xlfn.CONCAT(Table58[[#This Row],[STATE]]," ", Table58[[#This Row],[DOMAIN]])</f>
        <v>NE R2</v>
      </c>
      <c r="V2301" s="2">
        <f t="shared" ca="1" si="106"/>
        <v>45915</v>
      </c>
      <c r="W2301" s="3">
        <f t="shared" ca="1" si="107"/>
        <v>45915.408431249998</v>
      </c>
      <c r="X2301">
        <f>ROUND(Table58[[#This Row],[AVGGIFT]],1)</f>
        <v>10</v>
      </c>
    </row>
    <row r="2302" spans="1:24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  <c r="N2302">
        <f>VLOOKUP(Table58[[#This Row],[CONTROLN]],vlookup_table[],2,FALSE)</f>
        <v>1</v>
      </c>
      <c r="O2302">
        <f>VLOOKUP(Table58[[#This Row],[CONTROLN]],vlookup_table[],4,FALSE)</f>
        <v>2701</v>
      </c>
      <c r="P2302" t="str">
        <f>VLOOKUP(Table58[[#This Row],[CONTROLN]],vlookup_table[],5,FALSE)</f>
        <v>U4</v>
      </c>
      <c r="Q2302">
        <f>VLOOKUP(Table58[[#This Row],[CONTROLN]],vlookup_table[],7,FALSE)</f>
        <v>10</v>
      </c>
      <c r="R2302">
        <f t="shared" si="105"/>
        <v>70</v>
      </c>
      <c r="S23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02" t="str">
        <f>IF(Table58[[#This Row],[GENDER]]="M","Hombre","Mujer")</f>
        <v>Hombre</v>
      </c>
      <c r="U2302" t="str">
        <f>_xlfn.CONCAT(Table58[[#This Row],[STATE]]," ", Table58[[#This Row],[DOMAIN]])</f>
        <v>CA U4</v>
      </c>
      <c r="V2302" s="2">
        <f t="shared" ca="1" si="106"/>
        <v>45915</v>
      </c>
      <c r="W2302" s="3">
        <f t="shared" ca="1" si="107"/>
        <v>45915.408431249998</v>
      </c>
      <c r="X2302">
        <f>ROUND(Table58[[#This Row],[AVGGIFT]],1)</f>
        <v>9.6999999999999993</v>
      </c>
    </row>
    <row r="2303" spans="1:24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  <c r="N2303">
        <f>VLOOKUP(Table58[[#This Row],[CONTROLN]],vlookup_table[],2,FALSE)</f>
        <v>0</v>
      </c>
      <c r="O2303">
        <f>VLOOKUP(Table58[[#This Row],[CONTROLN]],vlookup_table[],4,FALSE)</f>
        <v>4301</v>
      </c>
      <c r="P2303" t="str">
        <f>VLOOKUP(Table58[[#This Row],[CONTROLN]],vlookup_table[],5,FALSE)</f>
        <v>S2</v>
      </c>
      <c r="Q2303">
        <f>VLOOKUP(Table58[[#This Row],[CONTROLN]],vlookup_table[],7,FALSE)</f>
        <v>9</v>
      </c>
      <c r="R2303">
        <f t="shared" si="105"/>
        <v>54</v>
      </c>
      <c r="S23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03" t="str">
        <f>IF(Table58[[#This Row],[GENDER]]="M","Hombre","Mujer")</f>
        <v>Mujer</v>
      </c>
      <c r="U2303" t="str">
        <f>_xlfn.CONCAT(Table58[[#This Row],[STATE]]," ", Table58[[#This Row],[DOMAIN]])</f>
        <v>CA S2</v>
      </c>
      <c r="V2303" s="2">
        <f t="shared" ca="1" si="106"/>
        <v>45915</v>
      </c>
      <c r="W2303" s="3">
        <f t="shared" ca="1" si="107"/>
        <v>45915.408431249998</v>
      </c>
      <c r="X2303">
        <f>ROUND(Table58[[#This Row],[AVGGIFT]],1)</f>
        <v>12.5</v>
      </c>
    </row>
    <row r="2304" spans="1:24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  <c r="N2304">
        <f>VLOOKUP(Table58[[#This Row],[CONTROLN]],vlookup_table[],2,FALSE)</f>
        <v>2</v>
      </c>
      <c r="O2304">
        <f>VLOOKUP(Table58[[#This Row],[CONTROLN]],vlookup_table[],4,FALSE)</f>
        <v>0</v>
      </c>
      <c r="P2304" t="str">
        <f>VLOOKUP(Table58[[#This Row],[CONTROLN]],vlookup_table[],5,FALSE)</f>
        <v>T3</v>
      </c>
      <c r="Q2304">
        <f>VLOOKUP(Table58[[#This Row],[CONTROLN]],vlookup_table[],7,FALSE)</f>
        <v>8</v>
      </c>
      <c r="R2304" t="str">
        <f t="shared" si="105"/>
        <v/>
      </c>
      <c r="S23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04" t="str">
        <f>IF(Table58[[#This Row],[GENDER]]="M","Hombre","Mujer")</f>
        <v>Mujer</v>
      </c>
      <c r="U2304" t="str">
        <f>_xlfn.CONCAT(Table58[[#This Row],[STATE]]," ", Table58[[#This Row],[DOMAIN]])</f>
        <v>CA T3</v>
      </c>
      <c r="V2304" s="2">
        <f t="shared" ca="1" si="106"/>
        <v>45915</v>
      </c>
      <c r="W2304" s="3">
        <f t="shared" ca="1" si="107"/>
        <v>45915.408431249998</v>
      </c>
      <c r="X2304">
        <f>ROUND(Table58[[#This Row],[AVGGIFT]],1)</f>
        <v>8.1999999999999993</v>
      </c>
    </row>
    <row r="2305" spans="1:24" x14ac:dyDescent="0.35">
      <c r="A2305">
        <v>178884</v>
      </c>
      <c r="B2305" t="s">
        <v>41</v>
      </c>
      <c r="C2305" t="s">
        <v>14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  <c r="N2305">
        <f>VLOOKUP(Table58[[#This Row],[CONTROLN]],vlookup_table[],2,FALSE)</f>
        <v>2</v>
      </c>
      <c r="O2305">
        <f>VLOOKUP(Table58[[#This Row],[CONTROLN]],vlookup_table[],4,FALSE)</f>
        <v>5201</v>
      </c>
      <c r="P2305" t="str">
        <f>VLOOKUP(Table58[[#This Row],[CONTROLN]],vlookup_table[],5,FALSE)</f>
        <v>S2</v>
      </c>
      <c r="Q2305">
        <f>VLOOKUP(Table58[[#This Row],[CONTROLN]],vlookup_table[],7,FALSE)</f>
        <v>15</v>
      </c>
      <c r="R2305">
        <f t="shared" si="105"/>
        <v>45</v>
      </c>
      <c r="S23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05" t="str">
        <f>IF(Table58[[#This Row],[GENDER]]="M","Hombre","Mujer")</f>
        <v>Hombre</v>
      </c>
      <c r="U2305" t="str">
        <f>_xlfn.CONCAT(Table58[[#This Row],[STATE]]," ", Table58[[#This Row],[DOMAIN]])</f>
        <v>WA S2</v>
      </c>
      <c r="V2305" s="2">
        <f t="shared" ca="1" si="106"/>
        <v>45915</v>
      </c>
      <c r="W2305" s="3">
        <f t="shared" ca="1" si="107"/>
        <v>45915.408431249998</v>
      </c>
      <c r="X2305">
        <f>ROUND(Table58[[#This Row],[AVGGIFT]],1)</f>
        <v>15</v>
      </c>
    </row>
    <row r="2306" spans="1:24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  <c r="N2306">
        <f>VLOOKUP(Table58[[#This Row],[CONTROLN]],vlookup_table[],2,FALSE)</f>
        <v>2</v>
      </c>
      <c r="O2306">
        <f>VLOOKUP(Table58[[#This Row],[CONTROLN]],vlookup_table[],4,FALSE)</f>
        <v>3103</v>
      </c>
      <c r="P2306" t="str">
        <f>VLOOKUP(Table58[[#This Row],[CONTROLN]],vlookup_table[],5,FALSE)</f>
        <v>R2</v>
      </c>
      <c r="Q2306">
        <f>VLOOKUP(Table58[[#This Row],[CONTROLN]],vlookup_table[],7,FALSE)</f>
        <v>6</v>
      </c>
      <c r="R2306">
        <f t="shared" ref="R2306:R2369" si="108">IF(OR(O2306="",O2306=0),"",(1997-(1900+INT(O2306/100)))-IF(MOD(O2306,100)&gt;6,1,0))</f>
        <v>66</v>
      </c>
      <c r="S23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06" t="str">
        <f>IF(Table58[[#This Row],[GENDER]]="M","Hombre","Mujer")</f>
        <v>Mujer</v>
      </c>
      <c r="U2306" t="str">
        <f>_xlfn.CONCAT(Table58[[#This Row],[STATE]]," ", Table58[[#This Row],[DOMAIN]])</f>
        <v>OR R2</v>
      </c>
      <c r="V2306" s="2">
        <f t="shared" ref="V2306:V2369" ca="1" si="109">TODAY()</f>
        <v>45915</v>
      </c>
      <c r="W2306" s="3">
        <f t="shared" ref="W2306:W2369" ca="1" si="110">NOW()</f>
        <v>45915.408431249998</v>
      </c>
      <c r="X2306">
        <f>ROUND(Table58[[#This Row],[AVGGIFT]],1)</f>
        <v>4.4000000000000004</v>
      </c>
    </row>
    <row r="2307" spans="1:24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  <c r="N2307">
        <f>VLOOKUP(Table58[[#This Row],[CONTROLN]],vlookup_table[],2,FALSE)</f>
        <v>1</v>
      </c>
      <c r="O2307">
        <f>VLOOKUP(Table58[[#This Row],[CONTROLN]],vlookup_table[],4,FALSE)</f>
        <v>3301</v>
      </c>
      <c r="P2307" t="str">
        <f>VLOOKUP(Table58[[#This Row],[CONTROLN]],vlookup_table[],5,FALSE)</f>
        <v>C2</v>
      </c>
      <c r="Q2307">
        <f>VLOOKUP(Table58[[#This Row],[CONTROLN]],vlookup_table[],7,FALSE)</f>
        <v>10</v>
      </c>
      <c r="R2307">
        <f t="shared" si="108"/>
        <v>64</v>
      </c>
      <c r="S23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07" t="str">
        <f>IF(Table58[[#This Row],[GENDER]]="M","Hombre","Mujer")</f>
        <v>Hombre</v>
      </c>
      <c r="U2307" t="str">
        <f>_xlfn.CONCAT(Table58[[#This Row],[STATE]]," ", Table58[[#This Row],[DOMAIN]])</f>
        <v>TX C2</v>
      </c>
      <c r="V2307" s="2">
        <f t="shared" ca="1" si="109"/>
        <v>45915</v>
      </c>
      <c r="W2307" s="3">
        <f t="shared" ca="1" si="110"/>
        <v>45915.408431249998</v>
      </c>
      <c r="X2307">
        <f>ROUND(Table58[[#This Row],[AVGGIFT]],1)</f>
        <v>7.3</v>
      </c>
    </row>
    <row r="2308" spans="1:24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  <c r="N2308">
        <f>VLOOKUP(Table58[[#This Row],[CONTROLN]],vlookup_table[],2,FALSE)</f>
        <v>0</v>
      </c>
      <c r="O2308">
        <f>VLOOKUP(Table58[[#This Row],[CONTROLN]],vlookup_table[],4,FALSE)</f>
        <v>0</v>
      </c>
      <c r="P2308" t="str">
        <f>VLOOKUP(Table58[[#This Row],[CONTROLN]],vlookup_table[],5,FALSE)</f>
        <v>S2</v>
      </c>
      <c r="Q2308">
        <f>VLOOKUP(Table58[[#This Row],[CONTROLN]],vlookup_table[],7,FALSE)</f>
        <v>10</v>
      </c>
      <c r="R2308" t="str">
        <f t="shared" si="108"/>
        <v/>
      </c>
      <c r="S23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08" t="str">
        <f>IF(Table58[[#This Row],[GENDER]]="M","Hombre","Mujer")</f>
        <v>Hombre</v>
      </c>
      <c r="U2308" t="str">
        <f>_xlfn.CONCAT(Table58[[#This Row],[STATE]]," ", Table58[[#This Row],[DOMAIN]])</f>
        <v>AR S2</v>
      </c>
      <c r="V2308" s="2">
        <f t="shared" ca="1" si="109"/>
        <v>45915</v>
      </c>
      <c r="W2308" s="3">
        <f t="shared" ca="1" si="110"/>
        <v>45915.408431249998</v>
      </c>
      <c r="X2308">
        <f>ROUND(Table58[[#This Row],[AVGGIFT]],1)</f>
        <v>10</v>
      </c>
    </row>
    <row r="2309" spans="1:24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  <c r="N2309">
        <f>VLOOKUP(Table58[[#This Row],[CONTROLN]],vlookup_table[],2,FALSE)</f>
        <v>0</v>
      </c>
      <c r="O2309">
        <f>VLOOKUP(Table58[[#This Row],[CONTROLN]],vlookup_table[],4,FALSE)</f>
        <v>6401</v>
      </c>
      <c r="P2309" t="str">
        <f>VLOOKUP(Table58[[#This Row],[CONTROLN]],vlookup_table[],5,FALSE)</f>
        <v>C2</v>
      </c>
      <c r="Q2309">
        <f>VLOOKUP(Table58[[#This Row],[CONTROLN]],vlookup_table[],7,FALSE)</f>
        <v>12</v>
      </c>
      <c r="R2309">
        <f t="shared" si="108"/>
        <v>33</v>
      </c>
      <c r="S23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09" t="str">
        <f>IF(Table58[[#This Row],[GENDER]]="M","Hombre","Mujer")</f>
        <v>Hombre</v>
      </c>
      <c r="U2309" t="str">
        <f>_xlfn.CONCAT(Table58[[#This Row],[STATE]]," ", Table58[[#This Row],[DOMAIN]])</f>
        <v>OR C2</v>
      </c>
      <c r="V2309" s="2">
        <f t="shared" ca="1" si="109"/>
        <v>45915</v>
      </c>
      <c r="W2309" s="3">
        <f t="shared" ca="1" si="110"/>
        <v>45915.408431249998</v>
      </c>
      <c r="X2309">
        <f>ROUND(Table58[[#This Row],[AVGGIFT]],1)</f>
        <v>11.4</v>
      </c>
    </row>
    <row r="2310" spans="1:24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  <c r="N2310">
        <f>VLOOKUP(Table58[[#This Row],[CONTROLN]],vlookup_table[],2,FALSE)</f>
        <v>0</v>
      </c>
      <c r="O2310">
        <f>VLOOKUP(Table58[[#This Row],[CONTROLN]],vlookup_table[],4,FALSE)</f>
        <v>4201</v>
      </c>
      <c r="P2310" t="str">
        <f>VLOOKUP(Table58[[#This Row],[CONTROLN]],vlookup_table[],5,FALSE)</f>
        <v>C2</v>
      </c>
      <c r="Q2310">
        <f>VLOOKUP(Table58[[#This Row],[CONTROLN]],vlookup_table[],7,FALSE)</f>
        <v>18</v>
      </c>
      <c r="R2310">
        <f t="shared" si="108"/>
        <v>55</v>
      </c>
      <c r="S23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10" t="str">
        <f>IF(Table58[[#This Row],[GENDER]]="M","Hombre","Mujer")</f>
        <v>Mujer</v>
      </c>
      <c r="U2310" t="str">
        <f>_xlfn.CONCAT(Table58[[#This Row],[STATE]]," ", Table58[[#This Row],[DOMAIN]])</f>
        <v>MO C2</v>
      </c>
      <c r="V2310" s="2">
        <f t="shared" ca="1" si="109"/>
        <v>45915</v>
      </c>
      <c r="W2310" s="3">
        <f t="shared" ca="1" si="110"/>
        <v>45915.408431249998</v>
      </c>
      <c r="X2310">
        <f>ROUND(Table58[[#This Row],[AVGGIFT]],1)</f>
        <v>15.3</v>
      </c>
    </row>
    <row r="2311" spans="1:24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  <c r="N2311">
        <f>VLOOKUP(Table58[[#This Row],[CONTROLN]],vlookup_table[],2,FALSE)</f>
        <v>0</v>
      </c>
      <c r="O2311">
        <f>VLOOKUP(Table58[[#This Row],[CONTROLN]],vlookup_table[],4,FALSE)</f>
        <v>0</v>
      </c>
      <c r="P2311" t="str">
        <f>VLOOKUP(Table58[[#This Row],[CONTROLN]],vlookup_table[],5,FALSE)</f>
        <v>R2</v>
      </c>
      <c r="Q2311">
        <f>VLOOKUP(Table58[[#This Row],[CONTROLN]],vlookup_table[],7,FALSE)</f>
        <v>5</v>
      </c>
      <c r="R2311" t="str">
        <f t="shared" si="108"/>
        <v/>
      </c>
      <c r="S23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11" t="str">
        <f>IF(Table58[[#This Row],[GENDER]]="M","Hombre","Mujer")</f>
        <v>Hombre</v>
      </c>
      <c r="U2311" t="str">
        <f>_xlfn.CONCAT(Table58[[#This Row],[STATE]]," ", Table58[[#This Row],[DOMAIN]])</f>
        <v>IN R2</v>
      </c>
      <c r="V2311" s="2">
        <f t="shared" ca="1" si="109"/>
        <v>45915</v>
      </c>
      <c r="W2311" s="3">
        <f t="shared" ca="1" si="110"/>
        <v>45915.408431249998</v>
      </c>
      <c r="X2311">
        <f>ROUND(Table58[[#This Row],[AVGGIFT]],1)</f>
        <v>3.7</v>
      </c>
    </row>
    <row r="2312" spans="1:24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  <c r="N2312">
        <f>VLOOKUP(Table58[[#This Row],[CONTROLN]],vlookup_table[],2,FALSE)</f>
        <v>1</v>
      </c>
      <c r="O2312">
        <f>VLOOKUP(Table58[[#This Row],[CONTROLN]],vlookup_table[],4,FALSE)</f>
        <v>4106</v>
      </c>
      <c r="P2312" t="str">
        <f>VLOOKUP(Table58[[#This Row],[CONTROLN]],vlookup_table[],5,FALSE)</f>
        <v>S2</v>
      </c>
      <c r="Q2312">
        <f>VLOOKUP(Table58[[#This Row],[CONTROLN]],vlookup_table[],7,FALSE)</f>
        <v>25</v>
      </c>
      <c r="R2312">
        <f t="shared" si="108"/>
        <v>56</v>
      </c>
      <c r="S23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12" t="str">
        <f>IF(Table58[[#This Row],[GENDER]]="M","Hombre","Mujer")</f>
        <v>Hombre</v>
      </c>
      <c r="U2312" t="str">
        <f>_xlfn.CONCAT(Table58[[#This Row],[STATE]]," ", Table58[[#This Row],[DOMAIN]])</f>
        <v>AZ S2</v>
      </c>
      <c r="V2312" s="2">
        <f t="shared" ca="1" si="109"/>
        <v>45915</v>
      </c>
      <c r="W2312" s="3">
        <f t="shared" ca="1" si="110"/>
        <v>45915.408431249998</v>
      </c>
      <c r="X2312">
        <f>ROUND(Table58[[#This Row],[AVGGIFT]],1)</f>
        <v>11</v>
      </c>
    </row>
    <row r="2313" spans="1:24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  <c r="N2313">
        <f>VLOOKUP(Table58[[#This Row],[CONTROLN]],vlookup_table[],2,FALSE)</f>
        <v>1</v>
      </c>
      <c r="O2313">
        <f>VLOOKUP(Table58[[#This Row],[CONTROLN]],vlookup_table[],4,FALSE)</f>
        <v>2201</v>
      </c>
      <c r="P2313" t="str">
        <f>VLOOKUP(Table58[[#This Row],[CONTROLN]],vlookup_table[],5,FALSE)</f>
        <v>R2</v>
      </c>
      <c r="Q2313">
        <f>VLOOKUP(Table58[[#This Row],[CONTROLN]],vlookup_table[],7,FALSE)</f>
        <v>10</v>
      </c>
      <c r="R2313">
        <f t="shared" si="108"/>
        <v>75</v>
      </c>
      <c r="S23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13" t="str">
        <f>IF(Table58[[#This Row],[GENDER]]="M","Hombre","Mujer")</f>
        <v>Hombre</v>
      </c>
      <c r="U2313" t="str">
        <f>_xlfn.CONCAT(Table58[[#This Row],[STATE]]," ", Table58[[#This Row],[DOMAIN]])</f>
        <v>NV R2</v>
      </c>
      <c r="V2313" s="2">
        <f t="shared" ca="1" si="109"/>
        <v>45915</v>
      </c>
      <c r="W2313" s="3">
        <f t="shared" ca="1" si="110"/>
        <v>45915.408431249998</v>
      </c>
      <c r="X2313">
        <f>ROUND(Table58[[#This Row],[AVGGIFT]],1)</f>
        <v>7.7</v>
      </c>
    </row>
    <row r="2314" spans="1:24" x14ac:dyDescent="0.35">
      <c r="A2314">
        <v>79627</v>
      </c>
      <c r="B2314" t="s">
        <v>36</v>
      </c>
      <c r="C2314" t="s">
        <v>14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  <c r="N2314">
        <f>VLOOKUP(Table58[[#This Row],[CONTROLN]],vlookup_table[],2,FALSE)</f>
        <v>1</v>
      </c>
      <c r="O2314">
        <f>VLOOKUP(Table58[[#This Row],[CONTROLN]],vlookup_table[],4,FALSE)</f>
        <v>2408</v>
      </c>
      <c r="P2314" t="str">
        <f>VLOOKUP(Table58[[#This Row],[CONTROLN]],vlookup_table[],5,FALSE)</f>
        <v>S1</v>
      </c>
      <c r="Q2314">
        <f>VLOOKUP(Table58[[#This Row],[CONTROLN]],vlookup_table[],7,FALSE)</f>
        <v>10</v>
      </c>
      <c r="R2314">
        <f t="shared" si="108"/>
        <v>72</v>
      </c>
      <c r="S23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14" t="str">
        <f>IF(Table58[[#This Row],[GENDER]]="M","Hombre","Mujer")</f>
        <v>Hombre</v>
      </c>
      <c r="U2314" t="str">
        <f>_xlfn.CONCAT(Table58[[#This Row],[STATE]]," ", Table58[[#This Row],[DOMAIN]])</f>
        <v>WI S1</v>
      </c>
      <c r="V2314" s="2">
        <f t="shared" ca="1" si="109"/>
        <v>45915</v>
      </c>
      <c r="W2314" s="3">
        <f t="shared" ca="1" si="110"/>
        <v>45915.408431249998</v>
      </c>
      <c r="X2314">
        <f>ROUND(Table58[[#This Row],[AVGGIFT]],1)</f>
        <v>9.4</v>
      </c>
    </row>
    <row r="2315" spans="1:24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  <c r="N2315">
        <f>VLOOKUP(Table58[[#This Row],[CONTROLN]],vlookup_table[],2,FALSE)</f>
        <v>1</v>
      </c>
      <c r="O2315">
        <f>VLOOKUP(Table58[[#This Row],[CONTROLN]],vlookup_table[],4,FALSE)</f>
        <v>2101</v>
      </c>
      <c r="P2315" t="str">
        <f>VLOOKUP(Table58[[#This Row],[CONTROLN]],vlookup_table[],5,FALSE)</f>
        <v>T2</v>
      </c>
      <c r="Q2315">
        <f>VLOOKUP(Table58[[#This Row],[CONTROLN]],vlookup_table[],7,FALSE)</f>
        <v>15</v>
      </c>
      <c r="R2315">
        <f t="shared" si="108"/>
        <v>76</v>
      </c>
      <c r="S23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15" t="str">
        <f>IF(Table58[[#This Row],[GENDER]]="M","Hombre","Mujer")</f>
        <v>Hombre</v>
      </c>
      <c r="U2315" t="str">
        <f>_xlfn.CONCAT(Table58[[#This Row],[STATE]]," ", Table58[[#This Row],[DOMAIN]])</f>
        <v>GA T2</v>
      </c>
      <c r="V2315" s="2">
        <f t="shared" ca="1" si="109"/>
        <v>45915</v>
      </c>
      <c r="W2315" s="3">
        <f t="shared" ca="1" si="110"/>
        <v>45915.408431249998</v>
      </c>
      <c r="X2315">
        <f>ROUND(Table58[[#This Row],[AVGGIFT]],1)</f>
        <v>10</v>
      </c>
    </row>
    <row r="2316" spans="1:24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  <c r="N2316">
        <f>VLOOKUP(Table58[[#This Row],[CONTROLN]],vlookup_table[],2,FALSE)</f>
        <v>0</v>
      </c>
      <c r="O2316">
        <f>VLOOKUP(Table58[[#This Row],[CONTROLN]],vlookup_table[],4,FALSE)</f>
        <v>4601</v>
      </c>
      <c r="P2316" t="str">
        <f>VLOOKUP(Table58[[#This Row],[CONTROLN]],vlookup_table[],5,FALSE)</f>
        <v>S1</v>
      </c>
      <c r="Q2316">
        <f>VLOOKUP(Table58[[#This Row],[CONTROLN]],vlookup_table[],7,FALSE)</f>
        <v>15</v>
      </c>
      <c r="R2316">
        <f t="shared" si="108"/>
        <v>51</v>
      </c>
      <c r="S23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16" t="str">
        <f>IF(Table58[[#This Row],[GENDER]]="M","Hombre","Mujer")</f>
        <v>Mujer</v>
      </c>
      <c r="U2316" t="str">
        <f>_xlfn.CONCAT(Table58[[#This Row],[STATE]]," ", Table58[[#This Row],[DOMAIN]])</f>
        <v>TX S1</v>
      </c>
      <c r="V2316" s="2">
        <f t="shared" ca="1" si="109"/>
        <v>45915</v>
      </c>
      <c r="W2316" s="3">
        <f t="shared" ca="1" si="110"/>
        <v>45915.408431249998</v>
      </c>
      <c r="X2316">
        <f>ROUND(Table58[[#This Row],[AVGGIFT]],1)</f>
        <v>19.3</v>
      </c>
    </row>
    <row r="2317" spans="1:24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  <c r="N2317">
        <f>VLOOKUP(Table58[[#This Row],[CONTROLN]],vlookup_table[],2,FALSE)</f>
        <v>2</v>
      </c>
      <c r="O2317">
        <f>VLOOKUP(Table58[[#This Row],[CONTROLN]],vlookup_table[],4,FALSE)</f>
        <v>2612</v>
      </c>
      <c r="P2317" t="str">
        <f>VLOOKUP(Table58[[#This Row],[CONTROLN]],vlookup_table[],5,FALSE)</f>
        <v>C2</v>
      </c>
      <c r="Q2317">
        <f>VLOOKUP(Table58[[#This Row],[CONTROLN]],vlookup_table[],7,FALSE)</f>
        <v>25</v>
      </c>
      <c r="R2317">
        <f t="shared" si="108"/>
        <v>70</v>
      </c>
      <c r="S23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17" t="str">
        <f>IF(Table58[[#This Row],[GENDER]]="M","Hombre","Mujer")</f>
        <v>Mujer</v>
      </c>
      <c r="U2317" t="str">
        <f>_xlfn.CONCAT(Table58[[#This Row],[STATE]]," ", Table58[[#This Row],[DOMAIN]])</f>
        <v>CO C2</v>
      </c>
      <c r="V2317" s="2">
        <f t="shared" ca="1" si="109"/>
        <v>45915</v>
      </c>
      <c r="W2317" s="3">
        <f t="shared" ca="1" si="110"/>
        <v>45915.408431249998</v>
      </c>
      <c r="X2317">
        <f>ROUND(Table58[[#This Row],[AVGGIFT]],1)</f>
        <v>18.100000000000001</v>
      </c>
    </row>
    <row r="2318" spans="1:24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  <c r="N2318">
        <f>VLOOKUP(Table58[[#This Row],[CONTROLN]],vlookup_table[],2,FALSE)</f>
        <v>0</v>
      </c>
      <c r="O2318">
        <f>VLOOKUP(Table58[[#This Row],[CONTROLN]],vlookup_table[],4,FALSE)</f>
        <v>0</v>
      </c>
      <c r="P2318" t="str">
        <f>VLOOKUP(Table58[[#This Row],[CONTROLN]],vlookup_table[],5,FALSE)</f>
        <v>T2</v>
      </c>
      <c r="Q2318">
        <f>VLOOKUP(Table58[[#This Row],[CONTROLN]],vlookup_table[],7,FALSE)</f>
        <v>20</v>
      </c>
      <c r="R2318" t="str">
        <f t="shared" si="108"/>
        <v/>
      </c>
      <c r="S23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18" t="str">
        <f>IF(Table58[[#This Row],[GENDER]]="M","Hombre","Mujer")</f>
        <v>Mujer</v>
      </c>
      <c r="U2318" t="str">
        <f>_xlfn.CONCAT(Table58[[#This Row],[STATE]]," ", Table58[[#This Row],[DOMAIN]])</f>
        <v>WI T2</v>
      </c>
      <c r="V2318" s="2">
        <f t="shared" ca="1" si="109"/>
        <v>45915</v>
      </c>
      <c r="W2318" s="3">
        <f t="shared" ca="1" si="110"/>
        <v>45915.408431249998</v>
      </c>
      <c r="X2318">
        <f>ROUND(Table58[[#This Row],[AVGGIFT]],1)</f>
        <v>20</v>
      </c>
    </row>
    <row r="2319" spans="1:24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  <c r="N2319">
        <f>VLOOKUP(Table58[[#This Row],[CONTROLN]],vlookup_table[],2,FALSE)</f>
        <v>0</v>
      </c>
      <c r="O2319">
        <f>VLOOKUP(Table58[[#This Row],[CONTROLN]],vlookup_table[],4,FALSE)</f>
        <v>4506</v>
      </c>
      <c r="P2319" t="str">
        <f>VLOOKUP(Table58[[#This Row],[CONTROLN]],vlookup_table[],5,FALSE)</f>
        <v>C1</v>
      </c>
      <c r="Q2319">
        <f>VLOOKUP(Table58[[#This Row],[CONTROLN]],vlookup_table[],7,FALSE)</f>
        <v>15</v>
      </c>
      <c r="R2319">
        <f t="shared" si="108"/>
        <v>52</v>
      </c>
      <c r="S23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19" t="str">
        <f>IF(Table58[[#This Row],[GENDER]]="M","Hombre","Mujer")</f>
        <v>Mujer</v>
      </c>
      <c r="U2319" t="str">
        <f>_xlfn.CONCAT(Table58[[#This Row],[STATE]]," ", Table58[[#This Row],[DOMAIN]])</f>
        <v>ND C1</v>
      </c>
      <c r="V2319" s="2">
        <f t="shared" ca="1" si="109"/>
        <v>45915</v>
      </c>
      <c r="W2319" s="3">
        <f t="shared" ca="1" si="110"/>
        <v>45915.408431249998</v>
      </c>
      <c r="X2319">
        <f>ROUND(Table58[[#This Row],[AVGGIFT]],1)</f>
        <v>8.6</v>
      </c>
    </row>
    <row r="2320" spans="1:24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  <c r="N2320">
        <f>VLOOKUP(Table58[[#This Row],[CONTROLN]],vlookup_table[],2,FALSE)</f>
        <v>0</v>
      </c>
      <c r="O2320">
        <f>VLOOKUP(Table58[[#This Row],[CONTROLN]],vlookup_table[],4,FALSE)</f>
        <v>4701</v>
      </c>
      <c r="P2320" t="str">
        <f>VLOOKUP(Table58[[#This Row],[CONTROLN]],vlookup_table[],5,FALSE)</f>
        <v>S1</v>
      </c>
      <c r="Q2320">
        <f>VLOOKUP(Table58[[#This Row],[CONTROLN]],vlookup_table[],7,FALSE)</f>
        <v>20</v>
      </c>
      <c r="R2320">
        <f t="shared" si="108"/>
        <v>50</v>
      </c>
      <c r="S23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20" t="str">
        <f>IF(Table58[[#This Row],[GENDER]]="M","Hombre","Mujer")</f>
        <v>Hombre</v>
      </c>
      <c r="U2320" t="str">
        <f>_xlfn.CONCAT(Table58[[#This Row],[STATE]]," ", Table58[[#This Row],[DOMAIN]])</f>
        <v>CA S1</v>
      </c>
      <c r="V2320" s="2">
        <f t="shared" ca="1" si="109"/>
        <v>45915</v>
      </c>
      <c r="W2320" s="3">
        <f t="shared" ca="1" si="110"/>
        <v>45915.408431249998</v>
      </c>
      <c r="X2320">
        <f>ROUND(Table58[[#This Row],[AVGGIFT]],1)</f>
        <v>10.6</v>
      </c>
    </row>
    <row r="2321" spans="1:24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  <c r="N2321">
        <f>VLOOKUP(Table58[[#This Row],[CONTROLN]],vlookup_table[],2,FALSE)</f>
        <v>28</v>
      </c>
      <c r="O2321">
        <f>VLOOKUP(Table58[[#This Row],[CONTROLN]],vlookup_table[],4,FALSE)</f>
        <v>2403</v>
      </c>
      <c r="P2321" t="str">
        <f>VLOOKUP(Table58[[#This Row],[CONTROLN]],vlookup_table[],5,FALSE)</f>
        <v>C2</v>
      </c>
      <c r="Q2321">
        <f>VLOOKUP(Table58[[#This Row],[CONTROLN]],vlookup_table[],7,FALSE)</f>
        <v>14</v>
      </c>
      <c r="R2321">
        <f t="shared" si="108"/>
        <v>73</v>
      </c>
      <c r="S23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21" t="str">
        <f>IF(Table58[[#This Row],[GENDER]]="M","Hombre","Mujer")</f>
        <v>Mujer</v>
      </c>
      <c r="U2321" t="str">
        <f>_xlfn.CONCAT(Table58[[#This Row],[STATE]]," ", Table58[[#This Row],[DOMAIN]])</f>
        <v>FL C2</v>
      </c>
      <c r="V2321" s="2">
        <f t="shared" ca="1" si="109"/>
        <v>45915</v>
      </c>
      <c r="W2321" s="3">
        <f t="shared" ca="1" si="110"/>
        <v>45915.408431249998</v>
      </c>
      <c r="X2321">
        <f>ROUND(Table58[[#This Row],[AVGGIFT]],1)</f>
        <v>9.9</v>
      </c>
    </row>
    <row r="2322" spans="1:24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  <c r="N2322">
        <f>VLOOKUP(Table58[[#This Row],[CONTROLN]],vlookup_table[],2,FALSE)</f>
        <v>0</v>
      </c>
      <c r="O2322">
        <f>VLOOKUP(Table58[[#This Row],[CONTROLN]],vlookup_table[],4,FALSE)</f>
        <v>0</v>
      </c>
      <c r="P2322" t="str">
        <f>VLOOKUP(Table58[[#This Row],[CONTROLN]],vlookup_table[],5,FALSE)</f>
        <v>U3</v>
      </c>
      <c r="Q2322">
        <f>VLOOKUP(Table58[[#This Row],[CONTROLN]],vlookup_table[],7,FALSE)</f>
        <v>10</v>
      </c>
      <c r="R2322" t="str">
        <f t="shared" si="108"/>
        <v/>
      </c>
      <c r="S23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22" t="str">
        <f>IF(Table58[[#This Row],[GENDER]]="M","Hombre","Mujer")</f>
        <v>Mujer</v>
      </c>
      <c r="U2322" t="str">
        <f>_xlfn.CONCAT(Table58[[#This Row],[STATE]]," ", Table58[[#This Row],[DOMAIN]])</f>
        <v>CA U3</v>
      </c>
      <c r="V2322" s="2">
        <f t="shared" ca="1" si="109"/>
        <v>45915</v>
      </c>
      <c r="W2322" s="3">
        <f t="shared" ca="1" si="110"/>
        <v>45915.408431249998</v>
      </c>
      <c r="X2322">
        <f>ROUND(Table58[[#This Row],[AVGGIFT]],1)</f>
        <v>13</v>
      </c>
    </row>
    <row r="2323" spans="1:24" x14ac:dyDescent="0.35">
      <c r="A2323">
        <v>5524</v>
      </c>
      <c r="B2323" t="s">
        <v>56</v>
      </c>
      <c r="C2323" t="s">
        <v>17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  <c r="N2323">
        <f>VLOOKUP(Table58[[#This Row],[CONTROLN]],vlookup_table[],2,FALSE)</f>
        <v>2</v>
      </c>
      <c r="O2323">
        <f>VLOOKUP(Table58[[#This Row],[CONTROLN]],vlookup_table[],4,FALSE)</f>
        <v>2301</v>
      </c>
      <c r="P2323" t="str">
        <f>VLOOKUP(Table58[[#This Row],[CONTROLN]],vlookup_table[],5,FALSE)</f>
        <v>T1</v>
      </c>
      <c r="Q2323">
        <f>VLOOKUP(Table58[[#This Row],[CONTROLN]],vlookup_table[],7,FALSE)</f>
        <v>15</v>
      </c>
      <c r="R2323">
        <f t="shared" si="108"/>
        <v>74</v>
      </c>
      <c r="S23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23" t="str">
        <f>IF(Table58[[#This Row],[GENDER]]="M","Hombre","Mujer")</f>
        <v>Mujer</v>
      </c>
      <c r="U2323" t="str">
        <f>_xlfn.CONCAT(Table58[[#This Row],[STATE]]," ", Table58[[#This Row],[DOMAIN]])</f>
        <v>AZ T1</v>
      </c>
      <c r="V2323" s="2">
        <f t="shared" ca="1" si="109"/>
        <v>45915</v>
      </c>
      <c r="W2323" s="3">
        <f t="shared" ca="1" si="110"/>
        <v>45915.408431249998</v>
      </c>
      <c r="X2323">
        <f>ROUND(Table58[[#This Row],[AVGGIFT]],1)</f>
        <v>13.9</v>
      </c>
    </row>
    <row r="2324" spans="1:24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  <c r="N2324">
        <f>VLOOKUP(Table58[[#This Row],[CONTROLN]],vlookup_table[],2,FALSE)</f>
        <v>1</v>
      </c>
      <c r="O2324">
        <f>VLOOKUP(Table58[[#This Row],[CONTROLN]],vlookup_table[],4,FALSE)</f>
        <v>0</v>
      </c>
      <c r="P2324" t="str">
        <f>VLOOKUP(Table58[[#This Row],[CONTROLN]],vlookup_table[],5,FALSE)</f>
        <v>R3</v>
      </c>
      <c r="Q2324">
        <f>VLOOKUP(Table58[[#This Row],[CONTROLN]],vlookup_table[],7,FALSE)</f>
        <v>5</v>
      </c>
      <c r="R2324" t="str">
        <f t="shared" si="108"/>
        <v/>
      </c>
      <c r="S23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24" t="str">
        <f>IF(Table58[[#This Row],[GENDER]]="M","Hombre","Mujer")</f>
        <v>Hombre</v>
      </c>
      <c r="U2324" t="str">
        <f>_xlfn.CONCAT(Table58[[#This Row],[STATE]]," ", Table58[[#This Row],[DOMAIN]])</f>
        <v>KY R3</v>
      </c>
      <c r="V2324" s="2">
        <f t="shared" ca="1" si="109"/>
        <v>45915</v>
      </c>
      <c r="W2324" s="3">
        <f t="shared" ca="1" si="110"/>
        <v>45915.408431249998</v>
      </c>
      <c r="X2324">
        <f>ROUND(Table58[[#This Row],[AVGGIFT]],1)</f>
        <v>5.7</v>
      </c>
    </row>
    <row r="2325" spans="1:24" x14ac:dyDescent="0.35">
      <c r="A2325">
        <v>144339</v>
      </c>
      <c r="B2325" t="s">
        <v>22</v>
      </c>
      <c r="C2325" t="s">
        <v>109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  <c r="N2325">
        <f>VLOOKUP(Table58[[#This Row],[CONTROLN]],vlookup_table[],2,FALSE)</f>
        <v>980</v>
      </c>
      <c r="O2325">
        <f>VLOOKUP(Table58[[#This Row],[CONTROLN]],vlookup_table[],4,FALSE)</f>
        <v>6601</v>
      </c>
      <c r="P2325" t="str">
        <f>VLOOKUP(Table58[[#This Row],[CONTROLN]],vlookup_table[],5,FALSE)</f>
        <v>U1</v>
      </c>
      <c r="Q2325">
        <f>VLOOKUP(Table58[[#This Row],[CONTROLN]],vlookup_table[],7,FALSE)</f>
        <v>10</v>
      </c>
      <c r="R2325">
        <f t="shared" si="108"/>
        <v>31</v>
      </c>
      <c r="S23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25" t="str">
        <f>IF(Table58[[#This Row],[GENDER]]="M","Hombre","Mujer")</f>
        <v>Mujer</v>
      </c>
      <c r="U2325" t="str">
        <f>_xlfn.CONCAT(Table58[[#This Row],[STATE]]," ", Table58[[#This Row],[DOMAIN]])</f>
        <v>CA U1</v>
      </c>
      <c r="V2325" s="2">
        <f t="shared" ca="1" si="109"/>
        <v>45915</v>
      </c>
      <c r="W2325" s="3">
        <f t="shared" ca="1" si="110"/>
        <v>45915.408431249998</v>
      </c>
      <c r="X2325">
        <f>ROUND(Table58[[#This Row],[AVGGIFT]],1)</f>
        <v>11.7</v>
      </c>
    </row>
    <row r="2326" spans="1:24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  <c r="N2326">
        <f>VLOOKUP(Table58[[#This Row],[CONTROLN]],vlookup_table[],2,FALSE)</f>
        <v>1</v>
      </c>
      <c r="O2326">
        <f>VLOOKUP(Table58[[#This Row],[CONTROLN]],vlookup_table[],4,FALSE)</f>
        <v>4801</v>
      </c>
      <c r="P2326" t="str">
        <f>VLOOKUP(Table58[[#This Row],[CONTROLN]],vlookup_table[],5,FALSE)</f>
        <v>U1</v>
      </c>
      <c r="Q2326">
        <f>VLOOKUP(Table58[[#This Row],[CONTROLN]],vlookup_table[],7,FALSE)</f>
        <v>15</v>
      </c>
      <c r="R2326">
        <f t="shared" si="108"/>
        <v>49</v>
      </c>
      <c r="S23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26" t="str">
        <f>IF(Table58[[#This Row],[GENDER]]="M","Hombre","Mujer")</f>
        <v>Hombre</v>
      </c>
      <c r="U2326" t="str">
        <f>_xlfn.CONCAT(Table58[[#This Row],[STATE]]," ", Table58[[#This Row],[DOMAIN]])</f>
        <v>CA U1</v>
      </c>
      <c r="V2326" s="2">
        <f t="shared" ca="1" si="109"/>
        <v>45915</v>
      </c>
      <c r="W2326" s="3">
        <f t="shared" ca="1" si="110"/>
        <v>45915.408431249998</v>
      </c>
      <c r="X2326">
        <f>ROUND(Table58[[#This Row],[AVGGIFT]],1)</f>
        <v>20</v>
      </c>
    </row>
    <row r="2327" spans="1:24" x14ac:dyDescent="0.35">
      <c r="A2327">
        <v>24311</v>
      </c>
      <c r="B2327" t="s">
        <v>18</v>
      </c>
      <c r="C2327" t="s">
        <v>17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  <c r="N2327">
        <f>VLOOKUP(Table58[[#This Row],[CONTROLN]],vlookup_table[],2,FALSE)</f>
        <v>28</v>
      </c>
      <c r="O2327">
        <f>VLOOKUP(Table58[[#This Row],[CONTROLN]],vlookup_table[],4,FALSE)</f>
        <v>0</v>
      </c>
      <c r="P2327" t="str">
        <f>VLOOKUP(Table58[[#This Row],[CONTROLN]],vlookup_table[],5,FALSE)</f>
        <v>R1</v>
      </c>
      <c r="Q2327">
        <f>VLOOKUP(Table58[[#This Row],[CONTROLN]],vlookup_table[],7,FALSE)</f>
        <v>3</v>
      </c>
      <c r="R2327" t="str">
        <f t="shared" si="108"/>
        <v/>
      </c>
      <c r="S23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27" t="str">
        <f>IF(Table58[[#This Row],[GENDER]]="M","Hombre","Mujer")</f>
        <v>Mujer</v>
      </c>
      <c r="U2327" t="str">
        <f>_xlfn.CONCAT(Table58[[#This Row],[STATE]]," ", Table58[[#This Row],[DOMAIN]])</f>
        <v>NC R1</v>
      </c>
      <c r="V2327" s="2">
        <f t="shared" ca="1" si="109"/>
        <v>45915</v>
      </c>
      <c r="W2327" s="3">
        <f t="shared" ca="1" si="110"/>
        <v>45915.408431249998</v>
      </c>
      <c r="X2327">
        <f>ROUND(Table58[[#This Row],[AVGGIFT]],1)</f>
        <v>10.199999999999999</v>
      </c>
    </row>
    <row r="2328" spans="1:24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  <c r="N2328">
        <f>VLOOKUP(Table58[[#This Row],[CONTROLN]],vlookup_table[],2,FALSE)</f>
        <v>0</v>
      </c>
      <c r="O2328">
        <f>VLOOKUP(Table58[[#This Row],[CONTROLN]],vlookup_table[],4,FALSE)</f>
        <v>1103</v>
      </c>
      <c r="P2328" t="str">
        <f>VLOOKUP(Table58[[#This Row],[CONTROLN]],vlookup_table[],5,FALSE)</f>
        <v>S2</v>
      </c>
      <c r="Q2328">
        <f>VLOOKUP(Table58[[#This Row],[CONTROLN]],vlookup_table[],7,FALSE)</f>
        <v>20</v>
      </c>
      <c r="R2328">
        <f t="shared" si="108"/>
        <v>86</v>
      </c>
      <c r="S23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28" t="str">
        <f>IF(Table58[[#This Row],[GENDER]]="M","Hombre","Mujer")</f>
        <v>Mujer</v>
      </c>
      <c r="U2328" t="str">
        <f>_xlfn.CONCAT(Table58[[#This Row],[STATE]]," ", Table58[[#This Row],[DOMAIN]])</f>
        <v>FL S2</v>
      </c>
      <c r="V2328" s="2">
        <f t="shared" ca="1" si="109"/>
        <v>45915</v>
      </c>
      <c r="W2328" s="3">
        <f t="shared" ca="1" si="110"/>
        <v>45915.408431249998</v>
      </c>
      <c r="X2328">
        <f>ROUND(Table58[[#This Row],[AVGGIFT]],1)</f>
        <v>9.4</v>
      </c>
    </row>
    <row r="2329" spans="1:24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  <c r="N2329">
        <f>VLOOKUP(Table58[[#This Row],[CONTROLN]],vlookup_table[],2,FALSE)</f>
        <v>2</v>
      </c>
      <c r="O2329">
        <f>VLOOKUP(Table58[[#This Row],[CONTROLN]],vlookup_table[],4,FALSE)</f>
        <v>2007</v>
      </c>
      <c r="P2329" t="str">
        <f>VLOOKUP(Table58[[#This Row],[CONTROLN]],vlookup_table[],5,FALSE)</f>
        <v>S1</v>
      </c>
      <c r="Q2329">
        <f>VLOOKUP(Table58[[#This Row],[CONTROLN]],vlookup_table[],7,FALSE)</f>
        <v>10</v>
      </c>
      <c r="R2329">
        <f t="shared" si="108"/>
        <v>76</v>
      </c>
      <c r="S23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29" t="str">
        <f>IF(Table58[[#This Row],[GENDER]]="M","Hombre","Mujer")</f>
        <v>Mujer</v>
      </c>
      <c r="U2329" t="str">
        <f>_xlfn.CONCAT(Table58[[#This Row],[STATE]]," ", Table58[[#This Row],[DOMAIN]])</f>
        <v>SC S1</v>
      </c>
      <c r="V2329" s="2">
        <f t="shared" ca="1" si="109"/>
        <v>45915</v>
      </c>
      <c r="W2329" s="3">
        <f t="shared" ca="1" si="110"/>
        <v>45915.408431249998</v>
      </c>
      <c r="X2329">
        <f>ROUND(Table58[[#This Row],[AVGGIFT]],1)</f>
        <v>9.6</v>
      </c>
    </row>
    <row r="2330" spans="1:24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  <c r="N2330">
        <f>VLOOKUP(Table58[[#This Row],[CONTROLN]],vlookup_table[],2,FALSE)</f>
        <v>2</v>
      </c>
      <c r="O2330">
        <f>VLOOKUP(Table58[[#This Row],[CONTROLN]],vlookup_table[],4,FALSE)</f>
        <v>1102</v>
      </c>
      <c r="P2330" t="str">
        <f>VLOOKUP(Table58[[#This Row],[CONTROLN]],vlookup_table[],5,FALSE)</f>
        <v>C1</v>
      </c>
      <c r="Q2330">
        <f>VLOOKUP(Table58[[#This Row],[CONTROLN]],vlookup_table[],7,FALSE)</f>
        <v>8</v>
      </c>
      <c r="R2330">
        <f t="shared" si="108"/>
        <v>86</v>
      </c>
      <c r="S23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30" t="str">
        <f>IF(Table58[[#This Row],[GENDER]]="M","Hombre","Mujer")</f>
        <v>Mujer</v>
      </c>
      <c r="U2330" t="str">
        <f>_xlfn.CONCAT(Table58[[#This Row],[STATE]]," ", Table58[[#This Row],[DOMAIN]])</f>
        <v>CA C1</v>
      </c>
      <c r="V2330" s="2">
        <f t="shared" ca="1" si="109"/>
        <v>45915</v>
      </c>
      <c r="W2330" s="3">
        <f t="shared" ca="1" si="110"/>
        <v>45915.408431249998</v>
      </c>
      <c r="X2330">
        <f>ROUND(Table58[[#This Row],[AVGGIFT]],1)</f>
        <v>4.5999999999999996</v>
      </c>
    </row>
    <row r="2331" spans="1:24" x14ac:dyDescent="0.35">
      <c r="A2331">
        <v>50262</v>
      </c>
      <c r="B2331" t="s">
        <v>108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  <c r="N2331">
        <f>VLOOKUP(Table58[[#This Row],[CONTROLN]],vlookup_table[],2,FALSE)</f>
        <v>1</v>
      </c>
      <c r="O2331">
        <f>VLOOKUP(Table58[[#This Row],[CONTROLN]],vlookup_table[],4,FALSE)</f>
        <v>4801</v>
      </c>
      <c r="P2331" t="str">
        <f>VLOOKUP(Table58[[#This Row],[CONTROLN]],vlookup_table[],5,FALSE)</f>
        <v>R2</v>
      </c>
      <c r="Q2331">
        <f>VLOOKUP(Table58[[#This Row],[CONTROLN]],vlookup_table[],7,FALSE)</f>
        <v>10</v>
      </c>
      <c r="R2331">
        <f t="shared" si="108"/>
        <v>49</v>
      </c>
      <c r="S23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31" t="str">
        <f>IF(Table58[[#This Row],[GENDER]]="M","Hombre","Mujer")</f>
        <v>Hombre</v>
      </c>
      <c r="U2331" t="str">
        <f>_xlfn.CONCAT(Table58[[#This Row],[STATE]]," ", Table58[[#This Row],[DOMAIN]])</f>
        <v>TE R2</v>
      </c>
      <c r="V2331" s="2">
        <f t="shared" ca="1" si="109"/>
        <v>45915</v>
      </c>
      <c r="W2331" s="3">
        <f t="shared" ca="1" si="110"/>
        <v>45915.408431249998</v>
      </c>
      <c r="X2331">
        <f>ROUND(Table58[[#This Row],[AVGGIFT]],1)</f>
        <v>5.9</v>
      </c>
    </row>
    <row r="2332" spans="1:24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  <c r="N2332">
        <f>VLOOKUP(Table58[[#This Row],[CONTROLN]],vlookup_table[],2,FALSE)</f>
        <v>0</v>
      </c>
      <c r="O2332">
        <f>VLOOKUP(Table58[[#This Row],[CONTROLN]],vlookup_table[],4,FALSE)</f>
        <v>6901</v>
      </c>
      <c r="P2332" t="str">
        <f>VLOOKUP(Table58[[#This Row],[CONTROLN]],vlookup_table[],5,FALSE)</f>
        <v>S2</v>
      </c>
      <c r="Q2332">
        <f>VLOOKUP(Table58[[#This Row],[CONTROLN]],vlookup_table[],7,FALSE)</f>
        <v>21</v>
      </c>
      <c r="R2332">
        <f t="shared" si="108"/>
        <v>28</v>
      </c>
      <c r="S23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32" t="str">
        <f>IF(Table58[[#This Row],[GENDER]]="M","Hombre","Mujer")</f>
        <v>Mujer</v>
      </c>
      <c r="U2332" t="str">
        <f>_xlfn.CONCAT(Table58[[#This Row],[STATE]]," ", Table58[[#This Row],[DOMAIN]])</f>
        <v>FL S2</v>
      </c>
      <c r="V2332" s="2">
        <f t="shared" ca="1" si="109"/>
        <v>45915</v>
      </c>
      <c r="W2332" s="3">
        <f t="shared" ca="1" si="110"/>
        <v>45915.408431249998</v>
      </c>
      <c r="X2332">
        <f>ROUND(Table58[[#This Row],[AVGGIFT]],1)</f>
        <v>12.4</v>
      </c>
    </row>
    <row r="2333" spans="1:24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  <c r="N2333">
        <f>VLOOKUP(Table58[[#This Row],[CONTROLN]],vlookup_table[],2,FALSE)</f>
        <v>0</v>
      </c>
      <c r="O2333">
        <f>VLOOKUP(Table58[[#This Row],[CONTROLN]],vlookup_table[],4,FALSE)</f>
        <v>4507</v>
      </c>
      <c r="P2333" t="str">
        <f>VLOOKUP(Table58[[#This Row],[CONTROLN]],vlookup_table[],5,FALSE)</f>
        <v>S2</v>
      </c>
      <c r="Q2333">
        <f>VLOOKUP(Table58[[#This Row],[CONTROLN]],vlookup_table[],7,FALSE)</f>
        <v>25</v>
      </c>
      <c r="R2333">
        <f t="shared" si="108"/>
        <v>51</v>
      </c>
      <c r="S23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33" t="str">
        <f>IF(Table58[[#This Row],[GENDER]]="M","Hombre","Mujer")</f>
        <v>Hombre</v>
      </c>
      <c r="U2333" t="str">
        <f>_xlfn.CONCAT(Table58[[#This Row],[STATE]]," ", Table58[[#This Row],[DOMAIN]])</f>
        <v>IL S2</v>
      </c>
      <c r="V2333" s="2">
        <f t="shared" ca="1" si="109"/>
        <v>45915</v>
      </c>
      <c r="W2333" s="3">
        <f t="shared" ca="1" si="110"/>
        <v>45915.408431249998</v>
      </c>
      <c r="X2333">
        <f>ROUND(Table58[[#This Row],[AVGGIFT]],1)</f>
        <v>16.399999999999999</v>
      </c>
    </row>
    <row r="2334" spans="1:24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  <c r="N2334">
        <f>VLOOKUP(Table58[[#This Row],[CONTROLN]],vlookup_table[],2,FALSE)</f>
        <v>2</v>
      </c>
      <c r="O2334">
        <f>VLOOKUP(Table58[[#This Row],[CONTROLN]],vlookup_table[],4,FALSE)</f>
        <v>301</v>
      </c>
      <c r="P2334" t="str">
        <f>VLOOKUP(Table58[[#This Row],[CONTROLN]],vlookup_table[],5,FALSE)</f>
        <v>C1</v>
      </c>
      <c r="Q2334">
        <f>VLOOKUP(Table58[[#This Row],[CONTROLN]],vlookup_table[],7,FALSE)</f>
        <v>20</v>
      </c>
      <c r="R2334">
        <f t="shared" si="108"/>
        <v>94</v>
      </c>
      <c r="S23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34" t="str">
        <f>IF(Table58[[#This Row],[GENDER]]="M","Hombre","Mujer")</f>
        <v>Mujer</v>
      </c>
      <c r="U2334" t="str">
        <f>_xlfn.CONCAT(Table58[[#This Row],[STATE]]," ", Table58[[#This Row],[DOMAIN]])</f>
        <v>CO C1</v>
      </c>
      <c r="V2334" s="2">
        <f t="shared" ca="1" si="109"/>
        <v>45915</v>
      </c>
      <c r="W2334" s="3">
        <f t="shared" ca="1" si="110"/>
        <v>45915.408431249998</v>
      </c>
      <c r="X2334">
        <f>ROUND(Table58[[#This Row],[AVGGIFT]],1)</f>
        <v>7.1</v>
      </c>
    </row>
    <row r="2335" spans="1:24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  <c r="N2335">
        <f>VLOOKUP(Table58[[#This Row],[CONTROLN]],vlookup_table[],2,FALSE)</f>
        <v>0</v>
      </c>
      <c r="O2335">
        <f>VLOOKUP(Table58[[#This Row],[CONTROLN]],vlookup_table[],4,FALSE)</f>
        <v>0</v>
      </c>
      <c r="P2335" t="str">
        <f>VLOOKUP(Table58[[#This Row],[CONTROLN]],vlookup_table[],5,FALSE)</f>
        <v>T2</v>
      </c>
      <c r="Q2335">
        <f>VLOOKUP(Table58[[#This Row],[CONTROLN]],vlookup_table[],7,FALSE)</f>
        <v>5</v>
      </c>
      <c r="R2335" t="str">
        <f t="shared" si="108"/>
        <v/>
      </c>
      <c r="S23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35" t="str">
        <f>IF(Table58[[#This Row],[GENDER]]="M","Hombre","Mujer")</f>
        <v>Hombre</v>
      </c>
      <c r="U2335" t="str">
        <f>_xlfn.CONCAT(Table58[[#This Row],[STATE]]," ", Table58[[#This Row],[DOMAIN]])</f>
        <v>TX T2</v>
      </c>
      <c r="V2335" s="2">
        <f t="shared" ca="1" si="109"/>
        <v>45915</v>
      </c>
      <c r="W2335" s="3">
        <f t="shared" ca="1" si="110"/>
        <v>45915.408431249998</v>
      </c>
      <c r="X2335">
        <f>ROUND(Table58[[#This Row],[AVGGIFT]],1)</f>
        <v>6.1</v>
      </c>
    </row>
    <row r="2336" spans="1:24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  <c r="N2336">
        <f>VLOOKUP(Table58[[#This Row],[CONTROLN]],vlookup_table[],2,FALSE)</f>
        <v>1</v>
      </c>
      <c r="O2336">
        <f>VLOOKUP(Table58[[#This Row],[CONTROLN]],vlookup_table[],4,FALSE)</f>
        <v>4501</v>
      </c>
      <c r="P2336" t="str">
        <f>VLOOKUP(Table58[[#This Row],[CONTROLN]],vlookup_table[],5,FALSE)</f>
        <v>U1</v>
      </c>
      <c r="Q2336">
        <f>VLOOKUP(Table58[[#This Row],[CONTROLN]],vlookup_table[],7,FALSE)</f>
        <v>20</v>
      </c>
      <c r="R2336">
        <f t="shared" si="108"/>
        <v>52</v>
      </c>
      <c r="S23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36" t="str">
        <f>IF(Table58[[#This Row],[GENDER]]="M","Hombre","Mujer")</f>
        <v>Hombre</v>
      </c>
      <c r="U2336" t="str">
        <f>_xlfn.CONCAT(Table58[[#This Row],[STATE]]," ", Table58[[#This Row],[DOMAIN]])</f>
        <v>CA U1</v>
      </c>
      <c r="V2336" s="2">
        <f t="shared" ca="1" si="109"/>
        <v>45915</v>
      </c>
      <c r="W2336" s="3">
        <f t="shared" ca="1" si="110"/>
        <v>45915.408431249998</v>
      </c>
      <c r="X2336">
        <f>ROUND(Table58[[#This Row],[AVGGIFT]],1)</f>
        <v>14.7</v>
      </c>
    </row>
    <row r="2337" spans="1:24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  <c r="N2337">
        <f>VLOOKUP(Table58[[#This Row],[CONTROLN]],vlookup_table[],2,FALSE)</f>
        <v>0</v>
      </c>
      <c r="O2337">
        <f>VLOOKUP(Table58[[#This Row],[CONTROLN]],vlookup_table[],4,FALSE)</f>
        <v>2309</v>
      </c>
      <c r="P2337" t="str">
        <f>VLOOKUP(Table58[[#This Row],[CONTROLN]],vlookup_table[],5,FALSE)</f>
        <v>T1</v>
      </c>
      <c r="Q2337">
        <f>VLOOKUP(Table58[[#This Row],[CONTROLN]],vlookup_table[],7,FALSE)</f>
        <v>5</v>
      </c>
      <c r="R2337">
        <f t="shared" si="108"/>
        <v>73</v>
      </c>
      <c r="S23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37" t="str">
        <f>IF(Table58[[#This Row],[GENDER]]="M","Hombre","Mujer")</f>
        <v>Mujer</v>
      </c>
      <c r="U2337" t="str">
        <f>_xlfn.CONCAT(Table58[[#This Row],[STATE]]," ", Table58[[#This Row],[DOMAIN]])</f>
        <v>MI T1</v>
      </c>
      <c r="V2337" s="2">
        <f t="shared" ca="1" si="109"/>
        <v>45915</v>
      </c>
      <c r="W2337" s="3">
        <f t="shared" ca="1" si="110"/>
        <v>45915.408431249998</v>
      </c>
      <c r="X2337">
        <f>ROUND(Table58[[#This Row],[AVGGIFT]],1)</f>
        <v>7.9</v>
      </c>
    </row>
    <row r="2338" spans="1:24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  <c r="N2338">
        <f>VLOOKUP(Table58[[#This Row],[CONTROLN]],vlookup_table[],2,FALSE)</f>
        <v>0</v>
      </c>
      <c r="O2338">
        <f>VLOOKUP(Table58[[#This Row],[CONTROLN]],vlookup_table[],4,FALSE)</f>
        <v>1401</v>
      </c>
      <c r="P2338" t="str">
        <f>VLOOKUP(Table58[[#This Row],[CONTROLN]],vlookup_table[],5,FALSE)</f>
        <v>U2</v>
      </c>
      <c r="Q2338">
        <f>VLOOKUP(Table58[[#This Row],[CONTROLN]],vlookup_table[],7,FALSE)</f>
        <v>2</v>
      </c>
      <c r="R2338">
        <f t="shared" si="108"/>
        <v>83</v>
      </c>
      <c r="S23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38" t="str">
        <f>IF(Table58[[#This Row],[GENDER]]="M","Hombre","Mujer")</f>
        <v>Mujer</v>
      </c>
      <c r="U2338" t="str">
        <f>_xlfn.CONCAT(Table58[[#This Row],[STATE]]," ", Table58[[#This Row],[DOMAIN]])</f>
        <v>MI U2</v>
      </c>
      <c r="V2338" s="2">
        <f t="shared" ca="1" si="109"/>
        <v>45915</v>
      </c>
      <c r="W2338" s="3">
        <f t="shared" ca="1" si="110"/>
        <v>45915.408431249998</v>
      </c>
      <c r="X2338">
        <f>ROUND(Table58[[#This Row],[AVGGIFT]],1)</f>
        <v>3.7</v>
      </c>
    </row>
    <row r="2339" spans="1:24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  <c r="N2339">
        <f>VLOOKUP(Table58[[#This Row],[CONTROLN]],vlookup_table[],2,FALSE)</f>
        <v>3</v>
      </c>
      <c r="O2339">
        <f>VLOOKUP(Table58[[#This Row],[CONTROLN]],vlookup_table[],4,FALSE)</f>
        <v>5007</v>
      </c>
      <c r="P2339" t="str">
        <f>VLOOKUP(Table58[[#This Row],[CONTROLN]],vlookup_table[],5,FALSE)</f>
        <v>T2</v>
      </c>
      <c r="Q2339">
        <f>VLOOKUP(Table58[[#This Row],[CONTROLN]],vlookup_table[],7,FALSE)</f>
        <v>25</v>
      </c>
      <c r="R2339">
        <f t="shared" si="108"/>
        <v>46</v>
      </c>
      <c r="S23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39" t="str">
        <f>IF(Table58[[#This Row],[GENDER]]="M","Hombre","Mujer")</f>
        <v>Mujer</v>
      </c>
      <c r="U2339" t="str">
        <f>_xlfn.CONCAT(Table58[[#This Row],[STATE]]," ", Table58[[#This Row],[DOMAIN]])</f>
        <v>SD T2</v>
      </c>
      <c r="V2339" s="2">
        <f t="shared" ca="1" si="109"/>
        <v>45915</v>
      </c>
      <c r="W2339" s="3">
        <f t="shared" ca="1" si="110"/>
        <v>45915.408431249998</v>
      </c>
      <c r="X2339">
        <f>ROUND(Table58[[#This Row],[AVGGIFT]],1)</f>
        <v>12.9</v>
      </c>
    </row>
    <row r="2340" spans="1:24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  <c r="N2340">
        <f>VLOOKUP(Table58[[#This Row],[CONTROLN]],vlookup_table[],2,FALSE)</f>
        <v>1</v>
      </c>
      <c r="O2340">
        <f>VLOOKUP(Table58[[#This Row],[CONTROLN]],vlookup_table[],4,FALSE)</f>
        <v>4801</v>
      </c>
      <c r="P2340" t="str">
        <f>VLOOKUP(Table58[[#This Row],[CONTROLN]],vlookup_table[],5,FALSE)</f>
        <v>S2</v>
      </c>
      <c r="Q2340">
        <f>VLOOKUP(Table58[[#This Row],[CONTROLN]],vlookup_table[],7,FALSE)</f>
        <v>125</v>
      </c>
      <c r="R2340">
        <f t="shared" si="108"/>
        <v>49</v>
      </c>
      <c r="S23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40" t="str">
        <f>IF(Table58[[#This Row],[GENDER]]="M","Hombre","Mujer")</f>
        <v>Hombre</v>
      </c>
      <c r="U2340" t="str">
        <f>_xlfn.CONCAT(Table58[[#This Row],[STATE]]," ", Table58[[#This Row],[DOMAIN]])</f>
        <v>CA S2</v>
      </c>
      <c r="V2340" s="2">
        <f t="shared" ca="1" si="109"/>
        <v>45915</v>
      </c>
      <c r="W2340" s="3">
        <f t="shared" ca="1" si="110"/>
        <v>45915.408431249998</v>
      </c>
      <c r="X2340">
        <f>ROUND(Table58[[#This Row],[AVGGIFT]],1)</f>
        <v>10.199999999999999</v>
      </c>
    </row>
    <row r="2341" spans="1:24" x14ac:dyDescent="0.35">
      <c r="A2341">
        <v>184690</v>
      </c>
      <c r="B2341" t="s">
        <v>71</v>
      </c>
      <c r="C2341" t="s">
        <v>14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  <c r="N2341">
        <f>VLOOKUP(Table58[[#This Row],[CONTROLN]],vlookup_table[],2,FALSE)</f>
        <v>0</v>
      </c>
      <c r="O2341">
        <f>VLOOKUP(Table58[[#This Row],[CONTROLN]],vlookup_table[],4,FALSE)</f>
        <v>0</v>
      </c>
      <c r="P2341" t="str">
        <f>VLOOKUP(Table58[[#This Row],[CONTROLN]],vlookup_table[],5,FALSE)</f>
        <v>C2</v>
      </c>
      <c r="Q2341">
        <f>VLOOKUP(Table58[[#This Row],[CONTROLN]],vlookup_table[],7,FALSE)</f>
        <v>20</v>
      </c>
      <c r="R2341" t="str">
        <f t="shared" si="108"/>
        <v/>
      </c>
      <c r="S23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41" t="str">
        <f>IF(Table58[[#This Row],[GENDER]]="M","Hombre","Mujer")</f>
        <v>Hombre</v>
      </c>
      <c r="U2341" t="str">
        <f>_xlfn.CONCAT(Table58[[#This Row],[STATE]]," ", Table58[[#This Row],[DOMAIN]])</f>
        <v>AK C2</v>
      </c>
      <c r="V2341" s="2">
        <f t="shared" ca="1" si="109"/>
        <v>45915</v>
      </c>
      <c r="W2341" s="3">
        <f t="shared" ca="1" si="110"/>
        <v>45915.408431249998</v>
      </c>
      <c r="X2341">
        <f>ROUND(Table58[[#This Row],[AVGGIFT]],1)</f>
        <v>15</v>
      </c>
    </row>
    <row r="2342" spans="1:24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  <c r="N2342">
        <f>VLOOKUP(Table58[[#This Row],[CONTROLN]],vlookup_table[],2,FALSE)</f>
        <v>0</v>
      </c>
      <c r="O2342">
        <f>VLOOKUP(Table58[[#This Row],[CONTROLN]],vlookup_table[],4,FALSE)</f>
        <v>0</v>
      </c>
      <c r="P2342" t="str">
        <f>VLOOKUP(Table58[[#This Row],[CONTROLN]],vlookup_table[],5,FALSE)</f>
        <v/>
      </c>
      <c r="Q2342">
        <f>VLOOKUP(Table58[[#This Row],[CONTROLN]],vlookup_table[],7,FALSE)</f>
        <v>10</v>
      </c>
      <c r="R2342" t="str">
        <f t="shared" si="108"/>
        <v/>
      </c>
      <c r="S2342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342" t="str">
        <f>IF(Table58[[#This Row],[GENDER]]="M","Hombre","Mujer")</f>
        <v>Mujer</v>
      </c>
      <c r="U2342" t="str">
        <f>_xlfn.CONCAT(Table58[[#This Row],[STATE]]," ", Table58[[#This Row],[DOMAIN]])</f>
        <v xml:space="preserve">CA </v>
      </c>
      <c r="V2342" s="2">
        <f t="shared" ca="1" si="109"/>
        <v>45915</v>
      </c>
      <c r="W2342" s="3">
        <f t="shared" ca="1" si="110"/>
        <v>45915.408431249998</v>
      </c>
      <c r="X2342">
        <f>ROUND(Table58[[#This Row],[AVGGIFT]],1)</f>
        <v>10.7</v>
      </c>
    </row>
    <row r="2343" spans="1:24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  <c r="N2343">
        <f>VLOOKUP(Table58[[#This Row],[CONTROLN]],vlookup_table[],2,FALSE)</f>
        <v>1</v>
      </c>
      <c r="O2343">
        <f>VLOOKUP(Table58[[#This Row],[CONTROLN]],vlookup_table[],4,FALSE)</f>
        <v>0</v>
      </c>
      <c r="P2343" t="str">
        <f>VLOOKUP(Table58[[#This Row],[CONTROLN]],vlookup_table[],5,FALSE)</f>
        <v>C1</v>
      </c>
      <c r="Q2343">
        <f>VLOOKUP(Table58[[#This Row],[CONTROLN]],vlookup_table[],7,FALSE)</f>
        <v>10</v>
      </c>
      <c r="R2343" t="str">
        <f t="shared" si="108"/>
        <v/>
      </c>
      <c r="S23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43" t="str">
        <f>IF(Table58[[#This Row],[GENDER]]="M","Hombre","Mujer")</f>
        <v>Hombre</v>
      </c>
      <c r="U2343" t="str">
        <f>_xlfn.CONCAT(Table58[[#This Row],[STATE]]," ", Table58[[#This Row],[DOMAIN]])</f>
        <v>CA C1</v>
      </c>
      <c r="V2343" s="2">
        <f t="shared" ca="1" si="109"/>
        <v>45915</v>
      </c>
      <c r="W2343" s="3">
        <f t="shared" ca="1" si="110"/>
        <v>45915.408431249998</v>
      </c>
      <c r="X2343">
        <f>ROUND(Table58[[#This Row],[AVGGIFT]],1)</f>
        <v>8.8000000000000007</v>
      </c>
    </row>
    <row r="2344" spans="1:24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  <c r="N2344">
        <f>VLOOKUP(Table58[[#This Row],[CONTROLN]],vlookup_table[],2,FALSE)</f>
        <v>2</v>
      </c>
      <c r="O2344">
        <f>VLOOKUP(Table58[[#This Row],[CONTROLN]],vlookup_table[],4,FALSE)</f>
        <v>3701</v>
      </c>
      <c r="P2344" t="str">
        <f>VLOOKUP(Table58[[#This Row],[CONTROLN]],vlookup_table[],5,FALSE)</f>
        <v>R3</v>
      </c>
      <c r="Q2344">
        <f>VLOOKUP(Table58[[#This Row],[CONTROLN]],vlookup_table[],7,FALSE)</f>
        <v>3</v>
      </c>
      <c r="R2344">
        <f t="shared" si="108"/>
        <v>60</v>
      </c>
      <c r="S23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44" t="str">
        <f>IF(Table58[[#This Row],[GENDER]]="M","Hombre","Mujer")</f>
        <v>Mujer</v>
      </c>
      <c r="U2344" t="str">
        <f>_xlfn.CONCAT(Table58[[#This Row],[STATE]]," ", Table58[[#This Row],[DOMAIN]])</f>
        <v>AL R3</v>
      </c>
      <c r="V2344" s="2">
        <f t="shared" ca="1" si="109"/>
        <v>45915</v>
      </c>
      <c r="W2344" s="3">
        <f t="shared" ca="1" si="110"/>
        <v>45915.408431249998</v>
      </c>
      <c r="X2344">
        <f>ROUND(Table58[[#This Row],[AVGGIFT]],1)</f>
        <v>3.7</v>
      </c>
    </row>
    <row r="2345" spans="1:24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  <c r="N2345">
        <f>VLOOKUP(Table58[[#This Row],[CONTROLN]],vlookup_table[],2,FALSE)</f>
        <v>0</v>
      </c>
      <c r="O2345">
        <f>VLOOKUP(Table58[[#This Row],[CONTROLN]],vlookup_table[],4,FALSE)</f>
        <v>3410</v>
      </c>
      <c r="P2345" t="str">
        <f>VLOOKUP(Table58[[#This Row],[CONTROLN]],vlookup_table[],5,FALSE)</f>
        <v>S3</v>
      </c>
      <c r="Q2345">
        <f>VLOOKUP(Table58[[#This Row],[CONTROLN]],vlookup_table[],7,FALSE)</f>
        <v>10</v>
      </c>
      <c r="R2345">
        <f t="shared" si="108"/>
        <v>62</v>
      </c>
      <c r="S23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45" t="str">
        <f>IF(Table58[[#This Row],[GENDER]]="M","Hombre","Mujer")</f>
        <v>Mujer</v>
      </c>
      <c r="U2345" t="str">
        <f>_xlfn.CONCAT(Table58[[#This Row],[STATE]]," ", Table58[[#This Row],[DOMAIN]])</f>
        <v>FL S3</v>
      </c>
      <c r="V2345" s="2">
        <f t="shared" ca="1" si="109"/>
        <v>45915</v>
      </c>
      <c r="W2345" s="3">
        <f t="shared" ca="1" si="110"/>
        <v>45915.408431249998</v>
      </c>
      <c r="X2345">
        <f>ROUND(Table58[[#This Row],[AVGGIFT]],1)</f>
        <v>9.8000000000000007</v>
      </c>
    </row>
    <row r="2346" spans="1:24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  <c r="N2346">
        <f>VLOOKUP(Table58[[#This Row],[CONTROLN]],vlookup_table[],2,FALSE)</f>
        <v>28</v>
      </c>
      <c r="O2346">
        <f>VLOOKUP(Table58[[#This Row],[CONTROLN]],vlookup_table[],4,FALSE)</f>
        <v>0</v>
      </c>
      <c r="P2346" t="str">
        <f>VLOOKUP(Table58[[#This Row],[CONTROLN]],vlookup_table[],5,FALSE)</f>
        <v>S2</v>
      </c>
      <c r="Q2346">
        <f>VLOOKUP(Table58[[#This Row],[CONTROLN]],vlookup_table[],7,FALSE)</f>
        <v>25</v>
      </c>
      <c r="R2346" t="str">
        <f t="shared" si="108"/>
        <v/>
      </c>
      <c r="S23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46" t="str">
        <f>IF(Table58[[#This Row],[GENDER]]="M","Hombre","Mujer")</f>
        <v>Mujer</v>
      </c>
      <c r="U2346" t="str">
        <f>_xlfn.CONCAT(Table58[[#This Row],[STATE]]," ", Table58[[#This Row],[DOMAIN]])</f>
        <v>SC S2</v>
      </c>
      <c r="V2346" s="2">
        <f t="shared" ca="1" si="109"/>
        <v>45915</v>
      </c>
      <c r="W2346" s="3">
        <f t="shared" ca="1" si="110"/>
        <v>45915.408431249998</v>
      </c>
      <c r="X2346">
        <f>ROUND(Table58[[#This Row],[AVGGIFT]],1)</f>
        <v>13.2</v>
      </c>
    </row>
    <row r="2347" spans="1:24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  <c r="N2347">
        <f>VLOOKUP(Table58[[#This Row],[CONTROLN]],vlookup_table[],2,FALSE)</f>
        <v>1</v>
      </c>
      <c r="O2347">
        <f>VLOOKUP(Table58[[#This Row],[CONTROLN]],vlookup_table[],4,FALSE)</f>
        <v>2001</v>
      </c>
      <c r="P2347" t="str">
        <f>VLOOKUP(Table58[[#This Row],[CONTROLN]],vlookup_table[],5,FALSE)</f>
        <v>U1</v>
      </c>
      <c r="Q2347">
        <f>VLOOKUP(Table58[[#This Row],[CONTROLN]],vlookup_table[],7,FALSE)</f>
        <v>40</v>
      </c>
      <c r="R2347">
        <f t="shared" si="108"/>
        <v>77</v>
      </c>
      <c r="S23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47" t="str">
        <f>IF(Table58[[#This Row],[GENDER]]="M","Hombre","Mujer")</f>
        <v>Hombre</v>
      </c>
      <c r="U2347" t="str">
        <f>_xlfn.CONCAT(Table58[[#This Row],[STATE]]," ", Table58[[#This Row],[DOMAIN]])</f>
        <v>CA U1</v>
      </c>
      <c r="V2347" s="2">
        <f t="shared" ca="1" si="109"/>
        <v>45915</v>
      </c>
      <c r="W2347" s="3">
        <f t="shared" ca="1" si="110"/>
        <v>45915.408431249998</v>
      </c>
      <c r="X2347">
        <f>ROUND(Table58[[#This Row],[AVGGIFT]],1)</f>
        <v>19.899999999999999</v>
      </c>
    </row>
    <row r="2348" spans="1:24" x14ac:dyDescent="0.35">
      <c r="A2348">
        <v>55624</v>
      </c>
      <c r="B2348" t="s">
        <v>63</v>
      </c>
      <c r="C2348" t="s">
        <v>17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  <c r="N2348">
        <f>VLOOKUP(Table58[[#This Row],[CONTROLN]],vlookup_table[],2,FALSE)</f>
        <v>0</v>
      </c>
      <c r="O2348">
        <f>VLOOKUP(Table58[[#This Row],[CONTROLN]],vlookup_table[],4,FALSE)</f>
        <v>2311</v>
      </c>
      <c r="P2348" t="str">
        <f>VLOOKUP(Table58[[#This Row],[CONTROLN]],vlookup_table[],5,FALSE)</f>
        <v>T3</v>
      </c>
      <c r="Q2348">
        <f>VLOOKUP(Table58[[#This Row],[CONTROLN]],vlookup_table[],7,FALSE)</f>
        <v>10</v>
      </c>
      <c r="R2348">
        <f t="shared" si="108"/>
        <v>73</v>
      </c>
      <c r="S23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48" t="str">
        <f>IF(Table58[[#This Row],[GENDER]]="M","Hombre","Mujer")</f>
        <v>Mujer</v>
      </c>
      <c r="U2348" t="str">
        <f>_xlfn.CONCAT(Table58[[#This Row],[STATE]]," ", Table58[[#This Row],[DOMAIN]])</f>
        <v>MS T3</v>
      </c>
      <c r="V2348" s="2">
        <f t="shared" ca="1" si="109"/>
        <v>45915</v>
      </c>
      <c r="W2348" s="3">
        <f t="shared" ca="1" si="110"/>
        <v>45915.408431249998</v>
      </c>
      <c r="X2348">
        <f>ROUND(Table58[[#This Row],[AVGGIFT]],1)</f>
        <v>9.6999999999999993</v>
      </c>
    </row>
    <row r="2349" spans="1:24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  <c r="N2349">
        <f>VLOOKUP(Table58[[#This Row],[CONTROLN]],vlookup_table[],2,FALSE)</f>
        <v>1</v>
      </c>
      <c r="O2349">
        <f>VLOOKUP(Table58[[#This Row],[CONTROLN]],vlookup_table[],4,FALSE)</f>
        <v>0</v>
      </c>
      <c r="P2349" t="str">
        <f>VLOOKUP(Table58[[#This Row],[CONTROLN]],vlookup_table[],5,FALSE)</f>
        <v>U1</v>
      </c>
      <c r="Q2349">
        <f>VLOOKUP(Table58[[#This Row],[CONTROLN]],vlookup_table[],7,FALSE)</f>
        <v>50</v>
      </c>
      <c r="R2349" t="str">
        <f t="shared" si="108"/>
        <v/>
      </c>
      <c r="S23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49" t="str">
        <f>IF(Table58[[#This Row],[GENDER]]="M","Hombre","Mujer")</f>
        <v>Hombre</v>
      </c>
      <c r="U2349" t="str">
        <f>_xlfn.CONCAT(Table58[[#This Row],[STATE]]," ", Table58[[#This Row],[DOMAIN]])</f>
        <v>CO U1</v>
      </c>
      <c r="V2349" s="2">
        <f t="shared" ca="1" si="109"/>
        <v>45915</v>
      </c>
      <c r="W2349" s="3">
        <f t="shared" ca="1" si="110"/>
        <v>45915.408431249998</v>
      </c>
      <c r="X2349">
        <f>ROUND(Table58[[#This Row],[AVGGIFT]],1)</f>
        <v>13.3</v>
      </c>
    </row>
    <row r="2350" spans="1:24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  <c r="N2350">
        <f>VLOOKUP(Table58[[#This Row],[CONTROLN]],vlookup_table[],2,FALSE)</f>
        <v>0</v>
      </c>
      <c r="O2350">
        <f>VLOOKUP(Table58[[#This Row],[CONTROLN]],vlookup_table[],4,FALSE)</f>
        <v>2107</v>
      </c>
      <c r="P2350" t="str">
        <f>VLOOKUP(Table58[[#This Row],[CONTROLN]],vlookup_table[],5,FALSE)</f>
        <v>S2</v>
      </c>
      <c r="Q2350">
        <f>VLOOKUP(Table58[[#This Row],[CONTROLN]],vlookup_table[],7,FALSE)</f>
        <v>15</v>
      </c>
      <c r="R2350">
        <f t="shared" si="108"/>
        <v>75</v>
      </c>
      <c r="S23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50" t="str">
        <f>IF(Table58[[#This Row],[GENDER]]="M","Hombre","Mujer")</f>
        <v>Mujer</v>
      </c>
      <c r="U2350" t="str">
        <f>_xlfn.CONCAT(Table58[[#This Row],[STATE]]," ", Table58[[#This Row],[DOMAIN]])</f>
        <v>WA S2</v>
      </c>
      <c r="V2350" s="2">
        <f t="shared" ca="1" si="109"/>
        <v>45915</v>
      </c>
      <c r="W2350" s="3">
        <f t="shared" ca="1" si="110"/>
        <v>45915.408431249998</v>
      </c>
      <c r="X2350">
        <f>ROUND(Table58[[#This Row],[AVGGIFT]],1)</f>
        <v>16.399999999999999</v>
      </c>
    </row>
    <row r="2351" spans="1:24" x14ac:dyDescent="0.35">
      <c r="A2351">
        <v>129174</v>
      </c>
      <c r="B2351" t="s">
        <v>56</v>
      </c>
      <c r="C2351" t="s">
        <v>109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  <c r="N2351">
        <f>VLOOKUP(Table58[[#This Row],[CONTROLN]],vlookup_table[],2,FALSE)</f>
        <v>0</v>
      </c>
      <c r="O2351">
        <f>VLOOKUP(Table58[[#This Row],[CONTROLN]],vlookup_table[],4,FALSE)</f>
        <v>0</v>
      </c>
      <c r="P2351" t="str">
        <f>VLOOKUP(Table58[[#This Row],[CONTROLN]],vlookup_table[],5,FALSE)</f>
        <v/>
      </c>
      <c r="Q2351">
        <f>VLOOKUP(Table58[[#This Row],[CONTROLN]],vlookup_table[],7,FALSE)</f>
        <v>10</v>
      </c>
      <c r="R2351" t="str">
        <f t="shared" si="108"/>
        <v/>
      </c>
      <c r="S235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351" t="str">
        <f>IF(Table58[[#This Row],[GENDER]]="M","Hombre","Mujer")</f>
        <v>Mujer</v>
      </c>
      <c r="U2351" t="str">
        <f>_xlfn.CONCAT(Table58[[#This Row],[STATE]]," ", Table58[[#This Row],[DOMAIN]])</f>
        <v xml:space="preserve">AZ </v>
      </c>
      <c r="V2351" s="2">
        <f t="shared" ca="1" si="109"/>
        <v>45915</v>
      </c>
      <c r="W2351" s="3">
        <f t="shared" ca="1" si="110"/>
        <v>45915.408431249998</v>
      </c>
      <c r="X2351">
        <f>ROUND(Table58[[#This Row],[AVGGIFT]],1)</f>
        <v>9.1999999999999993</v>
      </c>
    </row>
    <row r="2352" spans="1:24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  <c r="N2352">
        <f>VLOOKUP(Table58[[#This Row],[CONTROLN]],vlookup_table[],2,FALSE)</f>
        <v>0</v>
      </c>
      <c r="O2352">
        <f>VLOOKUP(Table58[[#This Row],[CONTROLN]],vlookup_table[],4,FALSE)</f>
        <v>2801</v>
      </c>
      <c r="P2352" t="str">
        <f>VLOOKUP(Table58[[#This Row],[CONTROLN]],vlookup_table[],5,FALSE)</f>
        <v>T1</v>
      </c>
      <c r="Q2352">
        <f>VLOOKUP(Table58[[#This Row],[CONTROLN]],vlookup_table[],7,FALSE)</f>
        <v>5</v>
      </c>
      <c r="R2352">
        <f t="shared" si="108"/>
        <v>69</v>
      </c>
      <c r="S23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52" t="str">
        <f>IF(Table58[[#This Row],[GENDER]]="M","Hombre","Mujer")</f>
        <v>Mujer</v>
      </c>
      <c r="U2352" t="str">
        <f>_xlfn.CONCAT(Table58[[#This Row],[STATE]]," ", Table58[[#This Row],[DOMAIN]])</f>
        <v>CO T1</v>
      </c>
      <c r="V2352" s="2">
        <f t="shared" ca="1" si="109"/>
        <v>45915</v>
      </c>
      <c r="W2352" s="3">
        <f t="shared" ca="1" si="110"/>
        <v>45915.408431249998</v>
      </c>
      <c r="X2352">
        <f>ROUND(Table58[[#This Row],[AVGGIFT]],1)</f>
        <v>5.4</v>
      </c>
    </row>
    <row r="2353" spans="1:24" x14ac:dyDescent="0.35">
      <c r="A2353">
        <v>50027</v>
      </c>
      <c r="B2353" t="s">
        <v>108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  <c r="N2353">
        <f>VLOOKUP(Table58[[#This Row],[CONTROLN]],vlookup_table[],2,FALSE)</f>
        <v>0</v>
      </c>
      <c r="O2353">
        <f>VLOOKUP(Table58[[#This Row],[CONTROLN]],vlookup_table[],4,FALSE)</f>
        <v>0</v>
      </c>
      <c r="P2353" t="str">
        <f>VLOOKUP(Table58[[#This Row],[CONTROLN]],vlookup_table[],5,FALSE)</f>
        <v>R2</v>
      </c>
      <c r="Q2353">
        <f>VLOOKUP(Table58[[#This Row],[CONTROLN]],vlookup_table[],7,FALSE)</f>
        <v>40</v>
      </c>
      <c r="R2353" t="str">
        <f t="shared" si="108"/>
        <v/>
      </c>
      <c r="S23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53" t="str">
        <f>IF(Table58[[#This Row],[GENDER]]="M","Hombre","Mujer")</f>
        <v>Mujer</v>
      </c>
      <c r="U2353" t="str">
        <f>_xlfn.CONCAT(Table58[[#This Row],[STATE]]," ", Table58[[#This Row],[DOMAIN]])</f>
        <v>TE R2</v>
      </c>
      <c r="V2353" s="2">
        <f t="shared" ca="1" si="109"/>
        <v>45915</v>
      </c>
      <c r="W2353" s="3">
        <f t="shared" ca="1" si="110"/>
        <v>45915.408431249998</v>
      </c>
      <c r="X2353">
        <f>ROUND(Table58[[#This Row],[AVGGIFT]],1)</f>
        <v>5.6</v>
      </c>
    </row>
    <row r="2354" spans="1:24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  <c r="N2354">
        <f>VLOOKUP(Table58[[#This Row],[CONTROLN]],vlookup_table[],2,FALSE)</f>
        <v>1</v>
      </c>
      <c r="O2354">
        <f>VLOOKUP(Table58[[#This Row],[CONTROLN]],vlookup_table[],4,FALSE)</f>
        <v>2501</v>
      </c>
      <c r="P2354" t="str">
        <f>VLOOKUP(Table58[[#This Row],[CONTROLN]],vlookup_table[],5,FALSE)</f>
        <v>R3</v>
      </c>
      <c r="Q2354">
        <f>VLOOKUP(Table58[[#This Row],[CONTROLN]],vlookup_table[],7,FALSE)</f>
        <v>20</v>
      </c>
      <c r="R2354">
        <f t="shared" si="108"/>
        <v>72</v>
      </c>
      <c r="S23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54" t="str">
        <f>IF(Table58[[#This Row],[GENDER]]="M","Hombre","Mujer")</f>
        <v>Hombre</v>
      </c>
      <c r="U2354" t="str">
        <f>_xlfn.CONCAT(Table58[[#This Row],[STATE]]," ", Table58[[#This Row],[DOMAIN]])</f>
        <v>MN R3</v>
      </c>
      <c r="V2354" s="2">
        <f t="shared" ca="1" si="109"/>
        <v>45915</v>
      </c>
      <c r="W2354" s="3">
        <f t="shared" ca="1" si="110"/>
        <v>45915.408431249998</v>
      </c>
      <c r="X2354">
        <f>ROUND(Table58[[#This Row],[AVGGIFT]],1)</f>
        <v>17.100000000000001</v>
      </c>
    </row>
    <row r="2355" spans="1:24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  <c r="N2355">
        <f>VLOOKUP(Table58[[#This Row],[CONTROLN]],vlookup_table[],2,FALSE)</f>
        <v>0</v>
      </c>
      <c r="O2355">
        <f>VLOOKUP(Table58[[#This Row],[CONTROLN]],vlookup_table[],4,FALSE)</f>
        <v>4701</v>
      </c>
      <c r="P2355" t="str">
        <f>VLOOKUP(Table58[[#This Row],[CONTROLN]],vlookup_table[],5,FALSE)</f>
        <v>S2</v>
      </c>
      <c r="Q2355">
        <f>VLOOKUP(Table58[[#This Row],[CONTROLN]],vlookup_table[],7,FALSE)</f>
        <v>14</v>
      </c>
      <c r="R2355">
        <f t="shared" si="108"/>
        <v>50</v>
      </c>
      <c r="S23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55" t="str">
        <f>IF(Table58[[#This Row],[GENDER]]="M","Hombre","Mujer")</f>
        <v>Hombre</v>
      </c>
      <c r="U2355" t="str">
        <f>_xlfn.CONCAT(Table58[[#This Row],[STATE]]," ", Table58[[#This Row],[DOMAIN]])</f>
        <v>OR S2</v>
      </c>
      <c r="V2355" s="2">
        <f t="shared" ca="1" si="109"/>
        <v>45915</v>
      </c>
      <c r="W2355" s="3">
        <f t="shared" ca="1" si="110"/>
        <v>45915.408431249998</v>
      </c>
      <c r="X2355">
        <f>ROUND(Table58[[#This Row],[AVGGIFT]],1)</f>
        <v>9.1999999999999993</v>
      </c>
    </row>
    <row r="2356" spans="1:24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  <c r="N2356">
        <f>VLOOKUP(Table58[[#This Row],[CONTROLN]],vlookup_table[],2,FALSE)</f>
        <v>2</v>
      </c>
      <c r="O2356">
        <f>VLOOKUP(Table58[[#This Row],[CONTROLN]],vlookup_table[],4,FALSE)</f>
        <v>2201</v>
      </c>
      <c r="P2356" t="str">
        <f>VLOOKUP(Table58[[#This Row],[CONTROLN]],vlookup_table[],5,FALSE)</f>
        <v>U1</v>
      </c>
      <c r="Q2356">
        <f>VLOOKUP(Table58[[#This Row],[CONTROLN]],vlookup_table[],7,FALSE)</f>
        <v>5</v>
      </c>
      <c r="R2356">
        <f t="shared" si="108"/>
        <v>75</v>
      </c>
      <c r="S23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56" t="str">
        <f>IF(Table58[[#This Row],[GENDER]]="M","Hombre","Mujer")</f>
        <v>Mujer</v>
      </c>
      <c r="U2356" t="str">
        <f>_xlfn.CONCAT(Table58[[#This Row],[STATE]]," ", Table58[[#This Row],[DOMAIN]])</f>
        <v>CA U1</v>
      </c>
      <c r="V2356" s="2">
        <f t="shared" ca="1" si="109"/>
        <v>45915</v>
      </c>
      <c r="W2356" s="3">
        <f t="shared" ca="1" si="110"/>
        <v>45915.408431249998</v>
      </c>
      <c r="X2356">
        <f>ROUND(Table58[[#This Row],[AVGGIFT]],1)</f>
        <v>5.6</v>
      </c>
    </row>
    <row r="2357" spans="1:24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  <c r="N2357">
        <f>VLOOKUP(Table58[[#This Row],[CONTROLN]],vlookup_table[],2,FALSE)</f>
        <v>1</v>
      </c>
      <c r="O2357">
        <f>VLOOKUP(Table58[[#This Row],[CONTROLN]],vlookup_table[],4,FALSE)</f>
        <v>2901</v>
      </c>
      <c r="P2357" t="str">
        <f>VLOOKUP(Table58[[#This Row],[CONTROLN]],vlookup_table[],5,FALSE)</f>
        <v/>
      </c>
      <c r="Q2357">
        <f>VLOOKUP(Table58[[#This Row],[CONTROLN]],vlookup_table[],7,FALSE)</f>
        <v>60</v>
      </c>
      <c r="R2357">
        <f t="shared" si="108"/>
        <v>68</v>
      </c>
      <c r="S235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357" t="str">
        <f>IF(Table58[[#This Row],[GENDER]]="M","Hombre","Mujer")</f>
        <v>Hombre</v>
      </c>
      <c r="U2357" t="str">
        <f>_xlfn.CONCAT(Table58[[#This Row],[STATE]]," ", Table58[[#This Row],[DOMAIN]])</f>
        <v xml:space="preserve">GA </v>
      </c>
      <c r="V2357" s="2">
        <f t="shared" ca="1" si="109"/>
        <v>45915</v>
      </c>
      <c r="W2357" s="3">
        <f t="shared" ca="1" si="110"/>
        <v>45915.408431249998</v>
      </c>
      <c r="X2357">
        <f>ROUND(Table58[[#This Row],[AVGGIFT]],1)</f>
        <v>23.8</v>
      </c>
    </row>
    <row r="2358" spans="1:24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  <c r="N2358">
        <f>VLOOKUP(Table58[[#This Row],[CONTROLN]],vlookup_table[],2,FALSE)</f>
        <v>2</v>
      </c>
      <c r="O2358">
        <f>VLOOKUP(Table58[[#This Row],[CONTROLN]],vlookup_table[],4,FALSE)</f>
        <v>4201</v>
      </c>
      <c r="P2358" t="str">
        <f>VLOOKUP(Table58[[#This Row],[CONTROLN]],vlookup_table[],5,FALSE)</f>
        <v>U1</v>
      </c>
      <c r="Q2358">
        <f>VLOOKUP(Table58[[#This Row],[CONTROLN]],vlookup_table[],7,FALSE)</f>
        <v>12</v>
      </c>
      <c r="R2358">
        <f t="shared" si="108"/>
        <v>55</v>
      </c>
      <c r="S23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58" t="str">
        <f>IF(Table58[[#This Row],[GENDER]]="M","Hombre","Mujer")</f>
        <v>Mujer</v>
      </c>
      <c r="U2358" t="str">
        <f>_xlfn.CONCAT(Table58[[#This Row],[STATE]]," ", Table58[[#This Row],[DOMAIN]])</f>
        <v>CA U1</v>
      </c>
      <c r="V2358" s="2">
        <f t="shared" ca="1" si="109"/>
        <v>45915</v>
      </c>
      <c r="W2358" s="3">
        <f t="shared" ca="1" si="110"/>
        <v>45915.408431249998</v>
      </c>
      <c r="X2358">
        <f>ROUND(Table58[[#This Row],[AVGGIFT]],1)</f>
        <v>7.8</v>
      </c>
    </row>
    <row r="2359" spans="1:24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  <c r="N2359">
        <f>VLOOKUP(Table58[[#This Row],[CONTROLN]],vlookup_table[],2,FALSE)</f>
        <v>1</v>
      </c>
      <c r="O2359">
        <f>VLOOKUP(Table58[[#This Row],[CONTROLN]],vlookup_table[],4,FALSE)</f>
        <v>5704</v>
      </c>
      <c r="P2359" t="str">
        <f>VLOOKUP(Table58[[#This Row],[CONTROLN]],vlookup_table[],5,FALSE)</f>
        <v>S1</v>
      </c>
      <c r="Q2359">
        <f>VLOOKUP(Table58[[#This Row],[CONTROLN]],vlookup_table[],7,FALSE)</f>
        <v>25</v>
      </c>
      <c r="R2359">
        <f t="shared" si="108"/>
        <v>40</v>
      </c>
      <c r="S23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59" t="str">
        <f>IF(Table58[[#This Row],[GENDER]]="M","Hombre","Mujer")</f>
        <v>Hombre</v>
      </c>
      <c r="U2359" t="str">
        <f>_xlfn.CONCAT(Table58[[#This Row],[STATE]]," ", Table58[[#This Row],[DOMAIN]])</f>
        <v>FL S1</v>
      </c>
      <c r="V2359" s="2">
        <f t="shared" ca="1" si="109"/>
        <v>45915</v>
      </c>
      <c r="W2359" s="3">
        <f t="shared" ca="1" si="110"/>
        <v>45915.408431249998</v>
      </c>
      <c r="X2359">
        <f>ROUND(Table58[[#This Row],[AVGGIFT]],1)</f>
        <v>15.8</v>
      </c>
    </row>
    <row r="2360" spans="1:24" x14ac:dyDescent="0.35">
      <c r="A2360">
        <v>187417</v>
      </c>
      <c r="B2360" t="s">
        <v>74</v>
      </c>
      <c r="C2360" t="s">
        <v>14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  <c r="N2360">
        <f>VLOOKUP(Table58[[#This Row],[CONTROLN]],vlookup_table[],2,FALSE)</f>
        <v>1</v>
      </c>
      <c r="O2360">
        <f>VLOOKUP(Table58[[#This Row],[CONTROLN]],vlookup_table[],4,FALSE)</f>
        <v>0</v>
      </c>
      <c r="P2360" t="str">
        <f>VLOOKUP(Table58[[#This Row],[CONTROLN]],vlookup_table[],5,FALSE)</f>
        <v>U4</v>
      </c>
      <c r="Q2360">
        <f>VLOOKUP(Table58[[#This Row],[CONTROLN]],vlookup_table[],7,FALSE)</f>
        <v>45</v>
      </c>
      <c r="R2360" t="str">
        <f t="shared" si="108"/>
        <v/>
      </c>
      <c r="S23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60" t="str">
        <f>IF(Table58[[#This Row],[GENDER]]="M","Hombre","Mujer")</f>
        <v>Hombre</v>
      </c>
      <c r="U2360" t="str">
        <f>_xlfn.CONCAT(Table58[[#This Row],[STATE]]," ", Table58[[#This Row],[DOMAIN]])</f>
        <v>AA U4</v>
      </c>
      <c r="V2360" s="2">
        <f t="shared" ca="1" si="109"/>
        <v>45915</v>
      </c>
      <c r="W2360" s="3">
        <f t="shared" ca="1" si="110"/>
        <v>45915.408431249998</v>
      </c>
      <c r="X2360">
        <f>ROUND(Table58[[#This Row],[AVGGIFT]],1)</f>
        <v>10.7</v>
      </c>
    </row>
    <row r="2361" spans="1:24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  <c r="N2361">
        <f>VLOOKUP(Table58[[#This Row],[CONTROLN]],vlookup_table[],2,FALSE)</f>
        <v>0</v>
      </c>
      <c r="O2361">
        <f>VLOOKUP(Table58[[#This Row],[CONTROLN]],vlookup_table[],4,FALSE)</f>
        <v>2401</v>
      </c>
      <c r="P2361" t="str">
        <f>VLOOKUP(Table58[[#This Row],[CONTROLN]],vlookup_table[],5,FALSE)</f>
        <v>R3</v>
      </c>
      <c r="Q2361">
        <f>VLOOKUP(Table58[[#This Row],[CONTROLN]],vlookup_table[],7,FALSE)</f>
        <v>15</v>
      </c>
      <c r="R2361">
        <f t="shared" si="108"/>
        <v>73</v>
      </c>
      <c r="S23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61" t="str">
        <f>IF(Table58[[#This Row],[GENDER]]="M","Hombre","Mujer")</f>
        <v>Hombre</v>
      </c>
      <c r="U2361" t="str">
        <f>_xlfn.CONCAT(Table58[[#This Row],[STATE]]," ", Table58[[#This Row],[DOMAIN]])</f>
        <v>CA R3</v>
      </c>
      <c r="V2361" s="2">
        <f t="shared" ca="1" si="109"/>
        <v>45915</v>
      </c>
      <c r="W2361" s="3">
        <f t="shared" ca="1" si="110"/>
        <v>45915.408431249998</v>
      </c>
      <c r="X2361">
        <f>ROUND(Table58[[#This Row],[AVGGIFT]],1)</f>
        <v>9.1999999999999993</v>
      </c>
    </row>
    <row r="2362" spans="1:24" x14ac:dyDescent="0.35">
      <c r="A2362">
        <v>182573</v>
      </c>
      <c r="B2362" t="s">
        <v>41</v>
      </c>
      <c r="C2362" t="s">
        <v>14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  <c r="N2362">
        <f>VLOOKUP(Table58[[#This Row],[CONTROLN]],vlookup_table[],2,FALSE)</f>
        <v>0</v>
      </c>
      <c r="O2362">
        <f>VLOOKUP(Table58[[#This Row],[CONTROLN]],vlookup_table[],4,FALSE)</f>
        <v>3504</v>
      </c>
      <c r="P2362" t="str">
        <f>VLOOKUP(Table58[[#This Row],[CONTROLN]],vlookup_table[],5,FALSE)</f>
        <v>R2</v>
      </c>
      <c r="Q2362">
        <f>VLOOKUP(Table58[[#This Row],[CONTROLN]],vlookup_table[],7,FALSE)</f>
        <v>12</v>
      </c>
      <c r="R2362">
        <f t="shared" si="108"/>
        <v>62</v>
      </c>
      <c r="S23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62" t="str">
        <f>IF(Table58[[#This Row],[GENDER]]="M","Hombre","Mujer")</f>
        <v>Hombre</v>
      </c>
      <c r="U2362" t="str">
        <f>_xlfn.CONCAT(Table58[[#This Row],[STATE]]," ", Table58[[#This Row],[DOMAIN]])</f>
        <v>WA R2</v>
      </c>
      <c r="V2362" s="2">
        <f t="shared" ca="1" si="109"/>
        <v>45915</v>
      </c>
      <c r="W2362" s="3">
        <f t="shared" ca="1" si="110"/>
        <v>45915.408431249998</v>
      </c>
      <c r="X2362">
        <f>ROUND(Table58[[#This Row],[AVGGIFT]],1)</f>
        <v>6.6</v>
      </c>
    </row>
    <row r="2363" spans="1:24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  <c r="N2363">
        <f>VLOOKUP(Table58[[#This Row],[CONTROLN]],vlookup_table[],2,FALSE)</f>
        <v>0</v>
      </c>
      <c r="O2363">
        <f>VLOOKUP(Table58[[#This Row],[CONTROLN]],vlookup_table[],4,FALSE)</f>
        <v>2901</v>
      </c>
      <c r="P2363" t="str">
        <f>VLOOKUP(Table58[[#This Row],[CONTROLN]],vlookup_table[],5,FALSE)</f>
        <v>U3</v>
      </c>
      <c r="Q2363">
        <f>VLOOKUP(Table58[[#This Row],[CONTROLN]],vlookup_table[],7,FALSE)</f>
        <v>7</v>
      </c>
      <c r="R2363">
        <f t="shared" si="108"/>
        <v>68</v>
      </c>
      <c r="S23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63" t="str">
        <f>IF(Table58[[#This Row],[GENDER]]="M","Hombre","Mujer")</f>
        <v>Mujer</v>
      </c>
      <c r="U2363" t="str">
        <f>_xlfn.CONCAT(Table58[[#This Row],[STATE]]," ", Table58[[#This Row],[DOMAIN]])</f>
        <v>FL U3</v>
      </c>
      <c r="V2363" s="2">
        <f t="shared" ca="1" si="109"/>
        <v>45915</v>
      </c>
      <c r="W2363" s="3">
        <f t="shared" ca="1" si="110"/>
        <v>45915.408431249998</v>
      </c>
      <c r="X2363">
        <f>ROUND(Table58[[#This Row],[AVGGIFT]],1)</f>
        <v>5.3</v>
      </c>
    </row>
    <row r="2364" spans="1:24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  <c r="N2364">
        <f>VLOOKUP(Table58[[#This Row],[CONTROLN]],vlookup_table[],2,FALSE)</f>
        <v>2</v>
      </c>
      <c r="O2364">
        <f>VLOOKUP(Table58[[#This Row],[CONTROLN]],vlookup_table[],4,FALSE)</f>
        <v>601</v>
      </c>
      <c r="P2364" t="str">
        <f>VLOOKUP(Table58[[#This Row],[CONTROLN]],vlookup_table[],5,FALSE)</f>
        <v>R2</v>
      </c>
      <c r="Q2364">
        <f>VLOOKUP(Table58[[#This Row],[CONTROLN]],vlookup_table[],7,FALSE)</f>
        <v>5</v>
      </c>
      <c r="R2364">
        <f t="shared" si="108"/>
        <v>91</v>
      </c>
      <c r="S23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64" t="str">
        <f>IF(Table58[[#This Row],[GENDER]]="M","Hombre","Mujer")</f>
        <v>Mujer</v>
      </c>
      <c r="U2364" t="str">
        <f>_xlfn.CONCAT(Table58[[#This Row],[STATE]]," ", Table58[[#This Row],[DOMAIN]])</f>
        <v>ND R2</v>
      </c>
      <c r="V2364" s="2">
        <f t="shared" ca="1" si="109"/>
        <v>45915</v>
      </c>
      <c r="W2364" s="3">
        <f t="shared" ca="1" si="110"/>
        <v>45915.408431249998</v>
      </c>
      <c r="X2364">
        <f>ROUND(Table58[[#This Row],[AVGGIFT]],1)</f>
        <v>3.8</v>
      </c>
    </row>
    <row r="2365" spans="1:24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  <c r="N2365">
        <f>VLOOKUP(Table58[[#This Row],[CONTROLN]],vlookup_table[],2,FALSE)</f>
        <v>1002</v>
      </c>
      <c r="O2365">
        <f>VLOOKUP(Table58[[#This Row],[CONTROLN]],vlookup_table[],4,FALSE)</f>
        <v>5201</v>
      </c>
      <c r="P2365" t="str">
        <f>VLOOKUP(Table58[[#This Row],[CONTROLN]],vlookup_table[],5,FALSE)</f>
        <v>T3</v>
      </c>
      <c r="Q2365">
        <f>VLOOKUP(Table58[[#This Row],[CONTROLN]],vlookup_table[],7,FALSE)</f>
        <v>30</v>
      </c>
      <c r="R2365">
        <f t="shared" si="108"/>
        <v>45</v>
      </c>
      <c r="S23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65" t="str">
        <f>IF(Table58[[#This Row],[GENDER]]="M","Hombre","Mujer")</f>
        <v>Hombre</v>
      </c>
      <c r="U2365" t="str">
        <f>_xlfn.CONCAT(Table58[[#This Row],[STATE]]," ", Table58[[#This Row],[DOMAIN]])</f>
        <v>TX T3</v>
      </c>
      <c r="V2365" s="2">
        <f t="shared" ca="1" si="109"/>
        <v>45915</v>
      </c>
      <c r="W2365" s="3">
        <f t="shared" ca="1" si="110"/>
        <v>45915.408431249998</v>
      </c>
      <c r="X2365">
        <f>ROUND(Table58[[#This Row],[AVGGIFT]],1)</f>
        <v>20</v>
      </c>
    </row>
    <row r="2366" spans="1:24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  <c r="N2366">
        <f>VLOOKUP(Table58[[#This Row],[CONTROLN]],vlookup_table[],2,FALSE)</f>
        <v>0</v>
      </c>
      <c r="O2366">
        <f>VLOOKUP(Table58[[#This Row],[CONTROLN]],vlookup_table[],4,FALSE)</f>
        <v>2801</v>
      </c>
      <c r="P2366" t="str">
        <f>VLOOKUP(Table58[[#This Row],[CONTROLN]],vlookup_table[],5,FALSE)</f>
        <v>C3</v>
      </c>
      <c r="Q2366">
        <f>VLOOKUP(Table58[[#This Row],[CONTROLN]],vlookup_table[],7,FALSE)</f>
        <v>10</v>
      </c>
      <c r="R2366">
        <f t="shared" si="108"/>
        <v>69</v>
      </c>
      <c r="S23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66" t="str">
        <f>IF(Table58[[#This Row],[GENDER]]="M","Hombre","Mujer")</f>
        <v>Mujer</v>
      </c>
      <c r="U2366" t="str">
        <f>_xlfn.CONCAT(Table58[[#This Row],[STATE]]," ", Table58[[#This Row],[DOMAIN]])</f>
        <v>WA C3</v>
      </c>
      <c r="V2366" s="2">
        <f t="shared" ca="1" si="109"/>
        <v>45915</v>
      </c>
      <c r="W2366" s="3">
        <f t="shared" ca="1" si="110"/>
        <v>45915.408431249998</v>
      </c>
      <c r="X2366">
        <f>ROUND(Table58[[#This Row],[AVGGIFT]],1)</f>
        <v>7.8</v>
      </c>
    </row>
    <row r="2367" spans="1:24" x14ac:dyDescent="0.35">
      <c r="A2367">
        <v>52171</v>
      </c>
      <c r="B2367" t="s">
        <v>108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  <c r="N2367">
        <f>VLOOKUP(Table58[[#This Row],[CONTROLN]],vlookup_table[],2,FALSE)</f>
        <v>1002</v>
      </c>
      <c r="O2367">
        <f>VLOOKUP(Table58[[#This Row],[CONTROLN]],vlookup_table[],4,FALSE)</f>
        <v>0</v>
      </c>
      <c r="P2367" t="str">
        <f>VLOOKUP(Table58[[#This Row],[CONTROLN]],vlookup_table[],5,FALSE)</f>
        <v>T2</v>
      </c>
      <c r="Q2367">
        <f>VLOOKUP(Table58[[#This Row],[CONTROLN]],vlookup_table[],7,FALSE)</f>
        <v>5</v>
      </c>
      <c r="R2367" t="str">
        <f t="shared" si="108"/>
        <v/>
      </c>
      <c r="S23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67" t="str">
        <f>IF(Table58[[#This Row],[GENDER]]="M","Hombre","Mujer")</f>
        <v>Hombre</v>
      </c>
      <c r="U2367" t="str">
        <f>_xlfn.CONCAT(Table58[[#This Row],[STATE]]," ", Table58[[#This Row],[DOMAIN]])</f>
        <v>TE T2</v>
      </c>
      <c r="V2367" s="2">
        <f t="shared" ca="1" si="109"/>
        <v>45915</v>
      </c>
      <c r="W2367" s="3">
        <f t="shared" ca="1" si="110"/>
        <v>45915.408431249998</v>
      </c>
      <c r="X2367">
        <f>ROUND(Table58[[#This Row],[AVGGIFT]],1)</f>
        <v>4.3</v>
      </c>
    </row>
    <row r="2368" spans="1:24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  <c r="N2368">
        <f>VLOOKUP(Table58[[#This Row],[CONTROLN]],vlookup_table[],2,FALSE)</f>
        <v>0</v>
      </c>
      <c r="O2368">
        <f>VLOOKUP(Table58[[#This Row],[CONTROLN]],vlookup_table[],4,FALSE)</f>
        <v>4201</v>
      </c>
      <c r="P2368" t="str">
        <f>VLOOKUP(Table58[[#This Row],[CONTROLN]],vlookup_table[],5,FALSE)</f>
        <v>S1</v>
      </c>
      <c r="Q2368">
        <f>VLOOKUP(Table58[[#This Row],[CONTROLN]],vlookup_table[],7,FALSE)</f>
        <v>20</v>
      </c>
      <c r="R2368">
        <f t="shared" si="108"/>
        <v>55</v>
      </c>
      <c r="S23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68" t="str">
        <f>IF(Table58[[#This Row],[GENDER]]="M","Hombre","Mujer")</f>
        <v>Hombre</v>
      </c>
      <c r="U2368" t="str">
        <f>_xlfn.CONCAT(Table58[[#This Row],[STATE]]," ", Table58[[#This Row],[DOMAIN]])</f>
        <v>GA S1</v>
      </c>
      <c r="V2368" s="2">
        <f t="shared" ca="1" si="109"/>
        <v>45915</v>
      </c>
      <c r="W2368" s="3">
        <f t="shared" ca="1" si="110"/>
        <v>45915.408431249998</v>
      </c>
      <c r="X2368">
        <f>ROUND(Table58[[#This Row],[AVGGIFT]],1)</f>
        <v>20</v>
      </c>
    </row>
    <row r="2369" spans="1:24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  <c r="N2369">
        <f>VLOOKUP(Table58[[#This Row],[CONTROLN]],vlookup_table[],2,FALSE)</f>
        <v>0</v>
      </c>
      <c r="O2369">
        <f>VLOOKUP(Table58[[#This Row],[CONTROLN]],vlookup_table[],4,FALSE)</f>
        <v>3102</v>
      </c>
      <c r="P2369" t="str">
        <f>VLOOKUP(Table58[[#This Row],[CONTROLN]],vlookup_table[],5,FALSE)</f>
        <v>R3</v>
      </c>
      <c r="Q2369">
        <f>VLOOKUP(Table58[[#This Row],[CONTROLN]],vlookup_table[],7,FALSE)</f>
        <v>10</v>
      </c>
      <c r="R2369">
        <f t="shared" si="108"/>
        <v>66</v>
      </c>
      <c r="S23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69" t="str">
        <f>IF(Table58[[#This Row],[GENDER]]="M","Hombre","Mujer")</f>
        <v>Mujer</v>
      </c>
      <c r="U2369" t="str">
        <f>_xlfn.CONCAT(Table58[[#This Row],[STATE]]," ", Table58[[#This Row],[DOMAIN]])</f>
        <v>SC R3</v>
      </c>
      <c r="V2369" s="2">
        <f t="shared" ca="1" si="109"/>
        <v>45915</v>
      </c>
      <c r="W2369" s="3">
        <f t="shared" ca="1" si="110"/>
        <v>45915.408431249998</v>
      </c>
      <c r="X2369">
        <f>ROUND(Table58[[#This Row],[AVGGIFT]],1)</f>
        <v>15.6</v>
      </c>
    </row>
    <row r="2370" spans="1:24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  <c r="N2370">
        <f>VLOOKUP(Table58[[#This Row],[CONTROLN]],vlookup_table[],2,FALSE)</f>
        <v>0</v>
      </c>
      <c r="O2370">
        <f>VLOOKUP(Table58[[#This Row],[CONTROLN]],vlookup_table[],4,FALSE)</f>
        <v>0</v>
      </c>
      <c r="P2370" t="str">
        <f>VLOOKUP(Table58[[#This Row],[CONTROLN]],vlookup_table[],5,FALSE)</f>
        <v>S2</v>
      </c>
      <c r="Q2370">
        <f>VLOOKUP(Table58[[#This Row],[CONTROLN]],vlookup_table[],7,FALSE)</f>
        <v>8</v>
      </c>
      <c r="R2370" t="str">
        <f t="shared" ref="R2370:R2433" si="111">IF(OR(O2370="",O2370=0),"",(1997-(1900+INT(O2370/100)))-IF(MOD(O2370,100)&gt;6,1,0))</f>
        <v/>
      </c>
      <c r="S23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70" t="str">
        <f>IF(Table58[[#This Row],[GENDER]]="M","Hombre","Mujer")</f>
        <v>Mujer</v>
      </c>
      <c r="U2370" t="str">
        <f>_xlfn.CONCAT(Table58[[#This Row],[STATE]]," ", Table58[[#This Row],[DOMAIN]])</f>
        <v>KY S2</v>
      </c>
      <c r="V2370" s="2">
        <f t="shared" ref="V2370:V2433" ca="1" si="112">TODAY()</f>
        <v>45915</v>
      </c>
      <c r="W2370" s="3">
        <f t="shared" ref="W2370:W2433" ca="1" si="113">NOW()</f>
        <v>45915.408431249998</v>
      </c>
      <c r="X2370">
        <f>ROUND(Table58[[#This Row],[AVGGIFT]],1)</f>
        <v>4.9000000000000004</v>
      </c>
    </row>
    <row r="2371" spans="1:24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  <c r="N2371">
        <f>VLOOKUP(Table58[[#This Row],[CONTROLN]],vlookup_table[],2,FALSE)</f>
        <v>0</v>
      </c>
      <c r="O2371">
        <f>VLOOKUP(Table58[[#This Row],[CONTROLN]],vlookup_table[],4,FALSE)</f>
        <v>4801</v>
      </c>
      <c r="P2371" t="str">
        <f>VLOOKUP(Table58[[#This Row],[CONTROLN]],vlookup_table[],5,FALSE)</f>
        <v>U1</v>
      </c>
      <c r="Q2371">
        <f>VLOOKUP(Table58[[#This Row],[CONTROLN]],vlookup_table[],7,FALSE)</f>
        <v>24</v>
      </c>
      <c r="R2371">
        <f t="shared" si="111"/>
        <v>49</v>
      </c>
      <c r="S23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71" t="str">
        <f>IF(Table58[[#This Row],[GENDER]]="M","Hombre","Mujer")</f>
        <v>Mujer</v>
      </c>
      <c r="U2371" t="str">
        <f>_xlfn.CONCAT(Table58[[#This Row],[STATE]]," ", Table58[[#This Row],[DOMAIN]])</f>
        <v>IL U1</v>
      </c>
      <c r="V2371" s="2">
        <f t="shared" ca="1" si="112"/>
        <v>45915</v>
      </c>
      <c r="W2371" s="3">
        <f t="shared" ca="1" si="113"/>
        <v>45915.408431249998</v>
      </c>
      <c r="X2371">
        <f>ROUND(Table58[[#This Row],[AVGGIFT]],1)</f>
        <v>12.6</v>
      </c>
    </row>
    <row r="2372" spans="1:24" x14ac:dyDescent="0.35">
      <c r="A2372">
        <v>123669</v>
      </c>
      <c r="B2372" t="s">
        <v>21</v>
      </c>
      <c r="C2372" t="s">
        <v>109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  <c r="N2372">
        <f>VLOOKUP(Table58[[#This Row],[CONTROLN]],vlookup_table[],2,FALSE)</f>
        <v>0</v>
      </c>
      <c r="O2372">
        <f>VLOOKUP(Table58[[#This Row],[CONTROLN]],vlookup_table[],4,FALSE)</f>
        <v>608</v>
      </c>
      <c r="P2372" t="str">
        <f>VLOOKUP(Table58[[#This Row],[CONTROLN]],vlookup_table[],5,FALSE)</f>
        <v>T1</v>
      </c>
      <c r="Q2372">
        <f>VLOOKUP(Table58[[#This Row],[CONTROLN]],vlookup_table[],7,FALSE)</f>
        <v>10</v>
      </c>
      <c r="R2372">
        <f t="shared" si="111"/>
        <v>90</v>
      </c>
      <c r="S23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72" t="str">
        <f>IF(Table58[[#This Row],[GENDER]]="M","Hombre","Mujer")</f>
        <v>Mujer</v>
      </c>
      <c r="U2372" t="str">
        <f>_xlfn.CONCAT(Table58[[#This Row],[STATE]]," ", Table58[[#This Row],[DOMAIN]])</f>
        <v>TX T1</v>
      </c>
      <c r="V2372" s="2">
        <f t="shared" ca="1" si="112"/>
        <v>45915</v>
      </c>
      <c r="W2372" s="3">
        <f t="shared" ca="1" si="113"/>
        <v>45915.408431249998</v>
      </c>
      <c r="X2372">
        <f>ROUND(Table58[[#This Row],[AVGGIFT]],1)</f>
        <v>9.1999999999999993</v>
      </c>
    </row>
    <row r="2373" spans="1:24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  <c r="N2373">
        <f>VLOOKUP(Table58[[#This Row],[CONTROLN]],vlookup_table[],2,FALSE)</f>
        <v>28</v>
      </c>
      <c r="O2373">
        <f>VLOOKUP(Table58[[#This Row],[CONTROLN]],vlookup_table[],4,FALSE)</f>
        <v>6301</v>
      </c>
      <c r="P2373" t="str">
        <f>VLOOKUP(Table58[[#This Row],[CONTROLN]],vlookup_table[],5,FALSE)</f>
        <v>T1</v>
      </c>
      <c r="Q2373">
        <f>VLOOKUP(Table58[[#This Row],[CONTROLN]],vlookup_table[],7,FALSE)</f>
        <v>23</v>
      </c>
      <c r="R2373">
        <f t="shared" si="111"/>
        <v>34</v>
      </c>
      <c r="S23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73" t="str">
        <f>IF(Table58[[#This Row],[GENDER]]="M","Hombre","Mujer")</f>
        <v>Mujer</v>
      </c>
      <c r="U2373" t="str">
        <f>_xlfn.CONCAT(Table58[[#This Row],[STATE]]," ", Table58[[#This Row],[DOMAIN]])</f>
        <v>NE T1</v>
      </c>
      <c r="V2373" s="2">
        <f t="shared" ca="1" si="112"/>
        <v>45915</v>
      </c>
      <c r="W2373" s="3">
        <f t="shared" ca="1" si="113"/>
        <v>45915.408431249998</v>
      </c>
      <c r="X2373">
        <f>ROUND(Table58[[#This Row],[AVGGIFT]],1)</f>
        <v>15</v>
      </c>
    </row>
    <row r="2374" spans="1:24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  <c r="N2374">
        <f>VLOOKUP(Table58[[#This Row],[CONTROLN]],vlookup_table[],2,FALSE)</f>
        <v>1</v>
      </c>
      <c r="O2374">
        <f>VLOOKUP(Table58[[#This Row],[CONTROLN]],vlookup_table[],4,FALSE)</f>
        <v>4602</v>
      </c>
      <c r="P2374" t="str">
        <f>VLOOKUP(Table58[[#This Row],[CONTROLN]],vlookup_table[],5,FALSE)</f>
        <v>U1</v>
      </c>
      <c r="Q2374">
        <f>VLOOKUP(Table58[[#This Row],[CONTROLN]],vlookup_table[],7,FALSE)</f>
        <v>20</v>
      </c>
      <c r="R2374">
        <f t="shared" si="111"/>
        <v>51</v>
      </c>
      <c r="S23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74" t="str">
        <f>IF(Table58[[#This Row],[GENDER]]="M","Hombre","Mujer")</f>
        <v>Hombre</v>
      </c>
      <c r="U2374" t="str">
        <f>_xlfn.CONCAT(Table58[[#This Row],[STATE]]," ", Table58[[#This Row],[DOMAIN]])</f>
        <v>CA U1</v>
      </c>
      <c r="V2374" s="2">
        <f t="shared" ca="1" si="112"/>
        <v>45915</v>
      </c>
      <c r="W2374" s="3">
        <f t="shared" ca="1" si="113"/>
        <v>45915.408431249998</v>
      </c>
      <c r="X2374">
        <f>ROUND(Table58[[#This Row],[AVGGIFT]],1)</f>
        <v>11.9</v>
      </c>
    </row>
    <row r="2375" spans="1:24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  <c r="N2375">
        <f>VLOOKUP(Table58[[#This Row],[CONTROLN]],vlookup_table[],2,FALSE)</f>
        <v>0</v>
      </c>
      <c r="O2375">
        <f>VLOOKUP(Table58[[#This Row],[CONTROLN]],vlookup_table[],4,FALSE)</f>
        <v>5801</v>
      </c>
      <c r="P2375" t="str">
        <f>VLOOKUP(Table58[[#This Row],[CONTROLN]],vlookup_table[],5,FALSE)</f>
        <v>R2</v>
      </c>
      <c r="Q2375">
        <f>VLOOKUP(Table58[[#This Row],[CONTROLN]],vlookup_table[],7,FALSE)</f>
        <v>25</v>
      </c>
      <c r="R2375">
        <f t="shared" si="111"/>
        <v>39</v>
      </c>
      <c r="S23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75" t="str">
        <f>IF(Table58[[#This Row],[GENDER]]="M","Hombre","Mujer")</f>
        <v>Mujer</v>
      </c>
      <c r="U2375" t="str">
        <f>_xlfn.CONCAT(Table58[[#This Row],[STATE]]," ", Table58[[#This Row],[DOMAIN]])</f>
        <v>LA R2</v>
      </c>
      <c r="V2375" s="2">
        <f t="shared" ca="1" si="112"/>
        <v>45915</v>
      </c>
      <c r="W2375" s="3">
        <f t="shared" ca="1" si="113"/>
        <v>45915.408431249998</v>
      </c>
      <c r="X2375">
        <f>ROUND(Table58[[#This Row],[AVGGIFT]],1)</f>
        <v>7.3</v>
      </c>
    </row>
    <row r="2376" spans="1:24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  <c r="N2376">
        <f>VLOOKUP(Table58[[#This Row],[CONTROLN]],vlookup_table[],2,FALSE)</f>
        <v>0</v>
      </c>
      <c r="O2376">
        <f>VLOOKUP(Table58[[#This Row],[CONTROLN]],vlookup_table[],4,FALSE)</f>
        <v>5601</v>
      </c>
      <c r="P2376" t="str">
        <f>VLOOKUP(Table58[[#This Row],[CONTROLN]],vlookup_table[],5,FALSE)</f>
        <v>R2</v>
      </c>
      <c r="Q2376">
        <f>VLOOKUP(Table58[[#This Row],[CONTROLN]],vlookup_table[],7,FALSE)</f>
        <v>11</v>
      </c>
      <c r="R2376">
        <f t="shared" si="111"/>
        <v>41</v>
      </c>
      <c r="S23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76" t="str">
        <f>IF(Table58[[#This Row],[GENDER]]="M","Hombre","Mujer")</f>
        <v>Hombre</v>
      </c>
      <c r="U2376" t="str">
        <f>_xlfn.CONCAT(Table58[[#This Row],[STATE]]," ", Table58[[#This Row],[DOMAIN]])</f>
        <v>OK R2</v>
      </c>
      <c r="V2376" s="2">
        <f t="shared" ca="1" si="112"/>
        <v>45915</v>
      </c>
      <c r="W2376" s="3">
        <f t="shared" ca="1" si="113"/>
        <v>45915.408431249998</v>
      </c>
      <c r="X2376">
        <f>ROUND(Table58[[#This Row],[AVGGIFT]],1)</f>
        <v>8.5</v>
      </c>
    </row>
    <row r="2377" spans="1:24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  <c r="N2377">
        <f>VLOOKUP(Table58[[#This Row],[CONTROLN]],vlookup_table[],2,FALSE)</f>
        <v>28</v>
      </c>
      <c r="O2377">
        <f>VLOOKUP(Table58[[#This Row],[CONTROLN]],vlookup_table[],4,FALSE)</f>
        <v>4401</v>
      </c>
      <c r="P2377" t="str">
        <f>VLOOKUP(Table58[[#This Row],[CONTROLN]],vlookup_table[],5,FALSE)</f>
        <v>C1</v>
      </c>
      <c r="Q2377">
        <f>VLOOKUP(Table58[[#This Row],[CONTROLN]],vlookup_table[],7,FALSE)</f>
        <v>25</v>
      </c>
      <c r="R2377">
        <f t="shared" si="111"/>
        <v>53</v>
      </c>
      <c r="S23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77" t="str">
        <f>IF(Table58[[#This Row],[GENDER]]="M","Hombre","Mujer")</f>
        <v>Mujer</v>
      </c>
      <c r="U2377" t="str">
        <f>_xlfn.CONCAT(Table58[[#This Row],[STATE]]," ", Table58[[#This Row],[DOMAIN]])</f>
        <v>CA C1</v>
      </c>
      <c r="V2377" s="2">
        <f t="shared" ca="1" si="112"/>
        <v>45915</v>
      </c>
      <c r="W2377" s="3">
        <f t="shared" ca="1" si="113"/>
        <v>45915.408431249998</v>
      </c>
      <c r="X2377">
        <f>ROUND(Table58[[#This Row],[AVGGIFT]],1)</f>
        <v>19.399999999999999</v>
      </c>
    </row>
    <row r="2378" spans="1:24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  <c r="N2378">
        <f>VLOOKUP(Table58[[#This Row],[CONTROLN]],vlookup_table[],2,FALSE)</f>
        <v>0</v>
      </c>
      <c r="O2378">
        <f>VLOOKUP(Table58[[#This Row],[CONTROLN]],vlookup_table[],4,FALSE)</f>
        <v>0</v>
      </c>
      <c r="P2378" t="str">
        <f>VLOOKUP(Table58[[#This Row],[CONTROLN]],vlookup_table[],5,FALSE)</f>
        <v>R2</v>
      </c>
      <c r="Q2378">
        <f>VLOOKUP(Table58[[#This Row],[CONTROLN]],vlookup_table[],7,FALSE)</f>
        <v>10</v>
      </c>
      <c r="R2378" t="str">
        <f t="shared" si="111"/>
        <v/>
      </c>
      <c r="S23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78" t="str">
        <f>IF(Table58[[#This Row],[GENDER]]="M","Hombre","Mujer")</f>
        <v>Mujer</v>
      </c>
      <c r="U2378" t="str">
        <f>_xlfn.CONCAT(Table58[[#This Row],[STATE]]," ", Table58[[#This Row],[DOMAIN]])</f>
        <v>IN R2</v>
      </c>
      <c r="V2378" s="2">
        <f t="shared" ca="1" si="112"/>
        <v>45915</v>
      </c>
      <c r="W2378" s="3">
        <f t="shared" ca="1" si="113"/>
        <v>45915.408431249998</v>
      </c>
      <c r="X2378">
        <f>ROUND(Table58[[#This Row],[AVGGIFT]],1)</f>
        <v>8.1999999999999993</v>
      </c>
    </row>
    <row r="2379" spans="1:24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  <c r="N2379">
        <f>VLOOKUP(Table58[[#This Row],[CONTROLN]],vlookup_table[],2,FALSE)</f>
        <v>28</v>
      </c>
      <c r="O2379">
        <f>VLOOKUP(Table58[[#This Row],[CONTROLN]],vlookup_table[],4,FALSE)</f>
        <v>0</v>
      </c>
      <c r="P2379" t="str">
        <f>VLOOKUP(Table58[[#This Row],[CONTROLN]],vlookup_table[],5,FALSE)</f>
        <v>R2</v>
      </c>
      <c r="Q2379">
        <f>VLOOKUP(Table58[[#This Row],[CONTROLN]],vlookup_table[],7,FALSE)</f>
        <v>5</v>
      </c>
      <c r="R2379" t="str">
        <f t="shared" si="111"/>
        <v/>
      </c>
      <c r="S23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79" t="str">
        <f>IF(Table58[[#This Row],[GENDER]]="M","Hombre","Mujer")</f>
        <v>Mujer</v>
      </c>
      <c r="U2379" t="str">
        <f>_xlfn.CONCAT(Table58[[#This Row],[STATE]]," ", Table58[[#This Row],[DOMAIN]])</f>
        <v>AL R2</v>
      </c>
      <c r="V2379" s="2">
        <f t="shared" ca="1" si="112"/>
        <v>45915</v>
      </c>
      <c r="W2379" s="3">
        <f t="shared" ca="1" si="113"/>
        <v>45915.408431249998</v>
      </c>
      <c r="X2379">
        <f>ROUND(Table58[[#This Row],[AVGGIFT]],1)</f>
        <v>6.6</v>
      </c>
    </row>
    <row r="2380" spans="1:24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  <c r="N2380">
        <f>VLOOKUP(Table58[[#This Row],[CONTROLN]],vlookup_table[],2,FALSE)</f>
        <v>0</v>
      </c>
      <c r="O2380">
        <f>VLOOKUP(Table58[[#This Row],[CONTROLN]],vlookup_table[],4,FALSE)</f>
        <v>1401</v>
      </c>
      <c r="P2380" t="str">
        <f>VLOOKUP(Table58[[#This Row],[CONTROLN]],vlookup_table[],5,FALSE)</f>
        <v>R2</v>
      </c>
      <c r="Q2380">
        <f>VLOOKUP(Table58[[#This Row],[CONTROLN]],vlookup_table[],7,FALSE)</f>
        <v>10</v>
      </c>
      <c r="R2380">
        <f t="shared" si="111"/>
        <v>83</v>
      </c>
      <c r="S23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80" t="str">
        <f>IF(Table58[[#This Row],[GENDER]]="M","Hombre","Mujer")</f>
        <v>Mujer</v>
      </c>
      <c r="U2380" t="str">
        <f>_xlfn.CONCAT(Table58[[#This Row],[STATE]]," ", Table58[[#This Row],[DOMAIN]])</f>
        <v>CA R2</v>
      </c>
      <c r="V2380" s="2">
        <f t="shared" ca="1" si="112"/>
        <v>45915</v>
      </c>
      <c r="W2380" s="3">
        <f t="shared" ca="1" si="113"/>
        <v>45915.408431249998</v>
      </c>
      <c r="X2380">
        <f>ROUND(Table58[[#This Row],[AVGGIFT]],1)</f>
        <v>10.199999999999999</v>
      </c>
    </row>
    <row r="2381" spans="1:24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  <c r="N2381">
        <f>VLOOKUP(Table58[[#This Row],[CONTROLN]],vlookup_table[],2,FALSE)</f>
        <v>0</v>
      </c>
      <c r="O2381">
        <f>VLOOKUP(Table58[[#This Row],[CONTROLN]],vlookup_table[],4,FALSE)</f>
        <v>3401</v>
      </c>
      <c r="P2381" t="str">
        <f>VLOOKUP(Table58[[#This Row],[CONTROLN]],vlookup_table[],5,FALSE)</f>
        <v>T1</v>
      </c>
      <c r="Q2381">
        <f>VLOOKUP(Table58[[#This Row],[CONTROLN]],vlookup_table[],7,FALSE)</f>
        <v>20</v>
      </c>
      <c r="R2381">
        <f t="shared" si="111"/>
        <v>63</v>
      </c>
      <c r="S23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81" t="str">
        <f>IF(Table58[[#This Row],[GENDER]]="M","Hombre","Mujer")</f>
        <v>Hombre</v>
      </c>
      <c r="U2381" t="str">
        <f>_xlfn.CONCAT(Table58[[#This Row],[STATE]]," ", Table58[[#This Row],[DOMAIN]])</f>
        <v>FL T1</v>
      </c>
      <c r="V2381" s="2">
        <f t="shared" ca="1" si="112"/>
        <v>45915</v>
      </c>
      <c r="W2381" s="3">
        <f t="shared" ca="1" si="113"/>
        <v>45915.408431249998</v>
      </c>
      <c r="X2381">
        <f>ROUND(Table58[[#This Row],[AVGGIFT]],1)</f>
        <v>25</v>
      </c>
    </row>
    <row r="2382" spans="1:24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  <c r="N2382">
        <f>VLOOKUP(Table58[[#This Row],[CONTROLN]],vlookup_table[],2,FALSE)</f>
        <v>0</v>
      </c>
      <c r="O2382">
        <f>VLOOKUP(Table58[[#This Row],[CONTROLN]],vlookup_table[],4,FALSE)</f>
        <v>3201</v>
      </c>
      <c r="P2382" t="str">
        <f>VLOOKUP(Table58[[#This Row],[CONTROLN]],vlookup_table[],5,FALSE)</f>
        <v>R1</v>
      </c>
      <c r="Q2382">
        <f>VLOOKUP(Table58[[#This Row],[CONTROLN]],vlookup_table[],7,FALSE)</f>
        <v>107</v>
      </c>
      <c r="R2382">
        <f t="shared" si="111"/>
        <v>65</v>
      </c>
      <c r="S23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82" t="str">
        <f>IF(Table58[[#This Row],[GENDER]]="M","Hombre","Mujer")</f>
        <v>Hombre</v>
      </c>
      <c r="U2382" t="str">
        <f>_xlfn.CONCAT(Table58[[#This Row],[STATE]]," ", Table58[[#This Row],[DOMAIN]])</f>
        <v>CA R1</v>
      </c>
      <c r="V2382" s="2">
        <f t="shared" ca="1" si="112"/>
        <v>45915</v>
      </c>
      <c r="W2382" s="3">
        <f t="shared" ca="1" si="113"/>
        <v>45915.408431249998</v>
      </c>
      <c r="X2382">
        <f>ROUND(Table58[[#This Row],[AVGGIFT]],1)</f>
        <v>27.5</v>
      </c>
    </row>
    <row r="2383" spans="1:24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  <c r="N2383">
        <f>VLOOKUP(Table58[[#This Row],[CONTROLN]],vlookup_table[],2,FALSE)</f>
        <v>2</v>
      </c>
      <c r="O2383">
        <f>VLOOKUP(Table58[[#This Row],[CONTROLN]],vlookup_table[],4,FALSE)</f>
        <v>1603</v>
      </c>
      <c r="P2383" t="str">
        <f>VLOOKUP(Table58[[#This Row],[CONTROLN]],vlookup_table[],5,FALSE)</f>
        <v>C1</v>
      </c>
      <c r="Q2383">
        <f>VLOOKUP(Table58[[#This Row],[CONTROLN]],vlookup_table[],7,FALSE)</f>
        <v>5</v>
      </c>
      <c r="R2383">
        <f t="shared" si="111"/>
        <v>81</v>
      </c>
      <c r="S23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83" t="str">
        <f>IF(Table58[[#This Row],[GENDER]]="M","Hombre","Mujer")</f>
        <v>Hombre</v>
      </c>
      <c r="U2383" t="str">
        <f>_xlfn.CONCAT(Table58[[#This Row],[STATE]]," ", Table58[[#This Row],[DOMAIN]])</f>
        <v>MO C1</v>
      </c>
      <c r="V2383" s="2">
        <f t="shared" ca="1" si="112"/>
        <v>45915</v>
      </c>
      <c r="W2383" s="3">
        <f t="shared" ca="1" si="113"/>
        <v>45915.408431249998</v>
      </c>
      <c r="X2383">
        <f>ROUND(Table58[[#This Row],[AVGGIFT]],1)</f>
        <v>3.7</v>
      </c>
    </row>
    <row r="2384" spans="1:24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  <c r="N2384">
        <f>VLOOKUP(Table58[[#This Row],[CONTROLN]],vlookup_table[],2,FALSE)</f>
        <v>0</v>
      </c>
      <c r="O2384">
        <f>VLOOKUP(Table58[[#This Row],[CONTROLN]],vlookup_table[],4,FALSE)</f>
        <v>0</v>
      </c>
      <c r="P2384" t="str">
        <f>VLOOKUP(Table58[[#This Row],[CONTROLN]],vlookup_table[],5,FALSE)</f>
        <v>C1</v>
      </c>
      <c r="Q2384">
        <f>VLOOKUP(Table58[[#This Row],[CONTROLN]],vlookup_table[],7,FALSE)</f>
        <v>11</v>
      </c>
      <c r="R2384" t="str">
        <f t="shared" si="111"/>
        <v/>
      </c>
      <c r="S23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84" t="str">
        <f>IF(Table58[[#This Row],[GENDER]]="M","Hombre","Mujer")</f>
        <v>Mujer</v>
      </c>
      <c r="U2384" t="str">
        <f>_xlfn.CONCAT(Table58[[#This Row],[STATE]]," ", Table58[[#This Row],[DOMAIN]])</f>
        <v>GA C1</v>
      </c>
      <c r="V2384" s="2">
        <f t="shared" ca="1" si="112"/>
        <v>45915</v>
      </c>
      <c r="W2384" s="3">
        <f t="shared" ca="1" si="113"/>
        <v>45915.408431249998</v>
      </c>
      <c r="X2384">
        <f>ROUND(Table58[[#This Row],[AVGGIFT]],1)</f>
        <v>11.1</v>
      </c>
    </row>
    <row r="2385" spans="1:24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  <c r="N2385">
        <f>VLOOKUP(Table58[[#This Row],[CONTROLN]],vlookup_table[],2,FALSE)</f>
        <v>1002</v>
      </c>
      <c r="O2385">
        <f>VLOOKUP(Table58[[#This Row],[CONTROLN]],vlookup_table[],4,FALSE)</f>
        <v>1610</v>
      </c>
      <c r="P2385" t="str">
        <f>VLOOKUP(Table58[[#This Row],[CONTROLN]],vlookup_table[],5,FALSE)</f>
        <v>U3</v>
      </c>
      <c r="Q2385">
        <f>VLOOKUP(Table58[[#This Row],[CONTROLN]],vlookup_table[],7,FALSE)</f>
        <v>10</v>
      </c>
      <c r="R2385">
        <f t="shared" si="111"/>
        <v>80</v>
      </c>
      <c r="S23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85" t="str">
        <f>IF(Table58[[#This Row],[GENDER]]="M","Hombre","Mujer")</f>
        <v>Hombre</v>
      </c>
      <c r="U2385" t="str">
        <f>_xlfn.CONCAT(Table58[[#This Row],[STATE]]," ", Table58[[#This Row],[DOMAIN]])</f>
        <v>NV U3</v>
      </c>
      <c r="V2385" s="2">
        <f t="shared" ca="1" si="112"/>
        <v>45915</v>
      </c>
      <c r="W2385" s="3">
        <f t="shared" ca="1" si="113"/>
        <v>45915.408431249998</v>
      </c>
      <c r="X2385">
        <f>ROUND(Table58[[#This Row],[AVGGIFT]],1)</f>
        <v>6.9</v>
      </c>
    </row>
    <row r="2386" spans="1:24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  <c r="N2386">
        <f>VLOOKUP(Table58[[#This Row],[CONTROLN]],vlookup_table[],2,FALSE)</f>
        <v>0</v>
      </c>
      <c r="O2386">
        <f>VLOOKUP(Table58[[#This Row],[CONTROLN]],vlookup_table[],4,FALSE)</f>
        <v>5501</v>
      </c>
      <c r="P2386" t="str">
        <f>VLOOKUP(Table58[[#This Row],[CONTROLN]],vlookup_table[],5,FALSE)</f>
        <v>S1</v>
      </c>
      <c r="Q2386">
        <f>VLOOKUP(Table58[[#This Row],[CONTROLN]],vlookup_table[],7,FALSE)</f>
        <v>25</v>
      </c>
      <c r="R2386">
        <f t="shared" si="111"/>
        <v>42</v>
      </c>
      <c r="S23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86" t="str">
        <f>IF(Table58[[#This Row],[GENDER]]="M","Hombre","Mujer")</f>
        <v>Mujer</v>
      </c>
      <c r="U2386" t="str">
        <f>_xlfn.CONCAT(Table58[[#This Row],[STATE]]," ", Table58[[#This Row],[DOMAIN]])</f>
        <v>IL S1</v>
      </c>
      <c r="V2386" s="2">
        <f t="shared" ca="1" si="112"/>
        <v>45915</v>
      </c>
      <c r="W2386" s="3">
        <f t="shared" ca="1" si="113"/>
        <v>45915.408431249998</v>
      </c>
      <c r="X2386">
        <f>ROUND(Table58[[#This Row],[AVGGIFT]],1)</f>
        <v>25</v>
      </c>
    </row>
    <row r="2387" spans="1:24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  <c r="N2387">
        <f>VLOOKUP(Table58[[#This Row],[CONTROLN]],vlookup_table[],2,FALSE)</f>
        <v>1002</v>
      </c>
      <c r="O2387">
        <f>VLOOKUP(Table58[[#This Row],[CONTROLN]],vlookup_table[],4,FALSE)</f>
        <v>4301</v>
      </c>
      <c r="P2387" t="str">
        <f>VLOOKUP(Table58[[#This Row],[CONTROLN]],vlookup_table[],5,FALSE)</f>
        <v>C3</v>
      </c>
      <c r="Q2387">
        <f>VLOOKUP(Table58[[#This Row],[CONTROLN]],vlookup_table[],7,FALSE)</f>
        <v>27</v>
      </c>
      <c r="R2387">
        <f t="shared" si="111"/>
        <v>54</v>
      </c>
      <c r="S23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87" t="str">
        <f>IF(Table58[[#This Row],[GENDER]]="M","Hombre","Mujer")</f>
        <v>Hombre</v>
      </c>
      <c r="U2387" t="str">
        <f>_xlfn.CONCAT(Table58[[#This Row],[STATE]]," ", Table58[[#This Row],[DOMAIN]])</f>
        <v>FL C3</v>
      </c>
      <c r="V2387" s="2">
        <f t="shared" ca="1" si="112"/>
        <v>45915</v>
      </c>
      <c r="W2387" s="3">
        <f t="shared" ca="1" si="113"/>
        <v>45915.408431249998</v>
      </c>
      <c r="X2387">
        <f>ROUND(Table58[[#This Row],[AVGGIFT]],1)</f>
        <v>27.5</v>
      </c>
    </row>
    <row r="2388" spans="1:24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  <c r="N2388">
        <f>VLOOKUP(Table58[[#This Row],[CONTROLN]],vlookup_table[],2,FALSE)</f>
        <v>28</v>
      </c>
      <c r="O2388">
        <f>VLOOKUP(Table58[[#This Row],[CONTROLN]],vlookup_table[],4,FALSE)</f>
        <v>0</v>
      </c>
      <c r="P2388" t="str">
        <f>VLOOKUP(Table58[[#This Row],[CONTROLN]],vlookup_table[],5,FALSE)</f>
        <v>U2</v>
      </c>
      <c r="Q2388">
        <f>VLOOKUP(Table58[[#This Row],[CONTROLN]],vlookup_table[],7,FALSE)</f>
        <v>5</v>
      </c>
      <c r="R2388" t="str">
        <f t="shared" si="111"/>
        <v/>
      </c>
      <c r="S23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88" t="str">
        <f>IF(Table58[[#This Row],[GENDER]]="M","Hombre","Mujer")</f>
        <v>Mujer</v>
      </c>
      <c r="U2388" t="str">
        <f>_xlfn.CONCAT(Table58[[#This Row],[STATE]]," ", Table58[[#This Row],[DOMAIN]])</f>
        <v>OR U2</v>
      </c>
      <c r="V2388" s="2">
        <f t="shared" ca="1" si="112"/>
        <v>45915</v>
      </c>
      <c r="W2388" s="3">
        <f t="shared" ca="1" si="113"/>
        <v>45915.408431249998</v>
      </c>
      <c r="X2388">
        <f>ROUND(Table58[[#This Row],[AVGGIFT]],1)</f>
        <v>6.6</v>
      </c>
    </row>
    <row r="2389" spans="1:24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  <c r="N2389">
        <f>VLOOKUP(Table58[[#This Row],[CONTROLN]],vlookup_table[],2,FALSE)</f>
        <v>1</v>
      </c>
      <c r="O2389">
        <f>VLOOKUP(Table58[[#This Row],[CONTROLN]],vlookup_table[],4,FALSE)</f>
        <v>2301</v>
      </c>
      <c r="P2389" t="str">
        <f>VLOOKUP(Table58[[#This Row],[CONTROLN]],vlookup_table[],5,FALSE)</f>
        <v>R2</v>
      </c>
      <c r="Q2389">
        <f>VLOOKUP(Table58[[#This Row],[CONTROLN]],vlookup_table[],7,FALSE)</f>
        <v>5</v>
      </c>
      <c r="R2389">
        <f t="shared" si="111"/>
        <v>74</v>
      </c>
      <c r="S23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389" t="str">
        <f>IF(Table58[[#This Row],[GENDER]]="M","Hombre","Mujer")</f>
        <v>Hombre</v>
      </c>
      <c r="U2389" t="str">
        <f>_xlfn.CONCAT(Table58[[#This Row],[STATE]]," ", Table58[[#This Row],[DOMAIN]])</f>
        <v>LA R2</v>
      </c>
      <c r="V2389" s="2">
        <f t="shared" ca="1" si="112"/>
        <v>45915</v>
      </c>
      <c r="W2389" s="3">
        <f t="shared" ca="1" si="113"/>
        <v>45915.408431249998</v>
      </c>
      <c r="X2389">
        <f>ROUND(Table58[[#This Row],[AVGGIFT]],1)</f>
        <v>4.8</v>
      </c>
    </row>
    <row r="2390" spans="1:24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  <c r="N2390">
        <f>VLOOKUP(Table58[[#This Row],[CONTROLN]],vlookup_table[],2,FALSE)</f>
        <v>2</v>
      </c>
      <c r="O2390">
        <f>VLOOKUP(Table58[[#This Row],[CONTROLN]],vlookup_table[],4,FALSE)</f>
        <v>1710</v>
      </c>
      <c r="P2390" t="str">
        <f>VLOOKUP(Table58[[#This Row],[CONTROLN]],vlookup_table[],5,FALSE)</f>
        <v>T2</v>
      </c>
      <c r="Q2390">
        <f>VLOOKUP(Table58[[#This Row],[CONTROLN]],vlookup_table[],7,FALSE)</f>
        <v>3</v>
      </c>
      <c r="R2390">
        <f t="shared" si="111"/>
        <v>79</v>
      </c>
      <c r="S23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90" t="str">
        <f>IF(Table58[[#This Row],[GENDER]]="M","Hombre","Mujer")</f>
        <v>Mujer</v>
      </c>
      <c r="U2390" t="str">
        <f>_xlfn.CONCAT(Table58[[#This Row],[STATE]]," ", Table58[[#This Row],[DOMAIN]])</f>
        <v>MI T2</v>
      </c>
      <c r="V2390" s="2">
        <f t="shared" ca="1" si="112"/>
        <v>45915</v>
      </c>
      <c r="W2390" s="3">
        <f t="shared" ca="1" si="113"/>
        <v>45915.408431249998</v>
      </c>
      <c r="X2390">
        <f>ROUND(Table58[[#This Row],[AVGGIFT]],1)</f>
        <v>3.5</v>
      </c>
    </row>
    <row r="2391" spans="1:24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  <c r="N2391">
        <f>VLOOKUP(Table58[[#This Row],[CONTROLN]],vlookup_table[],2,FALSE)</f>
        <v>0</v>
      </c>
      <c r="O2391">
        <f>VLOOKUP(Table58[[#This Row],[CONTROLN]],vlookup_table[],4,FALSE)</f>
        <v>5807</v>
      </c>
      <c r="P2391" t="str">
        <f>VLOOKUP(Table58[[#This Row],[CONTROLN]],vlookup_table[],5,FALSE)</f>
        <v>T1</v>
      </c>
      <c r="Q2391">
        <f>VLOOKUP(Table58[[#This Row],[CONTROLN]],vlookup_table[],7,FALSE)</f>
        <v>30</v>
      </c>
      <c r="R2391">
        <f t="shared" si="111"/>
        <v>38</v>
      </c>
      <c r="S23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91" t="str">
        <f>IF(Table58[[#This Row],[GENDER]]="M","Hombre","Mujer")</f>
        <v>Mujer</v>
      </c>
      <c r="U2391" t="str">
        <f>_xlfn.CONCAT(Table58[[#This Row],[STATE]]," ", Table58[[#This Row],[DOMAIN]])</f>
        <v>NE T1</v>
      </c>
      <c r="V2391" s="2">
        <f t="shared" ca="1" si="112"/>
        <v>45915</v>
      </c>
      <c r="W2391" s="3">
        <f t="shared" ca="1" si="113"/>
        <v>45915.408431249998</v>
      </c>
      <c r="X2391">
        <f>ROUND(Table58[[#This Row],[AVGGIFT]],1)</f>
        <v>20.5</v>
      </c>
    </row>
    <row r="2392" spans="1:24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  <c r="N2392">
        <f>VLOOKUP(Table58[[#This Row],[CONTROLN]],vlookup_table[],2,FALSE)</f>
        <v>93</v>
      </c>
      <c r="O2392">
        <f>VLOOKUP(Table58[[#This Row],[CONTROLN]],vlookup_table[],4,FALSE)</f>
        <v>0</v>
      </c>
      <c r="P2392" t="str">
        <f>VLOOKUP(Table58[[#This Row],[CONTROLN]],vlookup_table[],5,FALSE)</f>
        <v>T2</v>
      </c>
      <c r="Q2392">
        <f>VLOOKUP(Table58[[#This Row],[CONTROLN]],vlookup_table[],7,FALSE)</f>
        <v>10</v>
      </c>
      <c r="R2392" t="str">
        <f t="shared" si="111"/>
        <v/>
      </c>
      <c r="S23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392" t="str">
        <f>IF(Table58[[#This Row],[GENDER]]="M","Hombre","Mujer")</f>
        <v>Hombre</v>
      </c>
      <c r="U2392" t="str">
        <f>_xlfn.CONCAT(Table58[[#This Row],[STATE]]," ", Table58[[#This Row],[DOMAIN]])</f>
        <v>TX T2</v>
      </c>
      <c r="V2392" s="2">
        <f t="shared" ca="1" si="112"/>
        <v>45915</v>
      </c>
      <c r="W2392" s="3">
        <f t="shared" ca="1" si="113"/>
        <v>45915.408431249998</v>
      </c>
      <c r="X2392">
        <f>ROUND(Table58[[#This Row],[AVGGIFT]],1)</f>
        <v>9</v>
      </c>
    </row>
    <row r="2393" spans="1:24" x14ac:dyDescent="0.35">
      <c r="A2393">
        <v>190410</v>
      </c>
      <c r="B2393" t="s">
        <v>18</v>
      </c>
      <c r="C2393" t="s">
        <v>17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  <c r="N2393">
        <f>VLOOKUP(Table58[[#This Row],[CONTROLN]],vlookup_table[],2,FALSE)</f>
        <v>0</v>
      </c>
      <c r="O2393">
        <f>VLOOKUP(Table58[[#This Row],[CONTROLN]],vlookup_table[],4,FALSE)</f>
        <v>0</v>
      </c>
      <c r="P2393" t="str">
        <f>VLOOKUP(Table58[[#This Row],[CONTROLN]],vlookup_table[],5,FALSE)</f>
        <v>C2</v>
      </c>
      <c r="Q2393">
        <f>VLOOKUP(Table58[[#This Row],[CONTROLN]],vlookup_table[],7,FALSE)</f>
        <v>9</v>
      </c>
      <c r="R2393" t="str">
        <f t="shared" si="111"/>
        <v/>
      </c>
      <c r="S23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93" t="str">
        <f>IF(Table58[[#This Row],[GENDER]]="M","Hombre","Mujer")</f>
        <v>Mujer</v>
      </c>
      <c r="U2393" t="str">
        <f>_xlfn.CONCAT(Table58[[#This Row],[STATE]]," ", Table58[[#This Row],[DOMAIN]])</f>
        <v>NC C2</v>
      </c>
      <c r="V2393" s="2">
        <f t="shared" ca="1" si="112"/>
        <v>45915</v>
      </c>
      <c r="W2393" s="3">
        <f t="shared" ca="1" si="113"/>
        <v>45915.408431249998</v>
      </c>
      <c r="X2393">
        <f>ROUND(Table58[[#This Row],[AVGGIFT]],1)</f>
        <v>8.6999999999999993</v>
      </c>
    </row>
    <row r="2394" spans="1:24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  <c r="N2394">
        <f>VLOOKUP(Table58[[#This Row],[CONTROLN]],vlookup_table[],2,FALSE)</f>
        <v>0</v>
      </c>
      <c r="O2394">
        <f>VLOOKUP(Table58[[#This Row],[CONTROLN]],vlookup_table[],4,FALSE)</f>
        <v>3508</v>
      </c>
      <c r="P2394" t="str">
        <f>VLOOKUP(Table58[[#This Row],[CONTROLN]],vlookup_table[],5,FALSE)</f>
        <v>S2</v>
      </c>
      <c r="Q2394">
        <f>VLOOKUP(Table58[[#This Row],[CONTROLN]],vlookup_table[],7,FALSE)</f>
        <v>45</v>
      </c>
      <c r="R2394">
        <f t="shared" si="111"/>
        <v>61</v>
      </c>
      <c r="S23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94" t="str">
        <f>IF(Table58[[#This Row],[GENDER]]="M","Hombre","Mujer")</f>
        <v>Mujer</v>
      </c>
      <c r="U2394" t="str">
        <f>_xlfn.CONCAT(Table58[[#This Row],[STATE]]," ", Table58[[#This Row],[DOMAIN]])</f>
        <v>CA S2</v>
      </c>
      <c r="V2394" s="2">
        <f t="shared" ca="1" si="112"/>
        <v>45915</v>
      </c>
      <c r="W2394" s="3">
        <f t="shared" ca="1" si="113"/>
        <v>45915.408431249998</v>
      </c>
      <c r="X2394">
        <f>ROUND(Table58[[#This Row],[AVGGIFT]],1)</f>
        <v>22.7</v>
      </c>
    </row>
    <row r="2395" spans="1:24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  <c r="N2395">
        <f>VLOOKUP(Table58[[#This Row],[CONTROLN]],vlookup_table[],2,FALSE)</f>
        <v>28</v>
      </c>
      <c r="O2395">
        <f>VLOOKUP(Table58[[#This Row],[CONTROLN]],vlookup_table[],4,FALSE)</f>
        <v>1801</v>
      </c>
      <c r="P2395" t="str">
        <f>VLOOKUP(Table58[[#This Row],[CONTROLN]],vlookup_table[],5,FALSE)</f>
        <v>C3</v>
      </c>
      <c r="Q2395">
        <f>VLOOKUP(Table58[[#This Row],[CONTROLN]],vlookup_table[],7,FALSE)</f>
        <v>6</v>
      </c>
      <c r="R2395">
        <f t="shared" si="111"/>
        <v>79</v>
      </c>
      <c r="S23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95" t="str">
        <f>IF(Table58[[#This Row],[GENDER]]="M","Hombre","Mujer")</f>
        <v>Mujer</v>
      </c>
      <c r="U2395" t="str">
        <f>_xlfn.CONCAT(Table58[[#This Row],[STATE]]," ", Table58[[#This Row],[DOMAIN]])</f>
        <v>WI C3</v>
      </c>
      <c r="V2395" s="2">
        <f t="shared" ca="1" si="112"/>
        <v>45915</v>
      </c>
      <c r="W2395" s="3">
        <f t="shared" ca="1" si="113"/>
        <v>45915.408431249998</v>
      </c>
      <c r="X2395">
        <f>ROUND(Table58[[#This Row],[AVGGIFT]],1)</f>
        <v>4.5</v>
      </c>
    </row>
    <row r="2396" spans="1:24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  <c r="N2396">
        <f>VLOOKUP(Table58[[#This Row],[CONTROLN]],vlookup_table[],2,FALSE)</f>
        <v>1002</v>
      </c>
      <c r="O2396">
        <f>VLOOKUP(Table58[[#This Row],[CONTROLN]],vlookup_table[],4,FALSE)</f>
        <v>1703</v>
      </c>
      <c r="P2396" t="str">
        <f>VLOOKUP(Table58[[#This Row],[CONTROLN]],vlookup_table[],5,FALSE)</f>
        <v>C2</v>
      </c>
      <c r="Q2396">
        <f>VLOOKUP(Table58[[#This Row],[CONTROLN]],vlookup_table[],7,FALSE)</f>
        <v>17</v>
      </c>
      <c r="R2396">
        <f t="shared" si="111"/>
        <v>80</v>
      </c>
      <c r="S23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396" t="str">
        <f>IF(Table58[[#This Row],[GENDER]]="M","Hombre","Mujer")</f>
        <v>Hombre</v>
      </c>
      <c r="U2396" t="str">
        <f>_xlfn.CONCAT(Table58[[#This Row],[STATE]]," ", Table58[[#This Row],[DOMAIN]])</f>
        <v>FL C2</v>
      </c>
      <c r="V2396" s="2">
        <f t="shared" ca="1" si="112"/>
        <v>45915</v>
      </c>
      <c r="W2396" s="3">
        <f t="shared" ca="1" si="113"/>
        <v>45915.408431249998</v>
      </c>
      <c r="X2396">
        <f>ROUND(Table58[[#This Row],[AVGGIFT]],1)</f>
        <v>11.8</v>
      </c>
    </row>
    <row r="2397" spans="1:24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  <c r="N2397">
        <f>VLOOKUP(Table58[[#This Row],[CONTROLN]],vlookup_table[],2,FALSE)</f>
        <v>0</v>
      </c>
      <c r="O2397">
        <f>VLOOKUP(Table58[[#This Row],[CONTROLN]],vlookup_table[],4,FALSE)</f>
        <v>5501</v>
      </c>
      <c r="P2397" t="str">
        <f>VLOOKUP(Table58[[#This Row],[CONTROLN]],vlookup_table[],5,FALSE)</f>
        <v>S1</v>
      </c>
      <c r="Q2397">
        <f>VLOOKUP(Table58[[#This Row],[CONTROLN]],vlookup_table[],7,FALSE)</f>
        <v>20</v>
      </c>
      <c r="R2397">
        <f t="shared" si="111"/>
        <v>42</v>
      </c>
      <c r="S23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97" t="str">
        <f>IF(Table58[[#This Row],[GENDER]]="M","Hombre","Mujer")</f>
        <v>Mujer</v>
      </c>
      <c r="U2397" t="str">
        <f>_xlfn.CONCAT(Table58[[#This Row],[STATE]]," ", Table58[[#This Row],[DOMAIN]])</f>
        <v>CA S1</v>
      </c>
      <c r="V2397" s="2">
        <f t="shared" ca="1" si="112"/>
        <v>45915</v>
      </c>
      <c r="W2397" s="3">
        <f t="shared" ca="1" si="113"/>
        <v>45915.408431249998</v>
      </c>
      <c r="X2397">
        <f>ROUND(Table58[[#This Row],[AVGGIFT]],1)</f>
        <v>16</v>
      </c>
    </row>
    <row r="2398" spans="1:24" x14ac:dyDescent="0.35">
      <c r="A2398">
        <v>136721</v>
      </c>
      <c r="B2398" t="s">
        <v>56</v>
      </c>
      <c r="C2398" t="s">
        <v>17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  <c r="N2398">
        <f>VLOOKUP(Table58[[#This Row],[CONTROLN]],vlookup_table[],2,FALSE)</f>
        <v>0</v>
      </c>
      <c r="O2398">
        <f>VLOOKUP(Table58[[#This Row],[CONTROLN]],vlookup_table[],4,FALSE)</f>
        <v>3401</v>
      </c>
      <c r="P2398" t="str">
        <f>VLOOKUP(Table58[[#This Row],[CONTROLN]],vlookup_table[],5,FALSE)</f>
        <v>U1</v>
      </c>
      <c r="Q2398">
        <f>VLOOKUP(Table58[[#This Row],[CONTROLN]],vlookup_table[],7,FALSE)</f>
        <v>30</v>
      </c>
      <c r="R2398">
        <f t="shared" si="111"/>
        <v>63</v>
      </c>
      <c r="S23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398" t="str">
        <f>IF(Table58[[#This Row],[GENDER]]="M","Hombre","Mujer")</f>
        <v>Mujer</v>
      </c>
      <c r="U2398" t="str">
        <f>_xlfn.CONCAT(Table58[[#This Row],[STATE]]," ", Table58[[#This Row],[DOMAIN]])</f>
        <v>AZ U1</v>
      </c>
      <c r="V2398" s="2">
        <f t="shared" ca="1" si="112"/>
        <v>45915</v>
      </c>
      <c r="W2398" s="3">
        <f t="shared" ca="1" si="113"/>
        <v>45915.408431249998</v>
      </c>
      <c r="X2398">
        <f>ROUND(Table58[[#This Row],[AVGGIFT]],1)</f>
        <v>22.5</v>
      </c>
    </row>
    <row r="2399" spans="1:24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  <c r="N2399">
        <f>VLOOKUP(Table58[[#This Row],[CONTROLN]],vlookup_table[],2,FALSE)</f>
        <v>1</v>
      </c>
      <c r="O2399">
        <f>VLOOKUP(Table58[[#This Row],[CONTROLN]],vlookup_table[],4,FALSE)</f>
        <v>3501</v>
      </c>
      <c r="P2399" t="str">
        <f>VLOOKUP(Table58[[#This Row],[CONTROLN]],vlookup_table[],5,FALSE)</f>
        <v>S1</v>
      </c>
      <c r="Q2399">
        <f>VLOOKUP(Table58[[#This Row],[CONTROLN]],vlookup_table[],7,FALSE)</f>
        <v>16</v>
      </c>
      <c r="R2399">
        <f t="shared" si="111"/>
        <v>62</v>
      </c>
      <c r="S23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399" t="str">
        <f>IF(Table58[[#This Row],[GENDER]]="M","Hombre","Mujer")</f>
        <v>Hombre</v>
      </c>
      <c r="U2399" t="str">
        <f>_xlfn.CONCAT(Table58[[#This Row],[STATE]]," ", Table58[[#This Row],[DOMAIN]])</f>
        <v>CA S1</v>
      </c>
      <c r="V2399" s="2">
        <f t="shared" ca="1" si="112"/>
        <v>45915</v>
      </c>
      <c r="W2399" s="3">
        <f t="shared" ca="1" si="113"/>
        <v>45915.408431249998</v>
      </c>
      <c r="X2399">
        <f>ROUND(Table58[[#This Row],[AVGGIFT]],1)</f>
        <v>9.9</v>
      </c>
    </row>
    <row r="2400" spans="1:24" x14ac:dyDescent="0.35">
      <c r="A2400">
        <v>172359</v>
      </c>
      <c r="B2400" t="s">
        <v>22</v>
      </c>
      <c r="C2400" t="s">
        <v>109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  <c r="N2400">
        <f>VLOOKUP(Table58[[#This Row],[CONTROLN]],vlookup_table[],2,FALSE)</f>
        <v>0</v>
      </c>
      <c r="O2400">
        <f>VLOOKUP(Table58[[#This Row],[CONTROLN]],vlookup_table[],4,FALSE)</f>
        <v>3503</v>
      </c>
      <c r="P2400" t="str">
        <f>VLOOKUP(Table58[[#This Row],[CONTROLN]],vlookup_table[],5,FALSE)</f>
        <v>C3</v>
      </c>
      <c r="Q2400">
        <f>VLOOKUP(Table58[[#This Row],[CONTROLN]],vlookup_table[],7,FALSE)</f>
        <v>20</v>
      </c>
      <c r="R2400">
        <f t="shared" si="111"/>
        <v>62</v>
      </c>
      <c r="S24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00" t="str">
        <f>IF(Table58[[#This Row],[GENDER]]="M","Hombre","Mujer")</f>
        <v>Mujer</v>
      </c>
      <c r="U2400" t="str">
        <f>_xlfn.CONCAT(Table58[[#This Row],[STATE]]," ", Table58[[#This Row],[DOMAIN]])</f>
        <v>CA C3</v>
      </c>
      <c r="V2400" s="2">
        <f t="shared" ca="1" si="112"/>
        <v>45915</v>
      </c>
      <c r="W2400" s="3">
        <f t="shared" ca="1" si="113"/>
        <v>45915.408431249998</v>
      </c>
      <c r="X2400">
        <f>ROUND(Table58[[#This Row],[AVGGIFT]],1)</f>
        <v>8.1</v>
      </c>
    </row>
    <row r="2401" spans="1:24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  <c r="N2401">
        <f>VLOOKUP(Table58[[#This Row],[CONTROLN]],vlookup_table[],2,FALSE)</f>
        <v>2</v>
      </c>
      <c r="O2401">
        <f>VLOOKUP(Table58[[#This Row],[CONTROLN]],vlookup_table[],4,FALSE)</f>
        <v>4610</v>
      </c>
      <c r="P2401" t="str">
        <f>VLOOKUP(Table58[[#This Row],[CONTROLN]],vlookup_table[],5,FALSE)</f>
        <v>S1</v>
      </c>
      <c r="Q2401">
        <f>VLOOKUP(Table58[[#This Row],[CONTROLN]],vlookup_table[],7,FALSE)</f>
        <v>5</v>
      </c>
      <c r="R2401">
        <f t="shared" si="111"/>
        <v>50</v>
      </c>
      <c r="S24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01" t="str">
        <f>IF(Table58[[#This Row],[GENDER]]="M","Hombre","Mujer")</f>
        <v>Hombre</v>
      </c>
      <c r="U2401" t="str">
        <f>_xlfn.CONCAT(Table58[[#This Row],[STATE]]," ", Table58[[#This Row],[DOMAIN]])</f>
        <v>IL S1</v>
      </c>
      <c r="V2401" s="2">
        <f t="shared" ca="1" si="112"/>
        <v>45915</v>
      </c>
      <c r="W2401" s="3">
        <f t="shared" ca="1" si="113"/>
        <v>45915.408431249998</v>
      </c>
      <c r="X2401">
        <f>ROUND(Table58[[#This Row],[AVGGIFT]],1)</f>
        <v>5.4</v>
      </c>
    </row>
    <row r="2402" spans="1:24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  <c r="N2402">
        <f>VLOOKUP(Table58[[#This Row],[CONTROLN]],vlookup_table[],2,FALSE)</f>
        <v>1</v>
      </c>
      <c r="O2402">
        <f>VLOOKUP(Table58[[#This Row],[CONTROLN]],vlookup_table[],4,FALSE)</f>
        <v>5801</v>
      </c>
      <c r="P2402" t="str">
        <f>VLOOKUP(Table58[[#This Row],[CONTROLN]],vlookup_table[],5,FALSE)</f>
        <v>T1</v>
      </c>
      <c r="Q2402">
        <f>VLOOKUP(Table58[[#This Row],[CONTROLN]],vlookup_table[],7,FALSE)</f>
        <v>5</v>
      </c>
      <c r="R2402">
        <f t="shared" si="111"/>
        <v>39</v>
      </c>
      <c r="S24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02" t="str">
        <f>IF(Table58[[#This Row],[GENDER]]="M","Hombre","Mujer")</f>
        <v>Hombre</v>
      </c>
      <c r="U2402" t="str">
        <f>_xlfn.CONCAT(Table58[[#This Row],[STATE]]," ", Table58[[#This Row],[DOMAIN]])</f>
        <v>FL T1</v>
      </c>
      <c r="V2402" s="2">
        <f t="shared" ca="1" si="112"/>
        <v>45915</v>
      </c>
      <c r="W2402" s="3">
        <f t="shared" ca="1" si="113"/>
        <v>45915.408431249998</v>
      </c>
      <c r="X2402">
        <f>ROUND(Table58[[#This Row],[AVGGIFT]],1)</f>
        <v>9.4</v>
      </c>
    </row>
    <row r="2403" spans="1:24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  <c r="N2403">
        <f>VLOOKUP(Table58[[#This Row],[CONTROLN]],vlookup_table[],2,FALSE)</f>
        <v>1</v>
      </c>
      <c r="O2403">
        <f>VLOOKUP(Table58[[#This Row],[CONTROLN]],vlookup_table[],4,FALSE)</f>
        <v>3101</v>
      </c>
      <c r="P2403" t="str">
        <f>VLOOKUP(Table58[[#This Row],[CONTROLN]],vlookup_table[],5,FALSE)</f>
        <v>S2</v>
      </c>
      <c r="Q2403">
        <f>VLOOKUP(Table58[[#This Row],[CONTROLN]],vlookup_table[],7,FALSE)</f>
        <v>25</v>
      </c>
      <c r="R2403">
        <f t="shared" si="111"/>
        <v>66</v>
      </c>
      <c r="S24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03" t="str">
        <f>IF(Table58[[#This Row],[GENDER]]="M","Hombre","Mujer")</f>
        <v>Hombre</v>
      </c>
      <c r="U2403" t="str">
        <f>_xlfn.CONCAT(Table58[[#This Row],[STATE]]," ", Table58[[#This Row],[DOMAIN]])</f>
        <v>CA S2</v>
      </c>
      <c r="V2403" s="2">
        <f t="shared" ca="1" si="112"/>
        <v>45915</v>
      </c>
      <c r="W2403" s="3">
        <f t="shared" ca="1" si="113"/>
        <v>45915.408431249998</v>
      </c>
      <c r="X2403">
        <f>ROUND(Table58[[#This Row],[AVGGIFT]],1)</f>
        <v>38.700000000000003</v>
      </c>
    </row>
    <row r="2404" spans="1:24" x14ac:dyDescent="0.35">
      <c r="A2404">
        <v>179262</v>
      </c>
      <c r="B2404" t="s">
        <v>41</v>
      </c>
      <c r="C2404" t="s">
        <v>109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  <c r="N2404">
        <f>VLOOKUP(Table58[[#This Row],[CONTROLN]],vlookup_table[],2,FALSE)</f>
        <v>0</v>
      </c>
      <c r="O2404">
        <f>VLOOKUP(Table58[[#This Row],[CONTROLN]],vlookup_table[],4,FALSE)</f>
        <v>4701</v>
      </c>
      <c r="P2404" t="str">
        <f>VLOOKUP(Table58[[#This Row],[CONTROLN]],vlookup_table[],5,FALSE)</f>
        <v>S1</v>
      </c>
      <c r="Q2404">
        <f>VLOOKUP(Table58[[#This Row],[CONTROLN]],vlookup_table[],7,FALSE)</f>
        <v>10</v>
      </c>
      <c r="R2404">
        <f t="shared" si="111"/>
        <v>50</v>
      </c>
      <c r="S24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04" t="str">
        <f>IF(Table58[[#This Row],[GENDER]]="M","Hombre","Mujer")</f>
        <v>Mujer</v>
      </c>
      <c r="U2404" t="str">
        <f>_xlfn.CONCAT(Table58[[#This Row],[STATE]]," ", Table58[[#This Row],[DOMAIN]])</f>
        <v>WA S1</v>
      </c>
      <c r="V2404" s="2">
        <f t="shared" ca="1" si="112"/>
        <v>45915</v>
      </c>
      <c r="W2404" s="3">
        <f t="shared" ca="1" si="113"/>
        <v>45915.408431249998</v>
      </c>
      <c r="X2404">
        <f>ROUND(Table58[[#This Row],[AVGGIFT]],1)</f>
        <v>6</v>
      </c>
    </row>
    <row r="2405" spans="1:24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  <c r="N2405">
        <f>VLOOKUP(Table58[[#This Row],[CONTROLN]],vlookup_table[],2,FALSE)</f>
        <v>0</v>
      </c>
      <c r="O2405">
        <f>VLOOKUP(Table58[[#This Row],[CONTROLN]],vlookup_table[],4,FALSE)</f>
        <v>4501</v>
      </c>
      <c r="P2405" t="str">
        <f>VLOOKUP(Table58[[#This Row],[CONTROLN]],vlookup_table[],5,FALSE)</f>
        <v>T2</v>
      </c>
      <c r="Q2405">
        <f>VLOOKUP(Table58[[#This Row],[CONTROLN]],vlookup_table[],7,FALSE)</f>
        <v>15</v>
      </c>
      <c r="R2405">
        <f t="shared" si="111"/>
        <v>52</v>
      </c>
      <c r="S24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05" t="str">
        <f>IF(Table58[[#This Row],[GENDER]]="M","Hombre","Mujer")</f>
        <v>Hombre</v>
      </c>
      <c r="U2405" t="str">
        <f>_xlfn.CONCAT(Table58[[#This Row],[STATE]]," ", Table58[[#This Row],[DOMAIN]])</f>
        <v>GA T2</v>
      </c>
      <c r="V2405" s="2">
        <f t="shared" ca="1" si="112"/>
        <v>45915</v>
      </c>
      <c r="W2405" s="3">
        <f t="shared" ca="1" si="113"/>
        <v>45915.408431249998</v>
      </c>
      <c r="X2405">
        <f>ROUND(Table58[[#This Row],[AVGGIFT]],1)</f>
        <v>8</v>
      </c>
    </row>
    <row r="2406" spans="1:24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  <c r="N2406">
        <f>VLOOKUP(Table58[[#This Row],[CONTROLN]],vlookup_table[],2,FALSE)</f>
        <v>3</v>
      </c>
      <c r="O2406">
        <f>VLOOKUP(Table58[[#This Row],[CONTROLN]],vlookup_table[],4,FALSE)</f>
        <v>0</v>
      </c>
      <c r="P2406" t="str">
        <f>VLOOKUP(Table58[[#This Row],[CONTROLN]],vlookup_table[],5,FALSE)</f>
        <v>U1</v>
      </c>
      <c r="Q2406">
        <f>VLOOKUP(Table58[[#This Row],[CONTROLN]],vlookup_table[],7,FALSE)</f>
        <v>10</v>
      </c>
      <c r="R2406" t="str">
        <f t="shared" si="111"/>
        <v/>
      </c>
      <c r="S24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06" t="str">
        <f>IF(Table58[[#This Row],[GENDER]]="M","Hombre","Mujer")</f>
        <v>Mujer</v>
      </c>
      <c r="U2406" t="str">
        <f>_xlfn.CONCAT(Table58[[#This Row],[STATE]]," ", Table58[[#This Row],[DOMAIN]])</f>
        <v>CA U1</v>
      </c>
      <c r="V2406" s="2">
        <f t="shared" ca="1" si="112"/>
        <v>45915</v>
      </c>
      <c r="W2406" s="3">
        <f t="shared" ca="1" si="113"/>
        <v>45915.408431249998</v>
      </c>
      <c r="X2406">
        <f>ROUND(Table58[[#This Row],[AVGGIFT]],1)</f>
        <v>21.7</v>
      </c>
    </row>
    <row r="2407" spans="1:24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  <c r="N2407">
        <f>VLOOKUP(Table58[[#This Row],[CONTROLN]],vlookup_table[],2,FALSE)</f>
        <v>3</v>
      </c>
      <c r="O2407">
        <f>VLOOKUP(Table58[[#This Row],[CONTROLN]],vlookup_table[],4,FALSE)</f>
        <v>2702</v>
      </c>
      <c r="P2407" t="str">
        <f>VLOOKUP(Table58[[#This Row],[CONTROLN]],vlookup_table[],5,FALSE)</f>
        <v>S2</v>
      </c>
      <c r="Q2407">
        <f>VLOOKUP(Table58[[#This Row],[CONTROLN]],vlookup_table[],7,FALSE)</f>
        <v>10</v>
      </c>
      <c r="R2407">
        <f t="shared" si="111"/>
        <v>70</v>
      </c>
      <c r="S24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07" t="str">
        <f>IF(Table58[[#This Row],[GENDER]]="M","Hombre","Mujer")</f>
        <v>Mujer</v>
      </c>
      <c r="U2407" t="str">
        <f>_xlfn.CONCAT(Table58[[#This Row],[STATE]]," ", Table58[[#This Row],[DOMAIN]])</f>
        <v>IL S2</v>
      </c>
      <c r="V2407" s="2">
        <f t="shared" ca="1" si="112"/>
        <v>45915</v>
      </c>
      <c r="W2407" s="3">
        <f t="shared" ca="1" si="113"/>
        <v>45915.408431249998</v>
      </c>
      <c r="X2407">
        <f>ROUND(Table58[[#This Row],[AVGGIFT]],1)</f>
        <v>5.9</v>
      </c>
    </row>
    <row r="2408" spans="1:24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  <c r="N2408">
        <f>VLOOKUP(Table58[[#This Row],[CONTROLN]],vlookup_table[],2,FALSE)</f>
        <v>0</v>
      </c>
      <c r="O2408">
        <f>VLOOKUP(Table58[[#This Row],[CONTROLN]],vlookup_table[],4,FALSE)</f>
        <v>6707</v>
      </c>
      <c r="P2408" t="str">
        <f>VLOOKUP(Table58[[#This Row],[CONTROLN]],vlookup_table[],5,FALSE)</f>
        <v>S1</v>
      </c>
      <c r="Q2408">
        <f>VLOOKUP(Table58[[#This Row],[CONTROLN]],vlookup_table[],7,FALSE)</f>
        <v>3</v>
      </c>
      <c r="R2408">
        <f t="shared" si="111"/>
        <v>29</v>
      </c>
      <c r="S24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08" t="str">
        <f>IF(Table58[[#This Row],[GENDER]]="M","Hombre","Mujer")</f>
        <v>Hombre</v>
      </c>
      <c r="U2408" t="str">
        <f>_xlfn.CONCAT(Table58[[#This Row],[STATE]]," ", Table58[[#This Row],[DOMAIN]])</f>
        <v>IL S1</v>
      </c>
      <c r="V2408" s="2">
        <f t="shared" ca="1" si="112"/>
        <v>45915</v>
      </c>
      <c r="W2408" s="3">
        <f t="shared" ca="1" si="113"/>
        <v>45915.408431249998</v>
      </c>
      <c r="X2408">
        <f>ROUND(Table58[[#This Row],[AVGGIFT]],1)</f>
        <v>3.2</v>
      </c>
    </row>
    <row r="2409" spans="1:24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  <c r="N2409">
        <f>VLOOKUP(Table58[[#This Row],[CONTROLN]],vlookup_table[],2,FALSE)</f>
        <v>2</v>
      </c>
      <c r="O2409">
        <f>VLOOKUP(Table58[[#This Row],[CONTROLN]],vlookup_table[],4,FALSE)</f>
        <v>4401</v>
      </c>
      <c r="P2409" t="str">
        <f>VLOOKUP(Table58[[#This Row],[CONTROLN]],vlookup_table[],5,FALSE)</f>
        <v>R3</v>
      </c>
      <c r="Q2409">
        <f>VLOOKUP(Table58[[#This Row],[CONTROLN]],vlookup_table[],7,FALSE)</f>
        <v>6</v>
      </c>
      <c r="R2409">
        <f t="shared" si="111"/>
        <v>53</v>
      </c>
      <c r="S24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09" t="str">
        <f>IF(Table58[[#This Row],[GENDER]]="M","Hombre","Mujer")</f>
        <v>Mujer</v>
      </c>
      <c r="U2409" t="str">
        <f>_xlfn.CONCAT(Table58[[#This Row],[STATE]]," ", Table58[[#This Row],[DOMAIN]])</f>
        <v>IA R3</v>
      </c>
      <c r="V2409" s="2">
        <f t="shared" ca="1" si="112"/>
        <v>45915</v>
      </c>
      <c r="W2409" s="3">
        <f t="shared" ca="1" si="113"/>
        <v>45915.408431249998</v>
      </c>
      <c r="X2409">
        <f>ROUND(Table58[[#This Row],[AVGGIFT]],1)</f>
        <v>5.8</v>
      </c>
    </row>
    <row r="2410" spans="1:24" x14ac:dyDescent="0.35">
      <c r="A2410">
        <v>19641</v>
      </c>
      <c r="B2410" t="s">
        <v>18</v>
      </c>
      <c r="C2410" t="s">
        <v>17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  <c r="N2410">
        <f>VLOOKUP(Table58[[#This Row],[CONTROLN]],vlookup_table[],2,FALSE)</f>
        <v>0</v>
      </c>
      <c r="O2410">
        <f>VLOOKUP(Table58[[#This Row],[CONTROLN]],vlookup_table[],4,FALSE)</f>
        <v>4401</v>
      </c>
      <c r="P2410" t="str">
        <f>VLOOKUP(Table58[[#This Row],[CONTROLN]],vlookup_table[],5,FALSE)</f>
        <v>S2</v>
      </c>
      <c r="Q2410">
        <f>VLOOKUP(Table58[[#This Row],[CONTROLN]],vlookup_table[],7,FALSE)</f>
        <v>30</v>
      </c>
      <c r="R2410">
        <f t="shared" si="111"/>
        <v>53</v>
      </c>
      <c r="S24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10" t="str">
        <f>IF(Table58[[#This Row],[GENDER]]="M","Hombre","Mujer")</f>
        <v>Mujer</v>
      </c>
      <c r="U2410" t="str">
        <f>_xlfn.CONCAT(Table58[[#This Row],[STATE]]," ", Table58[[#This Row],[DOMAIN]])</f>
        <v>NC S2</v>
      </c>
      <c r="V2410" s="2">
        <f t="shared" ca="1" si="112"/>
        <v>45915</v>
      </c>
      <c r="W2410" s="3">
        <f t="shared" ca="1" si="113"/>
        <v>45915.408431249998</v>
      </c>
      <c r="X2410">
        <f>ROUND(Table58[[#This Row],[AVGGIFT]],1)</f>
        <v>17.5</v>
      </c>
    </row>
    <row r="2411" spans="1:24" x14ac:dyDescent="0.35">
      <c r="A2411">
        <v>191531</v>
      </c>
      <c r="B2411" t="s">
        <v>22</v>
      </c>
      <c r="C2411" t="s">
        <v>109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  <c r="N2411">
        <f>VLOOKUP(Table58[[#This Row],[CONTROLN]],vlookup_table[],2,FALSE)</f>
        <v>4</v>
      </c>
      <c r="O2411">
        <f>VLOOKUP(Table58[[#This Row],[CONTROLN]],vlookup_table[],4,FALSE)</f>
        <v>3701</v>
      </c>
      <c r="P2411" t="str">
        <f>VLOOKUP(Table58[[#This Row],[CONTROLN]],vlookup_table[],5,FALSE)</f>
        <v/>
      </c>
      <c r="Q2411">
        <f>VLOOKUP(Table58[[#This Row],[CONTROLN]],vlookup_table[],7,FALSE)</f>
        <v>13</v>
      </c>
      <c r="R2411">
        <f t="shared" si="111"/>
        <v>60</v>
      </c>
      <c r="S241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11" t="str">
        <f>IF(Table58[[#This Row],[GENDER]]="M","Hombre","Mujer")</f>
        <v>Mujer</v>
      </c>
      <c r="U2411" t="str">
        <f>_xlfn.CONCAT(Table58[[#This Row],[STATE]]," ", Table58[[#This Row],[DOMAIN]])</f>
        <v xml:space="preserve">CA </v>
      </c>
      <c r="V2411" s="2">
        <f t="shared" ca="1" si="112"/>
        <v>45915</v>
      </c>
      <c r="W2411" s="3">
        <f t="shared" ca="1" si="113"/>
        <v>45915.408431249998</v>
      </c>
      <c r="X2411">
        <f>ROUND(Table58[[#This Row],[AVGGIFT]],1)</f>
        <v>9</v>
      </c>
    </row>
    <row r="2412" spans="1:24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  <c r="N2412">
        <f>VLOOKUP(Table58[[#This Row],[CONTROLN]],vlookup_table[],2,FALSE)</f>
        <v>0</v>
      </c>
      <c r="O2412">
        <f>VLOOKUP(Table58[[#This Row],[CONTROLN]],vlookup_table[],4,FALSE)</f>
        <v>2801</v>
      </c>
      <c r="P2412" t="str">
        <f>VLOOKUP(Table58[[#This Row],[CONTROLN]],vlookup_table[],5,FALSE)</f>
        <v>U1</v>
      </c>
      <c r="Q2412">
        <f>VLOOKUP(Table58[[#This Row],[CONTROLN]],vlookup_table[],7,FALSE)</f>
        <v>15</v>
      </c>
      <c r="R2412">
        <f t="shared" si="111"/>
        <v>69</v>
      </c>
      <c r="S24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12" t="str">
        <f>IF(Table58[[#This Row],[GENDER]]="M","Hombre","Mujer")</f>
        <v>Hombre</v>
      </c>
      <c r="U2412" t="str">
        <f>_xlfn.CONCAT(Table58[[#This Row],[STATE]]," ", Table58[[#This Row],[DOMAIN]])</f>
        <v>CA U1</v>
      </c>
      <c r="V2412" s="2">
        <f t="shared" ca="1" si="112"/>
        <v>45915</v>
      </c>
      <c r="W2412" s="3">
        <f t="shared" ca="1" si="113"/>
        <v>45915.408431249998</v>
      </c>
      <c r="X2412">
        <f>ROUND(Table58[[#This Row],[AVGGIFT]],1)</f>
        <v>9.8000000000000007</v>
      </c>
    </row>
    <row r="2413" spans="1:24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  <c r="N2413">
        <f>VLOOKUP(Table58[[#This Row],[CONTROLN]],vlookup_table[],2,FALSE)</f>
        <v>1</v>
      </c>
      <c r="O2413">
        <f>VLOOKUP(Table58[[#This Row],[CONTROLN]],vlookup_table[],4,FALSE)</f>
        <v>2001</v>
      </c>
      <c r="P2413" t="str">
        <f>VLOOKUP(Table58[[#This Row],[CONTROLN]],vlookup_table[],5,FALSE)</f>
        <v>C1</v>
      </c>
      <c r="Q2413">
        <f>VLOOKUP(Table58[[#This Row],[CONTROLN]],vlookup_table[],7,FALSE)</f>
        <v>25</v>
      </c>
      <c r="R2413">
        <f t="shared" si="111"/>
        <v>77</v>
      </c>
      <c r="S24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13" t="str">
        <f>IF(Table58[[#This Row],[GENDER]]="M","Hombre","Mujer")</f>
        <v>Hombre</v>
      </c>
      <c r="U2413" t="str">
        <f>_xlfn.CONCAT(Table58[[#This Row],[STATE]]," ", Table58[[#This Row],[DOMAIN]])</f>
        <v>MI C1</v>
      </c>
      <c r="V2413" s="2">
        <f t="shared" ca="1" si="112"/>
        <v>45915</v>
      </c>
      <c r="W2413" s="3">
        <f t="shared" ca="1" si="113"/>
        <v>45915.408431249998</v>
      </c>
      <c r="X2413">
        <f>ROUND(Table58[[#This Row],[AVGGIFT]],1)</f>
        <v>25</v>
      </c>
    </row>
    <row r="2414" spans="1:24" x14ac:dyDescent="0.35">
      <c r="A2414">
        <v>40919</v>
      </c>
      <c r="B2414" t="s">
        <v>13</v>
      </c>
      <c r="C2414" t="s">
        <v>109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  <c r="N2414">
        <f>VLOOKUP(Table58[[#This Row],[CONTROLN]],vlookup_table[],2,FALSE)</f>
        <v>0</v>
      </c>
      <c r="O2414">
        <f>VLOOKUP(Table58[[#This Row],[CONTROLN]],vlookup_table[],4,FALSE)</f>
        <v>1801</v>
      </c>
      <c r="P2414" t="str">
        <f>VLOOKUP(Table58[[#This Row],[CONTROLN]],vlookup_table[],5,FALSE)</f>
        <v>C2</v>
      </c>
      <c r="Q2414">
        <f>VLOOKUP(Table58[[#This Row],[CONTROLN]],vlookup_table[],7,FALSE)</f>
        <v>10</v>
      </c>
      <c r="R2414">
        <f t="shared" si="111"/>
        <v>79</v>
      </c>
      <c r="S24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14" t="str">
        <f>IF(Table58[[#This Row],[GENDER]]="M","Hombre","Mujer")</f>
        <v>Mujer</v>
      </c>
      <c r="U2414" t="str">
        <f>_xlfn.CONCAT(Table58[[#This Row],[STATE]]," ", Table58[[#This Row],[DOMAIN]])</f>
        <v>FL C2</v>
      </c>
      <c r="V2414" s="2">
        <f t="shared" ca="1" si="112"/>
        <v>45915</v>
      </c>
      <c r="W2414" s="3">
        <f t="shared" ca="1" si="113"/>
        <v>45915.408431249998</v>
      </c>
      <c r="X2414">
        <f>ROUND(Table58[[#This Row],[AVGGIFT]],1)</f>
        <v>7.2</v>
      </c>
    </row>
    <row r="2415" spans="1:24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  <c r="N2415">
        <f>VLOOKUP(Table58[[#This Row],[CONTROLN]],vlookup_table[],2,FALSE)</f>
        <v>1</v>
      </c>
      <c r="O2415">
        <f>VLOOKUP(Table58[[#This Row],[CONTROLN]],vlookup_table[],4,FALSE)</f>
        <v>3610</v>
      </c>
      <c r="P2415" t="str">
        <f>VLOOKUP(Table58[[#This Row],[CONTROLN]],vlookup_table[],5,FALSE)</f>
        <v>C2</v>
      </c>
      <c r="Q2415">
        <f>VLOOKUP(Table58[[#This Row],[CONTROLN]],vlookup_table[],7,FALSE)</f>
        <v>6</v>
      </c>
      <c r="R2415">
        <f t="shared" si="111"/>
        <v>60</v>
      </c>
      <c r="S24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15" t="str">
        <f>IF(Table58[[#This Row],[GENDER]]="M","Hombre","Mujer")</f>
        <v>Hombre</v>
      </c>
      <c r="U2415" t="str">
        <f>_xlfn.CONCAT(Table58[[#This Row],[STATE]]," ", Table58[[#This Row],[DOMAIN]])</f>
        <v>IN C2</v>
      </c>
      <c r="V2415" s="2">
        <f t="shared" ca="1" si="112"/>
        <v>45915</v>
      </c>
      <c r="W2415" s="3">
        <f t="shared" ca="1" si="113"/>
        <v>45915.408431249998</v>
      </c>
      <c r="X2415">
        <f>ROUND(Table58[[#This Row],[AVGGIFT]],1)</f>
        <v>6.2</v>
      </c>
    </row>
    <row r="2416" spans="1:24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  <c r="N2416">
        <f>VLOOKUP(Table58[[#This Row],[CONTROLN]],vlookup_table[],2,FALSE)</f>
        <v>2</v>
      </c>
      <c r="O2416">
        <f>VLOOKUP(Table58[[#This Row],[CONTROLN]],vlookup_table[],4,FALSE)</f>
        <v>2212</v>
      </c>
      <c r="P2416" t="str">
        <f>VLOOKUP(Table58[[#This Row],[CONTROLN]],vlookup_table[],5,FALSE)</f>
        <v>S1</v>
      </c>
      <c r="Q2416">
        <f>VLOOKUP(Table58[[#This Row],[CONTROLN]],vlookup_table[],7,FALSE)</f>
        <v>25</v>
      </c>
      <c r="R2416">
        <f t="shared" si="111"/>
        <v>74</v>
      </c>
      <c r="S24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16" t="str">
        <f>IF(Table58[[#This Row],[GENDER]]="M","Hombre","Mujer")</f>
        <v>Mujer</v>
      </c>
      <c r="U2416" t="str">
        <f>_xlfn.CONCAT(Table58[[#This Row],[STATE]]," ", Table58[[#This Row],[DOMAIN]])</f>
        <v>CA S1</v>
      </c>
      <c r="V2416" s="2">
        <f t="shared" ca="1" si="112"/>
        <v>45915</v>
      </c>
      <c r="W2416" s="3">
        <f t="shared" ca="1" si="113"/>
        <v>45915.408431249998</v>
      </c>
      <c r="X2416">
        <f>ROUND(Table58[[#This Row],[AVGGIFT]],1)</f>
        <v>22.8</v>
      </c>
    </row>
    <row r="2417" spans="1:24" x14ac:dyDescent="0.35">
      <c r="A2417">
        <v>188284</v>
      </c>
      <c r="B2417" t="s">
        <v>18</v>
      </c>
      <c r="C2417" t="s">
        <v>17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  <c r="N2417">
        <f>VLOOKUP(Table58[[#This Row],[CONTROLN]],vlookup_table[],2,FALSE)</f>
        <v>0</v>
      </c>
      <c r="O2417">
        <f>VLOOKUP(Table58[[#This Row],[CONTROLN]],vlookup_table[],4,FALSE)</f>
        <v>3801</v>
      </c>
      <c r="P2417" t="str">
        <f>VLOOKUP(Table58[[#This Row],[CONTROLN]],vlookup_table[],5,FALSE)</f>
        <v>C1</v>
      </c>
      <c r="Q2417">
        <f>VLOOKUP(Table58[[#This Row],[CONTROLN]],vlookup_table[],7,FALSE)</f>
        <v>5</v>
      </c>
      <c r="R2417">
        <f t="shared" si="111"/>
        <v>59</v>
      </c>
      <c r="S24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17" t="str">
        <f>IF(Table58[[#This Row],[GENDER]]="M","Hombre","Mujer")</f>
        <v>Mujer</v>
      </c>
      <c r="U2417" t="str">
        <f>_xlfn.CONCAT(Table58[[#This Row],[STATE]]," ", Table58[[#This Row],[DOMAIN]])</f>
        <v>NC C1</v>
      </c>
      <c r="V2417" s="2">
        <f t="shared" ca="1" si="112"/>
        <v>45915</v>
      </c>
      <c r="W2417" s="3">
        <f t="shared" ca="1" si="113"/>
        <v>45915.408431249998</v>
      </c>
      <c r="X2417">
        <f>ROUND(Table58[[#This Row],[AVGGIFT]],1)</f>
        <v>5.0999999999999996</v>
      </c>
    </row>
    <row r="2418" spans="1:24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  <c r="N2418">
        <f>VLOOKUP(Table58[[#This Row],[CONTROLN]],vlookup_table[],2,FALSE)</f>
        <v>1</v>
      </c>
      <c r="O2418">
        <f>VLOOKUP(Table58[[#This Row],[CONTROLN]],vlookup_table[],4,FALSE)</f>
        <v>4106</v>
      </c>
      <c r="P2418" t="str">
        <f>VLOOKUP(Table58[[#This Row],[CONTROLN]],vlookup_table[],5,FALSE)</f>
        <v>R3</v>
      </c>
      <c r="Q2418">
        <f>VLOOKUP(Table58[[#This Row],[CONTROLN]],vlookup_table[],7,FALSE)</f>
        <v>5</v>
      </c>
      <c r="R2418">
        <f t="shared" si="111"/>
        <v>56</v>
      </c>
      <c r="S24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18" t="str">
        <f>IF(Table58[[#This Row],[GENDER]]="M","Hombre","Mujer")</f>
        <v>Hombre</v>
      </c>
      <c r="U2418" t="str">
        <f>_xlfn.CONCAT(Table58[[#This Row],[STATE]]," ", Table58[[#This Row],[DOMAIN]])</f>
        <v>KY R3</v>
      </c>
      <c r="V2418" s="2">
        <f t="shared" ca="1" si="112"/>
        <v>45915</v>
      </c>
      <c r="W2418" s="3">
        <f t="shared" ca="1" si="113"/>
        <v>45915.408431249998</v>
      </c>
      <c r="X2418">
        <f>ROUND(Table58[[#This Row],[AVGGIFT]],1)</f>
        <v>4.4000000000000004</v>
      </c>
    </row>
    <row r="2419" spans="1:24" x14ac:dyDescent="0.35">
      <c r="A2419">
        <v>51269</v>
      </c>
      <c r="B2419" t="s">
        <v>108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  <c r="N2419">
        <f>VLOOKUP(Table58[[#This Row],[CONTROLN]],vlookup_table[],2,FALSE)</f>
        <v>0</v>
      </c>
      <c r="O2419">
        <f>VLOOKUP(Table58[[#This Row],[CONTROLN]],vlookup_table[],4,FALSE)</f>
        <v>4801</v>
      </c>
      <c r="P2419" t="str">
        <f>VLOOKUP(Table58[[#This Row],[CONTROLN]],vlookup_table[],5,FALSE)</f>
        <v>R3</v>
      </c>
      <c r="Q2419">
        <f>VLOOKUP(Table58[[#This Row],[CONTROLN]],vlookup_table[],7,FALSE)</f>
        <v>5</v>
      </c>
      <c r="R2419">
        <f t="shared" si="111"/>
        <v>49</v>
      </c>
      <c r="S24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19" t="str">
        <f>IF(Table58[[#This Row],[GENDER]]="M","Hombre","Mujer")</f>
        <v>Mujer</v>
      </c>
      <c r="U2419" t="str">
        <f>_xlfn.CONCAT(Table58[[#This Row],[STATE]]," ", Table58[[#This Row],[DOMAIN]])</f>
        <v>TE R3</v>
      </c>
      <c r="V2419" s="2">
        <f t="shared" ca="1" si="112"/>
        <v>45915</v>
      </c>
      <c r="W2419" s="3">
        <f t="shared" ca="1" si="113"/>
        <v>45915.408431249998</v>
      </c>
      <c r="X2419">
        <f>ROUND(Table58[[#This Row],[AVGGIFT]],1)</f>
        <v>5.0999999999999996</v>
      </c>
    </row>
    <row r="2420" spans="1:24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  <c r="N2420">
        <f>VLOOKUP(Table58[[#This Row],[CONTROLN]],vlookup_table[],2,FALSE)</f>
        <v>1002</v>
      </c>
      <c r="O2420">
        <f>VLOOKUP(Table58[[#This Row],[CONTROLN]],vlookup_table[],4,FALSE)</f>
        <v>0</v>
      </c>
      <c r="P2420" t="str">
        <f>VLOOKUP(Table58[[#This Row],[CONTROLN]],vlookup_table[],5,FALSE)</f>
        <v>C3</v>
      </c>
      <c r="Q2420">
        <f>VLOOKUP(Table58[[#This Row],[CONTROLN]],vlookup_table[],7,FALSE)</f>
        <v>7</v>
      </c>
      <c r="R2420" t="str">
        <f t="shared" si="111"/>
        <v/>
      </c>
      <c r="S24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20" t="str">
        <f>IF(Table58[[#This Row],[GENDER]]="M","Hombre","Mujer")</f>
        <v>Hombre</v>
      </c>
      <c r="U2420" t="str">
        <f>_xlfn.CONCAT(Table58[[#This Row],[STATE]]," ", Table58[[#This Row],[DOMAIN]])</f>
        <v>OK C3</v>
      </c>
      <c r="V2420" s="2">
        <f t="shared" ca="1" si="112"/>
        <v>45915</v>
      </c>
      <c r="W2420" s="3">
        <f t="shared" ca="1" si="113"/>
        <v>45915.408431249998</v>
      </c>
      <c r="X2420">
        <f>ROUND(Table58[[#This Row],[AVGGIFT]],1)</f>
        <v>7.6</v>
      </c>
    </row>
    <row r="2421" spans="1:24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  <c r="N2421">
        <f>VLOOKUP(Table58[[#This Row],[CONTROLN]],vlookup_table[],2,FALSE)</f>
        <v>28</v>
      </c>
      <c r="O2421">
        <f>VLOOKUP(Table58[[#This Row],[CONTROLN]],vlookup_table[],4,FALSE)</f>
        <v>1001</v>
      </c>
      <c r="P2421" t="str">
        <f>VLOOKUP(Table58[[#This Row],[CONTROLN]],vlookup_table[],5,FALSE)</f>
        <v/>
      </c>
      <c r="Q2421">
        <f>VLOOKUP(Table58[[#This Row],[CONTROLN]],vlookup_table[],7,FALSE)</f>
        <v>10</v>
      </c>
      <c r="R2421">
        <f t="shared" si="111"/>
        <v>87</v>
      </c>
      <c r="S242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21" t="str">
        <f>IF(Table58[[#This Row],[GENDER]]="M","Hombre","Mujer")</f>
        <v>Mujer</v>
      </c>
      <c r="U2421" t="str">
        <f>_xlfn.CONCAT(Table58[[#This Row],[STATE]]," ", Table58[[#This Row],[DOMAIN]])</f>
        <v xml:space="preserve">IL </v>
      </c>
      <c r="V2421" s="2">
        <f t="shared" ca="1" si="112"/>
        <v>45915</v>
      </c>
      <c r="W2421" s="3">
        <f t="shared" ca="1" si="113"/>
        <v>45915.408431249998</v>
      </c>
      <c r="X2421">
        <f>ROUND(Table58[[#This Row],[AVGGIFT]],1)</f>
        <v>7.9</v>
      </c>
    </row>
    <row r="2422" spans="1:24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  <c r="N2422">
        <f>VLOOKUP(Table58[[#This Row],[CONTROLN]],vlookup_table[],2,FALSE)</f>
        <v>28</v>
      </c>
      <c r="O2422">
        <f>VLOOKUP(Table58[[#This Row],[CONTROLN]],vlookup_table[],4,FALSE)</f>
        <v>3801</v>
      </c>
      <c r="P2422" t="str">
        <f>VLOOKUP(Table58[[#This Row],[CONTROLN]],vlookup_table[],5,FALSE)</f>
        <v>U1</v>
      </c>
      <c r="Q2422">
        <f>VLOOKUP(Table58[[#This Row],[CONTROLN]],vlookup_table[],7,FALSE)</f>
        <v>10</v>
      </c>
      <c r="R2422">
        <f t="shared" si="111"/>
        <v>59</v>
      </c>
      <c r="S24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22" t="str">
        <f>IF(Table58[[#This Row],[GENDER]]="M","Hombre","Mujer")</f>
        <v>Mujer</v>
      </c>
      <c r="U2422" t="str">
        <f>_xlfn.CONCAT(Table58[[#This Row],[STATE]]," ", Table58[[#This Row],[DOMAIN]])</f>
        <v>CA U1</v>
      </c>
      <c r="V2422" s="2">
        <f t="shared" ca="1" si="112"/>
        <v>45915</v>
      </c>
      <c r="W2422" s="3">
        <f t="shared" ca="1" si="113"/>
        <v>45915.408431249998</v>
      </c>
      <c r="X2422">
        <f>ROUND(Table58[[#This Row],[AVGGIFT]],1)</f>
        <v>13.5</v>
      </c>
    </row>
    <row r="2423" spans="1:24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  <c r="N2423">
        <f>VLOOKUP(Table58[[#This Row],[CONTROLN]],vlookup_table[],2,FALSE)</f>
        <v>1</v>
      </c>
      <c r="O2423">
        <f>VLOOKUP(Table58[[#This Row],[CONTROLN]],vlookup_table[],4,FALSE)</f>
        <v>0</v>
      </c>
      <c r="P2423" t="str">
        <f>VLOOKUP(Table58[[#This Row],[CONTROLN]],vlookup_table[],5,FALSE)</f>
        <v>U1</v>
      </c>
      <c r="Q2423">
        <f>VLOOKUP(Table58[[#This Row],[CONTROLN]],vlookup_table[],7,FALSE)</f>
        <v>25</v>
      </c>
      <c r="R2423" t="str">
        <f t="shared" si="111"/>
        <v/>
      </c>
      <c r="S24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23" t="str">
        <f>IF(Table58[[#This Row],[GENDER]]="M","Hombre","Mujer")</f>
        <v>Hombre</v>
      </c>
      <c r="U2423" t="str">
        <f>_xlfn.CONCAT(Table58[[#This Row],[STATE]]," ", Table58[[#This Row],[DOMAIN]])</f>
        <v>CA U1</v>
      </c>
      <c r="V2423" s="2">
        <f t="shared" ca="1" si="112"/>
        <v>45915</v>
      </c>
      <c r="W2423" s="3">
        <f t="shared" ca="1" si="113"/>
        <v>45915.408431249998</v>
      </c>
      <c r="X2423">
        <f>ROUND(Table58[[#This Row],[AVGGIFT]],1)</f>
        <v>20</v>
      </c>
    </row>
    <row r="2424" spans="1:24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  <c r="N2424">
        <f>VLOOKUP(Table58[[#This Row],[CONTROLN]],vlookup_table[],2,FALSE)</f>
        <v>0</v>
      </c>
      <c r="O2424">
        <f>VLOOKUP(Table58[[#This Row],[CONTROLN]],vlookup_table[],4,FALSE)</f>
        <v>0</v>
      </c>
      <c r="P2424" t="str">
        <f>VLOOKUP(Table58[[#This Row],[CONTROLN]],vlookup_table[],5,FALSE)</f>
        <v>C3</v>
      </c>
      <c r="Q2424">
        <f>VLOOKUP(Table58[[#This Row],[CONTROLN]],vlookup_table[],7,FALSE)</f>
        <v>95</v>
      </c>
      <c r="R2424" t="str">
        <f t="shared" si="111"/>
        <v/>
      </c>
      <c r="S24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24" t="str">
        <f>IF(Table58[[#This Row],[GENDER]]="M","Hombre","Mujer")</f>
        <v>Mujer</v>
      </c>
      <c r="U2424" t="str">
        <f>_xlfn.CONCAT(Table58[[#This Row],[STATE]]," ", Table58[[#This Row],[DOMAIN]])</f>
        <v>CA C3</v>
      </c>
      <c r="V2424" s="2">
        <f t="shared" ca="1" si="112"/>
        <v>45915</v>
      </c>
      <c r="W2424" s="3">
        <f t="shared" ca="1" si="113"/>
        <v>45915.408431249998</v>
      </c>
      <c r="X2424">
        <f>ROUND(Table58[[#This Row],[AVGGIFT]],1)</f>
        <v>122.2</v>
      </c>
    </row>
    <row r="2425" spans="1:24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  <c r="N2425">
        <f>VLOOKUP(Table58[[#This Row],[CONTROLN]],vlookup_table[],2,FALSE)</f>
        <v>2</v>
      </c>
      <c r="O2425">
        <f>VLOOKUP(Table58[[#This Row],[CONTROLN]],vlookup_table[],4,FALSE)</f>
        <v>3804</v>
      </c>
      <c r="P2425" t="str">
        <f>VLOOKUP(Table58[[#This Row],[CONTROLN]],vlookup_table[],5,FALSE)</f>
        <v>T1</v>
      </c>
      <c r="Q2425">
        <f>VLOOKUP(Table58[[#This Row],[CONTROLN]],vlookup_table[],7,FALSE)</f>
        <v>12</v>
      </c>
      <c r="R2425">
        <f t="shared" si="111"/>
        <v>59</v>
      </c>
      <c r="S24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25" t="str">
        <f>IF(Table58[[#This Row],[GENDER]]="M","Hombre","Mujer")</f>
        <v>Mujer</v>
      </c>
      <c r="U2425" t="str">
        <f>_xlfn.CONCAT(Table58[[#This Row],[STATE]]," ", Table58[[#This Row],[DOMAIN]])</f>
        <v>IL T1</v>
      </c>
      <c r="V2425" s="2">
        <f t="shared" ca="1" si="112"/>
        <v>45915</v>
      </c>
      <c r="W2425" s="3">
        <f t="shared" ca="1" si="113"/>
        <v>45915.408431249998</v>
      </c>
      <c r="X2425">
        <f>ROUND(Table58[[#This Row],[AVGGIFT]],1)</f>
        <v>8.1</v>
      </c>
    </row>
    <row r="2426" spans="1:24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  <c r="N2426">
        <f>VLOOKUP(Table58[[#This Row],[CONTROLN]],vlookup_table[],2,FALSE)</f>
        <v>0</v>
      </c>
      <c r="O2426">
        <f>VLOOKUP(Table58[[#This Row],[CONTROLN]],vlookup_table[],4,FALSE)</f>
        <v>3301</v>
      </c>
      <c r="P2426" t="str">
        <f>VLOOKUP(Table58[[#This Row],[CONTROLN]],vlookup_table[],5,FALSE)</f>
        <v>S1</v>
      </c>
      <c r="Q2426">
        <f>VLOOKUP(Table58[[#This Row],[CONTROLN]],vlookup_table[],7,FALSE)</f>
        <v>30</v>
      </c>
      <c r="R2426">
        <f t="shared" si="111"/>
        <v>64</v>
      </c>
      <c r="S24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26" t="str">
        <f>IF(Table58[[#This Row],[GENDER]]="M","Hombre","Mujer")</f>
        <v>Hombre</v>
      </c>
      <c r="U2426" t="str">
        <f>_xlfn.CONCAT(Table58[[#This Row],[STATE]]," ", Table58[[#This Row],[DOMAIN]])</f>
        <v>CA S1</v>
      </c>
      <c r="V2426" s="2">
        <f t="shared" ca="1" si="112"/>
        <v>45915</v>
      </c>
      <c r="W2426" s="3">
        <f t="shared" ca="1" si="113"/>
        <v>45915.408431249998</v>
      </c>
      <c r="X2426">
        <f>ROUND(Table58[[#This Row],[AVGGIFT]],1)</f>
        <v>20</v>
      </c>
    </row>
    <row r="2427" spans="1:24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  <c r="N2427">
        <f>VLOOKUP(Table58[[#This Row],[CONTROLN]],vlookup_table[],2,FALSE)</f>
        <v>0</v>
      </c>
      <c r="O2427">
        <f>VLOOKUP(Table58[[#This Row],[CONTROLN]],vlookup_table[],4,FALSE)</f>
        <v>3201</v>
      </c>
      <c r="P2427" t="str">
        <f>VLOOKUP(Table58[[#This Row],[CONTROLN]],vlookup_table[],5,FALSE)</f>
        <v>S2</v>
      </c>
      <c r="Q2427">
        <f>VLOOKUP(Table58[[#This Row],[CONTROLN]],vlookup_table[],7,FALSE)</f>
        <v>20</v>
      </c>
      <c r="R2427">
        <f t="shared" si="111"/>
        <v>65</v>
      </c>
      <c r="S24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27" t="str">
        <f>IF(Table58[[#This Row],[GENDER]]="M","Hombre","Mujer")</f>
        <v>Mujer</v>
      </c>
      <c r="U2427" t="str">
        <f>_xlfn.CONCAT(Table58[[#This Row],[STATE]]," ", Table58[[#This Row],[DOMAIN]])</f>
        <v>CA S2</v>
      </c>
      <c r="V2427" s="2">
        <f t="shared" ca="1" si="112"/>
        <v>45915</v>
      </c>
      <c r="W2427" s="3">
        <f t="shared" ca="1" si="113"/>
        <v>45915.408431249998</v>
      </c>
      <c r="X2427">
        <f>ROUND(Table58[[#This Row],[AVGGIFT]],1)</f>
        <v>12.5</v>
      </c>
    </row>
    <row r="2428" spans="1:24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  <c r="N2428">
        <f>VLOOKUP(Table58[[#This Row],[CONTROLN]],vlookup_table[],2,FALSE)</f>
        <v>0</v>
      </c>
      <c r="O2428">
        <f>VLOOKUP(Table58[[#This Row],[CONTROLN]],vlookup_table[],4,FALSE)</f>
        <v>5703</v>
      </c>
      <c r="P2428" t="str">
        <f>VLOOKUP(Table58[[#This Row],[CONTROLN]],vlookup_table[],5,FALSE)</f>
        <v>C2</v>
      </c>
      <c r="Q2428">
        <f>VLOOKUP(Table58[[#This Row],[CONTROLN]],vlookup_table[],7,FALSE)</f>
        <v>15</v>
      </c>
      <c r="R2428">
        <f t="shared" si="111"/>
        <v>40</v>
      </c>
      <c r="S24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28" t="str">
        <f>IF(Table58[[#This Row],[GENDER]]="M","Hombre","Mujer")</f>
        <v>Mujer</v>
      </c>
      <c r="U2428" t="str">
        <f>_xlfn.CONCAT(Table58[[#This Row],[STATE]]," ", Table58[[#This Row],[DOMAIN]])</f>
        <v>IL C2</v>
      </c>
      <c r="V2428" s="2">
        <f t="shared" ca="1" si="112"/>
        <v>45915</v>
      </c>
      <c r="W2428" s="3">
        <f t="shared" ca="1" si="113"/>
        <v>45915.408431249998</v>
      </c>
      <c r="X2428">
        <f>ROUND(Table58[[#This Row],[AVGGIFT]],1)</f>
        <v>8.4</v>
      </c>
    </row>
    <row r="2429" spans="1:24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  <c r="N2429">
        <f>VLOOKUP(Table58[[#This Row],[CONTROLN]],vlookup_table[],2,FALSE)</f>
        <v>0</v>
      </c>
      <c r="O2429">
        <f>VLOOKUP(Table58[[#This Row],[CONTROLN]],vlookup_table[],4,FALSE)</f>
        <v>2002</v>
      </c>
      <c r="P2429" t="str">
        <f>VLOOKUP(Table58[[#This Row],[CONTROLN]],vlookup_table[],5,FALSE)</f>
        <v>T2</v>
      </c>
      <c r="Q2429">
        <f>VLOOKUP(Table58[[#This Row],[CONTROLN]],vlookup_table[],7,FALSE)</f>
        <v>15</v>
      </c>
      <c r="R2429">
        <f t="shared" si="111"/>
        <v>77</v>
      </c>
      <c r="S24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29" t="str">
        <f>IF(Table58[[#This Row],[GENDER]]="M","Hombre","Mujer")</f>
        <v>Mujer</v>
      </c>
      <c r="U2429" t="str">
        <f>_xlfn.CONCAT(Table58[[#This Row],[STATE]]," ", Table58[[#This Row],[DOMAIN]])</f>
        <v>AL T2</v>
      </c>
      <c r="V2429" s="2">
        <f t="shared" ca="1" si="112"/>
        <v>45915</v>
      </c>
      <c r="W2429" s="3">
        <f t="shared" ca="1" si="113"/>
        <v>45915.408431249998</v>
      </c>
      <c r="X2429">
        <f>ROUND(Table58[[#This Row],[AVGGIFT]],1)</f>
        <v>9.5</v>
      </c>
    </row>
    <row r="2430" spans="1:24" x14ac:dyDescent="0.35">
      <c r="A2430">
        <v>112406</v>
      </c>
      <c r="B2430" t="s">
        <v>33</v>
      </c>
      <c r="C2430" t="s">
        <v>17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  <c r="N2430">
        <f>VLOOKUP(Table58[[#This Row],[CONTROLN]],vlookup_table[],2,FALSE)</f>
        <v>0</v>
      </c>
      <c r="O2430">
        <f>VLOOKUP(Table58[[#This Row],[CONTROLN]],vlookup_table[],4,FALSE)</f>
        <v>0</v>
      </c>
      <c r="P2430" t="str">
        <f>VLOOKUP(Table58[[#This Row],[CONTROLN]],vlookup_table[],5,FALSE)</f>
        <v>R2</v>
      </c>
      <c r="Q2430">
        <f>VLOOKUP(Table58[[#This Row],[CONTROLN]],vlookup_table[],7,FALSE)</f>
        <v>25</v>
      </c>
      <c r="R2430" t="str">
        <f t="shared" si="111"/>
        <v/>
      </c>
      <c r="S24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30" t="str">
        <f>IF(Table58[[#This Row],[GENDER]]="M","Hombre","Mujer")</f>
        <v>Mujer</v>
      </c>
      <c r="U2430" t="str">
        <f>_xlfn.CONCAT(Table58[[#This Row],[STATE]]," ", Table58[[#This Row],[DOMAIN]])</f>
        <v>AR R2</v>
      </c>
      <c r="V2430" s="2">
        <f t="shared" ca="1" si="112"/>
        <v>45915</v>
      </c>
      <c r="W2430" s="3">
        <f t="shared" ca="1" si="113"/>
        <v>45915.408431249998</v>
      </c>
      <c r="X2430">
        <f>ROUND(Table58[[#This Row],[AVGGIFT]],1)</f>
        <v>22.5</v>
      </c>
    </row>
    <row r="2431" spans="1:24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  <c r="N2431">
        <f>VLOOKUP(Table58[[#This Row],[CONTROLN]],vlookup_table[],2,FALSE)</f>
        <v>1</v>
      </c>
      <c r="O2431">
        <f>VLOOKUP(Table58[[#This Row],[CONTROLN]],vlookup_table[],4,FALSE)</f>
        <v>0</v>
      </c>
      <c r="P2431" t="str">
        <f>VLOOKUP(Table58[[#This Row],[CONTROLN]],vlookup_table[],5,FALSE)</f>
        <v>R2</v>
      </c>
      <c r="Q2431">
        <f>VLOOKUP(Table58[[#This Row],[CONTROLN]],vlookup_table[],7,FALSE)</f>
        <v>5</v>
      </c>
      <c r="R2431" t="str">
        <f t="shared" si="111"/>
        <v/>
      </c>
      <c r="S24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31" t="str">
        <f>IF(Table58[[#This Row],[GENDER]]="M","Hombre","Mujer")</f>
        <v>Hombre</v>
      </c>
      <c r="U2431" t="str">
        <f>_xlfn.CONCAT(Table58[[#This Row],[STATE]]," ", Table58[[#This Row],[DOMAIN]])</f>
        <v>TX R2</v>
      </c>
      <c r="V2431" s="2">
        <f t="shared" ca="1" si="112"/>
        <v>45915</v>
      </c>
      <c r="W2431" s="3">
        <f t="shared" ca="1" si="113"/>
        <v>45915.408431249998</v>
      </c>
      <c r="X2431">
        <f>ROUND(Table58[[#This Row],[AVGGIFT]],1)</f>
        <v>5.2</v>
      </c>
    </row>
    <row r="2432" spans="1:24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  <c r="N2432">
        <f>VLOOKUP(Table58[[#This Row],[CONTROLN]],vlookup_table[],2,FALSE)</f>
        <v>0</v>
      </c>
      <c r="O2432">
        <f>VLOOKUP(Table58[[#This Row],[CONTROLN]],vlookup_table[],4,FALSE)</f>
        <v>1601</v>
      </c>
      <c r="P2432" t="str">
        <f>VLOOKUP(Table58[[#This Row],[CONTROLN]],vlookup_table[],5,FALSE)</f>
        <v>R2</v>
      </c>
      <c r="Q2432">
        <f>VLOOKUP(Table58[[#This Row],[CONTROLN]],vlookup_table[],7,FALSE)</f>
        <v>25</v>
      </c>
      <c r="R2432">
        <f t="shared" si="111"/>
        <v>81</v>
      </c>
      <c r="S24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32" t="str">
        <f>IF(Table58[[#This Row],[GENDER]]="M","Hombre","Mujer")</f>
        <v>Mujer</v>
      </c>
      <c r="U2432" t="str">
        <f>_xlfn.CONCAT(Table58[[#This Row],[STATE]]," ", Table58[[#This Row],[DOMAIN]])</f>
        <v>IL R2</v>
      </c>
      <c r="V2432" s="2">
        <f t="shared" ca="1" si="112"/>
        <v>45915</v>
      </c>
      <c r="W2432" s="3">
        <f t="shared" ca="1" si="113"/>
        <v>45915.408431249998</v>
      </c>
      <c r="X2432">
        <f>ROUND(Table58[[#This Row],[AVGGIFT]],1)</f>
        <v>14</v>
      </c>
    </row>
    <row r="2433" spans="1:24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  <c r="N2433">
        <f>VLOOKUP(Table58[[#This Row],[CONTROLN]],vlookup_table[],2,FALSE)</f>
        <v>0</v>
      </c>
      <c r="O2433">
        <f>VLOOKUP(Table58[[#This Row],[CONTROLN]],vlookup_table[],4,FALSE)</f>
        <v>3001</v>
      </c>
      <c r="P2433" t="str">
        <f>VLOOKUP(Table58[[#This Row],[CONTROLN]],vlookup_table[],5,FALSE)</f>
        <v>T1</v>
      </c>
      <c r="Q2433">
        <f>VLOOKUP(Table58[[#This Row],[CONTROLN]],vlookup_table[],7,FALSE)</f>
        <v>5</v>
      </c>
      <c r="R2433">
        <f t="shared" si="111"/>
        <v>67</v>
      </c>
      <c r="S24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33" t="str">
        <f>IF(Table58[[#This Row],[GENDER]]="M","Hombre","Mujer")</f>
        <v>Mujer</v>
      </c>
      <c r="U2433" t="str">
        <f>_xlfn.CONCAT(Table58[[#This Row],[STATE]]," ", Table58[[#This Row],[DOMAIN]])</f>
        <v>CO T1</v>
      </c>
      <c r="V2433" s="2">
        <f t="shared" ca="1" si="112"/>
        <v>45915</v>
      </c>
      <c r="W2433" s="3">
        <f t="shared" ca="1" si="113"/>
        <v>45915.408431249998</v>
      </c>
      <c r="X2433">
        <f>ROUND(Table58[[#This Row],[AVGGIFT]],1)</f>
        <v>5.2</v>
      </c>
    </row>
    <row r="2434" spans="1:24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  <c r="N2434">
        <f>VLOOKUP(Table58[[#This Row],[CONTROLN]],vlookup_table[],2,FALSE)</f>
        <v>0</v>
      </c>
      <c r="O2434">
        <f>VLOOKUP(Table58[[#This Row],[CONTROLN]],vlookup_table[],4,FALSE)</f>
        <v>5401</v>
      </c>
      <c r="P2434" t="str">
        <f>VLOOKUP(Table58[[#This Row],[CONTROLN]],vlookup_table[],5,FALSE)</f>
        <v>U2</v>
      </c>
      <c r="Q2434">
        <f>VLOOKUP(Table58[[#This Row],[CONTROLN]],vlookup_table[],7,FALSE)</f>
        <v>35</v>
      </c>
      <c r="R2434">
        <f t="shared" ref="R2434:R2497" si="114">IF(OR(O2434="",O2434=0),"",(1997-(1900+INT(O2434/100)))-IF(MOD(O2434,100)&gt;6,1,0))</f>
        <v>43</v>
      </c>
      <c r="S24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34" t="str">
        <f>IF(Table58[[#This Row],[GENDER]]="M","Hombre","Mujer")</f>
        <v>Hombre</v>
      </c>
      <c r="U2434" t="str">
        <f>_xlfn.CONCAT(Table58[[#This Row],[STATE]]," ", Table58[[#This Row],[DOMAIN]])</f>
        <v>CA U2</v>
      </c>
      <c r="V2434" s="2">
        <f t="shared" ref="V2434:V2497" ca="1" si="115">TODAY()</f>
        <v>45915</v>
      </c>
      <c r="W2434" s="3">
        <f t="shared" ref="W2434:W2497" ca="1" si="116">NOW()</f>
        <v>45915.408431249998</v>
      </c>
      <c r="X2434">
        <f>ROUND(Table58[[#This Row],[AVGGIFT]],1)</f>
        <v>25</v>
      </c>
    </row>
    <row r="2435" spans="1:24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  <c r="N2435">
        <f>VLOOKUP(Table58[[#This Row],[CONTROLN]],vlookup_table[],2,FALSE)</f>
        <v>1</v>
      </c>
      <c r="O2435">
        <f>VLOOKUP(Table58[[#This Row],[CONTROLN]],vlookup_table[],4,FALSE)</f>
        <v>4201</v>
      </c>
      <c r="P2435" t="str">
        <f>VLOOKUP(Table58[[#This Row],[CONTROLN]],vlookup_table[],5,FALSE)</f>
        <v>S1</v>
      </c>
      <c r="Q2435">
        <f>VLOOKUP(Table58[[#This Row],[CONTROLN]],vlookup_table[],7,FALSE)</f>
        <v>15</v>
      </c>
      <c r="R2435">
        <f t="shared" si="114"/>
        <v>55</v>
      </c>
      <c r="S24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35" t="str">
        <f>IF(Table58[[#This Row],[GENDER]]="M","Hombre","Mujer")</f>
        <v>Hombre</v>
      </c>
      <c r="U2435" t="str">
        <f>_xlfn.CONCAT(Table58[[#This Row],[STATE]]," ", Table58[[#This Row],[DOMAIN]])</f>
        <v>IL S1</v>
      </c>
      <c r="V2435" s="2">
        <f t="shared" ca="1" si="115"/>
        <v>45915</v>
      </c>
      <c r="W2435" s="3">
        <f t="shared" ca="1" si="116"/>
        <v>45915.408431249998</v>
      </c>
      <c r="X2435">
        <f>ROUND(Table58[[#This Row],[AVGGIFT]],1)</f>
        <v>9.8000000000000007</v>
      </c>
    </row>
    <row r="2436" spans="1:24" x14ac:dyDescent="0.35">
      <c r="A2436">
        <v>19129</v>
      </c>
      <c r="B2436" t="s">
        <v>18</v>
      </c>
      <c r="C2436" t="s">
        <v>17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  <c r="N2436">
        <f>VLOOKUP(Table58[[#This Row],[CONTROLN]],vlookup_table[],2,FALSE)</f>
        <v>0</v>
      </c>
      <c r="O2436">
        <f>VLOOKUP(Table58[[#This Row],[CONTROLN]],vlookup_table[],4,FALSE)</f>
        <v>4201</v>
      </c>
      <c r="P2436" t="str">
        <f>VLOOKUP(Table58[[#This Row],[CONTROLN]],vlookup_table[],5,FALSE)</f>
        <v>T2</v>
      </c>
      <c r="Q2436">
        <f>VLOOKUP(Table58[[#This Row],[CONTROLN]],vlookup_table[],7,FALSE)</f>
        <v>5</v>
      </c>
      <c r="R2436">
        <f t="shared" si="114"/>
        <v>55</v>
      </c>
      <c r="S24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36" t="str">
        <f>IF(Table58[[#This Row],[GENDER]]="M","Hombre","Mujer")</f>
        <v>Mujer</v>
      </c>
      <c r="U2436" t="str">
        <f>_xlfn.CONCAT(Table58[[#This Row],[STATE]]," ", Table58[[#This Row],[DOMAIN]])</f>
        <v>NC T2</v>
      </c>
      <c r="V2436" s="2">
        <f t="shared" ca="1" si="115"/>
        <v>45915</v>
      </c>
      <c r="W2436" s="3">
        <f t="shared" ca="1" si="116"/>
        <v>45915.408431249998</v>
      </c>
      <c r="X2436">
        <f>ROUND(Table58[[#This Row],[AVGGIFT]],1)</f>
        <v>11.3</v>
      </c>
    </row>
    <row r="2437" spans="1:24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  <c r="N2437">
        <f>VLOOKUP(Table58[[#This Row],[CONTROLN]],vlookup_table[],2,FALSE)</f>
        <v>2</v>
      </c>
      <c r="O2437">
        <f>VLOOKUP(Table58[[#This Row],[CONTROLN]],vlookup_table[],4,FALSE)</f>
        <v>0</v>
      </c>
      <c r="P2437" t="str">
        <f>VLOOKUP(Table58[[#This Row],[CONTROLN]],vlookup_table[],5,FALSE)</f>
        <v>T2</v>
      </c>
      <c r="Q2437">
        <f>VLOOKUP(Table58[[#This Row],[CONTROLN]],vlookup_table[],7,FALSE)</f>
        <v>25</v>
      </c>
      <c r="R2437" t="str">
        <f t="shared" si="114"/>
        <v/>
      </c>
      <c r="S24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37" t="str">
        <f>IF(Table58[[#This Row],[GENDER]]="M","Hombre","Mujer")</f>
        <v>Mujer</v>
      </c>
      <c r="U2437" t="str">
        <f>_xlfn.CONCAT(Table58[[#This Row],[STATE]]," ", Table58[[#This Row],[DOMAIN]])</f>
        <v>OK T2</v>
      </c>
      <c r="V2437" s="2">
        <f t="shared" ca="1" si="115"/>
        <v>45915</v>
      </c>
      <c r="W2437" s="3">
        <f t="shared" ca="1" si="116"/>
        <v>45915.408431249998</v>
      </c>
      <c r="X2437">
        <f>ROUND(Table58[[#This Row],[AVGGIFT]],1)</f>
        <v>16.7</v>
      </c>
    </row>
    <row r="2438" spans="1:24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  <c r="N2438">
        <f>VLOOKUP(Table58[[#This Row],[CONTROLN]],vlookup_table[],2,FALSE)</f>
        <v>0</v>
      </c>
      <c r="O2438">
        <f>VLOOKUP(Table58[[#This Row],[CONTROLN]],vlookup_table[],4,FALSE)</f>
        <v>3201</v>
      </c>
      <c r="P2438" t="str">
        <f>VLOOKUP(Table58[[#This Row],[CONTROLN]],vlookup_table[],5,FALSE)</f>
        <v>U2</v>
      </c>
      <c r="Q2438">
        <f>VLOOKUP(Table58[[#This Row],[CONTROLN]],vlookup_table[],7,FALSE)</f>
        <v>5</v>
      </c>
      <c r="R2438">
        <f t="shared" si="114"/>
        <v>65</v>
      </c>
      <c r="S24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38" t="str">
        <f>IF(Table58[[#This Row],[GENDER]]="M","Hombre","Mujer")</f>
        <v>Mujer</v>
      </c>
      <c r="U2438" t="str">
        <f>_xlfn.CONCAT(Table58[[#This Row],[STATE]]," ", Table58[[#This Row],[DOMAIN]])</f>
        <v>CA U2</v>
      </c>
      <c r="V2438" s="2">
        <f t="shared" ca="1" si="115"/>
        <v>45915</v>
      </c>
      <c r="W2438" s="3">
        <f t="shared" ca="1" si="116"/>
        <v>45915.408431249998</v>
      </c>
      <c r="X2438">
        <f>ROUND(Table58[[#This Row],[AVGGIFT]],1)</f>
        <v>11.5</v>
      </c>
    </row>
    <row r="2439" spans="1:24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  <c r="N2439">
        <f>VLOOKUP(Table58[[#This Row],[CONTROLN]],vlookup_table[],2,FALSE)</f>
        <v>0</v>
      </c>
      <c r="O2439">
        <f>VLOOKUP(Table58[[#This Row],[CONTROLN]],vlookup_table[],4,FALSE)</f>
        <v>4711</v>
      </c>
      <c r="P2439" t="str">
        <f>VLOOKUP(Table58[[#This Row],[CONTROLN]],vlookup_table[],5,FALSE)</f>
        <v>U4</v>
      </c>
      <c r="Q2439">
        <f>VLOOKUP(Table58[[#This Row],[CONTROLN]],vlookup_table[],7,FALSE)</f>
        <v>10</v>
      </c>
      <c r="R2439">
        <f t="shared" si="114"/>
        <v>49</v>
      </c>
      <c r="S24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39" t="str">
        <f>IF(Table58[[#This Row],[GENDER]]="M","Hombre","Mujer")</f>
        <v>Mujer</v>
      </c>
      <c r="U2439" t="str">
        <f>_xlfn.CONCAT(Table58[[#This Row],[STATE]]," ", Table58[[#This Row],[DOMAIN]])</f>
        <v>IL U4</v>
      </c>
      <c r="V2439" s="2">
        <f t="shared" ca="1" si="115"/>
        <v>45915</v>
      </c>
      <c r="W2439" s="3">
        <f t="shared" ca="1" si="116"/>
        <v>45915.408431249998</v>
      </c>
      <c r="X2439">
        <f>ROUND(Table58[[#This Row],[AVGGIFT]],1)</f>
        <v>10.6</v>
      </c>
    </row>
    <row r="2440" spans="1:24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  <c r="N2440">
        <f>VLOOKUP(Table58[[#This Row],[CONTROLN]],vlookup_table[],2,FALSE)</f>
        <v>0</v>
      </c>
      <c r="O2440">
        <f>VLOOKUP(Table58[[#This Row],[CONTROLN]],vlookup_table[],4,FALSE)</f>
        <v>7201</v>
      </c>
      <c r="P2440" t="str">
        <f>VLOOKUP(Table58[[#This Row],[CONTROLN]],vlookup_table[],5,FALSE)</f>
        <v>S1</v>
      </c>
      <c r="Q2440">
        <f>VLOOKUP(Table58[[#This Row],[CONTROLN]],vlookup_table[],7,FALSE)</f>
        <v>15</v>
      </c>
      <c r="R2440">
        <f t="shared" si="114"/>
        <v>25</v>
      </c>
      <c r="S24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40" t="str">
        <f>IF(Table58[[#This Row],[GENDER]]="M","Hombre","Mujer")</f>
        <v>Mujer</v>
      </c>
      <c r="U2440" t="str">
        <f>_xlfn.CONCAT(Table58[[#This Row],[STATE]]," ", Table58[[#This Row],[DOMAIN]])</f>
        <v>TX S1</v>
      </c>
      <c r="V2440" s="2">
        <f t="shared" ca="1" si="115"/>
        <v>45915</v>
      </c>
      <c r="W2440" s="3">
        <f t="shared" ca="1" si="116"/>
        <v>45915.408431249998</v>
      </c>
      <c r="X2440">
        <f>ROUND(Table58[[#This Row],[AVGGIFT]],1)</f>
        <v>15</v>
      </c>
    </row>
    <row r="2441" spans="1:24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  <c r="N2441">
        <f>VLOOKUP(Table58[[#This Row],[CONTROLN]],vlookup_table[],2,FALSE)</f>
        <v>0</v>
      </c>
      <c r="O2441">
        <f>VLOOKUP(Table58[[#This Row],[CONTROLN]],vlookup_table[],4,FALSE)</f>
        <v>811</v>
      </c>
      <c r="P2441" t="str">
        <f>VLOOKUP(Table58[[#This Row],[CONTROLN]],vlookup_table[],5,FALSE)</f>
        <v>T3</v>
      </c>
      <c r="Q2441">
        <f>VLOOKUP(Table58[[#This Row],[CONTROLN]],vlookup_table[],7,FALSE)</f>
        <v>10</v>
      </c>
      <c r="R2441">
        <f t="shared" si="114"/>
        <v>88</v>
      </c>
      <c r="S24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41" t="str">
        <f>IF(Table58[[#This Row],[GENDER]]="M","Hombre","Mujer")</f>
        <v>Mujer</v>
      </c>
      <c r="U2441" t="str">
        <f>_xlfn.CONCAT(Table58[[#This Row],[STATE]]," ", Table58[[#This Row],[DOMAIN]])</f>
        <v>MI T3</v>
      </c>
      <c r="V2441" s="2">
        <f t="shared" ca="1" si="115"/>
        <v>45915</v>
      </c>
      <c r="W2441" s="3">
        <f t="shared" ca="1" si="116"/>
        <v>45915.408431249998</v>
      </c>
      <c r="X2441">
        <f>ROUND(Table58[[#This Row],[AVGGIFT]],1)</f>
        <v>8.9</v>
      </c>
    </row>
    <row r="2442" spans="1:24" x14ac:dyDescent="0.35">
      <c r="A2442">
        <v>190634</v>
      </c>
      <c r="B2442" t="s">
        <v>47</v>
      </c>
      <c r="C2442" t="s">
        <v>109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  <c r="N2442">
        <f>VLOOKUP(Table58[[#This Row],[CONTROLN]],vlookup_table[],2,FALSE)</f>
        <v>0</v>
      </c>
      <c r="O2442">
        <f>VLOOKUP(Table58[[#This Row],[CONTROLN]],vlookup_table[],4,FALSE)</f>
        <v>1711</v>
      </c>
      <c r="P2442" t="str">
        <f>VLOOKUP(Table58[[#This Row],[CONTROLN]],vlookup_table[],5,FALSE)</f>
        <v>C1</v>
      </c>
      <c r="Q2442">
        <f>VLOOKUP(Table58[[#This Row],[CONTROLN]],vlookup_table[],7,FALSE)</f>
        <v>20</v>
      </c>
      <c r="R2442">
        <f t="shared" si="114"/>
        <v>79</v>
      </c>
      <c r="S24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42" t="str">
        <f>IF(Table58[[#This Row],[GENDER]]="M","Hombre","Mujer")</f>
        <v>Mujer</v>
      </c>
      <c r="U2442" t="str">
        <f>_xlfn.CONCAT(Table58[[#This Row],[STATE]]," ", Table58[[#This Row],[DOMAIN]])</f>
        <v>SC C1</v>
      </c>
      <c r="V2442" s="2">
        <f t="shared" ca="1" si="115"/>
        <v>45915</v>
      </c>
      <c r="W2442" s="3">
        <f t="shared" ca="1" si="116"/>
        <v>45915.408431249998</v>
      </c>
      <c r="X2442">
        <f>ROUND(Table58[[#This Row],[AVGGIFT]],1)</f>
        <v>8</v>
      </c>
    </row>
    <row r="2443" spans="1:24" x14ac:dyDescent="0.35">
      <c r="A2443">
        <v>128975</v>
      </c>
      <c r="B2443" t="s">
        <v>74</v>
      </c>
      <c r="C2443" t="s">
        <v>14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  <c r="N2443">
        <f>VLOOKUP(Table58[[#This Row],[CONTROLN]],vlookup_table[],2,FALSE)</f>
        <v>0</v>
      </c>
      <c r="O2443">
        <f>VLOOKUP(Table58[[#This Row],[CONTROLN]],vlookup_table[],4,FALSE)</f>
        <v>6007</v>
      </c>
      <c r="P2443" t="str">
        <f>VLOOKUP(Table58[[#This Row],[CONTROLN]],vlookup_table[],5,FALSE)</f>
        <v>S2</v>
      </c>
      <c r="Q2443">
        <f>VLOOKUP(Table58[[#This Row],[CONTROLN]],vlookup_table[],7,FALSE)</f>
        <v>15</v>
      </c>
      <c r="R2443">
        <f t="shared" si="114"/>
        <v>36</v>
      </c>
      <c r="S24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43" t="str">
        <f>IF(Table58[[#This Row],[GENDER]]="M","Hombre","Mujer")</f>
        <v>Hombre</v>
      </c>
      <c r="U2443" t="str">
        <f>_xlfn.CONCAT(Table58[[#This Row],[STATE]]," ", Table58[[#This Row],[DOMAIN]])</f>
        <v>AA S2</v>
      </c>
      <c r="V2443" s="2">
        <f t="shared" ca="1" si="115"/>
        <v>45915</v>
      </c>
      <c r="W2443" s="3">
        <f t="shared" ca="1" si="116"/>
        <v>45915.408431249998</v>
      </c>
      <c r="X2443">
        <f>ROUND(Table58[[#This Row],[AVGGIFT]],1)</f>
        <v>8.3000000000000007</v>
      </c>
    </row>
    <row r="2444" spans="1:24" x14ac:dyDescent="0.35">
      <c r="A2444">
        <v>137039</v>
      </c>
      <c r="B2444" t="s">
        <v>56</v>
      </c>
      <c r="C2444" t="s">
        <v>17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  <c r="N2444">
        <f>VLOOKUP(Table58[[#This Row],[CONTROLN]],vlookup_table[],2,FALSE)</f>
        <v>2</v>
      </c>
      <c r="O2444">
        <f>VLOOKUP(Table58[[#This Row],[CONTROLN]],vlookup_table[],4,FALSE)</f>
        <v>3601</v>
      </c>
      <c r="P2444" t="str">
        <f>VLOOKUP(Table58[[#This Row],[CONTROLN]],vlookup_table[],5,FALSE)</f>
        <v>T1</v>
      </c>
      <c r="Q2444">
        <f>VLOOKUP(Table58[[#This Row],[CONTROLN]],vlookup_table[],7,FALSE)</f>
        <v>10</v>
      </c>
      <c r="R2444">
        <f t="shared" si="114"/>
        <v>61</v>
      </c>
      <c r="S24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44" t="str">
        <f>IF(Table58[[#This Row],[GENDER]]="M","Hombre","Mujer")</f>
        <v>Mujer</v>
      </c>
      <c r="U2444" t="str">
        <f>_xlfn.CONCAT(Table58[[#This Row],[STATE]]," ", Table58[[#This Row],[DOMAIN]])</f>
        <v>AZ T1</v>
      </c>
      <c r="V2444" s="2">
        <f t="shared" ca="1" si="115"/>
        <v>45915</v>
      </c>
      <c r="W2444" s="3">
        <f t="shared" ca="1" si="116"/>
        <v>45915.408431249998</v>
      </c>
      <c r="X2444">
        <f>ROUND(Table58[[#This Row],[AVGGIFT]],1)</f>
        <v>20</v>
      </c>
    </row>
    <row r="2445" spans="1:24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  <c r="N2445">
        <f>VLOOKUP(Table58[[#This Row],[CONTROLN]],vlookup_table[],2,FALSE)</f>
        <v>0</v>
      </c>
      <c r="O2445">
        <f>VLOOKUP(Table58[[#This Row],[CONTROLN]],vlookup_table[],4,FALSE)</f>
        <v>2310</v>
      </c>
      <c r="P2445" t="str">
        <f>VLOOKUP(Table58[[#This Row],[CONTROLN]],vlookup_table[],5,FALSE)</f>
        <v>R2</v>
      </c>
      <c r="Q2445">
        <f>VLOOKUP(Table58[[#This Row],[CONTROLN]],vlookup_table[],7,FALSE)</f>
        <v>15</v>
      </c>
      <c r="R2445">
        <f t="shared" si="114"/>
        <v>73</v>
      </c>
      <c r="S24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45" t="str">
        <f>IF(Table58[[#This Row],[GENDER]]="M","Hombre","Mujer")</f>
        <v>Hombre</v>
      </c>
      <c r="U2445" t="str">
        <f>_xlfn.CONCAT(Table58[[#This Row],[STATE]]," ", Table58[[#This Row],[DOMAIN]])</f>
        <v>OR R2</v>
      </c>
      <c r="V2445" s="2">
        <f t="shared" ca="1" si="115"/>
        <v>45915</v>
      </c>
      <c r="W2445" s="3">
        <f t="shared" ca="1" si="116"/>
        <v>45915.408431249998</v>
      </c>
      <c r="X2445">
        <f>ROUND(Table58[[#This Row],[AVGGIFT]],1)</f>
        <v>11.3</v>
      </c>
    </row>
    <row r="2446" spans="1:24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  <c r="N2446">
        <f>VLOOKUP(Table58[[#This Row],[CONTROLN]],vlookup_table[],2,FALSE)</f>
        <v>0</v>
      </c>
      <c r="O2446">
        <f>VLOOKUP(Table58[[#This Row],[CONTROLN]],vlookup_table[],4,FALSE)</f>
        <v>5601</v>
      </c>
      <c r="P2446" t="str">
        <f>VLOOKUP(Table58[[#This Row],[CONTROLN]],vlookup_table[],5,FALSE)</f>
        <v>C1</v>
      </c>
      <c r="Q2446">
        <f>VLOOKUP(Table58[[#This Row],[CONTROLN]],vlookup_table[],7,FALSE)</f>
        <v>14</v>
      </c>
      <c r="R2446">
        <f t="shared" si="114"/>
        <v>41</v>
      </c>
      <c r="S24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46" t="str">
        <f>IF(Table58[[#This Row],[GENDER]]="M","Hombre","Mujer")</f>
        <v>Mujer</v>
      </c>
      <c r="U2446" t="str">
        <f>_xlfn.CONCAT(Table58[[#This Row],[STATE]]," ", Table58[[#This Row],[DOMAIN]])</f>
        <v>TX C1</v>
      </c>
      <c r="V2446" s="2">
        <f t="shared" ca="1" si="115"/>
        <v>45915</v>
      </c>
      <c r="W2446" s="3">
        <f t="shared" ca="1" si="116"/>
        <v>45915.408431249998</v>
      </c>
      <c r="X2446">
        <f>ROUND(Table58[[#This Row],[AVGGIFT]],1)</f>
        <v>15</v>
      </c>
    </row>
    <row r="2447" spans="1:24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  <c r="N2447">
        <f>VLOOKUP(Table58[[#This Row],[CONTROLN]],vlookup_table[],2,FALSE)</f>
        <v>1</v>
      </c>
      <c r="O2447">
        <f>VLOOKUP(Table58[[#This Row],[CONTROLN]],vlookup_table[],4,FALSE)</f>
        <v>6601</v>
      </c>
      <c r="P2447" t="str">
        <f>VLOOKUP(Table58[[#This Row],[CONTROLN]],vlookup_table[],5,FALSE)</f>
        <v>U2</v>
      </c>
      <c r="Q2447">
        <f>VLOOKUP(Table58[[#This Row],[CONTROLN]],vlookup_table[],7,FALSE)</f>
        <v>20</v>
      </c>
      <c r="R2447">
        <f t="shared" si="114"/>
        <v>31</v>
      </c>
      <c r="S24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47" t="str">
        <f>IF(Table58[[#This Row],[GENDER]]="M","Hombre","Mujer")</f>
        <v>Hombre</v>
      </c>
      <c r="U2447" t="str">
        <f>_xlfn.CONCAT(Table58[[#This Row],[STATE]]," ", Table58[[#This Row],[DOMAIN]])</f>
        <v>CA U2</v>
      </c>
      <c r="V2447" s="2">
        <f t="shared" ca="1" si="115"/>
        <v>45915</v>
      </c>
      <c r="W2447" s="3">
        <f t="shared" ca="1" si="116"/>
        <v>45915.408431249998</v>
      </c>
      <c r="X2447">
        <f>ROUND(Table58[[#This Row],[AVGGIFT]],1)</f>
        <v>13.2</v>
      </c>
    </row>
    <row r="2448" spans="1:24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  <c r="N2448">
        <f>VLOOKUP(Table58[[#This Row],[CONTROLN]],vlookup_table[],2,FALSE)</f>
        <v>2</v>
      </c>
      <c r="O2448">
        <f>VLOOKUP(Table58[[#This Row],[CONTROLN]],vlookup_table[],4,FALSE)</f>
        <v>0</v>
      </c>
      <c r="P2448" t="str">
        <f>VLOOKUP(Table58[[#This Row],[CONTROLN]],vlookup_table[],5,FALSE)</f>
        <v>R3</v>
      </c>
      <c r="Q2448">
        <f>VLOOKUP(Table58[[#This Row],[CONTROLN]],vlookup_table[],7,FALSE)</f>
        <v>18</v>
      </c>
      <c r="R2448" t="str">
        <f t="shared" si="114"/>
        <v/>
      </c>
      <c r="S24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48" t="str">
        <f>IF(Table58[[#This Row],[GENDER]]="M","Hombre","Mujer")</f>
        <v>Mujer</v>
      </c>
      <c r="U2448" t="str">
        <f>_xlfn.CONCAT(Table58[[#This Row],[STATE]]," ", Table58[[#This Row],[DOMAIN]])</f>
        <v>AL R3</v>
      </c>
      <c r="V2448" s="2">
        <f t="shared" ca="1" si="115"/>
        <v>45915</v>
      </c>
      <c r="W2448" s="3">
        <f t="shared" ca="1" si="116"/>
        <v>45915.408431249998</v>
      </c>
      <c r="X2448">
        <f>ROUND(Table58[[#This Row],[AVGGIFT]],1)</f>
        <v>11.5</v>
      </c>
    </row>
    <row r="2449" spans="1:24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  <c r="N2449">
        <f>VLOOKUP(Table58[[#This Row],[CONTROLN]],vlookup_table[],2,FALSE)</f>
        <v>2</v>
      </c>
      <c r="O2449">
        <f>VLOOKUP(Table58[[#This Row],[CONTROLN]],vlookup_table[],4,FALSE)</f>
        <v>0</v>
      </c>
      <c r="P2449" t="str">
        <f>VLOOKUP(Table58[[#This Row],[CONTROLN]],vlookup_table[],5,FALSE)</f>
        <v>S1</v>
      </c>
      <c r="Q2449">
        <f>VLOOKUP(Table58[[#This Row],[CONTROLN]],vlookup_table[],7,FALSE)</f>
        <v>15</v>
      </c>
      <c r="R2449" t="str">
        <f t="shared" si="114"/>
        <v/>
      </c>
      <c r="S24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49" t="str">
        <f>IF(Table58[[#This Row],[GENDER]]="M","Hombre","Mujer")</f>
        <v>Mujer</v>
      </c>
      <c r="U2449" t="str">
        <f>_xlfn.CONCAT(Table58[[#This Row],[STATE]]," ", Table58[[#This Row],[DOMAIN]])</f>
        <v>OR S1</v>
      </c>
      <c r="V2449" s="2">
        <f t="shared" ca="1" si="115"/>
        <v>45915</v>
      </c>
      <c r="W2449" s="3">
        <f t="shared" ca="1" si="116"/>
        <v>45915.408431249998</v>
      </c>
      <c r="X2449">
        <f>ROUND(Table58[[#This Row],[AVGGIFT]],1)</f>
        <v>15</v>
      </c>
    </row>
    <row r="2450" spans="1:24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  <c r="N2450">
        <f>VLOOKUP(Table58[[#This Row],[CONTROLN]],vlookup_table[],2,FALSE)</f>
        <v>2</v>
      </c>
      <c r="O2450">
        <f>VLOOKUP(Table58[[#This Row],[CONTROLN]],vlookup_table[],4,FALSE)</f>
        <v>2401</v>
      </c>
      <c r="P2450" t="str">
        <f>VLOOKUP(Table58[[#This Row],[CONTROLN]],vlookup_table[],5,FALSE)</f>
        <v>C2</v>
      </c>
      <c r="Q2450">
        <f>VLOOKUP(Table58[[#This Row],[CONTROLN]],vlookup_table[],7,FALSE)</f>
        <v>5</v>
      </c>
      <c r="R2450">
        <f t="shared" si="114"/>
        <v>73</v>
      </c>
      <c r="S24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0" t="str">
        <f>IF(Table58[[#This Row],[GENDER]]="M","Hombre","Mujer")</f>
        <v>Mujer</v>
      </c>
      <c r="U2450" t="str">
        <f>_xlfn.CONCAT(Table58[[#This Row],[STATE]]," ", Table58[[#This Row],[DOMAIN]])</f>
        <v>CA C2</v>
      </c>
      <c r="V2450" s="2">
        <f t="shared" ca="1" si="115"/>
        <v>45915</v>
      </c>
      <c r="W2450" s="3">
        <f t="shared" ca="1" si="116"/>
        <v>45915.408431249998</v>
      </c>
      <c r="X2450">
        <f>ROUND(Table58[[#This Row],[AVGGIFT]],1)</f>
        <v>10.8</v>
      </c>
    </row>
    <row r="2451" spans="1:24" x14ac:dyDescent="0.35">
      <c r="A2451">
        <v>181891</v>
      </c>
      <c r="B2451" t="s">
        <v>41</v>
      </c>
      <c r="C2451" t="s">
        <v>109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  <c r="N2451">
        <f>VLOOKUP(Table58[[#This Row],[CONTROLN]],vlookup_table[],2,FALSE)</f>
        <v>0</v>
      </c>
      <c r="O2451">
        <f>VLOOKUP(Table58[[#This Row],[CONTROLN]],vlookup_table[],4,FALSE)</f>
        <v>3401</v>
      </c>
      <c r="P2451" t="str">
        <f>VLOOKUP(Table58[[#This Row],[CONTROLN]],vlookup_table[],5,FALSE)</f>
        <v>T2</v>
      </c>
      <c r="Q2451">
        <f>VLOOKUP(Table58[[#This Row],[CONTROLN]],vlookup_table[],7,FALSE)</f>
        <v>25</v>
      </c>
      <c r="R2451">
        <f t="shared" si="114"/>
        <v>63</v>
      </c>
      <c r="S24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51" t="str">
        <f>IF(Table58[[#This Row],[GENDER]]="M","Hombre","Mujer")</f>
        <v>Mujer</v>
      </c>
      <c r="U2451" t="str">
        <f>_xlfn.CONCAT(Table58[[#This Row],[STATE]]," ", Table58[[#This Row],[DOMAIN]])</f>
        <v>WA T2</v>
      </c>
      <c r="V2451" s="2">
        <f t="shared" ca="1" si="115"/>
        <v>45915</v>
      </c>
      <c r="W2451" s="3">
        <f t="shared" ca="1" si="116"/>
        <v>45915.408431249998</v>
      </c>
      <c r="X2451">
        <f>ROUND(Table58[[#This Row],[AVGGIFT]],1)</f>
        <v>14.7</v>
      </c>
    </row>
    <row r="2452" spans="1:24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  <c r="N2452">
        <f>VLOOKUP(Table58[[#This Row],[CONTROLN]],vlookup_table[],2,FALSE)</f>
        <v>3</v>
      </c>
      <c r="O2452">
        <f>VLOOKUP(Table58[[#This Row],[CONTROLN]],vlookup_table[],4,FALSE)</f>
        <v>2901</v>
      </c>
      <c r="P2452" t="str">
        <f>VLOOKUP(Table58[[#This Row],[CONTROLN]],vlookup_table[],5,FALSE)</f>
        <v>C1</v>
      </c>
      <c r="Q2452">
        <f>VLOOKUP(Table58[[#This Row],[CONTROLN]],vlookup_table[],7,FALSE)</f>
        <v>8</v>
      </c>
      <c r="R2452">
        <f t="shared" si="114"/>
        <v>68</v>
      </c>
      <c r="S24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2" t="str">
        <f>IF(Table58[[#This Row],[GENDER]]="M","Hombre","Mujer")</f>
        <v>Mujer</v>
      </c>
      <c r="U2452" t="str">
        <f>_xlfn.CONCAT(Table58[[#This Row],[STATE]]," ", Table58[[#This Row],[DOMAIN]])</f>
        <v>TX C1</v>
      </c>
      <c r="V2452" s="2">
        <f t="shared" ca="1" si="115"/>
        <v>45915</v>
      </c>
      <c r="W2452" s="3">
        <f t="shared" ca="1" si="116"/>
        <v>45915.408431249998</v>
      </c>
      <c r="X2452">
        <f>ROUND(Table58[[#This Row],[AVGGIFT]],1)</f>
        <v>7</v>
      </c>
    </row>
    <row r="2453" spans="1:24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  <c r="N2453">
        <f>VLOOKUP(Table58[[#This Row],[CONTROLN]],vlookup_table[],2,FALSE)</f>
        <v>0</v>
      </c>
      <c r="O2453">
        <f>VLOOKUP(Table58[[#This Row],[CONTROLN]],vlookup_table[],4,FALSE)</f>
        <v>2701</v>
      </c>
      <c r="P2453" t="str">
        <f>VLOOKUP(Table58[[#This Row],[CONTROLN]],vlookup_table[],5,FALSE)</f>
        <v>C2</v>
      </c>
      <c r="Q2453">
        <f>VLOOKUP(Table58[[#This Row],[CONTROLN]],vlookup_table[],7,FALSE)</f>
        <v>10</v>
      </c>
      <c r="R2453">
        <f t="shared" si="114"/>
        <v>70</v>
      </c>
      <c r="S24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3" t="str">
        <f>IF(Table58[[#This Row],[GENDER]]="M","Hombre","Mujer")</f>
        <v>Hombre</v>
      </c>
      <c r="U2453" t="str">
        <f>_xlfn.CONCAT(Table58[[#This Row],[STATE]]," ", Table58[[#This Row],[DOMAIN]])</f>
        <v>NE C2</v>
      </c>
      <c r="V2453" s="2">
        <f t="shared" ca="1" si="115"/>
        <v>45915</v>
      </c>
      <c r="W2453" s="3">
        <f t="shared" ca="1" si="116"/>
        <v>45915.408431249998</v>
      </c>
      <c r="X2453">
        <f>ROUND(Table58[[#This Row],[AVGGIFT]],1)</f>
        <v>7.1</v>
      </c>
    </row>
    <row r="2454" spans="1:24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  <c r="N2454">
        <f>VLOOKUP(Table58[[#This Row],[CONTROLN]],vlookup_table[],2,FALSE)</f>
        <v>0</v>
      </c>
      <c r="O2454">
        <f>VLOOKUP(Table58[[#This Row],[CONTROLN]],vlookup_table[],4,FALSE)</f>
        <v>5801</v>
      </c>
      <c r="P2454" t="str">
        <f>VLOOKUP(Table58[[#This Row],[CONTROLN]],vlookup_table[],5,FALSE)</f>
        <v>C3</v>
      </c>
      <c r="Q2454">
        <f>VLOOKUP(Table58[[#This Row],[CONTROLN]],vlookup_table[],7,FALSE)</f>
        <v>15</v>
      </c>
      <c r="R2454">
        <f t="shared" si="114"/>
        <v>39</v>
      </c>
      <c r="S24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4" t="str">
        <f>IF(Table58[[#This Row],[GENDER]]="M","Hombre","Mujer")</f>
        <v>Mujer</v>
      </c>
      <c r="U2454" t="str">
        <f>_xlfn.CONCAT(Table58[[#This Row],[STATE]]," ", Table58[[#This Row],[DOMAIN]])</f>
        <v>IL C3</v>
      </c>
      <c r="V2454" s="2">
        <f t="shared" ca="1" si="115"/>
        <v>45915</v>
      </c>
      <c r="W2454" s="3">
        <f t="shared" ca="1" si="116"/>
        <v>45915.408431249998</v>
      </c>
      <c r="X2454">
        <f>ROUND(Table58[[#This Row],[AVGGIFT]],1)</f>
        <v>10</v>
      </c>
    </row>
    <row r="2455" spans="1:24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  <c r="N2455">
        <f>VLOOKUP(Table58[[#This Row],[CONTROLN]],vlookup_table[],2,FALSE)</f>
        <v>0</v>
      </c>
      <c r="O2455">
        <f>VLOOKUP(Table58[[#This Row],[CONTROLN]],vlookup_table[],4,FALSE)</f>
        <v>2812</v>
      </c>
      <c r="P2455" t="str">
        <f>VLOOKUP(Table58[[#This Row],[CONTROLN]],vlookup_table[],5,FALSE)</f>
        <v>R3</v>
      </c>
      <c r="Q2455">
        <f>VLOOKUP(Table58[[#This Row],[CONTROLN]],vlookup_table[],7,FALSE)</f>
        <v>5</v>
      </c>
      <c r="R2455">
        <f t="shared" si="114"/>
        <v>68</v>
      </c>
      <c r="S24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55" t="str">
        <f>IF(Table58[[#This Row],[GENDER]]="M","Hombre","Mujer")</f>
        <v>Hombre</v>
      </c>
      <c r="U2455" t="str">
        <f>_xlfn.CONCAT(Table58[[#This Row],[STATE]]," ", Table58[[#This Row],[DOMAIN]])</f>
        <v>AR R3</v>
      </c>
      <c r="V2455" s="2">
        <f t="shared" ca="1" si="115"/>
        <v>45915</v>
      </c>
      <c r="W2455" s="3">
        <f t="shared" ca="1" si="116"/>
        <v>45915.408431249998</v>
      </c>
      <c r="X2455">
        <f>ROUND(Table58[[#This Row],[AVGGIFT]],1)</f>
        <v>6.3</v>
      </c>
    </row>
    <row r="2456" spans="1:24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  <c r="N2456">
        <f>VLOOKUP(Table58[[#This Row],[CONTROLN]],vlookup_table[],2,FALSE)</f>
        <v>2</v>
      </c>
      <c r="O2456">
        <f>VLOOKUP(Table58[[#This Row],[CONTROLN]],vlookup_table[],4,FALSE)</f>
        <v>2001</v>
      </c>
      <c r="P2456" t="str">
        <f>VLOOKUP(Table58[[#This Row],[CONTROLN]],vlookup_table[],5,FALSE)</f>
        <v>C1</v>
      </c>
      <c r="Q2456">
        <f>VLOOKUP(Table58[[#This Row],[CONTROLN]],vlookup_table[],7,FALSE)</f>
        <v>15</v>
      </c>
      <c r="R2456">
        <f t="shared" si="114"/>
        <v>77</v>
      </c>
      <c r="S24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6" t="str">
        <f>IF(Table58[[#This Row],[GENDER]]="M","Hombre","Mujer")</f>
        <v>Mujer</v>
      </c>
      <c r="U2456" t="str">
        <f>_xlfn.CONCAT(Table58[[#This Row],[STATE]]," ", Table58[[#This Row],[DOMAIN]])</f>
        <v>CA C1</v>
      </c>
      <c r="V2456" s="2">
        <f t="shared" ca="1" si="115"/>
        <v>45915</v>
      </c>
      <c r="W2456" s="3">
        <f t="shared" ca="1" si="116"/>
        <v>45915.408431249998</v>
      </c>
      <c r="X2456">
        <f>ROUND(Table58[[#This Row],[AVGGIFT]],1)</f>
        <v>8.6</v>
      </c>
    </row>
    <row r="2457" spans="1:24" x14ac:dyDescent="0.35">
      <c r="A2457">
        <v>132522</v>
      </c>
      <c r="B2457" t="s">
        <v>67</v>
      </c>
      <c r="C2457" t="s">
        <v>14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  <c r="N2457">
        <f>VLOOKUP(Table58[[#This Row],[CONTROLN]],vlookup_table[],2,FALSE)</f>
        <v>1</v>
      </c>
      <c r="O2457">
        <f>VLOOKUP(Table58[[#This Row],[CONTROLN]],vlookup_table[],4,FALSE)</f>
        <v>0</v>
      </c>
      <c r="P2457" t="str">
        <f>VLOOKUP(Table58[[#This Row],[CONTROLN]],vlookup_table[],5,FALSE)</f>
        <v>C2</v>
      </c>
      <c r="Q2457">
        <f>VLOOKUP(Table58[[#This Row],[CONTROLN]],vlookup_table[],7,FALSE)</f>
        <v>7</v>
      </c>
      <c r="R2457" t="str">
        <f t="shared" si="114"/>
        <v/>
      </c>
      <c r="S24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57" t="str">
        <f>IF(Table58[[#This Row],[GENDER]]="M","Hombre","Mujer")</f>
        <v>Hombre</v>
      </c>
      <c r="U2457" t="str">
        <f>_xlfn.CONCAT(Table58[[#This Row],[STATE]]," ", Table58[[#This Row],[DOMAIN]])</f>
        <v>WY C2</v>
      </c>
      <c r="V2457" s="2">
        <f t="shared" ca="1" si="115"/>
        <v>45915</v>
      </c>
      <c r="W2457" s="3">
        <f t="shared" ca="1" si="116"/>
        <v>45915.408431249998</v>
      </c>
      <c r="X2457">
        <f>ROUND(Table58[[#This Row],[AVGGIFT]],1)</f>
        <v>5.5</v>
      </c>
    </row>
    <row r="2458" spans="1:24" x14ac:dyDescent="0.35">
      <c r="A2458">
        <v>190155</v>
      </c>
      <c r="B2458" t="s">
        <v>56</v>
      </c>
      <c r="C2458" t="s">
        <v>17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  <c r="N2458">
        <f>VLOOKUP(Table58[[#This Row],[CONTROLN]],vlookup_table[],2,FALSE)</f>
        <v>0</v>
      </c>
      <c r="O2458">
        <f>VLOOKUP(Table58[[#This Row],[CONTROLN]],vlookup_table[],4,FALSE)</f>
        <v>0</v>
      </c>
      <c r="P2458" t="str">
        <f>VLOOKUP(Table58[[#This Row],[CONTROLN]],vlookup_table[],5,FALSE)</f>
        <v>U3</v>
      </c>
      <c r="Q2458">
        <f>VLOOKUP(Table58[[#This Row],[CONTROLN]],vlookup_table[],7,FALSE)</f>
        <v>15</v>
      </c>
      <c r="R2458" t="str">
        <f t="shared" si="114"/>
        <v/>
      </c>
      <c r="S24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58" t="str">
        <f>IF(Table58[[#This Row],[GENDER]]="M","Hombre","Mujer")</f>
        <v>Mujer</v>
      </c>
      <c r="U2458" t="str">
        <f>_xlfn.CONCAT(Table58[[#This Row],[STATE]]," ", Table58[[#This Row],[DOMAIN]])</f>
        <v>AZ U3</v>
      </c>
      <c r="V2458" s="2">
        <f t="shared" ca="1" si="115"/>
        <v>45915</v>
      </c>
      <c r="W2458" s="3">
        <f t="shared" ca="1" si="116"/>
        <v>45915.408431249998</v>
      </c>
      <c r="X2458">
        <f>ROUND(Table58[[#This Row],[AVGGIFT]],1)</f>
        <v>10.6</v>
      </c>
    </row>
    <row r="2459" spans="1:24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  <c r="N2459">
        <f>VLOOKUP(Table58[[#This Row],[CONTROLN]],vlookup_table[],2,FALSE)</f>
        <v>1</v>
      </c>
      <c r="O2459">
        <f>VLOOKUP(Table58[[#This Row],[CONTROLN]],vlookup_table[],4,FALSE)</f>
        <v>6201</v>
      </c>
      <c r="P2459" t="str">
        <f>VLOOKUP(Table58[[#This Row],[CONTROLN]],vlookup_table[],5,FALSE)</f>
        <v>U1</v>
      </c>
      <c r="Q2459">
        <f>VLOOKUP(Table58[[#This Row],[CONTROLN]],vlookup_table[],7,FALSE)</f>
        <v>14</v>
      </c>
      <c r="R2459">
        <f t="shared" si="114"/>
        <v>35</v>
      </c>
      <c r="S24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59" t="str">
        <f>IF(Table58[[#This Row],[GENDER]]="M","Hombre","Mujer")</f>
        <v>Hombre</v>
      </c>
      <c r="U2459" t="str">
        <f>_xlfn.CONCAT(Table58[[#This Row],[STATE]]," ", Table58[[#This Row],[DOMAIN]])</f>
        <v>CA U1</v>
      </c>
      <c r="V2459" s="2">
        <f t="shared" ca="1" si="115"/>
        <v>45915</v>
      </c>
      <c r="W2459" s="3">
        <f t="shared" ca="1" si="116"/>
        <v>45915.408431249998</v>
      </c>
      <c r="X2459">
        <f>ROUND(Table58[[#This Row],[AVGGIFT]],1)</f>
        <v>7.8</v>
      </c>
    </row>
    <row r="2460" spans="1:24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  <c r="N2460">
        <f>VLOOKUP(Table58[[#This Row],[CONTROLN]],vlookup_table[],2,FALSE)</f>
        <v>2</v>
      </c>
      <c r="O2460">
        <f>VLOOKUP(Table58[[#This Row],[CONTROLN]],vlookup_table[],4,FALSE)</f>
        <v>0</v>
      </c>
      <c r="P2460" t="str">
        <f>VLOOKUP(Table58[[#This Row],[CONTROLN]],vlookup_table[],5,FALSE)</f>
        <v/>
      </c>
      <c r="Q2460">
        <f>VLOOKUP(Table58[[#This Row],[CONTROLN]],vlookup_table[],7,FALSE)</f>
        <v>10</v>
      </c>
      <c r="R2460" t="str">
        <f t="shared" si="114"/>
        <v/>
      </c>
      <c r="S246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60" t="str">
        <f>IF(Table58[[#This Row],[GENDER]]="M","Hombre","Mujer")</f>
        <v>Mujer</v>
      </c>
      <c r="U2460" t="str">
        <f>_xlfn.CONCAT(Table58[[#This Row],[STATE]]," ", Table58[[#This Row],[DOMAIN]])</f>
        <v xml:space="preserve">IL </v>
      </c>
      <c r="V2460" s="2">
        <f t="shared" ca="1" si="115"/>
        <v>45915</v>
      </c>
      <c r="W2460" s="3">
        <f t="shared" ca="1" si="116"/>
        <v>45915.408431249998</v>
      </c>
      <c r="X2460">
        <f>ROUND(Table58[[#This Row],[AVGGIFT]],1)</f>
        <v>5.0999999999999996</v>
      </c>
    </row>
    <row r="2461" spans="1:24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  <c r="N2461">
        <f>VLOOKUP(Table58[[#This Row],[CONTROLN]],vlookup_table[],2,FALSE)</f>
        <v>0</v>
      </c>
      <c r="O2461">
        <f>VLOOKUP(Table58[[#This Row],[CONTROLN]],vlookup_table[],4,FALSE)</f>
        <v>0</v>
      </c>
      <c r="P2461" t="str">
        <f>VLOOKUP(Table58[[#This Row],[CONTROLN]],vlookup_table[],5,FALSE)</f>
        <v>S1</v>
      </c>
      <c r="Q2461">
        <f>VLOOKUP(Table58[[#This Row],[CONTROLN]],vlookup_table[],7,FALSE)</f>
        <v>10</v>
      </c>
      <c r="R2461" t="str">
        <f t="shared" si="114"/>
        <v/>
      </c>
      <c r="S24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61" t="str">
        <f>IF(Table58[[#This Row],[GENDER]]="M","Hombre","Mujer")</f>
        <v>Mujer</v>
      </c>
      <c r="U2461" t="str">
        <f>_xlfn.CONCAT(Table58[[#This Row],[STATE]]," ", Table58[[#This Row],[DOMAIN]])</f>
        <v>CA S1</v>
      </c>
      <c r="V2461" s="2">
        <f t="shared" ca="1" si="115"/>
        <v>45915</v>
      </c>
      <c r="W2461" s="3">
        <f t="shared" ca="1" si="116"/>
        <v>45915.408431249998</v>
      </c>
      <c r="X2461">
        <f>ROUND(Table58[[#This Row],[AVGGIFT]],1)</f>
        <v>7.9</v>
      </c>
    </row>
    <row r="2462" spans="1:24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  <c r="N2462">
        <f>VLOOKUP(Table58[[#This Row],[CONTROLN]],vlookup_table[],2,FALSE)</f>
        <v>0</v>
      </c>
      <c r="O2462">
        <f>VLOOKUP(Table58[[#This Row],[CONTROLN]],vlookup_table[],4,FALSE)</f>
        <v>4501</v>
      </c>
      <c r="P2462" t="str">
        <f>VLOOKUP(Table58[[#This Row],[CONTROLN]],vlookup_table[],5,FALSE)</f>
        <v>T2</v>
      </c>
      <c r="Q2462">
        <f>VLOOKUP(Table58[[#This Row],[CONTROLN]],vlookup_table[],7,FALSE)</f>
        <v>20</v>
      </c>
      <c r="R2462">
        <f t="shared" si="114"/>
        <v>52</v>
      </c>
      <c r="S24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62" t="str">
        <f>IF(Table58[[#This Row],[GENDER]]="M","Hombre","Mujer")</f>
        <v>Mujer</v>
      </c>
      <c r="U2462" t="str">
        <f>_xlfn.CONCAT(Table58[[#This Row],[STATE]]," ", Table58[[#This Row],[DOMAIN]])</f>
        <v>TX T2</v>
      </c>
      <c r="V2462" s="2">
        <f t="shared" ca="1" si="115"/>
        <v>45915</v>
      </c>
      <c r="W2462" s="3">
        <f t="shared" ca="1" si="116"/>
        <v>45915.408431249998</v>
      </c>
      <c r="X2462">
        <f>ROUND(Table58[[#This Row],[AVGGIFT]],1)</f>
        <v>20</v>
      </c>
    </row>
    <row r="2463" spans="1:24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  <c r="N2463">
        <f>VLOOKUP(Table58[[#This Row],[CONTROLN]],vlookup_table[],2,FALSE)</f>
        <v>0</v>
      </c>
      <c r="O2463">
        <f>VLOOKUP(Table58[[#This Row],[CONTROLN]],vlookup_table[],4,FALSE)</f>
        <v>2001</v>
      </c>
      <c r="P2463" t="str">
        <f>VLOOKUP(Table58[[#This Row],[CONTROLN]],vlookup_table[],5,FALSE)</f>
        <v>S1</v>
      </c>
      <c r="Q2463">
        <f>VLOOKUP(Table58[[#This Row],[CONTROLN]],vlookup_table[],7,FALSE)</f>
        <v>10</v>
      </c>
      <c r="R2463">
        <f t="shared" si="114"/>
        <v>77</v>
      </c>
      <c r="S24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63" t="str">
        <f>IF(Table58[[#This Row],[GENDER]]="M","Hombre","Mujer")</f>
        <v>Mujer</v>
      </c>
      <c r="U2463" t="str">
        <f>_xlfn.CONCAT(Table58[[#This Row],[STATE]]," ", Table58[[#This Row],[DOMAIN]])</f>
        <v>CA S1</v>
      </c>
      <c r="V2463" s="2">
        <f t="shared" ca="1" si="115"/>
        <v>45915</v>
      </c>
      <c r="W2463" s="3">
        <f t="shared" ca="1" si="116"/>
        <v>45915.408431249998</v>
      </c>
      <c r="X2463">
        <f>ROUND(Table58[[#This Row],[AVGGIFT]],1)</f>
        <v>13.6</v>
      </c>
    </row>
    <row r="2464" spans="1:24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  <c r="N2464">
        <f>VLOOKUP(Table58[[#This Row],[CONTROLN]],vlookup_table[],2,FALSE)</f>
        <v>2</v>
      </c>
      <c r="O2464">
        <f>VLOOKUP(Table58[[#This Row],[CONTROLN]],vlookup_table[],4,FALSE)</f>
        <v>3001</v>
      </c>
      <c r="P2464" t="str">
        <f>VLOOKUP(Table58[[#This Row],[CONTROLN]],vlookup_table[],5,FALSE)</f>
        <v>U2</v>
      </c>
      <c r="Q2464">
        <f>VLOOKUP(Table58[[#This Row],[CONTROLN]],vlookup_table[],7,FALSE)</f>
        <v>46</v>
      </c>
      <c r="R2464">
        <f t="shared" si="114"/>
        <v>67</v>
      </c>
      <c r="S24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64" t="str">
        <f>IF(Table58[[#This Row],[GENDER]]="M","Hombre","Mujer")</f>
        <v>Mujer</v>
      </c>
      <c r="U2464" t="str">
        <f>_xlfn.CONCAT(Table58[[#This Row],[STATE]]," ", Table58[[#This Row],[DOMAIN]])</f>
        <v>CA U2</v>
      </c>
      <c r="V2464" s="2">
        <f t="shared" ca="1" si="115"/>
        <v>45915</v>
      </c>
      <c r="W2464" s="3">
        <f t="shared" ca="1" si="116"/>
        <v>45915.408431249998</v>
      </c>
      <c r="X2464">
        <f>ROUND(Table58[[#This Row],[AVGGIFT]],1)</f>
        <v>22.8</v>
      </c>
    </row>
    <row r="2465" spans="1:24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  <c r="N2465">
        <f>VLOOKUP(Table58[[#This Row],[CONTROLN]],vlookup_table[],2,FALSE)</f>
        <v>2</v>
      </c>
      <c r="O2465">
        <f>VLOOKUP(Table58[[#This Row],[CONTROLN]],vlookup_table[],4,FALSE)</f>
        <v>3407</v>
      </c>
      <c r="P2465" t="str">
        <f>VLOOKUP(Table58[[#This Row],[CONTROLN]],vlookup_table[],5,FALSE)</f>
        <v>S1</v>
      </c>
      <c r="Q2465">
        <f>VLOOKUP(Table58[[#This Row],[CONTROLN]],vlookup_table[],7,FALSE)</f>
        <v>7</v>
      </c>
      <c r="R2465">
        <f t="shared" si="114"/>
        <v>62</v>
      </c>
      <c r="S24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65" t="str">
        <f>IF(Table58[[#This Row],[GENDER]]="M","Hombre","Mujer")</f>
        <v>Mujer</v>
      </c>
      <c r="U2465" t="str">
        <f>_xlfn.CONCAT(Table58[[#This Row],[STATE]]," ", Table58[[#This Row],[DOMAIN]])</f>
        <v>IL S1</v>
      </c>
      <c r="V2465" s="2">
        <f t="shared" ca="1" si="115"/>
        <v>45915</v>
      </c>
      <c r="W2465" s="3">
        <f t="shared" ca="1" si="116"/>
        <v>45915.408431249998</v>
      </c>
      <c r="X2465">
        <f>ROUND(Table58[[#This Row],[AVGGIFT]],1)</f>
        <v>7.9</v>
      </c>
    </row>
    <row r="2466" spans="1:24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  <c r="N2466">
        <f>VLOOKUP(Table58[[#This Row],[CONTROLN]],vlookup_table[],2,FALSE)</f>
        <v>0</v>
      </c>
      <c r="O2466">
        <f>VLOOKUP(Table58[[#This Row],[CONTROLN]],vlookup_table[],4,FALSE)</f>
        <v>5312</v>
      </c>
      <c r="P2466" t="str">
        <f>VLOOKUP(Table58[[#This Row],[CONTROLN]],vlookup_table[],5,FALSE)</f>
        <v>U4</v>
      </c>
      <c r="Q2466">
        <f>VLOOKUP(Table58[[#This Row],[CONTROLN]],vlookup_table[],7,FALSE)</f>
        <v>22</v>
      </c>
      <c r="R2466">
        <f t="shared" si="114"/>
        <v>43</v>
      </c>
      <c r="S24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66" t="str">
        <f>IF(Table58[[#This Row],[GENDER]]="M","Hombre","Mujer")</f>
        <v>Mujer</v>
      </c>
      <c r="U2466" t="str">
        <f>_xlfn.CONCAT(Table58[[#This Row],[STATE]]," ", Table58[[#This Row],[DOMAIN]])</f>
        <v>OR U4</v>
      </c>
      <c r="V2466" s="2">
        <f t="shared" ca="1" si="115"/>
        <v>45915</v>
      </c>
      <c r="W2466" s="3">
        <f t="shared" ca="1" si="116"/>
        <v>45915.408431249998</v>
      </c>
      <c r="X2466">
        <f>ROUND(Table58[[#This Row],[AVGGIFT]],1)</f>
        <v>13</v>
      </c>
    </row>
    <row r="2467" spans="1:24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  <c r="N2467">
        <f>VLOOKUP(Table58[[#This Row],[CONTROLN]],vlookup_table[],2,FALSE)</f>
        <v>1</v>
      </c>
      <c r="O2467">
        <f>VLOOKUP(Table58[[#This Row],[CONTROLN]],vlookup_table[],4,FALSE)</f>
        <v>0</v>
      </c>
      <c r="P2467" t="str">
        <f>VLOOKUP(Table58[[#This Row],[CONTROLN]],vlookup_table[],5,FALSE)</f>
        <v>T2</v>
      </c>
      <c r="Q2467">
        <f>VLOOKUP(Table58[[#This Row],[CONTROLN]],vlookup_table[],7,FALSE)</f>
        <v>6</v>
      </c>
      <c r="R2467" t="str">
        <f t="shared" si="114"/>
        <v/>
      </c>
      <c r="S24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67" t="str">
        <f>IF(Table58[[#This Row],[GENDER]]="M","Hombre","Mujer")</f>
        <v>Hombre</v>
      </c>
      <c r="U2467" t="str">
        <f>_xlfn.CONCAT(Table58[[#This Row],[STATE]]," ", Table58[[#This Row],[DOMAIN]])</f>
        <v>UT T2</v>
      </c>
      <c r="V2467" s="2">
        <f t="shared" ca="1" si="115"/>
        <v>45915</v>
      </c>
      <c r="W2467" s="3">
        <f t="shared" ca="1" si="116"/>
        <v>45915.408431249998</v>
      </c>
      <c r="X2467">
        <f>ROUND(Table58[[#This Row],[AVGGIFT]],1)</f>
        <v>6.1</v>
      </c>
    </row>
    <row r="2468" spans="1:24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  <c r="N2468">
        <f>VLOOKUP(Table58[[#This Row],[CONTROLN]],vlookup_table[],2,FALSE)</f>
        <v>0</v>
      </c>
      <c r="O2468">
        <f>VLOOKUP(Table58[[#This Row],[CONTROLN]],vlookup_table[],4,FALSE)</f>
        <v>5601</v>
      </c>
      <c r="P2468" t="str">
        <f>VLOOKUP(Table58[[#This Row],[CONTROLN]],vlookup_table[],5,FALSE)</f>
        <v>S1</v>
      </c>
      <c r="Q2468">
        <f>VLOOKUP(Table58[[#This Row],[CONTROLN]],vlookup_table[],7,FALSE)</f>
        <v>8</v>
      </c>
      <c r="R2468">
        <f t="shared" si="114"/>
        <v>41</v>
      </c>
      <c r="S24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68" t="str">
        <f>IF(Table58[[#This Row],[GENDER]]="M","Hombre","Mujer")</f>
        <v>Hombre</v>
      </c>
      <c r="U2468" t="str">
        <f>_xlfn.CONCAT(Table58[[#This Row],[STATE]]," ", Table58[[#This Row],[DOMAIN]])</f>
        <v>CA S1</v>
      </c>
      <c r="V2468" s="2">
        <f t="shared" ca="1" si="115"/>
        <v>45915</v>
      </c>
      <c r="W2468" s="3">
        <f t="shared" ca="1" si="116"/>
        <v>45915.408431249998</v>
      </c>
      <c r="X2468">
        <f>ROUND(Table58[[#This Row],[AVGGIFT]],1)</f>
        <v>6.6</v>
      </c>
    </row>
    <row r="2469" spans="1:24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  <c r="N2469">
        <f>VLOOKUP(Table58[[#This Row],[CONTROLN]],vlookup_table[],2,FALSE)</f>
        <v>0</v>
      </c>
      <c r="O2469">
        <f>VLOOKUP(Table58[[#This Row],[CONTROLN]],vlookup_table[],4,FALSE)</f>
        <v>2301</v>
      </c>
      <c r="P2469" t="str">
        <f>VLOOKUP(Table58[[#This Row],[CONTROLN]],vlookup_table[],5,FALSE)</f>
        <v>R2</v>
      </c>
      <c r="Q2469">
        <f>VLOOKUP(Table58[[#This Row],[CONTROLN]],vlookup_table[],7,FALSE)</f>
        <v>11</v>
      </c>
      <c r="R2469">
        <f t="shared" si="114"/>
        <v>74</v>
      </c>
      <c r="S24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69" t="str">
        <f>IF(Table58[[#This Row],[GENDER]]="M","Hombre","Mujer")</f>
        <v>Hombre</v>
      </c>
      <c r="U2469" t="str">
        <f>_xlfn.CONCAT(Table58[[#This Row],[STATE]]," ", Table58[[#This Row],[DOMAIN]])</f>
        <v>TX R2</v>
      </c>
      <c r="V2469" s="2">
        <f t="shared" ca="1" si="115"/>
        <v>45915</v>
      </c>
      <c r="W2469" s="3">
        <f t="shared" ca="1" si="116"/>
        <v>45915.408431249998</v>
      </c>
      <c r="X2469">
        <f>ROUND(Table58[[#This Row],[AVGGIFT]],1)</f>
        <v>8.1</v>
      </c>
    </row>
    <row r="2470" spans="1:24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  <c r="N2470">
        <f>VLOOKUP(Table58[[#This Row],[CONTROLN]],vlookup_table[],2,FALSE)</f>
        <v>2</v>
      </c>
      <c r="O2470">
        <f>VLOOKUP(Table58[[#This Row],[CONTROLN]],vlookup_table[],4,FALSE)</f>
        <v>1807</v>
      </c>
      <c r="P2470" t="str">
        <f>VLOOKUP(Table58[[#This Row],[CONTROLN]],vlookup_table[],5,FALSE)</f>
        <v>C3</v>
      </c>
      <c r="Q2470">
        <f>VLOOKUP(Table58[[#This Row],[CONTROLN]],vlookup_table[],7,FALSE)</f>
        <v>20</v>
      </c>
      <c r="R2470">
        <f t="shared" si="114"/>
        <v>78</v>
      </c>
      <c r="S24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70" t="str">
        <f>IF(Table58[[#This Row],[GENDER]]="M","Hombre","Mujer")</f>
        <v>Mujer</v>
      </c>
      <c r="U2470" t="str">
        <f>_xlfn.CONCAT(Table58[[#This Row],[STATE]]," ", Table58[[#This Row],[DOMAIN]])</f>
        <v>IN C3</v>
      </c>
      <c r="V2470" s="2">
        <f t="shared" ca="1" si="115"/>
        <v>45915</v>
      </c>
      <c r="W2470" s="3">
        <f t="shared" ca="1" si="116"/>
        <v>45915.408431249998</v>
      </c>
      <c r="X2470">
        <f>ROUND(Table58[[#This Row],[AVGGIFT]],1)</f>
        <v>17.2</v>
      </c>
    </row>
    <row r="2471" spans="1:24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  <c r="N2471">
        <f>VLOOKUP(Table58[[#This Row],[CONTROLN]],vlookup_table[],2,FALSE)</f>
        <v>2</v>
      </c>
      <c r="O2471">
        <f>VLOOKUP(Table58[[#This Row],[CONTROLN]],vlookup_table[],4,FALSE)</f>
        <v>1905</v>
      </c>
      <c r="P2471" t="str">
        <f>VLOOKUP(Table58[[#This Row],[CONTROLN]],vlookup_table[],5,FALSE)</f>
        <v>C2</v>
      </c>
      <c r="Q2471">
        <f>VLOOKUP(Table58[[#This Row],[CONTROLN]],vlookup_table[],7,FALSE)</f>
        <v>10</v>
      </c>
      <c r="R2471">
        <f t="shared" si="114"/>
        <v>78</v>
      </c>
      <c r="S24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71" t="str">
        <f>IF(Table58[[#This Row],[GENDER]]="M","Hombre","Mujer")</f>
        <v>Mujer</v>
      </c>
      <c r="U2471" t="str">
        <f>_xlfn.CONCAT(Table58[[#This Row],[STATE]]," ", Table58[[#This Row],[DOMAIN]])</f>
        <v>FL C2</v>
      </c>
      <c r="V2471" s="2">
        <f t="shared" ca="1" si="115"/>
        <v>45915</v>
      </c>
      <c r="W2471" s="3">
        <f t="shared" ca="1" si="116"/>
        <v>45915.408431249998</v>
      </c>
      <c r="X2471">
        <f>ROUND(Table58[[#This Row],[AVGGIFT]],1)</f>
        <v>9.4</v>
      </c>
    </row>
    <row r="2472" spans="1:24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  <c r="N2472">
        <f>VLOOKUP(Table58[[#This Row],[CONTROLN]],vlookup_table[],2,FALSE)</f>
        <v>0</v>
      </c>
      <c r="O2472">
        <f>VLOOKUP(Table58[[#This Row],[CONTROLN]],vlookup_table[],4,FALSE)</f>
        <v>4701</v>
      </c>
      <c r="P2472" t="str">
        <f>VLOOKUP(Table58[[#This Row],[CONTROLN]],vlookup_table[],5,FALSE)</f>
        <v>R1</v>
      </c>
      <c r="Q2472">
        <f>VLOOKUP(Table58[[#This Row],[CONTROLN]],vlookup_table[],7,FALSE)</f>
        <v>25</v>
      </c>
      <c r="R2472">
        <f t="shared" si="114"/>
        <v>50</v>
      </c>
      <c r="S24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72" t="str">
        <f>IF(Table58[[#This Row],[GENDER]]="M","Hombre","Mujer")</f>
        <v>Mujer</v>
      </c>
      <c r="U2472" t="str">
        <f>_xlfn.CONCAT(Table58[[#This Row],[STATE]]," ", Table58[[#This Row],[DOMAIN]])</f>
        <v>WA R1</v>
      </c>
      <c r="V2472" s="2">
        <f t="shared" ca="1" si="115"/>
        <v>45915</v>
      </c>
      <c r="W2472" s="3">
        <f t="shared" ca="1" si="116"/>
        <v>45915.408431249998</v>
      </c>
      <c r="X2472">
        <f>ROUND(Table58[[#This Row],[AVGGIFT]],1)</f>
        <v>18.8</v>
      </c>
    </row>
    <row r="2473" spans="1:24" x14ac:dyDescent="0.35">
      <c r="A2473">
        <v>20802</v>
      </c>
      <c r="B2473" t="s">
        <v>18</v>
      </c>
      <c r="C2473" t="s">
        <v>109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  <c r="N2473">
        <f>VLOOKUP(Table58[[#This Row],[CONTROLN]],vlookup_table[],2,FALSE)</f>
        <v>0</v>
      </c>
      <c r="O2473">
        <f>VLOOKUP(Table58[[#This Row],[CONTROLN]],vlookup_table[],4,FALSE)</f>
        <v>2501</v>
      </c>
      <c r="P2473" t="str">
        <f>VLOOKUP(Table58[[#This Row],[CONTROLN]],vlookup_table[],5,FALSE)</f>
        <v>T2</v>
      </c>
      <c r="Q2473">
        <f>VLOOKUP(Table58[[#This Row],[CONTROLN]],vlookup_table[],7,FALSE)</f>
        <v>25</v>
      </c>
      <c r="R2473">
        <f t="shared" si="114"/>
        <v>72</v>
      </c>
      <c r="S24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73" t="str">
        <f>IF(Table58[[#This Row],[GENDER]]="M","Hombre","Mujer")</f>
        <v>Mujer</v>
      </c>
      <c r="U2473" t="str">
        <f>_xlfn.CONCAT(Table58[[#This Row],[STATE]]," ", Table58[[#This Row],[DOMAIN]])</f>
        <v>NC T2</v>
      </c>
      <c r="V2473" s="2">
        <f t="shared" ca="1" si="115"/>
        <v>45915</v>
      </c>
      <c r="W2473" s="3">
        <f t="shared" ca="1" si="116"/>
        <v>45915.408431249998</v>
      </c>
      <c r="X2473">
        <f>ROUND(Table58[[#This Row],[AVGGIFT]],1)</f>
        <v>15</v>
      </c>
    </row>
    <row r="2474" spans="1:24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  <c r="N2474">
        <f>VLOOKUP(Table58[[#This Row],[CONTROLN]],vlookup_table[],2,FALSE)</f>
        <v>1</v>
      </c>
      <c r="O2474">
        <f>VLOOKUP(Table58[[#This Row],[CONTROLN]],vlookup_table[],4,FALSE)</f>
        <v>2109</v>
      </c>
      <c r="P2474" t="str">
        <f>VLOOKUP(Table58[[#This Row],[CONTROLN]],vlookup_table[],5,FALSE)</f>
        <v>R2</v>
      </c>
      <c r="Q2474">
        <f>VLOOKUP(Table58[[#This Row],[CONTROLN]],vlookup_table[],7,FALSE)</f>
        <v>7</v>
      </c>
      <c r="R2474">
        <f t="shared" si="114"/>
        <v>75</v>
      </c>
      <c r="S24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74" t="str">
        <f>IF(Table58[[#This Row],[GENDER]]="M","Hombre","Mujer")</f>
        <v>Hombre</v>
      </c>
      <c r="U2474" t="str">
        <f>_xlfn.CONCAT(Table58[[#This Row],[STATE]]," ", Table58[[#This Row],[DOMAIN]])</f>
        <v>NE R2</v>
      </c>
      <c r="V2474" s="2">
        <f t="shared" ca="1" si="115"/>
        <v>45915</v>
      </c>
      <c r="W2474" s="3">
        <f t="shared" ca="1" si="116"/>
        <v>45915.408431249998</v>
      </c>
      <c r="X2474">
        <f>ROUND(Table58[[#This Row],[AVGGIFT]],1)</f>
        <v>6.2</v>
      </c>
    </row>
    <row r="2475" spans="1:24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  <c r="N2475">
        <f>VLOOKUP(Table58[[#This Row],[CONTROLN]],vlookup_table[],2,FALSE)</f>
        <v>0</v>
      </c>
      <c r="O2475">
        <f>VLOOKUP(Table58[[#This Row],[CONTROLN]],vlookup_table[],4,FALSE)</f>
        <v>0</v>
      </c>
      <c r="P2475" t="str">
        <f>VLOOKUP(Table58[[#This Row],[CONTROLN]],vlookup_table[],5,FALSE)</f>
        <v>S1</v>
      </c>
      <c r="Q2475">
        <f>VLOOKUP(Table58[[#This Row],[CONTROLN]],vlookup_table[],7,FALSE)</f>
        <v>8</v>
      </c>
      <c r="R2475" t="str">
        <f t="shared" si="114"/>
        <v/>
      </c>
      <c r="S24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75" t="str">
        <f>IF(Table58[[#This Row],[GENDER]]="M","Hombre","Mujer")</f>
        <v>Hombre</v>
      </c>
      <c r="U2475" t="str">
        <f>_xlfn.CONCAT(Table58[[#This Row],[STATE]]," ", Table58[[#This Row],[DOMAIN]])</f>
        <v>NM S1</v>
      </c>
      <c r="V2475" s="2">
        <f t="shared" ca="1" si="115"/>
        <v>45915</v>
      </c>
      <c r="W2475" s="3">
        <f t="shared" ca="1" si="116"/>
        <v>45915.408431249998</v>
      </c>
      <c r="X2475">
        <f>ROUND(Table58[[#This Row],[AVGGIFT]],1)</f>
        <v>7.4</v>
      </c>
    </row>
    <row r="2476" spans="1:24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  <c r="N2476">
        <f>VLOOKUP(Table58[[#This Row],[CONTROLN]],vlookup_table[],2,FALSE)</f>
        <v>0</v>
      </c>
      <c r="O2476">
        <f>VLOOKUP(Table58[[#This Row],[CONTROLN]],vlookup_table[],4,FALSE)</f>
        <v>0</v>
      </c>
      <c r="P2476" t="str">
        <f>VLOOKUP(Table58[[#This Row],[CONTROLN]],vlookup_table[],5,FALSE)</f>
        <v>T3</v>
      </c>
      <c r="Q2476">
        <f>VLOOKUP(Table58[[#This Row],[CONTROLN]],vlookup_table[],7,FALSE)</f>
        <v>5</v>
      </c>
      <c r="R2476" t="str">
        <f t="shared" si="114"/>
        <v/>
      </c>
      <c r="S24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76" t="str">
        <f>IF(Table58[[#This Row],[GENDER]]="M","Hombre","Mujer")</f>
        <v>Mujer</v>
      </c>
      <c r="U2476" t="str">
        <f>_xlfn.CONCAT(Table58[[#This Row],[STATE]]," ", Table58[[#This Row],[DOMAIN]])</f>
        <v>KS T3</v>
      </c>
      <c r="V2476" s="2">
        <f t="shared" ca="1" si="115"/>
        <v>45915</v>
      </c>
      <c r="W2476" s="3">
        <f t="shared" ca="1" si="116"/>
        <v>45915.408431249998</v>
      </c>
      <c r="X2476">
        <f>ROUND(Table58[[#This Row],[AVGGIFT]],1)</f>
        <v>5.8</v>
      </c>
    </row>
    <row r="2477" spans="1:24" x14ac:dyDescent="0.35">
      <c r="A2477">
        <v>183043</v>
      </c>
      <c r="B2477" t="s">
        <v>41</v>
      </c>
      <c r="C2477" t="s">
        <v>14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  <c r="N2477">
        <f>VLOOKUP(Table58[[#This Row],[CONTROLN]],vlookup_table[],2,FALSE)</f>
        <v>0</v>
      </c>
      <c r="O2477">
        <f>VLOOKUP(Table58[[#This Row],[CONTROLN]],vlookup_table[],4,FALSE)</f>
        <v>3201</v>
      </c>
      <c r="P2477" t="str">
        <f>VLOOKUP(Table58[[#This Row],[CONTROLN]],vlookup_table[],5,FALSE)</f>
        <v>S2</v>
      </c>
      <c r="Q2477">
        <f>VLOOKUP(Table58[[#This Row],[CONTROLN]],vlookup_table[],7,FALSE)</f>
        <v>25</v>
      </c>
      <c r="R2477">
        <f t="shared" si="114"/>
        <v>65</v>
      </c>
      <c r="S24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77" t="str">
        <f>IF(Table58[[#This Row],[GENDER]]="M","Hombre","Mujer")</f>
        <v>Hombre</v>
      </c>
      <c r="U2477" t="str">
        <f>_xlfn.CONCAT(Table58[[#This Row],[STATE]]," ", Table58[[#This Row],[DOMAIN]])</f>
        <v>WA S2</v>
      </c>
      <c r="V2477" s="2">
        <f t="shared" ca="1" si="115"/>
        <v>45915</v>
      </c>
      <c r="W2477" s="3">
        <f t="shared" ca="1" si="116"/>
        <v>45915.408431249998</v>
      </c>
      <c r="X2477">
        <f>ROUND(Table58[[#This Row],[AVGGIFT]],1)</f>
        <v>20</v>
      </c>
    </row>
    <row r="2478" spans="1:24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  <c r="N2478">
        <f>VLOOKUP(Table58[[#This Row],[CONTROLN]],vlookup_table[],2,FALSE)</f>
        <v>1</v>
      </c>
      <c r="O2478">
        <f>VLOOKUP(Table58[[#This Row],[CONTROLN]],vlookup_table[],4,FALSE)</f>
        <v>0</v>
      </c>
      <c r="P2478" t="str">
        <f>VLOOKUP(Table58[[#This Row],[CONTROLN]],vlookup_table[],5,FALSE)</f>
        <v>S2</v>
      </c>
      <c r="Q2478">
        <f>VLOOKUP(Table58[[#This Row],[CONTROLN]],vlookup_table[],7,FALSE)</f>
        <v>21</v>
      </c>
      <c r="R2478" t="str">
        <f t="shared" si="114"/>
        <v/>
      </c>
      <c r="S24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78" t="str">
        <f>IF(Table58[[#This Row],[GENDER]]="M","Hombre","Mujer")</f>
        <v>Hombre</v>
      </c>
      <c r="U2478" t="str">
        <f>_xlfn.CONCAT(Table58[[#This Row],[STATE]]," ", Table58[[#This Row],[DOMAIN]])</f>
        <v>CA S2</v>
      </c>
      <c r="V2478" s="2">
        <f t="shared" ca="1" si="115"/>
        <v>45915</v>
      </c>
      <c r="W2478" s="3">
        <f t="shared" ca="1" si="116"/>
        <v>45915.408431249998</v>
      </c>
      <c r="X2478">
        <f>ROUND(Table58[[#This Row],[AVGGIFT]],1)</f>
        <v>15</v>
      </c>
    </row>
    <row r="2479" spans="1:24" x14ac:dyDescent="0.35">
      <c r="A2479">
        <v>50684</v>
      </c>
      <c r="B2479" t="s">
        <v>108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  <c r="N2479">
        <f>VLOOKUP(Table58[[#This Row],[CONTROLN]],vlookup_table[],2,FALSE)</f>
        <v>2</v>
      </c>
      <c r="O2479">
        <f>VLOOKUP(Table58[[#This Row],[CONTROLN]],vlookup_table[],4,FALSE)</f>
        <v>0</v>
      </c>
      <c r="P2479" t="str">
        <f>VLOOKUP(Table58[[#This Row],[CONTROLN]],vlookup_table[],5,FALSE)</f>
        <v>R2</v>
      </c>
      <c r="Q2479">
        <f>VLOOKUP(Table58[[#This Row],[CONTROLN]],vlookup_table[],7,FALSE)</f>
        <v>2</v>
      </c>
      <c r="R2479" t="str">
        <f t="shared" si="114"/>
        <v/>
      </c>
      <c r="S24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79" t="str">
        <f>IF(Table58[[#This Row],[GENDER]]="M","Hombre","Mujer")</f>
        <v>Mujer</v>
      </c>
      <c r="U2479" t="str">
        <f>_xlfn.CONCAT(Table58[[#This Row],[STATE]]," ", Table58[[#This Row],[DOMAIN]])</f>
        <v>TE R2</v>
      </c>
      <c r="V2479" s="2">
        <f t="shared" ca="1" si="115"/>
        <v>45915</v>
      </c>
      <c r="W2479" s="3">
        <f t="shared" ca="1" si="116"/>
        <v>45915.408431249998</v>
      </c>
      <c r="X2479">
        <f>ROUND(Table58[[#This Row],[AVGGIFT]],1)</f>
        <v>4.4000000000000004</v>
      </c>
    </row>
    <row r="2480" spans="1:24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  <c r="N2480">
        <f>VLOOKUP(Table58[[#This Row],[CONTROLN]],vlookup_table[],2,FALSE)</f>
        <v>1</v>
      </c>
      <c r="O2480">
        <f>VLOOKUP(Table58[[#This Row],[CONTROLN]],vlookup_table[],4,FALSE)</f>
        <v>6201</v>
      </c>
      <c r="P2480" t="str">
        <f>VLOOKUP(Table58[[#This Row],[CONTROLN]],vlookup_table[],5,FALSE)</f>
        <v>R1</v>
      </c>
      <c r="Q2480">
        <f>VLOOKUP(Table58[[#This Row],[CONTROLN]],vlookup_table[],7,FALSE)</f>
        <v>15</v>
      </c>
      <c r="R2480">
        <f t="shared" si="114"/>
        <v>35</v>
      </c>
      <c r="S24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80" t="str">
        <f>IF(Table58[[#This Row],[GENDER]]="M","Hombre","Mujer")</f>
        <v>Hombre</v>
      </c>
      <c r="U2480" t="str">
        <f>_xlfn.CONCAT(Table58[[#This Row],[STATE]]," ", Table58[[#This Row],[DOMAIN]])</f>
        <v>TX R1</v>
      </c>
      <c r="V2480" s="2">
        <f t="shared" ca="1" si="115"/>
        <v>45915</v>
      </c>
      <c r="W2480" s="3">
        <f t="shared" ca="1" si="116"/>
        <v>45915.408431249998</v>
      </c>
      <c r="X2480">
        <f>ROUND(Table58[[#This Row],[AVGGIFT]],1)</f>
        <v>11.4</v>
      </c>
    </row>
    <row r="2481" spans="1:24" x14ac:dyDescent="0.35">
      <c r="A2481">
        <v>190412</v>
      </c>
      <c r="B2481" t="s">
        <v>49</v>
      </c>
      <c r="C2481" t="s">
        <v>109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  <c r="N2481">
        <f>VLOOKUP(Table58[[#This Row],[CONTROLN]],vlookup_table[],2,FALSE)</f>
        <v>2</v>
      </c>
      <c r="O2481">
        <f>VLOOKUP(Table58[[#This Row],[CONTROLN]],vlookup_table[],4,FALSE)</f>
        <v>610</v>
      </c>
      <c r="P2481" t="str">
        <f>VLOOKUP(Table58[[#This Row],[CONTROLN]],vlookup_table[],5,FALSE)</f>
        <v>S1</v>
      </c>
      <c r="Q2481">
        <f>VLOOKUP(Table58[[#This Row],[CONTROLN]],vlookup_table[],7,FALSE)</f>
        <v>20</v>
      </c>
      <c r="R2481">
        <f t="shared" si="114"/>
        <v>90</v>
      </c>
      <c r="S24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81" t="str">
        <f>IF(Table58[[#This Row],[GENDER]]="M","Hombre","Mujer")</f>
        <v>Mujer</v>
      </c>
      <c r="U2481" t="str">
        <f>_xlfn.CONCAT(Table58[[#This Row],[STATE]]," ", Table58[[#This Row],[DOMAIN]])</f>
        <v>CO S1</v>
      </c>
      <c r="V2481" s="2">
        <f t="shared" ca="1" si="115"/>
        <v>45915</v>
      </c>
      <c r="W2481" s="3">
        <f t="shared" ca="1" si="116"/>
        <v>45915.408431249998</v>
      </c>
      <c r="X2481">
        <f>ROUND(Table58[[#This Row],[AVGGIFT]],1)</f>
        <v>18.100000000000001</v>
      </c>
    </row>
    <row r="2482" spans="1:24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  <c r="N2482">
        <f>VLOOKUP(Table58[[#This Row],[CONTROLN]],vlookup_table[],2,FALSE)</f>
        <v>1</v>
      </c>
      <c r="O2482">
        <f>VLOOKUP(Table58[[#This Row],[CONTROLN]],vlookup_table[],4,FALSE)</f>
        <v>1909</v>
      </c>
      <c r="P2482" t="str">
        <f>VLOOKUP(Table58[[#This Row],[CONTROLN]],vlookup_table[],5,FALSE)</f>
        <v>C1</v>
      </c>
      <c r="Q2482">
        <f>VLOOKUP(Table58[[#This Row],[CONTROLN]],vlookup_table[],7,FALSE)</f>
        <v>15</v>
      </c>
      <c r="R2482">
        <f t="shared" si="114"/>
        <v>77</v>
      </c>
      <c r="S24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82" t="str">
        <f>IF(Table58[[#This Row],[GENDER]]="M","Hombre","Mujer")</f>
        <v>Hombre</v>
      </c>
      <c r="U2482" t="str">
        <f>_xlfn.CONCAT(Table58[[#This Row],[STATE]]," ", Table58[[#This Row],[DOMAIN]])</f>
        <v>IL C1</v>
      </c>
      <c r="V2482" s="2">
        <f t="shared" ca="1" si="115"/>
        <v>45915</v>
      </c>
      <c r="W2482" s="3">
        <f t="shared" ca="1" si="116"/>
        <v>45915.408431249998</v>
      </c>
      <c r="X2482">
        <f>ROUND(Table58[[#This Row],[AVGGIFT]],1)</f>
        <v>8.8000000000000007</v>
      </c>
    </row>
    <row r="2483" spans="1:24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  <c r="N2483">
        <f>VLOOKUP(Table58[[#This Row],[CONTROLN]],vlookup_table[],2,FALSE)</f>
        <v>1</v>
      </c>
      <c r="O2483">
        <f>VLOOKUP(Table58[[#This Row],[CONTROLN]],vlookup_table[],4,FALSE)</f>
        <v>1702</v>
      </c>
      <c r="P2483" t="str">
        <f>VLOOKUP(Table58[[#This Row],[CONTROLN]],vlookup_table[],5,FALSE)</f>
        <v/>
      </c>
      <c r="Q2483">
        <f>VLOOKUP(Table58[[#This Row],[CONTROLN]],vlookup_table[],7,FALSE)</f>
        <v>12</v>
      </c>
      <c r="R2483">
        <f t="shared" si="114"/>
        <v>80</v>
      </c>
      <c r="S248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83" t="str">
        <f>IF(Table58[[#This Row],[GENDER]]="M","Hombre","Mujer")</f>
        <v>Hombre</v>
      </c>
      <c r="U2483" t="str">
        <f>_xlfn.CONCAT(Table58[[#This Row],[STATE]]," ", Table58[[#This Row],[DOMAIN]])</f>
        <v xml:space="preserve">OR </v>
      </c>
      <c r="V2483" s="2">
        <f t="shared" ca="1" si="115"/>
        <v>45915</v>
      </c>
      <c r="W2483" s="3">
        <f t="shared" ca="1" si="116"/>
        <v>45915.408431249998</v>
      </c>
      <c r="X2483">
        <f>ROUND(Table58[[#This Row],[AVGGIFT]],1)</f>
        <v>5</v>
      </c>
    </row>
    <row r="2484" spans="1:24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  <c r="N2484">
        <f>VLOOKUP(Table58[[#This Row],[CONTROLN]],vlookup_table[],2,FALSE)</f>
        <v>1</v>
      </c>
      <c r="O2484">
        <f>VLOOKUP(Table58[[#This Row],[CONTROLN]],vlookup_table[],4,FALSE)</f>
        <v>2106</v>
      </c>
      <c r="P2484" t="str">
        <f>VLOOKUP(Table58[[#This Row],[CONTROLN]],vlookup_table[],5,FALSE)</f>
        <v>U1</v>
      </c>
      <c r="Q2484">
        <f>VLOOKUP(Table58[[#This Row],[CONTROLN]],vlookup_table[],7,FALSE)</f>
        <v>10</v>
      </c>
      <c r="R2484">
        <f t="shared" si="114"/>
        <v>76</v>
      </c>
      <c r="S24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484" t="str">
        <f>IF(Table58[[#This Row],[GENDER]]="M","Hombre","Mujer")</f>
        <v>Hombre</v>
      </c>
      <c r="U2484" t="str">
        <f>_xlfn.CONCAT(Table58[[#This Row],[STATE]]," ", Table58[[#This Row],[DOMAIN]])</f>
        <v>CA U1</v>
      </c>
      <c r="V2484" s="2">
        <f t="shared" ca="1" si="115"/>
        <v>45915</v>
      </c>
      <c r="W2484" s="3">
        <f t="shared" ca="1" si="116"/>
        <v>45915.408431249998</v>
      </c>
      <c r="X2484">
        <f>ROUND(Table58[[#This Row],[AVGGIFT]],1)</f>
        <v>15.4</v>
      </c>
    </row>
    <row r="2485" spans="1:24" x14ac:dyDescent="0.35">
      <c r="A2485">
        <v>188801</v>
      </c>
      <c r="B2485" t="s">
        <v>13</v>
      </c>
      <c r="C2485" t="s">
        <v>109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  <c r="N2485">
        <f>VLOOKUP(Table58[[#This Row],[CONTROLN]],vlookup_table[],2,FALSE)</f>
        <v>0</v>
      </c>
      <c r="O2485">
        <f>VLOOKUP(Table58[[#This Row],[CONTROLN]],vlookup_table[],4,FALSE)</f>
        <v>0</v>
      </c>
      <c r="P2485" t="str">
        <f>VLOOKUP(Table58[[#This Row],[CONTROLN]],vlookup_table[],5,FALSE)</f>
        <v>C2</v>
      </c>
      <c r="Q2485">
        <f>VLOOKUP(Table58[[#This Row],[CONTROLN]],vlookup_table[],7,FALSE)</f>
        <v>15</v>
      </c>
      <c r="R2485" t="str">
        <f t="shared" si="114"/>
        <v/>
      </c>
      <c r="S24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85" t="str">
        <f>IF(Table58[[#This Row],[GENDER]]="M","Hombre","Mujer")</f>
        <v>Mujer</v>
      </c>
      <c r="U2485" t="str">
        <f>_xlfn.CONCAT(Table58[[#This Row],[STATE]]," ", Table58[[#This Row],[DOMAIN]])</f>
        <v>FL C2</v>
      </c>
      <c r="V2485" s="2">
        <f t="shared" ca="1" si="115"/>
        <v>45915</v>
      </c>
      <c r="W2485" s="3">
        <f t="shared" ca="1" si="116"/>
        <v>45915.408431249998</v>
      </c>
      <c r="X2485">
        <f>ROUND(Table58[[#This Row],[AVGGIFT]],1)</f>
        <v>8.6</v>
      </c>
    </row>
    <row r="2486" spans="1:24" x14ac:dyDescent="0.35">
      <c r="A2486">
        <v>80960</v>
      </c>
      <c r="B2486" t="s">
        <v>36</v>
      </c>
      <c r="C2486" t="s">
        <v>14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  <c r="N2486">
        <f>VLOOKUP(Table58[[#This Row],[CONTROLN]],vlookup_table[],2,FALSE)</f>
        <v>2</v>
      </c>
      <c r="O2486">
        <f>VLOOKUP(Table58[[#This Row],[CONTROLN]],vlookup_table[],4,FALSE)</f>
        <v>2204</v>
      </c>
      <c r="P2486" t="str">
        <f>VLOOKUP(Table58[[#This Row],[CONTROLN]],vlookup_table[],5,FALSE)</f>
        <v>T2</v>
      </c>
      <c r="Q2486">
        <f>VLOOKUP(Table58[[#This Row],[CONTROLN]],vlookup_table[],7,FALSE)</f>
        <v>5</v>
      </c>
      <c r="R2486">
        <f t="shared" si="114"/>
        <v>75</v>
      </c>
      <c r="S24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86" t="str">
        <f>IF(Table58[[#This Row],[GENDER]]="M","Hombre","Mujer")</f>
        <v>Hombre</v>
      </c>
      <c r="U2486" t="str">
        <f>_xlfn.CONCAT(Table58[[#This Row],[STATE]]," ", Table58[[#This Row],[DOMAIN]])</f>
        <v>WI T2</v>
      </c>
      <c r="V2486" s="2">
        <f t="shared" ca="1" si="115"/>
        <v>45915</v>
      </c>
      <c r="W2486" s="3">
        <f t="shared" ca="1" si="116"/>
        <v>45915.408431249998</v>
      </c>
      <c r="X2486">
        <f>ROUND(Table58[[#This Row],[AVGGIFT]],1)</f>
        <v>4.8</v>
      </c>
    </row>
    <row r="2487" spans="1:24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  <c r="N2487">
        <f>VLOOKUP(Table58[[#This Row],[CONTROLN]],vlookup_table[],2,FALSE)</f>
        <v>0</v>
      </c>
      <c r="O2487">
        <f>VLOOKUP(Table58[[#This Row],[CONTROLN]],vlookup_table[],4,FALSE)</f>
        <v>3101</v>
      </c>
      <c r="P2487" t="str">
        <f>VLOOKUP(Table58[[#This Row],[CONTROLN]],vlookup_table[],5,FALSE)</f>
        <v>S1</v>
      </c>
      <c r="Q2487">
        <f>VLOOKUP(Table58[[#This Row],[CONTROLN]],vlookup_table[],7,FALSE)</f>
        <v>22</v>
      </c>
      <c r="R2487">
        <f t="shared" si="114"/>
        <v>66</v>
      </c>
      <c r="S24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87" t="str">
        <f>IF(Table58[[#This Row],[GENDER]]="M","Hombre","Mujer")</f>
        <v>Mujer</v>
      </c>
      <c r="U2487" t="str">
        <f>_xlfn.CONCAT(Table58[[#This Row],[STATE]]," ", Table58[[#This Row],[DOMAIN]])</f>
        <v>FL S1</v>
      </c>
      <c r="V2487" s="2">
        <f t="shared" ca="1" si="115"/>
        <v>45915</v>
      </c>
      <c r="W2487" s="3">
        <f t="shared" ca="1" si="116"/>
        <v>45915.408431249998</v>
      </c>
      <c r="X2487">
        <f>ROUND(Table58[[#This Row],[AVGGIFT]],1)</f>
        <v>13</v>
      </c>
    </row>
    <row r="2488" spans="1:24" x14ac:dyDescent="0.35">
      <c r="A2488">
        <v>80335</v>
      </c>
      <c r="B2488" t="s">
        <v>36</v>
      </c>
      <c r="C2488" t="s">
        <v>14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  <c r="N2488">
        <f>VLOOKUP(Table58[[#This Row],[CONTROLN]],vlookup_table[],2,FALSE)</f>
        <v>1</v>
      </c>
      <c r="O2488">
        <f>VLOOKUP(Table58[[#This Row],[CONTROLN]],vlookup_table[],4,FALSE)</f>
        <v>1101</v>
      </c>
      <c r="P2488" t="str">
        <f>VLOOKUP(Table58[[#This Row],[CONTROLN]],vlookup_table[],5,FALSE)</f>
        <v>C3</v>
      </c>
      <c r="Q2488">
        <f>VLOOKUP(Table58[[#This Row],[CONTROLN]],vlookup_table[],7,FALSE)</f>
        <v>5</v>
      </c>
      <c r="R2488">
        <f t="shared" si="114"/>
        <v>86</v>
      </c>
      <c r="S24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88" t="str">
        <f>IF(Table58[[#This Row],[GENDER]]="M","Hombre","Mujer")</f>
        <v>Hombre</v>
      </c>
      <c r="U2488" t="str">
        <f>_xlfn.CONCAT(Table58[[#This Row],[STATE]]," ", Table58[[#This Row],[DOMAIN]])</f>
        <v>WI C3</v>
      </c>
      <c r="V2488" s="2">
        <f t="shared" ca="1" si="115"/>
        <v>45915</v>
      </c>
      <c r="W2488" s="3">
        <f t="shared" ca="1" si="116"/>
        <v>45915.408431249998</v>
      </c>
      <c r="X2488">
        <f>ROUND(Table58[[#This Row],[AVGGIFT]],1)</f>
        <v>5.9</v>
      </c>
    </row>
    <row r="2489" spans="1:24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  <c r="N2489">
        <f>VLOOKUP(Table58[[#This Row],[CONTROLN]],vlookup_table[],2,FALSE)</f>
        <v>0</v>
      </c>
      <c r="O2489">
        <f>VLOOKUP(Table58[[#This Row],[CONTROLN]],vlookup_table[],4,FALSE)</f>
        <v>0</v>
      </c>
      <c r="P2489" t="str">
        <f>VLOOKUP(Table58[[#This Row],[CONTROLN]],vlookup_table[],5,FALSE)</f>
        <v>C1</v>
      </c>
      <c r="Q2489">
        <f>VLOOKUP(Table58[[#This Row],[CONTROLN]],vlookup_table[],7,FALSE)</f>
        <v>12</v>
      </c>
      <c r="R2489" t="str">
        <f t="shared" si="114"/>
        <v/>
      </c>
      <c r="S24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89" t="str">
        <f>IF(Table58[[#This Row],[GENDER]]="M","Hombre","Mujer")</f>
        <v>Mujer</v>
      </c>
      <c r="U2489" t="str">
        <f>_xlfn.CONCAT(Table58[[#This Row],[STATE]]," ", Table58[[#This Row],[DOMAIN]])</f>
        <v>WA C1</v>
      </c>
      <c r="V2489" s="2">
        <f t="shared" ca="1" si="115"/>
        <v>45915</v>
      </c>
      <c r="W2489" s="3">
        <f t="shared" ca="1" si="116"/>
        <v>45915.408431249998</v>
      </c>
      <c r="X2489">
        <f>ROUND(Table58[[#This Row],[AVGGIFT]],1)</f>
        <v>10</v>
      </c>
    </row>
    <row r="2490" spans="1:24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  <c r="N2490">
        <f>VLOOKUP(Table58[[#This Row],[CONTROLN]],vlookup_table[],2,FALSE)</f>
        <v>0</v>
      </c>
      <c r="O2490">
        <f>VLOOKUP(Table58[[#This Row],[CONTROLN]],vlookup_table[],4,FALSE)</f>
        <v>0</v>
      </c>
      <c r="P2490" t="str">
        <f>VLOOKUP(Table58[[#This Row],[CONTROLN]],vlookup_table[],5,FALSE)</f>
        <v>T2</v>
      </c>
      <c r="Q2490">
        <f>VLOOKUP(Table58[[#This Row],[CONTROLN]],vlookup_table[],7,FALSE)</f>
        <v>11</v>
      </c>
      <c r="R2490" t="str">
        <f t="shared" si="114"/>
        <v/>
      </c>
      <c r="S24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90" t="str">
        <f>IF(Table58[[#This Row],[GENDER]]="M","Hombre","Mujer")</f>
        <v>Mujer</v>
      </c>
      <c r="U2490" t="str">
        <f>_xlfn.CONCAT(Table58[[#This Row],[STATE]]," ", Table58[[#This Row],[DOMAIN]])</f>
        <v>CA T2</v>
      </c>
      <c r="V2490" s="2">
        <f t="shared" ca="1" si="115"/>
        <v>45915</v>
      </c>
      <c r="W2490" s="3">
        <f t="shared" ca="1" si="116"/>
        <v>45915.408431249998</v>
      </c>
      <c r="X2490">
        <f>ROUND(Table58[[#This Row],[AVGGIFT]],1)</f>
        <v>9.3000000000000007</v>
      </c>
    </row>
    <row r="2491" spans="1:24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  <c r="N2491">
        <f>VLOOKUP(Table58[[#This Row],[CONTROLN]],vlookup_table[],2,FALSE)</f>
        <v>0</v>
      </c>
      <c r="O2491">
        <f>VLOOKUP(Table58[[#This Row],[CONTROLN]],vlookup_table[],4,FALSE)</f>
        <v>3801</v>
      </c>
      <c r="P2491" t="str">
        <f>VLOOKUP(Table58[[#This Row],[CONTROLN]],vlookup_table[],5,FALSE)</f>
        <v>R2</v>
      </c>
      <c r="Q2491">
        <f>VLOOKUP(Table58[[#This Row],[CONTROLN]],vlookup_table[],7,FALSE)</f>
        <v>10</v>
      </c>
      <c r="R2491">
        <f t="shared" si="114"/>
        <v>59</v>
      </c>
      <c r="S24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91" t="str">
        <f>IF(Table58[[#This Row],[GENDER]]="M","Hombre","Mujer")</f>
        <v>Hombre</v>
      </c>
      <c r="U2491" t="str">
        <f>_xlfn.CONCAT(Table58[[#This Row],[STATE]]," ", Table58[[#This Row],[DOMAIN]])</f>
        <v>SD R2</v>
      </c>
      <c r="V2491" s="2">
        <f t="shared" ca="1" si="115"/>
        <v>45915</v>
      </c>
      <c r="W2491" s="3">
        <f t="shared" ca="1" si="116"/>
        <v>45915.408431249998</v>
      </c>
      <c r="X2491">
        <f>ROUND(Table58[[#This Row],[AVGGIFT]],1)</f>
        <v>5.9</v>
      </c>
    </row>
    <row r="2492" spans="1:24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  <c r="N2492">
        <f>VLOOKUP(Table58[[#This Row],[CONTROLN]],vlookup_table[],2,FALSE)</f>
        <v>2</v>
      </c>
      <c r="O2492">
        <f>VLOOKUP(Table58[[#This Row],[CONTROLN]],vlookup_table[],4,FALSE)</f>
        <v>2201</v>
      </c>
      <c r="P2492" t="str">
        <f>VLOOKUP(Table58[[#This Row],[CONTROLN]],vlookup_table[],5,FALSE)</f>
        <v>T2</v>
      </c>
      <c r="Q2492">
        <f>VLOOKUP(Table58[[#This Row],[CONTROLN]],vlookup_table[],7,FALSE)</f>
        <v>20</v>
      </c>
      <c r="R2492">
        <f t="shared" si="114"/>
        <v>75</v>
      </c>
      <c r="S24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492" t="str">
        <f>IF(Table58[[#This Row],[GENDER]]="M","Hombre","Mujer")</f>
        <v>Mujer</v>
      </c>
      <c r="U2492" t="str">
        <f>_xlfn.CONCAT(Table58[[#This Row],[STATE]]," ", Table58[[#This Row],[DOMAIN]])</f>
        <v>OK T2</v>
      </c>
      <c r="V2492" s="2">
        <f t="shared" ca="1" si="115"/>
        <v>45915</v>
      </c>
      <c r="W2492" s="3">
        <f t="shared" ca="1" si="116"/>
        <v>45915.408431249998</v>
      </c>
      <c r="X2492">
        <f>ROUND(Table58[[#This Row],[AVGGIFT]],1)</f>
        <v>12.5</v>
      </c>
    </row>
    <row r="2493" spans="1:24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  <c r="N2493">
        <f>VLOOKUP(Table58[[#This Row],[CONTROLN]],vlookup_table[],2,FALSE)</f>
        <v>0</v>
      </c>
      <c r="O2493">
        <f>VLOOKUP(Table58[[#This Row],[CONTROLN]],vlookup_table[],4,FALSE)</f>
        <v>0</v>
      </c>
      <c r="P2493" t="str">
        <f>VLOOKUP(Table58[[#This Row],[CONTROLN]],vlookup_table[],5,FALSE)</f>
        <v>R2</v>
      </c>
      <c r="Q2493">
        <f>VLOOKUP(Table58[[#This Row],[CONTROLN]],vlookup_table[],7,FALSE)</f>
        <v>10</v>
      </c>
      <c r="R2493" t="str">
        <f t="shared" si="114"/>
        <v/>
      </c>
      <c r="S24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93" t="str">
        <f>IF(Table58[[#This Row],[GENDER]]="M","Hombre","Mujer")</f>
        <v>Mujer</v>
      </c>
      <c r="U2493" t="str">
        <f>_xlfn.CONCAT(Table58[[#This Row],[STATE]]," ", Table58[[#This Row],[DOMAIN]])</f>
        <v>GA R2</v>
      </c>
      <c r="V2493" s="2">
        <f t="shared" ca="1" si="115"/>
        <v>45915</v>
      </c>
      <c r="W2493" s="3">
        <f t="shared" ca="1" si="116"/>
        <v>45915.408431249998</v>
      </c>
      <c r="X2493">
        <f>ROUND(Table58[[#This Row],[AVGGIFT]],1)</f>
        <v>9.6999999999999993</v>
      </c>
    </row>
    <row r="2494" spans="1:24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  <c r="N2494">
        <f>VLOOKUP(Table58[[#This Row],[CONTROLN]],vlookup_table[],2,FALSE)</f>
        <v>1</v>
      </c>
      <c r="O2494">
        <f>VLOOKUP(Table58[[#This Row],[CONTROLN]],vlookup_table[],4,FALSE)</f>
        <v>0</v>
      </c>
      <c r="P2494" t="str">
        <f>VLOOKUP(Table58[[#This Row],[CONTROLN]],vlookup_table[],5,FALSE)</f>
        <v/>
      </c>
      <c r="Q2494">
        <f>VLOOKUP(Table58[[#This Row],[CONTROLN]],vlookup_table[],7,FALSE)</f>
        <v>10</v>
      </c>
      <c r="R2494" t="str">
        <f t="shared" si="114"/>
        <v/>
      </c>
      <c r="S249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494" t="str">
        <f>IF(Table58[[#This Row],[GENDER]]="M","Hombre","Mujer")</f>
        <v>Hombre</v>
      </c>
      <c r="U2494" t="str">
        <f>_xlfn.CONCAT(Table58[[#This Row],[STATE]]," ", Table58[[#This Row],[DOMAIN]])</f>
        <v xml:space="preserve">CT </v>
      </c>
      <c r="V2494" s="2">
        <f t="shared" ca="1" si="115"/>
        <v>45915</v>
      </c>
      <c r="W2494" s="3">
        <f t="shared" ca="1" si="116"/>
        <v>45915.408431249998</v>
      </c>
      <c r="X2494">
        <f>ROUND(Table58[[#This Row],[AVGGIFT]],1)</f>
        <v>8.5</v>
      </c>
    </row>
    <row r="2495" spans="1:24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  <c r="N2495">
        <f>VLOOKUP(Table58[[#This Row],[CONTROLN]],vlookup_table[],2,FALSE)</f>
        <v>0</v>
      </c>
      <c r="O2495">
        <f>VLOOKUP(Table58[[#This Row],[CONTROLN]],vlookup_table[],4,FALSE)</f>
        <v>601</v>
      </c>
      <c r="P2495" t="str">
        <f>VLOOKUP(Table58[[#This Row],[CONTROLN]],vlookup_table[],5,FALSE)</f>
        <v>C2</v>
      </c>
      <c r="Q2495">
        <f>VLOOKUP(Table58[[#This Row],[CONTROLN]],vlookup_table[],7,FALSE)</f>
        <v>20</v>
      </c>
      <c r="R2495">
        <f t="shared" si="114"/>
        <v>91</v>
      </c>
      <c r="S24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495" t="str">
        <f>IF(Table58[[#This Row],[GENDER]]="M","Hombre","Mujer")</f>
        <v>Mujer</v>
      </c>
      <c r="U2495" t="str">
        <f>_xlfn.CONCAT(Table58[[#This Row],[STATE]]," ", Table58[[#This Row],[DOMAIN]])</f>
        <v>CA C2</v>
      </c>
      <c r="V2495" s="2">
        <f t="shared" ca="1" si="115"/>
        <v>45915</v>
      </c>
      <c r="W2495" s="3">
        <f t="shared" ca="1" si="116"/>
        <v>45915.408431249998</v>
      </c>
      <c r="X2495">
        <f>ROUND(Table58[[#This Row],[AVGGIFT]],1)</f>
        <v>18</v>
      </c>
    </row>
    <row r="2496" spans="1:24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  <c r="N2496">
        <f>VLOOKUP(Table58[[#This Row],[CONTROLN]],vlookup_table[],2,FALSE)</f>
        <v>0</v>
      </c>
      <c r="O2496">
        <f>VLOOKUP(Table58[[#This Row],[CONTROLN]],vlookup_table[],4,FALSE)</f>
        <v>1411</v>
      </c>
      <c r="P2496" t="str">
        <f>VLOOKUP(Table58[[#This Row],[CONTROLN]],vlookup_table[],5,FALSE)</f>
        <v>S1</v>
      </c>
      <c r="Q2496">
        <f>VLOOKUP(Table58[[#This Row],[CONTROLN]],vlookup_table[],7,FALSE)</f>
        <v>100</v>
      </c>
      <c r="R2496">
        <f t="shared" si="114"/>
        <v>82</v>
      </c>
      <c r="S24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96" t="str">
        <f>IF(Table58[[#This Row],[GENDER]]="M","Hombre","Mujer")</f>
        <v>Mujer</v>
      </c>
      <c r="U2496" t="str">
        <f>_xlfn.CONCAT(Table58[[#This Row],[STATE]]," ", Table58[[#This Row],[DOMAIN]])</f>
        <v>SC S1</v>
      </c>
      <c r="V2496" s="2">
        <f t="shared" ca="1" si="115"/>
        <v>45915</v>
      </c>
      <c r="W2496" s="3">
        <f t="shared" ca="1" si="116"/>
        <v>45915.408431249998</v>
      </c>
      <c r="X2496">
        <f>ROUND(Table58[[#This Row],[AVGGIFT]],1)</f>
        <v>13</v>
      </c>
    </row>
    <row r="2497" spans="1:24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  <c r="N2497">
        <f>VLOOKUP(Table58[[#This Row],[CONTROLN]],vlookup_table[],2,FALSE)</f>
        <v>1</v>
      </c>
      <c r="O2497">
        <f>VLOOKUP(Table58[[#This Row],[CONTROLN]],vlookup_table[],4,FALSE)</f>
        <v>1301</v>
      </c>
      <c r="P2497" t="str">
        <f>VLOOKUP(Table58[[#This Row],[CONTROLN]],vlookup_table[],5,FALSE)</f>
        <v>S2</v>
      </c>
      <c r="Q2497">
        <f>VLOOKUP(Table58[[#This Row],[CONTROLN]],vlookup_table[],7,FALSE)</f>
        <v>10</v>
      </c>
      <c r="R2497">
        <f t="shared" si="114"/>
        <v>84</v>
      </c>
      <c r="S24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97" t="str">
        <f>IF(Table58[[#This Row],[GENDER]]="M","Hombre","Mujer")</f>
        <v>Hombre</v>
      </c>
      <c r="U2497" t="str">
        <f>_xlfn.CONCAT(Table58[[#This Row],[STATE]]," ", Table58[[#This Row],[DOMAIN]])</f>
        <v>MI S2</v>
      </c>
      <c r="V2497" s="2">
        <f t="shared" ca="1" si="115"/>
        <v>45915</v>
      </c>
      <c r="W2497" s="3">
        <f t="shared" ca="1" si="116"/>
        <v>45915.408431249998</v>
      </c>
      <c r="X2497">
        <f>ROUND(Table58[[#This Row],[AVGGIFT]],1)</f>
        <v>7.3</v>
      </c>
    </row>
    <row r="2498" spans="1:24" x14ac:dyDescent="0.35">
      <c r="A2498">
        <v>177458</v>
      </c>
      <c r="B2498" t="s">
        <v>51</v>
      </c>
      <c r="C2498" t="s">
        <v>109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  <c r="N2498">
        <f>VLOOKUP(Table58[[#This Row],[CONTROLN]],vlookup_table[],2,FALSE)</f>
        <v>0</v>
      </c>
      <c r="O2498">
        <f>VLOOKUP(Table58[[#This Row],[CONTROLN]],vlookup_table[],4,FALSE)</f>
        <v>0</v>
      </c>
      <c r="P2498" t="str">
        <f>VLOOKUP(Table58[[#This Row],[CONTROLN]],vlookup_table[],5,FALSE)</f>
        <v>R2</v>
      </c>
      <c r="Q2498">
        <f>VLOOKUP(Table58[[#This Row],[CONTROLN]],vlookup_table[],7,FALSE)</f>
        <v>6</v>
      </c>
      <c r="R2498" t="str">
        <f t="shared" ref="R2498:R2561" si="117">IF(OR(O2498="",O2498=0),"",(1997-(1900+INT(O2498/100)))-IF(MOD(O2498,100)&gt;6,1,0))</f>
        <v/>
      </c>
      <c r="S24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498" t="str">
        <f>IF(Table58[[#This Row],[GENDER]]="M","Hombre","Mujer")</f>
        <v>Mujer</v>
      </c>
      <c r="U2498" t="str">
        <f>_xlfn.CONCAT(Table58[[#This Row],[STATE]]," ", Table58[[#This Row],[DOMAIN]])</f>
        <v>OR R2</v>
      </c>
      <c r="V2498" s="2">
        <f t="shared" ref="V2498:V2561" ca="1" si="118">TODAY()</f>
        <v>45915</v>
      </c>
      <c r="W2498" s="3">
        <f t="shared" ref="W2498:W2561" ca="1" si="119">NOW()</f>
        <v>45915.408431249998</v>
      </c>
      <c r="X2498">
        <f>ROUND(Table58[[#This Row],[AVGGIFT]],1)</f>
        <v>9.9</v>
      </c>
    </row>
    <row r="2499" spans="1:24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  <c r="N2499">
        <f>VLOOKUP(Table58[[#This Row],[CONTROLN]],vlookup_table[],2,FALSE)</f>
        <v>0</v>
      </c>
      <c r="O2499">
        <f>VLOOKUP(Table58[[#This Row],[CONTROLN]],vlookup_table[],4,FALSE)</f>
        <v>3307</v>
      </c>
      <c r="P2499" t="str">
        <f>VLOOKUP(Table58[[#This Row],[CONTROLN]],vlookup_table[],5,FALSE)</f>
        <v>S2</v>
      </c>
      <c r="Q2499">
        <f>VLOOKUP(Table58[[#This Row],[CONTROLN]],vlookup_table[],7,FALSE)</f>
        <v>10</v>
      </c>
      <c r="R2499">
        <f t="shared" si="117"/>
        <v>63</v>
      </c>
      <c r="S24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499" t="str">
        <f>IF(Table58[[#This Row],[GENDER]]="M","Hombre","Mujer")</f>
        <v>Mujer</v>
      </c>
      <c r="U2499" t="str">
        <f>_xlfn.CONCAT(Table58[[#This Row],[STATE]]," ", Table58[[#This Row],[DOMAIN]])</f>
        <v>MO S2</v>
      </c>
      <c r="V2499" s="2">
        <f t="shared" ca="1" si="118"/>
        <v>45915</v>
      </c>
      <c r="W2499" s="3">
        <f t="shared" ca="1" si="119"/>
        <v>45915.408431249998</v>
      </c>
      <c r="X2499">
        <f>ROUND(Table58[[#This Row],[AVGGIFT]],1)</f>
        <v>8.6</v>
      </c>
    </row>
    <row r="2500" spans="1:24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  <c r="N2500">
        <f>VLOOKUP(Table58[[#This Row],[CONTROLN]],vlookup_table[],2,FALSE)</f>
        <v>0</v>
      </c>
      <c r="O2500">
        <f>VLOOKUP(Table58[[#This Row],[CONTROLN]],vlookup_table[],4,FALSE)</f>
        <v>2112</v>
      </c>
      <c r="P2500" t="str">
        <f>VLOOKUP(Table58[[#This Row],[CONTROLN]],vlookup_table[],5,FALSE)</f>
        <v>S2</v>
      </c>
      <c r="Q2500">
        <f>VLOOKUP(Table58[[#This Row],[CONTROLN]],vlookup_table[],7,FALSE)</f>
        <v>5</v>
      </c>
      <c r="R2500">
        <f t="shared" si="117"/>
        <v>75</v>
      </c>
      <c r="S25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00" t="str">
        <f>IF(Table58[[#This Row],[GENDER]]="M","Hombre","Mujer")</f>
        <v>Hombre</v>
      </c>
      <c r="U2500" t="str">
        <f>_xlfn.CONCAT(Table58[[#This Row],[STATE]]," ", Table58[[#This Row],[DOMAIN]])</f>
        <v>CA S2</v>
      </c>
      <c r="V2500" s="2">
        <f t="shared" ca="1" si="118"/>
        <v>45915</v>
      </c>
      <c r="W2500" s="3">
        <f t="shared" ca="1" si="119"/>
        <v>45915.408431249998</v>
      </c>
      <c r="X2500">
        <f>ROUND(Table58[[#This Row],[AVGGIFT]],1)</f>
        <v>4.5999999999999996</v>
      </c>
    </row>
    <row r="2501" spans="1:24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  <c r="N2501">
        <f>VLOOKUP(Table58[[#This Row],[CONTROLN]],vlookup_table[],2,FALSE)</f>
        <v>0</v>
      </c>
      <c r="O2501">
        <f>VLOOKUP(Table58[[#This Row],[CONTROLN]],vlookup_table[],4,FALSE)</f>
        <v>0</v>
      </c>
      <c r="P2501" t="str">
        <f>VLOOKUP(Table58[[#This Row],[CONTROLN]],vlookup_table[],5,FALSE)</f>
        <v>U1</v>
      </c>
      <c r="Q2501">
        <f>VLOOKUP(Table58[[#This Row],[CONTROLN]],vlookup_table[],7,FALSE)</f>
        <v>10</v>
      </c>
      <c r="R2501" t="str">
        <f t="shared" si="117"/>
        <v/>
      </c>
      <c r="S25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01" t="str">
        <f>IF(Table58[[#This Row],[GENDER]]="M","Hombre","Mujer")</f>
        <v>Mujer</v>
      </c>
      <c r="U2501" t="str">
        <f>_xlfn.CONCAT(Table58[[#This Row],[STATE]]," ", Table58[[#This Row],[DOMAIN]])</f>
        <v>TX U1</v>
      </c>
      <c r="V2501" s="2">
        <f t="shared" ca="1" si="118"/>
        <v>45915</v>
      </c>
      <c r="W2501" s="3">
        <f t="shared" ca="1" si="119"/>
        <v>45915.408431249998</v>
      </c>
      <c r="X2501">
        <f>ROUND(Table58[[#This Row],[AVGGIFT]],1)</f>
        <v>8</v>
      </c>
    </row>
    <row r="2502" spans="1:24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  <c r="N2502">
        <f>VLOOKUP(Table58[[#This Row],[CONTROLN]],vlookup_table[],2,FALSE)</f>
        <v>1</v>
      </c>
      <c r="O2502">
        <f>VLOOKUP(Table58[[#This Row],[CONTROLN]],vlookup_table[],4,FALSE)</f>
        <v>3201</v>
      </c>
      <c r="P2502" t="str">
        <f>VLOOKUP(Table58[[#This Row],[CONTROLN]],vlookup_table[],5,FALSE)</f>
        <v>T1</v>
      </c>
      <c r="Q2502">
        <f>VLOOKUP(Table58[[#This Row],[CONTROLN]],vlookup_table[],7,FALSE)</f>
        <v>20</v>
      </c>
      <c r="R2502">
        <f t="shared" si="117"/>
        <v>65</v>
      </c>
      <c r="S25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02" t="str">
        <f>IF(Table58[[#This Row],[GENDER]]="M","Hombre","Mujer")</f>
        <v>Hombre</v>
      </c>
      <c r="U2502" t="str">
        <f>_xlfn.CONCAT(Table58[[#This Row],[STATE]]," ", Table58[[#This Row],[DOMAIN]])</f>
        <v>OR T1</v>
      </c>
      <c r="V2502" s="2">
        <f t="shared" ca="1" si="118"/>
        <v>45915</v>
      </c>
      <c r="W2502" s="3">
        <f t="shared" ca="1" si="119"/>
        <v>45915.408431249998</v>
      </c>
      <c r="X2502">
        <f>ROUND(Table58[[#This Row],[AVGGIFT]],1)</f>
        <v>15</v>
      </c>
    </row>
    <row r="2503" spans="1:24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  <c r="N2503">
        <f>VLOOKUP(Table58[[#This Row],[CONTROLN]],vlookup_table[],2,FALSE)</f>
        <v>0</v>
      </c>
      <c r="O2503">
        <f>VLOOKUP(Table58[[#This Row],[CONTROLN]],vlookup_table[],4,FALSE)</f>
        <v>0</v>
      </c>
      <c r="P2503" t="str">
        <f>VLOOKUP(Table58[[#This Row],[CONTROLN]],vlookup_table[],5,FALSE)</f>
        <v>T2</v>
      </c>
      <c r="Q2503">
        <f>VLOOKUP(Table58[[#This Row],[CONTROLN]],vlookup_table[],7,FALSE)</f>
        <v>8</v>
      </c>
      <c r="R2503" t="str">
        <f t="shared" si="117"/>
        <v/>
      </c>
      <c r="S25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03" t="str">
        <f>IF(Table58[[#This Row],[GENDER]]="M","Hombre","Mujer")</f>
        <v>Mujer</v>
      </c>
      <c r="U2503" t="str">
        <f>_xlfn.CONCAT(Table58[[#This Row],[STATE]]," ", Table58[[#This Row],[DOMAIN]])</f>
        <v>CA T2</v>
      </c>
      <c r="V2503" s="2">
        <f t="shared" ca="1" si="118"/>
        <v>45915</v>
      </c>
      <c r="W2503" s="3">
        <f t="shared" ca="1" si="119"/>
        <v>45915.408431249998</v>
      </c>
      <c r="X2503">
        <f>ROUND(Table58[[#This Row],[AVGGIFT]],1)</f>
        <v>6.3</v>
      </c>
    </row>
    <row r="2504" spans="1:24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  <c r="N2504">
        <f>VLOOKUP(Table58[[#This Row],[CONTROLN]],vlookup_table[],2,FALSE)</f>
        <v>2</v>
      </c>
      <c r="O2504">
        <f>VLOOKUP(Table58[[#This Row],[CONTROLN]],vlookup_table[],4,FALSE)</f>
        <v>0</v>
      </c>
      <c r="P2504" t="str">
        <f>VLOOKUP(Table58[[#This Row],[CONTROLN]],vlookup_table[],5,FALSE)</f>
        <v>S1</v>
      </c>
      <c r="Q2504">
        <f>VLOOKUP(Table58[[#This Row],[CONTROLN]],vlookup_table[],7,FALSE)</f>
        <v>12</v>
      </c>
      <c r="R2504" t="str">
        <f t="shared" si="117"/>
        <v/>
      </c>
      <c r="S25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04" t="str">
        <f>IF(Table58[[#This Row],[GENDER]]="M","Hombre","Mujer")</f>
        <v>Mujer</v>
      </c>
      <c r="U2504" t="str">
        <f>_xlfn.CONCAT(Table58[[#This Row],[STATE]]," ", Table58[[#This Row],[DOMAIN]])</f>
        <v>WA S1</v>
      </c>
      <c r="V2504" s="2">
        <f t="shared" ca="1" si="118"/>
        <v>45915</v>
      </c>
      <c r="W2504" s="3">
        <f t="shared" ca="1" si="119"/>
        <v>45915.408431249998</v>
      </c>
      <c r="X2504">
        <f>ROUND(Table58[[#This Row],[AVGGIFT]],1)</f>
        <v>8.6</v>
      </c>
    </row>
    <row r="2505" spans="1:24" x14ac:dyDescent="0.35">
      <c r="A2505">
        <v>187082</v>
      </c>
      <c r="B2505" t="s">
        <v>18</v>
      </c>
      <c r="C2505" t="s">
        <v>17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  <c r="N2505">
        <f>VLOOKUP(Table58[[#This Row],[CONTROLN]],vlookup_table[],2,FALSE)</f>
        <v>2</v>
      </c>
      <c r="O2505">
        <f>VLOOKUP(Table58[[#This Row],[CONTROLN]],vlookup_table[],4,FALSE)</f>
        <v>2001</v>
      </c>
      <c r="P2505" t="str">
        <f>VLOOKUP(Table58[[#This Row],[CONTROLN]],vlookup_table[],5,FALSE)</f>
        <v>R2</v>
      </c>
      <c r="Q2505">
        <f>VLOOKUP(Table58[[#This Row],[CONTROLN]],vlookup_table[],7,FALSE)</f>
        <v>8</v>
      </c>
      <c r="R2505">
        <f t="shared" si="117"/>
        <v>77</v>
      </c>
      <c r="S25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05" t="str">
        <f>IF(Table58[[#This Row],[GENDER]]="M","Hombre","Mujer")</f>
        <v>Mujer</v>
      </c>
      <c r="U2505" t="str">
        <f>_xlfn.CONCAT(Table58[[#This Row],[STATE]]," ", Table58[[#This Row],[DOMAIN]])</f>
        <v>NC R2</v>
      </c>
      <c r="V2505" s="2">
        <f t="shared" ca="1" si="118"/>
        <v>45915</v>
      </c>
      <c r="W2505" s="3">
        <f t="shared" ca="1" si="119"/>
        <v>45915.408431249998</v>
      </c>
      <c r="X2505">
        <f>ROUND(Table58[[#This Row],[AVGGIFT]],1)</f>
        <v>7.9</v>
      </c>
    </row>
    <row r="2506" spans="1:24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  <c r="N2506">
        <f>VLOOKUP(Table58[[#This Row],[CONTROLN]],vlookup_table[],2,FALSE)</f>
        <v>1</v>
      </c>
      <c r="O2506">
        <f>VLOOKUP(Table58[[#This Row],[CONTROLN]],vlookup_table[],4,FALSE)</f>
        <v>6001</v>
      </c>
      <c r="P2506" t="str">
        <f>VLOOKUP(Table58[[#This Row],[CONTROLN]],vlookup_table[],5,FALSE)</f>
        <v>T2</v>
      </c>
      <c r="Q2506">
        <f>VLOOKUP(Table58[[#This Row],[CONTROLN]],vlookup_table[],7,FALSE)</f>
        <v>15</v>
      </c>
      <c r="R2506">
        <f t="shared" si="117"/>
        <v>37</v>
      </c>
      <c r="S25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06" t="str">
        <f>IF(Table58[[#This Row],[GENDER]]="M","Hombre","Mujer")</f>
        <v>Hombre</v>
      </c>
      <c r="U2506" t="str">
        <f>_xlfn.CONCAT(Table58[[#This Row],[STATE]]," ", Table58[[#This Row],[DOMAIN]])</f>
        <v>CA T2</v>
      </c>
      <c r="V2506" s="2">
        <f t="shared" ca="1" si="118"/>
        <v>45915</v>
      </c>
      <c r="W2506" s="3">
        <f t="shared" ca="1" si="119"/>
        <v>45915.408431249998</v>
      </c>
      <c r="X2506">
        <f>ROUND(Table58[[#This Row],[AVGGIFT]],1)</f>
        <v>20</v>
      </c>
    </row>
    <row r="2507" spans="1:24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  <c r="N2507">
        <f>VLOOKUP(Table58[[#This Row],[CONTROLN]],vlookup_table[],2,FALSE)</f>
        <v>1</v>
      </c>
      <c r="O2507">
        <f>VLOOKUP(Table58[[#This Row],[CONTROLN]],vlookup_table[],4,FALSE)</f>
        <v>6001</v>
      </c>
      <c r="P2507" t="str">
        <f>VLOOKUP(Table58[[#This Row],[CONTROLN]],vlookup_table[],5,FALSE)</f>
        <v>R2</v>
      </c>
      <c r="Q2507">
        <f>VLOOKUP(Table58[[#This Row],[CONTROLN]],vlookup_table[],7,FALSE)</f>
        <v>10</v>
      </c>
      <c r="R2507">
        <f t="shared" si="117"/>
        <v>37</v>
      </c>
      <c r="S25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07" t="str">
        <f>IF(Table58[[#This Row],[GENDER]]="M","Hombre","Mujer")</f>
        <v>Hombre</v>
      </c>
      <c r="U2507" t="str">
        <f>_xlfn.CONCAT(Table58[[#This Row],[STATE]]," ", Table58[[#This Row],[DOMAIN]])</f>
        <v>MI R2</v>
      </c>
      <c r="V2507" s="2">
        <f t="shared" ca="1" si="118"/>
        <v>45915</v>
      </c>
      <c r="W2507" s="3">
        <f t="shared" ca="1" si="119"/>
        <v>45915.408431249998</v>
      </c>
      <c r="X2507">
        <f>ROUND(Table58[[#This Row],[AVGGIFT]],1)</f>
        <v>8.1</v>
      </c>
    </row>
    <row r="2508" spans="1:24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  <c r="N2508">
        <f>VLOOKUP(Table58[[#This Row],[CONTROLN]],vlookup_table[],2,FALSE)</f>
        <v>0</v>
      </c>
      <c r="O2508">
        <f>VLOOKUP(Table58[[#This Row],[CONTROLN]],vlookup_table[],4,FALSE)</f>
        <v>4601</v>
      </c>
      <c r="P2508" t="str">
        <f>VLOOKUP(Table58[[#This Row],[CONTROLN]],vlookup_table[],5,FALSE)</f>
        <v>R2</v>
      </c>
      <c r="Q2508">
        <f>VLOOKUP(Table58[[#This Row],[CONTROLN]],vlookup_table[],7,FALSE)</f>
        <v>15</v>
      </c>
      <c r="R2508">
        <f t="shared" si="117"/>
        <v>51</v>
      </c>
      <c r="S25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08" t="str">
        <f>IF(Table58[[#This Row],[GENDER]]="M","Hombre","Mujer")</f>
        <v>Mujer</v>
      </c>
      <c r="U2508" t="str">
        <f>_xlfn.CONCAT(Table58[[#This Row],[STATE]]," ", Table58[[#This Row],[DOMAIN]])</f>
        <v>KS R2</v>
      </c>
      <c r="V2508" s="2">
        <f t="shared" ca="1" si="118"/>
        <v>45915</v>
      </c>
      <c r="W2508" s="3">
        <f t="shared" ca="1" si="119"/>
        <v>45915.408431249998</v>
      </c>
      <c r="X2508">
        <f>ROUND(Table58[[#This Row],[AVGGIFT]],1)</f>
        <v>20</v>
      </c>
    </row>
    <row r="2509" spans="1:24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  <c r="N2509">
        <f>VLOOKUP(Table58[[#This Row],[CONTROLN]],vlookup_table[],2,FALSE)</f>
        <v>2</v>
      </c>
      <c r="O2509">
        <f>VLOOKUP(Table58[[#This Row],[CONTROLN]],vlookup_table[],4,FALSE)</f>
        <v>1601</v>
      </c>
      <c r="P2509" t="str">
        <f>VLOOKUP(Table58[[#This Row],[CONTROLN]],vlookup_table[],5,FALSE)</f>
        <v>R2</v>
      </c>
      <c r="Q2509">
        <f>VLOOKUP(Table58[[#This Row],[CONTROLN]],vlookup_table[],7,FALSE)</f>
        <v>10</v>
      </c>
      <c r="R2509">
        <f t="shared" si="117"/>
        <v>81</v>
      </c>
      <c r="S25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09" t="str">
        <f>IF(Table58[[#This Row],[GENDER]]="M","Hombre","Mujer")</f>
        <v>Mujer</v>
      </c>
      <c r="U2509" t="str">
        <f>_xlfn.CONCAT(Table58[[#This Row],[STATE]]," ", Table58[[#This Row],[DOMAIN]])</f>
        <v>FL R2</v>
      </c>
      <c r="V2509" s="2">
        <f t="shared" ca="1" si="118"/>
        <v>45915</v>
      </c>
      <c r="W2509" s="3">
        <f t="shared" ca="1" si="119"/>
        <v>45915.408431249998</v>
      </c>
      <c r="X2509">
        <f>ROUND(Table58[[#This Row],[AVGGIFT]],1)</f>
        <v>25</v>
      </c>
    </row>
    <row r="2510" spans="1:24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  <c r="N2510">
        <f>VLOOKUP(Table58[[#This Row],[CONTROLN]],vlookup_table[],2,FALSE)</f>
        <v>0</v>
      </c>
      <c r="O2510">
        <f>VLOOKUP(Table58[[#This Row],[CONTROLN]],vlookup_table[],4,FALSE)</f>
        <v>3005</v>
      </c>
      <c r="P2510" t="str">
        <f>VLOOKUP(Table58[[#This Row],[CONTROLN]],vlookup_table[],5,FALSE)</f>
        <v>C1</v>
      </c>
      <c r="Q2510">
        <f>VLOOKUP(Table58[[#This Row],[CONTROLN]],vlookup_table[],7,FALSE)</f>
        <v>10</v>
      </c>
      <c r="R2510">
        <f t="shared" si="117"/>
        <v>67</v>
      </c>
      <c r="S25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10" t="str">
        <f>IF(Table58[[#This Row],[GENDER]]="M","Hombre","Mujer")</f>
        <v>Mujer</v>
      </c>
      <c r="U2510" t="str">
        <f>_xlfn.CONCAT(Table58[[#This Row],[STATE]]," ", Table58[[#This Row],[DOMAIN]])</f>
        <v>CA C1</v>
      </c>
      <c r="V2510" s="2">
        <f t="shared" ca="1" si="118"/>
        <v>45915</v>
      </c>
      <c r="W2510" s="3">
        <f t="shared" ca="1" si="119"/>
        <v>45915.408431249998</v>
      </c>
      <c r="X2510">
        <f>ROUND(Table58[[#This Row],[AVGGIFT]],1)</f>
        <v>9</v>
      </c>
    </row>
    <row r="2511" spans="1:24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  <c r="N2511">
        <f>VLOOKUP(Table58[[#This Row],[CONTROLN]],vlookup_table[],2,FALSE)</f>
        <v>1</v>
      </c>
      <c r="O2511">
        <f>VLOOKUP(Table58[[#This Row],[CONTROLN]],vlookup_table[],4,FALSE)</f>
        <v>0</v>
      </c>
      <c r="P2511" t="str">
        <f>VLOOKUP(Table58[[#This Row],[CONTROLN]],vlookup_table[],5,FALSE)</f>
        <v>S2</v>
      </c>
      <c r="Q2511">
        <f>VLOOKUP(Table58[[#This Row],[CONTROLN]],vlookup_table[],7,FALSE)</f>
        <v>16</v>
      </c>
      <c r="R2511" t="str">
        <f t="shared" si="117"/>
        <v/>
      </c>
      <c r="S25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11" t="str">
        <f>IF(Table58[[#This Row],[GENDER]]="M","Hombre","Mujer")</f>
        <v>Hombre</v>
      </c>
      <c r="U2511" t="str">
        <f>_xlfn.CONCAT(Table58[[#This Row],[STATE]]," ", Table58[[#This Row],[DOMAIN]])</f>
        <v>CA S2</v>
      </c>
      <c r="V2511" s="2">
        <f t="shared" ca="1" si="118"/>
        <v>45915</v>
      </c>
      <c r="W2511" s="3">
        <f t="shared" ca="1" si="119"/>
        <v>45915.408431249998</v>
      </c>
      <c r="X2511">
        <f>ROUND(Table58[[#This Row],[AVGGIFT]],1)</f>
        <v>12.4</v>
      </c>
    </row>
    <row r="2512" spans="1:24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  <c r="N2512">
        <f>VLOOKUP(Table58[[#This Row],[CONTROLN]],vlookup_table[],2,FALSE)</f>
        <v>2</v>
      </c>
      <c r="O2512">
        <f>VLOOKUP(Table58[[#This Row],[CONTROLN]],vlookup_table[],4,FALSE)</f>
        <v>2801</v>
      </c>
      <c r="P2512" t="str">
        <f>VLOOKUP(Table58[[#This Row],[CONTROLN]],vlookup_table[],5,FALSE)</f>
        <v>T2</v>
      </c>
      <c r="Q2512">
        <f>VLOOKUP(Table58[[#This Row],[CONTROLN]],vlookup_table[],7,FALSE)</f>
        <v>8</v>
      </c>
      <c r="R2512">
        <f t="shared" si="117"/>
        <v>69</v>
      </c>
      <c r="S25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12" t="str">
        <f>IF(Table58[[#This Row],[GENDER]]="M","Hombre","Mujer")</f>
        <v>Hombre</v>
      </c>
      <c r="U2512" t="str">
        <f>_xlfn.CONCAT(Table58[[#This Row],[STATE]]," ", Table58[[#This Row],[DOMAIN]])</f>
        <v>NV T2</v>
      </c>
      <c r="V2512" s="2">
        <f t="shared" ca="1" si="118"/>
        <v>45915</v>
      </c>
      <c r="W2512" s="3">
        <f t="shared" ca="1" si="119"/>
        <v>45915.408431249998</v>
      </c>
      <c r="X2512">
        <f>ROUND(Table58[[#This Row],[AVGGIFT]],1)</f>
        <v>8.3000000000000007</v>
      </c>
    </row>
    <row r="2513" spans="1:24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  <c r="N2513">
        <f>VLOOKUP(Table58[[#This Row],[CONTROLN]],vlookup_table[],2,FALSE)</f>
        <v>0</v>
      </c>
      <c r="O2513">
        <f>VLOOKUP(Table58[[#This Row],[CONTROLN]],vlookup_table[],4,FALSE)</f>
        <v>5001</v>
      </c>
      <c r="P2513" t="str">
        <f>VLOOKUP(Table58[[#This Row],[CONTROLN]],vlookup_table[],5,FALSE)</f>
        <v>S1</v>
      </c>
      <c r="Q2513">
        <f>VLOOKUP(Table58[[#This Row],[CONTROLN]],vlookup_table[],7,FALSE)</f>
        <v>5</v>
      </c>
      <c r="R2513">
        <f t="shared" si="117"/>
        <v>47</v>
      </c>
      <c r="S25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13" t="str">
        <f>IF(Table58[[#This Row],[GENDER]]="M","Hombre","Mujer")</f>
        <v>Hombre</v>
      </c>
      <c r="U2513" t="str">
        <f>_xlfn.CONCAT(Table58[[#This Row],[STATE]]," ", Table58[[#This Row],[DOMAIN]])</f>
        <v>IL S1</v>
      </c>
      <c r="V2513" s="2">
        <f t="shared" ca="1" si="118"/>
        <v>45915</v>
      </c>
      <c r="W2513" s="3">
        <f t="shared" ca="1" si="119"/>
        <v>45915.408431249998</v>
      </c>
      <c r="X2513">
        <f>ROUND(Table58[[#This Row],[AVGGIFT]],1)</f>
        <v>6.4</v>
      </c>
    </row>
    <row r="2514" spans="1:24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  <c r="N2514">
        <f>VLOOKUP(Table58[[#This Row],[CONTROLN]],vlookup_table[],2,FALSE)</f>
        <v>0</v>
      </c>
      <c r="O2514">
        <f>VLOOKUP(Table58[[#This Row],[CONTROLN]],vlookup_table[],4,FALSE)</f>
        <v>2201</v>
      </c>
      <c r="P2514" t="str">
        <f>VLOOKUP(Table58[[#This Row],[CONTROLN]],vlookup_table[],5,FALSE)</f>
        <v>U1</v>
      </c>
      <c r="Q2514">
        <f>VLOOKUP(Table58[[#This Row],[CONTROLN]],vlookup_table[],7,FALSE)</f>
        <v>15</v>
      </c>
      <c r="R2514">
        <f t="shared" si="117"/>
        <v>75</v>
      </c>
      <c r="S25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14" t="str">
        <f>IF(Table58[[#This Row],[GENDER]]="M","Hombre","Mujer")</f>
        <v>Mujer</v>
      </c>
      <c r="U2514" t="str">
        <f>_xlfn.CONCAT(Table58[[#This Row],[STATE]]," ", Table58[[#This Row],[DOMAIN]])</f>
        <v>CA U1</v>
      </c>
      <c r="V2514" s="2">
        <f t="shared" ca="1" si="118"/>
        <v>45915</v>
      </c>
      <c r="W2514" s="3">
        <f t="shared" ca="1" si="119"/>
        <v>45915.408431249998</v>
      </c>
      <c r="X2514">
        <f>ROUND(Table58[[#This Row],[AVGGIFT]],1)</f>
        <v>6.9</v>
      </c>
    </row>
    <row r="2515" spans="1:24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  <c r="N2515">
        <f>VLOOKUP(Table58[[#This Row],[CONTROLN]],vlookup_table[],2,FALSE)</f>
        <v>1</v>
      </c>
      <c r="O2515">
        <f>VLOOKUP(Table58[[#This Row],[CONTROLN]],vlookup_table[],4,FALSE)</f>
        <v>4412</v>
      </c>
      <c r="P2515" t="str">
        <f>VLOOKUP(Table58[[#This Row],[CONTROLN]],vlookup_table[],5,FALSE)</f>
        <v>C2</v>
      </c>
      <c r="Q2515">
        <f>VLOOKUP(Table58[[#This Row],[CONTROLN]],vlookup_table[],7,FALSE)</f>
        <v>20</v>
      </c>
      <c r="R2515">
        <f t="shared" si="117"/>
        <v>52</v>
      </c>
      <c r="S25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15" t="str">
        <f>IF(Table58[[#This Row],[GENDER]]="M","Hombre","Mujer")</f>
        <v>Hombre</v>
      </c>
      <c r="U2515" t="str">
        <f>_xlfn.CONCAT(Table58[[#This Row],[STATE]]," ", Table58[[#This Row],[DOMAIN]])</f>
        <v>FL C2</v>
      </c>
      <c r="V2515" s="2">
        <f t="shared" ca="1" si="118"/>
        <v>45915</v>
      </c>
      <c r="W2515" s="3">
        <f t="shared" ca="1" si="119"/>
        <v>45915.408431249998</v>
      </c>
      <c r="X2515">
        <f>ROUND(Table58[[#This Row],[AVGGIFT]],1)</f>
        <v>19.3</v>
      </c>
    </row>
    <row r="2516" spans="1:24" x14ac:dyDescent="0.35">
      <c r="A2516">
        <v>112532</v>
      </c>
      <c r="B2516" t="s">
        <v>33</v>
      </c>
      <c r="C2516" t="s">
        <v>17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  <c r="N2516">
        <f>VLOOKUP(Table58[[#This Row],[CONTROLN]],vlookup_table[],2,FALSE)</f>
        <v>0</v>
      </c>
      <c r="O2516">
        <f>VLOOKUP(Table58[[#This Row],[CONTROLN]],vlookup_table[],4,FALSE)</f>
        <v>0</v>
      </c>
      <c r="P2516" t="str">
        <f>VLOOKUP(Table58[[#This Row],[CONTROLN]],vlookup_table[],5,FALSE)</f>
        <v>R2</v>
      </c>
      <c r="Q2516">
        <f>VLOOKUP(Table58[[#This Row],[CONTROLN]],vlookup_table[],7,FALSE)</f>
        <v>11</v>
      </c>
      <c r="R2516" t="str">
        <f t="shared" si="117"/>
        <v/>
      </c>
      <c r="S25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16" t="str">
        <f>IF(Table58[[#This Row],[GENDER]]="M","Hombre","Mujer")</f>
        <v>Mujer</v>
      </c>
      <c r="U2516" t="str">
        <f>_xlfn.CONCAT(Table58[[#This Row],[STATE]]," ", Table58[[#This Row],[DOMAIN]])</f>
        <v>AR R2</v>
      </c>
      <c r="V2516" s="2">
        <f t="shared" ca="1" si="118"/>
        <v>45915</v>
      </c>
      <c r="W2516" s="3">
        <f t="shared" ca="1" si="119"/>
        <v>45915.408431249998</v>
      </c>
      <c r="X2516">
        <f>ROUND(Table58[[#This Row],[AVGGIFT]],1)</f>
        <v>9.5</v>
      </c>
    </row>
    <row r="2517" spans="1:24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  <c r="N2517">
        <f>VLOOKUP(Table58[[#This Row],[CONTROLN]],vlookup_table[],2,FALSE)</f>
        <v>0</v>
      </c>
      <c r="O2517">
        <f>VLOOKUP(Table58[[#This Row],[CONTROLN]],vlookup_table[],4,FALSE)</f>
        <v>5201</v>
      </c>
      <c r="P2517" t="str">
        <f>VLOOKUP(Table58[[#This Row],[CONTROLN]],vlookup_table[],5,FALSE)</f>
        <v>S1</v>
      </c>
      <c r="Q2517">
        <f>VLOOKUP(Table58[[#This Row],[CONTROLN]],vlookup_table[],7,FALSE)</f>
        <v>12</v>
      </c>
      <c r="R2517">
        <f t="shared" si="117"/>
        <v>45</v>
      </c>
      <c r="S25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17" t="str">
        <f>IF(Table58[[#This Row],[GENDER]]="M","Hombre","Mujer")</f>
        <v>Hombre</v>
      </c>
      <c r="U2517" t="str">
        <f>_xlfn.CONCAT(Table58[[#This Row],[STATE]]," ", Table58[[#This Row],[DOMAIN]])</f>
        <v>CA S1</v>
      </c>
      <c r="V2517" s="2">
        <f t="shared" ca="1" si="118"/>
        <v>45915</v>
      </c>
      <c r="W2517" s="3">
        <f t="shared" ca="1" si="119"/>
        <v>45915.408431249998</v>
      </c>
      <c r="X2517">
        <f>ROUND(Table58[[#This Row],[AVGGIFT]],1)</f>
        <v>11.7</v>
      </c>
    </row>
    <row r="2518" spans="1:24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  <c r="N2518">
        <f>VLOOKUP(Table58[[#This Row],[CONTROLN]],vlookup_table[],2,FALSE)</f>
        <v>0</v>
      </c>
      <c r="O2518">
        <f>VLOOKUP(Table58[[#This Row],[CONTROLN]],vlookup_table[],4,FALSE)</f>
        <v>4401</v>
      </c>
      <c r="P2518" t="str">
        <f>VLOOKUP(Table58[[#This Row],[CONTROLN]],vlookup_table[],5,FALSE)</f>
        <v>R2</v>
      </c>
      <c r="Q2518">
        <f>VLOOKUP(Table58[[#This Row],[CONTROLN]],vlookup_table[],7,FALSE)</f>
        <v>23</v>
      </c>
      <c r="R2518">
        <f t="shared" si="117"/>
        <v>53</v>
      </c>
      <c r="S25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18" t="str">
        <f>IF(Table58[[#This Row],[GENDER]]="M","Hombre","Mujer")</f>
        <v>Mujer</v>
      </c>
      <c r="U2518" t="str">
        <f>_xlfn.CONCAT(Table58[[#This Row],[STATE]]," ", Table58[[#This Row],[DOMAIN]])</f>
        <v>NV R2</v>
      </c>
      <c r="V2518" s="2">
        <f t="shared" ca="1" si="118"/>
        <v>45915</v>
      </c>
      <c r="W2518" s="3">
        <f t="shared" ca="1" si="119"/>
        <v>45915.408431249998</v>
      </c>
      <c r="X2518">
        <f>ROUND(Table58[[#This Row],[AVGGIFT]],1)</f>
        <v>23</v>
      </c>
    </row>
    <row r="2519" spans="1:24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  <c r="N2519">
        <f>VLOOKUP(Table58[[#This Row],[CONTROLN]],vlookup_table[],2,FALSE)</f>
        <v>0</v>
      </c>
      <c r="O2519">
        <f>VLOOKUP(Table58[[#This Row],[CONTROLN]],vlookup_table[],4,FALSE)</f>
        <v>3808</v>
      </c>
      <c r="P2519" t="str">
        <f>VLOOKUP(Table58[[#This Row],[CONTROLN]],vlookup_table[],5,FALSE)</f>
        <v/>
      </c>
      <c r="Q2519">
        <f>VLOOKUP(Table58[[#This Row],[CONTROLN]],vlookup_table[],7,FALSE)</f>
        <v>20</v>
      </c>
      <c r="R2519">
        <f t="shared" si="117"/>
        <v>58</v>
      </c>
      <c r="S251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519" t="str">
        <f>IF(Table58[[#This Row],[GENDER]]="M","Hombre","Mujer")</f>
        <v>Hombre</v>
      </c>
      <c r="U2519" t="str">
        <f>_xlfn.CONCAT(Table58[[#This Row],[STATE]]," ", Table58[[#This Row],[DOMAIN]])</f>
        <v xml:space="preserve">MN </v>
      </c>
      <c r="V2519" s="2">
        <f t="shared" ca="1" si="118"/>
        <v>45915</v>
      </c>
      <c r="W2519" s="3">
        <f t="shared" ca="1" si="119"/>
        <v>45915.408431249998</v>
      </c>
      <c r="X2519">
        <f>ROUND(Table58[[#This Row],[AVGGIFT]],1)</f>
        <v>15</v>
      </c>
    </row>
    <row r="2520" spans="1:24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  <c r="N2520">
        <f>VLOOKUP(Table58[[#This Row],[CONTROLN]],vlookup_table[],2,FALSE)</f>
        <v>3</v>
      </c>
      <c r="O2520">
        <f>VLOOKUP(Table58[[#This Row],[CONTROLN]],vlookup_table[],4,FALSE)</f>
        <v>0</v>
      </c>
      <c r="P2520" t="str">
        <f>VLOOKUP(Table58[[#This Row],[CONTROLN]],vlookup_table[],5,FALSE)</f>
        <v>R2</v>
      </c>
      <c r="Q2520">
        <f>VLOOKUP(Table58[[#This Row],[CONTROLN]],vlookup_table[],7,FALSE)</f>
        <v>25</v>
      </c>
      <c r="R2520" t="str">
        <f t="shared" si="117"/>
        <v/>
      </c>
      <c r="S25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20" t="str">
        <f>IF(Table58[[#This Row],[GENDER]]="M","Hombre","Mujer")</f>
        <v>Mujer</v>
      </c>
      <c r="U2520" t="str">
        <f>_xlfn.CONCAT(Table58[[#This Row],[STATE]]," ", Table58[[#This Row],[DOMAIN]])</f>
        <v>CO R2</v>
      </c>
      <c r="V2520" s="2">
        <f t="shared" ca="1" si="118"/>
        <v>45915</v>
      </c>
      <c r="W2520" s="3">
        <f t="shared" ca="1" si="119"/>
        <v>45915.408431249998</v>
      </c>
      <c r="X2520">
        <f>ROUND(Table58[[#This Row],[AVGGIFT]],1)</f>
        <v>15</v>
      </c>
    </row>
    <row r="2521" spans="1:24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  <c r="N2521">
        <f>VLOOKUP(Table58[[#This Row],[CONTROLN]],vlookup_table[],2,FALSE)</f>
        <v>0</v>
      </c>
      <c r="O2521">
        <f>VLOOKUP(Table58[[#This Row],[CONTROLN]],vlookup_table[],4,FALSE)</f>
        <v>6909</v>
      </c>
      <c r="P2521" t="str">
        <f>VLOOKUP(Table58[[#This Row],[CONTROLN]],vlookup_table[],5,FALSE)</f>
        <v>U1</v>
      </c>
      <c r="Q2521">
        <f>VLOOKUP(Table58[[#This Row],[CONTROLN]],vlookup_table[],7,FALSE)</f>
        <v>13</v>
      </c>
      <c r="R2521">
        <f t="shared" si="117"/>
        <v>27</v>
      </c>
      <c r="S25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21" t="str">
        <f>IF(Table58[[#This Row],[GENDER]]="M","Hombre","Mujer")</f>
        <v>Mujer</v>
      </c>
      <c r="U2521" t="str">
        <f>_xlfn.CONCAT(Table58[[#This Row],[STATE]]," ", Table58[[#This Row],[DOMAIN]])</f>
        <v>TX U1</v>
      </c>
      <c r="V2521" s="2">
        <f t="shared" ca="1" si="118"/>
        <v>45915</v>
      </c>
      <c r="W2521" s="3">
        <f t="shared" ca="1" si="119"/>
        <v>45915.408431249998</v>
      </c>
      <c r="X2521">
        <f>ROUND(Table58[[#This Row],[AVGGIFT]],1)</f>
        <v>10</v>
      </c>
    </row>
    <row r="2522" spans="1:24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  <c r="N2522">
        <f>VLOOKUP(Table58[[#This Row],[CONTROLN]],vlookup_table[],2,FALSE)</f>
        <v>0</v>
      </c>
      <c r="O2522">
        <f>VLOOKUP(Table58[[#This Row],[CONTROLN]],vlookup_table[],4,FALSE)</f>
        <v>2409</v>
      </c>
      <c r="P2522" t="str">
        <f>VLOOKUP(Table58[[#This Row],[CONTROLN]],vlookup_table[],5,FALSE)</f>
        <v>T1</v>
      </c>
      <c r="Q2522">
        <f>VLOOKUP(Table58[[#This Row],[CONTROLN]],vlookup_table[],7,FALSE)</f>
        <v>25</v>
      </c>
      <c r="R2522">
        <f t="shared" si="117"/>
        <v>72</v>
      </c>
      <c r="S25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22" t="str">
        <f>IF(Table58[[#This Row],[GENDER]]="M","Hombre","Mujer")</f>
        <v>Hombre</v>
      </c>
      <c r="U2522" t="str">
        <f>_xlfn.CONCAT(Table58[[#This Row],[STATE]]," ", Table58[[#This Row],[DOMAIN]])</f>
        <v>IL T1</v>
      </c>
      <c r="V2522" s="2">
        <f t="shared" ca="1" si="118"/>
        <v>45915</v>
      </c>
      <c r="W2522" s="3">
        <f t="shared" ca="1" si="119"/>
        <v>45915.408431249998</v>
      </c>
      <c r="X2522">
        <f>ROUND(Table58[[#This Row],[AVGGIFT]],1)</f>
        <v>14.7</v>
      </c>
    </row>
    <row r="2523" spans="1:24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  <c r="N2523">
        <f>VLOOKUP(Table58[[#This Row],[CONTROLN]],vlookup_table[],2,FALSE)</f>
        <v>28</v>
      </c>
      <c r="O2523">
        <f>VLOOKUP(Table58[[#This Row],[CONTROLN]],vlookup_table[],4,FALSE)</f>
        <v>0</v>
      </c>
      <c r="P2523" t="str">
        <f>VLOOKUP(Table58[[#This Row],[CONTROLN]],vlookup_table[],5,FALSE)</f>
        <v>C3</v>
      </c>
      <c r="Q2523">
        <f>VLOOKUP(Table58[[#This Row],[CONTROLN]],vlookup_table[],7,FALSE)</f>
        <v>8</v>
      </c>
      <c r="R2523" t="str">
        <f t="shared" si="117"/>
        <v/>
      </c>
      <c r="S25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23" t="str">
        <f>IF(Table58[[#This Row],[GENDER]]="M","Hombre","Mujer")</f>
        <v>Mujer</v>
      </c>
      <c r="U2523" t="str">
        <f>_xlfn.CONCAT(Table58[[#This Row],[STATE]]," ", Table58[[#This Row],[DOMAIN]])</f>
        <v>OR C3</v>
      </c>
      <c r="V2523" s="2">
        <f t="shared" ca="1" si="118"/>
        <v>45915</v>
      </c>
      <c r="W2523" s="3">
        <f t="shared" ca="1" si="119"/>
        <v>45915.408431249998</v>
      </c>
      <c r="X2523">
        <f>ROUND(Table58[[#This Row],[AVGGIFT]],1)</f>
        <v>7.3</v>
      </c>
    </row>
    <row r="2524" spans="1:24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  <c r="N2524">
        <f>VLOOKUP(Table58[[#This Row],[CONTROLN]],vlookup_table[],2,FALSE)</f>
        <v>2</v>
      </c>
      <c r="O2524">
        <f>VLOOKUP(Table58[[#This Row],[CONTROLN]],vlookup_table[],4,FALSE)</f>
        <v>601</v>
      </c>
      <c r="P2524" t="str">
        <f>VLOOKUP(Table58[[#This Row],[CONTROLN]],vlookup_table[],5,FALSE)</f>
        <v>C2</v>
      </c>
      <c r="Q2524">
        <f>VLOOKUP(Table58[[#This Row],[CONTROLN]],vlookup_table[],7,FALSE)</f>
        <v>7</v>
      </c>
      <c r="R2524">
        <f t="shared" si="117"/>
        <v>91</v>
      </c>
      <c r="S25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24" t="str">
        <f>IF(Table58[[#This Row],[GENDER]]="M","Hombre","Mujer")</f>
        <v>Mujer</v>
      </c>
      <c r="U2524" t="str">
        <f>_xlfn.CONCAT(Table58[[#This Row],[STATE]]," ", Table58[[#This Row],[DOMAIN]])</f>
        <v>OK C2</v>
      </c>
      <c r="V2524" s="2">
        <f t="shared" ca="1" si="118"/>
        <v>45915</v>
      </c>
      <c r="W2524" s="3">
        <f t="shared" ca="1" si="119"/>
        <v>45915.408431249998</v>
      </c>
      <c r="X2524">
        <f>ROUND(Table58[[#This Row],[AVGGIFT]],1)</f>
        <v>5.9</v>
      </c>
    </row>
    <row r="2525" spans="1:24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  <c r="N2525">
        <f>VLOOKUP(Table58[[#This Row],[CONTROLN]],vlookup_table[],2,FALSE)</f>
        <v>2</v>
      </c>
      <c r="O2525">
        <f>VLOOKUP(Table58[[#This Row],[CONTROLN]],vlookup_table[],4,FALSE)</f>
        <v>0</v>
      </c>
      <c r="P2525" t="str">
        <f>VLOOKUP(Table58[[#This Row],[CONTROLN]],vlookup_table[],5,FALSE)</f>
        <v>T2</v>
      </c>
      <c r="Q2525">
        <f>VLOOKUP(Table58[[#This Row],[CONTROLN]],vlookup_table[],7,FALSE)</f>
        <v>9</v>
      </c>
      <c r="R2525" t="str">
        <f t="shared" si="117"/>
        <v/>
      </c>
      <c r="S25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25" t="str">
        <f>IF(Table58[[#This Row],[GENDER]]="M","Hombre","Mujer")</f>
        <v>Mujer</v>
      </c>
      <c r="U2525" t="str">
        <f>_xlfn.CONCAT(Table58[[#This Row],[STATE]]," ", Table58[[#This Row],[DOMAIN]])</f>
        <v>OR T2</v>
      </c>
      <c r="V2525" s="2">
        <f t="shared" ca="1" si="118"/>
        <v>45915</v>
      </c>
      <c r="W2525" s="3">
        <f t="shared" ca="1" si="119"/>
        <v>45915.408431249998</v>
      </c>
      <c r="X2525">
        <f>ROUND(Table58[[#This Row],[AVGGIFT]],1)</f>
        <v>8.3000000000000007</v>
      </c>
    </row>
    <row r="2526" spans="1:24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  <c r="N2526">
        <f>VLOOKUP(Table58[[#This Row],[CONTROLN]],vlookup_table[],2,FALSE)</f>
        <v>0</v>
      </c>
      <c r="O2526">
        <f>VLOOKUP(Table58[[#This Row],[CONTROLN]],vlookup_table[],4,FALSE)</f>
        <v>4801</v>
      </c>
      <c r="P2526" t="str">
        <f>VLOOKUP(Table58[[#This Row],[CONTROLN]],vlookup_table[],5,FALSE)</f>
        <v>U1</v>
      </c>
      <c r="Q2526">
        <f>VLOOKUP(Table58[[#This Row],[CONTROLN]],vlookup_table[],7,FALSE)</f>
        <v>35</v>
      </c>
      <c r="R2526">
        <f t="shared" si="117"/>
        <v>49</v>
      </c>
      <c r="S25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26" t="str">
        <f>IF(Table58[[#This Row],[GENDER]]="M","Hombre","Mujer")</f>
        <v>Mujer</v>
      </c>
      <c r="U2526" t="str">
        <f>_xlfn.CONCAT(Table58[[#This Row],[STATE]]," ", Table58[[#This Row],[DOMAIN]])</f>
        <v>CA U1</v>
      </c>
      <c r="V2526" s="2">
        <f t="shared" ca="1" si="118"/>
        <v>45915</v>
      </c>
      <c r="W2526" s="3">
        <f t="shared" ca="1" si="119"/>
        <v>45915.408431249998</v>
      </c>
      <c r="X2526">
        <f>ROUND(Table58[[#This Row],[AVGGIFT]],1)</f>
        <v>32.5</v>
      </c>
    </row>
    <row r="2527" spans="1:24" x14ac:dyDescent="0.35">
      <c r="A2527">
        <v>50003</v>
      </c>
      <c r="B2527" t="s">
        <v>108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  <c r="N2527">
        <f>VLOOKUP(Table58[[#This Row],[CONTROLN]],vlookup_table[],2,FALSE)</f>
        <v>2</v>
      </c>
      <c r="O2527">
        <f>VLOOKUP(Table58[[#This Row],[CONTROLN]],vlookup_table[],4,FALSE)</f>
        <v>2706</v>
      </c>
      <c r="P2527" t="str">
        <f>VLOOKUP(Table58[[#This Row],[CONTROLN]],vlookup_table[],5,FALSE)</f>
        <v>T2</v>
      </c>
      <c r="Q2527">
        <f>VLOOKUP(Table58[[#This Row],[CONTROLN]],vlookup_table[],7,FALSE)</f>
        <v>10</v>
      </c>
      <c r="R2527">
        <f t="shared" si="117"/>
        <v>70</v>
      </c>
      <c r="S25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27" t="str">
        <f>IF(Table58[[#This Row],[GENDER]]="M","Hombre","Mujer")</f>
        <v>Mujer</v>
      </c>
      <c r="U2527" t="str">
        <f>_xlfn.CONCAT(Table58[[#This Row],[STATE]]," ", Table58[[#This Row],[DOMAIN]])</f>
        <v>TE T2</v>
      </c>
      <c r="V2527" s="2">
        <f t="shared" ca="1" si="118"/>
        <v>45915</v>
      </c>
      <c r="W2527" s="3">
        <f t="shared" ca="1" si="119"/>
        <v>45915.408431249998</v>
      </c>
      <c r="X2527">
        <f>ROUND(Table58[[#This Row],[AVGGIFT]],1)</f>
        <v>7.6</v>
      </c>
    </row>
    <row r="2528" spans="1:24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  <c r="N2528">
        <f>VLOOKUP(Table58[[#This Row],[CONTROLN]],vlookup_table[],2,FALSE)</f>
        <v>0</v>
      </c>
      <c r="O2528">
        <f>VLOOKUP(Table58[[#This Row],[CONTROLN]],vlookup_table[],4,FALSE)</f>
        <v>2401</v>
      </c>
      <c r="P2528" t="str">
        <f>VLOOKUP(Table58[[#This Row],[CONTROLN]],vlookup_table[],5,FALSE)</f>
        <v>S2</v>
      </c>
      <c r="Q2528">
        <f>VLOOKUP(Table58[[#This Row],[CONTROLN]],vlookup_table[],7,FALSE)</f>
        <v>5</v>
      </c>
      <c r="R2528">
        <f t="shared" si="117"/>
        <v>73</v>
      </c>
      <c r="S25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28" t="str">
        <f>IF(Table58[[#This Row],[GENDER]]="M","Hombre","Mujer")</f>
        <v>Mujer</v>
      </c>
      <c r="U2528" t="str">
        <f>_xlfn.CONCAT(Table58[[#This Row],[STATE]]," ", Table58[[#This Row],[DOMAIN]])</f>
        <v>NE S2</v>
      </c>
      <c r="V2528" s="2">
        <f t="shared" ca="1" si="118"/>
        <v>45915</v>
      </c>
      <c r="W2528" s="3">
        <f t="shared" ca="1" si="119"/>
        <v>45915.408431249998</v>
      </c>
      <c r="X2528">
        <f>ROUND(Table58[[#This Row],[AVGGIFT]],1)</f>
        <v>6.3</v>
      </c>
    </row>
    <row r="2529" spans="1:24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  <c r="N2529">
        <f>VLOOKUP(Table58[[#This Row],[CONTROLN]],vlookup_table[],2,FALSE)</f>
        <v>1</v>
      </c>
      <c r="O2529">
        <f>VLOOKUP(Table58[[#This Row],[CONTROLN]],vlookup_table[],4,FALSE)</f>
        <v>1408</v>
      </c>
      <c r="P2529" t="str">
        <f>VLOOKUP(Table58[[#This Row],[CONTROLN]],vlookup_table[],5,FALSE)</f>
        <v>S1</v>
      </c>
      <c r="Q2529">
        <f>VLOOKUP(Table58[[#This Row],[CONTROLN]],vlookup_table[],7,FALSE)</f>
        <v>15</v>
      </c>
      <c r="R2529">
        <f t="shared" si="117"/>
        <v>82</v>
      </c>
      <c r="S25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29" t="str">
        <f>IF(Table58[[#This Row],[GENDER]]="M","Hombre","Mujer")</f>
        <v>Hombre</v>
      </c>
      <c r="U2529" t="str">
        <f>_xlfn.CONCAT(Table58[[#This Row],[STATE]]," ", Table58[[#This Row],[DOMAIN]])</f>
        <v>KS S1</v>
      </c>
      <c r="V2529" s="2">
        <f t="shared" ca="1" si="118"/>
        <v>45915</v>
      </c>
      <c r="W2529" s="3">
        <f t="shared" ca="1" si="119"/>
        <v>45915.408431249998</v>
      </c>
      <c r="X2529">
        <f>ROUND(Table58[[#This Row],[AVGGIFT]],1)</f>
        <v>9.9</v>
      </c>
    </row>
    <row r="2530" spans="1:24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  <c r="N2530">
        <f>VLOOKUP(Table58[[#This Row],[CONTROLN]],vlookup_table[],2,FALSE)</f>
        <v>28</v>
      </c>
      <c r="O2530">
        <f>VLOOKUP(Table58[[#This Row],[CONTROLN]],vlookup_table[],4,FALSE)</f>
        <v>4901</v>
      </c>
      <c r="P2530" t="str">
        <f>VLOOKUP(Table58[[#This Row],[CONTROLN]],vlookup_table[],5,FALSE)</f>
        <v>U2</v>
      </c>
      <c r="Q2530">
        <f>VLOOKUP(Table58[[#This Row],[CONTROLN]],vlookup_table[],7,FALSE)</f>
        <v>9</v>
      </c>
      <c r="R2530">
        <f t="shared" si="117"/>
        <v>48</v>
      </c>
      <c r="S25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30" t="str">
        <f>IF(Table58[[#This Row],[GENDER]]="M","Hombre","Mujer")</f>
        <v>Mujer</v>
      </c>
      <c r="U2530" t="str">
        <f>_xlfn.CONCAT(Table58[[#This Row],[STATE]]," ", Table58[[#This Row],[DOMAIN]])</f>
        <v>NM U2</v>
      </c>
      <c r="V2530" s="2">
        <f t="shared" ca="1" si="118"/>
        <v>45915</v>
      </c>
      <c r="W2530" s="3">
        <f t="shared" ca="1" si="119"/>
        <v>45915.408431249998</v>
      </c>
      <c r="X2530">
        <f>ROUND(Table58[[#This Row],[AVGGIFT]],1)</f>
        <v>6.8</v>
      </c>
    </row>
    <row r="2531" spans="1:24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  <c r="N2531">
        <f>VLOOKUP(Table58[[#This Row],[CONTROLN]],vlookup_table[],2,FALSE)</f>
        <v>0</v>
      </c>
      <c r="O2531">
        <f>VLOOKUP(Table58[[#This Row],[CONTROLN]],vlookup_table[],4,FALSE)</f>
        <v>0</v>
      </c>
      <c r="P2531" t="str">
        <f>VLOOKUP(Table58[[#This Row],[CONTROLN]],vlookup_table[],5,FALSE)</f>
        <v>S1</v>
      </c>
      <c r="Q2531">
        <f>VLOOKUP(Table58[[#This Row],[CONTROLN]],vlookup_table[],7,FALSE)</f>
        <v>5</v>
      </c>
      <c r="R2531" t="str">
        <f t="shared" si="117"/>
        <v/>
      </c>
      <c r="S25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31" t="str">
        <f>IF(Table58[[#This Row],[GENDER]]="M","Hombre","Mujer")</f>
        <v>Mujer</v>
      </c>
      <c r="U2531" t="str">
        <f>_xlfn.CONCAT(Table58[[#This Row],[STATE]]," ", Table58[[#This Row],[DOMAIN]])</f>
        <v>WA S1</v>
      </c>
      <c r="V2531" s="2">
        <f t="shared" ca="1" si="118"/>
        <v>45915</v>
      </c>
      <c r="W2531" s="3">
        <f t="shared" ca="1" si="119"/>
        <v>45915.408431249998</v>
      </c>
      <c r="X2531">
        <f>ROUND(Table58[[#This Row],[AVGGIFT]],1)</f>
        <v>7.3</v>
      </c>
    </row>
    <row r="2532" spans="1:24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  <c r="N2532">
        <f>VLOOKUP(Table58[[#This Row],[CONTROLN]],vlookup_table[],2,FALSE)</f>
        <v>0</v>
      </c>
      <c r="O2532">
        <f>VLOOKUP(Table58[[#This Row],[CONTROLN]],vlookup_table[],4,FALSE)</f>
        <v>0</v>
      </c>
      <c r="P2532" t="str">
        <f>VLOOKUP(Table58[[#This Row],[CONTROLN]],vlookup_table[],5,FALSE)</f>
        <v>S2</v>
      </c>
      <c r="Q2532">
        <f>VLOOKUP(Table58[[#This Row],[CONTROLN]],vlookup_table[],7,FALSE)</f>
        <v>5</v>
      </c>
      <c r="R2532" t="str">
        <f t="shared" si="117"/>
        <v/>
      </c>
      <c r="S25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32" t="str">
        <f>IF(Table58[[#This Row],[GENDER]]="M","Hombre","Mujer")</f>
        <v>Mujer</v>
      </c>
      <c r="U2532" t="str">
        <f>_xlfn.CONCAT(Table58[[#This Row],[STATE]]," ", Table58[[#This Row],[DOMAIN]])</f>
        <v>IN S2</v>
      </c>
      <c r="V2532" s="2">
        <f t="shared" ca="1" si="118"/>
        <v>45915</v>
      </c>
      <c r="W2532" s="3">
        <f t="shared" ca="1" si="119"/>
        <v>45915.408431249998</v>
      </c>
      <c r="X2532">
        <f>ROUND(Table58[[#This Row],[AVGGIFT]],1)</f>
        <v>3.2</v>
      </c>
    </row>
    <row r="2533" spans="1:24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  <c r="N2533">
        <f>VLOOKUP(Table58[[#This Row],[CONTROLN]],vlookup_table[],2,FALSE)</f>
        <v>2</v>
      </c>
      <c r="O2533">
        <f>VLOOKUP(Table58[[#This Row],[CONTROLN]],vlookup_table[],4,FALSE)</f>
        <v>1901</v>
      </c>
      <c r="P2533" t="str">
        <f>VLOOKUP(Table58[[#This Row],[CONTROLN]],vlookup_table[],5,FALSE)</f>
        <v>S2</v>
      </c>
      <c r="Q2533">
        <f>VLOOKUP(Table58[[#This Row],[CONTROLN]],vlookup_table[],7,FALSE)</f>
        <v>13</v>
      </c>
      <c r="R2533">
        <f t="shared" si="117"/>
        <v>78</v>
      </c>
      <c r="S25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33" t="str">
        <f>IF(Table58[[#This Row],[GENDER]]="M","Hombre","Mujer")</f>
        <v>Mujer</v>
      </c>
      <c r="U2533" t="str">
        <f>_xlfn.CONCAT(Table58[[#This Row],[STATE]]," ", Table58[[#This Row],[DOMAIN]])</f>
        <v>OR S2</v>
      </c>
      <c r="V2533" s="2">
        <f t="shared" ca="1" si="118"/>
        <v>45915</v>
      </c>
      <c r="W2533" s="3">
        <f t="shared" ca="1" si="119"/>
        <v>45915.408431249998</v>
      </c>
      <c r="X2533">
        <f>ROUND(Table58[[#This Row],[AVGGIFT]],1)</f>
        <v>9.4</v>
      </c>
    </row>
    <row r="2534" spans="1:24" x14ac:dyDescent="0.35">
      <c r="A2534">
        <v>137835</v>
      </c>
      <c r="B2534" t="s">
        <v>56</v>
      </c>
      <c r="C2534" t="s">
        <v>17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  <c r="N2534">
        <f>VLOOKUP(Table58[[#This Row],[CONTROLN]],vlookup_table[],2,FALSE)</f>
        <v>28</v>
      </c>
      <c r="O2534">
        <f>VLOOKUP(Table58[[#This Row],[CONTROLN]],vlookup_table[],4,FALSE)</f>
        <v>0</v>
      </c>
      <c r="P2534" t="str">
        <f>VLOOKUP(Table58[[#This Row],[CONTROLN]],vlookup_table[],5,FALSE)</f>
        <v>T2</v>
      </c>
      <c r="Q2534">
        <f>VLOOKUP(Table58[[#This Row],[CONTROLN]],vlookup_table[],7,FALSE)</f>
        <v>11</v>
      </c>
      <c r="R2534" t="str">
        <f t="shared" si="117"/>
        <v/>
      </c>
      <c r="S25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34" t="str">
        <f>IF(Table58[[#This Row],[GENDER]]="M","Hombre","Mujer")</f>
        <v>Mujer</v>
      </c>
      <c r="U2534" t="str">
        <f>_xlfn.CONCAT(Table58[[#This Row],[STATE]]," ", Table58[[#This Row],[DOMAIN]])</f>
        <v>AZ T2</v>
      </c>
      <c r="V2534" s="2">
        <f t="shared" ca="1" si="118"/>
        <v>45915</v>
      </c>
      <c r="W2534" s="3">
        <f t="shared" ca="1" si="119"/>
        <v>45915.408431249998</v>
      </c>
      <c r="X2534">
        <f>ROUND(Table58[[#This Row],[AVGGIFT]],1)</f>
        <v>13.7</v>
      </c>
    </row>
    <row r="2535" spans="1:24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  <c r="N2535">
        <f>VLOOKUP(Table58[[#This Row],[CONTROLN]],vlookup_table[],2,FALSE)</f>
        <v>0</v>
      </c>
      <c r="O2535">
        <f>VLOOKUP(Table58[[#This Row],[CONTROLN]],vlookup_table[],4,FALSE)</f>
        <v>0</v>
      </c>
      <c r="P2535" t="str">
        <f>VLOOKUP(Table58[[#This Row],[CONTROLN]],vlookup_table[],5,FALSE)</f>
        <v>R2</v>
      </c>
      <c r="Q2535">
        <f>VLOOKUP(Table58[[#This Row],[CONTROLN]],vlookup_table[],7,FALSE)</f>
        <v>13</v>
      </c>
      <c r="R2535" t="str">
        <f t="shared" si="117"/>
        <v/>
      </c>
      <c r="S25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35" t="str">
        <f>IF(Table58[[#This Row],[GENDER]]="M","Hombre","Mujer")</f>
        <v>Mujer</v>
      </c>
      <c r="U2535" t="str">
        <f>_xlfn.CONCAT(Table58[[#This Row],[STATE]]," ", Table58[[#This Row],[DOMAIN]])</f>
        <v>OK R2</v>
      </c>
      <c r="V2535" s="2">
        <f t="shared" ca="1" si="118"/>
        <v>45915</v>
      </c>
      <c r="W2535" s="3">
        <f t="shared" ca="1" si="119"/>
        <v>45915.408431249998</v>
      </c>
      <c r="X2535">
        <f>ROUND(Table58[[#This Row],[AVGGIFT]],1)</f>
        <v>11.3</v>
      </c>
    </row>
    <row r="2536" spans="1:24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  <c r="N2536">
        <f>VLOOKUP(Table58[[#This Row],[CONTROLN]],vlookup_table[],2,FALSE)</f>
        <v>0</v>
      </c>
      <c r="O2536">
        <f>VLOOKUP(Table58[[#This Row],[CONTROLN]],vlookup_table[],4,FALSE)</f>
        <v>2005</v>
      </c>
      <c r="P2536" t="str">
        <f>VLOOKUP(Table58[[#This Row],[CONTROLN]],vlookup_table[],5,FALSE)</f>
        <v>S2</v>
      </c>
      <c r="Q2536">
        <f>VLOOKUP(Table58[[#This Row],[CONTROLN]],vlookup_table[],7,FALSE)</f>
        <v>3</v>
      </c>
      <c r="R2536">
        <f t="shared" si="117"/>
        <v>77</v>
      </c>
      <c r="S25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36" t="str">
        <f>IF(Table58[[#This Row],[GENDER]]="M","Hombre","Mujer")</f>
        <v>Mujer</v>
      </c>
      <c r="U2536" t="str">
        <f>_xlfn.CONCAT(Table58[[#This Row],[STATE]]," ", Table58[[#This Row],[DOMAIN]])</f>
        <v>CA S2</v>
      </c>
      <c r="V2536" s="2">
        <f t="shared" ca="1" si="118"/>
        <v>45915</v>
      </c>
      <c r="W2536" s="3">
        <f t="shared" ca="1" si="119"/>
        <v>45915.408431249998</v>
      </c>
      <c r="X2536">
        <f>ROUND(Table58[[#This Row],[AVGGIFT]],1)</f>
        <v>6.4</v>
      </c>
    </row>
    <row r="2537" spans="1:24" x14ac:dyDescent="0.35">
      <c r="A2537">
        <v>111045</v>
      </c>
      <c r="B2537" t="s">
        <v>33</v>
      </c>
      <c r="C2537" t="s">
        <v>109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  <c r="N2537">
        <f>VLOOKUP(Table58[[#This Row],[CONTROLN]],vlookup_table[],2,FALSE)</f>
        <v>0</v>
      </c>
      <c r="O2537">
        <f>VLOOKUP(Table58[[#This Row],[CONTROLN]],vlookup_table[],4,FALSE)</f>
        <v>1812</v>
      </c>
      <c r="P2537" t="str">
        <f>VLOOKUP(Table58[[#This Row],[CONTROLN]],vlookup_table[],5,FALSE)</f>
        <v>R2</v>
      </c>
      <c r="Q2537">
        <f>VLOOKUP(Table58[[#This Row],[CONTROLN]],vlookup_table[],7,FALSE)</f>
        <v>10</v>
      </c>
      <c r="R2537">
        <f t="shared" si="117"/>
        <v>78</v>
      </c>
      <c r="S25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37" t="str">
        <f>IF(Table58[[#This Row],[GENDER]]="M","Hombre","Mujer")</f>
        <v>Mujer</v>
      </c>
      <c r="U2537" t="str">
        <f>_xlfn.CONCAT(Table58[[#This Row],[STATE]]," ", Table58[[#This Row],[DOMAIN]])</f>
        <v>AR R2</v>
      </c>
      <c r="V2537" s="2">
        <f t="shared" ca="1" si="118"/>
        <v>45915</v>
      </c>
      <c r="W2537" s="3">
        <f t="shared" ca="1" si="119"/>
        <v>45915.408431249998</v>
      </c>
      <c r="X2537">
        <f>ROUND(Table58[[#This Row],[AVGGIFT]],1)</f>
        <v>10.4</v>
      </c>
    </row>
    <row r="2538" spans="1:24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  <c r="N2538">
        <f>VLOOKUP(Table58[[#This Row],[CONTROLN]],vlookup_table[],2,FALSE)</f>
        <v>0</v>
      </c>
      <c r="O2538">
        <f>VLOOKUP(Table58[[#This Row],[CONTROLN]],vlookup_table[],4,FALSE)</f>
        <v>3408</v>
      </c>
      <c r="P2538" t="str">
        <f>VLOOKUP(Table58[[#This Row],[CONTROLN]],vlookup_table[],5,FALSE)</f>
        <v>C1</v>
      </c>
      <c r="Q2538">
        <f>VLOOKUP(Table58[[#This Row],[CONTROLN]],vlookup_table[],7,FALSE)</f>
        <v>25</v>
      </c>
      <c r="R2538">
        <f t="shared" si="117"/>
        <v>62</v>
      </c>
      <c r="S25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38" t="str">
        <f>IF(Table58[[#This Row],[GENDER]]="M","Hombre","Mujer")</f>
        <v>Hombre</v>
      </c>
      <c r="U2538" t="str">
        <f>_xlfn.CONCAT(Table58[[#This Row],[STATE]]," ", Table58[[#This Row],[DOMAIN]])</f>
        <v>IL C1</v>
      </c>
      <c r="V2538" s="2">
        <f t="shared" ca="1" si="118"/>
        <v>45915</v>
      </c>
      <c r="W2538" s="3">
        <f t="shared" ca="1" si="119"/>
        <v>45915.408431249998</v>
      </c>
      <c r="X2538">
        <f>ROUND(Table58[[#This Row],[AVGGIFT]],1)</f>
        <v>21.3</v>
      </c>
    </row>
    <row r="2539" spans="1:24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  <c r="N2539">
        <f>VLOOKUP(Table58[[#This Row],[CONTROLN]],vlookup_table[],2,FALSE)</f>
        <v>1</v>
      </c>
      <c r="O2539">
        <f>VLOOKUP(Table58[[#This Row],[CONTROLN]],vlookup_table[],4,FALSE)</f>
        <v>1312</v>
      </c>
      <c r="P2539" t="str">
        <f>VLOOKUP(Table58[[#This Row],[CONTROLN]],vlookup_table[],5,FALSE)</f>
        <v>C2</v>
      </c>
      <c r="Q2539">
        <f>VLOOKUP(Table58[[#This Row],[CONTROLN]],vlookup_table[],7,FALSE)</f>
        <v>12</v>
      </c>
      <c r="R2539">
        <f t="shared" si="117"/>
        <v>83</v>
      </c>
      <c r="S25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39" t="str">
        <f>IF(Table58[[#This Row],[GENDER]]="M","Hombre","Mujer")</f>
        <v>Hombre</v>
      </c>
      <c r="U2539" t="str">
        <f>_xlfn.CONCAT(Table58[[#This Row],[STATE]]," ", Table58[[#This Row],[DOMAIN]])</f>
        <v>FL C2</v>
      </c>
      <c r="V2539" s="2">
        <f t="shared" ca="1" si="118"/>
        <v>45915</v>
      </c>
      <c r="W2539" s="3">
        <f t="shared" ca="1" si="119"/>
        <v>45915.408431249998</v>
      </c>
      <c r="X2539">
        <f>ROUND(Table58[[#This Row],[AVGGIFT]],1)</f>
        <v>12.7</v>
      </c>
    </row>
    <row r="2540" spans="1:24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  <c r="N2540">
        <f>VLOOKUP(Table58[[#This Row],[CONTROLN]],vlookup_table[],2,FALSE)</f>
        <v>0</v>
      </c>
      <c r="O2540">
        <f>VLOOKUP(Table58[[#This Row],[CONTROLN]],vlookup_table[],4,FALSE)</f>
        <v>6301</v>
      </c>
      <c r="P2540" t="str">
        <f>VLOOKUP(Table58[[#This Row],[CONTROLN]],vlookup_table[],5,FALSE)</f>
        <v>T1</v>
      </c>
      <c r="Q2540">
        <f>VLOOKUP(Table58[[#This Row],[CONTROLN]],vlookup_table[],7,FALSE)</f>
        <v>9</v>
      </c>
      <c r="R2540">
        <f t="shared" si="117"/>
        <v>34</v>
      </c>
      <c r="S25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40" t="str">
        <f>IF(Table58[[#This Row],[GENDER]]="M","Hombre","Mujer")</f>
        <v>Mujer</v>
      </c>
      <c r="U2540" t="str">
        <f>_xlfn.CONCAT(Table58[[#This Row],[STATE]]," ", Table58[[#This Row],[DOMAIN]])</f>
        <v>MN T1</v>
      </c>
      <c r="V2540" s="2">
        <f t="shared" ca="1" si="118"/>
        <v>45915</v>
      </c>
      <c r="W2540" s="3">
        <f t="shared" ca="1" si="119"/>
        <v>45915.408431249998</v>
      </c>
      <c r="X2540">
        <f>ROUND(Table58[[#This Row],[AVGGIFT]],1)</f>
        <v>5.9</v>
      </c>
    </row>
    <row r="2541" spans="1:24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  <c r="N2541">
        <f>VLOOKUP(Table58[[#This Row],[CONTROLN]],vlookup_table[],2,FALSE)</f>
        <v>2</v>
      </c>
      <c r="O2541">
        <f>VLOOKUP(Table58[[#This Row],[CONTROLN]],vlookup_table[],4,FALSE)</f>
        <v>5001</v>
      </c>
      <c r="P2541" t="str">
        <f>VLOOKUP(Table58[[#This Row],[CONTROLN]],vlookup_table[],5,FALSE)</f>
        <v>U1</v>
      </c>
      <c r="Q2541">
        <f>VLOOKUP(Table58[[#This Row],[CONTROLN]],vlookup_table[],7,FALSE)</f>
        <v>15</v>
      </c>
      <c r="R2541">
        <f t="shared" si="117"/>
        <v>47</v>
      </c>
      <c r="S25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41" t="str">
        <f>IF(Table58[[#This Row],[GENDER]]="M","Hombre","Mujer")</f>
        <v>Mujer</v>
      </c>
      <c r="U2541" t="str">
        <f>_xlfn.CONCAT(Table58[[#This Row],[STATE]]," ", Table58[[#This Row],[DOMAIN]])</f>
        <v>CA U1</v>
      </c>
      <c r="V2541" s="2">
        <f t="shared" ca="1" si="118"/>
        <v>45915</v>
      </c>
      <c r="W2541" s="3">
        <f t="shared" ca="1" si="119"/>
        <v>45915.408431249998</v>
      </c>
      <c r="X2541">
        <f>ROUND(Table58[[#This Row],[AVGGIFT]],1)</f>
        <v>7.2</v>
      </c>
    </row>
    <row r="2542" spans="1:24" x14ac:dyDescent="0.35">
      <c r="A2542">
        <v>49109</v>
      </c>
      <c r="B2542" t="s">
        <v>44</v>
      </c>
      <c r="C2542" t="s">
        <v>109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  <c r="N2542">
        <f>VLOOKUP(Table58[[#This Row],[CONTROLN]],vlookup_table[],2,FALSE)</f>
        <v>0</v>
      </c>
      <c r="O2542">
        <f>VLOOKUP(Table58[[#This Row],[CONTROLN]],vlookup_table[],4,FALSE)</f>
        <v>0</v>
      </c>
      <c r="P2542" t="str">
        <f>VLOOKUP(Table58[[#This Row],[CONTROLN]],vlookup_table[],5,FALSE)</f>
        <v>R2</v>
      </c>
      <c r="Q2542">
        <f>VLOOKUP(Table58[[#This Row],[CONTROLN]],vlookup_table[],7,FALSE)</f>
        <v>6</v>
      </c>
      <c r="R2542" t="str">
        <f t="shared" si="117"/>
        <v/>
      </c>
      <c r="S25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42" t="str">
        <f>IF(Table58[[#This Row],[GENDER]]="M","Hombre","Mujer")</f>
        <v>Mujer</v>
      </c>
      <c r="U2542" t="str">
        <f>_xlfn.CONCAT(Table58[[#This Row],[STATE]]," ", Table58[[#This Row],[DOMAIN]])</f>
        <v>AL R2</v>
      </c>
      <c r="V2542" s="2">
        <f t="shared" ca="1" si="118"/>
        <v>45915</v>
      </c>
      <c r="W2542" s="3">
        <f t="shared" ca="1" si="119"/>
        <v>45915.408431249998</v>
      </c>
      <c r="X2542">
        <f>ROUND(Table58[[#This Row],[AVGGIFT]],1)</f>
        <v>5.3</v>
      </c>
    </row>
    <row r="2543" spans="1:24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  <c r="N2543">
        <f>VLOOKUP(Table58[[#This Row],[CONTROLN]],vlookup_table[],2,FALSE)</f>
        <v>0</v>
      </c>
      <c r="O2543">
        <f>VLOOKUP(Table58[[#This Row],[CONTROLN]],vlookup_table[],4,FALSE)</f>
        <v>5001</v>
      </c>
      <c r="P2543" t="str">
        <f>VLOOKUP(Table58[[#This Row],[CONTROLN]],vlookup_table[],5,FALSE)</f>
        <v>S1</v>
      </c>
      <c r="Q2543">
        <f>VLOOKUP(Table58[[#This Row],[CONTROLN]],vlookup_table[],7,FALSE)</f>
        <v>10</v>
      </c>
      <c r="R2543">
        <f t="shared" si="117"/>
        <v>47</v>
      </c>
      <c r="S25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43" t="str">
        <f>IF(Table58[[#This Row],[GENDER]]="M","Hombre","Mujer")</f>
        <v>Mujer</v>
      </c>
      <c r="U2543" t="str">
        <f>_xlfn.CONCAT(Table58[[#This Row],[STATE]]," ", Table58[[#This Row],[DOMAIN]])</f>
        <v>PA S1</v>
      </c>
      <c r="V2543" s="2">
        <f t="shared" ca="1" si="118"/>
        <v>45915</v>
      </c>
      <c r="W2543" s="3">
        <f t="shared" ca="1" si="119"/>
        <v>45915.408431249998</v>
      </c>
      <c r="X2543">
        <f>ROUND(Table58[[#This Row],[AVGGIFT]],1)</f>
        <v>15</v>
      </c>
    </row>
    <row r="2544" spans="1:24" x14ac:dyDescent="0.35">
      <c r="A2544">
        <v>54123</v>
      </c>
      <c r="B2544" t="s">
        <v>108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  <c r="N2544">
        <f>VLOOKUP(Table58[[#This Row],[CONTROLN]],vlookup_table[],2,FALSE)</f>
        <v>0</v>
      </c>
      <c r="O2544">
        <f>VLOOKUP(Table58[[#This Row],[CONTROLN]],vlookup_table[],4,FALSE)</f>
        <v>0</v>
      </c>
      <c r="P2544" t="str">
        <f>VLOOKUP(Table58[[#This Row],[CONTROLN]],vlookup_table[],5,FALSE)</f>
        <v>T2</v>
      </c>
      <c r="Q2544">
        <f>VLOOKUP(Table58[[#This Row],[CONTROLN]],vlookup_table[],7,FALSE)</f>
        <v>5</v>
      </c>
      <c r="R2544" t="str">
        <f t="shared" si="117"/>
        <v/>
      </c>
      <c r="S25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44" t="str">
        <f>IF(Table58[[#This Row],[GENDER]]="M","Hombre","Mujer")</f>
        <v>Mujer</v>
      </c>
      <c r="U2544" t="str">
        <f>_xlfn.CONCAT(Table58[[#This Row],[STATE]]," ", Table58[[#This Row],[DOMAIN]])</f>
        <v>TE T2</v>
      </c>
      <c r="V2544" s="2">
        <f t="shared" ca="1" si="118"/>
        <v>45915</v>
      </c>
      <c r="W2544" s="3">
        <f t="shared" ca="1" si="119"/>
        <v>45915.408431249998</v>
      </c>
      <c r="X2544">
        <f>ROUND(Table58[[#This Row],[AVGGIFT]],1)</f>
        <v>5</v>
      </c>
    </row>
    <row r="2545" spans="1:24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  <c r="N2545">
        <f>VLOOKUP(Table58[[#This Row],[CONTROLN]],vlookup_table[],2,FALSE)</f>
        <v>2</v>
      </c>
      <c r="O2545">
        <f>VLOOKUP(Table58[[#This Row],[CONTROLN]],vlookup_table[],4,FALSE)</f>
        <v>5701</v>
      </c>
      <c r="P2545" t="str">
        <f>VLOOKUP(Table58[[#This Row],[CONTROLN]],vlookup_table[],5,FALSE)</f>
        <v>T3</v>
      </c>
      <c r="Q2545">
        <f>VLOOKUP(Table58[[#This Row],[CONTROLN]],vlookup_table[],7,FALSE)</f>
        <v>20</v>
      </c>
      <c r="R2545">
        <f t="shared" si="117"/>
        <v>40</v>
      </c>
      <c r="S25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45" t="str">
        <f>IF(Table58[[#This Row],[GENDER]]="M","Hombre","Mujer")</f>
        <v>Mujer</v>
      </c>
      <c r="U2545" t="str">
        <f>_xlfn.CONCAT(Table58[[#This Row],[STATE]]," ", Table58[[#This Row],[DOMAIN]])</f>
        <v>TX T3</v>
      </c>
      <c r="V2545" s="2">
        <f t="shared" ca="1" si="118"/>
        <v>45915</v>
      </c>
      <c r="W2545" s="3">
        <f t="shared" ca="1" si="119"/>
        <v>45915.408431249998</v>
      </c>
      <c r="X2545">
        <f>ROUND(Table58[[#This Row],[AVGGIFT]],1)</f>
        <v>9.4</v>
      </c>
    </row>
    <row r="2546" spans="1:24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  <c r="N2546">
        <f>VLOOKUP(Table58[[#This Row],[CONTROLN]],vlookup_table[],2,FALSE)</f>
        <v>1</v>
      </c>
      <c r="O2546">
        <f>VLOOKUP(Table58[[#This Row],[CONTROLN]],vlookup_table[],4,FALSE)</f>
        <v>0</v>
      </c>
      <c r="P2546" t="str">
        <f>VLOOKUP(Table58[[#This Row],[CONTROLN]],vlookup_table[],5,FALSE)</f>
        <v>T1</v>
      </c>
      <c r="Q2546">
        <f>VLOOKUP(Table58[[#This Row],[CONTROLN]],vlookup_table[],7,FALSE)</f>
        <v>25</v>
      </c>
      <c r="R2546" t="str">
        <f t="shared" si="117"/>
        <v/>
      </c>
      <c r="S25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46" t="str">
        <f>IF(Table58[[#This Row],[GENDER]]="M","Hombre","Mujer")</f>
        <v>Hombre</v>
      </c>
      <c r="U2546" t="str">
        <f>_xlfn.CONCAT(Table58[[#This Row],[STATE]]," ", Table58[[#This Row],[DOMAIN]])</f>
        <v>CO T1</v>
      </c>
      <c r="V2546" s="2">
        <f t="shared" ca="1" si="118"/>
        <v>45915</v>
      </c>
      <c r="W2546" s="3">
        <f t="shared" ca="1" si="119"/>
        <v>45915.408431249998</v>
      </c>
      <c r="X2546">
        <f>ROUND(Table58[[#This Row],[AVGGIFT]],1)</f>
        <v>5.7</v>
      </c>
    </row>
    <row r="2547" spans="1:24" x14ac:dyDescent="0.35">
      <c r="A2547">
        <v>62721</v>
      </c>
      <c r="B2547" t="s">
        <v>34</v>
      </c>
      <c r="C2547" t="s">
        <v>109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  <c r="N2547">
        <f>VLOOKUP(Table58[[#This Row],[CONTROLN]],vlookup_table[],2,FALSE)</f>
        <v>1</v>
      </c>
      <c r="O2547">
        <f>VLOOKUP(Table58[[#This Row],[CONTROLN]],vlookup_table[],4,FALSE)</f>
        <v>0</v>
      </c>
      <c r="P2547" t="str">
        <f>VLOOKUP(Table58[[#This Row],[CONTROLN]],vlookup_table[],5,FALSE)</f>
        <v>R2</v>
      </c>
      <c r="Q2547">
        <f>VLOOKUP(Table58[[#This Row],[CONTROLN]],vlookup_table[],7,FALSE)</f>
        <v>6</v>
      </c>
      <c r="R2547" t="str">
        <f t="shared" si="117"/>
        <v/>
      </c>
      <c r="S25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47" t="str">
        <f>IF(Table58[[#This Row],[GENDER]]="M","Hombre","Mujer")</f>
        <v>Mujer</v>
      </c>
      <c r="U2547" t="str">
        <f>_xlfn.CONCAT(Table58[[#This Row],[STATE]]," ", Table58[[#This Row],[DOMAIN]])</f>
        <v>IN R2</v>
      </c>
      <c r="V2547" s="2">
        <f t="shared" ca="1" si="118"/>
        <v>45915</v>
      </c>
      <c r="W2547" s="3">
        <f t="shared" ca="1" si="119"/>
        <v>45915.408431249998</v>
      </c>
      <c r="X2547">
        <f>ROUND(Table58[[#This Row],[AVGGIFT]],1)</f>
        <v>6.4</v>
      </c>
    </row>
    <row r="2548" spans="1:24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  <c r="N2548">
        <f>VLOOKUP(Table58[[#This Row],[CONTROLN]],vlookup_table[],2,FALSE)</f>
        <v>0</v>
      </c>
      <c r="O2548">
        <f>VLOOKUP(Table58[[#This Row],[CONTROLN]],vlookup_table[],4,FALSE)</f>
        <v>4201</v>
      </c>
      <c r="P2548" t="str">
        <f>VLOOKUP(Table58[[#This Row],[CONTROLN]],vlookup_table[],5,FALSE)</f>
        <v>S1</v>
      </c>
      <c r="Q2548">
        <f>VLOOKUP(Table58[[#This Row],[CONTROLN]],vlookup_table[],7,FALSE)</f>
        <v>15</v>
      </c>
      <c r="R2548">
        <f t="shared" si="117"/>
        <v>55</v>
      </c>
      <c r="S25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48" t="str">
        <f>IF(Table58[[#This Row],[GENDER]]="M","Hombre","Mujer")</f>
        <v>Mujer</v>
      </c>
      <c r="U2548" t="str">
        <f>_xlfn.CONCAT(Table58[[#This Row],[STATE]]," ", Table58[[#This Row],[DOMAIN]])</f>
        <v>MO S1</v>
      </c>
      <c r="V2548" s="2">
        <f t="shared" ca="1" si="118"/>
        <v>45915</v>
      </c>
      <c r="W2548" s="3">
        <f t="shared" ca="1" si="119"/>
        <v>45915.408431249998</v>
      </c>
      <c r="X2548">
        <f>ROUND(Table58[[#This Row],[AVGGIFT]],1)</f>
        <v>6.4</v>
      </c>
    </row>
    <row r="2549" spans="1:24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  <c r="N2549">
        <f>VLOOKUP(Table58[[#This Row],[CONTROLN]],vlookup_table[],2,FALSE)</f>
        <v>28</v>
      </c>
      <c r="O2549">
        <f>VLOOKUP(Table58[[#This Row],[CONTROLN]],vlookup_table[],4,FALSE)</f>
        <v>5201</v>
      </c>
      <c r="P2549" t="str">
        <f>VLOOKUP(Table58[[#This Row],[CONTROLN]],vlookup_table[],5,FALSE)</f>
        <v>S3</v>
      </c>
      <c r="Q2549">
        <f>VLOOKUP(Table58[[#This Row],[CONTROLN]],vlookup_table[],7,FALSE)</f>
        <v>10</v>
      </c>
      <c r="R2549">
        <f t="shared" si="117"/>
        <v>45</v>
      </c>
      <c r="S25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49" t="str">
        <f>IF(Table58[[#This Row],[GENDER]]="M","Hombre","Mujer")</f>
        <v>Mujer</v>
      </c>
      <c r="U2549" t="str">
        <f>_xlfn.CONCAT(Table58[[#This Row],[STATE]]," ", Table58[[#This Row],[DOMAIN]])</f>
        <v>MI S3</v>
      </c>
      <c r="V2549" s="2">
        <f t="shared" ca="1" si="118"/>
        <v>45915</v>
      </c>
      <c r="W2549" s="3">
        <f t="shared" ca="1" si="119"/>
        <v>45915.408431249998</v>
      </c>
      <c r="X2549">
        <f>ROUND(Table58[[#This Row],[AVGGIFT]],1)</f>
        <v>5.2</v>
      </c>
    </row>
    <row r="2550" spans="1:24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  <c r="N2550">
        <f>VLOOKUP(Table58[[#This Row],[CONTROLN]],vlookup_table[],2,FALSE)</f>
        <v>0</v>
      </c>
      <c r="O2550">
        <f>VLOOKUP(Table58[[#This Row],[CONTROLN]],vlookup_table[],4,FALSE)</f>
        <v>1001</v>
      </c>
      <c r="P2550" t="str">
        <f>VLOOKUP(Table58[[#This Row],[CONTROLN]],vlookup_table[],5,FALSE)</f>
        <v>S2</v>
      </c>
      <c r="Q2550">
        <f>VLOOKUP(Table58[[#This Row],[CONTROLN]],vlookup_table[],7,FALSE)</f>
        <v>8</v>
      </c>
      <c r="R2550">
        <f t="shared" si="117"/>
        <v>87</v>
      </c>
      <c r="S25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0" t="str">
        <f>IF(Table58[[#This Row],[GENDER]]="M","Hombre","Mujer")</f>
        <v>Mujer</v>
      </c>
      <c r="U2550" t="str">
        <f>_xlfn.CONCAT(Table58[[#This Row],[STATE]]," ", Table58[[#This Row],[DOMAIN]])</f>
        <v>CA S2</v>
      </c>
      <c r="V2550" s="2">
        <f t="shared" ca="1" si="118"/>
        <v>45915</v>
      </c>
      <c r="W2550" s="3">
        <f t="shared" ca="1" si="119"/>
        <v>45915.408431249998</v>
      </c>
      <c r="X2550">
        <f>ROUND(Table58[[#This Row],[AVGGIFT]],1)</f>
        <v>6.1</v>
      </c>
    </row>
    <row r="2551" spans="1:24" x14ac:dyDescent="0.35">
      <c r="A2551">
        <v>134115</v>
      </c>
      <c r="B2551" t="s">
        <v>26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  <c r="N2551">
        <f>VLOOKUP(Table58[[#This Row],[CONTROLN]],vlookup_table[],2,FALSE)</f>
        <v>1002</v>
      </c>
      <c r="O2551">
        <f>VLOOKUP(Table58[[#This Row],[CONTROLN]],vlookup_table[],4,FALSE)</f>
        <v>5706</v>
      </c>
      <c r="P2551" t="str">
        <f>VLOOKUP(Table58[[#This Row],[CONTROLN]],vlookup_table[],5,FALSE)</f>
        <v>T2</v>
      </c>
      <c r="Q2551">
        <f>VLOOKUP(Table58[[#This Row],[CONTROLN]],vlookup_table[],7,FALSE)</f>
        <v>20</v>
      </c>
      <c r="R2551">
        <f t="shared" si="117"/>
        <v>40</v>
      </c>
      <c r="S25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51" t="str">
        <f>IF(Table58[[#This Row],[GENDER]]="M","Hombre","Mujer")</f>
        <v>Hombre</v>
      </c>
      <c r="U2551" t="str">
        <f>_xlfn.CONCAT(Table58[[#This Row],[STATE]]," ", Table58[[#This Row],[DOMAIN]])</f>
        <v>AP T2</v>
      </c>
      <c r="V2551" s="2">
        <f t="shared" ca="1" si="118"/>
        <v>45915</v>
      </c>
      <c r="W2551" s="3">
        <f t="shared" ca="1" si="119"/>
        <v>45915.408431249998</v>
      </c>
      <c r="X2551">
        <f>ROUND(Table58[[#This Row],[AVGGIFT]],1)</f>
        <v>11.5</v>
      </c>
    </row>
    <row r="2552" spans="1:24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  <c r="N2552">
        <f>VLOOKUP(Table58[[#This Row],[CONTROLN]],vlookup_table[],2,FALSE)</f>
        <v>2</v>
      </c>
      <c r="O2552">
        <f>VLOOKUP(Table58[[#This Row],[CONTROLN]],vlookup_table[],4,FALSE)</f>
        <v>2301</v>
      </c>
      <c r="P2552" t="str">
        <f>VLOOKUP(Table58[[#This Row],[CONTROLN]],vlookup_table[],5,FALSE)</f>
        <v>U4</v>
      </c>
      <c r="Q2552">
        <f>VLOOKUP(Table58[[#This Row],[CONTROLN]],vlookup_table[],7,FALSE)</f>
        <v>3</v>
      </c>
      <c r="R2552">
        <f t="shared" si="117"/>
        <v>74</v>
      </c>
      <c r="S25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52" t="str">
        <f>IF(Table58[[#This Row],[GENDER]]="M","Hombre","Mujer")</f>
        <v>Mujer</v>
      </c>
      <c r="U2552" t="str">
        <f>_xlfn.CONCAT(Table58[[#This Row],[STATE]]," ", Table58[[#This Row],[DOMAIN]])</f>
        <v>OR U4</v>
      </c>
      <c r="V2552" s="2">
        <f t="shared" ca="1" si="118"/>
        <v>45915</v>
      </c>
      <c r="W2552" s="3">
        <f t="shared" ca="1" si="119"/>
        <v>45915.408431249998</v>
      </c>
      <c r="X2552">
        <f>ROUND(Table58[[#This Row],[AVGGIFT]],1)</f>
        <v>3.4</v>
      </c>
    </row>
    <row r="2553" spans="1:24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  <c r="N2553">
        <f>VLOOKUP(Table58[[#This Row],[CONTROLN]],vlookup_table[],2,FALSE)</f>
        <v>0</v>
      </c>
      <c r="O2553">
        <f>VLOOKUP(Table58[[#This Row],[CONTROLN]],vlookup_table[],4,FALSE)</f>
        <v>3011</v>
      </c>
      <c r="P2553" t="str">
        <f>VLOOKUP(Table58[[#This Row],[CONTROLN]],vlookup_table[],5,FALSE)</f>
        <v>S1</v>
      </c>
      <c r="Q2553">
        <f>VLOOKUP(Table58[[#This Row],[CONTROLN]],vlookup_table[],7,FALSE)</f>
        <v>25</v>
      </c>
      <c r="R2553">
        <f t="shared" si="117"/>
        <v>66</v>
      </c>
      <c r="S25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3" t="str">
        <f>IF(Table58[[#This Row],[GENDER]]="M","Hombre","Mujer")</f>
        <v>Mujer</v>
      </c>
      <c r="U2553" t="str">
        <f>_xlfn.CONCAT(Table58[[#This Row],[STATE]]," ", Table58[[#This Row],[DOMAIN]])</f>
        <v>IL S1</v>
      </c>
      <c r="V2553" s="2">
        <f t="shared" ca="1" si="118"/>
        <v>45915</v>
      </c>
      <c r="W2553" s="3">
        <f t="shared" ca="1" si="119"/>
        <v>45915.408431249998</v>
      </c>
      <c r="X2553">
        <f>ROUND(Table58[[#This Row],[AVGGIFT]],1)</f>
        <v>17</v>
      </c>
    </row>
    <row r="2554" spans="1:24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  <c r="N2554">
        <f>VLOOKUP(Table58[[#This Row],[CONTROLN]],vlookup_table[],2,FALSE)</f>
        <v>28</v>
      </c>
      <c r="O2554">
        <f>VLOOKUP(Table58[[#This Row],[CONTROLN]],vlookup_table[],4,FALSE)</f>
        <v>4408</v>
      </c>
      <c r="P2554" t="str">
        <f>VLOOKUP(Table58[[#This Row],[CONTROLN]],vlookup_table[],5,FALSE)</f>
        <v>S1</v>
      </c>
      <c r="Q2554">
        <f>VLOOKUP(Table58[[#This Row],[CONTROLN]],vlookup_table[],7,FALSE)</f>
        <v>16</v>
      </c>
      <c r="R2554">
        <f t="shared" si="117"/>
        <v>52</v>
      </c>
      <c r="S25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4" t="str">
        <f>IF(Table58[[#This Row],[GENDER]]="M","Hombre","Mujer")</f>
        <v>Mujer</v>
      </c>
      <c r="U2554" t="str">
        <f>_xlfn.CONCAT(Table58[[#This Row],[STATE]]," ", Table58[[#This Row],[DOMAIN]])</f>
        <v>NM S1</v>
      </c>
      <c r="V2554" s="2">
        <f t="shared" ca="1" si="118"/>
        <v>45915</v>
      </c>
      <c r="W2554" s="3">
        <f t="shared" ca="1" si="119"/>
        <v>45915.408431249998</v>
      </c>
      <c r="X2554">
        <f>ROUND(Table58[[#This Row],[AVGGIFT]],1)</f>
        <v>14.6</v>
      </c>
    </row>
    <row r="2555" spans="1:24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  <c r="N2555">
        <f>VLOOKUP(Table58[[#This Row],[CONTROLN]],vlookup_table[],2,FALSE)</f>
        <v>1</v>
      </c>
      <c r="O2555">
        <f>VLOOKUP(Table58[[#This Row],[CONTROLN]],vlookup_table[],4,FALSE)</f>
        <v>2001</v>
      </c>
      <c r="P2555" t="str">
        <f>VLOOKUP(Table58[[#This Row],[CONTROLN]],vlookup_table[],5,FALSE)</f>
        <v>S2</v>
      </c>
      <c r="Q2555">
        <f>VLOOKUP(Table58[[#This Row],[CONTROLN]],vlookup_table[],7,FALSE)</f>
        <v>10</v>
      </c>
      <c r="R2555">
        <f t="shared" si="117"/>
        <v>77</v>
      </c>
      <c r="S25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5" t="str">
        <f>IF(Table58[[#This Row],[GENDER]]="M","Hombre","Mujer")</f>
        <v>Hombre</v>
      </c>
      <c r="U2555" t="str">
        <f>_xlfn.CONCAT(Table58[[#This Row],[STATE]]," ", Table58[[#This Row],[DOMAIN]])</f>
        <v>CO S2</v>
      </c>
      <c r="V2555" s="2">
        <f t="shared" ca="1" si="118"/>
        <v>45915</v>
      </c>
      <c r="W2555" s="3">
        <f t="shared" ca="1" si="119"/>
        <v>45915.408431249998</v>
      </c>
      <c r="X2555">
        <f>ROUND(Table58[[#This Row],[AVGGIFT]],1)</f>
        <v>6.6</v>
      </c>
    </row>
    <row r="2556" spans="1:24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  <c r="N2556">
        <f>VLOOKUP(Table58[[#This Row],[CONTROLN]],vlookup_table[],2,FALSE)</f>
        <v>0</v>
      </c>
      <c r="O2556">
        <f>VLOOKUP(Table58[[#This Row],[CONTROLN]],vlookup_table[],4,FALSE)</f>
        <v>4406</v>
      </c>
      <c r="P2556" t="str">
        <f>VLOOKUP(Table58[[#This Row],[CONTROLN]],vlookup_table[],5,FALSE)</f>
        <v>S1</v>
      </c>
      <c r="Q2556">
        <f>VLOOKUP(Table58[[#This Row],[CONTROLN]],vlookup_table[],7,FALSE)</f>
        <v>10</v>
      </c>
      <c r="R2556">
        <f t="shared" si="117"/>
        <v>53</v>
      </c>
      <c r="S25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6" t="str">
        <f>IF(Table58[[#This Row],[GENDER]]="M","Hombre","Mujer")</f>
        <v>Hombre</v>
      </c>
      <c r="U2556" t="str">
        <f>_xlfn.CONCAT(Table58[[#This Row],[STATE]]," ", Table58[[#This Row],[DOMAIN]])</f>
        <v>CA S1</v>
      </c>
      <c r="V2556" s="2">
        <f t="shared" ca="1" si="118"/>
        <v>45915</v>
      </c>
      <c r="W2556" s="3">
        <f t="shared" ca="1" si="119"/>
        <v>45915.408431249998</v>
      </c>
      <c r="X2556">
        <f>ROUND(Table58[[#This Row],[AVGGIFT]],1)</f>
        <v>14.3</v>
      </c>
    </row>
    <row r="2557" spans="1:24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  <c r="N2557">
        <f>VLOOKUP(Table58[[#This Row],[CONTROLN]],vlookup_table[],2,FALSE)</f>
        <v>1002</v>
      </c>
      <c r="O2557">
        <f>VLOOKUP(Table58[[#This Row],[CONTROLN]],vlookup_table[],4,FALSE)</f>
        <v>2908</v>
      </c>
      <c r="P2557" t="str">
        <f>VLOOKUP(Table58[[#This Row],[CONTROLN]],vlookup_table[],5,FALSE)</f>
        <v>S1</v>
      </c>
      <c r="Q2557">
        <f>VLOOKUP(Table58[[#This Row],[CONTROLN]],vlookup_table[],7,FALSE)</f>
        <v>20</v>
      </c>
      <c r="R2557">
        <f t="shared" si="117"/>
        <v>67</v>
      </c>
      <c r="S25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7" t="str">
        <f>IF(Table58[[#This Row],[GENDER]]="M","Hombre","Mujer")</f>
        <v>Hombre</v>
      </c>
      <c r="U2557" t="str">
        <f>_xlfn.CONCAT(Table58[[#This Row],[STATE]]," ", Table58[[#This Row],[DOMAIN]])</f>
        <v>CA S1</v>
      </c>
      <c r="V2557" s="2">
        <f t="shared" ca="1" si="118"/>
        <v>45915</v>
      </c>
      <c r="W2557" s="3">
        <f t="shared" ca="1" si="119"/>
        <v>45915.408431249998</v>
      </c>
      <c r="X2557">
        <f>ROUND(Table58[[#This Row],[AVGGIFT]],1)</f>
        <v>20</v>
      </c>
    </row>
    <row r="2558" spans="1:24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  <c r="N2558">
        <f>VLOOKUP(Table58[[#This Row],[CONTROLN]],vlookup_table[],2,FALSE)</f>
        <v>0</v>
      </c>
      <c r="O2558">
        <f>VLOOKUP(Table58[[#This Row],[CONTROLN]],vlookup_table[],4,FALSE)</f>
        <v>0</v>
      </c>
      <c r="P2558" t="str">
        <f>VLOOKUP(Table58[[#This Row],[CONTROLN]],vlookup_table[],5,FALSE)</f>
        <v>S1</v>
      </c>
      <c r="Q2558">
        <f>VLOOKUP(Table58[[#This Row],[CONTROLN]],vlookup_table[],7,FALSE)</f>
        <v>10</v>
      </c>
      <c r="R2558" t="str">
        <f t="shared" si="117"/>
        <v/>
      </c>
      <c r="S25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8" t="str">
        <f>IF(Table58[[#This Row],[GENDER]]="M","Hombre","Mujer")</f>
        <v>Mujer</v>
      </c>
      <c r="U2558" t="str">
        <f>_xlfn.CONCAT(Table58[[#This Row],[STATE]]," ", Table58[[#This Row],[DOMAIN]])</f>
        <v>CO S1</v>
      </c>
      <c r="V2558" s="2">
        <f t="shared" ca="1" si="118"/>
        <v>45915</v>
      </c>
      <c r="W2558" s="3">
        <f t="shared" ca="1" si="119"/>
        <v>45915.408431249998</v>
      </c>
      <c r="X2558">
        <f>ROUND(Table58[[#This Row],[AVGGIFT]],1)</f>
        <v>26.7</v>
      </c>
    </row>
    <row r="2559" spans="1:24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  <c r="N2559">
        <f>VLOOKUP(Table58[[#This Row],[CONTROLN]],vlookup_table[],2,FALSE)</f>
        <v>1</v>
      </c>
      <c r="O2559">
        <f>VLOOKUP(Table58[[#This Row],[CONTROLN]],vlookup_table[],4,FALSE)</f>
        <v>4601</v>
      </c>
      <c r="P2559" t="str">
        <f>VLOOKUP(Table58[[#This Row],[CONTROLN]],vlookup_table[],5,FALSE)</f>
        <v>S1</v>
      </c>
      <c r="Q2559">
        <f>VLOOKUP(Table58[[#This Row],[CONTROLN]],vlookup_table[],7,FALSE)</f>
        <v>12</v>
      </c>
      <c r="R2559">
        <f t="shared" si="117"/>
        <v>51</v>
      </c>
      <c r="S25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59" t="str">
        <f>IF(Table58[[#This Row],[GENDER]]="M","Hombre","Mujer")</f>
        <v>Hombre</v>
      </c>
      <c r="U2559" t="str">
        <f>_xlfn.CONCAT(Table58[[#This Row],[STATE]]," ", Table58[[#This Row],[DOMAIN]])</f>
        <v>CA S1</v>
      </c>
      <c r="V2559" s="2">
        <f t="shared" ca="1" si="118"/>
        <v>45915</v>
      </c>
      <c r="W2559" s="3">
        <f t="shared" ca="1" si="119"/>
        <v>45915.408431249998</v>
      </c>
      <c r="X2559">
        <f>ROUND(Table58[[#This Row],[AVGGIFT]],1)</f>
        <v>9.9</v>
      </c>
    </row>
    <row r="2560" spans="1:24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  <c r="N2560">
        <f>VLOOKUP(Table58[[#This Row],[CONTROLN]],vlookup_table[],2,FALSE)</f>
        <v>28</v>
      </c>
      <c r="O2560">
        <f>VLOOKUP(Table58[[#This Row],[CONTROLN]],vlookup_table[],4,FALSE)</f>
        <v>5001</v>
      </c>
      <c r="P2560" t="str">
        <f>VLOOKUP(Table58[[#This Row],[CONTROLN]],vlookup_table[],5,FALSE)</f>
        <v>U3</v>
      </c>
      <c r="Q2560">
        <f>VLOOKUP(Table58[[#This Row],[CONTROLN]],vlookup_table[],7,FALSE)</f>
        <v>10</v>
      </c>
      <c r="R2560">
        <f t="shared" si="117"/>
        <v>47</v>
      </c>
      <c r="S25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60" t="str">
        <f>IF(Table58[[#This Row],[GENDER]]="M","Hombre","Mujer")</f>
        <v>Mujer</v>
      </c>
      <c r="U2560" t="str">
        <f>_xlfn.CONCAT(Table58[[#This Row],[STATE]]," ", Table58[[#This Row],[DOMAIN]])</f>
        <v>MI U3</v>
      </c>
      <c r="V2560" s="2">
        <f t="shared" ca="1" si="118"/>
        <v>45915</v>
      </c>
      <c r="W2560" s="3">
        <f t="shared" ca="1" si="119"/>
        <v>45915.408431249998</v>
      </c>
      <c r="X2560">
        <f>ROUND(Table58[[#This Row],[AVGGIFT]],1)</f>
        <v>15</v>
      </c>
    </row>
    <row r="2561" spans="1:24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  <c r="N2561">
        <f>VLOOKUP(Table58[[#This Row],[CONTROLN]],vlookup_table[],2,FALSE)</f>
        <v>28</v>
      </c>
      <c r="O2561">
        <f>VLOOKUP(Table58[[#This Row],[CONTROLN]],vlookup_table[],4,FALSE)</f>
        <v>1701</v>
      </c>
      <c r="P2561" t="str">
        <f>VLOOKUP(Table58[[#This Row],[CONTROLN]],vlookup_table[],5,FALSE)</f>
        <v>S2</v>
      </c>
      <c r="Q2561">
        <f>VLOOKUP(Table58[[#This Row],[CONTROLN]],vlookup_table[],7,FALSE)</f>
        <v>20</v>
      </c>
      <c r="R2561">
        <f t="shared" si="117"/>
        <v>80</v>
      </c>
      <c r="S25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1" t="str">
        <f>IF(Table58[[#This Row],[GENDER]]="M","Hombre","Mujer")</f>
        <v>Mujer</v>
      </c>
      <c r="U2561" t="str">
        <f>_xlfn.CONCAT(Table58[[#This Row],[STATE]]," ", Table58[[#This Row],[DOMAIN]])</f>
        <v>CA S2</v>
      </c>
      <c r="V2561" s="2">
        <f t="shared" ca="1" si="118"/>
        <v>45915</v>
      </c>
      <c r="W2561" s="3">
        <f t="shared" ca="1" si="119"/>
        <v>45915.408431249998</v>
      </c>
      <c r="X2561">
        <f>ROUND(Table58[[#This Row],[AVGGIFT]],1)</f>
        <v>5.6</v>
      </c>
    </row>
    <row r="2562" spans="1:24" x14ac:dyDescent="0.35">
      <c r="A2562">
        <v>111918</v>
      </c>
      <c r="B2562" t="s">
        <v>33</v>
      </c>
      <c r="C2562" t="s">
        <v>17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  <c r="N2562">
        <f>VLOOKUP(Table58[[#This Row],[CONTROLN]],vlookup_table[],2,FALSE)</f>
        <v>0</v>
      </c>
      <c r="O2562">
        <f>VLOOKUP(Table58[[#This Row],[CONTROLN]],vlookup_table[],4,FALSE)</f>
        <v>3201</v>
      </c>
      <c r="P2562" t="str">
        <f>VLOOKUP(Table58[[#This Row],[CONTROLN]],vlookup_table[],5,FALSE)</f>
        <v>T2</v>
      </c>
      <c r="Q2562">
        <f>VLOOKUP(Table58[[#This Row],[CONTROLN]],vlookup_table[],7,FALSE)</f>
        <v>5</v>
      </c>
      <c r="R2562">
        <f t="shared" ref="R2562:R2625" si="120">IF(OR(O2562="",O2562=0),"",(1997-(1900+INT(O2562/100)))-IF(MOD(O2562,100)&gt;6,1,0))</f>
        <v>65</v>
      </c>
      <c r="S25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62" t="str">
        <f>IF(Table58[[#This Row],[GENDER]]="M","Hombre","Mujer")</f>
        <v>Mujer</v>
      </c>
      <c r="U2562" t="str">
        <f>_xlfn.CONCAT(Table58[[#This Row],[STATE]]," ", Table58[[#This Row],[DOMAIN]])</f>
        <v>AR T2</v>
      </c>
      <c r="V2562" s="2">
        <f t="shared" ref="V2562:V2625" ca="1" si="121">TODAY()</f>
        <v>45915</v>
      </c>
      <c r="W2562" s="3">
        <f t="shared" ref="W2562:W2625" ca="1" si="122">NOW()</f>
        <v>45915.408431249998</v>
      </c>
      <c r="X2562">
        <f>ROUND(Table58[[#This Row],[AVGGIFT]],1)</f>
        <v>7.1</v>
      </c>
    </row>
    <row r="2563" spans="1:24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  <c r="N2563">
        <f>VLOOKUP(Table58[[#This Row],[CONTROLN]],vlookup_table[],2,FALSE)</f>
        <v>0</v>
      </c>
      <c r="O2563">
        <f>VLOOKUP(Table58[[#This Row],[CONTROLN]],vlookup_table[],4,FALSE)</f>
        <v>4707</v>
      </c>
      <c r="P2563" t="str">
        <f>VLOOKUP(Table58[[#This Row],[CONTROLN]],vlookup_table[],5,FALSE)</f>
        <v>S1</v>
      </c>
      <c r="Q2563">
        <f>VLOOKUP(Table58[[#This Row],[CONTROLN]],vlookup_table[],7,FALSE)</f>
        <v>25</v>
      </c>
      <c r="R2563">
        <f t="shared" si="120"/>
        <v>49</v>
      </c>
      <c r="S25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3" t="str">
        <f>IF(Table58[[#This Row],[GENDER]]="M","Hombre","Mujer")</f>
        <v>Hombre</v>
      </c>
      <c r="U2563" t="str">
        <f>_xlfn.CONCAT(Table58[[#This Row],[STATE]]," ", Table58[[#This Row],[DOMAIN]])</f>
        <v>IL S1</v>
      </c>
      <c r="V2563" s="2">
        <f t="shared" ca="1" si="121"/>
        <v>45915</v>
      </c>
      <c r="W2563" s="3">
        <f t="shared" ca="1" si="122"/>
        <v>45915.408431249998</v>
      </c>
      <c r="X2563">
        <f>ROUND(Table58[[#This Row],[AVGGIFT]],1)</f>
        <v>35</v>
      </c>
    </row>
    <row r="2564" spans="1:24" x14ac:dyDescent="0.35">
      <c r="A2564">
        <v>161115</v>
      </c>
      <c r="B2564" t="s">
        <v>22</v>
      </c>
      <c r="C2564" t="s">
        <v>109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  <c r="N2564">
        <f>VLOOKUP(Table58[[#This Row],[CONTROLN]],vlookup_table[],2,FALSE)</f>
        <v>2</v>
      </c>
      <c r="O2564">
        <f>VLOOKUP(Table58[[#This Row],[CONTROLN]],vlookup_table[],4,FALSE)</f>
        <v>0</v>
      </c>
      <c r="P2564" t="str">
        <f>VLOOKUP(Table58[[#This Row],[CONTROLN]],vlookup_table[],5,FALSE)</f>
        <v>C2</v>
      </c>
      <c r="Q2564">
        <f>VLOOKUP(Table58[[#This Row],[CONTROLN]],vlookup_table[],7,FALSE)</f>
        <v>10</v>
      </c>
      <c r="R2564" t="str">
        <f t="shared" si="120"/>
        <v/>
      </c>
      <c r="S25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64" t="str">
        <f>IF(Table58[[#This Row],[GENDER]]="M","Hombre","Mujer")</f>
        <v>Mujer</v>
      </c>
      <c r="U2564" t="str">
        <f>_xlfn.CONCAT(Table58[[#This Row],[STATE]]," ", Table58[[#This Row],[DOMAIN]])</f>
        <v>CA C2</v>
      </c>
      <c r="V2564" s="2">
        <f t="shared" ca="1" si="121"/>
        <v>45915</v>
      </c>
      <c r="W2564" s="3">
        <f t="shared" ca="1" si="122"/>
        <v>45915.408431249998</v>
      </c>
      <c r="X2564">
        <f>ROUND(Table58[[#This Row],[AVGGIFT]],1)</f>
        <v>8.6</v>
      </c>
    </row>
    <row r="2565" spans="1:24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  <c r="N2565">
        <f>VLOOKUP(Table58[[#This Row],[CONTROLN]],vlookup_table[],2,FALSE)</f>
        <v>0</v>
      </c>
      <c r="O2565">
        <f>VLOOKUP(Table58[[#This Row],[CONTROLN]],vlookup_table[],4,FALSE)</f>
        <v>2801</v>
      </c>
      <c r="P2565" t="str">
        <f>VLOOKUP(Table58[[#This Row],[CONTROLN]],vlookup_table[],5,FALSE)</f>
        <v>S2</v>
      </c>
      <c r="Q2565">
        <f>VLOOKUP(Table58[[#This Row],[CONTROLN]],vlookup_table[],7,FALSE)</f>
        <v>15</v>
      </c>
      <c r="R2565">
        <f t="shared" si="120"/>
        <v>69</v>
      </c>
      <c r="S25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5" t="str">
        <f>IF(Table58[[#This Row],[GENDER]]="M","Hombre","Mujer")</f>
        <v>Hombre</v>
      </c>
      <c r="U2565" t="str">
        <f>_xlfn.CONCAT(Table58[[#This Row],[STATE]]," ", Table58[[#This Row],[DOMAIN]])</f>
        <v>CA S2</v>
      </c>
      <c r="V2565" s="2">
        <f t="shared" ca="1" si="121"/>
        <v>45915</v>
      </c>
      <c r="W2565" s="3">
        <f t="shared" ca="1" si="122"/>
        <v>45915.408431249998</v>
      </c>
      <c r="X2565">
        <f>ROUND(Table58[[#This Row],[AVGGIFT]],1)</f>
        <v>15</v>
      </c>
    </row>
    <row r="2566" spans="1:24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  <c r="N2566">
        <f>VLOOKUP(Table58[[#This Row],[CONTROLN]],vlookup_table[],2,FALSE)</f>
        <v>0</v>
      </c>
      <c r="O2566">
        <f>VLOOKUP(Table58[[#This Row],[CONTROLN]],vlookup_table[],4,FALSE)</f>
        <v>2009</v>
      </c>
      <c r="P2566" t="str">
        <f>VLOOKUP(Table58[[#This Row],[CONTROLN]],vlookup_table[],5,FALSE)</f>
        <v>S1</v>
      </c>
      <c r="Q2566">
        <f>VLOOKUP(Table58[[#This Row],[CONTROLN]],vlookup_table[],7,FALSE)</f>
        <v>20</v>
      </c>
      <c r="R2566">
        <f t="shared" si="120"/>
        <v>76</v>
      </c>
      <c r="S25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6" t="str">
        <f>IF(Table58[[#This Row],[GENDER]]="M","Hombre","Mujer")</f>
        <v>Mujer</v>
      </c>
      <c r="U2566" t="str">
        <f>_xlfn.CONCAT(Table58[[#This Row],[STATE]]," ", Table58[[#This Row],[DOMAIN]])</f>
        <v>TX S1</v>
      </c>
      <c r="V2566" s="2">
        <f t="shared" ca="1" si="121"/>
        <v>45915</v>
      </c>
      <c r="W2566" s="3">
        <f t="shared" ca="1" si="122"/>
        <v>45915.408431249998</v>
      </c>
      <c r="X2566">
        <f>ROUND(Table58[[#This Row],[AVGGIFT]],1)</f>
        <v>13.8</v>
      </c>
    </row>
    <row r="2567" spans="1:24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  <c r="N2567">
        <f>VLOOKUP(Table58[[#This Row],[CONTROLN]],vlookup_table[],2,FALSE)</f>
        <v>0</v>
      </c>
      <c r="O2567">
        <f>VLOOKUP(Table58[[#This Row],[CONTROLN]],vlookup_table[],4,FALSE)</f>
        <v>5801</v>
      </c>
      <c r="P2567" t="str">
        <f>VLOOKUP(Table58[[#This Row],[CONTROLN]],vlookup_table[],5,FALSE)</f>
        <v>S1</v>
      </c>
      <c r="Q2567">
        <f>VLOOKUP(Table58[[#This Row],[CONTROLN]],vlookup_table[],7,FALSE)</f>
        <v>20</v>
      </c>
      <c r="R2567">
        <f t="shared" si="120"/>
        <v>39</v>
      </c>
      <c r="S25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7" t="str">
        <f>IF(Table58[[#This Row],[GENDER]]="M","Hombre","Mujer")</f>
        <v>Mujer</v>
      </c>
      <c r="U2567" t="str">
        <f>_xlfn.CONCAT(Table58[[#This Row],[STATE]]," ", Table58[[#This Row],[DOMAIN]])</f>
        <v>OK S1</v>
      </c>
      <c r="V2567" s="2">
        <f t="shared" ca="1" si="121"/>
        <v>45915</v>
      </c>
      <c r="W2567" s="3">
        <f t="shared" ca="1" si="122"/>
        <v>45915.408431249998</v>
      </c>
      <c r="X2567">
        <f>ROUND(Table58[[#This Row],[AVGGIFT]],1)</f>
        <v>12.8</v>
      </c>
    </row>
    <row r="2568" spans="1:24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  <c r="N2568">
        <f>VLOOKUP(Table58[[#This Row],[CONTROLN]],vlookup_table[],2,FALSE)</f>
        <v>1</v>
      </c>
      <c r="O2568">
        <f>VLOOKUP(Table58[[#This Row],[CONTROLN]],vlookup_table[],4,FALSE)</f>
        <v>4901</v>
      </c>
      <c r="P2568" t="str">
        <f>VLOOKUP(Table58[[#This Row],[CONTROLN]],vlookup_table[],5,FALSE)</f>
        <v>R2</v>
      </c>
      <c r="Q2568">
        <f>VLOOKUP(Table58[[#This Row],[CONTROLN]],vlookup_table[],7,FALSE)</f>
        <v>50</v>
      </c>
      <c r="R2568">
        <f t="shared" si="120"/>
        <v>48</v>
      </c>
      <c r="S25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68" t="str">
        <f>IF(Table58[[#This Row],[GENDER]]="M","Hombre","Mujer")</f>
        <v>Hombre</v>
      </c>
      <c r="U2568" t="str">
        <f>_xlfn.CONCAT(Table58[[#This Row],[STATE]]," ", Table58[[#This Row],[DOMAIN]])</f>
        <v>UT R2</v>
      </c>
      <c r="V2568" s="2">
        <f t="shared" ca="1" si="121"/>
        <v>45915</v>
      </c>
      <c r="W2568" s="3">
        <f t="shared" ca="1" si="122"/>
        <v>45915.408431249998</v>
      </c>
      <c r="X2568">
        <f>ROUND(Table58[[#This Row],[AVGGIFT]],1)</f>
        <v>50</v>
      </c>
    </row>
    <row r="2569" spans="1:24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  <c r="N2569">
        <f>VLOOKUP(Table58[[#This Row],[CONTROLN]],vlookup_table[],2,FALSE)</f>
        <v>0</v>
      </c>
      <c r="O2569">
        <f>VLOOKUP(Table58[[#This Row],[CONTROLN]],vlookup_table[],4,FALSE)</f>
        <v>2005</v>
      </c>
      <c r="P2569" t="str">
        <f>VLOOKUP(Table58[[#This Row],[CONTROLN]],vlookup_table[],5,FALSE)</f>
        <v>S2</v>
      </c>
      <c r="Q2569">
        <f>VLOOKUP(Table58[[#This Row],[CONTROLN]],vlookup_table[],7,FALSE)</f>
        <v>15</v>
      </c>
      <c r="R2569">
        <f t="shared" si="120"/>
        <v>77</v>
      </c>
      <c r="S25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69" t="str">
        <f>IF(Table58[[#This Row],[GENDER]]="M","Hombre","Mujer")</f>
        <v>Mujer</v>
      </c>
      <c r="U2569" t="str">
        <f>_xlfn.CONCAT(Table58[[#This Row],[STATE]]," ", Table58[[#This Row],[DOMAIN]])</f>
        <v>MI S2</v>
      </c>
      <c r="V2569" s="2">
        <f t="shared" ca="1" si="121"/>
        <v>45915</v>
      </c>
      <c r="W2569" s="3">
        <f t="shared" ca="1" si="122"/>
        <v>45915.408431249998</v>
      </c>
      <c r="X2569">
        <f>ROUND(Table58[[#This Row],[AVGGIFT]],1)</f>
        <v>13</v>
      </c>
    </row>
    <row r="2570" spans="1:24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  <c r="N2570">
        <f>VLOOKUP(Table58[[#This Row],[CONTROLN]],vlookup_table[],2,FALSE)</f>
        <v>0</v>
      </c>
      <c r="O2570">
        <f>VLOOKUP(Table58[[#This Row],[CONTROLN]],vlookup_table[],4,FALSE)</f>
        <v>4105</v>
      </c>
      <c r="P2570" t="str">
        <f>VLOOKUP(Table58[[#This Row],[CONTROLN]],vlookup_table[],5,FALSE)</f>
        <v>U1</v>
      </c>
      <c r="Q2570">
        <f>VLOOKUP(Table58[[#This Row],[CONTROLN]],vlookup_table[],7,FALSE)</f>
        <v>15</v>
      </c>
      <c r="R2570">
        <f t="shared" si="120"/>
        <v>56</v>
      </c>
      <c r="S25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70" t="str">
        <f>IF(Table58[[#This Row],[GENDER]]="M","Hombre","Mujer")</f>
        <v>Mujer</v>
      </c>
      <c r="U2570" t="str">
        <f>_xlfn.CONCAT(Table58[[#This Row],[STATE]]," ", Table58[[#This Row],[DOMAIN]])</f>
        <v>IL U1</v>
      </c>
      <c r="V2570" s="2">
        <f t="shared" ca="1" si="121"/>
        <v>45915</v>
      </c>
      <c r="W2570" s="3">
        <f t="shared" ca="1" si="122"/>
        <v>45915.408431249998</v>
      </c>
      <c r="X2570">
        <f>ROUND(Table58[[#This Row],[AVGGIFT]],1)</f>
        <v>21.2</v>
      </c>
    </row>
    <row r="2571" spans="1:24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  <c r="N2571">
        <f>VLOOKUP(Table58[[#This Row],[CONTROLN]],vlookup_table[],2,FALSE)</f>
        <v>2</v>
      </c>
      <c r="O2571">
        <f>VLOOKUP(Table58[[#This Row],[CONTROLN]],vlookup_table[],4,FALSE)</f>
        <v>0</v>
      </c>
      <c r="P2571" t="str">
        <f>VLOOKUP(Table58[[#This Row],[CONTROLN]],vlookup_table[],5,FALSE)</f>
        <v>U4</v>
      </c>
      <c r="Q2571">
        <f>VLOOKUP(Table58[[#This Row],[CONTROLN]],vlookup_table[],7,FALSE)</f>
        <v>20</v>
      </c>
      <c r="R2571" t="str">
        <f t="shared" si="120"/>
        <v/>
      </c>
      <c r="S25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71" t="str">
        <f>IF(Table58[[#This Row],[GENDER]]="M","Hombre","Mujer")</f>
        <v>Mujer</v>
      </c>
      <c r="U2571" t="str">
        <f>_xlfn.CONCAT(Table58[[#This Row],[STATE]]," ", Table58[[#This Row],[DOMAIN]])</f>
        <v>WI U4</v>
      </c>
      <c r="V2571" s="2">
        <f t="shared" ca="1" si="121"/>
        <v>45915</v>
      </c>
      <c r="W2571" s="3">
        <f t="shared" ca="1" si="122"/>
        <v>45915.408431249998</v>
      </c>
      <c r="X2571">
        <f>ROUND(Table58[[#This Row],[AVGGIFT]],1)</f>
        <v>9.6999999999999993</v>
      </c>
    </row>
    <row r="2572" spans="1:24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  <c r="N2572">
        <f>VLOOKUP(Table58[[#This Row],[CONTROLN]],vlookup_table[],2,FALSE)</f>
        <v>2</v>
      </c>
      <c r="O2572">
        <f>VLOOKUP(Table58[[#This Row],[CONTROLN]],vlookup_table[],4,FALSE)</f>
        <v>5801</v>
      </c>
      <c r="P2572" t="str">
        <f>VLOOKUP(Table58[[#This Row],[CONTROLN]],vlookup_table[],5,FALSE)</f>
        <v>S1</v>
      </c>
      <c r="Q2572">
        <f>VLOOKUP(Table58[[#This Row],[CONTROLN]],vlookup_table[],7,FALSE)</f>
        <v>15</v>
      </c>
      <c r="R2572">
        <f t="shared" si="120"/>
        <v>39</v>
      </c>
      <c r="S25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72" t="str">
        <f>IF(Table58[[#This Row],[GENDER]]="M","Hombre","Mujer")</f>
        <v>Mujer</v>
      </c>
      <c r="U2572" t="str">
        <f>_xlfn.CONCAT(Table58[[#This Row],[STATE]]," ", Table58[[#This Row],[DOMAIN]])</f>
        <v>MO S1</v>
      </c>
      <c r="V2572" s="2">
        <f t="shared" ca="1" si="121"/>
        <v>45915</v>
      </c>
      <c r="W2572" s="3">
        <f t="shared" ca="1" si="122"/>
        <v>45915.408431249998</v>
      </c>
      <c r="X2572">
        <f>ROUND(Table58[[#This Row],[AVGGIFT]],1)</f>
        <v>13.6</v>
      </c>
    </row>
    <row r="2573" spans="1:24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  <c r="N2573">
        <f>VLOOKUP(Table58[[#This Row],[CONTROLN]],vlookup_table[],2,FALSE)</f>
        <v>2</v>
      </c>
      <c r="O2573">
        <f>VLOOKUP(Table58[[#This Row],[CONTROLN]],vlookup_table[],4,FALSE)</f>
        <v>3512</v>
      </c>
      <c r="P2573" t="str">
        <f>VLOOKUP(Table58[[#This Row],[CONTROLN]],vlookup_table[],5,FALSE)</f>
        <v>C1</v>
      </c>
      <c r="Q2573">
        <f>VLOOKUP(Table58[[#This Row],[CONTROLN]],vlookup_table[],7,FALSE)</f>
        <v>25</v>
      </c>
      <c r="R2573">
        <f t="shared" si="120"/>
        <v>61</v>
      </c>
      <c r="S25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73" t="str">
        <f>IF(Table58[[#This Row],[GENDER]]="M","Hombre","Mujer")</f>
        <v>Mujer</v>
      </c>
      <c r="U2573" t="str">
        <f>_xlfn.CONCAT(Table58[[#This Row],[STATE]]," ", Table58[[#This Row],[DOMAIN]])</f>
        <v>MN C1</v>
      </c>
      <c r="V2573" s="2">
        <f t="shared" ca="1" si="121"/>
        <v>45915</v>
      </c>
      <c r="W2573" s="3">
        <f t="shared" ca="1" si="122"/>
        <v>45915.408431249998</v>
      </c>
      <c r="X2573">
        <f>ROUND(Table58[[#This Row],[AVGGIFT]],1)</f>
        <v>11.4</v>
      </c>
    </row>
    <row r="2574" spans="1:24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  <c r="N2574">
        <f>VLOOKUP(Table58[[#This Row],[CONTROLN]],vlookup_table[],2,FALSE)</f>
        <v>0</v>
      </c>
      <c r="O2574">
        <f>VLOOKUP(Table58[[#This Row],[CONTROLN]],vlookup_table[],4,FALSE)</f>
        <v>3001</v>
      </c>
      <c r="P2574" t="str">
        <f>VLOOKUP(Table58[[#This Row],[CONTROLN]],vlookup_table[],5,FALSE)</f>
        <v>R2</v>
      </c>
      <c r="Q2574">
        <f>VLOOKUP(Table58[[#This Row],[CONTROLN]],vlookup_table[],7,FALSE)</f>
        <v>11</v>
      </c>
      <c r="R2574">
        <f t="shared" si="120"/>
        <v>67</v>
      </c>
      <c r="S25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74" t="str">
        <f>IF(Table58[[#This Row],[GENDER]]="M","Hombre","Mujer")</f>
        <v>Hombre</v>
      </c>
      <c r="U2574" t="str">
        <f>_xlfn.CONCAT(Table58[[#This Row],[STATE]]," ", Table58[[#This Row],[DOMAIN]])</f>
        <v>CO R2</v>
      </c>
      <c r="V2574" s="2">
        <f t="shared" ca="1" si="121"/>
        <v>45915</v>
      </c>
      <c r="W2574" s="3">
        <f t="shared" ca="1" si="122"/>
        <v>45915.408431249998</v>
      </c>
      <c r="X2574">
        <f>ROUND(Table58[[#This Row],[AVGGIFT]],1)</f>
        <v>8.9</v>
      </c>
    </row>
    <row r="2575" spans="1:24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  <c r="N2575">
        <f>VLOOKUP(Table58[[#This Row],[CONTROLN]],vlookup_table[],2,FALSE)</f>
        <v>1</v>
      </c>
      <c r="O2575">
        <f>VLOOKUP(Table58[[#This Row],[CONTROLN]],vlookup_table[],4,FALSE)</f>
        <v>2801</v>
      </c>
      <c r="P2575" t="str">
        <f>VLOOKUP(Table58[[#This Row],[CONTROLN]],vlookup_table[],5,FALSE)</f>
        <v>C3</v>
      </c>
      <c r="Q2575">
        <f>VLOOKUP(Table58[[#This Row],[CONTROLN]],vlookup_table[],7,FALSE)</f>
        <v>11</v>
      </c>
      <c r="R2575">
        <f t="shared" si="120"/>
        <v>69</v>
      </c>
      <c r="S25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75" t="str">
        <f>IF(Table58[[#This Row],[GENDER]]="M","Hombre","Mujer")</f>
        <v>Hombre</v>
      </c>
      <c r="U2575" t="str">
        <f>_xlfn.CONCAT(Table58[[#This Row],[STATE]]," ", Table58[[#This Row],[DOMAIN]])</f>
        <v>CA C3</v>
      </c>
      <c r="V2575" s="2">
        <f t="shared" ca="1" si="121"/>
        <v>45915</v>
      </c>
      <c r="W2575" s="3">
        <f t="shared" ca="1" si="122"/>
        <v>45915.408431249998</v>
      </c>
      <c r="X2575">
        <f>ROUND(Table58[[#This Row],[AVGGIFT]],1)</f>
        <v>8.4</v>
      </c>
    </row>
    <row r="2576" spans="1:24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  <c r="N2576">
        <f>VLOOKUP(Table58[[#This Row],[CONTROLN]],vlookup_table[],2,FALSE)</f>
        <v>1</v>
      </c>
      <c r="O2576">
        <f>VLOOKUP(Table58[[#This Row],[CONTROLN]],vlookup_table[],4,FALSE)</f>
        <v>3801</v>
      </c>
      <c r="P2576" t="str">
        <f>VLOOKUP(Table58[[#This Row],[CONTROLN]],vlookup_table[],5,FALSE)</f>
        <v>T2</v>
      </c>
      <c r="Q2576">
        <f>VLOOKUP(Table58[[#This Row],[CONTROLN]],vlookup_table[],7,FALSE)</f>
        <v>15</v>
      </c>
      <c r="R2576">
        <f t="shared" si="120"/>
        <v>59</v>
      </c>
      <c r="S25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76" t="str">
        <f>IF(Table58[[#This Row],[GENDER]]="M","Hombre","Mujer")</f>
        <v>Hombre</v>
      </c>
      <c r="U2576" t="str">
        <f>_xlfn.CONCAT(Table58[[#This Row],[STATE]]," ", Table58[[#This Row],[DOMAIN]])</f>
        <v>TX T2</v>
      </c>
      <c r="V2576" s="2">
        <f t="shared" ca="1" si="121"/>
        <v>45915</v>
      </c>
      <c r="W2576" s="3">
        <f t="shared" ca="1" si="122"/>
        <v>45915.408431249998</v>
      </c>
      <c r="X2576">
        <f>ROUND(Table58[[#This Row],[AVGGIFT]],1)</f>
        <v>9.6999999999999993</v>
      </c>
    </row>
    <row r="2577" spans="1:24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  <c r="N2577">
        <f>VLOOKUP(Table58[[#This Row],[CONTROLN]],vlookup_table[],2,FALSE)</f>
        <v>1</v>
      </c>
      <c r="O2577">
        <f>VLOOKUP(Table58[[#This Row],[CONTROLN]],vlookup_table[],4,FALSE)</f>
        <v>1801</v>
      </c>
      <c r="P2577" t="str">
        <f>VLOOKUP(Table58[[#This Row],[CONTROLN]],vlookup_table[],5,FALSE)</f>
        <v>R2</v>
      </c>
      <c r="Q2577">
        <f>VLOOKUP(Table58[[#This Row],[CONTROLN]],vlookup_table[],7,FALSE)</f>
        <v>17</v>
      </c>
      <c r="R2577">
        <f t="shared" si="120"/>
        <v>79</v>
      </c>
      <c r="S25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77" t="str">
        <f>IF(Table58[[#This Row],[GENDER]]="M","Hombre","Mujer")</f>
        <v>Hombre</v>
      </c>
      <c r="U2577" t="str">
        <f>_xlfn.CONCAT(Table58[[#This Row],[STATE]]," ", Table58[[#This Row],[DOMAIN]])</f>
        <v>TX R2</v>
      </c>
      <c r="V2577" s="2">
        <f t="shared" ca="1" si="121"/>
        <v>45915</v>
      </c>
      <c r="W2577" s="3">
        <f t="shared" ca="1" si="122"/>
        <v>45915.408431249998</v>
      </c>
      <c r="X2577">
        <f>ROUND(Table58[[#This Row],[AVGGIFT]],1)</f>
        <v>13.4</v>
      </c>
    </row>
    <row r="2578" spans="1:24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  <c r="N2578">
        <f>VLOOKUP(Table58[[#This Row],[CONTROLN]],vlookup_table[],2,FALSE)</f>
        <v>28</v>
      </c>
      <c r="O2578">
        <f>VLOOKUP(Table58[[#This Row],[CONTROLN]],vlookup_table[],4,FALSE)</f>
        <v>0</v>
      </c>
      <c r="P2578" t="str">
        <f>VLOOKUP(Table58[[#This Row],[CONTROLN]],vlookup_table[],5,FALSE)</f>
        <v>S2</v>
      </c>
      <c r="Q2578">
        <f>VLOOKUP(Table58[[#This Row],[CONTROLN]],vlookup_table[],7,FALSE)</f>
        <v>10</v>
      </c>
      <c r="R2578" t="str">
        <f t="shared" si="120"/>
        <v/>
      </c>
      <c r="S25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78" t="str">
        <f>IF(Table58[[#This Row],[GENDER]]="M","Hombre","Mujer")</f>
        <v>Mujer</v>
      </c>
      <c r="U2578" t="str">
        <f>_xlfn.CONCAT(Table58[[#This Row],[STATE]]," ", Table58[[#This Row],[DOMAIN]])</f>
        <v>CA S2</v>
      </c>
      <c r="V2578" s="2">
        <f t="shared" ca="1" si="121"/>
        <v>45915</v>
      </c>
      <c r="W2578" s="3">
        <f t="shared" ca="1" si="122"/>
        <v>45915.408431249998</v>
      </c>
      <c r="X2578">
        <f>ROUND(Table58[[#This Row],[AVGGIFT]],1)</f>
        <v>14.3</v>
      </c>
    </row>
    <row r="2579" spans="1:24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  <c r="N2579">
        <f>VLOOKUP(Table58[[#This Row],[CONTROLN]],vlookup_table[],2,FALSE)</f>
        <v>0</v>
      </c>
      <c r="O2579">
        <f>VLOOKUP(Table58[[#This Row],[CONTROLN]],vlookup_table[],4,FALSE)</f>
        <v>0</v>
      </c>
      <c r="P2579" t="str">
        <f>VLOOKUP(Table58[[#This Row],[CONTROLN]],vlookup_table[],5,FALSE)</f>
        <v/>
      </c>
      <c r="Q2579">
        <f>VLOOKUP(Table58[[#This Row],[CONTROLN]],vlookup_table[],7,FALSE)</f>
        <v>15</v>
      </c>
      <c r="R2579" t="str">
        <f t="shared" si="120"/>
        <v/>
      </c>
      <c r="S257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579" t="str">
        <f>IF(Table58[[#This Row],[GENDER]]="M","Hombre","Mujer")</f>
        <v>Mujer</v>
      </c>
      <c r="U2579" t="str">
        <f>_xlfn.CONCAT(Table58[[#This Row],[STATE]]," ", Table58[[#This Row],[DOMAIN]])</f>
        <v xml:space="preserve">MI </v>
      </c>
      <c r="V2579" s="2">
        <f t="shared" ca="1" si="121"/>
        <v>45915</v>
      </c>
      <c r="W2579" s="3">
        <f t="shared" ca="1" si="122"/>
        <v>45915.408431249998</v>
      </c>
      <c r="X2579">
        <f>ROUND(Table58[[#This Row],[AVGGIFT]],1)</f>
        <v>12.2</v>
      </c>
    </row>
    <row r="2580" spans="1:24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  <c r="N2580">
        <f>VLOOKUP(Table58[[#This Row],[CONTROLN]],vlookup_table[],2,FALSE)</f>
        <v>0</v>
      </c>
      <c r="O2580">
        <f>VLOOKUP(Table58[[#This Row],[CONTROLN]],vlookup_table[],4,FALSE)</f>
        <v>4201</v>
      </c>
      <c r="P2580" t="str">
        <f>VLOOKUP(Table58[[#This Row],[CONTROLN]],vlookup_table[],5,FALSE)</f>
        <v>R2</v>
      </c>
      <c r="Q2580">
        <f>VLOOKUP(Table58[[#This Row],[CONTROLN]],vlookup_table[],7,FALSE)</f>
        <v>25</v>
      </c>
      <c r="R2580">
        <f t="shared" si="120"/>
        <v>55</v>
      </c>
      <c r="S25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80" t="str">
        <f>IF(Table58[[#This Row],[GENDER]]="M","Hombre","Mujer")</f>
        <v>Mujer</v>
      </c>
      <c r="U2580" t="str">
        <f>_xlfn.CONCAT(Table58[[#This Row],[STATE]]," ", Table58[[#This Row],[DOMAIN]])</f>
        <v>CA R2</v>
      </c>
      <c r="V2580" s="2">
        <f t="shared" ca="1" si="121"/>
        <v>45915</v>
      </c>
      <c r="W2580" s="3">
        <f t="shared" ca="1" si="122"/>
        <v>45915.408431249998</v>
      </c>
      <c r="X2580">
        <f>ROUND(Table58[[#This Row],[AVGGIFT]],1)</f>
        <v>13.3</v>
      </c>
    </row>
    <row r="2581" spans="1:24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  <c r="N2581">
        <f>VLOOKUP(Table58[[#This Row],[CONTROLN]],vlookup_table[],2,FALSE)</f>
        <v>0</v>
      </c>
      <c r="O2581">
        <f>VLOOKUP(Table58[[#This Row],[CONTROLN]],vlookup_table[],4,FALSE)</f>
        <v>1001</v>
      </c>
      <c r="P2581" t="str">
        <f>VLOOKUP(Table58[[#This Row],[CONTROLN]],vlookup_table[],5,FALSE)</f>
        <v>S1</v>
      </c>
      <c r="Q2581">
        <f>VLOOKUP(Table58[[#This Row],[CONTROLN]],vlookup_table[],7,FALSE)</f>
        <v>5</v>
      </c>
      <c r="R2581">
        <f t="shared" si="120"/>
        <v>87</v>
      </c>
      <c r="S25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81" t="str">
        <f>IF(Table58[[#This Row],[GENDER]]="M","Hombre","Mujer")</f>
        <v>Mujer</v>
      </c>
      <c r="U2581" t="str">
        <f>_xlfn.CONCAT(Table58[[#This Row],[STATE]]," ", Table58[[#This Row],[DOMAIN]])</f>
        <v>CA S1</v>
      </c>
      <c r="V2581" s="2">
        <f t="shared" ca="1" si="121"/>
        <v>45915</v>
      </c>
      <c r="W2581" s="3">
        <f t="shared" ca="1" si="122"/>
        <v>45915.408431249998</v>
      </c>
      <c r="X2581">
        <f>ROUND(Table58[[#This Row],[AVGGIFT]],1)</f>
        <v>3.3</v>
      </c>
    </row>
    <row r="2582" spans="1:24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  <c r="N2582">
        <f>VLOOKUP(Table58[[#This Row],[CONTROLN]],vlookup_table[],2,FALSE)</f>
        <v>2</v>
      </c>
      <c r="O2582">
        <f>VLOOKUP(Table58[[#This Row],[CONTROLN]],vlookup_table[],4,FALSE)</f>
        <v>4702</v>
      </c>
      <c r="P2582" t="str">
        <f>VLOOKUP(Table58[[#This Row],[CONTROLN]],vlookup_table[],5,FALSE)</f>
        <v>R2</v>
      </c>
      <c r="Q2582">
        <f>VLOOKUP(Table58[[#This Row],[CONTROLN]],vlookup_table[],7,FALSE)</f>
        <v>20</v>
      </c>
      <c r="R2582">
        <f t="shared" si="120"/>
        <v>50</v>
      </c>
      <c r="S25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82" t="str">
        <f>IF(Table58[[#This Row],[GENDER]]="M","Hombre","Mujer")</f>
        <v>Hombre</v>
      </c>
      <c r="U2582" t="str">
        <f>_xlfn.CONCAT(Table58[[#This Row],[STATE]]," ", Table58[[#This Row],[DOMAIN]])</f>
        <v>LA R2</v>
      </c>
      <c r="V2582" s="2">
        <f t="shared" ca="1" si="121"/>
        <v>45915</v>
      </c>
      <c r="W2582" s="3">
        <f t="shared" ca="1" si="122"/>
        <v>45915.408431249998</v>
      </c>
      <c r="X2582">
        <f>ROUND(Table58[[#This Row],[AVGGIFT]],1)</f>
        <v>10.4</v>
      </c>
    </row>
    <row r="2583" spans="1:24" x14ac:dyDescent="0.35">
      <c r="A2583">
        <v>77379</v>
      </c>
      <c r="B2583" t="s">
        <v>36</v>
      </c>
      <c r="C2583" t="s">
        <v>109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  <c r="N2583">
        <f>VLOOKUP(Table58[[#This Row],[CONTROLN]],vlookup_table[],2,FALSE)</f>
        <v>0</v>
      </c>
      <c r="O2583">
        <f>VLOOKUP(Table58[[#This Row],[CONTROLN]],vlookup_table[],4,FALSE)</f>
        <v>0</v>
      </c>
      <c r="P2583" t="str">
        <f>VLOOKUP(Table58[[#This Row],[CONTROLN]],vlookup_table[],5,FALSE)</f>
        <v>T2</v>
      </c>
      <c r="Q2583">
        <f>VLOOKUP(Table58[[#This Row],[CONTROLN]],vlookup_table[],7,FALSE)</f>
        <v>20</v>
      </c>
      <c r="R2583" t="str">
        <f t="shared" si="120"/>
        <v/>
      </c>
      <c r="S25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83" t="str">
        <f>IF(Table58[[#This Row],[GENDER]]="M","Hombre","Mujer")</f>
        <v>Mujer</v>
      </c>
      <c r="U2583" t="str">
        <f>_xlfn.CONCAT(Table58[[#This Row],[STATE]]," ", Table58[[#This Row],[DOMAIN]])</f>
        <v>WI T2</v>
      </c>
      <c r="V2583" s="2">
        <f t="shared" ca="1" si="121"/>
        <v>45915</v>
      </c>
      <c r="W2583" s="3">
        <f t="shared" ca="1" si="122"/>
        <v>45915.408431249998</v>
      </c>
      <c r="X2583">
        <f>ROUND(Table58[[#This Row],[AVGGIFT]],1)</f>
        <v>17.5</v>
      </c>
    </row>
    <row r="2584" spans="1:24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  <c r="N2584">
        <f>VLOOKUP(Table58[[#This Row],[CONTROLN]],vlookup_table[],2,FALSE)</f>
        <v>2</v>
      </c>
      <c r="O2584">
        <f>VLOOKUP(Table58[[#This Row],[CONTROLN]],vlookup_table[],4,FALSE)</f>
        <v>3001</v>
      </c>
      <c r="P2584" t="str">
        <f>VLOOKUP(Table58[[#This Row],[CONTROLN]],vlookup_table[],5,FALSE)</f>
        <v>T2</v>
      </c>
      <c r="Q2584">
        <f>VLOOKUP(Table58[[#This Row],[CONTROLN]],vlookup_table[],7,FALSE)</f>
        <v>5</v>
      </c>
      <c r="R2584">
        <f t="shared" si="120"/>
        <v>67</v>
      </c>
      <c r="S25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84" t="str">
        <f>IF(Table58[[#This Row],[GENDER]]="M","Hombre","Mujer")</f>
        <v>Mujer</v>
      </c>
      <c r="U2584" t="str">
        <f>_xlfn.CONCAT(Table58[[#This Row],[STATE]]," ", Table58[[#This Row],[DOMAIN]])</f>
        <v>OR T2</v>
      </c>
      <c r="V2584" s="2">
        <f t="shared" ca="1" si="121"/>
        <v>45915</v>
      </c>
      <c r="W2584" s="3">
        <f t="shared" ca="1" si="122"/>
        <v>45915.408431249998</v>
      </c>
      <c r="X2584">
        <f>ROUND(Table58[[#This Row],[AVGGIFT]],1)</f>
        <v>5.4</v>
      </c>
    </row>
    <row r="2585" spans="1:24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  <c r="N2585">
        <f>VLOOKUP(Table58[[#This Row],[CONTROLN]],vlookup_table[],2,FALSE)</f>
        <v>1</v>
      </c>
      <c r="O2585">
        <f>VLOOKUP(Table58[[#This Row],[CONTROLN]],vlookup_table[],4,FALSE)</f>
        <v>3106</v>
      </c>
      <c r="P2585" t="str">
        <f>VLOOKUP(Table58[[#This Row],[CONTROLN]],vlookup_table[],5,FALSE)</f>
        <v>U2</v>
      </c>
      <c r="Q2585">
        <f>VLOOKUP(Table58[[#This Row],[CONTROLN]],vlookup_table[],7,FALSE)</f>
        <v>5</v>
      </c>
      <c r="R2585">
        <f t="shared" si="120"/>
        <v>66</v>
      </c>
      <c r="S25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85" t="str">
        <f>IF(Table58[[#This Row],[GENDER]]="M","Hombre","Mujer")</f>
        <v>Hombre</v>
      </c>
      <c r="U2585" t="str">
        <f>_xlfn.CONCAT(Table58[[#This Row],[STATE]]," ", Table58[[#This Row],[DOMAIN]])</f>
        <v>TX U2</v>
      </c>
      <c r="V2585" s="2">
        <f t="shared" ca="1" si="121"/>
        <v>45915</v>
      </c>
      <c r="W2585" s="3">
        <f t="shared" ca="1" si="122"/>
        <v>45915.408431249998</v>
      </c>
      <c r="X2585">
        <f>ROUND(Table58[[#This Row],[AVGGIFT]],1)</f>
        <v>4.7</v>
      </c>
    </row>
    <row r="2586" spans="1:24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  <c r="N2586">
        <f>VLOOKUP(Table58[[#This Row],[CONTROLN]],vlookup_table[],2,FALSE)</f>
        <v>2</v>
      </c>
      <c r="O2586">
        <f>VLOOKUP(Table58[[#This Row],[CONTROLN]],vlookup_table[],4,FALSE)</f>
        <v>6301</v>
      </c>
      <c r="P2586" t="str">
        <f>VLOOKUP(Table58[[#This Row],[CONTROLN]],vlookup_table[],5,FALSE)</f>
        <v>S2</v>
      </c>
      <c r="Q2586">
        <f>VLOOKUP(Table58[[#This Row],[CONTROLN]],vlookup_table[],7,FALSE)</f>
        <v>15</v>
      </c>
      <c r="R2586">
        <f t="shared" si="120"/>
        <v>34</v>
      </c>
      <c r="S25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86" t="str">
        <f>IF(Table58[[#This Row],[GENDER]]="M","Hombre","Mujer")</f>
        <v>Mujer</v>
      </c>
      <c r="U2586" t="str">
        <f>_xlfn.CONCAT(Table58[[#This Row],[STATE]]," ", Table58[[#This Row],[DOMAIN]])</f>
        <v>MI S2</v>
      </c>
      <c r="V2586" s="2">
        <f t="shared" ca="1" si="121"/>
        <v>45915</v>
      </c>
      <c r="W2586" s="3">
        <f t="shared" ca="1" si="122"/>
        <v>45915.408431249998</v>
      </c>
      <c r="X2586">
        <f>ROUND(Table58[[#This Row],[AVGGIFT]],1)</f>
        <v>14.2</v>
      </c>
    </row>
    <row r="2587" spans="1:24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  <c r="N2587">
        <f>VLOOKUP(Table58[[#This Row],[CONTROLN]],vlookup_table[],2,FALSE)</f>
        <v>0</v>
      </c>
      <c r="O2587">
        <f>VLOOKUP(Table58[[#This Row],[CONTROLN]],vlookup_table[],4,FALSE)</f>
        <v>4201</v>
      </c>
      <c r="P2587" t="str">
        <f>VLOOKUP(Table58[[#This Row],[CONTROLN]],vlookup_table[],5,FALSE)</f>
        <v>T2</v>
      </c>
      <c r="Q2587">
        <f>VLOOKUP(Table58[[#This Row],[CONTROLN]],vlookup_table[],7,FALSE)</f>
        <v>25</v>
      </c>
      <c r="R2587">
        <f t="shared" si="120"/>
        <v>55</v>
      </c>
      <c r="S25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87" t="str">
        <f>IF(Table58[[#This Row],[GENDER]]="M","Hombre","Mujer")</f>
        <v>Mujer</v>
      </c>
      <c r="U2587" t="str">
        <f>_xlfn.CONCAT(Table58[[#This Row],[STATE]]," ", Table58[[#This Row],[DOMAIN]])</f>
        <v>CO T2</v>
      </c>
      <c r="V2587" s="2">
        <f t="shared" ca="1" si="121"/>
        <v>45915</v>
      </c>
      <c r="W2587" s="3">
        <f t="shared" ca="1" si="122"/>
        <v>45915.408431249998</v>
      </c>
      <c r="X2587">
        <f>ROUND(Table58[[#This Row],[AVGGIFT]],1)</f>
        <v>13.6</v>
      </c>
    </row>
    <row r="2588" spans="1:24" x14ac:dyDescent="0.35">
      <c r="A2588">
        <v>36576</v>
      </c>
      <c r="B2588" t="s">
        <v>13</v>
      </c>
      <c r="C2588" t="s">
        <v>109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  <c r="N2588">
        <f>VLOOKUP(Table58[[#This Row],[CONTROLN]],vlookup_table[],2,FALSE)</f>
        <v>0</v>
      </c>
      <c r="O2588">
        <f>VLOOKUP(Table58[[#This Row],[CONTROLN]],vlookup_table[],4,FALSE)</f>
        <v>0</v>
      </c>
      <c r="P2588" t="str">
        <f>VLOOKUP(Table58[[#This Row],[CONTROLN]],vlookup_table[],5,FALSE)</f>
        <v>S1</v>
      </c>
      <c r="Q2588">
        <f>VLOOKUP(Table58[[#This Row],[CONTROLN]],vlookup_table[],7,FALSE)</f>
        <v>5</v>
      </c>
      <c r="R2588" t="str">
        <f t="shared" si="120"/>
        <v/>
      </c>
      <c r="S25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88" t="str">
        <f>IF(Table58[[#This Row],[GENDER]]="M","Hombre","Mujer")</f>
        <v>Mujer</v>
      </c>
      <c r="U2588" t="str">
        <f>_xlfn.CONCAT(Table58[[#This Row],[STATE]]," ", Table58[[#This Row],[DOMAIN]])</f>
        <v>FL S1</v>
      </c>
      <c r="V2588" s="2">
        <f t="shared" ca="1" si="121"/>
        <v>45915</v>
      </c>
      <c r="W2588" s="3">
        <f t="shared" ca="1" si="122"/>
        <v>45915.408431249998</v>
      </c>
      <c r="X2588">
        <f>ROUND(Table58[[#This Row],[AVGGIFT]],1)</f>
        <v>4.5</v>
      </c>
    </row>
    <row r="2589" spans="1:24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  <c r="N2589">
        <f>VLOOKUP(Table58[[#This Row],[CONTROLN]],vlookup_table[],2,FALSE)</f>
        <v>1</v>
      </c>
      <c r="O2589">
        <f>VLOOKUP(Table58[[#This Row],[CONTROLN]],vlookup_table[],4,FALSE)</f>
        <v>2705</v>
      </c>
      <c r="P2589" t="str">
        <f>VLOOKUP(Table58[[#This Row],[CONTROLN]],vlookup_table[],5,FALSE)</f>
        <v>S1</v>
      </c>
      <c r="Q2589">
        <f>VLOOKUP(Table58[[#This Row],[CONTROLN]],vlookup_table[],7,FALSE)</f>
        <v>14</v>
      </c>
      <c r="R2589">
        <f t="shared" si="120"/>
        <v>70</v>
      </c>
      <c r="S25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89" t="str">
        <f>IF(Table58[[#This Row],[GENDER]]="M","Hombre","Mujer")</f>
        <v>Hombre</v>
      </c>
      <c r="U2589" t="str">
        <f>_xlfn.CONCAT(Table58[[#This Row],[STATE]]," ", Table58[[#This Row],[DOMAIN]])</f>
        <v>CA S1</v>
      </c>
      <c r="V2589" s="2">
        <f t="shared" ca="1" si="121"/>
        <v>45915</v>
      </c>
      <c r="W2589" s="3">
        <f t="shared" ca="1" si="122"/>
        <v>45915.408431249998</v>
      </c>
      <c r="X2589">
        <f>ROUND(Table58[[#This Row],[AVGGIFT]],1)</f>
        <v>9.6</v>
      </c>
    </row>
    <row r="2590" spans="1:24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  <c r="N2590">
        <f>VLOOKUP(Table58[[#This Row],[CONTROLN]],vlookup_table[],2,FALSE)</f>
        <v>0</v>
      </c>
      <c r="O2590">
        <f>VLOOKUP(Table58[[#This Row],[CONTROLN]],vlookup_table[],4,FALSE)</f>
        <v>3201</v>
      </c>
      <c r="P2590" t="str">
        <f>VLOOKUP(Table58[[#This Row],[CONTROLN]],vlookup_table[],5,FALSE)</f>
        <v>C1</v>
      </c>
      <c r="Q2590">
        <f>VLOOKUP(Table58[[#This Row],[CONTROLN]],vlookup_table[],7,FALSE)</f>
        <v>20</v>
      </c>
      <c r="R2590">
        <f t="shared" si="120"/>
        <v>65</v>
      </c>
      <c r="S25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90" t="str">
        <f>IF(Table58[[#This Row],[GENDER]]="M","Hombre","Mujer")</f>
        <v>Mujer</v>
      </c>
      <c r="U2590" t="str">
        <f>_xlfn.CONCAT(Table58[[#This Row],[STATE]]," ", Table58[[#This Row],[DOMAIN]])</f>
        <v>CA C1</v>
      </c>
      <c r="V2590" s="2">
        <f t="shared" ca="1" si="121"/>
        <v>45915</v>
      </c>
      <c r="W2590" s="3">
        <f t="shared" ca="1" si="122"/>
        <v>45915.408431249998</v>
      </c>
      <c r="X2590">
        <f>ROUND(Table58[[#This Row],[AVGGIFT]],1)</f>
        <v>16.5</v>
      </c>
    </row>
    <row r="2591" spans="1:24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  <c r="N2591">
        <f>VLOOKUP(Table58[[#This Row],[CONTROLN]],vlookup_table[],2,FALSE)</f>
        <v>0</v>
      </c>
      <c r="O2591">
        <f>VLOOKUP(Table58[[#This Row],[CONTROLN]],vlookup_table[],4,FALSE)</f>
        <v>6108</v>
      </c>
      <c r="P2591" t="str">
        <f>VLOOKUP(Table58[[#This Row],[CONTROLN]],vlookup_table[],5,FALSE)</f>
        <v>S1</v>
      </c>
      <c r="Q2591">
        <f>VLOOKUP(Table58[[#This Row],[CONTROLN]],vlookup_table[],7,FALSE)</f>
        <v>21</v>
      </c>
      <c r="R2591">
        <f t="shared" si="120"/>
        <v>35</v>
      </c>
      <c r="S25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91" t="str">
        <f>IF(Table58[[#This Row],[GENDER]]="M","Hombre","Mujer")</f>
        <v>Mujer</v>
      </c>
      <c r="U2591" t="str">
        <f>_xlfn.CONCAT(Table58[[#This Row],[STATE]]," ", Table58[[#This Row],[DOMAIN]])</f>
        <v>FL S1</v>
      </c>
      <c r="V2591" s="2">
        <f t="shared" ca="1" si="121"/>
        <v>45915</v>
      </c>
      <c r="W2591" s="3">
        <f t="shared" ca="1" si="122"/>
        <v>45915.408431249998</v>
      </c>
      <c r="X2591">
        <f>ROUND(Table58[[#This Row],[AVGGIFT]],1)</f>
        <v>12.2</v>
      </c>
    </row>
    <row r="2592" spans="1:24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  <c r="N2592">
        <f>VLOOKUP(Table58[[#This Row],[CONTROLN]],vlookup_table[],2,FALSE)</f>
        <v>0</v>
      </c>
      <c r="O2592">
        <f>VLOOKUP(Table58[[#This Row],[CONTROLN]],vlookup_table[],4,FALSE)</f>
        <v>3811</v>
      </c>
      <c r="P2592" t="str">
        <f>VLOOKUP(Table58[[#This Row],[CONTROLN]],vlookup_table[],5,FALSE)</f>
        <v>R2</v>
      </c>
      <c r="Q2592">
        <f>VLOOKUP(Table58[[#This Row],[CONTROLN]],vlookup_table[],7,FALSE)</f>
        <v>10</v>
      </c>
      <c r="R2592">
        <f t="shared" si="120"/>
        <v>58</v>
      </c>
      <c r="S25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592" t="str">
        <f>IF(Table58[[#This Row],[GENDER]]="M","Hombre","Mujer")</f>
        <v>Mujer</v>
      </c>
      <c r="U2592" t="str">
        <f>_xlfn.CONCAT(Table58[[#This Row],[STATE]]," ", Table58[[#This Row],[DOMAIN]])</f>
        <v>MI R2</v>
      </c>
      <c r="V2592" s="2">
        <f t="shared" ca="1" si="121"/>
        <v>45915</v>
      </c>
      <c r="W2592" s="3">
        <f t="shared" ca="1" si="122"/>
        <v>45915.408431249998</v>
      </c>
      <c r="X2592">
        <f>ROUND(Table58[[#This Row],[AVGGIFT]],1)</f>
        <v>8.3000000000000007</v>
      </c>
    </row>
    <row r="2593" spans="1:24" x14ac:dyDescent="0.35">
      <c r="A2593">
        <v>47525</v>
      </c>
      <c r="B2593" t="s">
        <v>44</v>
      </c>
      <c r="C2593" t="s">
        <v>14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  <c r="N2593">
        <f>VLOOKUP(Table58[[#This Row],[CONTROLN]],vlookup_table[],2,FALSE)</f>
        <v>1</v>
      </c>
      <c r="O2593">
        <f>VLOOKUP(Table58[[#This Row],[CONTROLN]],vlookup_table[],4,FALSE)</f>
        <v>3601</v>
      </c>
      <c r="P2593" t="str">
        <f>VLOOKUP(Table58[[#This Row],[CONTROLN]],vlookup_table[],5,FALSE)</f>
        <v>C3</v>
      </c>
      <c r="Q2593">
        <f>VLOOKUP(Table58[[#This Row],[CONTROLN]],vlookup_table[],7,FALSE)</f>
        <v>20</v>
      </c>
      <c r="R2593">
        <f t="shared" si="120"/>
        <v>61</v>
      </c>
      <c r="S25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93" t="str">
        <f>IF(Table58[[#This Row],[GENDER]]="M","Hombre","Mujer")</f>
        <v>Hombre</v>
      </c>
      <c r="U2593" t="str">
        <f>_xlfn.CONCAT(Table58[[#This Row],[STATE]]," ", Table58[[#This Row],[DOMAIN]])</f>
        <v>AL C3</v>
      </c>
      <c r="V2593" s="2">
        <f t="shared" ca="1" si="121"/>
        <v>45915</v>
      </c>
      <c r="W2593" s="3">
        <f t="shared" ca="1" si="122"/>
        <v>45915.408431249998</v>
      </c>
      <c r="X2593">
        <f>ROUND(Table58[[#This Row],[AVGGIFT]],1)</f>
        <v>14</v>
      </c>
    </row>
    <row r="2594" spans="1:24" x14ac:dyDescent="0.35">
      <c r="A2594">
        <v>51467</v>
      </c>
      <c r="B2594" t="s">
        <v>108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  <c r="N2594">
        <f>VLOOKUP(Table58[[#This Row],[CONTROLN]],vlookup_table[],2,FALSE)</f>
        <v>0</v>
      </c>
      <c r="O2594">
        <f>VLOOKUP(Table58[[#This Row],[CONTROLN]],vlookup_table[],4,FALSE)</f>
        <v>0</v>
      </c>
      <c r="P2594" t="str">
        <f>VLOOKUP(Table58[[#This Row],[CONTROLN]],vlookup_table[],5,FALSE)</f>
        <v>C3</v>
      </c>
      <c r="Q2594">
        <f>VLOOKUP(Table58[[#This Row],[CONTROLN]],vlookup_table[],7,FALSE)</f>
        <v>11</v>
      </c>
      <c r="R2594" t="str">
        <f t="shared" si="120"/>
        <v/>
      </c>
      <c r="S25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94" t="str">
        <f>IF(Table58[[#This Row],[GENDER]]="M","Hombre","Mujer")</f>
        <v>Mujer</v>
      </c>
      <c r="U2594" t="str">
        <f>_xlfn.CONCAT(Table58[[#This Row],[STATE]]," ", Table58[[#This Row],[DOMAIN]])</f>
        <v>TE C3</v>
      </c>
      <c r="V2594" s="2">
        <f t="shared" ca="1" si="121"/>
        <v>45915</v>
      </c>
      <c r="W2594" s="3">
        <f t="shared" ca="1" si="122"/>
        <v>45915.408431249998</v>
      </c>
      <c r="X2594">
        <f>ROUND(Table58[[#This Row],[AVGGIFT]],1)</f>
        <v>8.6</v>
      </c>
    </row>
    <row r="2595" spans="1:24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  <c r="N2595">
        <f>VLOOKUP(Table58[[#This Row],[CONTROLN]],vlookup_table[],2,FALSE)</f>
        <v>28</v>
      </c>
      <c r="O2595">
        <f>VLOOKUP(Table58[[#This Row],[CONTROLN]],vlookup_table[],4,FALSE)</f>
        <v>2801</v>
      </c>
      <c r="P2595" t="str">
        <f>VLOOKUP(Table58[[#This Row],[CONTROLN]],vlookup_table[],5,FALSE)</f>
        <v>C2</v>
      </c>
      <c r="Q2595">
        <f>VLOOKUP(Table58[[#This Row],[CONTROLN]],vlookup_table[],7,FALSE)</f>
        <v>10</v>
      </c>
      <c r="R2595">
        <f t="shared" si="120"/>
        <v>69</v>
      </c>
      <c r="S25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595" t="str">
        <f>IF(Table58[[#This Row],[GENDER]]="M","Hombre","Mujer")</f>
        <v>Mujer</v>
      </c>
      <c r="U2595" t="str">
        <f>_xlfn.CONCAT(Table58[[#This Row],[STATE]]," ", Table58[[#This Row],[DOMAIN]])</f>
        <v>FL C2</v>
      </c>
      <c r="V2595" s="2">
        <f t="shared" ca="1" si="121"/>
        <v>45915</v>
      </c>
      <c r="W2595" s="3">
        <f t="shared" ca="1" si="122"/>
        <v>45915.408431249998</v>
      </c>
      <c r="X2595">
        <f>ROUND(Table58[[#This Row],[AVGGIFT]],1)</f>
        <v>13.5</v>
      </c>
    </row>
    <row r="2596" spans="1:24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  <c r="N2596">
        <f>VLOOKUP(Table58[[#This Row],[CONTROLN]],vlookup_table[],2,FALSE)</f>
        <v>2</v>
      </c>
      <c r="O2596">
        <f>VLOOKUP(Table58[[#This Row],[CONTROLN]],vlookup_table[],4,FALSE)</f>
        <v>3201</v>
      </c>
      <c r="P2596" t="str">
        <f>VLOOKUP(Table58[[#This Row],[CONTROLN]],vlookup_table[],5,FALSE)</f>
        <v>S1</v>
      </c>
      <c r="Q2596">
        <f>VLOOKUP(Table58[[#This Row],[CONTROLN]],vlookup_table[],7,FALSE)</f>
        <v>15</v>
      </c>
      <c r="R2596">
        <f t="shared" si="120"/>
        <v>65</v>
      </c>
      <c r="S25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96" t="str">
        <f>IF(Table58[[#This Row],[GENDER]]="M","Hombre","Mujer")</f>
        <v>Mujer</v>
      </c>
      <c r="U2596" t="str">
        <f>_xlfn.CONCAT(Table58[[#This Row],[STATE]]," ", Table58[[#This Row],[DOMAIN]])</f>
        <v>CA S1</v>
      </c>
      <c r="V2596" s="2">
        <f t="shared" ca="1" si="121"/>
        <v>45915</v>
      </c>
      <c r="W2596" s="3">
        <f t="shared" ca="1" si="122"/>
        <v>45915.408431249998</v>
      </c>
      <c r="X2596">
        <f>ROUND(Table58[[#This Row],[AVGGIFT]],1)</f>
        <v>12.5</v>
      </c>
    </row>
    <row r="2597" spans="1:24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  <c r="N2597">
        <f>VLOOKUP(Table58[[#This Row],[CONTROLN]],vlookup_table[],2,FALSE)</f>
        <v>28</v>
      </c>
      <c r="O2597">
        <f>VLOOKUP(Table58[[#This Row],[CONTROLN]],vlookup_table[],4,FALSE)</f>
        <v>6201</v>
      </c>
      <c r="P2597" t="str">
        <f>VLOOKUP(Table58[[#This Row],[CONTROLN]],vlookup_table[],5,FALSE)</f>
        <v>S1</v>
      </c>
      <c r="Q2597">
        <f>VLOOKUP(Table58[[#This Row],[CONTROLN]],vlookup_table[],7,FALSE)</f>
        <v>10</v>
      </c>
      <c r="R2597">
        <f t="shared" si="120"/>
        <v>35</v>
      </c>
      <c r="S25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597" t="str">
        <f>IF(Table58[[#This Row],[GENDER]]="M","Hombre","Mujer")</f>
        <v>Mujer</v>
      </c>
      <c r="U2597" t="str">
        <f>_xlfn.CONCAT(Table58[[#This Row],[STATE]]," ", Table58[[#This Row],[DOMAIN]])</f>
        <v>NM S1</v>
      </c>
      <c r="V2597" s="2">
        <f t="shared" ca="1" si="121"/>
        <v>45915</v>
      </c>
      <c r="W2597" s="3">
        <f t="shared" ca="1" si="122"/>
        <v>45915.408431249998</v>
      </c>
      <c r="X2597">
        <f>ROUND(Table58[[#This Row],[AVGGIFT]],1)</f>
        <v>13.7</v>
      </c>
    </row>
    <row r="2598" spans="1:24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  <c r="N2598">
        <f>VLOOKUP(Table58[[#This Row],[CONTROLN]],vlookup_table[],2,FALSE)</f>
        <v>0</v>
      </c>
      <c r="O2598">
        <f>VLOOKUP(Table58[[#This Row],[CONTROLN]],vlookup_table[],4,FALSE)</f>
        <v>2606</v>
      </c>
      <c r="P2598" t="str">
        <f>VLOOKUP(Table58[[#This Row],[CONTROLN]],vlookup_table[],5,FALSE)</f>
        <v>U4</v>
      </c>
      <c r="Q2598">
        <f>VLOOKUP(Table58[[#This Row],[CONTROLN]],vlookup_table[],7,FALSE)</f>
        <v>7</v>
      </c>
      <c r="R2598">
        <f t="shared" si="120"/>
        <v>71</v>
      </c>
      <c r="S25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598" t="str">
        <f>IF(Table58[[#This Row],[GENDER]]="M","Hombre","Mujer")</f>
        <v>Mujer</v>
      </c>
      <c r="U2598" t="str">
        <f>_xlfn.CONCAT(Table58[[#This Row],[STATE]]," ", Table58[[#This Row],[DOMAIN]])</f>
        <v>TX U4</v>
      </c>
      <c r="V2598" s="2">
        <f t="shared" ca="1" si="121"/>
        <v>45915</v>
      </c>
      <c r="W2598" s="3">
        <f t="shared" ca="1" si="122"/>
        <v>45915.408431249998</v>
      </c>
      <c r="X2598">
        <f>ROUND(Table58[[#This Row],[AVGGIFT]],1)</f>
        <v>8.6999999999999993</v>
      </c>
    </row>
    <row r="2599" spans="1:24" x14ac:dyDescent="0.35">
      <c r="A2599">
        <v>53853</v>
      </c>
      <c r="B2599" t="s">
        <v>108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  <c r="N2599">
        <f>VLOOKUP(Table58[[#This Row],[CONTROLN]],vlookup_table[],2,FALSE)</f>
        <v>0</v>
      </c>
      <c r="O2599">
        <f>VLOOKUP(Table58[[#This Row],[CONTROLN]],vlookup_table[],4,FALSE)</f>
        <v>0</v>
      </c>
      <c r="P2599" t="str">
        <f>VLOOKUP(Table58[[#This Row],[CONTROLN]],vlookup_table[],5,FALSE)</f>
        <v>T3</v>
      </c>
      <c r="Q2599">
        <f>VLOOKUP(Table58[[#This Row],[CONTROLN]],vlookup_table[],7,FALSE)</f>
        <v>8</v>
      </c>
      <c r="R2599" t="str">
        <f t="shared" si="120"/>
        <v/>
      </c>
      <c r="S25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599" t="str">
        <f>IF(Table58[[#This Row],[GENDER]]="M","Hombre","Mujer")</f>
        <v>Mujer</v>
      </c>
      <c r="U2599" t="str">
        <f>_xlfn.CONCAT(Table58[[#This Row],[STATE]]," ", Table58[[#This Row],[DOMAIN]])</f>
        <v>TE T3</v>
      </c>
      <c r="V2599" s="2">
        <f t="shared" ca="1" si="121"/>
        <v>45915</v>
      </c>
      <c r="W2599" s="3">
        <f t="shared" ca="1" si="122"/>
        <v>45915.408431249998</v>
      </c>
      <c r="X2599">
        <f>ROUND(Table58[[#This Row],[AVGGIFT]],1)</f>
        <v>6.3</v>
      </c>
    </row>
    <row r="2600" spans="1:24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  <c r="N2600">
        <f>VLOOKUP(Table58[[#This Row],[CONTROLN]],vlookup_table[],2,FALSE)</f>
        <v>0</v>
      </c>
      <c r="O2600">
        <f>VLOOKUP(Table58[[#This Row],[CONTROLN]],vlookup_table[],4,FALSE)</f>
        <v>8103</v>
      </c>
      <c r="P2600" t="str">
        <f>VLOOKUP(Table58[[#This Row],[CONTROLN]],vlookup_table[],5,FALSE)</f>
        <v>S2</v>
      </c>
      <c r="Q2600">
        <f>VLOOKUP(Table58[[#This Row],[CONTROLN]],vlookup_table[],7,FALSE)</f>
        <v>6</v>
      </c>
      <c r="R2600">
        <f t="shared" si="120"/>
        <v>16</v>
      </c>
      <c r="S26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00" t="str">
        <f>IF(Table58[[#This Row],[GENDER]]="M","Hombre","Mujer")</f>
        <v>Mujer</v>
      </c>
      <c r="U2600" t="str">
        <f>_xlfn.CONCAT(Table58[[#This Row],[STATE]]," ", Table58[[#This Row],[DOMAIN]])</f>
        <v>KS S2</v>
      </c>
      <c r="V2600" s="2">
        <f t="shared" ca="1" si="121"/>
        <v>45915</v>
      </c>
      <c r="W2600" s="3">
        <f t="shared" ca="1" si="122"/>
        <v>45915.408431249998</v>
      </c>
      <c r="X2600">
        <f>ROUND(Table58[[#This Row],[AVGGIFT]],1)</f>
        <v>3.8</v>
      </c>
    </row>
    <row r="2601" spans="1:24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  <c r="N2601">
        <f>VLOOKUP(Table58[[#This Row],[CONTROLN]],vlookup_table[],2,FALSE)</f>
        <v>1</v>
      </c>
      <c r="O2601">
        <f>VLOOKUP(Table58[[#This Row],[CONTROLN]],vlookup_table[],4,FALSE)</f>
        <v>0</v>
      </c>
      <c r="P2601" t="str">
        <f>VLOOKUP(Table58[[#This Row],[CONTROLN]],vlookup_table[],5,FALSE)</f>
        <v>R2</v>
      </c>
      <c r="Q2601">
        <f>VLOOKUP(Table58[[#This Row],[CONTROLN]],vlookup_table[],7,FALSE)</f>
        <v>50</v>
      </c>
      <c r="R2601" t="str">
        <f t="shared" si="120"/>
        <v/>
      </c>
      <c r="S26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01" t="str">
        <f>IF(Table58[[#This Row],[GENDER]]="M","Hombre","Mujer")</f>
        <v>Hombre</v>
      </c>
      <c r="U2601" t="str">
        <f>_xlfn.CONCAT(Table58[[#This Row],[STATE]]," ", Table58[[#This Row],[DOMAIN]])</f>
        <v>CA R2</v>
      </c>
      <c r="V2601" s="2">
        <f t="shared" ca="1" si="121"/>
        <v>45915</v>
      </c>
      <c r="W2601" s="3">
        <f t="shared" ca="1" si="122"/>
        <v>45915.408431249998</v>
      </c>
      <c r="X2601">
        <f>ROUND(Table58[[#This Row],[AVGGIFT]],1)</f>
        <v>17.5</v>
      </c>
    </row>
    <row r="2602" spans="1:24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  <c r="N2602">
        <f>VLOOKUP(Table58[[#This Row],[CONTROLN]],vlookup_table[],2,FALSE)</f>
        <v>1</v>
      </c>
      <c r="O2602">
        <f>VLOOKUP(Table58[[#This Row],[CONTROLN]],vlookup_table[],4,FALSE)</f>
        <v>4401</v>
      </c>
      <c r="P2602" t="str">
        <f>VLOOKUP(Table58[[#This Row],[CONTROLN]],vlookup_table[],5,FALSE)</f>
        <v>R2</v>
      </c>
      <c r="Q2602">
        <f>VLOOKUP(Table58[[#This Row],[CONTROLN]],vlookup_table[],7,FALSE)</f>
        <v>5</v>
      </c>
      <c r="R2602">
        <f t="shared" si="120"/>
        <v>53</v>
      </c>
      <c r="S26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02" t="str">
        <f>IF(Table58[[#This Row],[GENDER]]="M","Hombre","Mujer")</f>
        <v>Hombre</v>
      </c>
      <c r="U2602" t="str">
        <f>_xlfn.CONCAT(Table58[[#This Row],[STATE]]," ", Table58[[#This Row],[DOMAIN]])</f>
        <v>MO R2</v>
      </c>
      <c r="V2602" s="2">
        <f t="shared" ca="1" si="121"/>
        <v>45915</v>
      </c>
      <c r="W2602" s="3">
        <f t="shared" ca="1" si="122"/>
        <v>45915.408431249998</v>
      </c>
      <c r="X2602">
        <f>ROUND(Table58[[#This Row],[AVGGIFT]],1)</f>
        <v>12.5</v>
      </c>
    </row>
    <row r="2603" spans="1:24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  <c r="N2603">
        <f>VLOOKUP(Table58[[#This Row],[CONTROLN]],vlookup_table[],2,FALSE)</f>
        <v>0</v>
      </c>
      <c r="O2603">
        <f>VLOOKUP(Table58[[#This Row],[CONTROLN]],vlookup_table[],4,FALSE)</f>
        <v>3001</v>
      </c>
      <c r="P2603" t="str">
        <f>VLOOKUP(Table58[[#This Row],[CONTROLN]],vlookup_table[],5,FALSE)</f>
        <v>T1</v>
      </c>
      <c r="Q2603">
        <f>VLOOKUP(Table58[[#This Row],[CONTROLN]],vlookup_table[],7,FALSE)</f>
        <v>14</v>
      </c>
      <c r="R2603">
        <f t="shared" si="120"/>
        <v>67</v>
      </c>
      <c r="S26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03" t="str">
        <f>IF(Table58[[#This Row],[GENDER]]="M","Hombre","Mujer")</f>
        <v>Mujer</v>
      </c>
      <c r="U2603" t="str">
        <f>_xlfn.CONCAT(Table58[[#This Row],[STATE]]," ", Table58[[#This Row],[DOMAIN]])</f>
        <v>GA T1</v>
      </c>
      <c r="V2603" s="2">
        <f t="shared" ca="1" si="121"/>
        <v>45915</v>
      </c>
      <c r="W2603" s="3">
        <f t="shared" ca="1" si="122"/>
        <v>45915.408431249998</v>
      </c>
      <c r="X2603">
        <f>ROUND(Table58[[#This Row],[AVGGIFT]],1)</f>
        <v>7.7</v>
      </c>
    </row>
    <row r="2604" spans="1:24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  <c r="N2604">
        <f>VLOOKUP(Table58[[#This Row],[CONTROLN]],vlookup_table[],2,FALSE)</f>
        <v>1</v>
      </c>
      <c r="O2604">
        <f>VLOOKUP(Table58[[#This Row],[CONTROLN]],vlookup_table[],4,FALSE)</f>
        <v>4701</v>
      </c>
      <c r="P2604" t="str">
        <f>VLOOKUP(Table58[[#This Row],[CONTROLN]],vlookup_table[],5,FALSE)</f>
        <v>T1</v>
      </c>
      <c r="Q2604">
        <f>VLOOKUP(Table58[[#This Row],[CONTROLN]],vlookup_table[],7,FALSE)</f>
        <v>21</v>
      </c>
      <c r="R2604">
        <f t="shared" si="120"/>
        <v>50</v>
      </c>
      <c r="S26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04" t="str">
        <f>IF(Table58[[#This Row],[GENDER]]="M","Hombre","Mujer")</f>
        <v>Hombre</v>
      </c>
      <c r="U2604" t="str">
        <f>_xlfn.CONCAT(Table58[[#This Row],[STATE]]," ", Table58[[#This Row],[DOMAIN]])</f>
        <v>CA T1</v>
      </c>
      <c r="V2604" s="2">
        <f t="shared" ca="1" si="121"/>
        <v>45915</v>
      </c>
      <c r="W2604" s="3">
        <f t="shared" ca="1" si="122"/>
        <v>45915.408431249998</v>
      </c>
      <c r="X2604">
        <f>ROUND(Table58[[#This Row],[AVGGIFT]],1)</f>
        <v>15</v>
      </c>
    </row>
    <row r="2605" spans="1:24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  <c r="N2605">
        <f>VLOOKUP(Table58[[#This Row],[CONTROLN]],vlookup_table[],2,FALSE)</f>
        <v>0</v>
      </c>
      <c r="O2605">
        <f>VLOOKUP(Table58[[#This Row],[CONTROLN]],vlookup_table[],4,FALSE)</f>
        <v>0</v>
      </c>
      <c r="P2605" t="str">
        <f>VLOOKUP(Table58[[#This Row],[CONTROLN]],vlookup_table[],5,FALSE)</f>
        <v/>
      </c>
      <c r="Q2605">
        <f>VLOOKUP(Table58[[#This Row],[CONTROLN]],vlookup_table[],7,FALSE)</f>
        <v>100</v>
      </c>
      <c r="R2605" t="str">
        <f t="shared" si="120"/>
        <v/>
      </c>
      <c r="S260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605" t="str">
        <f>IF(Table58[[#This Row],[GENDER]]="M","Hombre","Mujer")</f>
        <v>Hombre</v>
      </c>
      <c r="U2605" t="str">
        <f>_xlfn.CONCAT(Table58[[#This Row],[STATE]]," ", Table58[[#This Row],[DOMAIN]])</f>
        <v xml:space="preserve">OR </v>
      </c>
      <c r="V2605" s="2">
        <f t="shared" ca="1" si="121"/>
        <v>45915</v>
      </c>
      <c r="W2605" s="3">
        <f t="shared" ca="1" si="122"/>
        <v>45915.408431249998</v>
      </c>
      <c r="X2605">
        <f>ROUND(Table58[[#This Row],[AVGGIFT]],1)</f>
        <v>57.5</v>
      </c>
    </row>
    <row r="2606" spans="1:24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  <c r="N2606">
        <f>VLOOKUP(Table58[[#This Row],[CONTROLN]],vlookup_table[],2,FALSE)</f>
        <v>0</v>
      </c>
      <c r="O2606">
        <f>VLOOKUP(Table58[[#This Row],[CONTROLN]],vlookup_table[],4,FALSE)</f>
        <v>3801</v>
      </c>
      <c r="P2606" t="str">
        <f>VLOOKUP(Table58[[#This Row],[CONTROLN]],vlookup_table[],5,FALSE)</f>
        <v>T2</v>
      </c>
      <c r="Q2606">
        <f>VLOOKUP(Table58[[#This Row],[CONTROLN]],vlookup_table[],7,FALSE)</f>
        <v>15</v>
      </c>
      <c r="R2606">
        <f t="shared" si="120"/>
        <v>59</v>
      </c>
      <c r="S26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06" t="str">
        <f>IF(Table58[[#This Row],[GENDER]]="M","Hombre","Mujer")</f>
        <v>Mujer</v>
      </c>
      <c r="U2606" t="str">
        <f>_xlfn.CONCAT(Table58[[#This Row],[STATE]]," ", Table58[[#This Row],[DOMAIN]])</f>
        <v>NM T2</v>
      </c>
      <c r="V2606" s="2">
        <f t="shared" ca="1" si="121"/>
        <v>45915</v>
      </c>
      <c r="W2606" s="3">
        <f t="shared" ca="1" si="122"/>
        <v>45915.408431249998</v>
      </c>
      <c r="X2606">
        <f>ROUND(Table58[[#This Row],[AVGGIFT]],1)</f>
        <v>10.6</v>
      </c>
    </row>
    <row r="2607" spans="1:24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  <c r="N2607">
        <f>VLOOKUP(Table58[[#This Row],[CONTROLN]],vlookup_table[],2,FALSE)</f>
        <v>0</v>
      </c>
      <c r="O2607">
        <f>VLOOKUP(Table58[[#This Row],[CONTROLN]],vlookup_table[],4,FALSE)</f>
        <v>5501</v>
      </c>
      <c r="P2607" t="str">
        <f>VLOOKUP(Table58[[#This Row],[CONTROLN]],vlookup_table[],5,FALSE)</f>
        <v>C1</v>
      </c>
      <c r="Q2607">
        <f>VLOOKUP(Table58[[#This Row],[CONTROLN]],vlookup_table[],7,FALSE)</f>
        <v>12</v>
      </c>
      <c r="R2607">
        <f t="shared" si="120"/>
        <v>42</v>
      </c>
      <c r="S26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07" t="str">
        <f>IF(Table58[[#This Row],[GENDER]]="M","Hombre","Mujer")</f>
        <v>Hombre</v>
      </c>
      <c r="U2607" t="str">
        <f>_xlfn.CONCAT(Table58[[#This Row],[STATE]]," ", Table58[[#This Row],[DOMAIN]])</f>
        <v>NM C1</v>
      </c>
      <c r="V2607" s="2">
        <f t="shared" ca="1" si="121"/>
        <v>45915</v>
      </c>
      <c r="W2607" s="3">
        <f t="shared" ca="1" si="122"/>
        <v>45915.408431249998</v>
      </c>
      <c r="X2607">
        <f>ROUND(Table58[[#This Row],[AVGGIFT]],1)</f>
        <v>13</v>
      </c>
    </row>
    <row r="2608" spans="1:24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  <c r="N2608">
        <f>VLOOKUP(Table58[[#This Row],[CONTROLN]],vlookup_table[],2,FALSE)</f>
        <v>0</v>
      </c>
      <c r="O2608">
        <f>VLOOKUP(Table58[[#This Row],[CONTROLN]],vlookup_table[],4,FALSE)</f>
        <v>5601</v>
      </c>
      <c r="P2608" t="str">
        <f>VLOOKUP(Table58[[#This Row],[CONTROLN]],vlookup_table[],5,FALSE)</f>
        <v>C1</v>
      </c>
      <c r="Q2608">
        <f>VLOOKUP(Table58[[#This Row],[CONTROLN]],vlookup_table[],7,FALSE)</f>
        <v>20</v>
      </c>
      <c r="R2608">
        <f t="shared" si="120"/>
        <v>41</v>
      </c>
      <c r="S26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08" t="str">
        <f>IF(Table58[[#This Row],[GENDER]]="M","Hombre","Mujer")</f>
        <v>Mujer</v>
      </c>
      <c r="U2608" t="str">
        <f>_xlfn.CONCAT(Table58[[#This Row],[STATE]]," ", Table58[[#This Row],[DOMAIN]])</f>
        <v>CA C1</v>
      </c>
      <c r="V2608" s="2">
        <f t="shared" ca="1" si="121"/>
        <v>45915</v>
      </c>
      <c r="W2608" s="3">
        <f t="shared" ca="1" si="122"/>
        <v>45915.408431249998</v>
      </c>
      <c r="X2608">
        <f>ROUND(Table58[[#This Row],[AVGGIFT]],1)</f>
        <v>10</v>
      </c>
    </row>
    <row r="2609" spans="1:24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  <c r="N2609">
        <f>VLOOKUP(Table58[[#This Row],[CONTROLN]],vlookup_table[],2,FALSE)</f>
        <v>2</v>
      </c>
      <c r="O2609">
        <f>VLOOKUP(Table58[[#This Row],[CONTROLN]],vlookup_table[],4,FALSE)</f>
        <v>0</v>
      </c>
      <c r="P2609" t="str">
        <f>VLOOKUP(Table58[[#This Row],[CONTROLN]],vlookup_table[],5,FALSE)</f>
        <v>C2</v>
      </c>
      <c r="Q2609">
        <f>VLOOKUP(Table58[[#This Row],[CONTROLN]],vlookup_table[],7,FALSE)</f>
        <v>15</v>
      </c>
      <c r="R2609" t="str">
        <f t="shared" si="120"/>
        <v/>
      </c>
      <c r="S26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09" t="str">
        <f>IF(Table58[[#This Row],[GENDER]]="M","Hombre","Mujer")</f>
        <v>Mujer</v>
      </c>
      <c r="U2609" t="str">
        <f>_xlfn.CONCAT(Table58[[#This Row],[STATE]]," ", Table58[[#This Row],[DOMAIN]])</f>
        <v>OR C2</v>
      </c>
      <c r="V2609" s="2">
        <f t="shared" ca="1" si="121"/>
        <v>45915</v>
      </c>
      <c r="W2609" s="3">
        <f t="shared" ca="1" si="122"/>
        <v>45915.408431249998</v>
      </c>
      <c r="X2609">
        <f>ROUND(Table58[[#This Row],[AVGGIFT]],1)</f>
        <v>9.1</v>
      </c>
    </row>
    <row r="2610" spans="1:24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  <c r="N2610">
        <f>VLOOKUP(Table58[[#This Row],[CONTROLN]],vlookup_table[],2,FALSE)</f>
        <v>3</v>
      </c>
      <c r="O2610">
        <f>VLOOKUP(Table58[[#This Row],[CONTROLN]],vlookup_table[],4,FALSE)</f>
        <v>0</v>
      </c>
      <c r="P2610" t="str">
        <f>VLOOKUP(Table58[[#This Row],[CONTROLN]],vlookup_table[],5,FALSE)</f>
        <v>U2</v>
      </c>
      <c r="Q2610">
        <f>VLOOKUP(Table58[[#This Row],[CONTROLN]],vlookup_table[],7,FALSE)</f>
        <v>10</v>
      </c>
      <c r="R2610" t="str">
        <f t="shared" si="120"/>
        <v/>
      </c>
      <c r="S26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10" t="str">
        <f>IF(Table58[[#This Row],[GENDER]]="M","Hombre","Mujer")</f>
        <v>Mujer</v>
      </c>
      <c r="U2610" t="str">
        <f>_xlfn.CONCAT(Table58[[#This Row],[STATE]]," ", Table58[[#This Row],[DOMAIN]])</f>
        <v>CA U2</v>
      </c>
      <c r="V2610" s="2">
        <f t="shared" ca="1" si="121"/>
        <v>45915</v>
      </c>
      <c r="W2610" s="3">
        <f t="shared" ca="1" si="122"/>
        <v>45915.408431249998</v>
      </c>
      <c r="X2610">
        <f>ROUND(Table58[[#This Row],[AVGGIFT]],1)</f>
        <v>6.1</v>
      </c>
    </row>
    <row r="2611" spans="1:24" x14ac:dyDescent="0.35">
      <c r="A2611">
        <v>54003</v>
      </c>
      <c r="B2611" t="s">
        <v>108</v>
      </c>
      <c r="C2611" t="s">
        <v>109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  <c r="N2611">
        <f>VLOOKUP(Table58[[#This Row],[CONTROLN]],vlookup_table[],2,FALSE)</f>
        <v>0</v>
      </c>
      <c r="O2611">
        <f>VLOOKUP(Table58[[#This Row],[CONTROLN]],vlookup_table[],4,FALSE)</f>
        <v>3509</v>
      </c>
      <c r="P2611" t="str">
        <f>VLOOKUP(Table58[[#This Row],[CONTROLN]],vlookup_table[],5,FALSE)</f>
        <v>T2</v>
      </c>
      <c r="Q2611">
        <f>VLOOKUP(Table58[[#This Row],[CONTROLN]],vlookup_table[],7,FALSE)</f>
        <v>15</v>
      </c>
      <c r="R2611">
        <f t="shared" si="120"/>
        <v>61</v>
      </c>
      <c r="S26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11" t="str">
        <f>IF(Table58[[#This Row],[GENDER]]="M","Hombre","Mujer")</f>
        <v>Mujer</v>
      </c>
      <c r="U2611" t="str">
        <f>_xlfn.CONCAT(Table58[[#This Row],[STATE]]," ", Table58[[#This Row],[DOMAIN]])</f>
        <v>TE T2</v>
      </c>
      <c r="V2611" s="2">
        <f t="shared" ca="1" si="121"/>
        <v>45915</v>
      </c>
      <c r="W2611" s="3">
        <f t="shared" ca="1" si="122"/>
        <v>45915.408431249998</v>
      </c>
      <c r="X2611">
        <f>ROUND(Table58[[#This Row],[AVGGIFT]],1)</f>
        <v>13.7</v>
      </c>
    </row>
    <row r="2612" spans="1:24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  <c r="N2612">
        <f>VLOOKUP(Table58[[#This Row],[CONTROLN]],vlookup_table[],2,FALSE)</f>
        <v>0</v>
      </c>
      <c r="O2612">
        <f>VLOOKUP(Table58[[#This Row],[CONTROLN]],vlookup_table[],4,FALSE)</f>
        <v>0</v>
      </c>
      <c r="P2612" t="str">
        <f>VLOOKUP(Table58[[#This Row],[CONTROLN]],vlookup_table[],5,FALSE)</f>
        <v>U1</v>
      </c>
      <c r="Q2612">
        <f>VLOOKUP(Table58[[#This Row],[CONTROLN]],vlookup_table[],7,FALSE)</f>
        <v>20</v>
      </c>
      <c r="R2612" t="str">
        <f t="shared" si="120"/>
        <v/>
      </c>
      <c r="S26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12" t="str">
        <f>IF(Table58[[#This Row],[GENDER]]="M","Hombre","Mujer")</f>
        <v>Mujer</v>
      </c>
      <c r="U2612" t="str">
        <f>_xlfn.CONCAT(Table58[[#This Row],[STATE]]," ", Table58[[#This Row],[DOMAIN]])</f>
        <v>CA U1</v>
      </c>
      <c r="V2612" s="2">
        <f t="shared" ca="1" si="121"/>
        <v>45915</v>
      </c>
      <c r="W2612" s="3">
        <f t="shared" ca="1" si="122"/>
        <v>45915.408431249998</v>
      </c>
      <c r="X2612">
        <f>ROUND(Table58[[#This Row],[AVGGIFT]],1)</f>
        <v>20</v>
      </c>
    </row>
    <row r="2613" spans="1:24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  <c r="N2613">
        <f>VLOOKUP(Table58[[#This Row],[CONTROLN]],vlookup_table[],2,FALSE)</f>
        <v>1</v>
      </c>
      <c r="O2613">
        <f>VLOOKUP(Table58[[#This Row],[CONTROLN]],vlookup_table[],4,FALSE)</f>
        <v>0</v>
      </c>
      <c r="P2613" t="str">
        <f>VLOOKUP(Table58[[#This Row],[CONTROLN]],vlookup_table[],5,FALSE)</f>
        <v>C2</v>
      </c>
      <c r="Q2613">
        <f>VLOOKUP(Table58[[#This Row],[CONTROLN]],vlookup_table[],7,FALSE)</f>
        <v>5</v>
      </c>
      <c r="R2613" t="str">
        <f t="shared" si="120"/>
        <v/>
      </c>
      <c r="S26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13" t="str">
        <f>IF(Table58[[#This Row],[GENDER]]="M","Hombre","Mujer")</f>
        <v>Hombre</v>
      </c>
      <c r="U2613" t="str">
        <f>_xlfn.CONCAT(Table58[[#This Row],[STATE]]," ", Table58[[#This Row],[DOMAIN]])</f>
        <v>UT C2</v>
      </c>
      <c r="V2613" s="2">
        <f t="shared" ca="1" si="121"/>
        <v>45915</v>
      </c>
      <c r="W2613" s="3">
        <f t="shared" ca="1" si="122"/>
        <v>45915.408431249998</v>
      </c>
      <c r="X2613">
        <f>ROUND(Table58[[#This Row],[AVGGIFT]],1)</f>
        <v>4.4000000000000004</v>
      </c>
    </row>
    <row r="2614" spans="1:24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  <c r="N2614">
        <f>VLOOKUP(Table58[[#This Row],[CONTROLN]],vlookup_table[],2,FALSE)</f>
        <v>14</v>
      </c>
      <c r="O2614">
        <f>VLOOKUP(Table58[[#This Row],[CONTROLN]],vlookup_table[],4,FALSE)</f>
        <v>0</v>
      </c>
      <c r="P2614" t="str">
        <f>VLOOKUP(Table58[[#This Row],[CONTROLN]],vlookup_table[],5,FALSE)</f>
        <v>R2</v>
      </c>
      <c r="Q2614">
        <f>VLOOKUP(Table58[[#This Row],[CONTROLN]],vlookup_table[],7,FALSE)</f>
        <v>5</v>
      </c>
      <c r="R2614" t="str">
        <f t="shared" si="120"/>
        <v/>
      </c>
      <c r="S26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14" t="str">
        <f>IF(Table58[[#This Row],[GENDER]]="M","Hombre","Mujer")</f>
        <v>Hombre</v>
      </c>
      <c r="U2614" t="str">
        <f>_xlfn.CONCAT(Table58[[#This Row],[STATE]]," ", Table58[[#This Row],[DOMAIN]])</f>
        <v>NC R2</v>
      </c>
      <c r="V2614" s="2">
        <f t="shared" ca="1" si="121"/>
        <v>45915</v>
      </c>
      <c r="W2614" s="3">
        <f t="shared" ca="1" si="122"/>
        <v>45915.408431249998</v>
      </c>
      <c r="X2614">
        <f>ROUND(Table58[[#This Row],[AVGGIFT]],1)</f>
        <v>7.2</v>
      </c>
    </row>
    <row r="2615" spans="1:24" x14ac:dyDescent="0.35">
      <c r="A2615">
        <v>133948</v>
      </c>
      <c r="B2615" t="s">
        <v>22</v>
      </c>
      <c r="C2615" t="s">
        <v>109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  <c r="N2615">
        <f>VLOOKUP(Table58[[#This Row],[CONTROLN]],vlookup_table[],2,FALSE)</f>
        <v>0</v>
      </c>
      <c r="O2615">
        <f>VLOOKUP(Table58[[#This Row],[CONTROLN]],vlookup_table[],4,FALSE)</f>
        <v>1603</v>
      </c>
      <c r="P2615" t="str">
        <f>VLOOKUP(Table58[[#This Row],[CONTROLN]],vlookup_table[],5,FALSE)</f>
        <v>T2</v>
      </c>
      <c r="Q2615">
        <f>VLOOKUP(Table58[[#This Row],[CONTROLN]],vlookup_table[],7,FALSE)</f>
        <v>13</v>
      </c>
      <c r="R2615">
        <f t="shared" si="120"/>
        <v>81</v>
      </c>
      <c r="S26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15" t="str">
        <f>IF(Table58[[#This Row],[GENDER]]="M","Hombre","Mujer")</f>
        <v>Mujer</v>
      </c>
      <c r="U2615" t="str">
        <f>_xlfn.CONCAT(Table58[[#This Row],[STATE]]," ", Table58[[#This Row],[DOMAIN]])</f>
        <v>CA T2</v>
      </c>
      <c r="V2615" s="2">
        <f t="shared" ca="1" si="121"/>
        <v>45915</v>
      </c>
      <c r="W2615" s="3">
        <f t="shared" ca="1" si="122"/>
        <v>45915.408431249998</v>
      </c>
      <c r="X2615">
        <f>ROUND(Table58[[#This Row],[AVGGIFT]],1)</f>
        <v>10.8</v>
      </c>
    </row>
    <row r="2616" spans="1:24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  <c r="N2616">
        <f>VLOOKUP(Table58[[#This Row],[CONTROLN]],vlookup_table[],2,FALSE)</f>
        <v>0</v>
      </c>
      <c r="O2616">
        <f>VLOOKUP(Table58[[#This Row],[CONTROLN]],vlookup_table[],4,FALSE)</f>
        <v>0</v>
      </c>
      <c r="P2616" t="str">
        <f>VLOOKUP(Table58[[#This Row],[CONTROLN]],vlookup_table[],5,FALSE)</f>
        <v>C3</v>
      </c>
      <c r="Q2616">
        <f>VLOOKUP(Table58[[#This Row],[CONTROLN]],vlookup_table[],7,FALSE)</f>
        <v>7</v>
      </c>
      <c r="R2616" t="str">
        <f t="shared" si="120"/>
        <v/>
      </c>
      <c r="S26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16" t="str">
        <f>IF(Table58[[#This Row],[GENDER]]="M","Hombre","Mujer")</f>
        <v>Mujer</v>
      </c>
      <c r="U2616" t="str">
        <f>_xlfn.CONCAT(Table58[[#This Row],[STATE]]," ", Table58[[#This Row],[DOMAIN]])</f>
        <v>CO C3</v>
      </c>
      <c r="V2616" s="2">
        <f t="shared" ca="1" si="121"/>
        <v>45915</v>
      </c>
      <c r="W2616" s="3">
        <f t="shared" ca="1" si="122"/>
        <v>45915.408431249998</v>
      </c>
      <c r="X2616">
        <f>ROUND(Table58[[#This Row],[AVGGIFT]],1)</f>
        <v>7</v>
      </c>
    </row>
    <row r="2617" spans="1:24" x14ac:dyDescent="0.35">
      <c r="A2617">
        <v>12832</v>
      </c>
      <c r="B2617" t="s">
        <v>33</v>
      </c>
      <c r="C2617" t="s">
        <v>17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  <c r="N2617">
        <f>VLOOKUP(Table58[[#This Row],[CONTROLN]],vlookup_table[],2,FALSE)</f>
        <v>0</v>
      </c>
      <c r="O2617">
        <f>VLOOKUP(Table58[[#This Row],[CONTROLN]],vlookup_table[],4,FALSE)</f>
        <v>2301</v>
      </c>
      <c r="P2617" t="str">
        <f>VLOOKUP(Table58[[#This Row],[CONTROLN]],vlookup_table[],5,FALSE)</f>
        <v>T2</v>
      </c>
      <c r="Q2617">
        <f>VLOOKUP(Table58[[#This Row],[CONTROLN]],vlookup_table[],7,FALSE)</f>
        <v>10</v>
      </c>
      <c r="R2617">
        <f t="shared" si="120"/>
        <v>74</v>
      </c>
      <c r="S26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17" t="str">
        <f>IF(Table58[[#This Row],[GENDER]]="M","Hombre","Mujer")</f>
        <v>Mujer</v>
      </c>
      <c r="U2617" t="str">
        <f>_xlfn.CONCAT(Table58[[#This Row],[STATE]]," ", Table58[[#This Row],[DOMAIN]])</f>
        <v>AR T2</v>
      </c>
      <c r="V2617" s="2">
        <f t="shared" ca="1" si="121"/>
        <v>45915</v>
      </c>
      <c r="W2617" s="3">
        <f t="shared" ca="1" si="122"/>
        <v>45915.408431249998</v>
      </c>
      <c r="X2617">
        <f>ROUND(Table58[[#This Row],[AVGGIFT]],1)</f>
        <v>10.4</v>
      </c>
    </row>
    <row r="2618" spans="1:24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  <c r="N2618">
        <f>VLOOKUP(Table58[[#This Row],[CONTROLN]],vlookup_table[],2,FALSE)</f>
        <v>1</v>
      </c>
      <c r="O2618">
        <f>VLOOKUP(Table58[[#This Row],[CONTROLN]],vlookup_table[],4,FALSE)</f>
        <v>5101</v>
      </c>
      <c r="P2618" t="str">
        <f>VLOOKUP(Table58[[#This Row],[CONTROLN]],vlookup_table[],5,FALSE)</f>
        <v>T2</v>
      </c>
      <c r="Q2618">
        <f>VLOOKUP(Table58[[#This Row],[CONTROLN]],vlookup_table[],7,FALSE)</f>
        <v>25</v>
      </c>
      <c r="R2618">
        <f t="shared" si="120"/>
        <v>46</v>
      </c>
      <c r="S26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18" t="str">
        <f>IF(Table58[[#This Row],[GENDER]]="M","Hombre","Mujer")</f>
        <v>Hombre</v>
      </c>
      <c r="U2618" t="str">
        <f>_xlfn.CONCAT(Table58[[#This Row],[STATE]]," ", Table58[[#This Row],[DOMAIN]])</f>
        <v>MI T2</v>
      </c>
      <c r="V2618" s="2">
        <f t="shared" ca="1" si="121"/>
        <v>45915</v>
      </c>
      <c r="W2618" s="3">
        <f t="shared" ca="1" si="122"/>
        <v>45915.408431249998</v>
      </c>
      <c r="X2618">
        <f>ROUND(Table58[[#This Row],[AVGGIFT]],1)</f>
        <v>15</v>
      </c>
    </row>
    <row r="2619" spans="1:24" x14ac:dyDescent="0.35">
      <c r="A2619">
        <v>7649</v>
      </c>
      <c r="B2619" t="s">
        <v>108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  <c r="N2619">
        <f>VLOOKUP(Table58[[#This Row],[CONTROLN]],vlookup_table[],2,FALSE)</f>
        <v>2</v>
      </c>
      <c r="O2619">
        <f>VLOOKUP(Table58[[#This Row],[CONTROLN]],vlookup_table[],4,FALSE)</f>
        <v>0</v>
      </c>
      <c r="P2619" t="str">
        <f>VLOOKUP(Table58[[#This Row],[CONTROLN]],vlookup_table[],5,FALSE)</f>
        <v>S1</v>
      </c>
      <c r="Q2619">
        <f>VLOOKUP(Table58[[#This Row],[CONTROLN]],vlookup_table[],7,FALSE)</f>
        <v>13</v>
      </c>
      <c r="R2619" t="str">
        <f t="shared" si="120"/>
        <v/>
      </c>
      <c r="S26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19" t="str">
        <f>IF(Table58[[#This Row],[GENDER]]="M","Hombre","Mujer")</f>
        <v>Mujer</v>
      </c>
      <c r="U2619" t="str">
        <f>_xlfn.CONCAT(Table58[[#This Row],[STATE]]," ", Table58[[#This Row],[DOMAIN]])</f>
        <v>TE S1</v>
      </c>
      <c r="V2619" s="2">
        <f t="shared" ca="1" si="121"/>
        <v>45915</v>
      </c>
      <c r="W2619" s="3">
        <f t="shared" ca="1" si="122"/>
        <v>45915.408431249998</v>
      </c>
      <c r="X2619">
        <f>ROUND(Table58[[#This Row],[AVGGIFT]],1)</f>
        <v>10</v>
      </c>
    </row>
    <row r="2620" spans="1:24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  <c r="N2620">
        <f>VLOOKUP(Table58[[#This Row],[CONTROLN]],vlookup_table[],2,FALSE)</f>
        <v>28</v>
      </c>
      <c r="O2620">
        <f>VLOOKUP(Table58[[#This Row],[CONTROLN]],vlookup_table[],4,FALSE)</f>
        <v>0</v>
      </c>
      <c r="P2620" t="str">
        <f>VLOOKUP(Table58[[#This Row],[CONTROLN]],vlookup_table[],5,FALSE)</f>
        <v>C3</v>
      </c>
      <c r="Q2620">
        <f>VLOOKUP(Table58[[#This Row],[CONTROLN]],vlookup_table[],7,FALSE)</f>
        <v>5</v>
      </c>
      <c r="R2620" t="str">
        <f t="shared" si="120"/>
        <v/>
      </c>
      <c r="S26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20" t="str">
        <f>IF(Table58[[#This Row],[GENDER]]="M","Hombre","Mujer")</f>
        <v>Mujer</v>
      </c>
      <c r="U2620" t="str">
        <f>_xlfn.CONCAT(Table58[[#This Row],[STATE]]," ", Table58[[#This Row],[DOMAIN]])</f>
        <v>FL C3</v>
      </c>
      <c r="V2620" s="2">
        <f t="shared" ca="1" si="121"/>
        <v>45915</v>
      </c>
      <c r="W2620" s="3">
        <f t="shared" ca="1" si="122"/>
        <v>45915.408431249998</v>
      </c>
      <c r="X2620">
        <f>ROUND(Table58[[#This Row],[AVGGIFT]],1)</f>
        <v>7.7</v>
      </c>
    </row>
    <row r="2621" spans="1:24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  <c r="N2621">
        <f>VLOOKUP(Table58[[#This Row],[CONTROLN]],vlookup_table[],2,FALSE)</f>
        <v>0</v>
      </c>
      <c r="O2621">
        <f>VLOOKUP(Table58[[#This Row],[CONTROLN]],vlookup_table[],4,FALSE)</f>
        <v>5712</v>
      </c>
      <c r="P2621" t="str">
        <f>VLOOKUP(Table58[[#This Row],[CONTROLN]],vlookup_table[],5,FALSE)</f>
        <v>S1</v>
      </c>
      <c r="Q2621">
        <f>VLOOKUP(Table58[[#This Row],[CONTROLN]],vlookup_table[],7,FALSE)</f>
        <v>15</v>
      </c>
      <c r="R2621">
        <f t="shared" si="120"/>
        <v>39</v>
      </c>
      <c r="S26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21" t="str">
        <f>IF(Table58[[#This Row],[GENDER]]="M","Hombre","Mujer")</f>
        <v>Mujer</v>
      </c>
      <c r="U2621" t="str">
        <f>_xlfn.CONCAT(Table58[[#This Row],[STATE]]," ", Table58[[#This Row],[DOMAIN]])</f>
        <v>MI S1</v>
      </c>
      <c r="V2621" s="2">
        <f t="shared" ca="1" si="121"/>
        <v>45915</v>
      </c>
      <c r="W2621" s="3">
        <f t="shared" ca="1" si="122"/>
        <v>45915.408431249998</v>
      </c>
      <c r="X2621">
        <f>ROUND(Table58[[#This Row],[AVGGIFT]],1)</f>
        <v>7.6</v>
      </c>
    </row>
    <row r="2622" spans="1:24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  <c r="N2622">
        <f>VLOOKUP(Table58[[#This Row],[CONTROLN]],vlookup_table[],2,FALSE)</f>
        <v>2</v>
      </c>
      <c r="O2622">
        <f>VLOOKUP(Table58[[#This Row],[CONTROLN]],vlookup_table[],4,FALSE)</f>
        <v>4612</v>
      </c>
      <c r="P2622" t="str">
        <f>VLOOKUP(Table58[[#This Row],[CONTROLN]],vlookup_table[],5,FALSE)</f>
        <v>S1</v>
      </c>
      <c r="Q2622">
        <f>VLOOKUP(Table58[[#This Row],[CONTROLN]],vlookup_table[],7,FALSE)</f>
        <v>10</v>
      </c>
      <c r="R2622">
        <f t="shared" si="120"/>
        <v>50</v>
      </c>
      <c r="S26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22" t="str">
        <f>IF(Table58[[#This Row],[GENDER]]="M","Hombre","Mujer")</f>
        <v>Mujer</v>
      </c>
      <c r="U2622" t="str">
        <f>_xlfn.CONCAT(Table58[[#This Row],[STATE]]," ", Table58[[#This Row],[DOMAIN]])</f>
        <v>IN S1</v>
      </c>
      <c r="V2622" s="2">
        <f t="shared" ca="1" si="121"/>
        <v>45915</v>
      </c>
      <c r="W2622" s="3">
        <f t="shared" ca="1" si="122"/>
        <v>45915.408431249998</v>
      </c>
      <c r="X2622">
        <f>ROUND(Table58[[#This Row],[AVGGIFT]],1)</f>
        <v>5.2</v>
      </c>
    </row>
    <row r="2623" spans="1:24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  <c r="N2623">
        <f>VLOOKUP(Table58[[#This Row],[CONTROLN]],vlookup_table[],2,FALSE)</f>
        <v>1</v>
      </c>
      <c r="O2623">
        <f>VLOOKUP(Table58[[#This Row],[CONTROLN]],vlookup_table[],4,FALSE)</f>
        <v>4601</v>
      </c>
      <c r="P2623" t="str">
        <f>VLOOKUP(Table58[[#This Row],[CONTROLN]],vlookup_table[],5,FALSE)</f>
        <v>T2</v>
      </c>
      <c r="Q2623">
        <f>VLOOKUP(Table58[[#This Row],[CONTROLN]],vlookup_table[],7,FALSE)</f>
        <v>25</v>
      </c>
      <c r="R2623">
        <f t="shared" si="120"/>
        <v>51</v>
      </c>
      <c r="S26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23" t="str">
        <f>IF(Table58[[#This Row],[GENDER]]="M","Hombre","Mujer")</f>
        <v>Hombre</v>
      </c>
      <c r="U2623" t="str">
        <f>_xlfn.CONCAT(Table58[[#This Row],[STATE]]," ", Table58[[#This Row],[DOMAIN]])</f>
        <v>MI T2</v>
      </c>
      <c r="V2623" s="2">
        <f t="shared" ca="1" si="121"/>
        <v>45915</v>
      </c>
      <c r="W2623" s="3">
        <f t="shared" ca="1" si="122"/>
        <v>45915.408431249998</v>
      </c>
      <c r="X2623">
        <f>ROUND(Table58[[#This Row],[AVGGIFT]],1)</f>
        <v>11.7</v>
      </c>
    </row>
    <row r="2624" spans="1:24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  <c r="N2624">
        <f>VLOOKUP(Table58[[#This Row],[CONTROLN]],vlookup_table[],2,FALSE)</f>
        <v>0</v>
      </c>
      <c r="O2624">
        <f>VLOOKUP(Table58[[#This Row],[CONTROLN]],vlookup_table[],4,FALSE)</f>
        <v>5210</v>
      </c>
      <c r="P2624" t="str">
        <f>VLOOKUP(Table58[[#This Row],[CONTROLN]],vlookup_table[],5,FALSE)</f>
        <v>U2</v>
      </c>
      <c r="Q2624">
        <f>VLOOKUP(Table58[[#This Row],[CONTROLN]],vlookup_table[],7,FALSE)</f>
        <v>10</v>
      </c>
      <c r="R2624">
        <f t="shared" si="120"/>
        <v>44</v>
      </c>
      <c r="S26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24" t="str">
        <f>IF(Table58[[#This Row],[GENDER]]="M","Hombre","Mujer")</f>
        <v>Mujer</v>
      </c>
      <c r="U2624" t="str">
        <f>_xlfn.CONCAT(Table58[[#This Row],[STATE]]," ", Table58[[#This Row],[DOMAIN]])</f>
        <v>WA U2</v>
      </c>
      <c r="V2624" s="2">
        <f t="shared" ca="1" si="121"/>
        <v>45915</v>
      </c>
      <c r="W2624" s="3">
        <f t="shared" ca="1" si="122"/>
        <v>45915.408431249998</v>
      </c>
      <c r="X2624">
        <f>ROUND(Table58[[#This Row],[AVGGIFT]],1)</f>
        <v>12</v>
      </c>
    </row>
    <row r="2625" spans="1:24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  <c r="N2625">
        <f>VLOOKUP(Table58[[#This Row],[CONTROLN]],vlookup_table[],2,FALSE)</f>
        <v>1</v>
      </c>
      <c r="O2625">
        <f>VLOOKUP(Table58[[#This Row],[CONTROLN]],vlookup_table[],4,FALSE)</f>
        <v>1401</v>
      </c>
      <c r="P2625" t="str">
        <f>VLOOKUP(Table58[[#This Row],[CONTROLN]],vlookup_table[],5,FALSE)</f>
        <v>T2</v>
      </c>
      <c r="Q2625">
        <f>VLOOKUP(Table58[[#This Row],[CONTROLN]],vlookup_table[],7,FALSE)</f>
        <v>50</v>
      </c>
      <c r="R2625">
        <f t="shared" si="120"/>
        <v>83</v>
      </c>
      <c r="S26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25" t="str">
        <f>IF(Table58[[#This Row],[GENDER]]="M","Hombre","Mujer")</f>
        <v>Hombre</v>
      </c>
      <c r="U2625" t="str">
        <f>_xlfn.CONCAT(Table58[[#This Row],[STATE]]," ", Table58[[#This Row],[DOMAIN]])</f>
        <v>NC T2</v>
      </c>
      <c r="V2625" s="2">
        <f t="shared" ca="1" si="121"/>
        <v>45915</v>
      </c>
      <c r="W2625" s="3">
        <f t="shared" ca="1" si="122"/>
        <v>45915.408431249998</v>
      </c>
      <c r="X2625">
        <f>ROUND(Table58[[#This Row],[AVGGIFT]],1)</f>
        <v>20.2</v>
      </c>
    </row>
    <row r="2626" spans="1:24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  <c r="N2626">
        <f>VLOOKUP(Table58[[#This Row],[CONTROLN]],vlookup_table[],2,FALSE)</f>
        <v>1</v>
      </c>
      <c r="O2626">
        <f>VLOOKUP(Table58[[#This Row],[CONTROLN]],vlookup_table[],4,FALSE)</f>
        <v>1311</v>
      </c>
      <c r="P2626" t="str">
        <f>VLOOKUP(Table58[[#This Row],[CONTROLN]],vlookup_table[],5,FALSE)</f>
        <v>C3</v>
      </c>
      <c r="Q2626">
        <f>VLOOKUP(Table58[[#This Row],[CONTROLN]],vlookup_table[],7,FALSE)</f>
        <v>10</v>
      </c>
      <c r="R2626">
        <f t="shared" ref="R2626:R2689" si="123">IF(OR(O2626="",O2626=0),"",(1997-(1900+INT(O2626/100)))-IF(MOD(O2626,100)&gt;6,1,0))</f>
        <v>83</v>
      </c>
      <c r="S26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26" t="str">
        <f>IF(Table58[[#This Row],[GENDER]]="M","Hombre","Mujer")</f>
        <v>Hombre</v>
      </c>
      <c r="U2626" t="str">
        <f>_xlfn.CONCAT(Table58[[#This Row],[STATE]]," ", Table58[[#This Row],[DOMAIN]])</f>
        <v>IL C3</v>
      </c>
      <c r="V2626" s="2">
        <f t="shared" ref="V2626:V2689" ca="1" si="124">TODAY()</f>
        <v>45915</v>
      </c>
      <c r="W2626" s="3">
        <f t="shared" ref="W2626:W2689" ca="1" si="125">NOW()</f>
        <v>45915.408431249998</v>
      </c>
      <c r="X2626">
        <f>ROUND(Table58[[#This Row],[AVGGIFT]],1)</f>
        <v>5.6</v>
      </c>
    </row>
    <row r="2627" spans="1:24" x14ac:dyDescent="0.35">
      <c r="A2627">
        <v>15086</v>
      </c>
      <c r="B2627" t="s">
        <v>18</v>
      </c>
      <c r="C2627" t="s">
        <v>17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  <c r="N2627">
        <f>VLOOKUP(Table58[[#This Row],[CONTROLN]],vlookup_table[],2,FALSE)</f>
        <v>0</v>
      </c>
      <c r="O2627">
        <f>VLOOKUP(Table58[[#This Row],[CONTROLN]],vlookup_table[],4,FALSE)</f>
        <v>0</v>
      </c>
      <c r="P2627" t="str">
        <f>VLOOKUP(Table58[[#This Row],[CONTROLN]],vlookup_table[],5,FALSE)</f>
        <v>R2</v>
      </c>
      <c r="Q2627">
        <f>VLOOKUP(Table58[[#This Row],[CONTROLN]],vlookup_table[],7,FALSE)</f>
        <v>10</v>
      </c>
      <c r="R2627" t="str">
        <f t="shared" si="123"/>
        <v/>
      </c>
      <c r="S26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27" t="str">
        <f>IF(Table58[[#This Row],[GENDER]]="M","Hombre","Mujer")</f>
        <v>Mujer</v>
      </c>
      <c r="U2627" t="str">
        <f>_xlfn.CONCAT(Table58[[#This Row],[STATE]]," ", Table58[[#This Row],[DOMAIN]])</f>
        <v>NC R2</v>
      </c>
      <c r="V2627" s="2">
        <f t="shared" ca="1" si="124"/>
        <v>45915</v>
      </c>
      <c r="W2627" s="3">
        <f t="shared" ca="1" si="125"/>
        <v>45915.408431249998</v>
      </c>
      <c r="X2627">
        <f>ROUND(Table58[[#This Row],[AVGGIFT]],1)</f>
        <v>14.2</v>
      </c>
    </row>
    <row r="2628" spans="1:24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  <c r="N2628">
        <f>VLOOKUP(Table58[[#This Row],[CONTROLN]],vlookup_table[],2,FALSE)</f>
        <v>0</v>
      </c>
      <c r="O2628">
        <f>VLOOKUP(Table58[[#This Row],[CONTROLN]],vlookup_table[],4,FALSE)</f>
        <v>0</v>
      </c>
      <c r="P2628" t="str">
        <f>VLOOKUP(Table58[[#This Row],[CONTROLN]],vlookup_table[],5,FALSE)</f>
        <v>S1</v>
      </c>
      <c r="Q2628">
        <f>VLOOKUP(Table58[[#This Row],[CONTROLN]],vlookup_table[],7,FALSE)</f>
        <v>15</v>
      </c>
      <c r="R2628" t="str">
        <f t="shared" si="123"/>
        <v/>
      </c>
      <c r="S26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28" t="str">
        <f>IF(Table58[[#This Row],[GENDER]]="M","Hombre","Mujer")</f>
        <v>Mujer</v>
      </c>
      <c r="U2628" t="str">
        <f>_xlfn.CONCAT(Table58[[#This Row],[STATE]]," ", Table58[[#This Row],[DOMAIN]])</f>
        <v>NE S1</v>
      </c>
      <c r="V2628" s="2">
        <f t="shared" ca="1" si="124"/>
        <v>45915</v>
      </c>
      <c r="W2628" s="3">
        <f t="shared" ca="1" si="125"/>
        <v>45915.408431249998</v>
      </c>
      <c r="X2628">
        <f>ROUND(Table58[[#This Row],[AVGGIFT]],1)</f>
        <v>15</v>
      </c>
    </row>
    <row r="2629" spans="1:24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  <c r="N2629">
        <f>VLOOKUP(Table58[[#This Row],[CONTROLN]],vlookup_table[],2,FALSE)</f>
        <v>0</v>
      </c>
      <c r="O2629">
        <f>VLOOKUP(Table58[[#This Row],[CONTROLN]],vlookup_table[],4,FALSE)</f>
        <v>5406</v>
      </c>
      <c r="P2629" t="str">
        <f>VLOOKUP(Table58[[#This Row],[CONTROLN]],vlookup_table[],5,FALSE)</f>
        <v>C1</v>
      </c>
      <c r="Q2629">
        <f>VLOOKUP(Table58[[#This Row],[CONTROLN]],vlookup_table[],7,FALSE)</f>
        <v>12</v>
      </c>
      <c r="R2629">
        <f t="shared" si="123"/>
        <v>43</v>
      </c>
      <c r="S26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29" t="str">
        <f>IF(Table58[[#This Row],[GENDER]]="M","Hombre","Mujer")</f>
        <v>Hombre</v>
      </c>
      <c r="U2629" t="str">
        <f>_xlfn.CONCAT(Table58[[#This Row],[STATE]]," ", Table58[[#This Row],[DOMAIN]])</f>
        <v>NC C1</v>
      </c>
      <c r="V2629" s="2">
        <f t="shared" ca="1" si="124"/>
        <v>45915</v>
      </c>
      <c r="W2629" s="3">
        <f t="shared" ca="1" si="125"/>
        <v>45915.408431249998</v>
      </c>
      <c r="X2629">
        <f>ROUND(Table58[[#This Row],[AVGGIFT]],1)</f>
        <v>10.5</v>
      </c>
    </row>
    <row r="2630" spans="1:24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  <c r="N2630">
        <f>VLOOKUP(Table58[[#This Row],[CONTROLN]],vlookup_table[],2,FALSE)</f>
        <v>2</v>
      </c>
      <c r="O2630">
        <f>VLOOKUP(Table58[[#This Row],[CONTROLN]],vlookup_table[],4,FALSE)</f>
        <v>2308</v>
      </c>
      <c r="P2630" t="str">
        <f>VLOOKUP(Table58[[#This Row],[CONTROLN]],vlookup_table[],5,FALSE)</f>
        <v>S2</v>
      </c>
      <c r="Q2630">
        <f>VLOOKUP(Table58[[#This Row],[CONTROLN]],vlookup_table[],7,FALSE)</f>
        <v>3</v>
      </c>
      <c r="R2630">
        <f t="shared" si="123"/>
        <v>73</v>
      </c>
      <c r="S26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30" t="str">
        <f>IF(Table58[[#This Row],[GENDER]]="M","Hombre","Mujer")</f>
        <v>Hombre</v>
      </c>
      <c r="U2630" t="str">
        <f>_xlfn.CONCAT(Table58[[#This Row],[STATE]]," ", Table58[[#This Row],[DOMAIN]])</f>
        <v>IL S2</v>
      </c>
      <c r="V2630" s="2">
        <f t="shared" ca="1" si="124"/>
        <v>45915</v>
      </c>
      <c r="W2630" s="3">
        <f t="shared" ca="1" si="125"/>
        <v>45915.408431249998</v>
      </c>
      <c r="X2630">
        <f>ROUND(Table58[[#This Row],[AVGGIFT]],1)</f>
        <v>3.6</v>
      </c>
    </row>
    <row r="2631" spans="1:24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  <c r="N2631">
        <f>VLOOKUP(Table58[[#This Row],[CONTROLN]],vlookup_table[],2,FALSE)</f>
        <v>1</v>
      </c>
      <c r="O2631">
        <f>VLOOKUP(Table58[[#This Row],[CONTROLN]],vlookup_table[],4,FALSE)</f>
        <v>804</v>
      </c>
      <c r="P2631" t="str">
        <f>VLOOKUP(Table58[[#This Row],[CONTROLN]],vlookup_table[],5,FALSE)</f>
        <v>R2</v>
      </c>
      <c r="Q2631">
        <f>VLOOKUP(Table58[[#This Row],[CONTROLN]],vlookup_table[],7,FALSE)</f>
        <v>5</v>
      </c>
      <c r="R2631">
        <f t="shared" si="123"/>
        <v>89</v>
      </c>
      <c r="S26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31" t="str">
        <f>IF(Table58[[#This Row],[GENDER]]="M","Hombre","Mujer")</f>
        <v>Hombre</v>
      </c>
      <c r="U2631" t="str">
        <f>_xlfn.CONCAT(Table58[[#This Row],[STATE]]," ", Table58[[#This Row],[DOMAIN]])</f>
        <v>MO R2</v>
      </c>
      <c r="V2631" s="2">
        <f t="shared" ca="1" si="124"/>
        <v>45915</v>
      </c>
      <c r="W2631" s="3">
        <f t="shared" ca="1" si="125"/>
        <v>45915.408431249998</v>
      </c>
      <c r="X2631">
        <f>ROUND(Table58[[#This Row],[AVGGIFT]],1)</f>
        <v>6.2</v>
      </c>
    </row>
    <row r="2632" spans="1:24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  <c r="N2632">
        <f>VLOOKUP(Table58[[#This Row],[CONTROLN]],vlookup_table[],2,FALSE)</f>
        <v>0</v>
      </c>
      <c r="O2632">
        <f>VLOOKUP(Table58[[#This Row],[CONTROLN]],vlookup_table[],4,FALSE)</f>
        <v>2801</v>
      </c>
      <c r="P2632" t="str">
        <f>VLOOKUP(Table58[[#This Row],[CONTROLN]],vlookup_table[],5,FALSE)</f>
        <v>C3</v>
      </c>
      <c r="Q2632">
        <f>VLOOKUP(Table58[[#This Row],[CONTROLN]],vlookup_table[],7,FALSE)</f>
        <v>7</v>
      </c>
      <c r="R2632">
        <f t="shared" si="123"/>
        <v>69</v>
      </c>
      <c r="S26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32" t="str">
        <f>IF(Table58[[#This Row],[GENDER]]="M","Hombre","Mujer")</f>
        <v>Mujer</v>
      </c>
      <c r="U2632" t="str">
        <f>_xlfn.CONCAT(Table58[[#This Row],[STATE]]," ", Table58[[#This Row],[DOMAIN]])</f>
        <v>CA C3</v>
      </c>
      <c r="V2632" s="2">
        <f t="shared" ca="1" si="124"/>
        <v>45915</v>
      </c>
      <c r="W2632" s="3">
        <f t="shared" ca="1" si="125"/>
        <v>45915.408431249998</v>
      </c>
      <c r="X2632">
        <f>ROUND(Table58[[#This Row],[AVGGIFT]],1)</f>
        <v>7.3</v>
      </c>
    </row>
    <row r="2633" spans="1:24" x14ac:dyDescent="0.35">
      <c r="A2633">
        <v>52196</v>
      </c>
      <c r="B2633" t="s">
        <v>108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  <c r="N2633">
        <f>VLOOKUP(Table58[[#This Row],[CONTROLN]],vlookup_table[],2,FALSE)</f>
        <v>1</v>
      </c>
      <c r="O2633">
        <f>VLOOKUP(Table58[[#This Row],[CONTROLN]],vlookup_table[],4,FALSE)</f>
        <v>5001</v>
      </c>
      <c r="P2633" t="str">
        <f>VLOOKUP(Table58[[#This Row],[CONTROLN]],vlookup_table[],5,FALSE)</f>
        <v>T2</v>
      </c>
      <c r="Q2633">
        <f>VLOOKUP(Table58[[#This Row],[CONTROLN]],vlookup_table[],7,FALSE)</f>
        <v>10</v>
      </c>
      <c r="R2633">
        <f t="shared" si="123"/>
        <v>47</v>
      </c>
      <c r="S26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33" t="str">
        <f>IF(Table58[[#This Row],[GENDER]]="M","Hombre","Mujer")</f>
        <v>Hombre</v>
      </c>
      <c r="U2633" t="str">
        <f>_xlfn.CONCAT(Table58[[#This Row],[STATE]]," ", Table58[[#This Row],[DOMAIN]])</f>
        <v>TE T2</v>
      </c>
      <c r="V2633" s="2">
        <f t="shared" ca="1" si="124"/>
        <v>45915</v>
      </c>
      <c r="W2633" s="3">
        <f t="shared" ca="1" si="125"/>
        <v>45915.408431249998</v>
      </c>
      <c r="X2633">
        <f>ROUND(Table58[[#This Row],[AVGGIFT]],1)</f>
        <v>10</v>
      </c>
    </row>
    <row r="2634" spans="1:24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  <c r="N2634">
        <f>VLOOKUP(Table58[[#This Row],[CONTROLN]],vlookup_table[],2,FALSE)</f>
        <v>0</v>
      </c>
      <c r="O2634">
        <f>VLOOKUP(Table58[[#This Row],[CONTROLN]],vlookup_table[],4,FALSE)</f>
        <v>4601</v>
      </c>
      <c r="P2634" t="str">
        <f>VLOOKUP(Table58[[#This Row],[CONTROLN]],vlookup_table[],5,FALSE)</f>
        <v>S1</v>
      </c>
      <c r="Q2634">
        <f>VLOOKUP(Table58[[#This Row],[CONTROLN]],vlookup_table[],7,FALSE)</f>
        <v>2</v>
      </c>
      <c r="R2634">
        <f t="shared" si="123"/>
        <v>51</v>
      </c>
      <c r="S26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34" t="str">
        <f>IF(Table58[[#This Row],[GENDER]]="M","Hombre","Mujer")</f>
        <v>Mujer</v>
      </c>
      <c r="U2634" t="str">
        <f>_xlfn.CONCAT(Table58[[#This Row],[STATE]]," ", Table58[[#This Row],[DOMAIN]])</f>
        <v>FL S1</v>
      </c>
      <c r="V2634" s="2">
        <f t="shared" ca="1" si="124"/>
        <v>45915</v>
      </c>
      <c r="W2634" s="3">
        <f t="shared" ca="1" si="125"/>
        <v>45915.408431249998</v>
      </c>
      <c r="X2634">
        <f>ROUND(Table58[[#This Row],[AVGGIFT]],1)</f>
        <v>3.1</v>
      </c>
    </row>
    <row r="2635" spans="1:24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  <c r="N2635">
        <f>VLOOKUP(Table58[[#This Row],[CONTROLN]],vlookup_table[],2,FALSE)</f>
        <v>2</v>
      </c>
      <c r="O2635">
        <f>VLOOKUP(Table58[[#This Row],[CONTROLN]],vlookup_table[],4,FALSE)</f>
        <v>0</v>
      </c>
      <c r="P2635" t="str">
        <f>VLOOKUP(Table58[[#This Row],[CONTROLN]],vlookup_table[],5,FALSE)</f>
        <v>R2</v>
      </c>
      <c r="Q2635">
        <f>VLOOKUP(Table58[[#This Row],[CONTROLN]],vlookup_table[],7,FALSE)</f>
        <v>14</v>
      </c>
      <c r="R2635" t="str">
        <f t="shared" si="123"/>
        <v/>
      </c>
      <c r="S26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35" t="str">
        <f>IF(Table58[[#This Row],[GENDER]]="M","Hombre","Mujer")</f>
        <v>Mujer</v>
      </c>
      <c r="U2635" t="str">
        <f>_xlfn.CONCAT(Table58[[#This Row],[STATE]]," ", Table58[[#This Row],[DOMAIN]])</f>
        <v>NE R2</v>
      </c>
      <c r="V2635" s="2">
        <f t="shared" ca="1" si="124"/>
        <v>45915</v>
      </c>
      <c r="W2635" s="3">
        <f t="shared" ca="1" si="125"/>
        <v>45915.408431249998</v>
      </c>
      <c r="X2635">
        <f>ROUND(Table58[[#This Row],[AVGGIFT]],1)</f>
        <v>9.4</v>
      </c>
    </row>
    <row r="2636" spans="1:24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  <c r="N2636">
        <f>VLOOKUP(Table58[[#This Row],[CONTROLN]],vlookup_table[],2,FALSE)</f>
        <v>0</v>
      </c>
      <c r="O2636">
        <f>VLOOKUP(Table58[[#This Row],[CONTROLN]],vlookup_table[],4,FALSE)</f>
        <v>5501</v>
      </c>
      <c r="P2636" t="str">
        <f>VLOOKUP(Table58[[#This Row],[CONTROLN]],vlookup_table[],5,FALSE)</f>
        <v>T2</v>
      </c>
      <c r="Q2636">
        <f>VLOOKUP(Table58[[#This Row],[CONTROLN]],vlookup_table[],7,FALSE)</f>
        <v>10</v>
      </c>
      <c r="R2636">
        <f t="shared" si="123"/>
        <v>42</v>
      </c>
      <c r="S26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36" t="str">
        <f>IF(Table58[[#This Row],[GENDER]]="M","Hombre","Mujer")</f>
        <v>Hombre</v>
      </c>
      <c r="U2636" t="str">
        <f>_xlfn.CONCAT(Table58[[#This Row],[STATE]]," ", Table58[[#This Row],[DOMAIN]])</f>
        <v>CA T2</v>
      </c>
      <c r="V2636" s="2">
        <f t="shared" ca="1" si="124"/>
        <v>45915</v>
      </c>
      <c r="W2636" s="3">
        <f t="shared" ca="1" si="125"/>
        <v>45915.408431249998</v>
      </c>
      <c r="X2636">
        <f>ROUND(Table58[[#This Row],[AVGGIFT]],1)</f>
        <v>9</v>
      </c>
    </row>
    <row r="2637" spans="1:24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  <c r="N2637">
        <f>VLOOKUP(Table58[[#This Row],[CONTROLN]],vlookup_table[],2,FALSE)</f>
        <v>28</v>
      </c>
      <c r="O2637">
        <f>VLOOKUP(Table58[[#This Row],[CONTROLN]],vlookup_table[],4,FALSE)</f>
        <v>4306</v>
      </c>
      <c r="P2637" t="str">
        <f>VLOOKUP(Table58[[#This Row],[CONTROLN]],vlookup_table[],5,FALSE)</f>
        <v>T3</v>
      </c>
      <c r="Q2637">
        <f>VLOOKUP(Table58[[#This Row],[CONTROLN]],vlookup_table[],7,FALSE)</f>
        <v>30</v>
      </c>
      <c r="R2637">
        <f t="shared" si="123"/>
        <v>54</v>
      </c>
      <c r="S26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37" t="str">
        <f>IF(Table58[[#This Row],[GENDER]]="M","Hombre","Mujer")</f>
        <v>Mujer</v>
      </c>
      <c r="U2637" t="str">
        <f>_xlfn.CONCAT(Table58[[#This Row],[STATE]]," ", Table58[[#This Row],[DOMAIN]])</f>
        <v>IL T3</v>
      </c>
      <c r="V2637" s="2">
        <f t="shared" ca="1" si="124"/>
        <v>45915</v>
      </c>
      <c r="W2637" s="3">
        <f t="shared" ca="1" si="125"/>
        <v>45915.408431249998</v>
      </c>
      <c r="X2637">
        <f>ROUND(Table58[[#This Row],[AVGGIFT]],1)</f>
        <v>23</v>
      </c>
    </row>
    <row r="2638" spans="1:24" x14ac:dyDescent="0.35">
      <c r="A2638">
        <v>16175</v>
      </c>
      <c r="B2638" t="s">
        <v>18</v>
      </c>
      <c r="C2638" t="s">
        <v>17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  <c r="N2638">
        <f>VLOOKUP(Table58[[#This Row],[CONTROLN]],vlookup_table[],2,FALSE)</f>
        <v>0</v>
      </c>
      <c r="O2638">
        <f>VLOOKUP(Table58[[#This Row],[CONTROLN]],vlookup_table[],4,FALSE)</f>
        <v>2801</v>
      </c>
      <c r="P2638" t="str">
        <f>VLOOKUP(Table58[[#This Row],[CONTROLN]],vlookup_table[],5,FALSE)</f>
        <v>R3</v>
      </c>
      <c r="Q2638">
        <f>VLOOKUP(Table58[[#This Row],[CONTROLN]],vlookup_table[],7,FALSE)</f>
        <v>30</v>
      </c>
      <c r="R2638">
        <f t="shared" si="123"/>
        <v>69</v>
      </c>
      <c r="S26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38" t="str">
        <f>IF(Table58[[#This Row],[GENDER]]="M","Hombre","Mujer")</f>
        <v>Mujer</v>
      </c>
      <c r="U2638" t="str">
        <f>_xlfn.CONCAT(Table58[[#This Row],[STATE]]," ", Table58[[#This Row],[DOMAIN]])</f>
        <v>NC R3</v>
      </c>
      <c r="V2638" s="2">
        <f t="shared" ca="1" si="124"/>
        <v>45915</v>
      </c>
      <c r="W2638" s="3">
        <f t="shared" ca="1" si="125"/>
        <v>45915.408431249998</v>
      </c>
      <c r="X2638">
        <f>ROUND(Table58[[#This Row],[AVGGIFT]],1)</f>
        <v>25</v>
      </c>
    </row>
    <row r="2639" spans="1:24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  <c r="N2639">
        <f>VLOOKUP(Table58[[#This Row],[CONTROLN]],vlookup_table[],2,FALSE)</f>
        <v>1</v>
      </c>
      <c r="O2639">
        <f>VLOOKUP(Table58[[#This Row],[CONTROLN]],vlookup_table[],4,FALSE)</f>
        <v>4501</v>
      </c>
      <c r="P2639" t="str">
        <f>VLOOKUP(Table58[[#This Row],[CONTROLN]],vlookup_table[],5,FALSE)</f>
        <v>C2</v>
      </c>
      <c r="Q2639">
        <f>VLOOKUP(Table58[[#This Row],[CONTROLN]],vlookup_table[],7,FALSE)</f>
        <v>20</v>
      </c>
      <c r="R2639">
        <f t="shared" si="123"/>
        <v>52</v>
      </c>
      <c r="S26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39" t="str">
        <f>IF(Table58[[#This Row],[GENDER]]="M","Hombre","Mujer")</f>
        <v>Hombre</v>
      </c>
      <c r="U2639" t="str">
        <f>_xlfn.CONCAT(Table58[[#This Row],[STATE]]," ", Table58[[#This Row],[DOMAIN]])</f>
        <v>FL C2</v>
      </c>
      <c r="V2639" s="2">
        <f t="shared" ca="1" si="124"/>
        <v>45915</v>
      </c>
      <c r="W2639" s="3">
        <f t="shared" ca="1" si="125"/>
        <v>45915.408431249998</v>
      </c>
      <c r="X2639">
        <f>ROUND(Table58[[#This Row],[AVGGIFT]],1)</f>
        <v>20</v>
      </c>
    </row>
    <row r="2640" spans="1:24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  <c r="N2640">
        <f>VLOOKUP(Table58[[#This Row],[CONTROLN]],vlookup_table[],2,FALSE)</f>
        <v>0</v>
      </c>
      <c r="O2640">
        <f>VLOOKUP(Table58[[#This Row],[CONTROLN]],vlookup_table[],4,FALSE)</f>
        <v>3701</v>
      </c>
      <c r="P2640" t="str">
        <f>VLOOKUP(Table58[[#This Row],[CONTROLN]],vlookup_table[],5,FALSE)</f>
        <v>S2</v>
      </c>
      <c r="Q2640">
        <f>VLOOKUP(Table58[[#This Row],[CONTROLN]],vlookup_table[],7,FALSE)</f>
        <v>50</v>
      </c>
      <c r="R2640">
        <f t="shared" si="123"/>
        <v>60</v>
      </c>
      <c r="S26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40" t="str">
        <f>IF(Table58[[#This Row],[GENDER]]="M","Hombre","Mujer")</f>
        <v>Mujer</v>
      </c>
      <c r="U2640" t="str">
        <f>_xlfn.CONCAT(Table58[[#This Row],[STATE]]," ", Table58[[#This Row],[DOMAIN]])</f>
        <v>MI S2</v>
      </c>
      <c r="V2640" s="2">
        <f t="shared" ca="1" si="124"/>
        <v>45915</v>
      </c>
      <c r="W2640" s="3">
        <f t="shared" ca="1" si="125"/>
        <v>45915.408431249998</v>
      </c>
      <c r="X2640">
        <f>ROUND(Table58[[#This Row],[AVGGIFT]],1)</f>
        <v>25</v>
      </c>
    </row>
    <row r="2641" spans="1:24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  <c r="N2641">
        <f>VLOOKUP(Table58[[#This Row],[CONTROLN]],vlookup_table[],2,FALSE)</f>
        <v>0</v>
      </c>
      <c r="O2641">
        <f>VLOOKUP(Table58[[#This Row],[CONTROLN]],vlookup_table[],4,FALSE)</f>
        <v>0</v>
      </c>
      <c r="P2641" t="str">
        <f>VLOOKUP(Table58[[#This Row],[CONTROLN]],vlookup_table[],5,FALSE)</f>
        <v>C1</v>
      </c>
      <c r="Q2641">
        <f>VLOOKUP(Table58[[#This Row],[CONTROLN]],vlookup_table[],7,FALSE)</f>
        <v>6</v>
      </c>
      <c r="R2641" t="str">
        <f t="shared" si="123"/>
        <v/>
      </c>
      <c r="S26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41" t="str">
        <f>IF(Table58[[#This Row],[GENDER]]="M","Hombre","Mujer")</f>
        <v>Hombre</v>
      </c>
      <c r="U2641" t="str">
        <f>_xlfn.CONCAT(Table58[[#This Row],[STATE]]," ", Table58[[#This Row],[DOMAIN]])</f>
        <v>CA C1</v>
      </c>
      <c r="V2641" s="2">
        <f t="shared" ca="1" si="124"/>
        <v>45915</v>
      </c>
      <c r="W2641" s="3">
        <f t="shared" ca="1" si="125"/>
        <v>45915.408431249998</v>
      </c>
      <c r="X2641">
        <f>ROUND(Table58[[#This Row],[AVGGIFT]],1)</f>
        <v>7.1</v>
      </c>
    </row>
    <row r="2642" spans="1:24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  <c r="N2642">
        <f>VLOOKUP(Table58[[#This Row],[CONTROLN]],vlookup_table[],2,FALSE)</f>
        <v>0</v>
      </c>
      <c r="O2642">
        <f>VLOOKUP(Table58[[#This Row],[CONTROLN]],vlookup_table[],4,FALSE)</f>
        <v>3311</v>
      </c>
      <c r="P2642" t="str">
        <f>VLOOKUP(Table58[[#This Row],[CONTROLN]],vlookup_table[],5,FALSE)</f>
        <v>T2</v>
      </c>
      <c r="Q2642">
        <f>VLOOKUP(Table58[[#This Row],[CONTROLN]],vlookup_table[],7,FALSE)</f>
        <v>16</v>
      </c>
      <c r="R2642">
        <f t="shared" si="123"/>
        <v>63</v>
      </c>
      <c r="S26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42" t="str">
        <f>IF(Table58[[#This Row],[GENDER]]="M","Hombre","Mujer")</f>
        <v>Mujer</v>
      </c>
      <c r="U2642" t="str">
        <f>_xlfn.CONCAT(Table58[[#This Row],[STATE]]," ", Table58[[#This Row],[DOMAIN]])</f>
        <v>SC T2</v>
      </c>
      <c r="V2642" s="2">
        <f t="shared" ca="1" si="124"/>
        <v>45915</v>
      </c>
      <c r="W2642" s="3">
        <f t="shared" ca="1" si="125"/>
        <v>45915.408431249998</v>
      </c>
      <c r="X2642">
        <f>ROUND(Table58[[#This Row],[AVGGIFT]],1)</f>
        <v>10.1</v>
      </c>
    </row>
    <row r="2643" spans="1:24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  <c r="N2643">
        <f>VLOOKUP(Table58[[#This Row],[CONTROLN]],vlookup_table[],2,FALSE)</f>
        <v>0</v>
      </c>
      <c r="O2643">
        <f>VLOOKUP(Table58[[#This Row],[CONTROLN]],vlookup_table[],4,FALSE)</f>
        <v>4001</v>
      </c>
      <c r="P2643" t="str">
        <f>VLOOKUP(Table58[[#This Row],[CONTROLN]],vlookup_table[],5,FALSE)</f>
        <v>T2</v>
      </c>
      <c r="Q2643">
        <f>VLOOKUP(Table58[[#This Row],[CONTROLN]],vlookup_table[],7,FALSE)</f>
        <v>10</v>
      </c>
      <c r="R2643">
        <f t="shared" si="123"/>
        <v>57</v>
      </c>
      <c r="S26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43" t="str">
        <f>IF(Table58[[#This Row],[GENDER]]="M","Hombre","Mujer")</f>
        <v>Mujer</v>
      </c>
      <c r="U2643" t="str">
        <f>_xlfn.CONCAT(Table58[[#This Row],[STATE]]," ", Table58[[#This Row],[DOMAIN]])</f>
        <v>SD T2</v>
      </c>
      <c r="V2643" s="2">
        <f t="shared" ca="1" si="124"/>
        <v>45915</v>
      </c>
      <c r="W2643" s="3">
        <f t="shared" ca="1" si="125"/>
        <v>45915.408431249998</v>
      </c>
      <c r="X2643">
        <f>ROUND(Table58[[#This Row],[AVGGIFT]],1)</f>
        <v>10.8</v>
      </c>
    </row>
    <row r="2644" spans="1:24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  <c r="N2644">
        <f>VLOOKUP(Table58[[#This Row],[CONTROLN]],vlookup_table[],2,FALSE)</f>
        <v>2</v>
      </c>
      <c r="O2644">
        <f>VLOOKUP(Table58[[#This Row],[CONTROLN]],vlookup_table[],4,FALSE)</f>
        <v>4311</v>
      </c>
      <c r="P2644" t="str">
        <f>VLOOKUP(Table58[[#This Row],[CONTROLN]],vlookup_table[],5,FALSE)</f>
        <v>R2</v>
      </c>
      <c r="Q2644">
        <f>VLOOKUP(Table58[[#This Row],[CONTROLN]],vlookup_table[],7,FALSE)</f>
        <v>3</v>
      </c>
      <c r="R2644">
        <f t="shared" si="123"/>
        <v>53</v>
      </c>
      <c r="S26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44" t="str">
        <f>IF(Table58[[#This Row],[GENDER]]="M","Hombre","Mujer")</f>
        <v>Mujer</v>
      </c>
      <c r="U2644" t="str">
        <f>_xlfn.CONCAT(Table58[[#This Row],[STATE]]," ", Table58[[#This Row],[DOMAIN]])</f>
        <v>MN R2</v>
      </c>
      <c r="V2644" s="2">
        <f t="shared" ca="1" si="124"/>
        <v>45915</v>
      </c>
      <c r="W2644" s="3">
        <f t="shared" ca="1" si="125"/>
        <v>45915.408431249998</v>
      </c>
      <c r="X2644">
        <f>ROUND(Table58[[#This Row],[AVGGIFT]],1)</f>
        <v>5.3</v>
      </c>
    </row>
    <row r="2645" spans="1:24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  <c r="N2645">
        <f>VLOOKUP(Table58[[#This Row],[CONTROLN]],vlookup_table[],2,FALSE)</f>
        <v>28</v>
      </c>
      <c r="O2645">
        <f>VLOOKUP(Table58[[#This Row],[CONTROLN]],vlookup_table[],4,FALSE)</f>
        <v>2101</v>
      </c>
      <c r="P2645" t="str">
        <f>VLOOKUP(Table58[[#This Row],[CONTROLN]],vlookup_table[],5,FALSE)</f>
        <v>T2</v>
      </c>
      <c r="Q2645">
        <f>VLOOKUP(Table58[[#This Row],[CONTROLN]],vlookup_table[],7,FALSE)</f>
        <v>5</v>
      </c>
      <c r="R2645">
        <f t="shared" si="123"/>
        <v>76</v>
      </c>
      <c r="S26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45" t="str">
        <f>IF(Table58[[#This Row],[GENDER]]="M","Hombre","Mujer")</f>
        <v>Mujer</v>
      </c>
      <c r="U2645" t="str">
        <f>_xlfn.CONCAT(Table58[[#This Row],[STATE]]," ", Table58[[#This Row],[DOMAIN]])</f>
        <v>CA T2</v>
      </c>
      <c r="V2645" s="2">
        <f t="shared" ca="1" si="124"/>
        <v>45915</v>
      </c>
      <c r="W2645" s="3">
        <f t="shared" ca="1" si="125"/>
        <v>45915.408431249998</v>
      </c>
      <c r="X2645">
        <f>ROUND(Table58[[#This Row],[AVGGIFT]],1)</f>
        <v>4.8</v>
      </c>
    </row>
    <row r="2646" spans="1:24" x14ac:dyDescent="0.35">
      <c r="A2646">
        <v>55293</v>
      </c>
      <c r="B2646" t="s">
        <v>63</v>
      </c>
      <c r="C2646" t="s">
        <v>17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  <c r="N2646">
        <f>VLOOKUP(Table58[[#This Row],[CONTROLN]],vlookup_table[],2,FALSE)</f>
        <v>28</v>
      </c>
      <c r="O2646">
        <f>VLOOKUP(Table58[[#This Row],[CONTROLN]],vlookup_table[],4,FALSE)</f>
        <v>0</v>
      </c>
      <c r="P2646" t="str">
        <f>VLOOKUP(Table58[[#This Row],[CONTROLN]],vlookup_table[],5,FALSE)</f>
        <v>C3</v>
      </c>
      <c r="Q2646">
        <f>VLOOKUP(Table58[[#This Row],[CONTROLN]],vlookup_table[],7,FALSE)</f>
        <v>25</v>
      </c>
      <c r="R2646" t="str">
        <f t="shared" si="123"/>
        <v/>
      </c>
      <c r="S26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46" t="str">
        <f>IF(Table58[[#This Row],[GENDER]]="M","Hombre","Mujer")</f>
        <v>Mujer</v>
      </c>
      <c r="U2646" t="str">
        <f>_xlfn.CONCAT(Table58[[#This Row],[STATE]]," ", Table58[[#This Row],[DOMAIN]])</f>
        <v>MS C3</v>
      </c>
      <c r="V2646" s="2">
        <f t="shared" ca="1" si="124"/>
        <v>45915</v>
      </c>
      <c r="W2646" s="3">
        <f t="shared" ca="1" si="125"/>
        <v>45915.408431249998</v>
      </c>
      <c r="X2646">
        <f>ROUND(Table58[[#This Row],[AVGGIFT]],1)</f>
        <v>20</v>
      </c>
    </row>
    <row r="2647" spans="1:24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  <c r="N2647">
        <f>VLOOKUP(Table58[[#This Row],[CONTROLN]],vlookup_table[],2,FALSE)</f>
        <v>0</v>
      </c>
      <c r="O2647">
        <f>VLOOKUP(Table58[[#This Row],[CONTROLN]],vlookup_table[],4,FALSE)</f>
        <v>1901</v>
      </c>
      <c r="P2647" t="str">
        <f>VLOOKUP(Table58[[#This Row],[CONTROLN]],vlookup_table[],5,FALSE)</f>
        <v>S1</v>
      </c>
      <c r="Q2647">
        <f>VLOOKUP(Table58[[#This Row],[CONTROLN]],vlookup_table[],7,FALSE)</f>
        <v>20</v>
      </c>
      <c r="R2647">
        <f t="shared" si="123"/>
        <v>78</v>
      </c>
      <c r="S26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47" t="str">
        <f>IF(Table58[[#This Row],[GENDER]]="M","Hombre","Mujer")</f>
        <v>Hombre</v>
      </c>
      <c r="U2647" t="str">
        <f>_xlfn.CONCAT(Table58[[#This Row],[STATE]]," ", Table58[[#This Row],[DOMAIN]])</f>
        <v>MI S1</v>
      </c>
      <c r="V2647" s="2">
        <f t="shared" ca="1" si="124"/>
        <v>45915</v>
      </c>
      <c r="W2647" s="3">
        <f t="shared" ca="1" si="125"/>
        <v>45915.408431249998</v>
      </c>
      <c r="X2647">
        <f>ROUND(Table58[[#This Row],[AVGGIFT]],1)</f>
        <v>17.3</v>
      </c>
    </row>
    <row r="2648" spans="1:24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  <c r="N2648">
        <f>VLOOKUP(Table58[[#This Row],[CONTROLN]],vlookup_table[],2,FALSE)</f>
        <v>1</v>
      </c>
      <c r="O2648">
        <f>VLOOKUP(Table58[[#This Row],[CONTROLN]],vlookup_table[],4,FALSE)</f>
        <v>4605</v>
      </c>
      <c r="P2648" t="str">
        <f>VLOOKUP(Table58[[#This Row],[CONTROLN]],vlookup_table[],5,FALSE)</f>
        <v>S1</v>
      </c>
      <c r="Q2648">
        <f>VLOOKUP(Table58[[#This Row],[CONTROLN]],vlookup_table[],7,FALSE)</f>
        <v>10</v>
      </c>
      <c r="R2648">
        <f t="shared" si="123"/>
        <v>51</v>
      </c>
      <c r="S26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48" t="str">
        <f>IF(Table58[[#This Row],[GENDER]]="M","Hombre","Mujer")</f>
        <v>Hombre</v>
      </c>
      <c r="U2648" t="str">
        <f>_xlfn.CONCAT(Table58[[#This Row],[STATE]]," ", Table58[[#This Row],[DOMAIN]])</f>
        <v>CA S1</v>
      </c>
      <c r="V2648" s="2">
        <f t="shared" ca="1" si="124"/>
        <v>45915</v>
      </c>
      <c r="W2648" s="3">
        <f t="shared" ca="1" si="125"/>
        <v>45915.408431249998</v>
      </c>
      <c r="X2648">
        <f>ROUND(Table58[[#This Row],[AVGGIFT]],1)</f>
        <v>8.4</v>
      </c>
    </row>
    <row r="2649" spans="1:24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  <c r="N2649">
        <f>VLOOKUP(Table58[[#This Row],[CONTROLN]],vlookup_table[],2,FALSE)</f>
        <v>2</v>
      </c>
      <c r="O2649">
        <f>VLOOKUP(Table58[[#This Row],[CONTROLN]],vlookup_table[],4,FALSE)</f>
        <v>1709</v>
      </c>
      <c r="P2649" t="str">
        <f>VLOOKUP(Table58[[#This Row],[CONTROLN]],vlookup_table[],5,FALSE)</f>
        <v/>
      </c>
      <c r="Q2649">
        <f>VLOOKUP(Table58[[#This Row],[CONTROLN]],vlookup_table[],7,FALSE)</f>
        <v>11</v>
      </c>
      <c r="R2649">
        <f t="shared" si="123"/>
        <v>79</v>
      </c>
      <c r="S264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649" t="str">
        <f>IF(Table58[[#This Row],[GENDER]]="M","Hombre","Mujer")</f>
        <v>Mujer</v>
      </c>
      <c r="U2649" t="str">
        <f>_xlfn.CONCAT(Table58[[#This Row],[STATE]]," ", Table58[[#This Row],[DOMAIN]])</f>
        <v xml:space="preserve">FL </v>
      </c>
      <c r="V2649" s="2">
        <f t="shared" ca="1" si="124"/>
        <v>45915</v>
      </c>
      <c r="W2649" s="3">
        <f t="shared" ca="1" si="125"/>
        <v>45915.408431249998</v>
      </c>
      <c r="X2649">
        <f>ROUND(Table58[[#This Row],[AVGGIFT]],1)</f>
        <v>6.9</v>
      </c>
    </row>
    <row r="2650" spans="1:24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  <c r="N2650">
        <f>VLOOKUP(Table58[[#This Row],[CONTROLN]],vlookup_table[],2,FALSE)</f>
        <v>28</v>
      </c>
      <c r="O2650">
        <f>VLOOKUP(Table58[[#This Row],[CONTROLN]],vlookup_table[],4,FALSE)</f>
        <v>0</v>
      </c>
      <c r="P2650" t="str">
        <f>VLOOKUP(Table58[[#This Row],[CONTROLN]],vlookup_table[],5,FALSE)</f>
        <v>S2</v>
      </c>
      <c r="Q2650">
        <f>VLOOKUP(Table58[[#This Row],[CONTROLN]],vlookup_table[],7,FALSE)</f>
        <v>25</v>
      </c>
      <c r="R2650" t="str">
        <f t="shared" si="123"/>
        <v/>
      </c>
      <c r="S26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50" t="str">
        <f>IF(Table58[[#This Row],[GENDER]]="M","Hombre","Mujer")</f>
        <v>Hombre</v>
      </c>
      <c r="U2650" t="str">
        <f>_xlfn.CONCAT(Table58[[#This Row],[STATE]]," ", Table58[[#This Row],[DOMAIN]])</f>
        <v>CA S2</v>
      </c>
      <c r="V2650" s="2">
        <f t="shared" ca="1" si="124"/>
        <v>45915</v>
      </c>
      <c r="W2650" s="3">
        <f t="shared" ca="1" si="125"/>
        <v>45915.408431249998</v>
      </c>
      <c r="X2650">
        <f>ROUND(Table58[[#This Row],[AVGGIFT]],1)</f>
        <v>19</v>
      </c>
    </row>
    <row r="2651" spans="1:24" x14ac:dyDescent="0.35">
      <c r="A2651">
        <v>177009</v>
      </c>
      <c r="B2651" t="s">
        <v>51</v>
      </c>
      <c r="C2651" t="s">
        <v>109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  <c r="N2651">
        <f>VLOOKUP(Table58[[#This Row],[CONTROLN]],vlookup_table[],2,FALSE)</f>
        <v>0</v>
      </c>
      <c r="O2651">
        <f>VLOOKUP(Table58[[#This Row],[CONTROLN]],vlookup_table[],4,FALSE)</f>
        <v>0</v>
      </c>
      <c r="P2651" t="str">
        <f>VLOOKUP(Table58[[#This Row],[CONTROLN]],vlookup_table[],5,FALSE)</f>
        <v>R2</v>
      </c>
      <c r="Q2651">
        <f>VLOOKUP(Table58[[#This Row],[CONTROLN]],vlookup_table[],7,FALSE)</f>
        <v>5</v>
      </c>
      <c r="R2651" t="str">
        <f t="shared" si="123"/>
        <v/>
      </c>
      <c r="S26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51" t="str">
        <f>IF(Table58[[#This Row],[GENDER]]="M","Hombre","Mujer")</f>
        <v>Mujer</v>
      </c>
      <c r="U2651" t="str">
        <f>_xlfn.CONCAT(Table58[[#This Row],[STATE]]," ", Table58[[#This Row],[DOMAIN]])</f>
        <v>OR R2</v>
      </c>
      <c r="V2651" s="2">
        <f t="shared" ca="1" si="124"/>
        <v>45915</v>
      </c>
      <c r="W2651" s="3">
        <f t="shared" ca="1" si="125"/>
        <v>45915.408431249998</v>
      </c>
      <c r="X2651">
        <f>ROUND(Table58[[#This Row],[AVGGIFT]],1)</f>
        <v>7.4</v>
      </c>
    </row>
    <row r="2652" spans="1:24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  <c r="N2652">
        <f>VLOOKUP(Table58[[#This Row],[CONTROLN]],vlookup_table[],2,FALSE)</f>
        <v>0</v>
      </c>
      <c r="O2652">
        <f>VLOOKUP(Table58[[#This Row],[CONTROLN]],vlookup_table[],4,FALSE)</f>
        <v>0</v>
      </c>
      <c r="P2652" t="str">
        <f>VLOOKUP(Table58[[#This Row],[CONTROLN]],vlookup_table[],5,FALSE)</f>
        <v>C1</v>
      </c>
      <c r="Q2652">
        <f>VLOOKUP(Table58[[#This Row],[CONTROLN]],vlookup_table[],7,FALSE)</f>
        <v>15</v>
      </c>
      <c r="R2652" t="str">
        <f t="shared" si="123"/>
        <v/>
      </c>
      <c r="S26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52" t="str">
        <f>IF(Table58[[#This Row],[GENDER]]="M","Hombre","Mujer")</f>
        <v>Mujer</v>
      </c>
      <c r="U2652" t="str">
        <f>_xlfn.CONCAT(Table58[[#This Row],[STATE]]," ", Table58[[#This Row],[DOMAIN]])</f>
        <v>IL C1</v>
      </c>
      <c r="V2652" s="2">
        <f t="shared" ca="1" si="124"/>
        <v>45915</v>
      </c>
      <c r="W2652" s="3">
        <f t="shared" ca="1" si="125"/>
        <v>45915.408431249998</v>
      </c>
      <c r="X2652">
        <f>ROUND(Table58[[#This Row],[AVGGIFT]],1)</f>
        <v>8.6999999999999993</v>
      </c>
    </row>
    <row r="2653" spans="1:24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  <c r="N2653">
        <f>VLOOKUP(Table58[[#This Row],[CONTROLN]],vlookup_table[],2,FALSE)</f>
        <v>0</v>
      </c>
      <c r="O2653">
        <f>VLOOKUP(Table58[[#This Row],[CONTROLN]],vlookup_table[],4,FALSE)</f>
        <v>5406</v>
      </c>
      <c r="P2653" t="str">
        <f>VLOOKUP(Table58[[#This Row],[CONTROLN]],vlookup_table[],5,FALSE)</f>
        <v>R3</v>
      </c>
      <c r="Q2653">
        <f>VLOOKUP(Table58[[#This Row],[CONTROLN]],vlookup_table[],7,FALSE)</f>
        <v>11</v>
      </c>
      <c r="R2653">
        <f t="shared" si="123"/>
        <v>43</v>
      </c>
      <c r="S26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53" t="str">
        <f>IF(Table58[[#This Row],[GENDER]]="M","Hombre","Mujer")</f>
        <v>Mujer</v>
      </c>
      <c r="U2653" t="str">
        <f>_xlfn.CONCAT(Table58[[#This Row],[STATE]]," ", Table58[[#This Row],[DOMAIN]])</f>
        <v>MO R3</v>
      </c>
      <c r="V2653" s="2">
        <f t="shared" ca="1" si="124"/>
        <v>45915</v>
      </c>
      <c r="W2653" s="3">
        <f t="shared" ca="1" si="125"/>
        <v>45915.408431249998</v>
      </c>
      <c r="X2653">
        <f>ROUND(Table58[[#This Row],[AVGGIFT]],1)</f>
        <v>9.1999999999999993</v>
      </c>
    </row>
    <row r="2654" spans="1:24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  <c r="N2654">
        <f>VLOOKUP(Table58[[#This Row],[CONTROLN]],vlookup_table[],2,FALSE)</f>
        <v>2</v>
      </c>
      <c r="O2654">
        <f>VLOOKUP(Table58[[#This Row],[CONTROLN]],vlookup_table[],4,FALSE)</f>
        <v>1601</v>
      </c>
      <c r="P2654" t="str">
        <f>VLOOKUP(Table58[[#This Row],[CONTROLN]],vlookup_table[],5,FALSE)</f>
        <v>T1</v>
      </c>
      <c r="Q2654">
        <f>VLOOKUP(Table58[[#This Row],[CONTROLN]],vlookup_table[],7,FALSE)</f>
        <v>75</v>
      </c>
      <c r="R2654">
        <f t="shared" si="123"/>
        <v>81</v>
      </c>
      <c r="S26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54" t="str">
        <f>IF(Table58[[#This Row],[GENDER]]="M","Hombre","Mujer")</f>
        <v>Mujer</v>
      </c>
      <c r="U2654" t="str">
        <f>_xlfn.CONCAT(Table58[[#This Row],[STATE]]," ", Table58[[#This Row],[DOMAIN]])</f>
        <v>IA T1</v>
      </c>
      <c r="V2654" s="2">
        <f t="shared" ca="1" si="124"/>
        <v>45915</v>
      </c>
      <c r="W2654" s="3">
        <f t="shared" ca="1" si="125"/>
        <v>45915.408431249998</v>
      </c>
      <c r="X2654">
        <f>ROUND(Table58[[#This Row],[AVGGIFT]],1)</f>
        <v>33</v>
      </c>
    </row>
    <row r="2655" spans="1:24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  <c r="N2655">
        <f>VLOOKUP(Table58[[#This Row],[CONTROLN]],vlookup_table[],2,FALSE)</f>
        <v>1</v>
      </c>
      <c r="O2655">
        <f>VLOOKUP(Table58[[#This Row],[CONTROLN]],vlookup_table[],4,FALSE)</f>
        <v>5601</v>
      </c>
      <c r="P2655" t="str">
        <f>VLOOKUP(Table58[[#This Row],[CONTROLN]],vlookup_table[],5,FALSE)</f>
        <v>U3</v>
      </c>
      <c r="Q2655">
        <f>VLOOKUP(Table58[[#This Row],[CONTROLN]],vlookup_table[],7,FALSE)</f>
        <v>100</v>
      </c>
      <c r="R2655">
        <f t="shared" si="123"/>
        <v>41</v>
      </c>
      <c r="S26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55" t="str">
        <f>IF(Table58[[#This Row],[GENDER]]="M","Hombre","Mujer")</f>
        <v>Hombre</v>
      </c>
      <c r="U2655" t="str">
        <f>_xlfn.CONCAT(Table58[[#This Row],[STATE]]," ", Table58[[#This Row],[DOMAIN]])</f>
        <v>MI U3</v>
      </c>
      <c r="V2655" s="2">
        <f t="shared" ca="1" si="124"/>
        <v>45915</v>
      </c>
      <c r="W2655" s="3">
        <f t="shared" ca="1" si="125"/>
        <v>45915.408431249998</v>
      </c>
      <c r="X2655">
        <f>ROUND(Table58[[#This Row],[AVGGIFT]],1)</f>
        <v>26.4</v>
      </c>
    </row>
    <row r="2656" spans="1:24" x14ac:dyDescent="0.35">
      <c r="A2656">
        <v>137998</v>
      </c>
      <c r="B2656" t="s">
        <v>56</v>
      </c>
      <c r="C2656" t="s">
        <v>17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  <c r="N2656">
        <f>VLOOKUP(Table58[[#This Row],[CONTROLN]],vlookup_table[],2,FALSE)</f>
        <v>0</v>
      </c>
      <c r="O2656">
        <f>VLOOKUP(Table58[[#This Row],[CONTROLN]],vlookup_table[],4,FALSE)</f>
        <v>4701</v>
      </c>
      <c r="P2656" t="str">
        <f>VLOOKUP(Table58[[#This Row],[CONTROLN]],vlookup_table[],5,FALSE)</f>
        <v>S2</v>
      </c>
      <c r="Q2656">
        <f>VLOOKUP(Table58[[#This Row],[CONTROLN]],vlookup_table[],7,FALSE)</f>
        <v>20</v>
      </c>
      <c r="R2656">
        <f t="shared" si="123"/>
        <v>50</v>
      </c>
      <c r="S26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56" t="str">
        <f>IF(Table58[[#This Row],[GENDER]]="M","Hombre","Mujer")</f>
        <v>Mujer</v>
      </c>
      <c r="U2656" t="str">
        <f>_xlfn.CONCAT(Table58[[#This Row],[STATE]]," ", Table58[[#This Row],[DOMAIN]])</f>
        <v>AZ S2</v>
      </c>
      <c r="V2656" s="2">
        <f t="shared" ca="1" si="124"/>
        <v>45915</v>
      </c>
      <c r="W2656" s="3">
        <f t="shared" ca="1" si="125"/>
        <v>45915.408431249998</v>
      </c>
      <c r="X2656">
        <f>ROUND(Table58[[#This Row],[AVGGIFT]],1)</f>
        <v>17.100000000000001</v>
      </c>
    </row>
    <row r="2657" spans="1:24" x14ac:dyDescent="0.35">
      <c r="A2657">
        <v>79136</v>
      </c>
      <c r="B2657" t="s">
        <v>36</v>
      </c>
      <c r="C2657" t="s">
        <v>14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  <c r="N2657">
        <f>VLOOKUP(Table58[[#This Row],[CONTROLN]],vlookup_table[],2,FALSE)</f>
        <v>1</v>
      </c>
      <c r="O2657">
        <f>VLOOKUP(Table58[[#This Row],[CONTROLN]],vlookup_table[],4,FALSE)</f>
        <v>2401</v>
      </c>
      <c r="P2657" t="str">
        <f>VLOOKUP(Table58[[#This Row],[CONTROLN]],vlookup_table[],5,FALSE)</f>
        <v>C3</v>
      </c>
      <c r="Q2657">
        <f>VLOOKUP(Table58[[#This Row],[CONTROLN]],vlookup_table[],7,FALSE)</f>
        <v>10</v>
      </c>
      <c r="R2657">
        <f t="shared" si="123"/>
        <v>73</v>
      </c>
      <c r="S26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57" t="str">
        <f>IF(Table58[[#This Row],[GENDER]]="M","Hombre","Mujer")</f>
        <v>Hombre</v>
      </c>
      <c r="U2657" t="str">
        <f>_xlfn.CONCAT(Table58[[#This Row],[STATE]]," ", Table58[[#This Row],[DOMAIN]])</f>
        <v>WI C3</v>
      </c>
      <c r="V2657" s="2">
        <f t="shared" ca="1" si="124"/>
        <v>45915</v>
      </c>
      <c r="W2657" s="3">
        <f t="shared" ca="1" si="125"/>
        <v>45915.408431249998</v>
      </c>
      <c r="X2657">
        <f>ROUND(Table58[[#This Row],[AVGGIFT]],1)</f>
        <v>8.1</v>
      </c>
    </row>
    <row r="2658" spans="1:24" x14ac:dyDescent="0.35">
      <c r="A2658">
        <v>46110</v>
      </c>
      <c r="B2658" t="s">
        <v>76</v>
      </c>
      <c r="C2658" t="s">
        <v>14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  <c r="N2658">
        <f>VLOOKUP(Table58[[#This Row],[CONTROLN]],vlookup_table[],2,FALSE)</f>
        <v>2</v>
      </c>
      <c r="O2658">
        <f>VLOOKUP(Table58[[#This Row],[CONTROLN]],vlookup_table[],4,FALSE)</f>
        <v>0</v>
      </c>
      <c r="P2658" t="str">
        <f>VLOOKUP(Table58[[#This Row],[CONTROLN]],vlookup_table[],5,FALSE)</f>
        <v/>
      </c>
      <c r="Q2658">
        <f>VLOOKUP(Table58[[#This Row],[CONTROLN]],vlookup_table[],7,FALSE)</f>
        <v>4</v>
      </c>
      <c r="R2658" t="str">
        <f t="shared" si="123"/>
        <v/>
      </c>
      <c r="S265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658" t="str">
        <f>IF(Table58[[#This Row],[GENDER]]="M","Hombre","Mujer")</f>
        <v>Hombre</v>
      </c>
      <c r="U2658" t="str">
        <f>_xlfn.CONCAT(Table58[[#This Row],[STATE]]," ", Table58[[#This Row],[DOMAIN]])</f>
        <v xml:space="preserve">VT </v>
      </c>
      <c r="V2658" s="2">
        <f t="shared" ca="1" si="124"/>
        <v>45915</v>
      </c>
      <c r="W2658" s="3">
        <f t="shared" ca="1" si="125"/>
        <v>45915.408431249998</v>
      </c>
      <c r="X2658">
        <f>ROUND(Table58[[#This Row],[AVGGIFT]],1)</f>
        <v>3.7</v>
      </c>
    </row>
    <row r="2659" spans="1:24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  <c r="N2659">
        <f>VLOOKUP(Table58[[#This Row],[CONTROLN]],vlookup_table[],2,FALSE)</f>
        <v>0</v>
      </c>
      <c r="O2659">
        <f>VLOOKUP(Table58[[#This Row],[CONTROLN]],vlookup_table[],4,FALSE)</f>
        <v>5201</v>
      </c>
      <c r="P2659" t="str">
        <f>VLOOKUP(Table58[[#This Row],[CONTROLN]],vlookup_table[],5,FALSE)</f>
        <v>T2</v>
      </c>
      <c r="Q2659">
        <f>VLOOKUP(Table58[[#This Row],[CONTROLN]],vlookup_table[],7,FALSE)</f>
        <v>25</v>
      </c>
      <c r="R2659">
        <f t="shared" si="123"/>
        <v>45</v>
      </c>
      <c r="S26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59" t="str">
        <f>IF(Table58[[#This Row],[GENDER]]="M","Hombre","Mujer")</f>
        <v>Mujer</v>
      </c>
      <c r="U2659" t="str">
        <f>_xlfn.CONCAT(Table58[[#This Row],[STATE]]," ", Table58[[#This Row],[DOMAIN]])</f>
        <v>IL T2</v>
      </c>
      <c r="V2659" s="2">
        <f t="shared" ca="1" si="124"/>
        <v>45915</v>
      </c>
      <c r="W2659" s="3">
        <f t="shared" ca="1" si="125"/>
        <v>45915.408431249998</v>
      </c>
      <c r="X2659">
        <f>ROUND(Table58[[#This Row],[AVGGIFT]],1)</f>
        <v>17.899999999999999</v>
      </c>
    </row>
    <row r="2660" spans="1:24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  <c r="N2660">
        <f>VLOOKUP(Table58[[#This Row],[CONTROLN]],vlookup_table[],2,FALSE)</f>
        <v>39002</v>
      </c>
      <c r="O2660">
        <f>VLOOKUP(Table58[[#This Row],[CONTROLN]],vlookup_table[],4,FALSE)</f>
        <v>0</v>
      </c>
      <c r="P2660" t="str">
        <f>VLOOKUP(Table58[[#This Row],[CONTROLN]],vlookup_table[],5,FALSE)</f>
        <v>R3</v>
      </c>
      <c r="Q2660">
        <f>VLOOKUP(Table58[[#This Row],[CONTROLN]],vlookup_table[],7,FALSE)</f>
        <v>15</v>
      </c>
      <c r="R2660" t="str">
        <f t="shared" si="123"/>
        <v/>
      </c>
      <c r="S26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60" t="str">
        <f>IF(Table58[[#This Row],[GENDER]]="M","Hombre","Mujer")</f>
        <v>Hombre</v>
      </c>
      <c r="U2660" t="str">
        <f>_xlfn.CONCAT(Table58[[#This Row],[STATE]]," ", Table58[[#This Row],[DOMAIN]])</f>
        <v>MO R3</v>
      </c>
      <c r="V2660" s="2">
        <f t="shared" ca="1" si="124"/>
        <v>45915</v>
      </c>
      <c r="W2660" s="3">
        <f t="shared" ca="1" si="125"/>
        <v>45915.408431249998</v>
      </c>
      <c r="X2660">
        <f>ROUND(Table58[[#This Row],[AVGGIFT]],1)</f>
        <v>15</v>
      </c>
    </row>
    <row r="2661" spans="1:24" x14ac:dyDescent="0.35">
      <c r="A2661">
        <v>181998</v>
      </c>
      <c r="B2661" t="s">
        <v>41</v>
      </c>
      <c r="C2661" t="s">
        <v>109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  <c r="N2661">
        <f>VLOOKUP(Table58[[#This Row],[CONTROLN]],vlookup_table[],2,FALSE)</f>
        <v>0</v>
      </c>
      <c r="O2661">
        <f>VLOOKUP(Table58[[#This Row],[CONTROLN]],vlookup_table[],4,FALSE)</f>
        <v>6201</v>
      </c>
      <c r="P2661" t="str">
        <f>VLOOKUP(Table58[[#This Row],[CONTROLN]],vlookup_table[],5,FALSE)</f>
        <v>S2</v>
      </c>
      <c r="Q2661">
        <f>VLOOKUP(Table58[[#This Row],[CONTROLN]],vlookup_table[],7,FALSE)</f>
        <v>20</v>
      </c>
      <c r="R2661">
        <f t="shared" si="123"/>
        <v>35</v>
      </c>
      <c r="S26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61" t="str">
        <f>IF(Table58[[#This Row],[GENDER]]="M","Hombre","Mujer")</f>
        <v>Mujer</v>
      </c>
      <c r="U2661" t="str">
        <f>_xlfn.CONCAT(Table58[[#This Row],[STATE]]," ", Table58[[#This Row],[DOMAIN]])</f>
        <v>WA S2</v>
      </c>
      <c r="V2661" s="2">
        <f t="shared" ca="1" si="124"/>
        <v>45915</v>
      </c>
      <c r="W2661" s="3">
        <f t="shared" ca="1" si="125"/>
        <v>45915.408431249998</v>
      </c>
      <c r="X2661">
        <f>ROUND(Table58[[#This Row],[AVGGIFT]],1)</f>
        <v>6.3</v>
      </c>
    </row>
    <row r="2662" spans="1:24" x14ac:dyDescent="0.35">
      <c r="A2662">
        <v>10036</v>
      </c>
      <c r="B2662" t="s">
        <v>41</v>
      </c>
      <c r="C2662" t="s">
        <v>14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  <c r="N2662">
        <f>VLOOKUP(Table58[[#This Row],[CONTROLN]],vlookup_table[],2,FALSE)</f>
        <v>2</v>
      </c>
      <c r="O2662">
        <f>VLOOKUP(Table58[[#This Row],[CONTROLN]],vlookup_table[],4,FALSE)</f>
        <v>2503</v>
      </c>
      <c r="P2662" t="str">
        <f>VLOOKUP(Table58[[#This Row],[CONTROLN]],vlookup_table[],5,FALSE)</f>
        <v>S1</v>
      </c>
      <c r="Q2662">
        <f>VLOOKUP(Table58[[#This Row],[CONTROLN]],vlookup_table[],7,FALSE)</f>
        <v>25</v>
      </c>
      <c r="R2662">
        <f t="shared" si="123"/>
        <v>72</v>
      </c>
      <c r="S26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62" t="str">
        <f>IF(Table58[[#This Row],[GENDER]]="M","Hombre","Mujer")</f>
        <v>Hombre</v>
      </c>
      <c r="U2662" t="str">
        <f>_xlfn.CONCAT(Table58[[#This Row],[STATE]]," ", Table58[[#This Row],[DOMAIN]])</f>
        <v>WA S1</v>
      </c>
      <c r="V2662" s="2">
        <f t="shared" ca="1" si="124"/>
        <v>45915</v>
      </c>
      <c r="W2662" s="3">
        <f t="shared" ca="1" si="125"/>
        <v>45915.408431249998</v>
      </c>
      <c r="X2662">
        <f>ROUND(Table58[[#This Row],[AVGGIFT]],1)</f>
        <v>25</v>
      </c>
    </row>
    <row r="2663" spans="1:24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  <c r="N2663">
        <f>VLOOKUP(Table58[[#This Row],[CONTROLN]],vlookup_table[],2,FALSE)</f>
        <v>1</v>
      </c>
      <c r="O2663">
        <f>VLOOKUP(Table58[[#This Row],[CONTROLN]],vlookup_table[],4,FALSE)</f>
        <v>2505</v>
      </c>
      <c r="P2663" t="str">
        <f>VLOOKUP(Table58[[#This Row],[CONTROLN]],vlookup_table[],5,FALSE)</f>
        <v>S2</v>
      </c>
      <c r="Q2663">
        <f>VLOOKUP(Table58[[#This Row],[CONTROLN]],vlookup_table[],7,FALSE)</f>
        <v>15</v>
      </c>
      <c r="R2663">
        <f t="shared" si="123"/>
        <v>72</v>
      </c>
      <c r="S26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63" t="str">
        <f>IF(Table58[[#This Row],[GENDER]]="M","Hombre","Mujer")</f>
        <v>Hombre</v>
      </c>
      <c r="U2663" t="str">
        <f>_xlfn.CONCAT(Table58[[#This Row],[STATE]]," ", Table58[[#This Row],[DOMAIN]])</f>
        <v>OR S2</v>
      </c>
      <c r="V2663" s="2">
        <f t="shared" ca="1" si="124"/>
        <v>45915</v>
      </c>
      <c r="W2663" s="3">
        <f t="shared" ca="1" si="125"/>
        <v>45915.408431249998</v>
      </c>
      <c r="X2663">
        <f>ROUND(Table58[[#This Row],[AVGGIFT]],1)</f>
        <v>11.2</v>
      </c>
    </row>
    <row r="2664" spans="1:24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  <c r="N2664">
        <f>VLOOKUP(Table58[[#This Row],[CONTROLN]],vlookup_table[],2,FALSE)</f>
        <v>0</v>
      </c>
      <c r="O2664">
        <f>VLOOKUP(Table58[[#This Row],[CONTROLN]],vlookup_table[],4,FALSE)</f>
        <v>0</v>
      </c>
      <c r="P2664" t="str">
        <f>VLOOKUP(Table58[[#This Row],[CONTROLN]],vlookup_table[],5,FALSE)</f>
        <v>U4</v>
      </c>
      <c r="Q2664">
        <f>VLOOKUP(Table58[[#This Row],[CONTROLN]],vlookup_table[],7,FALSE)</f>
        <v>15</v>
      </c>
      <c r="R2664" t="str">
        <f t="shared" si="123"/>
        <v/>
      </c>
      <c r="S26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64" t="str">
        <f>IF(Table58[[#This Row],[GENDER]]="M","Hombre","Mujer")</f>
        <v>Mujer</v>
      </c>
      <c r="U2664" t="str">
        <f>_xlfn.CONCAT(Table58[[#This Row],[STATE]]," ", Table58[[#This Row],[DOMAIN]])</f>
        <v>FL U4</v>
      </c>
      <c r="V2664" s="2">
        <f t="shared" ca="1" si="124"/>
        <v>45915</v>
      </c>
      <c r="W2664" s="3">
        <f t="shared" ca="1" si="125"/>
        <v>45915.408431249998</v>
      </c>
      <c r="X2664">
        <f>ROUND(Table58[[#This Row],[AVGGIFT]],1)</f>
        <v>6.6</v>
      </c>
    </row>
    <row r="2665" spans="1:24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  <c r="N2665">
        <f>VLOOKUP(Table58[[#This Row],[CONTROLN]],vlookup_table[],2,FALSE)</f>
        <v>28</v>
      </c>
      <c r="O2665">
        <f>VLOOKUP(Table58[[#This Row],[CONTROLN]],vlookup_table[],4,FALSE)</f>
        <v>3601</v>
      </c>
      <c r="P2665" t="str">
        <f>VLOOKUP(Table58[[#This Row],[CONTROLN]],vlookup_table[],5,FALSE)</f>
        <v>U1</v>
      </c>
      <c r="Q2665">
        <f>VLOOKUP(Table58[[#This Row],[CONTROLN]],vlookup_table[],7,FALSE)</f>
        <v>20</v>
      </c>
      <c r="R2665">
        <f t="shared" si="123"/>
        <v>61</v>
      </c>
      <c r="S26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65" t="str">
        <f>IF(Table58[[#This Row],[GENDER]]="M","Hombre","Mujer")</f>
        <v>Mujer</v>
      </c>
      <c r="U2665" t="str">
        <f>_xlfn.CONCAT(Table58[[#This Row],[STATE]]," ", Table58[[#This Row],[DOMAIN]])</f>
        <v>CA U1</v>
      </c>
      <c r="V2665" s="2">
        <f t="shared" ca="1" si="124"/>
        <v>45915</v>
      </c>
      <c r="W2665" s="3">
        <f t="shared" ca="1" si="125"/>
        <v>45915.408431249998</v>
      </c>
      <c r="X2665">
        <f>ROUND(Table58[[#This Row],[AVGGIFT]],1)</f>
        <v>8.3000000000000007</v>
      </c>
    </row>
    <row r="2666" spans="1:24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  <c r="N2666">
        <f>VLOOKUP(Table58[[#This Row],[CONTROLN]],vlookup_table[],2,FALSE)</f>
        <v>0</v>
      </c>
      <c r="O2666">
        <f>VLOOKUP(Table58[[#This Row],[CONTROLN]],vlookup_table[],4,FALSE)</f>
        <v>5401</v>
      </c>
      <c r="P2666" t="str">
        <f>VLOOKUP(Table58[[#This Row],[CONTROLN]],vlookup_table[],5,FALSE)</f>
        <v>T1</v>
      </c>
      <c r="Q2666">
        <f>VLOOKUP(Table58[[#This Row],[CONTROLN]],vlookup_table[],7,FALSE)</f>
        <v>15</v>
      </c>
      <c r="R2666">
        <f t="shared" si="123"/>
        <v>43</v>
      </c>
      <c r="S26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66" t="str">
        <f>IF(Table58[[#This Row],[GENDER]]="M","Hombre","Mujer")</f>
        <v>Mujer</v>
      </c>
      <c r="U2666" t="str">
        <f>_xlfn.CONCAT(Table58[[#This Row],[STATE]]," ", Table58[[#This Row],[DOMAIN]])</f>
        <v>CO T1</v>
      </c>
      <c r="V2666" s="2">
        <f t="shared" ca="1" si="124"/>
        <v>45915</v>
      </c>
      <c r="W2666" s="3">
        <f t="shared" ca="1" si="125"/>
        <v>45915.408431249998</v>
      </c>
      <c r="X2666">
        <f>ROUND(Table58[[#This Row],[AVGGIFT]],1)</f>
        <v>12.3</v>
      </c>
    </row>
    <row r="2667" spans="1:24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  <c r="N2667">
        <f>VLOOKUP(Table58[[#This Row],[CONTROLN]],vlookup_table[],2,FALSE)</f>
        <v>0</v>
      </c>
      <c r="O2667">
        <f>VLOOKUP(Table58[[#This Row],[CONTROLN]],vlookup_table[],4,FALSE)</f>
        <v>0</v>
      </c>
      <c r="P2667" t="str">
        <f>VLOOKUP(Table58[[#This Row],[CONTROLN]],vlookup_table[],5,FALSE)</f>
        <v>U2</v>
      </c>
      <c r="Q2667">
        <f>VLOOKUP(Table58[[#This Row],[CONTROLN]],vlookup_table[],7,FALSE)</f>
        <v>7</v>
      </c>
      <c r="R2667" t="str">
        <f t="shared" si="123"/>
        <v/>
      </c>
      <c r="S26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67" t="str">
        <f>IF(Table58[[#This Row],[GENDER]]="M","Hombre","Mujer")</f>
        <v>Mujer</v>
      </c>
      <c r="U2667" t="str">
        <f>_xlfn.CONCAT(Table58[[#This Row],[STATE]]," ", Table58[[#This Row],[DOMAIN]])</f>
        <v>CA U2</v>
      </c>
      <c r="V2667" s="2">
        <f t="shared" ca="1" si="124"/>
        <v>45915</v>
      </c>
      <c r="W2667" s="3">
        <f t="shared" ca="1" si="125"/>
        <v>45915.408431249998</v>
      </c>
      <c r="X2667">
        <f>ROUND(Table58[[#This Row],[AVGGIFT]],1)</f>
        <v>4.3</v>
      </c>
    </row>
    <row r="2668" spans="1:24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  <c r="N2668">
        <f>VLOOKUP(Table58[[#This Row],[CONTROLN]],vlookup_table[],2,FALSE)</f>
        <v>0</v>
      </c>
      <c r="O2668">
        <f>VLOOKUP(Table58[[#This Row],[CONTROLN]],vlookup_table[],4,FALSE)</f>
        <v>1505</v>
      </c>
      <c r="P2668" t="str">
        <f>VLOOKUP(Table58[[#This Row],[CONTROLN]],vlookup_table[],5,FALSE)</f>
        <v>R3</v>
      </c>
      <c r="Q2668">
        <f>VLOOKUP(Table58[[#This Row],[CONTROLN]],vlookup_table[],7,FALSE)</f>
        <v>10</v>
      </c>
      <c r="R2668">
        <f t="shared" si="123"/>
        <v>82</v>
      </c>
      <c r="S26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68" t="str">
        <f>IF(Table58[[#This Row],[GENDER]]="M","Hombre","Mujer")</f>
        <v>Mujer</v>
      </c>
      <c r="U2668" t="str">
        <f>_xlfn.CONCAT(Table58[[#This Row],[STATE]]," ", Table58[[#This Row],[DOMAIN]])</f>
        <v>MO R3</v>
      </c>
      <c r="V2668" s="2">
        <f t="shared" ca="1" si="124"/>
        <v>45915</v>
      </c>
      <c r="W2668" s="3">
        <f t="shared" ca="1" si="125"/>
        <v>45915.408431249998</v>
      </c>
      <c r="X2668">
        <f>ROUND(Table58[[#This Row],[AVGGIFT]],1)</f>
        <v>8.5</v>
      </c>
    </row>
    <row r="2669" spans="1:24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  <c r="N2669">
        <f>VLOOKUP(Table58[[#This Row],[CONTROLN]],vlookup_table[],2,FALSE)</f>
        <v>1</v>
      </c>
      <c r="O2669">
        <f>VLOOKUP(Table58[[#This Row],[CONTROLN]],vlookup_table[],4,FALSE)</f>
        <v>702</v>
      </c>
      <c r="P2669" t="str">
        <f>VLOOKUP(Table58[[#This Row],[CONTROLN]],vlookup_table[],5,FALSE)</f>
        <v>C2</v>
      </c>
      <c r="Q2669">
        <f>VLOOKUP(Table58[[#This Row],[CONTROLN]],vlookup_table[],7,FALSE)</f>
        <v>10</v>
      </c>
      <c r="R2669">
        <f t="shared" si="123"/>
        <v>90</v>
      </c>
      <c r="S26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69" t="str">
        <f>IF(Table58[[#This Row],[GENDER]]="M","Hombre","Mujer")</f>
        <v>Hombre</v>
      </c>
      <c r="U2669" t="str">
        <f>_xlfn.CONCAT(Table58[[#This Row],[STATE]]," ", Table58[[#This Row],[DOMAIN]])</f>
        <v>SD C2</v>
      </c>
      <c r="V2669" s="2">
        <f t="shared" ca="1" si="124"/>
        <v>45915</v>
      </c>
      <c r="W2669" s="3">
        <f t="shared" ca="1" si="125"/>
        <v>45915.408431249998</v>
      </c>
      <c r="X2669">
        <f>ROUND(Table58[[#This Row],[AVGGIFT]],1)</f>
        <v>7.1</v>
      </c>
    </row>
    <row r="2670" spans="1:24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  <c r="N2670">
        <f>VLOOKUP(Table58[[#This Row],[CONTROLN]],vlookup_table[],2,FALSE)</f>
        <v>0</v>
      </c>
      <c r="O2670">
        <f>VLOOKUP(Table58[[#This Row],[CONTROLN]],vlookup_table[],4,FALSE)</f>
        <v>2601</v>
      </c>
      <c r="P2670" t="str">
        <f>VLOOKUP(Table58[[#This Row],[CONTROLN]],vlookup_table[],5,FALSE)</f>
        <v>U4</v>
      </c>
      <c r="Q2670">
        <f>VLOOKUP(Table58[[#This Row],[CONTROLN]],vlookup_table[],7,FALSE)</f>
        <v>5</v>
      </c>
      <c r="R2670">
        <f t="shared" si="123"/>
        <v>71</v>
      </c>
      <c r="S26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70" t="str">
        <f>IF(Table58[[#This Row],[GENDER]]="M","Hombre","Mujer")</f>
        <v>Mujer</v>
      </c>
      <c r="U2670" t="str">
        <f>_xlfn.CONCAT(Table58[[#This Row],[STATE]]," ", Table58[[#This Row],[DOMAIN]])</f>
        <v>IL U4</v>
      </c>
      <c r="V2670" s="2">
        <f t="shared" ca="1" si="124"/>
        <v>45915</v>
      </c>
      <c r="W2670" s="3">
        <f t="shared" ca="1" si="125"/>
        <v>45915.408431249998</v>
      </c>
      <c r="X2670">
        <f>ROUND(Table58[[#This Row],[AVGGIFT]],1)</f>
        <v>5.3</v>
      </c>
    </row>
    <row r="2671" spans="1:24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  <c r="N2671">
        <f>VLOOKUP(Table58[[#This Row],[CONTROLN]],vlookup_table[],2,FALSE)</f>
        <v>0</v>
      </c>
      <c r="O2671">
        <f>VLOOKUP(Table58[[#This Row],[CONTROLN]],vlookup_table[],4,FALSE)</f>
        <v>3001</v>
      </c>
      <c r="P2671" t="str">
        <f>VLOOKUP(Table58[[#This Row],[CONTROLN]],vlookup_table[],5,FALSE)</f>
        <v>U1</v>
      </c>
      <c r="Q2671">
        <f>VLOOKUP(Table58[[#This Row],[CONTROLN]],vlookup_table[],7,FALSE)</f>
        <v>15</v>
      </c>
      <c r="R2671">
        <f t="shared" si="123"/>
        <v>67</v>
      </c>
      <c r="S26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71" t="str">
        <f>IF(Table58[[#This Row],[GENDER]]="M","Hombre","Mujer")</f>
        <v>Mujer</v>
      </c>
      <c r="U2671" t="str">
        <f>_xlfn.CONCAT(Table58[[#This Row],[STATE]]," ", Table58[[#This Row],[DOMAIN]])</f>
        <v>CA U1</v>
      </c>
      <c r="V2671" s="2">
        <f t="shared" ca="1" si="124"/>
        <v>45915</v>
      </c>
      <c r="W2671" s="3">
        <f t="shared" ca="1" si="125"/>
        <v>45915.408431249998</v>
      </c>
      <c r="X2671">
        <f>ROUND(Table58[[#This Row],[AVGGIFT]],1)</f>
        <v>15.3</v>
      </c>
    </row>
    <row r="2672" spans="1:24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  <c r="N2672">
        <f>VLOOKUP(Table58[[#This Row],[CONTROLN]],vlookup_table[],2,FALSE)</f>
        <v>0</v>
      </c>
      <c r="O2672">
        <f>VLOOKUP(Table58[[#This Row],[CONTROLN]],vlookup_table[],4,FALSE)</f>
        <v>4503</v>
      </c>
      <c r="P2672" t="str">
        <f>VLOOKUP(Table58[[#This Row],[CONTROLN]],vlookup_table[],5,FALSE)</f>
        <v>R2</v>
      </c>
      <c r="Q2672">
        <f>VLOOKUP(Table58[[#This Row],[CONTROLN]],vlookup_table[],7,FALSE)</f>
        <v>5</v>
      </c>
      <c r="R2672">
        <f t="shared" si="123"/>
        <v>52</v>
      </c>
      <c r="S26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72" t="str">
        <f>IF(Table58[[#This Row],[GENDER]]="M","Hombre","Mujer")</f>
        <v>Mujer</v>
      </c>
      <c r="U2672" t="str">
        <f>_xlfn.CONCAT(Table58[[#This Row],[STATE]]," ", Table58[[#This Row],[DOMAIN]])</f>
        <v>FL R2</v>
      </c>
      <c r="V2672" s="2">
        <f t="shared" ca="1" si="124"/>
        <v>45915</v>
      </c>
      <c r="W2672" s="3">
        <f t="shared" ca="1" si="125"/>
        <v>45915.408431249998</v>
      </c>
      <c r="X2672">
        <f>ROUND(Table58[[#This Row],[AVGGIFT]],1)</f>
        <v>7.6</v>
      </c>
    </row>
    <row r="2673" spans="1:24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  <c r="N2673">
        <f>VLOOKUP(Table58[[#This Row],[CONTROLN]],vlookup_table[],2,FALSE)</f>
        <v>1</v>
      </c>
      <c r="O2673">
        <f>VLOOKUP(Table58[[#This Row],[CONTROLN]],vlookup_table[],4,FALSE)</f>
        <v>1801</v>
      </c>
      <c r="P2673" t="str">
        <f>VLOOKUP(Table58[[#This Row],[CONTROLN]],vlookup_table[],5,FALSE)</f>
        <v/>
      </c>
      <c r="Q2673">
        <f>VLOOKUP(Table58[[#This Row],[CONTROLN]],vlookup_table[],7,FALSE)</f>
        <v>10</v>
      </c>
      <c r="R2673">
        <f t="shared" si="123"/>
        <v>79</v>
      </c>
      <c r="S267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673" t="str">
        <f>IF(Table58[[#This Row],[GENDER]]="M","Hombre","Mujer")</f>
        <v>Hombre</v>
      </c>
      <c r="U2673" t="str">
        <f>_xlfn.CONCAT(Table58[[#This Row],[STATE]]," ", Table58[[#This Row],[DOMAIN]])</f>
        <v xml:space="preserve">SD </v>
      </c>
      <c r="V2673" s="2">
        <f t="shared" ca="1" si="124"/>
        <v>45915</v>
      </c>
      <c r="W2673" s="3">
        <f t="shared" ca="1" si="125"/>
        <v>45915.408431249998</v>
      </c>
      <c r="X2673">
        <f>ROUND(Table58[[#This Row],[AVGGIFT]],1)</f>
        <v>9.1</v>
      </c>
    </row>
    <row r="2674" spans="1:24" x14ac:dyDescent="0.35">
      <c r="A2674">
        <v>8742</v>
      </c>
      <c r="B2674" t="s">
        <v>49</v>
      </c>
      <c r="C2674" t="s">
        <v>109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  <c r="N2674">
        <f>VLOOKUP(Table58[[#This Row],[CONTROLN]],vlookup_table[],2,FALSE)</f>
        <v>2</v>
      </c>
      <c r="O2674">
        <f>VLOOKUP(Table58[[#This Row],[CONTROLN]],vlookup_table[],4,FALSE)</f>
        <v>2011</v>
      </c>
      <c r="P2674" t="str">
        <f>VLOOKUP(Table58[[#This Row],[CONTROLN]],vlookup_table[],5,FALSE)</f>
        <v>C3</v>
      </c>
      <c r="Q2674">
        <f>VLOOKUP(Table58[[#This Row],[CONTROLN]],vlookup_table[],7,FALSE)</f>
        <v>3</v>
      </c>
      <c r="R2674">
        <f t="shared" si="123"/>
        <v>76</v>
      </c>
      <c r="S26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74" t="str">
        <f>IF(Table58[[#This Row],[GENDER]]="M","Hombre","Mujer")</f>
        <v>Mujer</v>
      </c>
      <c r="U2674" t="str">
        <f>_xlfn.CONCAT(Table58[[#This Row],[STATE]]," ", Table58[[#This Row],[DOMAIN]])</f>
        <v>CO C3</v>
      </c>
      <c r="V2674" s="2">
        <f t="shared" ca="1" si="124"/>
        <v>45915</v>
      </c>
      <c r="W2674" s="3">
        <f t="shared" ca="1" si="125"/>
        <v>45915.408431249998</v>
      </c>
      <c r="X2674">
        <f>ROUND(Table58[[#This Row],[AVGGIFT]],1)</f>
        <v>2.9</v>
      </c>
    </row>
    <row r="2675" spans="1:24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  <c r="N2675">
        <f>VLOOKUP(Table58[[#This Row],[CONTROLN]],vlookup_table[],2,FALSE)</f>
        <v>0</v>
      </c>
      <c r="O2675">
        <f>VLOOKUP(Table58[[#This Row],[CONTROLN]],vlookup_table[],4,FALSE)</f>
        <v>2809</v>
      </c>
      <c r="P2675" t="str">
        <f>VLOOKUP(Table58[[#This Row],[CONTROLN]],vlookup_table[],5,FALSE)</f>
        <v>C2</v>
      </c>
      <c r="Q2675">
        <f>VLOOKUP(Table58[[#This Row],[CONTROLN]],vlookup_table[],7,FALSE)</f>
        <v>15</v>
      </c>
      <c r="R2675">
        <f t="shared" si="123"/>
        <v>68</v>
      </c>
      <c r="S26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75" t="str">
        <f>IF(Table58[[#This Row],[GENDER]]="M","Hombre","Mujer")</f>
        <v>Mujer</v>
      </c>
      <c r="U2675" t="str">
        <f>_xlfn.CONCAT(Table58[[#This Row],[STATE]]," ", Table58[[#This Row],[DOMAIN]])</f>
        <v>FL C2</v>
      </c>
      <c r="V2675" s="2">
        <f t="shared" ca="1" si="124"/>
        <v>45915</v>
      </c>
      <c r="W2675" s="3">
        <f t="shared" ca="1" si="125"/>
        <v>45915.408431249998</v>
      </c>
      <c r="X2675">
        <f>ROUND(Table58[[#This Row],[AVGGIFT]],1)</f>
        <v>9.8000000000000007</v>
      </c>
    </row>
    <row r="2676" spans="1:24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  <c r="N2676">
        <f>VLOOKUP(Table58[[#This Row],[CONTROLN]],vlookup_table[],2,FALSE)</f>
        <v>2</v>
      </c>
      <c r="O2676">
        <f>VLOOKUP(Table58[[#This Row],[CONTROLN]],vlookup_table[],4,FALSE)</f>
        <v>4601</v>
      </c>
      <c r="P2676" t="str">
        <f>VLOOKUP(Table58[[#This Row],[CONTROLN]],vlookup_table[],5,FALSE)</f>
        <v>U4</v>
      </c>
      <c r="Q2676">
        <f>VLOOKUP(Table58[[#This Row],[CONTROLN]],vlookup_table[],7,FALSE)</f>
        <v>6</v>
      </c>
      <c r="R2676">
        <f t="shared" si="123"/>
        <v>51</v>
      </c>
      <c r="S26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76" t="str">
        <f>IF(Table58[[#This Row],[GENDER]]="M","Hombre","Mujer")</f>
        <v>Mujer</v>
      </c>
      <c r="U2676" t="str">
        <f>_xlfn.CONCAT(Table58[[#This Row],[STATE]]," ", Table58[[#This Row],[DOMAIN]])</f>
        <v>TX U4</v>
      </c>
      <c r="V2676" s="2">
        <f t="shared" ca="1" si="124"/>
        <v>45915</v>
      </c>
      <c r="W2676" s="3">
        <f t="shared" ca="1" si="125"/>
        <v>45915.408431249998</v>
      </c>
      <c r="X2676">
        <f>ROUND(Table58[[#This Row],[AVGGIFT]],1)</f>
        <v>5.5</v>
      </c>
    </row>
    <row r="2677" spans="1:24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  <c r="N2677">
        <f>VLOOKUP(Table58[[#This Row],[CONTROLN]],vlookup_table[],2,FALSE)</f>
        <v>0</v>
      </c>
      <c r="O2677">
        <f>VLOOKUP(Table58[[#This Row],[CONTROLN]],vlookup_table[],4,FALSE)</f>
        <v>5510</v>
      </c>
      <c r="P2677" t="str">
        <f>VLOOKUP(Table58[[#This Row],[CONTROLN]],vlookup_table[],5,FALSE)</f>
        <v>S2</v>
      </c>
      <c r="Q2677">
        <f>VLOOKUP(Table58[[#This Row],[CONTROLN]],vlookup_table[],7,FALSE)</f>
        <v>25</v>
      </c>
      <c r="R2677">
        <f t="shared" si="123"/>
        <v>41</v>
      </c>
      <c r="S26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77" t="str">
        <f>IF(Table58[[#This Row],[GENDER]]="M","Hombre","Mujer")</f>
        <v>Mujer</v>
      </c>
      <c r="U2677" t="str">
        <f>_xlfn.CONCAT(Table58[[#This Row],[STATE]]," ", Table58[[#This Row],[DOMAIN]])</f>
        <v>MN S2</v>
      </c>
      <c r="V2677" s="2">
        <f t="shared" ca="1" si="124"/>
        <v>45915</v>
      </c>
      <c r="W2677" s="3">
        <f t="shared" ca="1" si="125"/>
        <v>45915.408431249998</v>
      </c>
      <c r="X2677">
        <f>ROUND(Table58[[#This Row],[AVGGIFT]],1)</f>
        <v>9.1</v>
      </c>
    </row>
    <row r="2678" spans="1:24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  <c r="N2678">
        <f>VLOOKUP(Table58[[#This Row],[CONTROLN]],vlookup_table[],2,FALSE)</f>
        <v>0</v>
      </c>
      <c r="O2678">
        <f>VLOOKUP(Table58[[#This Row],[CONTROLN]],vlookup_table[],4,FALSE)</f>
        <v>3801</v>
      </c>
      <c r="P2678" t="str">
        <f>VLOOKUP(Table58[[#This Row],[CONTROLN]],vlookup_table[],5,FALSE)</f>
        <v>U3</v>
      </c>
      <c r="Q2678">
        <f>VLOOKUP(Table58[[#This Row],[CONTROLN]],vlookup_table[],7,FALSE)</f>
        <v>10</v>
      </c>
      <c r="R2678">
        <f t="shared" si="123"/>
        <v>59</v>
      </c>
      <c r="S26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78" t="str">
        <f>IF(Table58[[#This Row],[GENDER]]="M","Hombre","Mujer")</f>
        <v>Hombre</v>
      </c>
      <c r="U2678" t="str">
        <f>_xlfn.CONCAT(Table58[[#This Row],[STATE]]," ", Table58[[#This Row],[DOMAIN]])</f>
        <v>MN U3</v>
      </c>
      <c r="V2678" s="2">
        <f t="shared" ca="1" si="124"/>
        <v>45915</v>
      </c>
      <c r="W2678" s="3">
        <f t="shared" ca="1" si="125"/>
        <v>45915.408431249998</v>
      </c>
      <c r="X2678">
        <f>ROUND(Table58[[#This Row],[AVGGIFT]],1)</f>
        <v>5.3</v>
      </c>
    </row>
    <row r="2679" spans="1:24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  <c r="N2679">
        <f>VLOOKUP(Table58[[#This Row],[CONTROLN]],vlookup_table[],2,FALSE)</f>
        <v>0</v>
      </c>
      <c r="O2679">
        <f>VLOOKUP(Table58[[#This Row],[CONTROLN]],vlookup_table[],4,FALSE)</f>
        <v>4901</v>
      </c>
      <c r="P2679" t="str">
        <f>VLOOKUP(Table58[[#This Row],[CONTROLN]],vlookup_table[],5,FALSE)</f>
        <v>T1</v>
      </c>
      <c r="Q2679">
        <f>VLOOKUP(Table58[[#This Row],[CONTROLN]],vlookup_table[],7,FALSE)</f>
        <v>25</v>
      </c>
      <c r="R2679">
        <f t="shared" si="123"/>
        <v>48</v>
      </c>
      <c r="S26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79" t="str">
        <f>IF(Table58[[#This Row],[GENDER]]="M","Hombre","Mujer")</f>
        <v>Mujer</v>
      </c>
      <c r="U2679" t="str">
        <f>_xlfn.CONCAT(Table58[[#This Row],[STATE]]," ", Table58[[#This Row],[DOMAIN]])</f>
        <v>MO T1</v>
      </c>
      <c r="V2679" s="2">
        <f t="shared" ca="1" si="124"/>
        <v>45915</v>
      </c>
      <c r="W2679" s="3">
        <f t="shared" ca="1" si="125"/>
        <v>45915.408431249998</v>
      </c>
      <c r="X2679">
        <f>ROUND(Table58[[#This Row],[AVGGIFT]],1)</f>
        <v>19.399999999999999</v>
      </c>
    </row>
    <row r="2680" spans="1:24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  <c r="N2680">
        <f>VLOOKUP(Table58[[#This Row],[CONTROLN]],vlookup_table[],2,FALSE)</f>
        <v>2</v>
      </c>
      <c r="O2680">
        <f>VLOOKUP(Table58[[#This Row],[CONTROLN]],vlookup_table[],4,FALSE)</f>
        <v>2812</v>
      </c>
      <c r="P2680" t="str">
        <f>VLOOKUP(Table58[[#This Row],[CONTROLN]],vlookup_table[],5,FALSE)</f>
        <v>R3</v>
      </c>
      <c r="Q2680">
        <f>VLOOKUP(Table58[[#This Row],[CONTROLN]],vlookup_table[],7,FALSE)</f>
        <v>10</v>
      </c>
      <c r="R2680">
        <f t="shared" si="123"/>
        <v>68</v>
      </c>
      <c r="S26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80" t="str">
        <f>IF(Table58[[#This Row],[GENDER]]="M","Hombre","Mujer")</f>
        <v>Hombre</v>
      </c>
      <c r="U2680" t="str">
        <f>_xlfn.CONCAT(Table58[[#This Row],[STATE]]," ", Table58[[#This Row],[DOMAIN]])</f>
        <v>MS R3</v>
      </c>
      <c r="V2680" s="2">
        <f t="shared" ca="1" si="124"/>
        <v>45915</v>
      </c>
      <c r="W2680" s="3">
        <f t="shared" ca="1" si="125"/>
        <v>45915.408431249998</v>
      </c>
      <c r="X2680">
        <f>ROUND(Table58[[#This Row],[AVGGIFT]],1)</f>
        <v>8.1999999999999993</v>
      </c>
    </row>
    <row r="2681" spans="1:24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  <c r="N2681">
        <f>VLOOKUP(Table58[[#This Row],[CONTROLN]],vlookup_table[],2,FALSE)</f>
        <v>1</v>
      </c>
      <c r="O2681">
        <f>VLOOKUP(Table58[[#This Row],[CONTROLN]],vlookup_table[],4,FALSE)</f>
        <v>1801</v>
      </c>
      <c r="P2681" t="str">
        <f>VLOOKUP(Table58[[#This Row],[CONTROLN]],vlookup_table[],5,FALSE)</f>
        <v>S3</v>
      </c>
      <c r="Q2681">
        <f>VLOOKUP(Table58[[#This Row],[CONTROLN]],vlookup_table[],7,FALSE)</f>
        <v>13</v>
      </c>
      <c r="R2681">
        <f t="shared" si="123"/>
        <v>79</v>
      </c>
      <c r="S26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81" t="str">
        <f>IF(Table58[[#This Row],[GENDER]]="M","Hombre","Mujer")</f>
        <v>Hombre</v>
      </c>
      <c r="U2681" t="str">
        <f>_xlfn.CONCAT(Table58[[#This Row],[STATE]]," ", Table58[[#This Row],[DOMAIN]])</f>
        <v>IN S3</v>
      </c>
      <c r="V2681" s="2">
        <f t="shared" ca="1" si="124"/>
        <v>45915</v>
      </c>
      <c r="W2681" s="3">
        <f t="shared" ca="1" si="125"/>
        <v>45915.408431249998</v>
      </c>
      <c r="X2681">
        <f>ROUND(Table58[[#This Row],[AVGGIFT]],1)</f>
        <v>10.1</v>
      </c>
    </row>
    <row r="2682" spans="1:24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  <c r="N2682">
        <f>VLOOKUP(Table58[[#This Row],[CONTROLN]],vlookup_table[],2,FALSE)</f>
        <v>0</v>
      </c>
      <c r="O2682">
        <f>VLOOKUP(Table58[[#This Row],[CONTROLN]],vlookup_table[],4,FALSE)</f>
        <v>1209</v>
      </c>
      <c r="P2682" t="str">
        <f>VLOOKUP(Table58[[#This Row],[CONTROLN]],vlookup_table[],5,FALSE)</f>
        <v>R2</v>
      </c>
      <c r="Q2682">
        <f>VLOOKUP(Table58[[#This Row],[CONTROLN]],vlookup_table[],7,FALSE)</f>
        <v>20</v>
      </c>
      <c r="R2682">
        <f t="shared" si="123"/>
        <v>84</v>
      </c>
      <c r="S26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82" t="str">
        <f>IF(Table58[[#This Row],[GENDER]]="M","Hombre","Mujer")</f>
        <v>Mujer</v>
      </c>
      <c r="U2682" t="str">
        <f>_xlfn.CONCAT(Table58[[#This Row],[STATE]]," ", Table58[[#This Row],[DOMAIN]])</f>
        <v>TX R2</v>
      </c>
      <c r="V2682" s="2">
        <f t="shared" ca="1" si="124"/>
        <v>45915</v>
      </c>
      <c r="W2682" s="3">
        <f t="shared" ca="1" si="125"/>
        <v>45915.408431249998</v>
      </c>
      <c r="X2682">
        <f>ROUND(Table58[[#This Row],[AVGGIFT]],1)</f>
        <v>14.3</v>
      </c>
    </row>
    <row r="2683" spans="1:24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  <c r="N2683">
        <f>VLOOKUP(Table58[[#This Row],[CONTROLN]],vlookup_table[],2,FALSE)</f>
        <v>1</v>
      </c>
      <c r="O2683">
        <f>VLOOKUP(Table58[[#This Row],[CONTROLN]],vlookup_table[],4,FALSE)</f>
        <v>2401</v>
      </c>
      <c r="P2683" t="str">
        <f>VLOOKUP(Table58[[#This Row],[CONTROLN]],vlookup_table[],5,FALSE)</f>
        <v>U2</v>
      </c>
      <c r="Q2683">
        <f>VLOOKUP(Table58[[#This Row],[CONTROLN]],vlookup_table[],7,FALSE)</f>
        <v>38</v>
      </c>
      <c r="R2683">
        <f t="shared" si="123"/>
        <v>73</v>
      </c>
      <c r="S26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83" t="str">
        <f>IF(Table58[[#This Row],[GENDER]]="M","Hombre","Mujer")</f>
        <v>Hombre</v>
      </c>
      <c r="U2683" t="str">
        <f>_xlfn.CONCAT(Table58[[#This Row],[STATE]]," ", Table58[[#This Row],[DOMAIN]])</f>
        <v>CA U2</v>
      </c>
      <c r="V2683" s="2">
        <f t="shared" ca="1" si="124"/>
        <v>45915</v>
      </c>
      <c r="W2683" s="3">
        <f t="shared" ca="1" si="125"/>
        <v>45915.408431249998</v>
      </c>
      <c r="X2683">
        <f>ROUND(Table58[[#This Row],[AVGGIFT]],1)</f>
        <v>10.3</v>
      </c>
    </row>
    <row r="2684" spans="1:24" x14ac:dyDescent="0.35">
      <c r="A2684">
        <v>164796</v>
      </c>
      <c r="B2684" t="s">
        <v>22</v>
      </c>
      <c r="C2684" t="s">
        <v>109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  <c r="N2684">
        <f>VLOOKUP(Table58[[#This Row],[CONTROLN]],vlookup_table[],2,FALSE)</f>
        <v>0</v>
      </c>
      <c r="O2684">
        <f>VLOOKUP(Table58[[#This Row],[CONTROLN]],vlookup_table[],4,FALSE)</f>
        <v>3607</v>
      </c>
      <c r="P2684" t="str">
        <f>VLOOKUP(Table58[[#This Row],[CONTROLN]],vlookup_table[],5,FALSE)</f>
        <v>S2</v>
      </c>
      <c r="Q2684">
        <f>VLOOKUP(Table58[[#This Row],[CONTROLN]],vlookup_table[],7,FALSE)</f>
        <v>12</v>
      </c>
      <c r="R2684">
        <f t="shared" si="123"/>
        <v>60</v>
      </c>
      <c r="S26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84" t="str">
        <f>IF(Table58[[#This Row],[GENDER]]="M","Hombre","Mujer")</f>
        <v>Mujer</v>
      </c>
      <c r="U2684" t="str">
        <f>_xlfn.CONCAT(Table58[[#This Row],[STATE]]," ", Table58[[#This Row],[DOMAIN]])</f>
        <v>CA S2</v>
      </c>
      <c r="V2684" s="2">
        <f t="shared" ca="1" si="124"/>
        <v>45915</v>
      </c>
      <c r="W2684" s="3">
        <f t="shared" ca="1" si="125"/>
        <v>45915.408431249998</v>
      </c>
      <c r="X2684">
        <f>ROUND(Table58[[#This Row],[AVGGIFT]],1)</f>
        <v>7.2</v>
      </c>
    </row>
    <row r="2685" spans="1:24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  <c r="N2685">
        <f>VLOOKUP(Table58[[#This Row],[CONTROLN]],vlookup_table[],2,FALSE)</f>
        <v>28</v>
      </c>
      <c r="O2685">
        <f>VLOOKUP(Table58[[#This Row],[CONTROLN]],vlookup_table[],4,FALSE)</f>
        <v>0</v>
      </c>
      <c r="P2685" t="str">
        <f>VLOOKUP(Table58[[#This Row],[CONTROLN]],vlookup_table[],5,FALSE)</f>
        <v>U3</v>
      </c>
      <c r="Q2685">
        <f>VLOOKUP(Table58[[#This Row],[CONTROLN]],vlookup_table[],7,FALSE)</f>
        <v>10</v>
      </c>
      <c r="R2685" t="str">
        <f t="shared" si="123"/>
        <v/>
      </c>
      <c r="S26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85" t="str">
        <f>IF(Table58[[#This Row],[GENDER]]="M","Hombre","Mujer")</f>
        <v>Mujer</v>
      </c>
      <c r="U2685" t="str">
        <f>_xlfn.CONCAT(Table58[[#This Row],[STATE]]," ", Table58[[#This Row],[DOMAIN]])</f>
        <v>CA U3</v>
      </c>
      <c r="V2685" s="2">
        <f t="shared" ca="1" si="124"/>
        <v>45915</v>
      </c>
      <c r="W2685" s="3">
        <f t="shared" ca="1" si="125"/>
        <v>45915.408431249998</v>
      </c>
      <c r="X2685">
        <f>ROUND(Table58[[#This Row],[AVGGIFT]],1)</f>
        <v>12.6</v>
      </c>
    </row>
    <row r="2686" spans="1:24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  <c r="N2686">
        <f>VLOOKUP(Table58[[#This Row],[CONTROLN]],vlookup_table[],2,FALSE)</f>
        <v>0</v>
      </c>
      <c r="O2686">
        <f>VLOOKUP(Table58[[#This Row],[CONTROLN]],vlookup_table[],4,FALSE)</f>
        <v>2801</v>
      </c>
      <c r="P2686" t="str">
        <f>VLOOKUP(Table58[[#This Row],[CONTROLN]],vlookup_table[],5,FALSE)</f>
        <v>R2</v>
      </c>
      <c r="Q2686">
        <f>VLOOKUP(Table58[[#This Row],[CONTROLN]],vlookup_table[],7,FALSE)</f>
        <v>10</v>
      </c>
      <c r="R2686">
        <f t="shared" si="123"/>
        <v>69</v>
      </c>
      <c r="S26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86" t="str">
        <f>IF(Table58[[#This Row],[GENDER]]="M","Hombre","Mujer")</f>
        <v>Mujer</v>
      </c>
      <c r="U2686" t="str">
        <f>_xlfn.CONCAT(Table58[[#This Row],[STATE]]," ", Table58[[#This Row],[DOMAIN]])</f>
        <v>MO R2</v>
      </c>
      <c r="V2686" s="2">
        <f t="shared" ca="1" si="124"/>
        <v>45915</v>
      </c>
      <c r="W2686" s="3">
        <f t="shared" ca="1" si="125"/>
        <v>45915.408431249998</v>
      </c>
      <c r="X2686">
        <f>ROUND(Table58[[#This Row],[AVGGIFT]],1)</f>
        <v>4.4000000000000004</v>
      </c>
    </row>
    <row r="2687" spans="1:24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  <c r="N2687">
        <f>VLOOKUP(Table58[[#This Row],[CONTROLN]],vlookup_table[],2,FALSE)</f>
        <v>0</v>
      </c>
      <c r="O2687">
        <f>VLOOKUP(Table58[[#This Row],[CONTROLN]],vlookup_table[],4,FALSE)</f>
        <v>3712</v>
      </c>
      <c r="P2687" t="str">
        <f>VLOOKUP(Table58[[#This Row],[CONTROLN]],vlookup_table[],5,FALSE)</f>
        <v>S1</v>
      </c>
      <c r="Q2687">
        <f>VLOOKUP(Table58[[#This Row],[CONTROLN]],vlookup_table[],7,FALSE)</f>
        <v>20</v>
      </c>
      <c r="R2687">
        <f t="shared" si="123"/>
        <v>59</v>
      </c>
      <c r="S26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87" t="str">
        <f>IF(Table58[[#This Row],[GENDER]]="M","Hombre","Mujer")</f>
        <v>Mujer</v>
      </c>
      <c r="U2687" t="str">
        <f>_xlfn.CONCAT(Table58[[#This Row],[STATE]]," ", Table58[[#This Row],[DOMAIN]])</f>
        <v>CA S1</v>
      </c>
      <c r="V2687" s="2">
        <f t="shared" ca="1" si="124"/>
        <v>45915</v>
      </c>
      <c r="W2687" s="3">
        <f t="shared" ca="1" si="125"/>
        <v>45915.408431249998</v>
      </c>
      <c r="X2687">
        <f>ROUND(Table58[[#This Row],[AVGGIFT]],1)</f>
        <v>8.4</v>
      </c>
    </row>
    <row r="2688" spans="1:24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  <c r="N2688">
        <f>VLOOKUP(Table58[[#This Row],[CONTROLN]],vlookup_table[],2,FALSE)</f>
        <v>0</v>
      </c>
      <c r="O2688">
        <f>VLOOKUP(Table58[[#This Row],[CONTROLN]],vlookup_table[],4,FALSE)</f>
        <v>3803</v>
      </c>
      <c r="P2688" t="str">
        <f>VLOOKUP(Table58[[#This Row],[CONTROLN]],vlookup_table[],5,FALSE)</f>
        <v>R2</v>
      </c>
      <c r="Q2688">
        <f>VLOOKUP(Table58[[#This Row],[CONTROLN]],vlookup_table[],7,FALSE)</f>
        <v>5</v>
      </c>
      <c r="R2688">
        <f t="shared" si="123"/>
        <v>59</v>
      </c>
      <c r="S26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88" t="str">
        <f>IF(Table58[[#This Row],[GENDER]]="M","Hombre","Mujer")</f>
        <v>Mujer</v>
      </c>
      <c r="U2688" t="str">
        <f>_xlfn.CONCAT(Table58[[#This Row],[STATE]]," ", Table58[[#This Row],[DOMAIN]])</f>
        <v>MN R2</v>
      </c>
      <c r="V2688" s="2">
        <f t="shared" ca="1" si="124"/>
        <v>45915</v>
      </c>
      <c r="W2688" s="3">
        <f t="shared" ca="1" si="125"/>
        <v>45915.408431249998</v>
      </c>
      <c r="X2688">
        <f>ROUND(Table58[[#This Row],[AVGGIFT]],1)</f>
        <v>8</v>
      </c>
    </row>
    <row r="2689" spans="1:24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  <c r="N2689">
        <f>VLOOKUP(Table58[[#This Row],[CONTROLN]],vlookup_table[],2,FALSE)</f>
        <v>0</v>
      </c>
      <c r="O2689">
        <f>VLOOKUP(Table58[[#This Row],[CONTROLN]],vlookup_table[],4,FALSE)</f>
        <v>4310</v>
      </c>
      <c r="P2689" t="str">
        <f>VLOOKUP(Table58[[#This Row],[CONTROLN]],vlookup_table[],5,FALSE)</f>
        <v>C1</v>
      </c>
      <c r="Q2689">
        <f>VLOOKUP(Table58[[#This Row],[CONTROLN]],vlookup_table[],7,FALSE)</f>
        <v>10</v>
      </c>
      <c r="R2689">
        <f t="shared" si="123"/>
        <v>53</v>
      </c>
      <c r="S26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89" t="str">
        <f>IF(Table58[[#This Row],[GENDER]]="M","Hombre","Mujer")</f>
        <v>Hombre</v>
      </c>
      <c r="U2689" t="str">
        <f>_xlfn.CONCAT(Table58[[#This Row],[STATE]]," ", Table58[[#This Row],[DOMAIN]])</f>
        <v>TX C1</v>
      </c>
      <c r="V2689" s="2">
        <f t="shared" ca="1" si="124"/>
        <v>45915</v>
      </c>
      <c r="W2689" s="3">
        <f t="shared" ca="1" si="125"/>
        <v>45915.408431249998</v>
      </c>
      <c r="X2689">
        <f>ROUND(Table58[[#This Row],[AVGGIFT]],1)</f>
        <v>6.6</v>
      </c>
    </row>
    <row r="2690" spans="1:24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  <c r="N2690">
        <f>VLOOKUP(Table58[[#This Row],[CONTROLN]],vlookup_table[],2,FALSE)</f>
        <v>0</v>
      </c>
      <c r="O2690">
        <f>VLOOKUP(Table58[[#This Row],[CONTROLN]],vlookup_table[],4,FALSE)</f>
        <v>1006</v>
      </c>
      <c r="P2690" t="str">
        <f>VLOOKUP(Table58[[#This Row],[CONTROLN]],vlookup_table[],5,FALSE)</f>
        <v>S2</v>
      </c>
      <c r="Q2690">
        <f>VLOOKUP(Table58[[#This Row],[CONTROLN]],vlookup_table[],7,FALSE)</f>
        <v>15</v>
      </c>
      <c r="R2690">
        <f t="shared" ref="R2690:R2753" si="126">IF(OR(O2690="",O2690=0),"",(1997-(1900+INT(O2690/100)))-IF(MOD(O2690,100)&gt;6,1,0))</f>
        <v>87</v>
      </c>
      <c r="S26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90" t="str">
        <f>IF(Table58[[#This Row],[GENDER]]="M","Hombre","Mujer")</f>
        <v>Mujer</v>
      </c>
      <c r="U2690" t="str">
        <f>_xlfn.CONCAT(Table58[[#This Row],[STATE]]," ", Table58[[#This Row],[DOMAIN]])</f>
        <v>CA S2</v>
      </c>
      <c r="V2690" s="2">
        <f t="shared" ref="V2690:V2753" ca="1" si="127">TODAY()</f>
        <v>45915</v>
      </c>
      <c r="W2690" s="3">
        <f t="shared" ref="W2690:W2753" ca="1" si="128">NOW()</f>
        <v>45915.408431249998</v>
      </c>
      <c r="X2690">
        <f>ROUND(Table58[[#This Row],[AVGGIFT]],1)</f>
        <v>10.199999999999999</v>
      </c>
    </row>
    <row r="2691" spans="1:24" x14ac:dyDescent="0.35">
      <c r="A2691">
        <v>52547</v>
      </c>
      <c r="B2691" t="s">
        <v>108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  <c r="N2691">
        <f>VLOOKUP(Table58[[#This Row],[CONTROLN]],vlookup_table[],2,FALSE)</f>
        <v>1</v>
      </c>
      <c r="O2691">
        <f>VLOOKUP(Table58[[#This Row],[CONTROLN]],vlookup_table[],4,FALSE)</f>
        <v>4001</v>
      </c>
      <c r="P2691" t="str">
        <f>VLOOKUP(Table58[[#This Row],[CONTROLN]],vlookup_table[],5,FALSE)</f>
        <v>R2</v>
      </c>
      <c r="Q2691">
        <f>VLOOKUP(Table58[[#This Row],[CONTROLN]],vlookup_table[],7,FALSE)</f>
        <v>5</v>
      </c>
      <c r="R2691">
        <f t="shared" si="126"/>
        <v>57</v>
      </c>
      <c r="S26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691" t="str">
        <f>IF(Table58[[#This Row],[GENDER]]="M","Hombre","Mujer")</f>
        <v>Hombre</v>
      </c>
      <c r="U2691" t="str">
        <f>_xlfn.CONCAT(Table58[[#This Row],[STATE]]," ", Table58[[#This Row],[DOMAIN]])</f>
        <v>TE R2</v>
      </c>
      <c r="V2691" s="2">
        <f t="shared" ca="1" si="127"/>
        <v>45915</v>
      </c>
      <c r="W2691" s="3">
        <f t="shared" ca="1" si="128"/>
        <v>45915.408431249998</v>
      </c>
      <c r="X2691">
        <f>ROUND(Table58[[#This Row],[AVGGIFT]],1)</f>
        <v>4.5</v>
      </c>
    </row>
    <row r="2692" spans="1:24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  <c r="N2692">
        <f>VLOOKUP(Table58[[#This Row],[CONTROLN]],vlookup_table[],2,FALSE)</f>
        <v>1</v>
      </c>
      <c r="O2692">
        <f>VLOOKUP(Table58[[#This Row],[CONTROLN]],vlookup_table[],4,FALSE)</f>
        <v>6201</v>
      </c>
      <c r="P2692" t="str">
        <f>VLOOKUP(Table58[[#This Row],[CONTROLN]],vlookup_table[],5,FALSE)</f>
        <v>S1</v>
      </c>
      <c r="Q2692">
        <f>VLOOKUP(Table58[[#This Row],[CONTROLN]],vlookup_table[],7,FALSE)</f>
        <v>25</v>
      </c>
      <c r="R2692">
        <f t="shared" si="126"/>
        <v>35</v>
      </c>
      <c r="S26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92" t="str">
        <f>IF(Table58[[#This Row],[GENDER]]="M","Hombre","Mujer")</f>
        <v>Mujer</v>
      </c>
      <c r="U2692" t="str">
        <f>_xlfn.CONCAT(Table58[[#This Row],[STATE]]," ", Table58[[#This Row],[DOMAIN]])</f>
        <v>CA S1</v>
      </c>
      <c r="V2692" s="2">
        <f t="shared" ca="1" si="127"/>
        <v>45915</v>
      </c>
      <c r="W2692" s="3">
        <f t="shared" ca="1" si="128"/>
        <v>45915.408431249998</v>
      </c>
      <c r="X2692">
        <f>ROUND(Table58[[#This Row],[AVGGIFT]],1)</f>
        <v>22.2</v>
      </c>
    </row>
    <row r="2693" spans="1:24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  <c r="N2693">
        <f>VLOOKUP(Table58[[#This Row],[CONTROLN]],vlookup_table[],2,FALSE)</f>
        <v>2</v>
      </c>
      <c r="O2693">
        <f>VLOOKUP(Table58[[#This Row],[CONTROLN]],vlookup_table[],4,FALSE)</f>
        <v>801</v>
      </c>
      <c r="P2693" t="str">
        <f>VLOOKUP(Table58[[#This Row],[CONTROLN]],vlookup_table[],5,FALSE)</f>
        <v>T2</v>
      </c>
      <c r="Q2693">
        <f>VLOOKUP(Table58[[#This Row],[CONTROLN]],vlookup_table[],7,FALSE)</f>
        <v>15</v>
      </c>
      <c r="R2693">
        <f t="shared" si="126"/>
        <v>89</v>
      </c>
      <c r="S26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693" t="str">
        <f>IF(Table58[[#This Row],[GENDER]]="M","Hombre","Mujer")</f>
        <v>Mujer</v>
      </c>
      <c r="U2693" t="str">
        <f>_xlfn.CONCAT(Table58[[#This Row],[STATE]]," ", Table58[[#This Row],[DOMAIN]])</f>
        <v>AL T2</v>
      </c>
      <c r="V2693" s="2">
        <f t="shared" ca="1" si="127"/>
        <v>45915</v>
      </c>
      <c r="W2693" s="3">
        <f t="shared" ca="1" si="128"/>
        <v>45915.408431249998</v>
      </c>
      <c r="X2693">
        <f>ROUND(Table58[[#This Row],[AVGGIFT]],1)</f>
        <v>11</v>
      </c>
    </row>
    <row r="2694" spans="1:24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  <c r="N2694">
        <f>VLOOKUP(Table58[[#This Row],[CONTROLN]],vlookup_table[],2,FALSE)</f>
        <v>0</v>
      </c>
      <c r="O2694">
        <f>VLOOKUP(Table58[[#This Row],[CONTROLN]],vlookup_table[],4,FALSE)</f>
        <v>0</v>
      </c>
      <c r="P2694" t="str">
        <f>VLOOKUP(Table58[[#This Row],[CONTROLN]],vlookup_table[],5,FALSE)</f>
        <v>S1</v>
      </c>
      <c r="Q2694">
        <f>VLOOKUP(Table58[[#This Row],[CONTROLN]],vlookup_table[],7,FALSE)</f>
        <v>3</v>
      </c>
      <c r="R2694" t="str">
        <f t="shared" si="126"/>
        <v/>
      </c>
      <c r="S26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694" t="str">
        <f>IF(Table58[[#This Row],[GENDER]]="M","Hombre","Mujer")</f>
        <v>Mujer</v>
      </c>
      <c r="U2694" t="str">
        <f>_xlfn.CONCAT(Table58[[#This Row],[STATE]]," ", Table58[[#This Row],[DOMAIN]])</f>
        <v>FL S1</v>
      </c>
      <c r="V2694" s="2">
        <f t="shared" ca="1" si="127"/>
        <v>45915</v>
      </c>
      <c r="W2694" s="3">
        <f t="shared" ca="1" si="128"/>
        <v>45915.408431249998</v>
      </c>
      <c r="X2694">
        <f>ROUND(Table58[[#This Row],[AVGGIFT]],1)</f>
        <v>10</v>
      </c>
    </row>
    <row r="2695" spans="1:24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  <c r="N2695">
        <f>VLOOKUP(Table58[[#This Row],[CONTROLN]],vlookup_table[],2,FALSE)</f>
        <v>0</v>
      </c>
      <c r="O2695">
        <f>VLOOKUP(Table58[[#This Row],[CONTROLN]],vlookup_table[],4,FALSE)</f>
        <v>0</v>
      </c>
      <c r="P2695" t="str">
        <f>VLOOKUP(Table58[[#This Row],[CONTROLN]],vlookup_table[],5,FALSE)</f>
        <v>U1</v>
      </c>
      <c r="Q2695">
        <f>VLOOKUP(Table58[[#This Row],[CONTROLN]],vlookup_table[],7,FALSE)</f>
        <v>5</v>
      </c>
      <c r="R2695" t="str">
        <f t="shared" si="126"/>
        <v/>
      </c>
      <c r="S26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95" t="str">
        <f>IF(Table58[[#This Row],[GENDER]]="M","Hombre","Mujer")</f>
        <v>Hombre</v>
      </c>
      <c r="U2695" t="str">
        <f>_xlfn.CONCAT(Table58[[#This Row],[STATE]]," ", Table58[[#This Row],[DOMAIN]])</f>
        <v>TX U1</v>
      </c>
      <c r="V2695" s="2">
        <f t="shared" ca="1" si="127"/>
        <v>45915</v>
      </c>
      <c r="W2695" s="3">
        <f t="shared" ca="1" si="128"/>
        <v>45915.408431249998</v>
      </c>
      <c r="X2695">
        <f>ROUND(Table58[[#This Row],[AVGGIFT]],1)</f>
        <v>4.5999999999999996</v>
      </c>
    </row>
    <row r="2696" spans="1:24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  <c r="N2696">
        <f>VLOOKUP(Table58[[#This Row],[CONTROLN]],vlookup_table[],2,FALSE)</f>
        <v>2</v>
      </c>
      <c r="O2696">
        <f>VLOOKUP(Table58[[#This Row],[CONTROLN]],vlookup_table[],4,FALSE)</f>
        <v>0</v>
      </c>
      <c r="P2696" t="str">
        <f>VLOOKUP(Table58[[#This Row],[CONTROLN]],vlookup_table[],5,FALSE)</f>
        <v>C2</v>
      </c>
      <c r="Q2696">
        <f>VLOOKUP(Table58[[#This Row],[CONTROLN]],vlookup_table[],7,FALSE)</f>
        <v>10</v>
      </c>
      <c r="R2696" t="str">
        <f t="shared" si="126"/>
        <v/>
      </c>
      <c r="S26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96" t="str">
        <f>IF(Table58[[#This Row],[GENDER]]="M","Hombre","Mujer")</f>
        <v>Hombre</v>
      </c>
      <c r="U2696" t="str">
        <f>_xlfn.CONCAT(Table58[[#This Row],[STATE]]," ", Table58[[#This Row],[DOMAIN]])</f>
        <v>IA C2</v>
      </c>
      <c r="V2696" s="2">
        <f t="shared" ca="1" si="127"/>
        <v>45915</v>
      </c>
      <c r="W2696" s="3">
        <f t="shared" ca="1" si="128"/>
        <v>45915.408431249998</v>
      </c>
      <c r="X2696">
        <f>ROUND(Table58[[#This Row],[AVGGIFT]],1)</f>
        <v>6.3</v>
      </c>
    </row>
    <row r="2697" spans="1:24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  <c r="N2697">
        <f>VLOOKUP(Table58[[#This Row],[CONTROLN]],vlookup_table[],2,FALSE)</f>
        <v>2</v>
      </c>
      <c r="O2697">
        <f>VLOOKUP(Table58[[#This Row],[CONTROLN]],vlookup_table[],4,FALSE)</f>
        <v>0</v>
      </c>
      <c r="P2697" t="str">
        <f>VLOOKUP(Table58[[#This Row],[CONTROLN]],vlookup_table[],5,FALSE)</f>
        <v>U2</v>
      </c>
      <c r="Q2697">
        <f>VLOOKUP(Table58[[#This Row],[CONTROLN]],vlookup_table[],7,FALSE)</f>
        <v>15</v>
      </c>
      <c r="R2697" t="str">
        <f t="shared" si="126"/>
        <v/>
      </c>
      <c r="S26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97" t="str">
        <f>IF(Table58[[#This Row],[GENDER]]="M","Hombre","Mujer")</f>
        <v>Mujer</v>
      </c>
      <c r="U2697" t="str">
        <f>_xlfn.CONCAT(Table58[[#This Row],[STATE]]," ", Table58[[#This Row],[DOMAIN]])</f>
        <v>CA U2</v>
      </c>
      <c r="V2697" s="2">
        <f t="shared" ca="1" si="127"/>
        <v>45915</v>
      </c>
      <c r="W2697" s="3">
        <f t="shared" ca="1" si="128"/>
        <v>45915.408431249998</v>
      </c>
      <c r="X2697">
        <f>ROUND(Table58[[#This Row],[AVGGIFT]],1)</f>
        <v>10.7</v>
      </c>
    </row>
    <row r="2698" spans="1:24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  <c r="N2698">
        <f>VLOOKUP(Table58[[#This Row],[CONTROLN]],vlookup_table[],2,FALSE)</f>
        <v>2</v>
      </c>
      <c r="O2698">
        <f>VLOOKUP(Table58[[#This Row],[CONTROLN]],vlookup_table[],4,FALSE)</f>
        <v>2201</v>
      </c>
      <c r="P2698" t="str">
        <f>VLOOKUP(Table58[[#This Row],[CONTROLN]],vlookup_table[],5,FALSE)</f>
        <v>C2</v>
      </c>
      <c r="Q2698">
        <f>VLOOKUP(Table58[[#This Row],[CONTROLN]],vlookup_table[],7,FALSE)</f>
        <v>35</v>
      </c>
      <c r="R2698">
        <f t="shared" si="126"/>
        <v>75</v>
      </c>
      <c r="S26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698" t="str">
        <f>IF(Table58[[#This Row],[GENDER]]="M","Hombre","Mujer")</f>
        <v>Mujer</v>
      </c>
      <c r="U2698" t="str">
        <f>_xlfn.CONCAT(Table58[[#This Row],[STATE]]," ", Table58[[#This Row],[DOMAIN]])</f>
        <v>CA C2</v>
      </c>
      <c r="V2698" s="2">
        <f t="shared" ca="1" si="127"/>
        <v>45915</v>
      </c>
      <c r="W2698" s="3">
        <f t="shared" ca="1" si="128"/>
        <v>45915.408431249998</v>
      </c>
      <c r="X2698">
        <f>ROUND(Table58[[#This Row],[AVGGIFT]],1)</f>
        <v>22.6</v>
      </c>
    </row>
    <row r="2699" spans="1:24" x14ac:dyDescent="0.35">
      <c r="A2699">
        <v>171677</v>
      </c>
      <c r="B2699" t="s">
        <v>22</v>
      </c>
      <c r="C2699" t="s">
        <v>109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  <c r="N2699">
        <f>VLOOKUP(Table58[[#This Row],[CONTROLN]],vlookup_table[],2,FALSE)</f>
        <v>0</v>
      </c>
      <c r="O2699">
        <f>VLOOKUP(Table58[[#This Row],[CONTROLN]],vlookup_table[],4,FALSE)</f>
        <v>0</v>
      </c>
      <c r="P2699" t="str">
        <f>VLOOKUP(Table58[[#This Row],[CONTROLN]],vlookup_table[],5,FALSE)</f>
        <v>U4</v>
      </c>
      <c r="Q2699">
        <f>VLOOKUP(Table58[[#This Row],[CONTROLN]],vlookup_table[],7,FALSE)</f>
        <v>25</v>
      </c>
      <c r="R2699" t="str">
        <f t="shared" si="126"/>
        <v/>
      </c>
      <c r="S26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699" t="str">
        <f>IF(Table58[[#This Row],[GENDER]]="M","Hombre","Mujer")</f>
        <v>Mujer</v>
      </c>
      <c r="U2699" t="str">
        <f>_xlfn.CONCAT(Table58[[#This Row],[STATE]]," ", Table58[[#This Row],[DOMAIN]])</f>
        <v>CA U4</v>
      </c>
      <c r="V2699" s="2">
        <f t="shared" ca="1" si="127"/>
        <v>45915</v>
      </c>
      <c r="W2699" s="3">
        <f t="shared" ca="1" si="128"/>
        <v>45915.408431249998</v>
      </c>
      <c r="X2699">
        <f>ROUND(Table58[[#This Row],[AVGGIFT]],1)</f>
        <v>14.3</v>
      </c>
    </row>
    <row r="2700" spans="1:24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  <c r="N2700">
        <f>VLOOKUP(Table58[[#This Row],[CONTROLN]],vlookup_table[],2,FALSE)</f>
        <v>2</v>
      </c>
      <c r="O2700">
        <f>VLOOKUP(Table58[[#This Row],[CONTROLN]],vlookup_table[],4,FALSE)</f>
        <v>0</v>
      </c>
      <c r="P2700" t="str">
        <f>VLOOKUP(Table58[[#This Row],[CONTROLN]],vlookup_table[],5,FALSE)</f>
        <v>T3</v>
      </c>
      <c r="Q2700">
        <f>VLOOKUP(Table58[[#This Row],[CONTROLN]],vlookup_table[],7,FALSE)</f>
        <v>10</v>
      </c>
      <c r="R2700" t="str">
        <f t="shared" si="126"/>
        <v/>
      </c>
      <c r="S27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00" t="str">
        <f>IF(Table58[[#This Row],[GENDER]]="M","Hombre","Mujer")</f>
        <v>Mujer</v>
      </c>
      <c r="U2700" t="str">
        <f>_xlfn.CONCAT(Table58[[#This Row],[STATE]]," ", Table58[[#This Row],[DOMAIN]])</f>
        <v>IL T3</v>
      </c>
      <c r="V2700" s="2">
        <f t="shared" ca="1" si="127"/>
        <v>45915</v>
      </c>
      <c r="W2700" s="3">
        <f t="shared" ca="1" si="128"/>
        <v>45915.408431249998</v>
      </c>
      <c r="X2700">
        <f>ROUND(Table58[[#This Row],[AVGGIFT]],1)</f>
        <v>6.2</v>
      </c>
    </row>
    <row r="2701" spans="1:24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  <c r="N2701">
        <f>VLOOKUP(Table58[[#This Row],[CONTROLN]],vlookup_table[],2,FALSE)</f>
        <v>2</v>
      </c>
      <c r="O2701">
        <f>VLOOKUP(Table58[[#This Row],[CONTROLN]],vlookup_table[],4,FALSE)</f>
        <v>1201</v>
      </c>
      <c r="P2701" t="str">
        <f>VLOOKUP(Table58[[#This Row],[CONTROLN]],vlookup_table[],5,FALSE)</f>
        <v>S2</v>
      </c>
      <c r="Q2701">
        <f>VLOOKUP(Table58[[#This Row],[CONTROLN]],vlookup_table[],7,FALSE)</f>
        <v>10</v>
      </c>
      <c r="R2701">
        <f t="shared" si="126"/>
        <v>85</v>
      </c>
      <c r="S27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01" t="str">
        <f>IF(Table58[[#This Row],[GENDER]]="M","Hombre","Mujer")</f>
        <v>Mujer</v>
      </c>
      <c r="U2701" t="str">
        <f>_xlfn.CONCAT(Table58[[#This Row],[STATE]]," ", Table58[[#This Row],[DOMAIN]])</f>
        <v>WA S2</v>
      </c>
      <c r="V2701" s="2">
        <f t="shared" ca="1" si="127"/>
        <v>45915</v>
      </c>
      <c r="W2701" s="3">
        <f t="shared" ca="1" si="128"/>
        <v>45915.408431249998</v>
      </c>
      <c r="X2701">
        <f>ROUND(Table58[[#This Row],[AVGGIFT]],1)</f>
        <v>10.7</v>
      </c>
    </row>
    <row r="2702" spans="1:24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  <c r="N2702">
        <f>VLOOKUP(Table58[[#This Row],[CONTROLN]],vlookup_table[],2,FALSE)</f>
        <v>2</v>
      </c>
      <c r="O2702">
        <f>VLOOKUP(Table58[[#This Row],[CONTROLN]],vlookup_table[],4,FALSE)</f>
        <v>3101</v>
      </c>
      <c r="P2702" t="str">
        <f>VLOOKUP(Table58[[#This Row],[CONTROLN]],vlookup_table[],5,FALSE)</f>
        <v>T2</v>
      </c>
      <c r="Q2702">
        <f>VLOOKUP(Table58[[#This Row],[CONTROLN]],vlookup_table[],7,FALSE)</f>
        <v>11</v>
      </c>
      <c r="R2702">
        <f t="shared" si="126"/>
        <v>66</v>
      </c>
      <c r="S27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02" t="str">
        <f>IF(Table58[[#This Row],[GENDER]]="M","Hombre","Mujer")</f>
        <v>Mujer</v>
      </c>
      <c r="U2702" t="str">
        <f>_xlfn.CONCAT(Table58[[#This Row],[STATE]]," ", Table58[[#This Row],[DOMAIN]])</f>
        <v>SC T2</v>
      </c>
      <c r="V2702" s="2">
        <f t="shared" ca="1" si="127"/>
        <v>45915</v>
      </c>
      <c r="W2702" s="3">
        <f t="shared" ca="1" si="128"/>
        <v>45915.408431249998</v>
      </c>
      <c r="X2702">
        <f>ROUND(Table58[[#This Row],[AVGGIFT]],1)</f>
        <v>11.4</v>
      </c>
    </row>
    <row r="2703" spans="1:24" x14ac:dyDescent="0.35">
      <c r="A2703">
        <v>184644</v>
      </c>
      <c r="B2703" t="s">
        <v>71</v>
      </c>
      <c r="C2703" t="s">
        <v>14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  <c r="N2703">
        <f>VLOOKUP(Table58[[#This Row],[CONTROLN]],vlookup_table[],2,FALSE)</f>
        <v>0</v>
      </c>
      <c r="O2703">
        <f>VLOOKUP(Table58[[#This Row],[CONTROLN]],vlookup_table[],4,FALSE)</f>
        <v>2601</v>
      </c>
      <c r="P2703" t="str">
        <f>VLOOKUP(Table58[[#This Row],[CONTROLN]],vlookup_table[],5,FALSE)</f>
        <v>T3</v>
      </c>
      <c r="Q2703">
        <f>VLOOKUP(Table58[[#This Row],[CONTROLN]],vlookup_table[],7,FALSE)</f>
        <v>20</v>
      </c>
      <c r="R2703">
        <f t="shared" si="126"/>
        <v>71</v>
      </c>
      <c r="S27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03" t="str">
        <f>IF(Table58[[#This Row],[GENDER]]="M","Hombre","Mujer")</f>
        <v>Hombre</v>
      </c>
      <c r="U2703" t="str">
        <f>_xlfn.CONCAT(Table58[[#This Row],[STATE]]," ", Table58[[#This Row],[DOMAIN]])</f>
        <v>AK T3</v>
      </c>
      <c r="V2703" s="2">
        <f t="shared" ca="1" si="127"/>
        <v>45915</v>
      </c>
      <c r="W2703" s="3">
        <f t="shared" ca="1" si="128"/>
        <v>45915.408431249998</v>
      </c>
      <c r="X2703">
        <f>ROUND(Table58[[#This Row],[AVGGIFT]],1)</f>
        <v>25</v>
      </c>
    </row>
    <row r="2704" spans="1:24" x14ac:dyDescent="0.35">
      <c r="A2704">
        <v>7676</v>
      </c>
      <c r="B2704" t="s">
        <v>35</v>
      </c>
      <c r="C2704" t="s">
        <v>17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  <c r="N2704">
        <f>VLOOKUP(Table58[[#This Row],[CONTROLN]],vlookup_table[],2,FALSE)</f>
        <v>0</v>
      </c>
      <c r="O2704">
        <f>VLOOKUP(Table58[[#This Row],[CONTROLN]],vlookup_table[],4,FALSE)</f>
        <v>0</v>
      </c>
      <c r="P2704" t="str">
        <f>VLOOKUP(Table58[[#This Row],[CONTROLN]],vlookup_table[],5,FALSE)</f>
        <v>R2</v>
      </c>
      <c r="Q2704">
        <f>VLOOKUP(Table58[[#This Row],[CONTROLN]],vlookup_table[],7,FALSE)</f>
        <v>35</v>
      </c>
      <c r="R2704" t="str">
        <f t="shared" si="126"/>
        <v/>
      </c>
      <c r="S27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04" t="str">
        <f>IF(Table58[[#This Row],[GENDER]]="M","Hombre","Mujer")</f>
        <v>Mujer</v>
      </c>
      <c r="U2704" t="str">
        <f>_xlfn.CONCAT(Table58[[#This Row],[STATE]]," ", Table58[[#This Row],[DOMAIN]])</f>
        <v>MT R2</v>
      </c>
      <c r="V2704" s="2">
        <f t="shared" ca="1" si="127"/>
        <v>45915</v>
      </c>
      <c r="W2704" s="3">
        <f t="shared" ca="1" si="128"/>
        <v>45915.408431249998</v>
      </c>
      <c r="X2704">
        <f>ROUND(Table58[[#This Row],[AVGGIFT]],1)</f>
        <v>13.8</v>
      </c>
    </row>
    <row r="2705" spans="1:24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  <c r="N2705">
        <f>VLOOKUP(Table58[[#This Row],[CONTROLN]],vlookup_table[],2,FALSE)</f>
        <v>0</v>
      </c>
      <c r="O2705">
        <f>VLOOKUP(Table58[[#This Row],[CONTROLN]],vlookup_table[],4,FALSE)</f>
        <v>2305</v>
      </c>
      <c r="P2705" t="str">
        <f>VLOOKUP(Table58[[#This Row],[CONTROLN]],vlookup_table[],5,FALSE)</f>
        <v>S1</v>
      </c>
      <c r="Q2705">
        <f>VLOOKUP(Table58[[#This Row],[CONTROLN]],vlookup_table[],7,FALSE)</f>
        <v>15</v>
      </c>
      <c r="R2705">
        <f t="shared" si="126"/>
        <v>74</v>
      </c>
      <c r="S27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05" t="str">
        <f>IF(Table58[[#This Row],[GENDER]]="M","Hombre","Mujer")</f>
        <v>Hombre</v>
      </c>
      <c r="U2705" t="str">
        <f>_xlfn.CONCAT(Table58[[#This Row],[STATE]]," ", Table58[[#This Row],[DOMAIN]])</f>
        <v>MN S1</v>
      </c>
      <c r="V2705" s="2">
        <f t="shared" ca="1" si="127"/>
        <v>45915</v>
      </c>
      <c r="W2705" s="3">
        <f t="shared" ca="1" si="128"/>
        <v>45915.408431249998</v>
      </c>
      <c r="X2705">
        <f>ROUND(Table58[[#This Row],[AVGGIFT]],1)</f>
        <v>14.5</v>
      </c>
    </row>
    <row r="2706" spans="1:24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  <c r="N2706">
        <f>VLOOKUP(Table58[[#This Row],[CONTROLN]],vlookup_table[],2,FALSE)</f>
        <v>0</v>
      </c>
      <c r="O2706">
        <f>VLOOKUP(Table58[[#This Row],[CONTROLN]],vlookup_table[],4,FALSE)</f>
        <v>3101</v>
      </c>
      <c r="P2706" t="str">
        <f>VLOOKUP(Table58[[#This Row],[CONTROLN]],vlookup_table[],5,FALSE)</f>
        <v>S2</v>
      </c>
      <c r="Q2706">
        <f>VLOOKUP(Table58[[#This Row],[CONTROLN]],vlookup_table[],7,FALSE)</f>
        <v>15</v>
      </c>
      <c r="R2706">
        <f t="shared" si="126"/>
        <v>66</v>
      </c>
      <c r="S27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06" t="str">
        <f>IF(Table58[[#This Row],[GENDER]]="M","Hombre","Mujer")</f>
        <v>Mujer</v>
      </c>
      <c r="U2706" t="str">
        <f>_xlfn.CONCAT(Table58[[#This Row],[STATE]]," ", Table58[[#This Row],[DOMAIN]])</f>
        <v>MO S2</v>
      </c>
      <c r="V2706" s="2">
        <f t="shared" ca="1" si="127"/>
        <v>45915</v>
      </c>
      <c r="W2706" s="3">
        <f t="shared" ca="1" si="128"/>
        <v>45915.408431249998</v>
      </c>
      <c r="X2706">
        <f>ROUND(Table58[[#This Row],[AVGGIFT]],1)</f>
        <v>11.3</v>
      </c>
    </row>
    <row r="2707" spans="1:24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  <c r="N2707">
        <f>VLOOKUP(Table58[[#This Row],[CONTROLN]],vlookup_table[],2,FALSE)</f>
        <v>0</v>
      </c>
      <c r="O2707">
        <f>VLOOKUP(Table58[[#This Row],[CONTROLN]],vlookup_table[],4,FALSE)</f>
        <v>3801</v>
      </c>
      <c r="P2707" t="str">
        <f>VLOOKUP(Table58[[#This Row],[CONTROLN]],vlookup_table[],5,FALSE)</f>
        <v>S2</v>
      </c>
      <c r="Q2707">
        <f>VLOOKUP(Table58[[#This Row],[CONTROLN]],vlookup_table[],7,FALSE)</f>
        <v>13</v>
      </c>
      <c r="R2707">
        <f t="shared" si="126"/>
        <v>59</v>
      </c>
      <c r="S27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07" t="str">
        <f>IF(Table58[[#This Row],[GENDER]]="M","Hombre","Mujer")</f>
        <v>Mujer</v>
      </c>
      <c r="U2707" t="str">
        <f>_xlfn.CONCAT(Table58[[#This Row],[STATE]]," ", Table58[[#This Row],[DOMAIN]])</f>
        <v>NV S2</v>
      </c>
      <c r="V2707" s="2">
        <f t="shared" ca="1" si="127"/>
        <v>45915</v>
      </c>
      <c r="W2707" s="3">
        <f t="shared" ca="1" si="128"/>
        <v>45915.408431249998</v>
      </c>
      <c r="X2707">
        <f>ROUND(Table58[[#This Row],[AVGGIFT]],1)</f>
        <v>11.2</v>
      </c>
    </row>
    <row r="2708" spans="1:24" x14ac:dyDescent="0.35">
      <c r="A2708">
        <v>182325</v>
      </c>
      <c r="B2708" t="s">
        <v>41</v>
      </c>
      <c r="C2708" t="s">
        <v>14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  <c r="N2708">
        <f>VLOOKUP(Table58[[#This Row],[CONTROLN]],vlookup_table[],2,FALSE)</f>
        <v>0</v>
      </c>
      <c r="O2708">
        <f>VLOOKUP(Table58[[#This Row],[CONTROLN]],vlookup_table[],4,FALSE)</f>
        <v>0</v>
      </c>
      <c r="P2708" t="str">
        <f>VLOOKUP(Table58[[#This Row],[CONTROLN]],vlookup_table[],5,FALSE)</f>
        <v>C2</v>
      </c>
      <c r="Q2708">
        <f>VLOOKUP(Table58[[#This Row],[CONTROLN]],vlookup_table[],7,FALSE)</f>
        <v>10</v>
      </c>
      <c r="R2708" t="str">
        <f t="shared" si="126"/>
        <v/>
      </c>
      <c r="S27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08" t="str">
        <f>IF(Table58[[#This Row],[GENDER]]="M","Hombre","Mujer")</f>
        <v>Hombre</v>
      </c>
      <c r="U2708" t="str">
        <f>_xlfn.CONCAT(Table58[[#This Row],[STATE]]," ", Table58[[#This Row],[DOMAIN]])</f>
        <v>WA C2</v>
      </c>
      <c r="V2708" s="2">
        <f t="shared" ca="1" si="127"/>
        <v>45915</v>
      </c>
      <c r="W2708" s="3">
        <f t="shared" ca="1" si="128"/>
        <v>45915.408431249998</v>
      </c>
      <c r="X2708">
        <f>ROUND(Table58[[#This Row],[AVGGIFT]],1)</f>
        <v>9</v>
      </c>
    </row>
    <row r="2709" spans="1:24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  <c r="N2709">
        <f>VLOOKUP(Table58[[#This Row],[CONTROLN]],vlookup_table[],2,FALSE)</f>
        <v>28</v>
      </c>
      <c r="O2709">
        <f>VLOOKUP(Table58[[#This Row],[CONTROLN]],vlookup_table[],4,FALSE)</f>
        <v>1502</v>
      </c>
      <c r="P2709" t="str">
        <f>VLOOKUP(Table58[[#This Row],[CONTROLN]],vlookup_table[],5,FALSE)</f>
        <v>C2</v>
      </c>
      <c r="Q2709">
        <f>VLOOKUP(Table58[[#This Row],[CONTROLN]],vlookup_table[],7,FALSE)</f>
        <v>5</v>
      </c>
      <c r="R2709">
        <f t="shared" si="126"/>
        <v>82</v>
      </c>
      <c r="S27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09" t="str">
        <f>IF(Table58[[#This Row],[GENDER]]="M","Hombre","Mujer")</f>
        <v>Mujer</v>
      </c>
      <c r="U2709" t="str">
        <f>_xlfn.CONCAT(Table58[[#This Row],[STATE]]," ", Table58[[#This Row],[DOMAIN]])</f>
        <v>FL C2</v>
      </c>
      <c r="V2709" s="2">
        <f t="shared" ca="1" si="127"/>
        <v>45915</v>
      </c>
      <c r="W2709" s="3">
        <f t="shared" ca="1" si="128"/>
        <v>45915.408431249998</v>
      </c>
      <c r="X2709">
        <f>ROUND(Table58[[#This Row],[AVGGIFT]],1)</f>
        <v>4.4000000000000004</v>
      </c>
    </row>
    <row r="2710" spans="1:24" x14ac:dyDescent="0.35">
      <c r="A2710">
        <v>48338</v>
      </c>
      <c r="B2710" t="s">
        <v>44</v>
      </c>
      <c r="C2710" t="s">
        <v>14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  <c r="N2710">
        <f>VLOOKUP(Table58[[#This Row],[CONTROLN]],vlookup_table[],2,FALSE)</f>
        <v>0</v>
      </c>
      <c r="O2710">
        <f>VLOOKUP(Table58[[#This Row],[CONTROLN]],vlookup_table[],4,FALSE)</f>
        <v>4301</v>
      </c>
      <c r="P2710" t="str">
        <f>VLOOKUP(Table58[[#This Row],[CONTROLN]],vlookup_table[],5,FALSE)</f>
        <v>T2</v>
      </c>
      <c r="Q2710">
        <f>VLOOKUP(Table58[[#This Row],[CONTROLN]],vlookup_table[],7,FALSE)</f>
        <v>25</v>
      </c>
      <c r="R2710">
        <f t="shared" si="126"/>
        <v>54</v>
      </c>
      <c r="S27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10" t="str">
        <f>IF(Table58[[#This Row],[GENDER]]="M","Hombre","Mujer")</f>
        <v>Hombre</v>
      </c>
      <c r="U2710" t="str">
        <f>_xlfn.CONCAT(Table58[[#This Row],[STATE]]," ", Table58[[#This Row],[DOMAIN]])</f>
        <v>AL T2</v>
      </c>
      <c r="V2710" s="2">
        <f t="shared" ca="1" si="127"/>
        <v>45915</v>
      </c>
      <c r="W2710" s="3">
        <f t="shared" ca="1" si="128"/>
        <v>45915.408431249998</v>
      </c>
      <c r="X2710">
        <f>ROUND(Table58[[#This Row],[AVGGIFT]],1)</f>
        <v>25</v>
      </c>
    </row>
    <row r="2711" spans="1:24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  <c r="N2711">
        <f>VLOOKUP(Table58[[#This Row],[CONTROLN]],vlookup_table[],2,FALSE)</f>
        <v>0</v>
      </c>
      <c r="O2711">
        <f>VLOOKUP(Table58[[#This Row],[CONTROLN]],vlookup_table[],4,FALSE)</f>
        <v>2807</v>
      </c>
      <c r="P2711" t="str">
        <f>VLOOKUP(Table58[[#This Row],[CONTROLN]],vlookup_table[],5,FALSE)</f>
        <v>C1</v>
      </c>
      <c r="Q2711">
        <f>VLOOKUP(Table58[[#This Row],[CONTROLN]],vlookup_table[],7,FALSE)</f>
        <v>12</v>
      </c>
      <c r="R2711">
        <f t="shared" si="126"/>
        <v>68</v>
      </c>
      <c r="S27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11" t="str">
        <f>IF(Table58[[#This Row],[GENDER]]="M","Hombre","Mujer")</f>
        <v>Mujer</v>
      </c>
      <c r="U2711" t="str">
        <f>_xlfn.CONCAT(Table58[[#This Row],[STATE]]," ", Table58[[#This Row],[DOMAIN]])</f>
        <v>IL C1</v>
      </c>
      <c r="V2711" s="2">
        <f t="shared" ca="1" si="127"/>
        <v>45915</v>
      </c>
      <c r="W2711" s="3">
        <f t="shared" ca="1" si="128"/>
        <v>45915.408431249998</v>
      </c>
      <c r="X2711">
        <f>ROUND(Table58[[#This Row],[AVGGIFT]],1)</f>
        <v>9.5</v>
      </c>
    </row>
    <row r="2712" spans="1:24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  <c r="N2712">
        <f>VLOOKUP(Table58[[#This Row],[CONTROLN]],vlookup_table[],2,FALSE)</f>
        <v>0</v>
      </c>
      <c r="O2712">
        <f>VLOOKUP(Table58[[#This Row],[CONTROLN]],vlookup_table[],4,FALSE)</f>
        <v>0</v>
      </c>
      <c r="P2712" t="str">
        <f>VLOOKUP(Table58[[#This Row],[CONTROLN]],vlookup_table[],5,FALSE)</f>
        <v>T2</v>
      </c>
      <c r="Q2712">
        <f>VLOOKUP(Table58[[#This Row],[CONTROLN]],vlookup_table[],7,FALSE)</f>
        <v>15</v>
      </c>
      <c r="R2712" t="str">
        <f t="shared" si="126"/>
        <v/>
      </c>
      <c r="S27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12" t="str">
        <f>IF(Table58[[#This Row],[GENDER]]="M","Hombre","Mujer")</f>
        <v>Hombre</v>
      </c>
      <c r="U2712" t="str">
        <f>_xlfn.CONCAT(Table58[[#This Row],[STATE]]," ", Table58[[#This Row],[DOMAIN]])</f>
        <v>CO T2</v>
      </c>
      <c r="V2712" s="2">
        <f t="shared" ca="1" si="127"/>
        <v>45915</v>
      </c>
      <c r="W2712" s="3">
        <f t="shared" ca="1" si="128"/>
        <v>45915.408431249998</v>
      </c>
      <c r="X2712">
        <f>ROUND(Table58[[#This Row],[AVGGIFT]],1)</f>
        <v>12.5</v>
      </c>
    </row>
    <row r="2713" spans="1:24" x14ac:dyDescent="0.35">
      <c r="A2713">
        <v>114828</v>
      </c>
      <c r="B2713" t="s">
        <v>32</v>
      </c>
      <c r="C2713" t="s">
        <v>109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  <c r="N2713">
        <f>VLOOKUP(Table58[[#This Row],[CONTROLN]],vlookup_table[],2,FALSE)</f>
        <v>2</v>
      </c>
      <c r="O2713">
        <f>VLOOKUP(Table58[[#This Row],[CONTROLN]],vlookup_table[],4,FALSE)</f>
        <v>0</v>
      </c>
      <c r="P2713" t="str">
        <f>VLOOKUP(Table58[[#This Row],[CONTROLN]],vlookup_table[],5,FALSE)</f>
        <v>R2</v>
      </c>
      <c r="Q2713">
        <f>VLOOKUP(Table58[[#This Row],[CONTROLN]],vlookup_table[],7,FALSE)</f>
        <v>4</v>
      </c>
      <c r="R2713" t="str">
        <f t="shared" si="126"/>
        <v/>
      </c>
      <c r="S27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13" t="str">
        <f>IF(Table58[[#This Row],[GENDER]]="M","Hombre","Mujer")</f>
        <v>Mujer</v>
      </c>
      <c r="U2713" t="str">
        <f>_xlfn.CONCAT(Table58[[#This Row],[STATE]]," ", Table58[[#This Row],[DOMAIN]])</f>
        <v>OK R2</v>
      </c>
      <c r="V2713" s="2">
        <f t="shared" ca="1" si="127"/>
        <v>45915</v>
      </c>
      <c r="W2713" s="3">
        <f t="shared" ca="1" si="128"/>
        <v>45915.408431249998</v>
      </c>
      <c r="X2713">
        <f>ROUND(Table58[[#This Row],[AVGGIFT]],1)</f>
        <v>3.1</v>
      </c>
    </row>
    <row r="2714" spans="1:24" x14ac:dyDescent="0.35">
      <c r="A2714">
        <v>182181</v>
      </c>
      <c r="B2714" t="s">
        <v>41</v>
      </c>
      <c r="C2714" t="s">
        <v>14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  <c r="N2714">
        <f>VLOOKUP(Table58[[#This Row],[CONTROLN]],vlookup_table[],2,FALSE)</f>
        <v>0</v>
      </c>
      <c r="O2714">
        <f>VLOOKUP(Table58[[#This Row],[CONTROLN]],vlookup_table[],4,FALSE)</f>
        <v>6201</v>
      </c>
      <c r="P2714" t="str">
        <f>VLOOKUP(Table58[[#This Row],[CONTROLN]],vlookup_table[],5,FALSE)</f>
        <v>S1</v>
      </c>
      <c r="Q2714">
        <f>VLOOKUP(Table58[[#This Row],[CONTROLN]],vlookup_table[],7,FALSE)</f>
        <v>20</v>
      </c>
      <c r="R2714">
        <f t="shared" si="126"/>
        <v>35</v>
      </c>
      <c r="S27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14" t="str">
        <f>IF(Table58[[#This Row],[GENDER]]="M","Hombre","Mujer")</f>
        <v>Hombre</v>
      </c>
      <c r="U2714" t="str">
        <f>_xlfn.CONCAT(Table58[[#This Row],[STATE]]," ", Table58[[#This Row],[DOMAIN]])</f>
        <v>WA S1</v>
      </c>
      <c r="V2714" s="2">
        <f t="shared" ca="1" si="127"/>
        <v>45915</v>
      </c>
      <c r="W2714" s="3">
        <f t="shared" ca="1" si="128"/>
        <v>45915.408431249998</v>
      </c>
      <c r="X2714">
        <f>ROUND(Table58[[#This Row],[AVGGIFT]],1)</f>
        <v>16</v>
      </c>
    </row>
    <row r="2715" spans="1:24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  <c r="N2715">
        <f>VLOOKUP(Table58[[#This Row],[CONTROLN]],vlookup_table[],2,FALSE)</f>
        <v>1</v>
      </c>
      <c r="O2715">
        <f>VLOOKUP(Table58[[#This Row],[CONTROLN]],vlookup_table[],4,FALSE)</f>
        <v>2901</v>
      </c>
      <c r="P2715" t="str">
        <f>VLOOKUP(Table58[[#This Row],[CONTROLN]],vlookup_table[],5,FALSE)</f>
        <v>R2</v>
      </c>
      <c r="Q2715">
        <f>VLOOKUP(Table58[[#This Row],[CONTROLN]],vlookup_table[],7,FALSE)</f>
        <v>8</v>
      </c>
      <c r="R2715">
        <f t="shared" si="126"/>
        <v>68</v>
      </c>
      <c r="S27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15" t="str">
        <f>IF(Table58[[#This Row],[GENDER]]="M","Hombre","Mujer")</f>
        <v>Hombre</v>
      </c>
      <c r="U2715" t="str">
        <f>_xlfn.CONCAT(Table58[[#This Row],[STATE]]," ", Table58[[#This Row],[DOMAIN]])</f>
        <v>IA R2</v>
      </c>
      <c r="V2715" s="2">
        <f t="shared" ca="1" si="127"/>
        <v>45915</v>
      </c>
      <c r="W2715" s="3">
        <f t="shared" ca="1" si="128"/>
        <v>45915.408431249998</v>
      </c>
      <c r="X2715">
        <f>ROUND(Table58[[#This Row],[AVGGIFT]],1)</f>
        <v>5.9</v>
      </c>
    </row>
    <row r="2716" spans="1:24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  <c r="N2716">
        <f>VLOOKUP(Table58[[#This Row],[CONTROLN]],vlookup_table[],2,FALSE)</f>
        <v>0</v>
      </c>
      <c r="O2716">
        <f>VLOOKUP(Table58[[#This Row],[CONTROLN]],vlookup_table[],4,FALSE)</f>
        <v>0</v>
      </c>
      <c r="P2716" t="str">
        <f>VLOOKUP(Table58[[#This Row],[CONTROLN]],vlookup_table[],5,FALSE)</f>
        <v>U2</v>
      </c>
      <c r="Q2716">
        <f>VLOOKUP(Table58[[#This Row],[CONTROLN]],vlookup_table[],7,FALSE)</f>
        <v>13</v>
      </c>
      <c r="R2716" t="str">
        <f t="shared" si="126"/>
        <v/>
      </c>
      <c r="S27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16" t="str">
        <f>IF(Table58[[#This Row],[GENDER]]="M","Hombre","Mujer")</f>
        <v>Hombre</v>
      </c>
      <c r="U2716" t="str">
        <f>_xlfn.CONCAT(Table58[[#This Row],[STATE]]," ", Table58[[#This Row],[DOMAIN]])</f>
        <v>IL U2</v>
      </c>
      <c r="V2716" s="2">
        <f t="shared" ca="1" si="127"/>
        <v>45915</v>
      </c>
      <c r="W2716" s="3">
        <f t="shared" ca="1" si="128"/>
        <v>45915.408431249998</v>
      </c>
      <c r="X2716">
        <f>ROUND(Table58[[#This Row],[AVGGIFT]],1)</f>
        <v>10.8</v>
      </c>
    </row>
    <row r="2717" spans="1:24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  <c r="N2717">
        <f>VLOOKUP(Table58[[#This Row],[CONTROLN]],vlookup_table[],2,FALSE)</f>
        <v>1</v>
      </c>
      <c r="O2717">
        <f>VLOOKUP(Table58[[#This Row],[CONTROLN]],vlookup_table[],4,FALSE)</f>
        <v>0</v>
      </c>
      <c r="P2717" t="str">
        <f>VLOOKUP(Table58[[#This Row],[CONTROLN]],vlookup_table[],5,FALSE)</f>
        <v>S1</v>
      </c>
      <c r="Q2717">
        <f>VLOOKUP(Table58[[#This Row],[CONTROLN]],vlookup_table[],7,FALSE)</f>
        <v>15</v>
      </c>
      <c r="R2717" t="str">
        <f t="shared" si="126"/>
        <v/>
      </c>
      <c r="S27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17" t="str">
        <f>IF(Table58[[#This Row],[GENDER]]="M","Hombre","Mujer")</f>
        <v>Hombre</v>
      </c>
      <c r="U2717" t="str">
        <f>_xlfn.CONCAT(Table58[[#This Row],[STATE]]," ", Table58[[#This Row],[DOMAIN]])</f>
        <v>AZ S1</v>
      </c>
      <c r="V2717" s="2">
        <f t="shared" ca="1" si="127"/>
        <v>45915</v>
      </c>
      <c r="W2717" s="3">
        <f t="shared" ca="1" si="128"/>
        <v>45915.408431249998</v>
      </c>
      <c r="X2717">
        <f>ROUND(Table58[[#This Row],[AVGGIFT]],1)</f>
        <v>13.4</v>
      </c>
    </row>
    <row r="2718" spans="1:24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  <c r="N2718">
        <f>VLOOKUP(Table58[[#This Row],[CONTROLN]],vlookup_table[],2,FALSE)</f>
        <v>0</v>
      </c>
      <c r="O2718">
        <f>VLOOKUP(Table58[[#This Row],[CONTROLN]],vlookup_table[],4,FALSE)</f>
        <v>201</v>
      </c>
      <c r="P2718" t="str">
        <f>VLOOKUP(Table58[[#This Row],[CONTROLN]],vlookup_table[],5,FALSE)</f>
        <v>U3</v>
      </c>
      <c r="Q2718">
        <f>VLOOKUP(Table58[[#This Row],[CONTROLN]],vlookup_table[],7,FALSE)</f>
        <v>25</v>
      </c>
      <c r="R2718">
        <f t="shared" si="126"/>
        <v>95</v>
      </c>
      <c r="S27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18" t="str">
        <f>IF(Table58[[#This Row],[GENDER]]="M","Hombre","Mujer")</f>
        <v>Mujer</v>
      </c>
      <c r="U2718" t="str">
        <f>_xlfn.CONCAT(Table58[[#This Row],[STATE]]," ", Table58[[#This Row],[DOMAIN]])</f>
        <v>CA U3</v>
      </c>
      <c r="V2718" s="2">
        <f t="shared" ca="1" si="127"/>
        <v>45915</v>
      </c>
      <c r="W2718" s="3">
        <f t="shared" ca="1" si="128"/>
        <v>45915.408431249998</v>
      </c>
      <c r="X2718">
        <f>ROUND(Table58[[#This Row],[AVGGIFT]],1)</f>
        <v>20</v>
      </c>
    </row>
    <row r="2719" spans="1:24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  <c r="N2719">
        <f>VLOOKUP(Table58[[#This Row],[CONTROLN]],vlookup_table[],2,FALSE)</f>
        <v>0</v>
      </c>
      <c r="O2719">
        <f>VLOOKUP(Table58[[#This Row],[CONTROLN]],vlookup_table[],4,FALSE)</f>
        <v>0</v>
      </c>
      <c r="P2719" t="str">
        <f>VLOOKUP(Table58[[#This Row],[CONTROLN]],vlookup_table[],5,FALSE)</f>
        <v>S2</v>
      </c>
      <c r="Q2719">
        <f>VLOOKUP(Table58[[#This Row],[CONTROLN]],vlookup_table[],7,FALSE)</f>
        <v>10</v>
      </c>
      <c r="R2719" t="str">
        <f t="shared" si="126"/>
        <v/>
      </c>
      <c r="S27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19" t="str">
        <f>IF(Table58[[#This Row],[GENDER]]="M","Hombre","Mujer")</f>
        <v>Mujer</v>
      </c>
      <c r="U2719" t="str">
        <f>_xlfn.CONCAT(Table58[[#This Row],[STATE]]," ", Table58[[#This Row],[DOMAIN]])</f>
        <v>CA S2</v>
      </c>
      <c r="V2719" s="2">
        <f t="shared" ca="1" si="127"/>
        <v>45915</v>
      </c>
      <c r="W2719" s="3">
        <f t="shared" ca="1" si="128"/>
        <v>45915.408431249998</v>
      </c>
      <c r="X2719">
        <f>ROUND(Table58[[#This Row],[AVGGIFT]],1)</f>
        <v>9.4</v>
      </c>
    </row>
    <row r="2720" spans="1:24" x14ac:dyDescent="0.35">
      <c r="A2720">
        <v>22150</v>
      </c>
      <c r="B2720" t="s">
        <v>18</v>
      </c>
      <c r="C2720" t="s">
        <v>17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  <c r="N2720">
        <f>VLOOKUP(Table58[[#This Row],[CONTROLN]],vlookup_table[],2,FALSE)</f>
        <v>0</v>
      </c>
      <c r="O2720">
        <f>VLOOKUP(Table58[[#This Row],[CONTROLN]],vlookup_table[],4,FALSE)</f>
        <v>4401</v>
      </c>
      <c r="P2720" t="str">
        <f>VLOOKUP(Table58[[#This Row],[CONTROLN]],vlookup_table[],5,FALSE)</f>
        <v>T3</v>
      </c>
      <c r="Q2720">
        <f>VLOOKUP(Table58[[#This Row],[CONTROLN]],vlookup_table[],7,FALSE)</f>
        <v>5</v>
      </c>
      <c r="R2720">
        <f t="shared" si="126"/>
        <v>53</v>
      </c>
      <c r="S27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20" t="str">
        <f>IF(Table58[[#This Row],[GENDER]]="M","Hombre","Mujer")</f>
        <v>Mujer</v>
      </c>
      <c r="U2720" t="str">
        <f>_xlfn.CONCAT(Table58[[#This Row],[STATE]]," ", Table58[[#This Row],[DOMAIN]])</f>
        <v>NC T3</v>
      </c>
      <c r="V2720" s="2">
        <f t="shared" ca="1" si="127"/>
        <v>45915</v>
      </c>
      <c r="W2720" s="3">
        <f t="shared" ca="1" si="128"/>
        <v>45915.408431249998</v>
      </c>
      <c r="X2720">
        <f>ROUND(Table58[[#This Row],[AVGGIFT]],1)</f>
        <v>3.8</v>
      </c>
    </row>
    <row r="2721" spans="1:24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  <c r="N2721">
        <f>VLOOKUP(Table58[[#This Row],[CONTROLN]],vlookup_table[],2,FALSE)</f>
        <v>0</v>
      </c>
      <c r="O2721">
        <f>VLOOKUP(Table58[[#This Row],[CONTROLN]],vlookup_table[],4,FALSE)</f>
        <v>3601</v>
      </c>
      <c r="P2721" t="str">
        <f>VLOOKUP(Table58[[#This Row],[CONTROLN]],vlookup_table[],5,FALSE)</f>
        <v>T2</v>
      </c>
      <c r="Q2721">
        <f>VLOOKUP(Table58[[#This Row],[CONTROLN]],vlookup_table[],7,FALSE)</f>
        <v>12</v>
      </c>
      <c r="R2721">
        <f t="shared" si="126"/>
        <v>61</v>
      </c>
      <c r="S27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21" t="str">
        <f>IF(Table58[[#This Row],[GENDER]]="M","Hombre","Mujer")</f>
        <v>Hombre</v>
      </c>
      <c r="U2721" t="str">
        <f>_xlfn.CONCAT(Table58[[#This Row],[STATE]]," ", Table58[[#This Row],[DOMAIN]])</f>
        <v>TX T2</v>
      </c>
      <c r="V2721" s="2">
        <f t="shared" ca="1" si="127"/>
        <v>45915</v>
      </c>
      <c r="W2721" s="3">
        <f t="shared" ca="1" si="128"/>
        <v>45915.408431249998</v>
      </c>
      <c r="X2721">
        <f>ROUND(Table58[[#This Row],[AVGGIFT]],1)</f>
        <v>10.5</v>
      </c>
    </row>
    <row r="2722" spans="1:24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  <c r="N2722">
        <f>VLOOKUP(Table58[[#This Row],[CONTROLN]],vlookup_table[],2,FALSE)</f>
        <v>2</v>
      </c>
      <c r="O2722">
        <f>VLOOKUP(Table58[[#This Row],[CONTROLN]],vlookup_table[],4,FALSE)</f>
        <v>2901</v>
      </c>
      <c r="P2722" t="str">
        <f>VLOOKUP(Table58[[#This Row],[CONTROLN]],vlookup_table[],5,FALSE)</f>
        <v>S1</v>
      </c>
      <c r="Q2722">
        <f>VLOOKUP(Table58[[#This Row],[CONTROLN]],vlookup_table[],7,FALSE)</f>
        <v>14</v>
      </c>
      <c r="R2722">
        <f t="shared" si="126"/>
        <v>68</v>
      </c>
      <c r="S27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22" t="str">
        <f>IF(Table58[[#This Row],[GENDER]]="M","Hombre","Mujer")</f>
        <v>Hombre</v>
      </c>
      <c r="U2722" t="str">
        <f>_xlfn.CONCAT(Table58[[#This Row],[STATE]]," ", Table58[[#This Row],[DOMAIN]])</f>
        <v>CA S1</v>
      </c>
      <c r="V2722" s="2">
        <f t="shared" ca="1" si="127"/>
        <v>45915</v>
      </c>
      <c r="W2722" s="3">
        <f t="shared" ca="1" si="128"/>
        <v>45915.408431249998</v>
      </c>
      <c r="X2722">
        <f>ROUND(Table58[[#This Row],[AVGGIFT]],1)</f>
        <v>12.5</v>
      </c>
    </row>
    <row r="2723" spans="1:24" x14ac:dyDescent="0.35">
      <c r="A2723">
        <v>180787</v>
      </c>
      <c r="B2723" t="s">
        <v>41</v>
      </c>
      <c r="C2723" t="s">
        <v>14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  <c r="N2723">
        <f>VLOOKUP(Table58[[#This Row],[CONTROLN]],vlookup_table[],2,FALSE)</f>
        <v>1002</v>
      </c>
      <c r="O2723">
        <f>VLOOKUP(Table58[[#This Row],[CONTROLN]],vlookup_table[],4,FALSE)</f>
        <v>6001</v>
      </c>
      <c r="P2723" t="str">
        <f>VLOOKUP(Table58[[#This Row],[CONTROLN]],vlookup_table[],5,FALSE)</f>
        <v>T2</v>
      </c>
      <c r="Q2723">
        <f>VLOOKUP(Table58[[#This Row],[CONTROLN]],vlookup_table[],7,FALSE)</f>
        <v>20</v>
      </c>
      <c r="R2723">
        <f t="shared" si="126"/>
        <v>37</v>
      </c>
      <c r="S27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23" t="str">
        <f>IF(Table58[[#This Row],[GENDER]]="M","Hombre","Mujer")</f>
        <v>Hombre</v>
      </c>
      <c r="U2723" t="str">
        <f>_xlfn.CONCAT(Table58[[#This Row],[STATE]]," ", Table58[[#This Row],[DOMAIN]])</f>
        <v>WA T2</v>
      </c>
      <c r="V2723" s="2">
        <f t="shared" ca="1" si="127"/>
        <v>45915</v>
      </c>
      <c r="W2723" s="3">
        <f t="shared" ca="1" si="128"/>
        <v>45915.408431249998</v>
      </c>
      <c r="X2723">
        <f>ROUND(Table58[[#This Row],[AVGGIFT]],1)</f>
        <v>20</v>
      </c>
    </row>
    <row r="2724" spans="1:24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  <c r="N2724">
        <f>VLOOKUP(Table58[[#This Row],[CONTROLN]],vlookup_table[],2,FALSE)</f>
        <v>0</v>
      </c>
      <c r="O2724">
        <f>VLOOKUP(Table58[[#This Row],[CONTROLN]],vlookup_table[],4,FALSE)</f>
        <v>4010</v>
      </c>
      <c r="P2724" t="str">
        <f>VLOOKUP(Table58[[#This Row],[CONTROLN]],vlookup_table[],5,FALSE)</f>
        <v>C1</v>
      </c>
      <c r="Q2724">
        <f>VLOOKUP(Table58[[#This Row],[CONTROLN]],vlookup_table[],7,FALSE)</f>
        <v>25</v>
      </c>
      <c r="R2724">
        <f t="shared" si="126"/>
        <v>56</v>
      </c>
      <c r="S27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24" t="str">
        <f>IF(Table58[[#This Row],[GENDER]]="M","Hombre","Mujer")</f>
        <v>Mujer</v>
      </c>
      <c r="U2724" t="str">
        <f>_xlfn.CONCAT(Table58[[#This Row],[STATE]]," ", Table58[[#This Row],[DOMAIN]])</f>
        <v>TX C1</v>
      </c>
      <c r="V2724" s="2">
        <f t="shared" ca="1" si="127"/>
        <v>45915</v>
      </c>
      <c r="W2724" s="3">
        <f t="shared" ca="1" si="128"/>
        <v>45915.408431249998</v>
      </c>
      <c r="X2724">
        <f>ROUND(Table58[[#This Row],[AVGGIFT]],1)</f>
        <v>11.3</v>
      </c>
    </row>
    <row r="2725" spans="1:24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  <c r="N2725">
        <f>VLOOKUP(Table58[[#This Row],[CONTROLN]],vlookup_table[],2,FALSE)</f>
        <v>2</v>
      </c>
      <c r="O2725">
        <f>VLOOKUP(Table58[[#This Row],[CONTROLN]],vlookup_table[],4,FALSE)</f>
        <v>4801</v>
      </c>
      <c r="P2725" t="str">
        <f>VLOOKUP(Table58[[#This Row],[CONTROLN]],vlookup_table[],5,FALSE)</f>
        <v>S1</v>
      </c>
      <c r="Q2725">
        <f>VLOOKUP(Table58[[#This Row],[CONTROLN]],vlookup_table[],7,FALSE)</f>
        <v>21</v>
      </c>
      <c r="R2725">
        <f t="shared" si="126"/>
        <v>49</v>
      </c>
      <c r="S27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25" t="str">
        <f>IF(Table58[[#This Row],[GENDER]]="M","Hombre","Mujer")</f>
        <v>Mujer</v>
      </c>
      <c r="U2725" t="str">
        <f>_xlfn.CONCAT(Table58[[#This Row],[STATE]]," ", Table58[[#This Row],[DOMAIN]])</f>
        <v>GA S1</v>
      </c>
      <c r="V2725" s="2">
        <f t="shared" ca="1" si="127"/>
        <v>45915</v>
      </c>
      <c r="W2725" s="3">
        <f t="shared" ca="1" si="128"/>
        <v>45915.408431249998</v>
      </c>
      <c r="X2725">
        <f>ROUND(Table58[[#This Row],[AVGGIFT]],1)</f>
        <v>15.1</v>
      </c>
    </row>
    <row r="2726" spans="1:24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  <c r="N2726">
        <f>VLOOKUP(Table58[[#This Row],[CONTROLN]],vlookup_table[],2,FALSE)</f>
        <v>0</v>
      </c>
      <c r="O2726">
        <f>VLOOKUP(Table58[[#This Row],[CONTROLN]],vlookup_table[],4,FALSE)</f>
        <v>2601</v>
      </c>
      <c r="P2726" t="str">
        <f>VLOOKUP(Table58[[#This Row],[CONTROLN]],vlookup_table[],5,FALSE)</f>
        <v>C1</v>
      </c>
      <c r="Q2726">
        <f>VLOOKUP(Table58[[#This Row],[CONTROLN]],vlookup_table[],7,FALSE)</f>
        <v>10</v>
      </c>
      <c r="R2726">
        <f t="shared" si="126"/>
        <v>71</v>
      </c>
      <c r="S27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26" t="str">
        <f>IF(Table58[[#This Row],[GENDER]]="M","Hombre","Mujer")</f>
        <v>Mujer</v>
      </c>
      <c r="U2726" t="str">
        <f>_xlfn.CONCAT(Table58[[#This Row],[STATE]]," ", Table58[[#This Row],[DOMAIN]])</f>
        <v>GA C1</v>
      </c>
      <c r="V2726" s="2">
        <f t="shared" ca="1" si="127"/>
        <v>45915</v>
      </c>
      <c r="W2726" s="3">
        <f t="shared" ca="1" si="128"/>
        <v>45915.408431249998</v>
      </c>
      <c r="X2726">
        <f>ROUND(Table58[[#This Row],[AVGGIFT]],1)</f>
        <v>10.7</v>
      </c>
    </row>
    <row r="2727" spans="1:24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  <c r="N2727">
        <f>VLOOKUP(Table58[[#This Row],[CONTROLN]],vlookup_table[],2,FALSE)</f>
        <v>0</v>
      </c>
      <c r="O2727">
        <f>VLOOKUP(Table58[[#This Row],[CONTROLN]],vlookup_table[],4,FALSE)</f>
        <v>2901</v>
      </c>
      <c r="P2727" t="str">
        <f>VLOOKUP(Table58[[#This Row],[CONTROLN]],vlookup_table[],5,FALSE)</f>
        <v>R2</v>
      </c>
      <c r="Q2727">
        <f>VLOOKUP(Table58[[#This Row],[CONTROLN]],vlookup_table[],7,FALSE)</f>
        <v>10</v>
      </c>
      <c r="R2727">
        <f t="shared" si="126"/>
        <v>68</v>
      </c>
      <c r="S27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27" t="str">
        <f>IF(Table58[[#This Row],[GENDER]]="M","Hombre","Mujer")</f>
        <v>Hombre</v>
      </c>
      <c r="U2727" t="str">
        <f>_xlfn.CONCAT(Table58[[#This Row],[STATE]]," ", Table58[[#This Row],[DOMAIN]])</f>
        <v>FL R2</v>
      </c>
      <c r="V2727" s="2">
        <f t="shared" ca="1" si="127"/>
        <v>45915</v>
      </c>
      <c r="W2727" s="3">
        <f t="shared" ca="1" si="128"/>
        <v>45915.408431249998</v>
      </c>
      <c r="X2727">
        <f>ROUND(Table58[[#This Row],[AVGGIFT]],1)</f>
        <v>6.7</v>
      </c>
    </row>
    <row r="2728" spans="1:24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  <c r="N2728">
        <f>VLOOKUP(Table58[[#This Row],[CONTROLN]],vlookup_table[],2,FALSE)</f>
        <v>2</v>
      </c>
      <c r="O2728">
        <f>VLOOKUP(Table58[[#This Row],[CONTROLN]],vlookup_table[],4,FALSE)</f>
        <v>2611</v>
      </c>
      <c r="P2728" t="str">
        <f>VLOOKUP(Table58[[#This Row],[CONTROLN]],vlookup_table[],5,FALSE)</f>
        <v>S2</v>
      </c>
      <c r="Q2728">
        <f>VLOOKUP(Table58[[#This Row],[CONTROLN]],vlookup_table[],7,FALSE)</f>
        <v>13</v>
      </c>
      <c r="R2728">
        <f t="shared" si="126"/>
        <v>70</v>
      </c>
      <c r="S27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28" t="str">
        <f>IF(Table58[[#This Row],[GENDER]]="M","Hombre","Mujer")</f>
        <v>Mujer</v>
      </c>
      <c r="U2728" t="str">
        <f>_xlfn.CONCAT(Table58[[#This Row],[STATE]]," ", Table58[[#This Row],[DOMAIN]])</f>
        <v>FL S2</v>
      </c>
      <c r="V2728" s="2">
        <f t="shared" ca="1" si="127"/>
        <v>45915</v>
      </c>
      <c r="W2728" s="3">
        <f t="shared" ca="1" si="128"/>
        <v>45915.408431249998</v>
      </c>
      <c r="X2728">
        <f>ROUND(Table58[[#This Row],[AVGGIFT]],1)</f>
        <v>11.2</v>
      </c>
    </row>
    <row r="2729" spans="1:24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  <c r="N2729">
        <f>VLOOKUP(Table58[[#This Row],[CONTROLN]],vlookup_table[],2,FALSE)</f>
        <v>1</v>
      </c>
      <c r="O2729">
        <f>VLOOKUP(Table58[[#This Row],[CONTROLN]],vlookup_table[],4,FALSE)</f>
        <v>1512</v>
      </c>
      <c r="P2729" t="str">
        <f>VLOOKUP(Table58[[#This Row],[CONTROLN]],vlookup_table[],5,FALSE)</f>
        <v>C3</v>
      </c>
      <c r="Q2729">
        <f>VLOOKUP(Table58[[#This Row],[CONTROLN]],vlookup_table[],7,FALSE)</f>
        <v>15</v>
      </c>
      <c r="R2729">
        <f t="shared" si="126"/>
        <v>81</v>
      </c>
      <c r="S27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29" t="str">
        <f>IF(Table58[[#This Row],[GENDER]]="M","Hombre","Mujer")</f>
        <v>Hombre</v>
      </c>
      <c r="U2729" t="str">
        <f>_xlfn.CONCAT(Table58[[#This Row],[STATE]]," ", Table58[[#This Row],[DOMAIN]])</f>
        <v>CO C3</v>
      </c>
      <c r="V2729" s="2">
        <f t="shared" ca="1" si="127"/>
        <v>45915</v>
      </c>
      <c r="W2729" s="3">
        <f t="shared" ca="1" si="128"/>
        <v>45915.408431249998</v>
      </c>
      <c r="X2729">
        <f>ROUND(Table58[[#This Row],[AVGGIFT]],1)</f>
        <v>12.3</v>
      </c>
    </row>
    <row r="2730" spans="1:24" x14ac:dyDescent="0.35">
      <c r="A2730">
        <v>21463</v>
      </c>
      <c r="B2730" t="s">
        <v>18</v>
      </c>
      <c r="C2730" t="s">
        <v>17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  <c r="N2730">
        <f>VLOOKUP(Table58[[#This Row],[CONTROLN]],vlookup_table[],2,FALSE)</f>
        <v>0</v>
      </c>
      <c r="O2730">
        <f>VLOOKUP(Table58[[#This Row],[CONTROLN]],vlookup_table[],4,FALSE)</f>
        <v>6201</v>
      </c>
      <c r="P2730" t="str">
        <f>VLOOKUP(Table58[[#This Row],[CONTROLN]],vlookup_table[],5,FALSE)</f>
        <v>T2</v>
      </c>
      <c r="Q2730">
        <f>VLOOKUP(Table58[[#This Row],[CONTROLN]],vlookup_table[],7,FALSE)</f>
        <v>11</v>
      </c>
      <c r="R2730">
        <f t="shared" si="126"/>
        <v>35</v>
      </c>
      <c r="S27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0" t="str">
        <f>IF(Table58[[#This Row],[GENDER]]="M","Hombre","Mujer")</f>
        <v>Mujer</v>
      </c>
      <c r="U2730" t="str">
        <f>_xlfn.CONCAT(Table58[[#This Row],[STATE]]," ", Table58[[#This Row],[DOMAIN]])</f>
        <v>NC T2</v>
      </c>
      <c r="V2730" s="2">
        <f t="shared" ca="1" si="127"/>
        <v>45915</v>
      </c>
      <c r="W2730" s="3">
        <f t="shared" ca="1" si="128"/>
        <v>45915.408431249998</v>
      </c>
      <c r="X2730">
        <f>ROUND(Table58[[#This Row],[AVGGIFT]],1)</f>
        <v>9.3000000000000007</v>
      </c>
    </row>
    <row r="2731" spans="1:24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  <c r="N2731">
        <f>VLOOKUP(Table58[[#This Row],[CONTROLN]],vlookup_table[],2,FALSE)</f>
        <v>0</v>
      </c>
      <c r="O2731">
        <f>VLOOKUP(Table58[[#This Row],[CONTROLN]],vlookup_table[],4,FALSE)</f>
        <v>2010</v>
      </c>
      <c r="P2731" t="str">
        <f>VLOOKUP(Table58[[#This Row],[CONTROLN]],vlookup_table[],5,FALSE)</f>
        <v>T2</v>
      </c>
      <c r="Q2731">
        <f>VLOOKUP(Table58[[#This Row],[CONTROLN]],vlookup_table[],7,FALSE)</f>
        <v>5</v>
      </c>
      <c r="R2731">
        <f t="shared" si="126"/>
        <v>76</v>
      </c>
      <c r="S27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1" t="str">
        <f>IF(Table58[[#This Row],[GENDER]]="M","Hombre","Mujer")</f>
        <v>Mujer</v>
      </c>
      <c r="U2731" t="str">
        <f>_xlfn.CONCAT(Table58[[#This Row],[STATE]]," ", Table58[[#This Row],[DOMAIN]])</f>
        <v>CA T2</v>
      </c>
      <c r="V2731" s="2">
        <f t="shared" ca="1" si="127"/>
        <v>45915</v>
      </c>
      <c r="W2731" s="3">
        <f t="shared" ca="1" si="128"/>
        <v>45915.408431249998</v>
      </c>
      <c r="X2731">
        <f>ROUND(Table58[[#This Row],[AVGGIFT]],1)</f>
        <v>5.0999999999999996</v>
      </c>
    </row>
    <row r="2732" spans="1:24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  <c r="N2732">
        <f>VLOOKUP(Table58[[#This Row],[CONTROLN]],vlookup_table[],2,FALSE)</f>
        <v>1</v>
      </c>
      <c r="O2732">
        <f>VLOOKUP(Table58[[#This Row],[CONTROLN]],vlookup_table[],4,FALSE)</f>
        <v>5501</v>
      </c>
      <c r="P2732" t="str">
        <f>VLOOKUP(Table58[[#This Row],[CONTROLN]],vlookup_table[],5,FALSE)</f>
        <v>T1</v>
      </c>
      <c r="Q2732">
        <f>VLOOKUP(Table58[[#This Row],[CONTROLN]],vlookup_table[],7,FALSE)</f>
        <v>10</v>
      </c>
      <c r="R2732">
        <f t="shared" si="126"/>
        <v>42</v>
      </c>
      <c r="S27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2" t="str">
        <f>IF(Table58[[#This Row],[GENDER]]="M","Hombre","Mujer")</f>
        <v>Hombre</v>
      </c>
      <c r="U2732" t="str">
        <f>_xlfn.CONCAT(Table58[[#This Row],[STATE]]," ", Table58[[#This Row],[DOMAIN]])</f>
        <v>CA T1</v>
      </c>
      <c r="V2732" s="2">
        <f t="shared" ca="1" si="127"/>
        <v>45915</v>
      </c>
      <c r="W2732" s="3">
        <f t="shared" ca="1" si="128"/>
        <v>45915.408431249998</v>
      </c>
      <c r="X2732">
        <f>ROUND(Table58[[#This Row],[AVGGIFT]],1)</f>
        <v>16.3</v>
      </c>
    </row>
    <row r="2733" spans="1:24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  <c r="N2733">
        <f>VLOOKUP(Table58[[#This Row],[CONTROLN]],vlookup_table[],2,FALSE)</f>
        <v>2</v>
      </c>
      <c r="O2733">
        <f>VLOOKUP(Table58[[#This Row],[CONTROLN]],vlookup_table[],4,FALSE)</f>
        <v>1301</v>
      </c>
      <c r="P2733" t="str">
        <f>VLOOKUP(Table58[[#This Row],[CONTROLN]],vlookup_table[],5,FALSE)</f>
        <v>S2</v>
      </c>
      <c r="Q2733">
        <f>VLOOKUP(Table58[[#This Row],[CONTROLN]],vlookup_table[],7,FALSE)</f>
        <v>5</v>
      </c>
      <c r="R2733">
        <f t="shared" si="126"/>
        <v>84</v>
      </c>
      <c r="S27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33" t="str">
        <f>IF(Table58[[#This Row],[GENDER]]="M","Hombre","Mujer")</f>
        <v>Mujer</v>
      </c>
      <c r="U2733" t="str">
        <f>_xlfn.CONCAT(Table58[[#This Row],[STATE]]," ", Table58[[#This Row],[DOMAIN]])</f>
        <v>WA S2</v>
      </c>
      <c r="V2733" s="2">
        <f t="shared" ca="1" si="127"/>
        <v>45915</v>
      </c>
      <c r="W2733" s="3">
        <f t="shared" ca="1" si="128"/>
        <v>45915.408431249998</v>
      </c>
      <c r="X2733">
        <f>ROUND(Table58[[#This Row],[AVGGIFT]],1)</f>
        <v>5.6</v>
      </c>
    </row>
    <row r="2734" spans="1:24" x14ac:dyDescent="0.35">
      <c r="A2734">
        <v>186462</v>
      </c>
      <c r="B2734" t="s">
        <v>18</v>
      </c>
      <c r="C2734" t="s">
        <v>17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  <c r="N2734">
        <f>VLOOKUP(Table58[[#This Row],[CONTROLN]],vlookup_table[],2,FALSE)</f>
        <v>2</v>
      </c>
      <c r="O2734">
        <f>VLOOKUP(Table58[[#This Row],[CONTROLN]],vlookup_table[],4,FALSE)</f>
        <v>1603</v>
      </c>
      <c r="P2734" t="str">
        <f>VLOOKUP(Table58[[#This Row],[CONTROLN]],vlookup_table[],5,FALSE)</f>
        <v>T2</v>
      </c>
      <c r="Q2734">
        <f>VLOOKUP(Table58[[#This Row],[CONTROLN]],vlookup_table[],7,FALSE)</f>
        <v>8</v>
      </c>
      <c r="R2734">
        <f t="shared" si="126"/>
        <v>81</v>
      </c>
      <c r="S27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4" t="str">
        <f>IF(Table58[[#This Row],[GENDER]]="M","Hombre","Mujer")</f>
        <v>Mujer</v>
      </c>
      <c r="U2734" t="str">
        <f>_xlfn.CONCAT(Table58[[#This Row],[STATE]]," ", Table58[[#This Row],[DOMAIN]])</f>
        <v>NC T2</v>
      </c>
      <c r="V2734" s="2">
        <f t="shared" ca="1" si="127"/>
        <v>45915</v>
      </c>
      <c r="W2734" s="3">
        <f t="shared" ca="1" si="128"/>
        <v>45915.408431249998</v>
      </c>
      <c r="X2734">
        <f>ROUND(Table58[[#This Row],[AVGGIFT]],1)</f>
        <v>4.3</v>
      </c>
    </row>
    <row r="2735" spans="1:24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  <c r="N2735">
        <f>VLOOKUP(Table58[[#This Row],[CONTROLN]],vlookup_table[],2,FALSE)</f>
        <v>2</v>
      </c>
      <c r="O2735">
        <f>VLOOKUP(Table58[[#This Row],[CONTROLN]],vlookup_table[],4,FALSE)</f>
        <v>5901</v>
      </c>
      <c r="P2735" t="str">
        <f>VLOOKUP(Table58[[#This Row],[CONTROLN]],vlookup_table[],5,FALSE)</f>
        <v>T2</v>
      </c>
      <c r="Q2735">
        <f>VLOOKUP(Table58[[#This Row],[CONTROLN]],vlookup_table[],7,FALSE)</f>
        <v>5</v>
      </c>
      <c r="R2735">
        <f t="shared" si="126"/>
        <v>38</v>
      </c>
      <c r="S27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5" t="str">
        <f>IF(Table58[[#This Row],[GENDER]]="M","Hombre","Mujer")</f>
        <v>Mujer</v>
      </c>
      <c r="U2735" t="str">
        <f>_xlfn.CONCAT(Table58[[#This Row],[STATE]]," ", Table58[[#This Row],[DOMAIN]])</f>
        <v>MI T2</v>
      </c>
      <c r="V2735" s="2">
        <f t="shared" ca="1" si="127"/>
        <v>45915</v>
      </c>
      <c r="W2735" s="3">
        <f t="shared" ca="1" si="128"/>
        <v>45915.408431249998</v>
      </c>
      <c r="X2735">
        <f>ROUND(Table58[[#This Row],[AVGGIFT]],1)</f>
        <v>5.3</v>
      </c>
    </row>
    <row r="2736" spans="1:24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  <c r="N2736">
        <f>VLOOKUP(Table58[[#This Row],[CONTROLN]],vlookup_table[],2,FALSE)</f>
        <v>0</v>
      </c>
      <c r="O2736">
        <f>VLOOKUP(Table58[[#This Row],[CONTROLN]],vlookup_table[],4,FALSE)</f>
        <v>5801</v>
      </c>
      <c r="P2736" t="str">
        <f>VLOOKUP(Table58[[#This Row],[CONTROLN]],vlookup_table[],5,FALSE)</f>
        <v>T1</v>
      </c>
      <c r="Q2736">
        <f>VLOOKUP(Table58[[#This Row],[CONTROLN]],vlookup_table[],7,FALSE)</f>
        <v>10</v>
      </c>
      <c r="R2736">
        <f t="shared" si="126"/>
        <v>39</v>
      </c>
      <c r="S27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6" t="str">
        <f>IF(Table58[[#This Row],[GENDER]]="M","Hombre","Mujer")</f>
        <v>Mujer</v>
      </c>
      <c r="U2736" t="str">
        <f>_xlfn.CONCAT(Table58[[#This Row],[STATE]]," ", Table58[[#This Row],[DOMAIN]])</f>
        <v>GA T1</v>
      </c>
      <c r="V2736" s="2">
        <f t="shared" ca="1" si="127"/>
        <v>45915</v>
      </c>
      <c r="W2736" s="3">
        <f t="shared" ca="1" si="128"/>
        <v>45915.408431249998</v>
      </c>
      <c r="X2736">
        <f>ROUND(Table58[[#This Row],[AVGGIFT]],1)</f>
        <v>7.9</v>
      </c>
    </row>
    <row r="2737" spans="1:24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  <c r="N2737">
        <f>VLOOKUP(Table58[[#This Row],[CONTROLN]],vlookup_table[],2,FALSE)</f>
        <v>1002</v>
      </c>
      <c r="O2737">
        <f>VLOOKUP(Table58[[#This Row],[CONTROLN]],vlookup_table[],4,FALSE)</f>
        <v>3301</v>
      </c>
      <c r="P2737" t="str">
        <f>VLOOKUP(Table58[[#This Row],[CONTROLN]],vlookup_table[],5,FALSE)</f>
        <v>S1</v>
      </c>
      <c r="Q2737">
        <f>VLOOKUP(Table58[[#This Row],[CONTROLN]],vlookup_table[],7,FALSE)</f>
        <v>15</v>
      </c>
      <c r="R2737">
        <f t="shared" si="126"/>
        <v>64</v>
      </c>
      <c r="S27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37" t="str">
        <f>IF(Table58[[#This Row],[GENDER]]="M","Hombre","Mujer")</f>
        <v>Hombre</v>
      </c>
      <c r="U2737" t="str">
        <f>_xlfn.CONCAT(Table58[[#This Row],[STATE]]," ", Table58[[#This Row],[DOMAIN]])</f>
        <v>CA S1</v>
      </c>
      <c r="V2737" s="2">
        <f t="shared" ca="1" si="127"/>
        <v>45915</v>
      </c>
      <c r="W2737" s="3">
        <f t="shared" ca="1" si="128"/>
        <v>45915.408431249998</v>
      </c>
      <c r="X2737">
        <f>ROUND(Table58[[#This Row],[AVGGIFT]],1)</f>
        <v>9.9</v>
      </c>
    </row>
    <row r="2738" spans="1:24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  <c r="N2738">
        <f>VLOOKUP(Table58[[#This Row],[CONTROLN]],vlookup_table[],2,FALSE)</f>
        <v>0</v>
      </c>
      <c r="O2738">
        <f>VLOOKUP(Table58[[#This Row],[CONTROLN]],vlookup_table[],4,FALSE)</f>
        <v>6203</v>
      </c>
      <c r="P2738" t="str">
        <f>VLOOKUP(Table58[[#This Row],[CONTROLN]],vlookup_table[],5,FALSE)</f>
        <v>U2</v>
      </c>
      <c r="Q2738">
        <f>VLOOKUP(Table58[[#This Row],[CONTROLN]],vlookup_table[],7,FALSE)</f>
        <v>25</v>
      </c>
      <c r="R2738">
        <f t="shared" si="126"/>
        <v>35</v>
      </c>
      <c r="S27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38" t="str">
        <f>IF(Table58[[#This Row],[GENDER]]="M","Hombre","Mujer")</f>
        <v>Mujer</v>
      </c>
      <c r="U2738" t="str">
        <f>_xlfn.CONCAT(Table58[[#This Row],[STATE]]," ", Table58[[#This Row],[DOMAIN]])</f>
        <v>CA U2</v>
      </c>
      <c r="V2738" s="2">
        <f t="shared" ca="1" si="127"/>
        <v>45915</v>
      </c>
      <c r="W2738" s="3">
        <f t="shared" ca="1" si="128"/>
        <v>45915.408431249998</v>
      </c>
      <c r="X2738">
        <f>ROUND(Table58[[#This Row],[AVGGIFT]],1)</f>
        <v>12.9</v>
      </c>
    </row>
    <row r="2739" spans="1:24" x14ac:dyDescent="0.35">
      <c r="A2739">
        <v>134677</v>
      </c>
      <c r="B2739" t="s">
        <v>39</v>
      </c>
      <c r="C2739" t="s">
        <v>109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  <c r="N2739">
        <f>VLOOKUP(Table58[[#This Row],[CONTROLN]],vlookup_table[],2,FALSE)</f>
        <v>28</v>
      </c>
      <c r="O2739">
        <f>VLOOKUP(Table58[[#This Row],[CONTROLN]],vlookup_table[],4,FALSE)</f>
        <v>0</v>
      </c>
      <c r="P2739" t="str">
        <f>VLOOKUP(Table58[[#This Row],[CONTROLN]],vlookup_table[],5,FALSE)</f>
        <v>T2</v>
      </c>
      <c r="Q2739">
        <f>VLOOKUP(Table58[[#This Row],[CONTROLN]],vlookup_table[],7,FALSE)</f>
        <v>5</v>
      </c>
      <c r="R2739" t="str">
        <f t="shared" si="126"/>
        <v/>
      </c>
      <c r="S27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39" t="str">
        <f>IF(Table58[[#This Row],[GENDER]]="M","Hombre","Mujer")</f>
        <v>Mujer</v>
      </c>
      <c r="U2739" t="str">
        <f>_xlfn.CONCAT(Table58[[#This Row],[STATE]]," ", Table58[[#This Row],[DOMAIN]])</f>
        <v>UT T2</v>
      </c>
      <c r="V2739" s="2">
        <f t="shared" ca="1" si="127"/>
        <v>45915</v>
      </c>
      <c r="W2739" s="3">
        <f t="shared" ca="1" si="128"/>
        <v>45915.408431249998</v>
      </c>
      <c r="X2739">
        <f>ROUND(Table58[[#This Row],[AVGGIFT]],1)</f>
        <v>5</v>
      </c>
    </row>
    <row r="2740" spans="1:24" x14ac:dyDescent="0.35">
      <c r="A2740">
        <v>149792</v>
      </c>
      <c r="B2740" t="s">
        <v>22</v>
      </c>
      <c r="C2740" t="s">
        <v>109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  <c r="N2740">
        <f>VLOOKUP(Table58[[#This Row],[CONTROLN]],vlookup_table[],2,FALSE)</f>
        <v>1</v>
      </c>
      <c r="O2740">
        <f>VLOOKUP(Table58[[#This Row],[CONTROLN]],vlookup_table[],4,FALSE)</f>
        <v>2401</v>
      </c>
      <c r="P2740" t="str">
        <f>VLOOKUP(Table58[[#This Row],[CONTROLN]],vlookup_table[],5,FALSE)</f>
        <v/>
      </c>
      <c r="Q2740">
        <f>VLOOKUP(Table58[[#This Row],[CONTROLN]],vlookup_table[],7,FALSE)</f>
        <v>100</v>
      </c>
      <c r="R2740">
        <f t="shared" si="126"/>
        <v>73</v>
      </c>
      <c r="S274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740" t="str">
        <f>IF(Table58[[#This Row],[GENDER]]="M","Hombre","Mujer")</f>
        <v>Mujer</v>
      </c>
      <c r="U2740" t="str">
        <f>_xlfn.CONCAT(Table58[[#This Row],[STATE]]," ", Table58[[#This Row],[DOMAIN]])</f>
        <v xml:space="preserve">CA </v>
      </c>
      <c r="V2740" s="2">
        <f t="shared" ca="1" si="127"/>
        <v>45915</v>
      </c>
      <c r="W2740" s="3">
        <f t="shared" ca="1" si="128"/>
        <v>45915.408431249998</v>
      </c>
      <c r="X2740">
        <f>ROUND(Table58[[#This Row],[AVGGIFT]],1)</f>
        <v>36.799999999999997</v>
      </c>
    </row>
    <row r="2741" spans="1:24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  <c r="N2741">
        <f>VLOOKUP(Table58[[#This Row],[CONTROLN]],vlookup_table[],2,FALSE)</f>
        <v>0</v>
      </c>
      <c r="O2741">
        <f>VLOOKUP(Table58[[#This Row],[CONTROLN]],vlookup_table[],4,FALSE)</f>
        <v>5204</v>
      </c>
      <c r="P2741" t="str">
        <f>VLOOKUP(Table58[[#This Row],[CONTROLN]],vlookup_table[],5,FALSE)</f>
        <v>S1</v>
      </c>
      <c r="Q2741">
        <f>VLOOKUP(Table58[[#This Row],[CONTROLN]],vlookup_table[],7,FALSE)</f>
        <v>15</v>
      </c>
      <c r="R2741">
        <f t="shared" si="126"/>
        <v>45</v>
      </c>
      <c r="S27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41" t="str">
        <f>IF(Table58[[#This Row],[GENDER]]="M","Hombre","Mujer")</f>
        <v>Mujer</v>
      </c>
      <c r="U2741" t="str">
        <f>_xlfn.CONCAT(Table58[[#This Row],[STATE]]," ", Table58[[#This Row],[DOMAIN]])</f>
        <v>CA S1</v>
      </c>
      <c r="V2741" s="2">
        <f t="shared" ca="1" si="127"/>
        <v>45915</v>
      </c>
      <c r="W2741" s="3">
        <f t="shared" ca="1" si="128"/>
        <v>45915.408431249998</v>
      </c>
      <c r="X2741">
        <f>ROUND(Table58[[#This Row],[AVGGIFT]],1)</f>
        <v>11</v>
      </c>
    </row>
    <row r="2742" spans="1:24" x14ac:dyDescent="0.35">
      <c r="A2742">
        <v>135152</v>
      </c>
      <c r="B2742" t="s">
        <v>56</v>
      </c>
      <c r="C2742" t="s">
        <v>17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  <c r="N2742">
        <f>VLOOKUP(Table58[[#This Row],[CONTROLN]],vlookup_table[],2,FALSE)</f>
        <v>2</v>
      </c>
      <c r="O2742">
        <f>VLOOKUP(Table58[[#This Row],[CONTROLN]],vlookup_table[],4,FALSE)</f>
        <v>6801</v>
      </c>
      <c r="P2742" t="str">
        <f>VLOOKUP(Table58[[#This Row],[CONTROLN]],vlookup_table[],5,FALSE)</f>
        <v>S2</v>
      </c>
      <c r="Q2742">
        <f>VLOOKUP(Table58[[#This Row],[CONTROLN]],vlookup_table[],7,FALSE)</f>
        <v>15</v>
      </c>
      <c r="R2742">
        <f t="shared" si="126"/>
        <v>29</v>
      </c>
      <c r="S27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42" t="str">
        <f>IF(Table58[[#This Row],[GENDER]]="M","Hombre","Mujer")</f>
        <v>Mujer</v>
      </c>
      <c r="U2742" t="str">
        <f>_xlfn.CONCAT(Table58[[#This Row],[STATE]]," ", Table58[[#This Row],[DOMAIN]])</f>
        <v>AZ S2</v>
      </c>
      <c r="V2742" s="2">
        <f t="shared" ca="1" si="127"/>
        <v>45915</v>
      </c>
      <c r="W2742" s="3">
        <f t="shared" ca="1" si="128"/>
        <v>45915.408431249998</v>
      </c>
      <c r="X2742">
        <f>ROUND(Table58[[#This Row],[AVGGIFT]],1)</f>
        <v>15</v>
      </c>
    </row>
    <row r="2743" spans="1:24" x14ac:dyDescent="0.35">
      <c r="A2743">
        <v>52593</v>
      </c>
      <c r="B2743" t="s">
        <v>108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  <c r="N2743">
        <f>VLOOKUP(Table58[[#This Row],[CONTROLN]],vlookup_table[],2,FALSE)</f>
        <v>2</v>
      </c>
      <c r="O2743">
        <f>VLOOKUP(Table58[[#This Row],[CONTROLN]],vlookup_table[],4,FALSE)</f>
        <v>3801</v>
      </c>
      <c r="P2743" t="str">
        <f>VLOOKUP(Table58[[#This Row],[CONTROLN]],vlookup_table[],5,FALSE)</f>
        <v>R2</v>
      </c>
      <c r="Q2743">
        <f>VLOOKUP(Table58[[#This Row],[CONTROLN]],vlookup_table[],7,FALSE)</f>
        <v>22</v>
      </c>
      <c r="R2743">
        <f t="shared" si="126"/>
        <v>59</v>
      </c>
      <c r="S27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43" t="str">
        <f>IF(Table58[[#This Row],[GENDER]]="M","Hombre","Mujer")</f>
        <v>Mujer</v>
      </c>
      <c r="U2743" t="str">
        <f>_xlfn.CONCAT(Table58[[#This Row],[STATE]]," ", Table58[[#This Row],[DOMAIN]])</f>
        <v>TE R2</v>
      </c>
      <c r="V2743" s="2">
        <f t="shared" ca="1" si="127"/>
        <v>45915</v>
      </c>
      <c r="W2743" s="3">
        <f t="shared" ca="1" si="128"/>
        <v>45915.408431249998</v>
      </c>
      <c r="X2743">
        <f>ROUND(Table58[[#This Row],[AVGGIFT]],1)</f>
        <v>11.7</v>
      </c>
    </row>
    <row r="2744" spans="1:24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  <c r="N2744">
        <f>VLOOKUP(Table58[[#This Row],[CONTROLN]],vlookup_table[],2,FALSE)</f>
        <v>1</v>
      </c>
      <c r="O2744">
        <f>VLOOKUP(Table58[[#This Row],[CONTROLN]],vlookup_table[],4,FALSE)</f>
        <v>2801</v>
      </c>
      <c r="P2744" t="str">
        <f>VLOOKUP(Table58[[#This Row],[CONTROLN]],vlookup_table[],5,FALSE)</f>
        <v>R2</v>
      </c>
      <c r="Q2744">
        <f>VLOOKUP(Table58[[#This Row],[CONTROLN]],vlookup_table[],7,FALSE)</f>
        <v>11</v>
      </c>
      <c r="R2744">
        <f t="shared" si="126"/>
        <v>69</v>
      </c>
      <c r="S27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44" t="str">
        <f>IF(Table58[[#This Row],[GENDER]]="M","Hombre","Mujer")</f>
        <v>Hombre</v>
      </c>
      <c r="U2744" t="str">
        <f>_xlfn.CONCAT(Table58[[#This Row],[STATE]]," ", Table58[[#This Row],[DOMAIN]])</f>
        <v>IN R2</v>
      </c>
      <c r="V2744" s="2">
        <f t="shared" ca="1" si="127"/>
        <v>45915</v>
      </c>
      <c r="W2744" s="3">
        <f t="shared" ca="1" si="128"/>
        <v>45915.408431249998</v>
      </c>
      <c r="X2744">
        <f>ROUND(Table58[[#This Row],[AVGGIFT]],1)</f>
        <v>9.5</v>
      </c>
    </row>
    <row r="2745" spans="1:24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  <c r="N2745">
        <f>VLOOKUP(Table58[[#This Row],[CONTROLN]],vlookup_table[],2,FALSE)</f>
        <v>0</v>
      </c>
      <c r="O2745">
        <f>VLOOKUP(Table58[[#This Row],[CONTROLN]],vlookup_table[],4,FALSE)</f>
        <v>6101</v>
      </c>
      <c r="P2745" t="str">
        <f>VLOOKUP(Table58[[#This Row],[CONTROLN]],vlookup_table[],5,FALSE)</f>
        <v>T2</v>
      </c>
      <c r="Q2745">
        <f>VLOOKUP(Table58[[#This Row],[CONTROLN]],vlookup_table[],7,FALSE)</f>
        <v>14</v>
      </c>
      <c r="R2745">
        <f t="shared" si="126"/>
        <v>36</v>
      </c>
      <c r="S27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45" t="str">
        <f>IF(Table58[[#This Row],[GENDER]]="M","Hombre","Mujer")</f>
        <v>Mujer</v>
      </c>
      <c r="U2745" t="str">
        <f>_xlfn.CONCAT(Table58[[#This Row],[STATE]]," ", Table58[[#This Row],[DOMAIN]])</f>
        <v>TX T2</v>
      </c>
      <c r="V2745" s="2">
        <f t="shared" ca="1" si="127"/>
        <v>45915</v>
      </c>
      <c r="W2745" s="3">
        <f t="shared" ca="1" si="128"/>
        <v>45915.408431249998</v>
      </c>
      <c r="X2745">
        <f>ROUND(Table58[[#This Row],[AVGGIFT]],1)</f>
        <v>9.8000000000000007</v>
      </c>
    </row>
    <row r="2746" spans="1:24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  <c r="N2746">
        <f>VLOOKUP(Table58[[#This Row],[CONTROLN]],vlookup_table[],2,FALSE)</f>
        <v>2</v>
      </c>
      <c r="O2746">
        <f>VLOOKUP(Table58[[#This Row],[CONTROLN]],vlookup_table[],4,FALSE)</f>
        <v>6701</v>
      </c>
      <c r="P2746" t="str">
        <f>VLOOKUP(Table58[[#This Row],[CONTROLN]],vlookup_table[],5,FALSE)</f>
        <v>S1</v>
      </c>
      <c r="Q2746">
        <f>VLOOKUP(Table58[[#This Row],[CONTROLN]],vlookup_table[],7,FALSE)</f>
        <v>15</v>
      </c>
      <c r="R2746">
        <f t="shared" si="126"/>
        <v>30</v>
      </c>
      <c r="S27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46" t="str">
        <f>IF(Table58[[#This Row],[GENDER]]="M","Hombre","Mujer")</f>
        <v>Hombre</v>
      </c>
      <c r="U2746" t="str">
        <f>_xlfn.CONCAT(Table58[[#This Row],[STATE]]," ", Table58[[#This Row],[DOMAIN]])</f>
        <v>KY S1</v>
      </c>
      <c r="V2746" s="2">
        <f t="shared" ca="1" si="127"/>
        <v>45915</v>
      </c>
      <c r="W2746" s="3">
        <f t="shared" ca="1" si="128"/>
        <v>45915.408431249998</v>
      </c>
      <c r="X2746">
        <f>ROUND(Table58[[#This Row],[AVGGIFT]],1)</f>
        <v>9.1999999999999993</v>
      </c>
    </row>
    <row r="2747" spans="1:24" x14ac:dyDescent="0.35">
      <c r="A2747">
        <v>139107</v>
      </c>
      <c r="B2747" t="s">
        <v>56</v>
      </c>
      <c r="C2747" t="s">
        <v>17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  <c r="N2747">
        <f>VLOOKUP(Table58[[#This Row],[CONTROLN]],vlookup_table[],2,FALSE)</f>
        <v>0</v>
      </c>
      <c r="O2747">
        <f>VLOOKUP(Table58[[#This Row],[CONTROLN]],vlookup_table[],4,FALSE)</f>
        <v>3407</v>
      </c>
      <c r="P2747" t="str">
        <f>VLOOKUP(Table58[[#This Row],[CONTROLN]],vlookup_table[],5,FALSE)</f>
        <v>T3</v>
      </c>
      <c r="Q2747">
        <f>VLOOKUP(Table58[[#This Row],[CONTROLN]],vlookup_table[],7,FALSE)</f>
        <v>50</v>
      </c>
      <c r="R2747">
        <f t="shared" si="126"/>
        <v>62</v>
      </c>
      <c r="S27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47" t="str">
        <f>IF(Table58[[#This Row],[GENDER]]="M","Hombre","Mujer")</f>
        <v>Mujer</v>
      </c>
      <c r="U2747" t="str">
        <f>_xlfn.CONCAT(Table58[[#This Row],[STATE]]," ", Table58[[#This Row],[DOMAIN]])</f>
        <v>AZ T3</v>
      </c>
      <c r="V2747" s="2">
        <f t="shared" ca="1" si="127"/>
        <v>45915</v>
      </c>
      <c r="W2747" s="3">
        <f t="shared" ca="1" si="128"/>
        <v>45915.408431249998</v>
      </c>
      <c r="X2747">
        <f>ROUND(Table58[[#This Row],[AVGGIFT]],1)</f>
        <v>52</v>
      </c>
    </row>
    <row r="2748" spans="1:24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  <c r="N2748">
        <f>VLOOKUP(Table58[[#This Row],[CONTROLN]],vlookup_table[],2,FALSE)</f>
        <v>1</v>
      </c>
      <c r="O2748">
        <f>VLOOKUP(Table58[[#This Row],[CONTROLN]],vlookup_table[],4,FALSE)</f>
        <v>4612</v>
      </c>
      <c r="P2748" t="str">
        <f>VLOOKUP(Table58[[#This Row],[CONTROLN]],vlookup_table[],5,FALSE)</f>
        <v>T1</v>
      </c>
      <c r="Q2748">
        <f>VLOOKUP(Table58[[#This Row],[CONTROLN]],vlookup_table[],7,FALSE)</f>
        <v>35</v>
      </c>
      <c r="R2748">
        <f t="shared" si="126"/>
        <v>50</v>
      </c>
      <c r="S27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48" t="str">
        <f>IF(Table58[[#This Row],[GENDER]]="M","Hombre","Mujer")</f>
        <v>Hombre</v>
      </c>
      <c r="U2748" t="str">
        <f>_xlfn.CONCAT(Table58[[#This Row],[STATE]]," ", Table58[[#This Row],[DOMAIN]])</f>
        <v>GA T1</v>
      </c>
      <c r="V2748" s="2">
        <f t="shared" ca="1" si="127"/>
        <v>45915</v>
      </c>
      <c r="W2748" s="3">
        <f t="shared" ca="1" si="128"/>
        <v>45915.408431249998</v>
      </c>
      <c r="X2748">
        <f>ROUND(Table58[[#This Row],[AVGGIFT]],1)</f>
        <v>9.8000000000000007</v>
      </c>
    </row>
    <row r="2749" spans="1:24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  <c r="N2749">
        <f>VLOOKUP(Table58[[#This Row],[CONTROLN]],vlookup_table[],2,FALSE)</f>
        <v>2</v>
      </c>
      <c r="O2749">
        <f>VLOOKUP(Table58[[#This Row],[CONTROLN]],vlookup_table[],4,FALSE)</f>
        <v>3801</v>
      </c>
      <c r="P2749" t="str">
        <f>VLOOKUP(Table58[[#This Row],[CONTROLN]],vlookup_table[],5,FALSE)</f>
        <v>S3</v>
      </c>
      <c r="Q2749">
        <f>VLOOKUP(Table58[[#This Row],[CONTROLN]],vlookup_table[],7,FALSE)</f>
        <v>10</v>
      </c>
      <c r="R2749">
        <f t="shared" si="126"/>
        <v>59</v>
      </c>
      <c r="S27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49" t="str">
        <f>IF(Table58[[#This Row],[GENDER]]="M","Hombre","Mujer")</f>
        <v>Mujer</v>
      </c>
      <c r="U2749" t="str">
        <f>_xlfn.CONCAT(Table58[[#This Row],[STATE]]," ", Table58[[#This Row],[DOMAIN]])</f>
        <v>TX S3</v>
      </c>
      <c r="V2749" s="2">
        <f t="shared" ca="1" si="127"/>
        <v>45915</v>
      </c>
      <c r="W2749" s="3">
        <f t="shared" ca="1" si="128"/>
        <v>45915.408431249998</v>
      </c>
      <c r="X2749">
        <f>ROUND(Table58[[#This Row],[AVGGIFT]],1)</f>
        <v>9.9</v>
      </c>
    </row>
    <row r="2750" spans="1:24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  <c r="N2750">
        <f>VLOOKUP(Table58[[#This Row],[CONTROLN]],vlookup_table[],2,FALSE)</f>
        <v>0</v>
      </c>
      <c r="O2750">
        <f>VLOOKUP(Table58[[#This Row],[CONTROLN]],vlookup_table[],4,FALSE)</f>
        <v>4601</v>
      </c>
      <c r="P2750" t="str">
        <f>VLOOKUP(Table58[[#This Row],[CONTROLN]],vlookup_table[],5,FALSE)</f>
        <v>R3</v>
      </c>
      <c r="Q2750">
        <f>VLOOKUP(Table58[[#This Row],[CONTROLN]],vlookup_table[],7,FALSE)</f>
        <v>7</v>
      </c>
      <c r="R2750">
        <f t="shared" si="126"/>
        <v>51</v>
      </c>
      <c r="S27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50" t="str">
        <f>IF(Table58[[#This Row],[GENDER]]="M","Hombre","Mujer")</f>
        <v>Mujer</v>
      </c>
      <c r="U2750" t="str">
        <f>_xlfn.CONCAT(Table58[[#This Row],[STATE]]," ", Table58[[#This Row],[DOMAIN]])</f>
        <v>IL R3</v>
      </c>
      <c r="V2750" s="2">
        <f t="shared" ca="1" si="127"/>
        <v>45915</v>
      </c>
      <c r="W2750" s="3">
        <f t="shared" ca="1" si="128"/>
        <v>45915.408431249998</v>
      </c>
      <c r="X2750">
        <f>ROUND(Table58[[#This Row],[AVGGIFT]],1)</f>
        <v>7.7</v>
      </c>
    </row>
    <row r="2751" spans="1:24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  <c r="N2751">
        <f>VLOOKUP(Table58[[#This Row],[CONTROLN]],vlookup_table[],2,FALSE)</f>
        <v>2</v>
      </c>
      <c r="O2751">
        <f>VLOOKUP(Table58[[#This Row],[CONTROLN]],vlookup_table[],4,FALSE)</f>
        <v>1001</v>
      </c>
      <c r="P2751" t="str">
        <f>VLOOKUP(Table58[[#This Row],[CONTROLN]],vlookup_table[],5,FALSE)</f>
        <v>R2</v>
      </c>
      <c r="Q2751">
        <f>VLOOKUP(Table58[[#This Row],[CONTROLN]],vlookup_table[],7,FALSE)</f>
        <v>11</v>
      </c>
      <c r="R2751">
        <f t="shared" si="126"/>
        <v>87</v>
      </c>
      <c r="S27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51" t="str">
        <f>IF(Table58[[#This Row],[GENDER]]="M","Hombre","Mujer")</f>
        <v>Mujer</v>
      </c>
      <c r="U2751" t="str">
        <f>_xlfn.CONCAT(Table58[[#This Row],[STATE]]," ", Table58[[#This Row],[DOMAIN]])</f>
        <v>CO R2</v>
      </c>
      <c r="V2751" s="2">
        <f t="shared" ca="1" si="127"/>
        <v>45915</v>
      </c>
      <c r="W2751" s="3">
        <f t="shared" ca="1" si="128"/>
        <v>45915.408431249998</v>
      </c>
      <c r="X2751">
        <f>ROUND(Table58[[#This Row],[AVGGIFT]],1)</f>
        <v>7</v>
      </c>
    </row>
    <row r="2752" spans="1:24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  <c r="N2752">
        <f>VLOOKUP(Table58[[#This Row],[CONTROLN]],vlookup_table[],2,FALSE)</f>
        <v>0</v>
      </c>
      <c r="O2752">
        <f>VLOOKUP(Table58[[#This Row],[CONTROLN]],vlookup_table[],4,FALSE)</f>
        <v>4305</v>
      </c>
      <c r="P2752" t="str">
        <f>VLOOKUP(Table58[[#This Row],[CONTROLN]],vlookup_table[],5,FALSE)</f>
        <v>T1</v>
      </c>
      <c r="Q2752">
        <f>VLOOKUP(Table58[[#This Row],[CONTROLN]],vlookup_table[],7,FALSE)</f>
        <v>15</v>
      </c>
      <c r="R2752">
        <f t="shared" si="126"/>
        <v>54</v>
      </c>
      <c r="S27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52" t="str">
        <f>IF(Table58[[#This Row],[GENDER]]="M","Hombre","Mujer")</f>
        <v>Mujer</v>
      </c>
      <c r="U2752" t="str">
        <f>_xlfn.CONCAT(Table58[[#This Row],[STATE]]," ", Table58[[#This Row],[DOMAIN]])</f>
        <v>CA T1</v>
      </c>
      <c r="V2752" s="2">
        <f t="shared" ca="1" si="127"/>
        <v>45915</v>
      </c>
      <c r="W2752" s="3">
        <f t="shared" ca="1" si="128"/>
        <v>45915.408431249998</v>
      </c>
      <c r="X2752">
        <f>ROUND(Table58[[#This Row],[AVGGIFT]],1)</f>
        <v>11.6</v>
      </c>
    </row>
    <row r="2753" spans="1:24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  <c r="N2753">
        <f>VLOOKUP(Table58[[#This Row],[CONTROLN]],vlookup_table[],2,FALSE)</f>
        <v>2</v>
      </c>
      <c r="O2753">
        <f>VLOOKUP(Table58[[#This Row],[CONTROLN]],vlookup_table[],4,FALSE)</f>
        <v>0</v>
      </c>
      <c r="P2753" t="str">
        <f>VLOOKUP(Table58[[#This Row],[CONTROLN]],vlookup_table[],5,FALSE)</f>
        <v>R3</v>
      </c>
      <c r="Q2753">
        <f>VLOOKUP(Table58[[#This Row],[CONTROLN]],vlookup_table[],7,FALSE)</f>
        <v>10</v>
      </c>
      <c r="R2753" t="str">
        <f t="shared" si="126"/>
        <v/>
      </c>
      <c r="S27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53" t="str">
        <f>IF(Table58[[#This Row],[GENDER]]="M","Hombre","Mujer")</f>
        <v>Mujer</v>
      </c>
      <c r="U2753" t="str">
        <f>_xlfn.CONCAT(Table58[[#This Row],[STATE]]," ", Table58[[#This Row],[DOMAIN]])</f>
        <v>MI R3</v>
      </c>
      <c r="V2753" s="2">
        <f t="shared" ca="1" si="127"/>
        <v>45915</v>
      </c>
      <c r="W2753" s="3">
        <f t="shared" ca="1" si="128"/>
        <v>45915.408431249998</v>
      </c>
      <c r="X2753">
        <f>ROUND(Table58[[#This Row],[AVGGIFT]],1)</f>
        <v>8.4</v>
      </c>
    </row>
    <row r="2754" spans="1:24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  <c r="N2754">
        <f>VLOOKUP(Table58[[#This Row],[CONTROLN]],vlookup_table[],2,FALSE)</f>
        <v>1</v>
      </c>
      <c r="O2754">
        <f>VLOOKUP(Table58[[#This Row],[CONTROLN]],vlookup_table[],4,FALSE)</f>
        <v>5501</v>
      </c>
      <c r="P2754" t="str">
        <f>VLOOKUP(Table58[[#This Row],[CONTROLN]],vlookup_table[],5,FALSE)</f>
        <v>S1</v>
      </c>
      <c r="Q2754">
        <f>VLOOKUP(Table58[[#This Row],[CONTROLN]],vlookup_table[],7,FALSE)</f>
        <v>12</v>
      </c>
      <c r="R2754">
        <f t="shared" ref="R2754:R2817" si="129">IF(OR(O2754="",O2754=0),"",(1997-(1900+INT(O2754/100)))-IF(MOD(O2754,100)&gt;6,1,0))</f>
        <v>42</v>
      </c>
      <c r="S27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54" t="str">
        <f>IF(Table58[[#This Row],[GENDER]]="M","Hombre","Mujer")</f>
        <v>Hombre</v>
      </c>
      <c r="U2754" t="str">
        <f>_xlfn.CONCAT(Table58[[#This Row],[STATE]]," ", Table58[[#This Row],[DOMAIN]])</f>
        <v>CA S1</v>
      </c>
      <c r="V2754" s="2">
        <f t="shared" ref="V2754:V2817" ca="1" si="130">TODAY()</f>
        <v>45915</v>
      </c>
      <c r="W2754" s="3">
        <f t="shared" ref="W2754:W2817" ca="1" si="131">NOW()</f>
        <v>45915.408431249998</v>
      </c>
      <c r="X2754">
        <f>ROUND(Table58[[#This Row],[AVGGIFT]],1)</f>
        <v>8.8000000000000007</v>
      </c>
    </row>
    <row r="2755" spans="1:24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  <c r="N2755">
        <f>VLOOKUP(Table58[[#This Row],[CONTROLN]],vlookup_table[],2,FALSE)</f>
        <v>0</v>
      </c>
      <c r="O2755">
        <f>VLOOKUP(Table58[[#This Row],[CONTROLN]],vlookup_table[],4,FALSE)</f>
        <v>4403</v>
      </c>
      <c r="P2755" t="str">
        <f>VLOOKUP(Table58[[#This Row],[CONTROLN]],vlookup_table[],5,FALSE)</f>
        <v>S1</v>
      </c>
      <c r="Q2755">
        <f>VLOOKUP(Table58[[#This Row],[CONTROLN]],vlookup_table[],7,FALSE)</f>
        <v>20</v>
      </c>
      <c r="R2755">
        <f t="shared" si="129"/>
        <v>53</v>
      </c>
      <c r="S27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55" t="str">
        <f>IF(Table58[[#This Row],[GENDER]]="M","Hombre","Mujer")</f>
        <v>Mujer</v>
      </c>
      <c r="U2755" t="str">
        <f>_xlfn.CONCAT(Table58[[#This Row],[STATE]]," ", Table58[[#This Row],[DOMAIN]])</f>
        <v>TX S1</v>
      </c>
      <c r="V2755" s="2">
        <f t="shared" ca="1" si="130"/>
        <v>45915</v>
      </c>
      <c r="W2755" s="3">
        <f t="shared" ca="1" si="131"/>
        <v>45915.408431249998</v>
      </c>
      <c r="X2755">
        <f>ROUND(Table58[[#This Row],[AVGGIFT]],1)</f>
        <v>13.8</v>
      </c>
    </row>
    <row r="2756" spans="1:24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  <c r="N2756">
        <f>VLOOKUP(Table58[[#This Row],[CONTROLN]],vlookup_table[],2,FALSE)</f>
        <v>28</v>
      </c>
      <c r="O2756">
        <f>VLOOKUP(Table58[[#This Row],[CONTROLN]],vlookup_table[],4,FALSE)</f>
        <v>1403</v>
      </c>
      <c r="P2756" t="str">
        <f>VLOOKUP(Table58[[#This Row],[CONTROLN]],vlookup_table[],5,FALSE)</f>
        <v>T1</v>
      </c>
      <c r="Q2756">
        <f>VLOOKUP(Table58[[#This Row],[CONTROLN]],vlookup_table[],7,FALSE)</f>
        <v>15</v>
      </c>
      <c r="R2756">
        <f t="shared" si="129"/>
        <v>83</v>
      </c>
      <c r="S27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56" t="str">
        <f>IF(Table58[[#This Row],[GENDER]]="M","Hombre","Mujer")</f>
        <v>Mujer</v>
      </c>
      <c r="U2756" t="str">
        <f>_xlfn.CONCAT(Table58[[#This Row],[STATE]]," ", Table58[[#This Row],[DOMAIN]])</f>
        <v>IA T1</v>
      </c>
      <c r="V2756" s="2">
        <f t="shared" ca="1" si="130"/>
        <v>45915</v>
      </c>
      <c r="W2756" s="3">
        <f t="shared" ca="1" si="131"/>
        <v>45915.408431249998</v>
      </c>
      <c r="X2756">
        <f>ROUND(Table58[[#This Row],[AVGGIFT]],1)</f>
        <v>7</v>
      </c>
    </row>
    <row r="2757" spans="1:24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  <c r="N2757">
        <f>VLOOKUP(Table58[[#This Row],[CONTROLN]],vlookup_table[],2,FALSE)</f>
        <v>1</v>
      </c>
      <c r="O2757">
        <f>VLOOKUP(Table58[[#This Row],[CONTROLN]],vlookup_table[],4,FALSE)</f>
        <v>4401</v>
      </c>
      <c r="P2757" t="str">
        <f>VLOOKUP(Table58[[#This Row],[CONTROLN]],vlookup_table[],5,FALSE)</f>
        <v>S1</v>
      </c>
      <c r="Q2757">
        <f>VLOOKUP(Table58[[#This Row],[CONTROLN]],vlookup_table[],7,FALSE)</f>
        <v>21</v>
      </c>
      <c r="R2757">
        <f t="shared" si="129"/>
        <v>53</v>
      </c>
      <c r="S27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57" t="str">
        <f>IF(Table58[[#This Row],[GENDER]]="M","Hombre","Mujer")</f>
        <v>Hombre</v>
      </c>
      <c r="U2757" t="str">
        <f>_xlfn.CONCAT(Table58[[#This Row],[STATE]]," ", Table58[[#This Row],[DOMAIN]])</f>
        <v>FL S1</v>
      </c>
      <c r="V2757" s="2">
        <f t="shared" ca="1" si="130"/>
        <v>45915</v>
      </c>
      <c r="W2757" s="3">
        <f t="shared" ca="1" si="131"/>
        <v>45915.408431249998</v>
      </c>
      <c r="X2757">
        <f>ROUND(Table58[[#This Row],[AVGGIFT]],1)</f>
        <v>10</v>
      </c>
    </row>
    <row r="2758" spans="1:24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  <c r="N2758">
        <f>VLOOKUP(Table58[[#This Row],[CONTROLN]],vlookup_table[],2,FALSE)</f>
        <v>1</v>
      </c>
      <c r="O2758">
        <f>VLOOKUP(Table58[[#This Row],[CONTROLN]],vlookup_table[],4,FALSE)</f>
        <v>2103</v>
      </c>
      <c r="P2758" t="str">
        <f>VLOOKUP(Table58[[#This Row],[CONTROLN]],vlookup_table[],5,FALSE)</f>
        <v>R2</v>
      </c>
      <c r="Q2758">
        <f>VLOOKUP(Table58[[#This Row],[CONTROLN]],vlookup_table[],7,FALSE)</f>
        <v>20</v>
      </c>
      <c r="R2758">
        <f t="shared" si="129"/>
        <v>76</v>
      </c>
      <c r="S27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58" t="str">
        <f>IF(Table58[[#This Row],[GENDER]]="M","Hombre","Mujer")</f>
        <v>Hombre</v>
      </c>
      <c r="U2758" t="str">
        <f>_xlfn.CONCAT(Table58[[#This Row],[STATE]]," ", Table58[[#This Row],[DOMAIN]])</f>
        <v>AZ R2</v>
      </c>
      <c r="V2758" s="2">
        <f t="shared" ca="1" si="130"/>
        <v>45915</v>
      </c>
      <c r="W2758" s="3">
        <f t="shared" ca="1" si="131"/>
        <v>45915.408431249998</v>
      </c>
      <c r="X2758">
        <f>ROUND(Table58[[#This Row],[AVGGIFT]],1)</f>
        <v>12.2</v>
      </c>
    </row>
    <row r="2759" spans="1:24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  <c r="N2759">
        <f>VLOOKUP(Table58[[#This Row],[CONTROLN]],vlookup_table[],2,FALSE)</f>
        <v>0</v>
      </c>
      <c r="O2759">
        <f>VLOOKUP(Table58[[#This Row],[CONTROLN]],vlookup_table[],4,FALSE)</f>
        <v>4401</v>
      </c>
      <c r="P2759" t="str">
        <f>VLOOKUP(Table58[[#This Row],[CONTROLN]],vlookup_table[],5,FALSE)</f>
        <v>R3</v>
      </c>
      <c r="Q2759">
        <f>VLOOKUP(Table58[[#This Row],[CONTROLN]],vlookup_table[],7,FALSE)</f>
        <v>4</v>
      </c>
      <c r="R2759">
        <f t="shared" si="129"/>
        <v>53</v>
      </c>
      <c r="S27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59" t="str">
        <f>IF(Table58[[#This Row],[GENDER]]="M","Hombre","Mujer")</f>
        <v>Mujer</v>
      </c>
      <c r="U2759" t="str">
        <f>_xlfn.CONCAT(Table58[[#This Row],[STATE]]," ", Table58[[#This Row],[DOMAIN]])</f>
        <v>KY R3</v>
      </c>
      <c r="V2759" s="2">
        <f t="shared" ca="1" si="130"/>
        <v>45915</v>
      </c>
      <c r="W2759" s="3">
        <f t="shared" ca="1" si="131"/>
        <v>45915.408431249998</v>
      </c>
      <c r="X2759">
        <f>ROUND(Table58[[#This Row],[AVGGIFT]],1)</f>
        <v>3.3</v>
      </c>
    </row>
    <row r="2760" spans="1:24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  <c r="N2760">
        <f>VLOOKUP(Table58[[#This Row],[CONTROLN]],vlookup_table[],2,FALSE)</f>
        <v>28</v>
      </c>
      <c r="O2760">
        <f>VLOOKUP(Table58[[#This Row],[CONTROLN]],vlookup_table[],4,FALSE)</f>
        <v>4906</v>
      </c>
      <c r="P2760" t="str">
        <f>VLOOKUP(Table58[[#This Row],[CONTROLN]],vlookup_table[],5,FALSE)</f>
        <v>C1</v>
      </c>
      <c r="Q2760">
        <f>VLOOKUP(Table58[[#This Row],[CONTROLN]],vlookup_table[],7,FALSE)</f>
        <v>10</v>
      </c>
      <c r="R2760">
        <f t="shared" si="129"/>
        <v>48</v>
      </c>
      <c r="S27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60" t="str">
        <f>IF(Table58[[#This Row],[GENDER]]="M","Hombre","Mujer")</f>
        <v>Mujer</v>
      </c>
      <c r="U2760" t="str">
        <f>_xlfn.CONCAT(Table58[[#This Row],[STATE]]," ", Table58[[#This Row],[DOMAIN]])</f>
        <v>FL C1</v>
      </c>
      <c r="V2760" s="2">
        <f t="shared" ca="1" si="130"/>
        <v>45915</v>
      </c>
      <c r="W2760" s="3">
        <f t="shared" ca="1" si="131"/>
        <v>45915.408431249998</v>
      </c>
      <c r="X2760">
        <f>ROUND(Table58[[#This Row],[AVGGIFT]],1)</f>
        <v>7.6</v>
      </c>
    </row>
    <row r="2761" spans="1:24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  <c r="N2761">
        <f>VLOOKUP(Table58[[#This Row],[CONTROLN]],vlookup_table[],2,FALSE)</f>
        <v>0</v>
      </c>
      <c r="O2761">
        <f>VLOOKUP(Table58[[#This Row],[CONTROLN]],vlookup_table[],4,FALSE)</f>
        <v>5806</v>
      </c>
      <c r="P2761" t="str">
        <f>VLOOKUP(Table58[[#This Row],[CONTROLN]],vlookup_table[],5,FALSE)</f>
        <v>U4</v>
      </c>
      <c r="Q2761">
        <f>VLOOKUP(Table58[[#This Row],[CONTROLN]],vlookup_table[],7,FALSE)</f>
        <v>10</v>
      </c>
      <c r="R2761">
        <f t="shared" si="129"/>
        <v>39</v>
      </c>
      <c r="S27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61" t="str">
        <f>IF(Table58[[#This Row],[GENDER]]="M","Hombre","Mujer")</f>
        <v>Mujer</v>
      </c>
      <c r="U2761" t="str">
        <f>_xlfn.CONCAT(Table58[[#This Row],[STATE]]," ", Table58[[#This Row],[DOMAIN]])</f>
        <v>MI U4</v>
      </c>
      <c r="V2761" s="2">
        <f t="shared" ca="1" si="130"/>
        <v>45915</v>
      </c>
      <c r="W2761" s="3">
        <f t="shared" ca="1" si="131"/>
        <v>45915.408431249998</v>
      </c>
      <c r="X2761">
        <f>ROUND(Table58[[#This Row],[AVGGIFT]],1)</f>
        <v>8.8000000000000007</v>
      </c>
    </row>
    <row r="2762" spans="1:24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  <c r="N2762">
        <f>VLOOKUP(Table58[[#This Row],[CONTROLN]],vlookup_table[],2,FALSE)</f>
        <v>0</v>
      </c>
      <c r="O2762">
        <f>VLOOKUP(Table58[[#This Row],[CONTROLN]],vlookup_table[],4,FALSE)</f>
        <v>6101</v>
      </c>
      <c r="P2762" t="str">
        <f>VLOOKUP(Table58[[#This Row],[CONTROLN]],vlookup_table[],5,FALSE)</f>
        <v>T2</v>
      </c>
      <c r="Q2762">
        <f>VLOOKUP(Table58[[#This Row],[CONTROLN]],vlookup_table[],7,FALSE)</f>
        <v>15</v>
      </c>
      <c r="R2762">
        <f t="shared" si="129"/>
        <v>36</v>
      </c>
      <c r="S27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62" t="str">
        <f>IF(Table58[[#This Row],[GENDER]]="M","Hombre","Mujer")</f>
        <v>Mujer</v>
      </c>
      <c r="U2762" t="str">
        <f>_xlfn.CONCAT(Table58[[#This Row],[STATE]]," ", Table58[[#This Row],[DOMAIN]])</f>
        <v>WI T2</v>
      </c>
      <c r="V2762" s="2">
        <f t="shared" ca="1" si="130"/>
        <v>45915</v>
      </c>
      <c r="W2762" s="3">
        <f t="shared" ca="1" si="131"/>
        <v>45915.408431249998</v>
      </c>
      <c r="X2762">
        <f>ROUND(Table58[[#This Row],[AVGGIFT]],1)</f>
        <v>12.5</v>
      </c>
    </row>
    <row r="2763" spans="1:24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  <c r="N2763">
        <f>VLOOKUP(Table58[[#This Row],[CONTROLN]],vlookup_table[],2,FALSE)</f>
        <v>0</v>
      </c>
      <c r="O2763">
        <f>VLOOKUP(Table58[[#This Row],[CONTROLN]],vlookup_table[],4,FALSE)</f>
        <v>0</v>
      </c>
      <c r="P2763" t="str">
        <f>VLOOKUP(Table58[[#This Row],[CONTROLN]],vlookup_table[],5,FALSE)</f>
        <v>S1</v>
      </c>
      <c r="Q2763">
        <f>VLOOKUP(Table58[[#This Row],[CONTROLN]],vlookup_table[],7,FALSE)</f>
        <v>11</v>
      </c>
      <c r="R2763" t="str">
        <f t="shared" si="129"/>
        <v/>
      </c>
      <c r="S27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63" t="str">
        <f>IF(Table58[[#This Row],[GENDER]]="M","Hombre","Mujer")</f>
        <v>Mujer</v>
      </c>
      <c r="U2763" t="str">
        <f>_xlfn.CONCAT(Table58[[#This Row],[STATE]]," ", Table58[[#This Row],[DOMAIN]])</f>
        <v>FL S1</v>
      </c>
      <c r="V2763" s="2">
        <f t="shared" ca="1" si="130"/>
        <v>45915</v>
      </c>
      <c r="W2763" s="3">
        <f t="shared" ca="1" si="131"/>
        <v>45915.408431249998</v>
      </c>
      <c r="X2763">
        <f>ROUND(Table58[[#This Row],[AVGGIFT]],1)</f>
        <v>10.7</v>
      </c>
    </row>
    <row r="2764" spans="1:24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  <c r="N2764">
        <f>VLOOKUP(Table58[[#This Row],[CONTROLN]],vlookup_table[],2,FALSE)</f>
        <v>0</v>
      </c>
      <c r="O2764">
        <f>VLOOKUP(Table58[[#This Row],[CONTROLN]],vlookup_table[],4,FALSE)</f>
        <v>4901</v>
      </c>
      <c r="P2764" t="str">
        <f>VLOOKUP(Table58[[#This Row],[CONTROLN]],vlookup_table[],5,FALSE)</f>
        <v>S2</v>
      </c>
      <c r="Q2764">
        <f>VLOOKUP(Table58[[#This Row],[CONTROLN]],vlookup_table[],7,FALSE)</f>
        <v>15</v>
      </c>
      <c r="R2764">
        <f t="shared" si="129"/>
        <v>48</v>
      </c>
      <c r="S27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64" t="str">
        <f>IF(Table58[[#This Row],[GENDER]]="M","Hombre","Mujer")</f>
        <v>Mujer</v>
      </c>
      <c r="U2764" t="str">
        <f>_xlfn.CONCAT(Table58[[#This Row],[STATE]]," ", Table58[[#This Row],[DOMAIN]])</f>
        <v>FL S2</v>
      </c>
      <c r="V2764" s="2">
        <f t="shared" ca="1" si="130"/>
        <v>45915</v>
      </c>
      <c r="W2764" s="3">
        <f t="shared" ca="1" si="131"/>
        <v>45915.408431249998</v>
      </c>
      <c r="X2764">
        <f>ROUND(Table58[[#This Row],[AVGGIFT]],1)</f>
        <v>14</v>
      </c>
    </row>
    <row r="2765" spans="1:24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  <c r="N2765">
        <f>VLOOKUP(Table58[[#This Row],[CONTROLN]],vlookup_table[],2,FALSE)</f>
        <v>2</v>
      </c>
      <c r="O2765">
        <f>VLOOKUP(Table58[[#This Row],[CONTROLN]],vlookup_table[],4,FALSE)</f>
        <v>4601</v>
      </c>
      <c r="P2765" t="str">
        <f>VLOOKUP(Table58[[#This Row],[CONTROLN]],vlookup_table[],5,FALSE)</f>
        <v>S3</v>
      </c>
      <c r="Q2765">
        <f>VLOOKUP(Table58[[#This Row],[CONTROLN]],vlookup_table[],7,FALSE)</f>
        <v>15</v>
      </c>
      <c r="R2765">
        <f t="shared" si="129"/>
        <v>51</v>
      </c>
      <c r="S27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65" t="str">
        <f>IF(Table58[[#This Row],[GENDER]]="M","Hombre","Mujer")</f>
        <v>Mujer</v>
      </c>
      <c r="U2765" t="str">
        <f>_xlfn.CONCAT(Table58[[#This Row],[STATE]]," ", Table58[[#This Row],[DOMAIN]])</f>
        <v>CO S3</v>
      </c>
      <c r="V2765" s="2">
        <f t="shared" ca="1" si="130"/>
        <v>45915</v>
      </c>
      <c r="W2765" s="3">
        <f t="shared" ca="1" si="131"/>
        <v>45915.408431249998</v>
      </c>
      <c r="X2765">
        <f>ROUND(Table58[[#This Row],[AVGGIFT]],1)</f>
        <v>9</v>
      </c>
    </row>
    <row r="2766" spans="1:24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  <c r="N2766">
        <f>VLOOKUP(Table58[[#This Row],[CONTROLN]],vlookup_table[],2,FALSE)</f>
        <v>0</v>
      </c>
      <c r="O2766">
        <f>VLOOKUP(Table58[[#This Row],[CONTROLN]],vlookup_table[],4,FALSE)</f>
        <v>4607</v>
      </c>
      <c r="P2766" t="str">
        <f>VLOOKUP(Table58[[#This Row],[CONTROLN]],vlookup_table[],5,FALSE)</f>
        <v>U4</v>
      </c>
      <c r="Q2766">
        <f>VLOOKUP(Table58[[#This Row],[CONTROLN]],vlookup_table[],7,FALSE)</f>
        <v>6</v>
      </c>
      <c r="R2766">
        <f t="shared" si="129"/>
        <v>50</v>
      </c>
      <c r="S27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66" t="str">
        <f>IF(Table58[[#This Row],[GENDER]]="M","Hombre","Mujer")</f>
        <v>Mujer</v>
      </c>
      <c r="U2766" t="str">
        <f>_xlfn.CONCAT(Table58[[#This Row],[STATE]]," ", Table58[[#This Row],[DOMAIN]])</f>
        <v>CA U4</v>
      </c>
      <c r="V2766" s="2">
        <f t="shared" ca="1" si="130"/>
        <v>45915</v>
      </c>
      <c r="W2766" s="3">
        <f t="shared" ca="1" si="131"/>
        <v>45915.408431249998</v>
      </c>
      <c r="X2766">
        <f>ROUND(Table58[[#This Row],[AVGGIFT]],1)</f>
        <v>5.9</v>
      </c>
    </row>
    <row r="2767" spans="1:24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  <c r="N2767">
        <f>VLOOKUP(Table58[[#This Row],[CONTROLN]],vlookup_table[],2,FALSE)</f>
        <v>0</v>
      </c>
      <c r="O2767">
        <f>VLOOKUP(Table58[[#This Row],[CONTROLN]],vlookup_table[],4,FALSE)</f>
        <v>0</v>
      </c>
      <c r="P2767" t="str">
        <f>VLOOKUP(Table58[[#This Row],[CONTROLN]],vlookup_table[],5,FALSE)</f>
        <v>C2</v>
      </c>
      <c r="Q2767">
        <f>VLOOKUP(Table58[[#This Row],[CONTROLN]],vlookup_table[],7,FALSE)</f>
        <v>15</v>
      </c>
      <c r="R2767" t="str">
        <f t="shared" si="129"/>
        <v/>
      </c>
      <c r="S27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67" t="str">
        <f>IF(Table58[[#This Row],[GENDER]]="M","Hombre","Mujer")</f>
        <v>Mujer</v>
      </c>
      <c r="U2767" t="str">
        <f>_xlfn.CONCAT(Table58[[#This Row],[STATE]]," ", Table58[[#This Row],[DOMAIN]])</f>
        <v>FL C2</v>
      </c>
      <c r="V2767" s="2">
        <f t="shared" ca="1" si="130"/>
        <v>45915</v>
      </c>
      <c r="W2767" s="3">
        <f t="shared" ca="1" si="131"/>
        <v>45915.408431249998</v>
      </c>
      <c r="X2767">
        <f>ROUND(Table58[[#This Row],[AVGGIFT]],1)</f>
        <v>15.4</v>
      </c>
    </row>
    <row r="2768" spans="1:24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  <c r="N2768">
        <f>VLOOKUP(Table58[[#This Row],[CONTROLN]],vlookup_table[],2,FALSE)</f>
        <v>2</v>
      </c>
      <c r="O2768">
        <f>VLOOKUP(Table58[[#This Row],[CONTROLN]],vlookup_table[],4,FALSE)</f>
        <v>3211</v>
      </c>
      <c r="P2768" t="str">
        <f>VLOOKUP(Table58[[#This Row],[CONTROLN]],vlookup_table[],5,FALSE)</f>
        <v>C2</v>
      </c>
      <c r="Q2768">
        <f>VLOOKUP(Table58[[#This Row],[CONTROLN]],vlookup_table[],7,FALSE)</f>
        <v>5</v>
      </c>
      <c r="R2768">
        <f t="shared" si="129"/>
        <v>64</v>
      </c>
      <c r="S27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68" t="str">
        <f>IF(Table58[[#This Row],[GENDER]]="M","Hombre","Mujer")</f>
        <v>Hombre</v>
      </c>
      <c r="U2768" t="str">
        <f>_xlfn.CONCAT(Table58[[#This Row],[STATE]]," ", Table58[[#This Row],[DOMAIN]])</f>
        <v>TX C2</v>
      </c>
      <c r="V2768" s="2">
        <f t="shared" ca="1" si="130"/>
        <v>45915</v>
      </c>
      <c r="W2768" s="3">
        <f t="shared" ca="1" si="131"/>
        <v>45915.408431249998</v>
      </c>
      <c r="X2768">
        <f>ROUND(Table58[[#This Row],[AVGGIFT]],1)</f>
        <v>4.7</v>
      </c>
    </row>
    <row r="2769" spans="1:24" x14ac:dyDescent="0.35">
      <c r="A2769">
        <v>188913</v>
      </c>
      <c r="B2769" t="s">
        <v>56</v>
      </c>
      <c r="C2769" t="s">
        <v>17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  <c r="N2769">
        <f>VLOOKUP(Table58[[#This Row],[CONTROLN]],vlookup_table[],2,FALSE)</f>
        <v>0</v>
      </c>
      <c r="O2769">
        <f>VLOOKUP(Table58[[#This Row],[CONTROLN]],vlookup_table[],4,FALSE)</f>
        <v>0</v>
      </c>
      <c r="P2769" t="str">
        <f>VLOOKUP(Table58[[#This Row],[CONTROLN]],vlookup_table[],5,FALSE)</f>
        <v>S2</v>
      </c>
      <c r="Q2769">
        <f>VLOOKUP(Table58[[#This Row],[CONTROLN]],vlookup_table[],7,FALSE)</f>
        <v>20</v>
      </c>
      <c r="R2769" t="str">
        <f t="shared" si="129"/>
        <v/>
      </c>
      <c r="S27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69" t="str">
        <f>IF(Table58[[#This Row],[GENDER]]="M","Hombre","Mujer")</f>
        <v>Mujer</v>
      </c>
      <c r="U2769" t="str">
        <f>_xlfn.CONCAT(Table58[[#This Row],[STATE]]," ", Table58[[#This Row],[DOMAIN]])</f>
        <v>AZ S2</v>
      </c>
      <c r="V2769" s="2">
        <f t="shared" ca="1" si="130"/>
        <v>45915</v>
      </c>
      <c r="W2769" s="3">
        <f t="shared" ca="1" si="131"/>
        <v>45915.408431249998</v>
      </c>
      <c r="X2769">
        <f>ROUND(Table58[[#This Row],[AVGGIFT]],1)</f>
        <v>13.7</v>
      </c>
    </row>
    <row r="2770" spans="1:24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  <c r="N2770">
        <f>VLOOKUP(Table58[[#This Row],[CONTROLN]],vlookup_table[],2,FALSE)</f>
        <v>2</v>
      </c>
      <c r="O2770">
        <f>VLOOKUP(Table58[[#This Row],[CONTROLN]],vlookup_table[],4,FALSE)</f>
        <v>5810</v>
      </c>
      <c r="P2770" t="str">
        <f>VLOOKUP(Table58[[#This Row],[CONTROLN]],vlookup_table[],5,FALSE)</f>
        <v>T2</v>
      </c>
      <c r="Q2770">
        <f>VLOOKUP(Table58[[#This Row],[CONTROLN]],vlookup_table[],7,FALSE)</f>
        <v>10</v>
      </c>
      <c r="R2770">
        <f t="shared" si="129"/>
        <v>38</v>
      </c>
      <c r="S27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70" t="str">
        <f>IF(Table58[[#This Row],[GENDER]]="M","Hombre","Mujer")</f>
        <v>Hombre</v>
      </c>
      <c r="U2770" t="str">
        <f>_xlfn.CONCAT(Table58[[#This Row],[STATE]]," ", Table58[[#This Row],[DOMAIN]])</f>
        <v>IL T2</v>
      </c>
      <c r="V2770" s="2">
        <f t="shared" ca="1" si="130"/>
        <v>45915</v>
      </c>
      <c r="W2770" s="3">
        <f t="shared" ca="1" si="131"/>
        <v>45915.408431249998</v>
      </c>
      <c r="X2770">
        <f>ROUND(Table58[[#This Row],[AVGGIFT]],1)</f>
        <v>7.9</v>
      </c>
    </row>
    <row r="2771" spans="1:24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  <c r="N2771">
        <f>VLOOKUP(Table58[[#This Row],[CONTROLN]],vlookup_table[],2,FALSE)</f>
        <v>0</v>
      </c>
      <c r="O2771">
        <f>VLOOKUP(Table58[[#This Row],[CONTROLN]],vlookup_table[],4,FALSE)</f>
        <v>4604</v>
      </c>
      <c r="P2771" t="str">
        <f>VLOOKUP(Table58[[#This Row],[CONTROLN]],vlookup_table[],5,FALSE)</f>
        <v>S1</v>
      </c>
      <c r="Q2771">
        <f>VLOOKUP(Table58[[#This Row],[CONTROLN]],vlookup_table[],7,FALSE)</f>
        <v>15</v>
      </c>
      <c r="R2771">
        <f t="shared" si="129"/>
        <v>51</v>
      </c>
      <c r="S27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71" t="str">
        <f>IF(Table58[[#This Row],[GENDER]]="M","Hombre","Mujer")</f>
        <v>Hombre</v>
      </c>
      <c r="U2771" t="str">
        <f>_xlfn.CONCAT(Table58[[#This Row],[STATE]]," ", Table58[[#This Row],[DOMAIN]])</f>
        <v>SC S1</v>
      </c>
      <c r="V2771" s="2">
        <f t="shared" ca="1" si="130"/>
        <v>45915</v>
      </c>
      <c r="W2771" s="3">
        <f t="shared" ca="1" si="131"/>
        <v>45915.408431249998</v>
      </c>
      <c r="X2771">
        <f>ROUND(Table58[[#This Row],[AVGGIFT]],1)</f>
        <v>13.2</v>
      </c>
    </row>
    <row r="2772" spans="1:24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  <c r="N2772">
        <f>VLOOKUP(Table58[[#This Row],[CONTROLN]],vlookup_table[],2,FALSE)</f>
        <v>28</v>
      </c>
      <c r="O2772">
        <f>VLOOKUP(Table58[[#This Row],[CONTROLN]],vlookup_table[],4,FALSE)</f>
        <v>5801</v>
      </c>
      <c r="P2772" t="str">
        <f>VLOOKUP(Table58[[#This Row],[CONTROLN]],vlookup_table[],5,FALSE)</f>
        <v>U1</v>
      </c>
      <c r="Q2772">
        <f>VLOOKUP(Table58[[#This Row],[CONTROLN]],vlookup_table[],7,FALSE)</f>
        <v>17</v>
      </c>
      <c r="R2772">
        <f t="shared" si="129"/>
        <v>39</v>
      </c>
      <c r="S27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72" t="str">
        <f>IF(Table58[[#This Row],[GENDER]]="M","Hombre","Mujer")</f>
        <v>Mujer</v>
      </c>
      <c r="U2772" t="str">
        <f>_xlfn.CONCAT(Table58[[#This Row],[STATE]]," ", Table58[[#This Row],[DOMAIN]])</f>
        <v>CA U1</v>
      </c>
      <c r="V2772" s="2">
        <f t="shared" ca="1" si="130"/>
        <v>45915</v>
      </c>
      <c r="W2772" s="3">
        <f t="shared" ca="1" si="131"/>
        <v>45915.408431249998</v>
      </c>
      <c r="X2772">
        <f>ROUND(Table58[[#This Row],[AVGGIFT]],1)</f>
        <v>15.5</v>
      </c>
    </row>
    <row r="2773" spans="1:24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  <c r="N2773">
        <f>VLOOKUP(Table58[[#This Row],[CONTROLN]],vlookup_table[],2,FALSE)</f>
        <v>0</v>
      </c>
      <c r="O2773">
        <f>VLOOKUP(Table58[[#This Row],[CONTROLN]],vlookup_table[],4,FALSE)</f>
        <v>3104</v>
      </c>
      <c r="P2773" t="str">
        <f>VLOOKUP(Table58[[#This Row],[CONTROLN]],vlookup_table[],5,FALSE)</f>
        <v>R3</v>
      </c>
      <c r="Q2773">
        <f>VLOOKUP(Table58[[#This Row],[CONTROLN]],vlookup_table[],7,FALSE)</f>
        <v>13</v>
      </c>
      <c r="R2773">
        <f t="shared" si="129"/>
        <v>66</v>
      </c>
      <c r="S27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73" t="str">
        <f>IF(Table58[[#This Row],[GENDER]]="M","Hombre","Mujer")</f>
        <v>Mujer</v>
      </c>
      <c r="U2773" t="str">
        <f>_xlfn.CONCAT(Table58[[#This Row],[STATE]]," ", Table58[[#This Row],[DOMAIN]])</f>
        <v>KS R3</v>
      </c>
      <c r="V2773" s="2">
        <f t="shared" ca="1" si="130"/>
        <v>45915</v>
      </c>
      <c r="W2773" s="3">
        <f t="shared" ca="1" si="131"/>
        <v>45915.408431249998</v>
      </c>
      <c r="X2773">
        <f>ROUND(Table58[[#This Row],[AVGGIFT]],1)</f>
        <v>9.9</v>
      </c>
    </row>
    <row r="2774" spans="1:24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  <c r="N2774">
        <f>VLOOKUP(Table58[[#This Row],[CONTROLN]],vlookup_table[],2,FALSE)</f>
        <v>0</v>
      </c>
      <c r="O2774">
        <f>VLOOKUP(Table58[[#This Row],[CONTROLN]],vlookup_table[],4,FALSE)</f>
        <v>3203</v>
      </c>
      <c r="P2774" t="str">
        <f>VLOOKUP(Table58[[#This Row],[CONTROLN]],vlookup_table[],5,FALSE)</f>
        <v>R3</v>
      </c>
      <c r="Q2774">
        <f>VLOOKUP(Table58[[#This Row],[CONTROLN]],vlookup_table[],7,FALSE)</f>
        <v>4</v>
      </c>
      <c r="R2774">
        <f t="shared" si="129"/>
        <v>65</v>
      </c>
      <c r="S27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74" t="str">
        <f>IF(Table58[[#This Row],[GENDER]]="M","Hombre","Mujer")</f>
        <v>Mujer</v>
      </c>
      <c r="U2774" t="str">
        <f>_xlfn.CONCAT(Table58[[#This Row],[STATE]]," ", Table58[[#This Row],[DOMAIN]])</f>
        <v>KS R3</v>
      </c>
      <c r="V2774" s="2">
        <f t="shared" ca="1" si="130"/>
        <v>45915</v>
      </c>
      <c r="W2774" s="3">
        <f t="shared" ca="1" si="131"/>
        <v>45915.408431249998</v>
      </c>
      <c r="X2774">
        <f>ROUND(Table58[[#This Row],[AVGGIFT]],1)</f>
        <v>5</v>
      </c>
    </row>
    <row r="2775" spans="1:24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  <c r="N2775">
        <f>VLOOKUP(Table58[[#This Row],[CONTROLN]],vlookup_table[],2,FALSE)</f>
        <v>0</v>
      </c>
      <c r="O2775">
        <f>VLOOKUP(Table58[[#This Row],[CONTROLN]],vlookup_table[],4,FALSE)</f>
        <v>3610</v>
      </c>
      <c r="P2775" t="str">
        <f>VLOOKUP(Table58[[#This Row],[CONTROLN]],vlookup_table[],5,FALSE)</f>
        <v>C1</v>
      </c>
      <c r="Q2775">
        <f>VLOOKUP(Table58[[#This Row],[CONTROLN]],vlookup_table[],7,FALSE)</f>
        <v>12</v>
      </c>
      <c r="R2775">
        <f t="shared" si="129"/>
        <v>60</v>
      </c>
      <c r="S27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75" t="str">
        <f>IF(Table58[[#This Row],[GENDER]]="M","Hombre","Mujer")</f>
        <v>Mujer</v>
      </c>
      <c r="U2775" t="str">
        <f>_xlfn.CONCAT(Table58[[#This Row],[STATE]]," ", Table58[[#This Row],[DOMAIN]])</f>
        <v>CA C1</v>
      </c>
      <c r="V2775" s="2">
        <f t="shared" ca="1" si="130"/>
        <v>45915</v>
      </c>
      <c r="W2775" s="3">
        <f t="shared" ca="1" si="131"/>
        <v>45915.408431249998</v>
      </c>
      <c r="X2775">
        <f>ROUND(Table58[[#This Row],[AVGGIFT]],1)</f>
        <v>9.6</v>
      </c>
    </row>
    <row r="2776" spans="1:24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  <c r="N2776">
        <f>VLOOKUP(Table58[[#This Row],[CONTROLN]],vlookup_table[],2,FALSE)</f>
        <v>0</v>
      </c>
      <c r="O2776">
        <f>VLOOKUP(Table58[[#This Row],[CONTROLN]],vlookup_table[],4,FALSE)</f>
        <v>0</v>
      </c>
      <c r="P2776" t="str">
        <f>VLOOKUP(Table58[[#This Row],[CONTROLN]],vlookup_table[],5,FALSE)</f>
        <v>R2</v>
      </c>
      <c r="Q2776">
        <f>VLOOKUP(Table58[[#This Row],[CONTROLN]],vlookup_table[],7,FALSE)</f>
        <v>10</v>
      </c>
      <c r="R2776" t="str">
        <f t="shared" si="129"/>
        <v/>
      </c>
      <c r="S27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76" t="str">
        <f>IF(Table58[[#This Row],[GENDER]]="M","Hombre","Mujer")</f>
        <v>Hombre</v>
      </c>
      <c r="U2776" t="str">
        <f>_xlfn.CONCAT(Table58[[#This Row],[STATE]]," ", Table58[[#This Row],[DOMAIN]])</f>
        <v>CO R2</v>
      </c>
      <c r="V2776" s="2">
        <f t="shared" ca="1" si="130"/>
        <v>45915</v>
      </c>
      <c r="W2776" s="3">
        <f t="shared" ca="1" si="131"/>
        <v>45915.408431249998</v>
      </c>
      <c r="X2776">
        <f>ROUND(Table58[[#This Row],[AVGGIFT]],1)</f>
        <v>6.1</v>
      </c>
    </row>
    <row r="2777" spans="1:24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  <c r="N2777">
        <f>VLOOKUP(Table58[[#This Row],[CONTROLN]],vlookup_table[],2,FALSE)</f>
        <v>1</v>
      </c>
      <c r="O2777">
        <f>VLOOKUP(Table58[[#This Row],[CONTROLN]],vlookup_table[],4,FALSE)</f>
        <v>4406</v>
      </c>
      <c r="P2777" t="str">
        <f>VLOOKUP(Table58[[#This Row],[CONTROLN]],vlookup_table[],5,FALSE)</f>
        <v>U1</v>
      </c>
      <c r="Q2777">
        <f>VLOOKUP(Table58[[#This Row],[CONTROLN]],vlookup_table[],7,FALSE)</f>
        <v>45</v>
      </c>
      <c r="R2777">
        <f t="shared" si="129"/>
        <v>53</v>
      </c>
      <c r="S27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77" t="str">
        <f>IF(Table58[[#This Row],[GENDER]]="M","Hombre","Mujer")</f>
        <v>Hombre</v>
      </c>
      <c r="U2777" t="str">
        <f>_xlfn.CONCAT(Table58[[#This Row],[STATE]]," ", Table58[[#This Row],[DOMAIN]])</f>
        <v>CA U1</v>
      </c>
      <c r="V2777" s="2">
        <f t="shared" ca="1" si="130"/>
        <v>45915</v>
      </c>
      <c r="W2777" s="3">
        <f t="shared" ca="1" si="131"/>
        <v>45915.408431249998</v>
      </c>
      <c r="X2777">
        <f>ROUND(Table58[[#This Row],[AVGGIFT]],1)</f>
        <v>20.8</v>
      </c>
    </row>
    <row r="2778" spans="1:24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  <c r="N2778">
        <f>VLOOKUP(Table58[[#This Row],[CONTROLN]],vlookup_table[],2,FALSE)</f>
        <v>1</v>
      </c>
      <c r="O2778">
        <f>VLOOKUP(Table58[[#This Row],[CONTROLN]],vlookup_table[],4,FALSE)</f>
        <v>4703</v>
      </c>
      <c r="P2778" t="str">
        <f>VLOOKUP(Table58[[#This Row],[CONTROLN]],vlookup_table[],5,FALSE)</f>
        <v>S2</v>
      </c>
      <c r="Q2778">
        <f>VLOOKUP(Table58[[#This Row],[CONTROLN]],vlookup_table[],7,FALSE)</f>
        <v>6</v>
      </c>
      <c r="R2778">
        <f t="shared" si="129"/>
        <v>50</v>
      </c>
      <c r="S27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78" t="str">
        <f>IF(Table58[[#This Row],[GENDER]]="M","Hombre","Mujer")</f>
        <v>Hombre</v>
      </c>
      <c r="U2778" t="str">
        <f>_xlfn.CONCAT(Table58[[#This Row],[STATE]]," ", Table58[[#This Row],[DOMAIN]])</f>
        <v>IL S2</v>
      </c>
      <c r="V2778" s="2">
        <f t="shared" ca="1" si="130"/>
        <v>45915</v>
      </c>
      <c r="W2778" s="3">
        <f t="shared" ca="1" si="131"/>
        <v>45915.408431249998</v>
      </c>
      <c r="X2778">
        <f>ROUND(Table58[[#This Row],[AVGGIFT]],1)</f>
        <v>6.3</v>
      </c>
    </row>
    <row r="2779" spans="1:24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  <c r="N2779">
        <f>VLOOKUP(Table58[[#This Row],[CONTROLN]],vlookup_table[],2,FALSE)</f>
        <v>0</v>
      </c>
      <c r="O2779">
        <f>VLOOKUP(Table58[[#This Row],[CONTROLN]],vlookup_table[],4,FALSE)</f>
        <v>3501</v>
      </c>
      <c r="P2779" t="str">
        <f>VLOOKUP(Table58[[#This Row],[CONTROLN]],vlookup_table[],5,FALSE)</f>
        <v>U1</v>
      </c>
      <c r="Q2779">
        <f>VLOOKUP(Table58[[#This Row],[CONTROLN]],vlookup_table[],7,FALSE)</f>
        <v>16</v>
      </c>
      <c r="R2779">
        <f t="shared" si="129"/>
        <v>62</v>
      </c>
      <c r="S27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79" t="str">
        <f>IF(Table58[[#This Row],[GENDER]]="M","Hombre","Mujer")</f>
        <v>Mujer</v>
      </c>
      <c r="U2779" t="str">
        <f>_xlfn.CONCAT(Table58[[#This Row],[STATE]]," ", Table58[[#This Row],[DOMAIN]])</f>
        <v>CA U1</v>
      </c>
      <c r="V2779" s="2">
        <f t="shared" ca="1" si="130"/>
        <v>45915</v>
      </c>
      <c r="W2779" s="3">
        <f t="shared" ca="1" si="131"/>
        <v>45915.408431249998</v>
      </c>
      <c r="X2779">
        <f>ROUND(Table58[[#This Row],[AVGGIFT]],1)</f>
        <v>11</v>
      </c>
    </row>
    <row r="2780" spans="1:24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  <c r="N2780">
        <f>VLOOKUP(Table58[[#This Row],[CONTROLN]],vlookup_table[],2,FALSE)</f>
        <v>2</v>
      </c>
      <c r="O2780">
        <f>VLOOKUP(Table58[[#This Row],[CONTROLN]],vlookup_table[],4,FALSE)</f>
        <v>0</v>
      </c>
      <c r="P2780" t="str">
        <f>VLOOKUP(Table58[[#This Row],[CONTROLN]],vlookup_table[],5,FALSE)</f>
        <v>T1</v>
      </c>
      <c r="Q2780">
        <f>VLOOKUP(Table58[[#This Row],[CONTROLN]],vlookup_table[],7,FALSE)</f>
        <v>20</v>
      </c>
      <c r="R2780" t="str">
        <f t="shared" si="129"/>
        <v/>
      </c>
      <c r="S27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80" t="str">
        <f>IF(Table58[[#This Row],[GENDER]]="M","Hombre","Mujer")</f>
        <v>Hombre</v>
      </c>
      <c r="U2780" t="str">
        <f>_xlfn.CONCAT(Table58[[#This Row],[STATE]]," ", Table58[[#This Row],[DOMAIN]])</f>
        <v>CA T1</v>
      </c>
      <c r="V2780" s="2">
        <f t="shared" ca="1" si="130"/>
        <v>45915</v>
      </c>
      <c r="W2780" s="3">
        <f t="shared" ca="1" si="131"/>
        <v>45915.408431249998</v>
      </c>
      <c r="X2780">
        <f>ROUND(Table58[[#This Row],[AVGGIFT]],1)</f>
        <v>15</v>
      </c>
    </row>
    <row r="2781" spans="1:24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  <c r="N2781">
        <f>VLOOKUP(Table58[[#This Row],[CONTROLN]],vlookup_table[],2,FALSE)</f>
        <v>0</v>
      </c>
      <c r="O2781">
        <f>VLOOKUP(Table58[[#This Row],[CONTROLN]],vlookup_table[],4,FALSE)</f>
        <v>4301</v>
      </c>
      <c r="P2781" t="str">
        <f>VLOOKUP(Table58[[#This Row],[CONTROLN]],vlookup_table[],5,FALSE)</f>
        <v>T2</v>
      </c>
      <c r="Q2781">
        <f>VLOOKUP(Table58[[#This Row],[CONTROLN]],vlookup_table[],7,FALSE)</f>
        <v>18</v>
      </c>
      <c r="R2781">
        <f t="shared" si="129"/>
        <v>54</v>
      </c>
      <c r="S27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81" t="str">
        <f>IF(Table58[[#This Row],[GENDER]]="M","Hombre","Mujer")</f>
        <v>Hombre</v>
      </c>
      <c r="U2781" t="str">
        <f>_xlfn.CONCAT(Table58[[#This Row],[STATE]]," ", Table58[[#This Row],[DOMAIN]])</f>
        <v>GA T2</v>
      </c>
      <c r="V2781" s="2">
        <f t="shared" ca="1" si="130"/>
        <v>45915</v>
      </c>
      <c r="W2781" s="3">
        <f t="shared" ca="1" si="131"/>
        <v>45915.408431249998</v>
      </c>
      <c r="X2781">
        <f>ROUND(Table58[[#This Row],[AVGGIFT]],1)</f>
        <v>9.6</v>
      </c>
    </row>
    <row r="2782" spans="1:24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  <c r="N2782">
        <f>VLOOKUP(Table58[[#This Row],[CONTROLN]],vlookup_table[],2,FALSE)</f>
        <v>2</v>
      </c>
      <c r="O2782">
        <f>VLOOKUP(Table58[[#This Row],[CONTROLN]],vlookup_table[],4,FALSE)</f>
        <v>0</v>
      </c>
      <c r="P2782" t="str">
        <f>VLOOKUP(Table58[[#This Row],[CONTROLN]],vlookup_table[],5,FALSE)</f>
        <v>R2</v>
      </c>
      <c r="Q2782">
        <f>VLOOKUP(Table58[[#This Row],[CONTROLN]],vlookup_table[],7,FALSE)</f>
        <v>3</v>
      </c>
      <c r="R2782" t="str">
        <f t="shared" si="129"/>
        <v/>
      </c>
      <c r="S27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82" t="str">
        <f>IF(Table58[[#This Row],[GENDER]]="M","Hombre","Mujer")</f>
        <v>Hombre</v>
      </c>
      <c r="U2782" t="str">
        <f>_xlfn.CONCAT(Table58[[#This Row],[STATE]]," ", Table58[[#This Row],[DOMAIN]])</f>
        <v>SD R2</v>
      </c>
      <c r="V2782" s="2">
        <f t="shared" ca="1" si="130"/>
        <v>45915</v>
      </c>
      <c r="W2782" s="3">
        <f t="shared" ca="1" si="131"/>
        <v>45915.408431249998</v>
      </c>
      <c r="X2782">
        <f>ROUND(Table58[[#This Row],[AVGGIFT]],1)</f>
        <v>6.9</v>
      </c>
    </row>
    <row r="2783" spans="1:24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  <c r="N2783">
        <f>VLOOKUP(Table58[[#This Row],[CONTROLN]],vlookup_table[],2,FALSE)</f>
        <v>28</v>
      </c>
      <c r="O2783">
        <f>VLOOKUP(Table58[[#This Row],[CONTROLN]],vlookup_table[],4,FALSE)</f>
        <v>4706</v>
      </c>
      <c r="P2783" t="str">
        <f>VLOOKUP(Table58[[#This Row],[CONTROLN]],vlookup_table[],5,FALSE)</f>
        <v>S2</v>
      </c>
      <c r="Q2783">
        <f>VLOOKUP(Table58[[#This Row],[CONTROLN]],vlookup_table[],7,FALSE)</f>
        <v>25</v>
      </c>
      <c r="R2783">
        <f t="shared" si="129"/>
        <v>50</v>
      </c>
      <c r="S27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83" t="str">
        <f>IF(Table58[[#This Row],[GENDER]]="M","Hombre","Mujer")</f>
        <v>Mujer</v>
      </c>
      <c r="U2783" t="str">
        <f>_xlfn.CONCAT(Table58[[#This Row],[STATE]]," ", Table58[[#This Row],[DOMAIN]])</f>
        <v>TX S2</v>
      </c>
      <c r="V2783" s="2">
        <f t="shared" ca="1" si="130"/>
        <v>45915</v>
      </c>
      <c r="W2783" s="3">
        <f t="shared" ca="1" si="131"/>
        <v>45915.408431249998</v>
      </c>
      <c r="X2783">
        <f>ROUND(Table58[[#This Row],[AVGGIFT]],1)</f>
        <v>16.3</v>
      </c>
    </row>
    <row r="2784" spans="1:24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  <c r="N2784">
        <f>VLOOKUP(Table58[[#This Row],[CONTROLN]],vlookup_table[],2,FALSE)</f>
        <v>0</v>
      </c>
      <c r="O2784">
        <f>VLOOKUP(Table58[[#This Row],[CONTROLN]],vlookup_table[],4,FALSE)</f>
        <v>0</v>
      </c>
      <c r="P2784" t="str">
        <f>VLOOKUP(Table58[[#This Row],[CONTROLN]],vlookup_table[],5,FALSE)</f>
        <v>T2</v>
      </c>
      <c r="Q2784">
        <f>VLOOKUP(Table58[[#This Row],[CONTROLN]],vlookup_table[],7,FALSE)</f>
        <v>40</v>
      </c>
      <c r="R2784" t="str">
        <f t="shared" si="129"/>
        <v/>
      </c>
      <c r="S27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84" t="str">
        <f>IF(Table58[[#This Row],[GENDER]]="M","Hombre","Mujer")</f>
        <v>Hombre</v>
      </c>
      <c r="U2784" t="str">
        <f>_xlfn.CONCAT(Table58[[#This Row],[STATE]]," ", Table58[[#This Row],[DOMAIN]])</f>
        <v>CO T2</v>
      </c>
      <c r="V2784" s="2">
        <f t="shared" ca="1" si="130"/>
        <v>45915</v>
      </c>
      <c r="W2784" s="3">
        <f t="shared" ca="1" si="131"/>
        <v>45915.408431249998</v>
      </c>
      <c r="X2784">
        <f>ROUND(Table58[[#This Row],[AVGGIFT]],1)</f>
        <v>13.3</v>
      </c>
    </row>
    <row r="2785" spans="1:24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  <c r="N2785">
        <f>VLOOKUP(Table58[[#This Row],[CONTROLN]],vlookup_table[],2,FALSE)</f>
        <v>0</v>
      </c>
      <c r="O2785">
        <f>VLOOKUP(Table58[[#This Row],[CONTROLN]],vlookup_table[],4,FALSE)</f>
        <v>0</v>
      </c>
      <c r="P2785" t="str">
        <f>VLOOKUP(Table58[[#This Row],[CONTROLN]],vlookup_table[],5,FALSE)</f>
        <v>R2</v>
      </c>
      <c r="Q2785">
        <f>VLOOKUP(Table58[[#This Row],[CONTROLN]],vlookup_table[],7,FALSE)</f>
        <v>11</v>
      </c>
      <c r="R2785" t="str">
        <f t="shared" si="129"/>
        <v/>
      </c>
      <c r="S27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85" t="str">
        <f>IF(Table58[[#This Row],[GENDER]]="M","Hombre","Mujer")</f>
        <v>Hombre</v>
      </c>
      <c r="U2785" t="str">
        <f>_xlfn.CONCAT(Table58[[#This Row],[STATE]]," ", Table58[[#This Row],[DOMAIN]])</f>
        <v>GA R2</v>
      </c>
      <c r="V2785" s="2">
        <f t="shared" ca="1" si="130"/>
        <v>45915</v>
      </c>
      <c r="W2785" s="3">
        <f t="shared" ca="1" si="131"/>
        <v>45915.408431249998</v>
      </c>
      <c r="X2785">
        <f>ROUND(Table58[[#This Row],[AVGGIFT]],1)</f>
        <v>6.3</v>
      </c>
    </row>
    <row r="2786" spans="1:24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  <c r="N2786">
        <f>VLOOKUP(Table58[[#This Row],[CONTROLN]],vlookup_table[],2,FALSE)</f>
        <v>28</v>
      </c>
      <c r="O2786">
        <f>VLOOKUP(Table58[[#This Row],[CONTROLN]],vlookup_table[],4,FALSE)</f>
        <v>4301</v>
      </c>
      <c r="P2786" t="str">
        <f>VLOOKUP(Table58[[#This Row],[CONTROLN]],vlookup_table[],5,FALSE)</f>
        <v>T1</v>
      </c>
      <c r="Q2786">
        <f>VLOOKUP(Table58[[#This Row],[CONTROLN]],vlookup_table[],7,FALSE)</f>
        <v>15</v>
      </c>
      <c r="R2786">
        <f t="shared" si="129"/>
        <v>54</v>
      </c>
      <c r="S27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86" t="str">
        <f>IF(Table58[[#This Row],[GENDER]]="M","Hombre","Mujer")</f>
        <v>Mujer</v>
      </c>
      <c r="U2786" t="str">
        <f>_xlfn.CONCAT(Table58[[#This Row],[STATE]]," ", Table58[[#This Row],[DOMAIN]])</f>
        <v>TX T1</v>
      </c>
      <c r="V2786" s="2">
        <f t="shared" ca="1" si="130"/>
        <v>45915</v>
      </c>
      <c r="W2786" s="3">
        <f t="shared" ca="1" si="131"/>
        <v>45915.408431249998</v>
      </c>
      <c r="X2786">
        <f>ROUND(Table58[[#This Row],[AVGGIFT]],1)</f>
        <v>17.100000000000001</v>
      </c>
    </row>
    <row r="2787" spans="1:24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  <c r="N2787">
        <f>VLOOKUP(Table58[[#This Row],[CONTROLN]],vlookup_table[],2,FALSE)</f>
        <v>0</v>
      </c>
      <c r="O2787">
        <f>VLOOKUP(Table58[[#This Row],[CONTROLN]],vlookup_table[],4,FALSE)</f>
        <v>6201</v>
      </c>
      <c r="P2787" t="str">
        <f>VLOOKUP(Table58[[#This Row],[CONTROLN]],vlookup_table[],5,FALSE)</f>
        <v>T1</v>
      </c>
      <c r="Q2787">
        <f>VLOOKUP(Table58[[#This Row],[CONTROLN]],vlookup_table[],7,FALSE)</f>
        <v>14</v>
      </c>
      <c r="R2787">
        <f t="shared" si="129"/>
        <v>35</v>
      </c>
      <c r="S27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87" t="str">
        <f>IF(Table58[[#This Row],[GENDER]]="M","Hombre","Mujer")</f>
        <v>Mujer</v>
      </c>
      <c r="U2787" t="str">
        <f>_xlfn.CONCAT(Table58[[#This Row],[STATE]]," ", Table58[[#This Row],[DOMAIN]])</f>
        <v>CA T1</v>
      </c>
      <c r="V2787" s="2">
        <f t="shared" ca="1" si="130"/>
        <v>45915</v>
      </c>
      <c r="W2787" s="3">
        <f t="shared" ca="1" si="131"/>
        <v>45915.408431249998</v>
      </c>
      <c r="X2787">
        <f>ROUND(Table58[[#This Row],[AVGGIFT]],1)</f>
        <v>9.6</v>
      </c>
    </row>
    <row r="2788" spans="1:24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  <c r="N2788">
        <f>VLOOKUP(Table58[[#This Row],[CONTROLN]],vlookup_table[],2,FALSE)</f>
        <v>0</v>
      </c>
      <c r="O2788">
        <f>VLOOKUP(Table58[[#This Row],[CONTROLN]],vlookup_table[],4,FALSE)</f>
        <v>0</v>
      </c>
      <c r="P2788" t="str">
        <f>VLOOKUP(Table58[[#This Row],[CONTROLN]],vlookup_table[],5,FALSE)</f>
        <v>U3</v>
      </c>
      <c r="Q2788">
        <f>VLOOKUP(Table58[[#This Row],[CONTROLN]],vlookup_table[],7,FALSE)</f>
        <v>10</v>
      </c>
      <c r="R2788" t="str">
        <f t="shared" si="129"/>
        <v/>
      </c>
      <c r="S27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788" t="str">
        <f>IF(Table58[[#This Row],[GENDER]]="M","Hombre","Mujer")</f>
        <v>Mujer</v>
      </c>
      <c r="U2788" t="str">
        <f>_xlfn.CONCAT(Table58[[#This Row],[STATE]]," ", Table58[[#This Row],[DOMAIN]])</f>
        <v>FL U3</v>
      </c>
      <c r="V2788" s="2">
        <f t="shared" ca="1" si="130"/>
        <v>45915</v>
      </c>
      <c r="W2788" s="3">
        <f t="shared" ca="1" si="131"/>
        <v>45915.408431249998</v>
      </c>
      <c r="X2788">
        <f>ROUND(Table58[[#This Row],[AVGGIFT]],1)</f>
        <v>6.8</v>
      </c>
    </row>
    <row r="2789" spans="1:24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  <c r="N2789">
        <f>VLOOKUP(Table58[[#This Row],[CONTROLN]],vlookup_table[],2,FALSE)</f>
        <v>0</v>
      </c>
      <c r="O2789">
        <f>VLOOKUP(Table58[[#This Row],[CONTROLN]],vlookup_table[],4,FALSE)</f>
        <v>5912</v>
      </c>
      <c r="P2789" t="str">
        <f>VLOOKUP(Table58[[#This Row],[CONTROLN]],vlookup_table[],5,FALSE)</f>
        <v>S1</v>
      </c>
      <c r="Q2789">
        <f>VLOOKUP(Table58[[#This Row],[CONTROLN]],vlookup_table[],7,FALSE)</f>
        <v>25</v>
      </c>
      <c r="R2789">
        <f t="shared" si="129"/>
        <v>37</v>
      </c>
      <c r="S27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89" t="str">
        <f>IF(Table58[[#This Row],[GENDER]]="M","Hombre","Mujer")</f>
        <v>Mujer</v>
      </c>
      <c r="U2789" t="str">
        <f>_xlfn.CONCAT(Table58[[#This Row],[STATE]]," ", Table58[[#This Row],[DOMAIN]])</f>
        <v>CA S1</v>
      </c>
      <c r="V2789" s="2">
        <f t="shared" ca="1" si="130"/>
        <v>45915</v>
      </c>
      <c r="W2789" s="3">
        <f t="shared" ca="1" si="131"/>
        <v>45915.408431249998</v>
      </c>
      <c r="X2789">
        <f>ROUND(Table58[[#This Row],[AVGGIFT]],1)</f>
        <v>13.7</v>
      </c>
    </row>
    <row r="2790" spans="1:24" x14ac:dyDescent="0.35">
      <c r="A2790">
        <v>181382</v>
      </c>
      <c r="B2790" t="s">
        <v>41</v>
      </c>
      <c r="C2790" t="s">
        <v>14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  <c r="N2790">
        <f>VLOOKUP(Table58[[#This Row],[CONTROLN]],vlookup_table[],2,FALSE)</f>
        <v>2</v>
      </c>
      <c r="O2790">
        <f>VLOOKUP(Table58[[#This Row],[CONTROLN]],vlookup_table[],4,FALSE)</f>
        <v>0</v>
      </c>
      <c r="P2790" t="str">
        <f>VLOOKUP(Table58[[#This Row],[CONTROLN]],vlookup_table[],5,FALSE)</f>
        <v>R2</v>
      </c>
      <c r="Q2790">
        <f>VLOOKUP(Table58[[#This Row],[CONTROLN]],vlookup_table[],7,FALSE)</f>
        <v>12</v>
      </c>
      <c r="R2790" t="str">
        <f t="shared" si="129"/>
        <v/>
      </c>
      <c r="S27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90" t="str">
        <f>IF(Table58[[#This Row],[GENDER]]="M","Hombre","Mujer")</f>
        <v>Hombre</v>
      </c>
      <c r="U2790" t="str">
        <f>_xlfn.CONCAT(Table58[[#This Row],[STATE]]," ", Table58[[#This Row],[DOMAIN]])</f>
        <v>WA R2</v>
      </c>
      <c r="V2790" s="2">
        <f t="shared" ca="1" si="130"/>
        <v>45915</v>
      </c>
      <c r="W2790" s="3">
        <f t="shared" ca="1" si="131"/>
        <v>45915.408431249998</v>
      </c>
      <c r="X2790">
        <f>ROUND(Table58[[#This Row],[AVGGIFT]],1)</f>
        <v>8</v>
      </c>
    </row>
    <row r="2791" spans="1:24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  <c r="N2791">
        <f>VLOOKUP(Table58[[#This Row],[CONTROLN]],vlookup_table[],2,FALSE)</f>
        <v>2</v>
      </c>
      <c r="O2791">
        <f>VLOOKUP(Table58[[#This Row],[CONTROLN]],vlookup_table[],4,FALSE)</f>
        <v>2201</v>
      </c>
      <c r="P2791" t="str">
        <f>VLOOKUP(Table58[[#This Row],[CONTROLN]],vlookup_table[],5,FALSE)</f>
        <v>S1</v>
      </c>
      <c r="Q2791">
        <f>VLOOKUP(Table58[[#This Row],[CONTROLN]],vlookup_table[],7,FALSE)</f>
        <v>10</v>
      </c>
      <c r="R2791">
        <f t="shared" si="129"/>
        <v>75</v>
      </c>
      <c r="S27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91" t="str">
        <f>IF(Table58[[#This Row],[GENDER]]="M","Hombre","Mujer")</f>
        <v>Hombre</v>
      </c>
      <c r="U2791" t="str">
        <f>_xlfn.CONCAT(Table58[[#This Row],[STATE]]," ", Table58[[#This Row],[DOMAIN]])</f>
        <v>CA S1</v>
      </c>
      <c r="V2791" s="2">
        <f t="shared" ca="1" si="130"/>
        <v>45915</v>
      </c>
      <c r="W2791" s="3">
        <f t="shared" ca="1" si="131"/>
        <v>45915.408431249998</v>
      </c>
      <c r="X2791">
        <f>ROUND(Table58[[#This Row],[AVGGIFT]],1)</f>
        <v>8</v>
      </c>
    </row>
    <row r="2792" spans="1:24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  <c r="N2792">
        <f>VLOOKUP(Table58[[#This Row],[CONTROLN]],vlookup_table[],2,FALSE)</f>
        <v>1</v>
      </c>
      <c r="O2792">
        <f>VLOOKUP(Table58[[#This Row],[CONTROLN]],vlookup_table[],4,FALSE)</f>
        <v>5801</v>
      </c>
      <c r="P2792" t="str">
        <f>VLOOKUP(Table58[[#This Row],[CONTROLN]],vlookup_table[],5,FALSE)</f>
        <v>R2</v>
      </c>
      <c r="Q2792">
        <f>VLOOKUP(Table58[[#This Row],[CONTROLN]],vlookup_table[],7,FALSE)</f>
        <v>10</v>
      </c>
      <c r="R2792">
        <f t="shared" si="129"/>
        <v>39</v>
      </c>
      <c r="S27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92" t="str">
        <f>IF(Table58[[#This Row],[GENDER]]="M","Hombre","Mujer")</f>
        <v>Hombre</v>
      </c>
      <c r="U2792" t="str">
        <f>_xlfn.CONCAT(Table58[[#This Row],[STATE]]," ", Table58[[#This Row],[DOMAIN]])</f>
        <v>CA R2</v>
      </c>
      <c r="V2792" s="2">
        <f t="shared" ca="1" si="130"/>
        <v>45915</v>
      </c>
      <c r="W2792" s="3">
        <f t="shared" ca="1" si="131"/>
        <v>45915.408431249998</v>
      </c>
      <c r="X2792">
        <f>ROUND(Table58[[#This Row],[AVGGIFT]],1)</f>
        <v>11.2</v>
      </c>
    </row>
    <row r="2793" spans="1:24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  <c r="N2793">
        <f>VLOOKUP(Table58[[#This Row],[CONTROLN]],vlookup_table[],2,FALSE)</f>
        <v>0</v>
      </c>
      <c r="O2793">
        <f>VLOOKUP(Table58[[#This Row],[CONTROLN]],vlookup_table[],4,FALSE)</f>
        <v>0</v>
      </c>
      <c r="P2793" t="str">
        <f>VLOOKUP(Table58[[#This Row],[CONTROLN]],vlookup_table[],5,FALSE)</f>
        <v>S1</v>
      </c>
      <c r="Q2793">
        <f>VLOOKUP(Table58[[#This Row],[CONTROLN]],vlookup_table[],7,FALSE)</f>
        <v>20</v>
      </c>
      <c r="R2793" t="str">
        <f t="shared" si="129"/>
        <v/>
      </c>
      <c r="S27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93" t="str">
        <f>IF(Table58[[#This Row],[GENDER]]="M","Hombre","Mujer")</f>
        <v>Hombre</v>
      </c>
      <c r="U2793" t="str">
        <f>_xlfn.CONCAT(Table58[[#This Row],[STATE]]," ", Table58[[#This Row],[DOMAIN]])</f>
        <v>CA S1</v>
      </c>
      <c r="V2793" s="2">
        <f t="shared" ca="1" si="130"/>
        <v>45915</v>
      </c>
      <c r="W2793" s="3">
        <f t="shared" ca="1" si="131"/>
        <v>45915.408431249998</v>
      </c>
      <c r="X2793">
        <f>ROUND(Table58[[#This Row],[AVGGIFT]],1)</f>
        <v>20</v>
      </c>
    </row>
    <row r="2794" spans="1:24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  <c r="N2794">
        <f>VLOOKUP(Table58[[#This Row],[CONTROLN]],vlookup_table[],2,FALSE)</f>
        <v>0</v>
      </c>
      <c r="O2794">
        <f>VLOOKUP(Table58[[#This Row],[CONTROLN]],vlookup_table[],4,FALSE)</f>
        <v>5702</v>
      </c>
      <c r="P2794" t="str">
        <f>VLOOKUP(Table58[[#This Row],[CONTROLN]],vlookup_table[],5,FALSE)</f>
        <v>C1</v>
      </c>
      <c r="Q2794">
        <f>VLOOKUP(Table58[[#This Row],[CONTROLN]],vlookup_table[],7,FALSE)</f>
        <v>20</v>
      </c>
      <c r="R2794">
        <f t="shared" si="129"/>
        <v>40</v>
      </c>
      <c r="S27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94" t="str">
        <f>IF(Table58[[#This Row],[GENDER]]="M","Hombre","Mujer")</f>
        <v>Mujer</v>
      </c>
      <c r="U2794" t="str">
        <f>_xlfn.CONCAT(Table58[[#This Row],[STATE]]," ", Table58[[#This Row],[DOMAIN]])</f>
        <v>MO C1</v>
      </c>
      <c r="V2794" s="2">
        <f t="shared" ca="1" si="130"/>
        <v>45915</v>
      </c>
      <c r="W2794" s="3">
        <f t="shared" ca="1" si="131"/>
        <v>45915.408431249998</v>
      </c>
      <c r="X2794">
        <f>ROUND(Table58[[#This Row],[AVGGIFT]],1)</f>
        <v>10.8</v>
      </c>
    </row>
    <row r="2795" spans="1:24" x14ac:dyDescent="0.35">
      <c r="A2795">
        <v>132767</v>
      </c>
      <c r="B2795" t="s">
        <v>67</v>
      </c>
      <c r="C2795" t="s">
        <v>14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  <c r="N2795">
        <f>VLOOKUP(Table58[[#This Row],[CONTROLN]],vlookup_table[],2,FALSE)</f>
        <v>1</v>
      </c>
      <c r="O2795">
        <f>VLOOKUP(Table58[[#This Row],[CONTROLN]],vlookup_table[],4,FALSE)</f>
        <v>2001</v>
      </c>
      <c r="P2795" t="str">
        <f>VLOOKUP(Table58[[#This Row],[CONTROLN]],vlookup_table[],5,FALSE)</f>
        <v>C1</v>
      </c>
      <c r="Q2795">
        <f>VLOOKUP(Table58[[#This Row],[CONTROLN]],vlookup_table[],7,FALSE)</f>
        <v>15</v>
      </c>
      <c r="R2795">
        <f t="shared" si="129"/>
        <v>77</v>
      </c>
      <c r="S27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95" t="str">
        <f>IF(Table58[[#This Row],[GENDER]]="M","Hombre","Mujer")</f>
        <v>Hombre</v>
      </c>
      <c r="U2795" t="str">
        <f>_xlfn.CONCAT(Table58[[#This Row],[STATE]]," ", Table58[[#This Row],[DOMAIN]])</f>
        <v>WY C1</v>
      </c>
      <c r="V2795" s="2">
        <f t="shared" ca="1" si="130"/>
        <v>45915</v>
      </c>
      <c r="W2795" s="3">
        <f t="shared" ca="1" si="131"/>
        <v>45915.408431249998</v>
      </c>
      <c r="X2795">
        <f>ROUND(Table58[[#This Row],[AVGGIFT]],1)</f>
        <v>11.7</v>
      </c>
    </row>
    <row r="2796" spans="1:24" x14ac:dyDescent="0.35">
      <c r="A2796">
        <v>178334</v>
      </c>
      <c r="B2796" t="s">
        <v>41</v>
      </c>
      <c r="C2796" t="s">
        <v>109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  <c r="N2796">
        <f>VLOOKUP(Table58[[#This Row],[CONTROLN]],vlookup_table[],2,FALSE)</f>
        <v>0</v>
      </c>
      <c r="O2796">
        <f>VLOOKUP(Table58[[#This Row],[CONTROLN]],vlookup_table[],4,FALSE)</f>
        <v>2701</v>
      </c>
      <c r="P2796" t="str">
        <f>VLOOKUP(Table58[[#This Row],[CONTROLN]],vlookup_table[],5,FALSE)</f>
        <v>S2</v>
      </c>
      <c r="Q2796">
        <f>VLOOKUP(Table58[[#This Row],[CONTROLN]],vlookup_table[],7,FALSE)</f>
        <v>11</v>
      </c>
      <c r="R2796">
        <f t="shared" si="129"/>
        <v>70</v>
      </c>
      <c r="S27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796" t="str">
        <f>IF(Table58[[#This Row],[GENDER]]="M","Hombre","Mujer")</f>
        <v>Mujer</v>
      </c>
      <c r="U2796" t="str">
        <f>_xlfn.CONCAT(Table58[[#This Row],[STATE]]," ", Table58[[#This Row],[DOMAIN]])</f>
        <v>WA S2</v>
      </c>
      <c r="V2796" s="2">
        <f t="shared" ca="1" si="130"/>
        <v>45915</v>
      </c>
      <c r="W2796" s="3">
        <f t="shared" ca="1" si="131"/>
        <v>45915.408431249998</v>
      </c>
      <c r="X2796">
        <f>ROUND(Table58[[#This Row],[AVGGIFT]],1)</f>
        <v>9.1999999999999993</v>
      </c>
    </row>
    <row r="2797" spans="1:24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  <c r="N2797">
        <f>VLOOKUP(Table58[[#This Row],[CONTROLN]],vlookup_table[],2,FALSE)</f>
        <v>2</v>
      </c>
      <c r="O2797">
        <f>VLOOKUP(Table58[[#This Row],[CONTROLN]],vlookup_table[],4,FALSE)</f>
        <v>1801</v>
      </c>
      <c r="P2797" t="str">
        <f>VLOOKUP(Table58[[#This Row],[CONTROLN]],vlookup_table[],5,FALSE)</f>
        <v>C1</v>
      </c>
      <c r="Q2797">
        <f>VLOOKUP(Table58[[#This Row],[CONTROLN]],vlookup_table[],7,FALSE)</f>
        <v>10</v>
      </c>
      <c r="R2797">
        <f t="shared" si="129"/>
        <v>79</v>
      </c>
      <c r="S27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797" t="str">
        <f>IF(Table58[[#This Row],[GENDER]]="M","Hombre","Mujer")</f>
        <v>Hombre</v>
      </c>
      <c r="U2797" t="str">
        <f>_xlfn.CONCAT(Table58[[#This Row],[STATE]]," ", Table58[[#This Row],[DOMAIN]])</f>
        <v>LA C1</v>
      </c>
      <c r="V2797" s="2">
        <f t="shared" ca="1" si="130"/>
        <v>45915</v>
      </c>
      <c r="W2797" s="3">
        <f t="shared" ca="1" si="131"/>
        <v>45915.408431249998</v>
      </c>
      <c r="X2797">
        <f>ROUND(Table58[[#This Row],[AVGGIFT]],1)</f>
        <v>8.8000000000000007</v>
      </c>
    </row>
    <row r="2798" spans="1:24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  <c r="N2798">
        <f>VLOOKUP(Table58[[#This Row],[CONTROLN]],vlookup_table[],2,FALSE)</f>
        <v>2</v>
      </c>
      <c r="O2798">
        <f>VLOOKUP(Table58[[#This Row],[CONTROLN]],vlookup_table[],4,FALSE)</f>
        <v>5611</v>
      </c>
      <c r="P2798" t="str">
        <f>VLOOKUP(Table58[[#This Row],[CONTROLN]],vlookup_table[],5,FALSE)</f>
        <v>T1</v>
      </c>
      <c r="Q2798">
        <f>VLOOKUP(Table58[[#This Row],[CONTROLN]],vlookup_table[],7,FALSE)</f>
        <v>10</v>
      </c>
      <c r="R2798">
        <f t="shared" si="129"/>
        <v>40</v>
      </c>
      <c r="S27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798" t="str">
        <f>IF(Table58[[#This Row],[GENDER]]="M","Hombre","Mujer")</f>
        <v>Hombre</v>
      </c>
      <c r="U2798" t="str">
        <f>_xlfn.CONCAT(Table58[[#This Row],[STATE]]," ", Table58[[#This Row],[DOMAIN]])</f>
        <v>LA T1</v>
      </c>
      <c r="V2798" s="2">
        <f t="shared" ca="1" si="130"/>
        <v>45915</v>
      </c>
      <c r="W2798" s="3">
        <f t="shared" ca="1" si="131"/>
        <v>45915.408431249998</v>
      </c>
      <c r="X2798">
        <f>ROUND(Table58[[#This Row],[AVGGIFT]],1)</f>
        <v>7.9</v>
      </c>
    </row>
    <row r="2799" spans="1:24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  <c r="N2799">
        <f>VLOOKUP(Table58[[#This Row],[CONTROLN]],vlookup_table[],2,FALSE)</f>
        <v>0</v>
      </c>
      <c r="O2799">
        <f>VLOOKUP(Table58[[#This Row],[CONTROLN]],vlookup_table[],4,FALSE)</f>
        <v>4601</v>
      </c>
      <c r="P2799" t="str">
        <f>VLOOKUP(Table58[[#This Row],[CONTROLN]],vlookup_table[],5,FALSE)</f>
        <v>R2</v>
      </c>
      <c r="Q2799">
        <f>VLOOKUP(Table58[[#This Row],[CONTROLN]],vlookup_table[],7,FALSE)</f>
        <v>16</v>
      </c>
      <c r="R2799">
        <f t="shared" si="129"/>
        <v>51</v>
      </c>
      <c r="S27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799" t="str">
        <f>IF(Table58[[#This Row],[GENDER]]="M","Hombre","Mujer")</f>
        <v>Hombre</v>
      </c>
      <c r="U2799" t="str">
        <f>_xlfn.CONCAT(Table58[[#This Row],[STATE]]," ", Table58[[#This Row],[DOMAIN]])</f>
        <v>SC R2</v>
      </c>
      <c r="V2799" s="2">
        <f t="shared" ca="1" si="130"/>
        <v>45915</v>
      </c>
      <c r="W2799" s="3">
        <f t="shared" ca="1" si="131"/>
        <v>45915.408431249998</v>
      </c>
      <c r="X2799">
        <f>ROUND(Table58[[#This Row],[AVGGIFT]],1)</f>
        <v>10.7</v>
      </c>
    </row>
    <row r="2800" spans="1:24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  <c r="N2800">
        <f>VLOOKUP(Table58[[#This Row],[CONTROLN]],vlookup_table[],2,FALSE)</f>
        <v>2</v>
      </c>
      <c r="O2800">
        <f>VLOOKUP(Table58[[#This Row],[CONTROLN]],vlookup_table[],4,FALSE)</f>
        <v>5904</v>
      </c>
      <c r="P2800" t="str">
        <f>VLOOKUP(Table58[[#This Row],[CONTROLN]],vlookup_table[],5,FALSE)</f>
        <v>S2</v>
      </c>
      <c r="Q2800">
        <f>VLOOKUP(Table58[[#This Row],[CONTROLN]],vlookup_table[],7,FALSE)</f>
        <v>12</v>
      </c>
      <c r="R2800">
        <f t="shared" si="129"/>
        <v>38</v>
      </c>
      <c r="S28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00" t="str">
        <f>IF(Table58[[#This Row],[GENDER]]="M","Hombre","Mujer")</f>
        <v>Mujer</v>
      </c>
      <c r="U2800" t="str">
        <f>_xlfn.CONCAT(Table58[[#This Row],[STATE]]," ", Table58[[#This Row],[DOMAIN]])</f>
        <v>CA S2</v>
      </c>
      <c r="V2800" s="2">
        <f t="shared" ca="1" si="130"/>
        <v>45915</v>
      </c>
      <c r="W2800" s="3">
        <f t="shared" ca="1" si="131"/>
        <v>45915.408431249998</v>
      </c>
      <c r="X2800">
        <f>ROUND(Table58[[#This Row],[AVGGIFT]],1)</f>
        <v>23.1</v>
      </c>
    </row>
    <row r="2801" spans="1:24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  <c r="N2801">
        <f>VLOOKUP(Table58[[#This Row],[CONTROLN]],vlookup_table[],2,FALSE)</f>
        <v>1</v>
      </c>
      <c r="O2801">
        <f>VLOOKUP(Table58[[#This Row],[CONTROLN]],vlookup_table[],4,FALSE)</f>
        <v>4801</v>
      </c>
      <c r="P2801" t="str">
        <f>VLOOKUP(Table58[[#This Row],[CONTROLN]],vlookup_table[],5,FALSE)</f>
        <v>R2</v>
      </c>
      <c r="Q2801">
        <f>VLOOKUP(Table58[[#This Row],[CONTROLN]],vlookup_table[],7,FALSE)</f>
        <v>25</v>
      </c>
      <c r="R2801">
        <f t="shared" si="129"/>
        <v>49</v>
      </c>
      <c r="S28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01" t="str">
        <f>IF(Table58[[#This Row],[GENDER]]="M","Hombre","Mujer")</f>
        <v>Hombre</v>
      </c>
      <c r="U2801" t="str">
        <f>_xlfn.CONCAT(Table58[[#This Row],[STATE]]," ", Table58[[#This Row],[DOMAIN]])</f>
        <v>CA R2</v>
      </c>
      <c r="V2801" s="2">
        <f t="shared" ca="1" si="130"/>
        <v>45915</v>
      </c>
      <c r="W2801" s="3">
        <f t="shared" ca="1" si="131"/>
        <v>45915.408431249998</v>
      </c>
      <c r="X2801">
        <f>ROUND(Table58[[#This Row],[AVGGIFT]],1)</f>
        <v>25</v>
      </c>
    </row>
    <row r="2802" spans="1:24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  <c r="N2802">
        <f>VLOOKUP(Table58[[#This Row],[CONTROLN]],vlookup_table[],2,FALSE)</f>
        <v>0</v>
      </c>
      <c r="O2802">
        <f>VLOOKUP(Table58[[#This Row],[CONTROLN]],vlookup_table[],4,FALSE)</f>
        <v>6601</v>
      </c>
      <c r="P2802" t="str">
        <f>VLOOKUP(Table58[[#This Row],[CONTROLN]],vlookup_table[],5,FALSE)</f>
        <v>S2</v>
      </c>
      <c r="Q2802">
        <f>VLOOKUP(Table58[[#This Row],[CONTROLN]],vlookup_table[],7,FALSE)</f>
        <v>20</v>
      </c>
      <c r="R2802">
        <f t="shared" si="129"/>
        <v>31</v>
      </c>
      <c r="S28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02" t="str">
        <f>IF(Table58[[#This Row],[GENDER]]="M","Hombre","Mujer")</f>
        <v>Mujer</v>
      </c>
      <c r="U2802" t="str">
        <f>_xlfn.CONCAT(Table58[[#This Row],[STATE]]," ", Table58[[#This Row],[DOMAIN]])</f>
        <v>CA S2</v>
      </c>
      <c r="V2802" s="2">
        <f t="shared" ca="1" si="130"/>
        <v>45915</v>
      </c>
      <c r="W2802" s="3">
        <f t="shared" ca="1" si="131"/>
        <v>45915.408431249998</v>
      </c>
      <c r="X2802">
        <f>ROUND(Table58[[#This Row],[AVGGIFT]],1)</f>
        <v>10</v>
      </c>
    </row>
    <row r="2803" spans="1:24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  <c r="N2803">
        <f>VLOOKUP(Table58[[#This Row],[CONTROLN]],vlookup_table[],2,FALSE)</f>
        <v>28</v>
      </c>
      <c r="O2803">
        <f>VLOOKUP(Table58[[#This Row],[CONTROLN]],vlookup_table[],4,FALSE)</f>
        <v>4201</v>
      </c>
      <c r="P2803" t="str">
        <f>VLOOKUP(Table58[[#This Row],[CONTROLN]],vlookup_table[],5,FALSE)</f>
        <v>S2</v>
      </c>
      <c r="Q2803">
        <f>VLOOKUP(Table58[[#This Row],[CONTROLN]],vlookup_table[],7,FALSE)</f>
        <v>2</v>
      </c>
      <c r="R2803">
        <f t="shared" si="129"/>
        <v>55</v>
      </c>
      <c r="S28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03" t="str">
        <f>IF(Table58[[#This Row],[GENDER]]="M","Hombre","Mujer")</f>
        <v>Mujer</v>
      </c>
      <c r="U2803" t="str">
        <f>_xlfn.CONCAT(Table58[[#This Row],[STATE]]," ", Table58[[#This Row],[DOMAIN]])</f>
        <v>CA S2</v>
      </c>
      <c r="V2803" s="2">
        <f t="shared" ca="1" si="130"/>
        <v>45915</v>
      </c>
      <c r="W2803" s="3">
        <f t="shared" ca="1" si="131"/>
        <v>45915.408431249998</v>
      </c>
      <c r="X2803">
        <f>ROUND(Table58[[#This Row],[AVGGIFT]],1)</f>
        <v>11.7</v>
      </c>
    </row>
    <row r="2804" spans="1:24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  <c r="N2804">
        <f>VLOOKUP(Table58[[#This Row],[CONTROLN]],vlookup_table[],2,FALSE)</f>
        <v>2</v>
      </c>
      <c r="O2804">
        <f>VLOOKUP(Table58[[#This Row],[CONTROLN]],vlookup_table[],4,FALSE)</f>
        <v>2409</v>
      </c>
      <c r="P2804" t="str">
        <f>VLOOKUP(Table58[[#This Row],[CONTROLN]],vlookup_table[],5,FALSE)</f>
        <v>S2</v>
      </c>
      <c r="Q2804">
        <f>VLOOKUP(Table58[[#This Row],[CONTROLN]],vlookup_table[],7,FALSE)</f>
        <v>13</v>
      </c>
      <c r="R2804">
        <f t="shared" si="129"/>
        <v>72</v>
      </c>
      <c r="S28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04" t="str">
        <f>IF(Table58[[#This Row],[GENDER]]="M","Hombre","Mujer")</f>
        <v>Hombre</v>
      </c>
      <c r="U2804" t="str">
        <f>_xlfn.CONCAT(Table58[[#This Row],[STATE]]," ", Table58[[#This Row],[DOMAIN]])</f>
        <v>MI S2</v>
      </c>
      <c r="V2804" s="2">
        <f t="shared" ca="1" si="130"/>
        <v>45915</v>
      </c>
      <c r="W2804" s="3">
        <f t="shared" ca="1" si="131"/>
        <v>45915.408431249998</v>
      </c>
      <c r="X2804">
        <f>ROUND(Table58[[#This Row],[AVGGIFT]],1)</f>
        <v>9.5</v>
      </c>
    </row>
    <row r="2805" spans="1:24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  <c r="N2805">
        <f>VLOOKUP(Table58[[#This Row],[CONTROLN]],vlookup_table[],2,FALSE)</f>
        <v>0</v>
      </c>
      <c r="O2805">
        <f>VLOOKUP(Table58[[#This Row],[CONTROLN]],vlookup_table[],4,FALSE)</f>
        <v>5401</v>
      </c>
      <c r="P2805" t="str">
        <f>VLOOKUP(Table58[[#This Row],[CONTROLN]],vlookup_table[],5,FALSE)</f>
        <v>T1</v>
      </c>
      <c r="Q2805">
        <f>VLOOKUP(Table58[[#This Row],[CONTROLN]],vlookup_table[],7,FALSE)</f>
        <v>8</v>
      </c>
      <c r="R2805">
        <f t="shared" si="129"/>
        <v>43</v>
      </c>
      <c r="S28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05" t="str">
        <f>IF(Table58[[#This Row],[GENDER]]="M","Hombre","Mujer")</f>
        <v>Hombre</v>
      </c>
      <c r="U2805" t="str">
        <f>_xlfn.CONCAT(Table58[[#This Row],[STATE]]," ", Table58[[#This Row],[DOMAIN]])</f>
        <v>AZ T1</v>
      </c>
      <c r="V2805" s="2">
        <f t="shared" ca="1" si="130"/>
        <v>45915</v>
      </c>
      <c r="W2805" s="3">
        <f t="shared" ca="1" si="131"/>
        <v>45915.408431249998</v>
      </c>
      <c r="X2805">
        <f>ROUND(Table58[[#This Row],[AVGGIFT]],1)</f>
        <v>6.1</v>
      </c>
    </row>
    <row r="2806" spans="1:24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  <c r="N2806">
        <f>VLOOKUP(Table58[[#This Row],[CONTROLN]],vlookup_table[],2,FALSE)</f>
        <v>0</v>
      </c>
      <c r="O2806">
        <f>VLOOKUP(Table58[[#This Row],[CONTROLN]],vlookup_table[],4,FALSE)</f>
        <v>0</v>
      </c>
      <c r="P2806" t="str">
        <f>VLOOKUP(Table58[[#This Row],[CONTROLN]],vlookup_table[],5,FALSE)</f>
        <v>C1</v>
      </c>
      <c r="Q2806">
        <f>VLOOKUP(Table58[[#This Row],[CONTROLN]],vlookup_table[],7,FALSE)</f>
        <v>20</v>
      </c>
      <c r="R2806" t="str">
        <f t="shared" si="129"/>
        <v/>
      </c>
      <c r="S28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06" t="str">
        <f>IF(Table58[[#This Row],[GENDER]]="M","Hombre","Mujer")</f>
        <v>Mujer</v>
      </c>
      <c r="U2806" t="str">
        <f>_xlfn.CONCAT(Table58[[#This Row],[STATE]]," ", Table58[[#This Row],[DOMAIN]])</f>
        <v>CA C1</v>
      </c>
      <c r="V2806" s="2">
        <f t="shared" ca="1" si="130"/>
        <v>45915</v>
      </c>
      <c r="W2806" s="3">
        <f t="shared" ca="1" si="131"/>
        <v>45915.408431249998</v>
      </c>
      <c r="X2806">
        <f>ROUND(Table58[[#This Row],[AVGGIFT]],1)</f>
        <v>6.7</v>
      </c>
    </row>
    <row r="2807" spans="1:24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  <c r="N2807">
        <f>VLOOKUP(Table58[[#This Row],[CONTROLN]],vlookup_table[],2,FALSE)</f>
        <v>0</v>
      </c>
      <c r="O2807">
        <f>VLOOKUP(Table58[[#This Row],[CONTROLN]],vlookup_table[],4,FALSE)</f>
        <v>1403</v>
      </c>
      <c r="P2807" t="str">
        <f>VLOOKUP(Table58[[#This Row],[CONTROLN]],vlookup_table[],5,FALSE)</f>
        <v>R2</v>
      </c>
      <c r="Q2807">
        <f>VLOOKUP(Table58[[#This Row],[CONTROLN]],vlookup_table[],7,FALSE)</f>
        <v>16</v>
      </c>
      <c r="R2807">
        <f t="shared" si="129"/>
        <v>83</v>
      </c>
      <c r="S28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07" t="str">
        <f>IF(Table58[[#This Row],[GENDER]]="M","Hombre","Mujer")</f>
        <v>Hombre</v>
      </c>
      <c r="U2807" t="str">
        <f>_xlfn.CONCAT(Table58[[#This Row],[STATE]]," ", Table58[[#This Row],[DOMAIN]])</f>
        <v>MS R2</v>
      </c>
      <c r="V2807" s="2">
        <f t="shared" ca="1" si="130"/>
        <v>45915</v>
      </c>
      <c r="W2807" s="3">
        <f t="shared" ca="1" si="131"/>
        <v>45915.408431249998</v>
      </c>
      <c r="X2807">
        <f>ROUND(Table58[[#This Row],[AVGGIFT]],1)</f>
        <v>7.3</v>
      </c>
    </row>
    <row r="2808" spans="1:24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  <c r="N2808">
        <f>VLOOKUP(Table58[[#This Row],[CONTROLN]],vlookup_table[],2,FALSE)</f>
        <v>2</v>
      </c>
      <c r="O2808">
        <f>VLOOKUP(Table58[[#This Row],[CONTROLN]],vlookup_table[],4,FALSE)</f>
        <v>0</v>
      </c>
      <c r="P2808" t="str">
        <f>VLOOKUP(Table58[[#This Row],[CONTROLN]],vlookup_table[],5,FALSE)</f>
        <v>T2</v>
      </c>
      <c r="Q2808">
        <f>VLOOKUP(Table58[[#This Row],[CONTROLN]],vlookup_table[],7,FALSE)</f>
        <v>5</v>
      </c>
      <c r="R2808" t="str">
        <f t="shared" si="129"/>
        <v/>
      </c>
      <c r="S28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08" t="str">
        <f>IF(Table58[[#This Row],[GENDER]]="M","Hombre","Mujer")</f>
        <v>Mujer</v>
      </c>
      <c r="U2808" t="str">
        <f>_xlfn.CONCAT(Table58[[#This Row],[STATE]]," ", Table58[[#This Row],[DOMAIN]])</f>
        <v>NE T2</v>
      </c>
      <c r="V2808" s="2">
        <f t="shared" ca="1" si="130"/>
        <v>45915</v>
      </c>
      <c r="W2808" s="3">
        <f t="shared" ca="1" si="131"/>
        <v>45915.408431249998</v>
      </c>
      <c r="X2808">
        <f>ROUND(Table58[[#This Row],[AVGGIFT]],1)</f>
        <v>5.2</v>
      </c>
    </row>
    <row r="2809" spans="1:24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  <c r="N2809">
        <f>VLOOKUP(Table58[[#This Row],[CONTROLN]],vlookup_table[],2,FALSE)</f>
        <v>2</v>
      </c>
      <c r="O2809">
        <f>VLOOKUP(Table58[[#This Row],[CONTROLN]],vlookup_table[],4,FALSE)</f>
        <v>3711</v>
      </c>
      <c r="P2809" t="str">
        <f>VLOOKUP(Table58[[#This Row],[CONTROLN]],vlookup_table[],5,FALSE)</f>
        <v>T1</v>
      </c>
      <c r="Q2809">
        <f>VLOOKUP(Table58[[#This Row],[CONTROLN]],vlookup_table[],7,FALSE)</f>
        <v>10</v>
      </c>
      <c r="R2809">
        <f t="shared" si="129"/>
        <v>59</v>
      </c>
      <c r="S28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09" t="str">
        <f>IF(Table58[[#This Row],[GENDER]]="M","Hombre","Mujer")</f>
        <v>Hombre</v>
      </c>
      <c r="U2809" t="str">
        <f>_xlfn.CONCAT(Table58[[#This Row],[STATE]]," ", Table58[[#This Row],[DOMAIN]])</f>
        <v>CO T1</v>
      </c>
      <c r="V2809" s="2">
        <f t="shared" ca="1" si="130"/>
        <v>45915</v>
      </c>
      <c r="W2809" s="3">
        <f t="shared" ca="1" si="131"/>
        <v>45915.408431249998</v>
      </c>
      <c r="X2809">
        <f>ROUND(Table58[[#This Row],[AVGGIFT]],1)</f>
        <v>4.2</v>
      </c>
    </row>
    <row r="2810" spans="1:24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  <c r="N2810">
        <f>VLOOKUP(Table58[[#This Row],[CONTROLN]],vlookup_table[],2,FALSE)</f>
        <v>2</v>
      </c>
      <c r="O2810">
        <f>VLOOKUP(Table58[[#This Row],[CONTROLN]],vlookup_table[],4,FALSE)</f>
        <v>0</v>
      </c>
      <c r="P2810" t="str">
        <f>VLOOKUP(Table58[[#This Row],[CONTROLN]],vlookup_table[],5,FALSE)</f>
        <v>T2</v>
      </c>
      <c r="Q2810">
        <f>VLOOKUP(Table58[[#This Row],[CONTROLN]],vlookup_table[],7,FALSE)</f>
        <v>40</v>
      </c>
      <c r="R2810" t="str">
        <f t="shared" si="129"/>
        <v/>
      </c>
      <c r="S28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10" t="str">
        <f>IF(Table58[[#This Row],[GENDER]]="M","Hombre","Mujer")</f>
        <v>Mujer</v>
      </c>
      <c r="U2810" t="str">
        <f>_xlfn.CONCAT(Table58[[#This Row],[STATE]]," ", Table58[[#This Row],[DOMAIN]])</f>
        <v>SC T2</v>
      </c>
      <c r="V2810" s="2">
        <f t="shared" ca="1" si="130"/>
        <v>45915</v>
      </c>
      <c r="W2810" s="3">
        <f t="shared" ca="1" si="131"/>
        <v>45915.408431249998</v>
      </c>
      <c r="X2810">
        <f>ROUND(Table58[[#This Row],[AVGGIFT]],1)</f>
        <v>12.3</v>
      </c>
    </row>
    <row r="2811" spans="1:24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  <c r="N2811">
        <f>VLOOKUP(Table58[[#This Row],[CONTROLN]],vlookup_table[],2,FALSE)</f>
        <v>0</v>
      </c>
      <c r="O2811">
        <f>VLOOKUP(Table58[[#This Row],[CONTROLN]],vlookup_table[],4,FALSE)</f>
        <v>2601</v>
      </c>
      <c r="P2811" t="str">
        <f>VLOOKUP(Table58[[#This Row],[CONTROLN]],vlookup_table[],5,FALSE)</f>
        <v>R2</v>
      </c>
      <c r="Q2811">
        <f>VLOOKUP(Table58[[#This Row],[CONTROLN]],vlookup_table[],7,FALSE)</f>
        <v>20</v>
      </c>
      <c r="R2811">
        <f t="shared" si="129"/>
        <v>71</v>
      </c>
      <c r="S28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11" t="str">
        <f>IF(Table58[[#This Row],[GENDER]]="M","Hombre","Mujer")</f>
        <v>Hombre</v>
      </c>
      <c r="U2811" t="str">
        <f>_xlfn.CONCAT(Table58[[#This Row],[STATE]]," ", Table58[[#This Row],[DOMAIN]])</f>
        <v>MT R2</v>
      </c>
      <c r="V2811" s="2">
        <f t="shared" ca="1" si="130"/>
        <v>45915</v>
      </c>
      <c r="W2811" s="3">
        <f t="shared" ca="1" si="131"/>
        <v>45915.408431249998</v>
      </c>
      <c r="X2811">
        <f>ROUND(Table58[[#This Row],[AVGGIFT]],1)</f>
        <v>12.6</v>
      </c>
    </row>
    <row r="2812" spans="1:24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  <c r="N2812">
        <f>VLOOKUP(Table58[[#This Row],[CONTROLN]],vlookup_table[],2,FALSE)</f>
        <v>1</v>
      </c>
      <c r="O2812">
        <f>VLOOKUP(Table58[[#This Row],[CONTROLN]],vlookup_table[],4,FALSE)</f>
        <v>2601</v>
      </c>
      <c r="P2812" t="str">
        <f>VLOOKUP(Table58[[#This Row],[CONTROLN]],vlookup_table[],5,FALSE)</f>
        <v>T3</v>
      </c>
      <c r="Q2812">
        <f>VLOOKUP(Table58[[#This Row],[CONTROLN]],vlookup_table[],7,FALSE)</f>
        <v>5</v>
      </c>
      <c r="R2812">
        <f t="shared" si="129"/>
        <v>71</v>
      </c>
      <c r="S28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12" t="str">
        <f>IF(Table58[[#This Row],[GENDER]]="M","Hombre","Mujer")</f>
        <v>Hombre</v>
      </c>
      <c r="U2812" t="str">
        <f>_xlfn.CONCAT(Table58[[#This Row],[STATE]]," ", Table58[[#This Row],[DOMAIN]])</f>
        <v>OK T3</v>
      </c>
      <c r="V2812" s="2">
        <f t="shared" ca="1" si="130"/>
        <v>45915</v>
      </c>
      <c r="W2812" s="3">
        <f t="shared" ca="1" si="131"/>
        <v>45915.408431249998</v>
      </c>
      <c r="X2812">
        <f>ROUND(Table58[[#This Row],[AVGGIFT]],1)</f>
        <v>6</v>
      </c>
    </row>
    <row r="2813" spans="1:24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  <c r="N2813">
        <f>VLOOKUP(Table58[[#This Row],[CONTROLN]],vlookup_table[],2,FALSE)</f>
        <v>0</v>
      </c>
      <c r="O2813">
        <f>VLOOKUP(Table58[[#This Row],[CONTROLN]],vlookup_table[],4,FALSE)</f>
        <v>4001</v>
      </c>
      <c r="P2813" t="str">
        <f>VLOOKUP(Table58[[#This Row],[CONTROLN]],vlookup_table[],5,FALSE)</f>
        <v>S2</v>
      </c>
      <c r="Q2813">
        <f>VLOOKUP(Table58[[#This Row],[CONTROLN]],vlookup_table[],7,FALSE)</f>
        <v>20</v>
      </c>
      <c r="R2813">
        <f t="shared" si="129"/>
        <v>57</v>
      </c>
      <c r="S28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13" t="str">
        <f>IF(Table58[[#This Row],[GENDER]]="M","Hombre","Mujer")</f>
        <v>Mujer</v>
      </c>
      <c r="U2813" t="str">
        <f>_xlfn.CONCAT(Table58[[#This Row],[STATE]]," ", Table58[[#This Row],[DOMAIN]])</f>
        <v>OR S2</v>
      </c>
      <c r="V2813" s="2">
        <f t="shared" ca="1" si="130"/>
        <v>45915</v>
      </c>
      <c r="W2813" s="3">
        <f t="shared" ca="1" si="131"/>
        <v>45915.408431249998</v>
      </c>
      <c r="X2813">
        <f>ROUND(Table58[[#This Row],[AVGGIFT]],1)</f>
        <v>16.899999999999999</v>
      </c>
    </row>
    <row r="2814" spans="1:24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  <c r="N2814">
        <f>VLOOKUP(Table58[[#This Row],[CONTROLN]],vlookup_table[],2,FALSE)</f>
        <v>0</v>
      </c>
      <c r="O2814">
        <f>VLOOKUP(Table58[[#This Row],[CONTROLN]],vlookup_table[],4,FALSE)</f>
        <v>3401</v>
      </c>
      <c r="P2814" t="str">
        <f>VLOOKUP(Table58[[#This Row],[CONTROLN]],vlookup_table[],5,FALSE)</f>
        <v>S1</v>
      </c>
      <c r="Q2814">
        <f>VLOOKUP(Table58[[#This Row],[CONTROLN]],vlookup_table[],7,FALSE)</f>
        <v>19</v>
      </c>
      <c r="R2814">
        <f t="shared" si="129"/>
        <v>63</v>
      </c>
      <c r="S28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14" t="str">
        <f>IF(Table58[[#This Row],[GENDER]]="M","Hombre","Mujer")</f>
        <v>Hombre</v>
      </c>
      <c r="U2814" t="str">
        <f>_xlfn.CONCAT(Table58[[#This Row],[STATE]]," ", Table58[[#This Row],[DOMAIN]])</f>
        <v>GA S1</v>
      </c>
      <c r="V2814" s="2">
        <f t="shared" ca="1" si="130"/>
        <v>45915</v>
      </c>
      <c r="W2814" s="3">
        <f t="shared" ca="1" si="131"/>
        <v>45915.408431249998</v>
      </c>
      <c r="X2814">
        <f>ROUND(Table58[[#This Row],[AVGGIFT]],1)</f>
        <v>12</v>
      </c>
    </row>
    <row r="2815" spans="1:24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  <c r="N2815">
        <f>VLOOKUP(Table58[[#This Row],[CONTROLN]],vlookup_table[],2,FALSE)</f>
        <v>2</v>
      </c>
      <c r="O2815">
        <f>VLOOKUP(Table58[[#This Row],[CONTROLN]],vlookup_table[],4,FALSE)</f>
        <v>2603</v>
      </c>
      <c r="P2815" t="str">
        <f>VLOOKUP(Table58[[#This Row],[CONTROLN]],vlookup_table[],5,FALSE)</f>
        <v>C3</v>
      </c>
      <c r="Q2815">
        <f>VLOOKUP(Table58[[#This Row],[CONTROLN]],vlookup_table[],7,FALSE)</f>
        <v>11</v>
      </c>
      <c r="R2815">
        <f t="shared" si="129"/>
        <v>71</v>
      </c>
      <c r="S28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15" t="str">
        <f>IF(Table58[[#This Row],[GENDER]]="M","Hombre","Mujer")</f>
        <v>Mujer</v>
      </c>
      <c r="U2815" t="str">
        <f>_xlfn.CONCAT(Table58[[#This Row],[STATE]]," ", Table58[[#This Row],[DOMAIN]])</f>
        <v>MI C3</v>
      </c>
      <c r="V2815" s="2">
        <f t="shared" ca="1" si="130"/>
        <v>45915</v>
      </c>
      <c r="W2815" s="3">
        <f t="shared" ca="1" si="131"/>
        <v>45915.408431249998</v>
      </c>
      <c r="X2815">
        <f>ROUND(Table58[[#This Row],[AVGGIFT]],1)</f>
        <v>10.3</v>
      </c>
    </row>
    <row r="2816" spans="1:24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  <c r="N2816">
        <f>VLOOKUP(Table58[[#This Row],[CONTROLN]],vlookup_table[],2,FALSE)</f>
        <v>1</v>
      </c>
      <c r="O2816">
        <f>VLOOKUP(Table58[[#This Row],[CONTROLN]],vlookup_table[],4,FALSE)</f>
        <v>1110</v>
      </c>
      <c r="P2816" t="str">
        <f>VLOOKUP(Table58[[#This Row],[CONTROLN]],vlookup_table[],5,FALSE)</f>
        <v/>
      </c>
      <c r="Q2816">
        <f>VLOOKUP(Table58[[#This Row],[CONTROLN]],vlookup_table[],7,FALSE)</f>
        <v>11</v>
      </c>
      <c r="R2816">
        <f t="shared" si="129"/>
        <v>85</v>
      </c>
      <c r="S281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816" t="str">
        <f>IF(Table58[[#This Row],[GENDER]]="M","Hombre","Mujer")</f>
        <v>Hombre</v>
      </c>
      <c r="U2816" t="str">
        <f>_xlfn.CONCAT(Table58[[#This Row],[STATE]]," ", Table58[[#This Row],[DOMAIN]])</f>
        <v xml:space="preserve">MN </v>
      </c>
      <c r="V2816" s="2">
        <f t="shared" ca="1" si="130"/>
        <v>45915</v>
      </c>
      <c r="W2816" s="3">
        <f t="shared" ca="1" si="131"/>
        <v>45915.408431249998</v>
      </c>
      <c r="X2816">
        <f>ROUND(Table58[[#This Row],[AVGGIFT]],1)</f>
        <v>11.3</v>
      </c>
    </row>
    <row r="2817" spans="1:24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  <c r="N2817">
        <f>VLOOKUP(Table58[[#This Row],[CONTROLN]],vlookup_table[],2,FALSE)</f>
        <v>0</v>
      </c>
      <c r="O2817">
        <f>VLOOKUP(Table58[[#This Row],[CONTROLN]],vlookup_table[],4,FALSE)</f>
        <v>2807</v>
      </c>
      <c r="P2817" t="str">
        <f>VLOOKUP(Table58[[#This Row],[CONTROLN]],vlookup_table[],5,FALSE)</f>
        <v>T1</v>
      </c>
      <c r="Q2817">
        <f>VLOOKUP(Table58[[#This Row],[CONTROLN]],vlookup_table[],7,FALSE)</f>
        <v>5</v>
      </c>
      <c r="R2817">
        <f t="shared" si="129"/>
        <v>68</v>
      </c>
      <c r="S28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17" t="str">
        <f>IF(Table58[[#This Row],[GENDER]]="M","Hombre","Mujer")</f>
        <v>Hombre</v>
      </c>
      <c r="U2817" t="str">
        <f>_xlfn.CONCAT(Table58[[#This Row],[STATE]]," ", Table58[[#This Row],[DOMAIN]])</f>
        <v>NV T1</v>
      </c>
      <c r="V2817" s="2">
        <f t="shared" ca="1" si="130"/>
        <v>45915</v>
      </c>
      <c r="W2817" s="3">
        <f t="shared" ca="1" si="131"/>
        <v>45915.408431249998</v>
      </c>
      <c r="X2817">
        <f>ROUND(Table58[[#This Row],[AVGGIFT]],1)</f>
        <v>5.0999999999999996</v>
      </c>
    </row>
    <row r="2818" spans="1:24" x14ac:dyDescent="0.35">
      <c r="A2818">
        <v>183412</v>
      </c>
      <c r="B2818" t="s">
        <v>41</v>
      </c>
      <c r="C2818" t="s">
        <v>109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  <c r="N2818">
        <f>VLOOKUP(Table58[[#This Row],[CONTROLN]],vlookup_table[],2,FALSE)</f>
        <v>0</v>
      </c>
      <c r="O2818">
        <f>VLOOKUP(Table58[[#This Row],[CONTROLN]],vlookup_table[],4,FALSE)</f>
        <v>0</v>
      </c>
      <c r="P2818" t="str">
        <f>VLOOKUP(Table58[[#This Row],[CONTROLN]],vlookup_table[],5,FALSE)</f>
        <v>R2</v>
      </c>
      <c r="Q2818">
        <f>VLOOKUP(Table58[[#This Row],[CONTROLN]],vlookup_table[],7,FALSE)</f>
        <v>50</v>
      </c>
      <c r="R2818" t="str">
        <f t="shared" ref="R2818:R2881" si="132">IF(OR(O2818="",O2818=0),"",(1997-(1900+INT(O2818/100)))-IF(MOD(O2818,100)&gt;6,1,0))</f>
        <v/>
      </c>
      <c r="S28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18" t="str">
        <f>IF(Table58[[#This Row],[GENDER]]="M","Hombre","Mujer")</f>
        <v>Mujer</v>
      </c>
      <c r="U2818" t="str">
        <f>_xlfn.CONCAT(Table58[[#This Row],[STATE]]," ", Table58[[#This Row],[DOMAIN]])</f>
        <v>WA R2</v>
      </c>
      <c r="V2818" s="2">
        <f t="shared" ref="V2818:V2881" ca="1" si="133">TODAY()</f>
        <v>45915</v>
      </c>
      <c r="W2818" s="3">
        <f t="shared" ref="W2818:W2881" ca="1" si="134">NOW()</f>
        <v>45915.408431249998</v>
      </c>
      <c r="X2818">
        <f>ROUND(Table58[[#This Row],[AVGGIFT]],1)</f>
        <v>23.7</v>
      </c>
    </row>
    <row r="2819" spans="1:24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  <c r="N2819">
        <f>VLOOKUP(Table58[[#This Row],[CONTROLN]],vlookup_table[],2,FALSE)</f>
        <v>1</v>
      </c>
      <c r="O2819">
        <f>VLOOKUP(Table58[[#This Row],[CONTROLN]],vlookup_table[],4,FALSE)</f>
        <v>4701</v>
      </c>
      <c r="P2819" t="str">
        <f>VLOOKUP(Table58[[#This Row],[CONTROLN]],vlookup_table[],5,FALSE)</f>
        <v>C2</v>
      </c>
      <c r="Q2819">
        <f>VLOOKUP(Table58[[#This Row],[CONTROLN]],vlookup_table[],7,FALSE)</f>
        <v>8</v>
      </c>
      <c r="R2819">
        <f t="shared" si="132"/>
        <v>50</v>
      </c>
      <c r="S28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19" t="str">
        <f>IF(Table58[[#This Row],[GENDER]]="M","Hombre","Mujer")</f>
        <v>Hombre</v>
      </c>
      <c r="U2819" t="str">
        <f>_xlfn.CONCAT(Table58[[#This Row],[STATE]]," ", Table58[[#This Row],[DOMAIN]])</f>
        <v>TX C2</v>
      </c>
      <c r="V2819" s="2">
        <f t="shared" ca="1" si="133"/>
        <v>45915</v>
      </c>
      <c r="W2819" s="3">
        <f t="shared" ca="1" si="134"/>
        <v>45915.408431249998</v>
      </c>
      <c r="X2819">
        <f>ROUND(Table58[[#This Row],[AVGGIFT]],1)</f>
        <v>8.1999999999999993</v>
      </c>
    </row>
    <row r="2820" spans="1:24" x14ac:dyDescent="0.35">
      <c r="A2820">
        <v>53496</v>
      </c>
      <c r="B2820" t="s">
        <v>108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  <c r="N2820">
        <f>VLOOKUP(Table58[[#This Row],[CONTROLN]],vlookup_table[],2,FALSE)</f>
        <v>28</v>
      </c>
      <c r="O2820">
        <f>VLOOKUP(Table58[[#This Row],[CONTROLN]],vlookup_table[],4,FALSE)</f>
        <v>5009</v>
      </c>
      <c r="P2820" t="str">
        <f>VLOOKUP(Table58[[#This Row],[CONTROLN]],vlookup_table[],5,FALSE)</f>
        <v>S2</v>
      </c>
      <c r="Q2820">
        <f>VLOOKUP(Table58[[#This Row],[CONTROLN]],vlookup_table[],7,FALSE)</f>
        <v>20</v>
      </c>
      <c r="R2820">
        <f t="shared" si="132"/>
        <v>46</v>
      </c>
      <c r="S28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20" t="str">
        <f>IF(Table58[[#This Row],[GENDER]]="M","Hombre","Mujer")</f>
        <v>Mujer</v>
      </c>
      <c r="U2820" t="str">
        <f>_xlfn.CONCAT(Table58[[#This Row],[STATE]]," ", Table58[[#This Row],[DOMAIN]])</f>
        <v>TE S2</v>
      </c>
      <c r="V2820" s="2">
        <f t="shared" ca="1" si="133"/>
        <v>45915</v>
      </c>
      <c r="W2820" s="3">
        <f t="shared" ca="1" si="134"/>
        <v>45915.408431249998</v>
      </c>
      <c r="X2820">
        <f>ROUND(Table58[[#This Row],[AVGGIFT]],1)</f>
        <v>12.6</v>
      </c>
    </row>
    <row r="2821" spans="1:24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  <c r="N2821">
        <f>VLOOKUP(Table58[[#This Row],[CONTROLN]],vlookup_table[],2,FALSE)</f>
        <v>1</v>
      </c>
      <c r="O2821">
        <f>VLOOKUP(Table58[[#This Row],[CONTROLN]],vlookup_table[],4,FALSE)</f>
        <v>0</v>
      </c>
      <c r="P2821" t="str">
        <f>VLOOKUP(Table58[[#This Row],[CONTROLN]],vlookup_table[],5,FALSE)</f>
        <v>S1</v>
      </c>
      <c r="Q2821">
        <f>VLOOKUP(Table58[[#This Row],[CONTROLN]],vlookup_table[],7,FALSE)</f>
        <v>15</v>
      </c>
      <c r="R2821" t="str">
        <f t="shared" si="132"/>
        <v/>
      </c>
      <c r="S28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21" t="str">
        <f>IF(Table58[[#This Row],[GENDER]]="M","Hombre","Mujer")</f>
        <v>Hombre</v>
      </c>
      <c r="U2821" t="str">
        <f>_xlfn.CONCAT(Table58[[#This Row],[STATE]]," ", Table58[[#This Row],[DOMAIN]])</f>
        <v>GA S1</v>
      </c>
      <c r="V2821" s="2">
        <f t="shared" ca="1" si="133"/>
        <v>45915</v>
      </c>
      <c r="W2821" s="3">
        <f t="shared" ca="1" si="134"/>
        <v>45915.408431249998</v>
      </c>
      <c r="X2821">
        <f>ROUND(Table58[[#This Row],[AVGGIFT]],1)</f>
        <v>7.9</v>
      </c>
    </row>
    <row r="2822" spans="1:24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  <c r="N2822">
        <f>VLOOKUP(Table58[[#This Row],[CONTROLN]],vlookup_table[],2,FALSE)</f>
        <v>0</v>
      </c>
      <c r="O2822">
        <f>VLOOKUP(Table58[[#This Row],[CONTROLN]],vlookup_table[],4,FALSE)</f>
        <v>1601</v>
      </c>
      <c r="P2822" t="str">
        <f>VLOOKUP(Table58[[#This Row],[CONTROLN]],vlookup_table[],5,FALSE)</f>
        <v>S1</v>
      </c>
      <c r="Q2822">
        <f>VLOOKUP(Table58[[#This Row],[CONTROLN]],vlookup_table[],7,FALSE)</f>
        <v>20</v>
      </c>
      <c r="R2822">
        <f t="shared" si="132"/>
        <v>81</v>
      </c>
      <c r="S28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22" t="str">
        <f>IF(Table58[[#This Row],[GENDER]]="M","Hombre","Mujer")</f>
        <v>Mujer</v>
      </c>
      <c r="U2822" t="str">
        <f>_xlfn.CONCAT(Table58[[#This Row],[STATE]]," ", Table58[[#This Row],[DOMAIN]])</f>
        <v>IL S1</v>
      </c>
      <c r="V2822" s="2">
        <f t="shared" ca="1" si="133"/>
        <v>45915</v>
      </c>
      <c r="W2822" s="3">
        <f t="shared" ca="1" si="134"/>
        <v>45915.408431249998</v>
      </c>
      <c r="X2822">
        <f>ROUND(Table58[[#This Row],[AVGGIFT]],1)</f>
        <v>13.2</v>
      </c>
    </row>
    <row r="2823" spans="1:24" x14ac:dyDescent="0.35">
      <c r="A2823">
        <v>21644</v>
      </c>
      <c r="B2823" t="s">
        <v>18</v>
      </c>
      <c r="C2823" t="s">
        <v>17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  <c r="N2823">
        <f>VLOOKUP(Table58[[#This Row],[CONTROLN]],vlookup_table[],2,FALSE)</f>
        <v>2</v>
      </c>
      <c r="O2823">
        <f>VLOOKUP(Table58[[#This Row],[CONTROLN]],vlookup_table[],4,FALSE)</f>
        <v>4001</v>
      </c>
      <c r="P2823" t="str">
        <f>VLOOKUP(Table58[[#This Row],[CONTROLN]],vlookup_table[],5,FALSE)</f>
        <v>T2</v>
      </c>
      <c r="Q2823">
        <f>VLOOKUP(Table58[[#This Row],[CONTROLN]],vlookup_table[],7,FALSE)</f>
        <v>8</v>
      </c>
      <c r="R2823">
        <f t="shared" si="132"/>
        <v>57</v>
      </c>
      <c r="S28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23" t="str">
        <f>IF(Table58[[#This Row],[GENDER]]="M","Hombre","Mujer")</f>
        <v>Mujer</v>
      </c>
      <c r="U2823" t="str">
        <f>_xlfn.CONCAT(Table58[[#This Row],[STATE]]," ", Table58[[#This Row],[DOMAIN]])</f>
        <v>NC T2</v>
      </c>
      <c r="V2823" s="2">
        <f t="shared" ca="1" si="133"/>
        <v>45915</v>
      </c>
      <c r="W2823" s="3">
        <f t="shared" ca="1" si="134"/>
        <v>45915.408431249998</v>
      </c>
      <c r="X2823">
        <f>ROUND(Table58[[#This Row],[AVGGIFT]],1)</f>
        <v>7.5</v>
      </c>
    </row>
    <row r="2824" spans="1:24" x14ac:dyDescent="0.35">
      <c r="A2824">
        <v>181075</v>
      </c>
      <c r="B2824" t="s">
        <v>41</v>
      </c>
      <c r="C2824" t="s">
        <v>14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  <c r="N2824">
        <f>VLOOKUP(Table58[[#This Row],[CONTROLN]],vlookup_table[],2,FALSE)</f>
        <v>0</v>
      </c>
      <c r="O2824">
        <f>VLOOKUP(Table58[[#This Row],[CONTROLN]],vlookup_table[],4,FALSE)</f>
        <v>2101</v>
      </c>
      <c r="P2824" t="str">
        <f>VLOOKUP(Table58[[#This Row],[CONTROLN]],vlookup_table[],5,FALSE)</f>
        <v>T1</v>
      </c>
      <c r="Q2824">
        <f>VLOOKUP(Table58[[#This Row],[CONTROLN]],vlookup_table[],7,FALSE)</f>
        <v>10</v>
      </c>
      <c r="R2824">
        <f t="shared" si="132"/>
        <v>76</v>
      </c>
      <c r="S28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24" t="str">
        <f>IF(Table58[[#This Row],[GENDER]]="M","Hombre","Mujer")</f>
        <v>Hombre</v>
      </c>
      <c r="U2824" t="str">
        <f>_xlfn.CONCAT(Table58[[#This Row],[STATE]]," ", Table58[[#This Row],[DOMAIN]])</f>
        <v>WA T1</v>
      </c>
      <c r="V2824" s="2">
        <f t="shared" ca="1" si="133"/>
        <v>45915</v>
      </c>
      <c r="W2824" s="3">
        <f t="shared" ca="1" si="134"/>
        <v>45915.408431249998</v>
      </c>
      <c r="X2824">
        <f>ROUND(Table58[[#This Row],[AVGGIFT]],1)</f>
        <v>7</v>
      </c>
    </row>
    <row r="2825" spans="1:24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  <c r="N2825">
        <f>VLOOKUP(Table58[[#This Row],[CONTROLN]],vlookup_table[],2,FALSE)</f>
        <v>1</v>
      </c>
      <c r="O2825">
        <f>VLOOKUP(Table58[[#This Row],[CONTROLN]],vlookup_table[],4,FALSE)</f>
        <v>2901</v>
      </c>
      <c r="P2825" t="str">
        <f>VLOOKUP(Table58[[#This Row],[CONTROLN]],vlookup_table[],5,FALSE)</f>
        <v>T2</v>
      </c>
      <c r="Q2825">
        <f>VLOOKUP(Table58[[#This Row],[CONTROLN]],vlookup_table[],7,FALSE)</f>
        <v>9</v>
      </c>
      <c r="R2825">
        <f t="shared" si="132"/>
        <v>68</v>
      </c>
      <c r="S28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25" t="str">
        <f>IF(Table58[[#This Row],[GENDER]]="M","Hombre","Mujer")</f>
        <v>Hombre</v>
      </c>
      <c r="U2825" t="str">
        <f>_xlfn.CONCAT(Table58[[#This Row],[STATE]]," ", Table58[[#This Row],[DOMAIN]])</f>
        <v>CA T2</v>
      </c>
      <c r="V2825" s="2">
        <f t="shared" ca="1" si="133"/>
        <v>45915</v>
      </c>
      <c r="W2825" s="3">
        <f t="shared" ca="1" si="134"/>
        <v>45915.408431249998</v>
      </c>
      <c r="X2825">
        <f>ROUND(Table58[[#This Row],[AVGGIFT]],1)</f>
        <v>6.5</v>
      </c>
    </row>
    <row r="2826" spans="1:24" x14ac:dyDescent="0.35">
      <c r="A2826">
        <v>97691</v>
      </c>
      <c r="B2826" t="s">
        <v>16</v>
      </c>
      <c r="C2826" t="s">
        <v>109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  <c r="N2826">
        <f>VLOOKUP(Table58[[#This Row],[CONTROLN]],vlookup_table[],2,FALSE)</f>
        <v>1002</v>
      </c>
      <c r="O2826">
        <f>VLOOKUP(Table58[[#This Row],[CONTROLN]],vlookup_table[],4,FALSE)</f>
        <v>3001</v>
      </c>
      <c r="P2826" t="str">
        <f>VLOOKUP(Table58[[#This Row],[CONTROLN]],vlookup_table[],5,FALSE)</f>
        <v>C1</v>
      </c>
      <c r="Q2826">
        <f>VLOOKUP(Table58[[#This Row],[CONTROLN]],vlookup_table[],7,FALSE)</f>
        <v>16</v>
      </c>
      <c r="R2826">
        <f t="shared" si="132"/>
        <v>67</v>
      </c>
      <c r="S28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26" t="str">
        <f>IF(Table58[[#This Row],[GENDER]]="M","Hombre","Mujer")</f>
        <v>Mujer</v>
      </c>
      <c r="U2826" t="str">
        <f>_xlfn.CONCAT(Table58[[#This Row],[STATE]]," ", Table58[[#This Row],[DOMAIN]])</f>
        <v>IL C1</v>
      </c>
      <c r="V2826" s="2">
        <f t="shared" ca="1" si="133"/>
        <v>45915</v>
      </c>
      <c r="W2826" s="3">
        <f t="shared" ca="1" si="134"/>
        <v>45915.408431249998</v>
      </c>
      <c r="X2826">
        <f>ROUND(Table58[[#This Row],[AVGGIFT]],1)</f>
        <v>9.6999999999999993</v>
      </c>
    </row>
    <row r="2827" spans="1:24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  <c r="N2827">
        <f>VLOOKUP(Table58[[#This Row],[CONTROLN]],vlookup_table[],2,FALSE)</f>
        <v>0</v>
      </c>
      <c r="O2827">
        <f>VLOOKUP(Table58[[#This Row],[CONTROLN]],vlookup_table[],4,FALSE)</f>
        <v>0</v>
      </c>
      <c r="P2827" t="str">
        <f>VLOOKUP(Table58[[#This Row],[CONTROLN]],vlookup_table[],5,FALSE)</f>
        <v>T1</v>
      </c>
      <c r="Q2827">
        <f>VLOOKUP(Table58[[#This Row],[CONTROLN]],vlookup_table[],7,FALSE)</f>
        <v>5</v>
      </c>
      <c r="R2827" t="str">
        <f t="shared" si="132"/>
        <v/>
      </c>
      <c r="S28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27" t="str">
        <f>IF(Table58[[#This Row],[GENDER]]="M","Hombre","Mujer")</f>
        <v>Mujer</v>
      </c>
      <c r="U2827" t="str">
        <f>_xlfn.CONCAT(Table58[[#This Row],[STATE]]," ", Table58[[#This Row],[DOMAIN]])</f>
        <v>OK T1</v>
      </c>
      <c r="V2827" s="2">
        <f t="shared" ca="1" si="133"/>
        <v>45915</v>
      </c>
      <c r="W2827" s="3">
        <f t="shared" ca="1" si="134"/>
        <v>45915.408431249998</v>
      </c>
      <c r="X2827">
        <f>ROUND(Table58[[#This Row],[AVGGIFT]],1)</f>
        <v>6.6</v>
      </c>
    </row>
    <row r="2828" spans="1:24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  <c r="N2828">
        <f>VLOOKUP(Table58[[#This Row],[CONTROLN]],vlookup_table[],2,FALSE)</f>
        <v>0</v>
      </c>
      <c r="O2828">
        <f>VLOOKUP(Table58[[#This Row],[CONTROLN]],vlookup_table[],4,FALSE)</f>
        <v>2801</v>
      </c>
      <c r="P2828" t="str">
        <f>VLOOKUP(Table58[[#This Row],[CONTROLN]],vlookup_table[],5,FALSE)</f>
        <v>U1</v>
      </c>
      <c r="Q2828">
        <f>VLOOKUP(Table58[[#This Row],[CONTROLN]],vlookup_table[],7,FALSE)</f>
        <v>15</v>
      </c>
      <c r="R2828">
        <f t="shared" si="132"/>
        <v>69</v>
      </c>
      <c r="S28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28" t="str">
        <f>IF(Table58[[#This Row],[GENDER]]="M","Hombre","Mujer")</f>
        <v>Mujer</v>
      </c>
      <c r="U2828" t="str">
        <f>_xlfn.CONCAT(Table58[[#This Row],[STATE]]," ", Table58[[#This Row],[DOMAIN]])</f>
        <v>IL U1</v>
      </c>
      <c r="V2828" s="2">
        <f t="shared" ca="1" si="133"/>
        <v>45915</v>
      </c>
      <c r="W2828" s="3">
        <f t="shared" ca="1" si="134"/>
        <v>45915.408431249998</v>
      </c>
      <c r="X2828">
        <f>ROUND(Table58[[#This Row],[AVGGIFT]],1)</f>
        <v>15</v>
      </c>
    </row>
    <row r="2829" spans="1:24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  <c r="N2829">
        <f>VLOOKUP(Table58[[#This Row],[CONTROLN]],vlookup_table[],2,FALSE)</f>
        <v>0</v>
      </c>
      <c r="O2829">
        <f>VLOOKUP(Table58[[#This Row],[CONTROLN]],vlookup_table[],4,FALSE)</f>
        <v>0</v>
      </c>
      <c r="P2829" t="str">
        <f>VLOOKUP(Table58[[#This Row],[CONTROLN]],vlookup_table[],5,FALSE)</f>
        <v>T1</v>
      </c>
      <c r="Q2829">
        <f>VLOOKUP(Table58[[#This Row],[CONTROLN]],vlookup_table[],7,FALSE)</f>
        <v>35</v>
      </c>
      <c r="R2829" t="str">
        <f t="shared" si="132"/>
        <v/>
      </c>
      <c r="S28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29" t="str">
        <f>IF(Table58[[#This Row],[GENDER]]="M","Hombre","Mujer")</f>
        <v>Mujer</v>
      </c>
      <c r="U2829" t="str">
        <f>_xlfn.CONCAT(Table58[[#This Row],[STATE]]," ", Table58[[#This Row],[DOMAIN]])</f>
        <v>TX T1</v>
      </c>
      <c r="V2829" s="2">
        <f t="shared" ca="1" si="133"/>
        <v>45915</v>
      </c>
      <c r="W2829" s="3">
        <f t="shared" ca="1" si="134"/>
        <v>45915.408431249998</v>
      </c>
      <c r="X2829">
        <f>ROUND(Table58[[#This Row],[AVGGIFT]],1)</f>
        <v>21.3</v>
      </c>
    </row>
    <row r="2830" spans="1:24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  <c r="N2830">
        <f>VLOOKUP(Table58[[#This Row],[CONTROLN]],vlookup_table[],2,FALSE)</f>
        <v>2</v>
      </c>
      <c r="O2830">
        <f>VLOOKUP(Table58[[#This Row],[CONTROLN]],vlookup_table[],4,FALSE)</f>
        <v>5201</v>
      </c>
      <c r="P2830" t="str">
        <f>VLOOKUP(Table58[[#This Row],[CONTROLN]],vlookup_table[],5,FALSE)</f>
        <v>C1</v>
      </c>
      <c r="Q2830">
        <f>VLOOKUP(Table58[[#This Row],[CONTROLN]],vlookup_table[],7,FALSE)</f>
        <v>10</v>
      </c>
      <c r="R2830">
        <f t="shared" si="132"/>
        <v>45</v>
      </c>
      <c r="S28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30" t="str">
        <f>IF(Table58[[#This Row],[GENDER]]="M","Hombre","Mujer")</f>
        <v>Hombre</v>
      </c>
      <c r="U2830" t="str">
        <f>_xlfn.CONCAT(Table58[[#This Row],[STATE]]," ", Table58[[#This Row],[DOMAIN]])</f>
        <v>CA C1</v>
      </c>
      <c r="V2830" s="2">
        <f t="shared" ca="1" si="133"/>
        <v>45915</v>
      </c>
      <c r="W2830" s="3">
        <f t="shared" ca="1" si="134"/>
        <v>45915.408431249998</v>
      </c>
      <c r="X2830">
        <f>ROUND(Table58[[#This Row],[AVGGIFT]],1)</f>
        <v>8.6</v>
      </c>
    </row>
    <row r="2831" spans="1:24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  <c r="N2831">
        <f>VLOOKUP(Table58[[#This Row],[CONTROLN]],vlookup_table[],2,FALSE)</f>
        <v>1</v>
      </c>
      <c r="O2831">
        <f>VLOOKUP(Table58[[#This Row],[CONTROLN]],vlookup_table[],4,FALSE)</f>
        <v>2304</v>
      </c>
      <c r="P2831" t="str">
        <f>VLOOKUP(Table58[[#This Row],[CONTROLN]],vlookup_table[],5,FALSE)</f>
        <v>T2</v>
      </c>
      <c r="Q2831">
        <f>VLOOKUP(Table58[[#This Row],[CONTROLN]],vlookup_table[],7,FALSE)</f>
        <v>15</v>
      </c>
      <c r="R2831">
        <f t="shared" si="132"/>
        <v>74</v>
      </c>
      <c r="S28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31" t="str">
        <f>IF(Table58[[#This Row],[GENDER]]="M","Hombre","Mujer")</f>
        <v>Hombre</v>
      </c>
      <c r="U2831" t="str">
        <f>_xlfn.CONCAT(Table58[[#This Row],[STATE]]," ", Table58[[#This Row],[DOMAIN]])</f>
        <v>NM T2</v>
      </c>
      <c r="V2831" s="2">
        <f t="shared" ca="1" si="133"/>
        <v>45915</v>
      </c>
      <c r="W2831" s="3">
        <f t="shared" ca="1" si="134"/>
        <v>45915.408431249998</v>
      </c>
      <c r="X2831">
        <f>ROUND(Table58[[#This Row],[AVGGIFT]],1)</f>
        <v>9.5</v>
      </c>
    </row>
    <row r="2832" spans="1:24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  <c r="N2832">
        <f>VLOOKUP(Table58[[#This Row],[CONTROLN]],vlookup_table[],2,FALSE)</f>
        <v>1002</v>
      </c>
      <c r="O2832">
        <f>VLOOKUP(Table58[[#This Row],[CONTROLN]],vlookup_table[],4,FALSE)</f>
        <v>5701</v>
      </c>
      <c r="P2832" t="str">
        <f>VLOOKUP(Table58[[#This Row],[CONTROLN]],vlookup_table[],5,FALSE)</f>
        <v>R3</v>
      </c>
      <c r="Q2832">
        <f>VLOOKUP(Table58[[#This Row],[CONTROLN]],vlookup_table[],7,FALSE)</f>
        <v>37</v>
      </c>
      <c r="R2832">
        <f t="shared" si="132"/>
        <v>40</v>
      </c>
      <c r="S28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32" t="str">
        <f>IF(Table58[[#This Row],[GENDER]]="M","Hombre","Mujer")</f>
        <v>Hombre</v>
      </c>
      <c r="U2832" t="str">
        <f>_xlfn.CONCAT(Table58[[#This Row],[STATE]]," ", Table58[[#This Row],[DOMAIN]])</f>
        <v>MI R3</v>
      </c>
      <c r="V2832" s="2">
        <f t="shared" ca="1" si="133"/>
        <v>45915</v>
      </c>
      <c r="W2832" s="3">
        <f t="shared" ca="1" si="134"/>
        <v>45915.408431249998</v>
      </c>
      <c r="X2832">
        <f>ROUND(Table58[[#This Row],[AVGGIFT]],1)</f>
        <v>16</v>
      </c>
    </row>
    <row r="2833" spans="1:24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  <c r="N2833">
        <f>VLOOKUP(Table58[[#This Row],[CONTROLN]],vlookup_table[],2,FALSE)</f>
        <v>2</v>
      </c>
      <c r="O2833">
        <f>VLOOKUP(Table58[[#This Row],[CONTROLN]],vlookup_table[],4,FALSE)</f>
        <v>0</v>
      </c>
      <c r="P2833" t="str">
        <f>VLOOKUP(Table58[[#This Row],[CONTROLN]],vlookup_table[],5,FALSE)</f>
        <v>U1</v>
      </c>
      <c r="Q2833">
        <f>VLOOKUP(Table58[[#This Row],[CONTROLN]],vlookup_table[],7,FALSE)</f>
        <v>20</v>
      </c>
      <c r="R2833" t="str">
        <f t="shared" si="132"/>
        <v/>
      </c>
      <c r="S28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33" t="str">
        <f>IF(Table58[[#This Row],[GENDER]]="M","Hombre","Mujer")</f>
        <v>Hombre</v>
      </c>
      <c r="U2833" t="str">
        <f>_xlfn.CONCAT(Table58[[#This Row],[STATE]]," ", Table58[[#This Row],[DOMAIN]])</f>
        <v>IL U1</v>
      </c>
      <c r="V2833" s="2">
        <f t="shared" ca="1" si="133"/>
        <v>45915</v>
      </c>
      <c r="W2833" s="3">
        <f t="shared" ca="1" si="134"/>
        <v>45915.408431249998</v>
      </c>
      <c r="X2833">
        <f>ROUND(Table58[[#This Row],[AVGGIFT]],1)</f>
        <v>20</v>
      </c>
    </row>
    <row r="2834" spans="1:24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  <c r="N2834">
        <f>VLOOKUP(Table58[[#This Row],[CONTROLN]],vlookup_table[],2,FALSE)</f>
        <v>0</v>
      </c>
      <c r="O2834">
        <f>VLOOKUP(Table58[[#This Row],[CONTROLN]],vlookup_table[],4,FALSE)</f>
        <v>6001</v>
      </c>
      <c r="P2834" t="str">
        <f>VLOOKUP(Table58[[#This Row],[CONTROLN]],vlookup_table[],5,FALSE)</f>
        <v>S1</v>
      </c>
      <c r="Q2834">
        <f>VLOOKUP(Table58[[#This Row],[CONTROLN]],vlookup_table[],7,FALSE)</f>
        <v>15</v>
      </c>
      <c r="R2834">
        <f t="shared" si="132"/>
        <v>37</v>
      </c>
      <c r="S28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34" t="str">
        <f>IF(Table58[[#This Row],[GENDER]]="M","Hombre","Mujer")</f>
        <v>Mujer</v>
      </c>
      <c r="U2834" t="str">
        <f>_xlfn.CONCAT(Table58[[#This Row],[STATE]]," ", Table58[[#This Row],[DOMAIN]])</f>
        <v>CA S1</v>
      </c>
      <c r="V2834" s="2">
        <f t="shared" ca="1" si="133"/>
        <v>45915</v>
      </c>
      <c r="W2834" s="3">
        <f t="shared" ca="1" si="134"/>
        <v>45915.408431249998</v>
      </c>
      <c r="X2834">
        <f>ROUND(Table58[[#This Row],[AVGGIFT]],1)</f>
        <v>10</v>
      </c>
    </row>
    <row r="2835" spans="1:24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  <c r="N2835">
        <f>VLOOKUP(Table58[[#This Row],[CONTROLN]],vlookup_table[],2,FALSE)</f>
        <v>2</v>
      </c>
      <c r="O2835">
        <f>VLOOKUP(Table58[[#This Row],[CONTROLN]],vlookup_table[],4,FALSE)</f>
        <v>1501</v>
      </c>
      <c r="P2835" t="str">
        <f>VLOOKUP(Table58[[#This Row],[CONTROLN]],vlookup_table[],5,FALSE)</f>
        <v>U3</v>
      </c>
      <c r="Q2835">
        <f>VLOOKUP(Table58[[#This Row],[CONTROLN]],vlookup_table[],7,FALSE)</f>
        <v>11</v>
      </c>
      <c r="R2835">
        <f t="shared" si="132"/>
        <v>82</v>
      </c>
      <c r="S28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35" t="str">
        <f>IF(Table58[[#This Row],[GENDER]]="M","Hombre","Mujer")</f>
        <v>Mujer</v>
      </c>
      <c r="U2835" t="str">
        <f>_xlfn.CONCAT(Table58[[#This Row],[STATE]]," ", Table58[[#This Row],[DOMAIN]])</f>
        <v>IL U3</v>
      </c>
      <c r="V2835" s="2">
        <f t="shared" ca="1" si="133"/>
        <v>45915</v>
      </c>
      <c r="W2835" s="3">
        <f t="shared" ca="1" si="134"/>
        <v>45915.408431249998</v>
      </c>
      <c r="X2835">
        <f>ROUND(Table58[[#This Row],[AVGGIFT]],1)</f>
        <v>5.4</v>
      </c>
    </row>
    <row r="2836" spans="1:24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  <c r="N2836">
        <f>VLOOKUP(Table58[[#This Row],[CONTROLN]],vlookup_table[],2,FALSE)</f>
        <v>1</v>
      </c>
      <c r="O2836">
        <f>VLOOKUP(Table58[[#This Row],[CONTROLN]],vlookup_table[],4,FALSE)</f>
        <v>3001</v>
      </c>
      <c r="P2836" t="str">
        <f>VLOOKUP(Table58[[#This Row],[CONTROLN]],vlookup_table[],5,FALSE)</f>
        <v>R3</v>
      </c>
      <c r="Q2836">
        <f>VLOOKUP(Table58[[#This Row],[CONTROLN]],vlookup_table[],7,FALSE)</f>
        <v>10</v>
      </c>
      <c r="R2836">
        <f t="shared" si="132"/>
        <v>67</v>
      </c>
      <c r="S28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36" t="str">
        <f>IF(Table58[[#This Row],[GENDER]]="M","Hombre","Mujer")</f>
        <v>Hombre</v>
      </c>
      <c r="U2836" t="str">
        <f>_xlfn.CONCAT(Table58[[#This Row],[STATE]]," ", Table58[[#This Row],[DOMAIN]])</f>
        <v>ID R3</v>
      </c>
      <c r="V2836" s="2">
        <f t="shared" ca="1" si="133"/>
        <v>45915</v>
      </c>
      <c r="W2836" s="3">
        <f t="shared" ca="1" si="134"/>
        <v>45915.408431249998</v>
      </c>
      <c r="X2836">
        <f>ROUND(Table58[[#This Row],[AVGGIFT]],1)</f>
        <v>15.7</v>
      </c>
    </row>
    <row r="2837" spans="1:24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  <c r="N2837">
        <f>VLOOKUP(Table58[[#This Row],[CONTROLN]],vlookup_table[],2,FALSE)</f>
        <v>2</v>
      </c>
      <c r="O2837">
        <f>VLOOKUP(Table58[[#This Row],[CONTROLN]],vlookup_table[],4,FALSE)</f>
        <v>5101</v>
      </c>
      <c r="P2837" t="str">
        <f>VLOOKUP(Table58[[#This Row],[CONTROLN]],vlookup_table[],5,FALSE)</f>
        <v>R2</v>
      </c>
      <c r="Q2837">
        <f>VLOOKUP(Table58[[#This Row],[CONTROLN]],vlookup_table[],7,FALSE)</f>
        <v>4</v>
      </c>
      <c r="R2837">
        <f t="shared" si="132"/>
        <v>46</v>
      </c>
      <c r="S28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37" t="str">
        <f>IF(Table58[[#This Row],[GENDER]]="M","Hombre","Mujer")</f>
        <v>Mujer</v>
      </c>
      <c r="U2837" t="str">
        <f>_xlfn.CONCAT(Table58[[#This Row],[STATE]]," ", Table58[[#This Row],[DOMAIN]])</f>
        <v>MI R2</v>
      </c>
      <c r="V2837" s="2">
        <f t="shared" ca="1" si="133"/>
        <v>45915</v>
      </c>
      <c r="W2837" s="3">
        <f t="shared" ca="1" si="134"/>
        <v>45915.408431249998</v>
      </c>
      <c r="X2837">
        <f>ROUND(Table58[[#This Row],[AVGGIFT]],1)</f>
        <v>4.5999999999999996</v>
      </c>
    </row>
    <row r="2838" spans="1:24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  <c r="N2838">
        <f>VLOOKUP(Table58[[#This Row],[CONTROLN]],vlookup_table[],2,FALSE)</f>
        <v>0</v>
      </c>
      <c r="O2838">
        <f>VLOOKUP(Table58[[#This Row],[CONTROLN]],vlookup_table[],4,FALSE)</f>
        <v>3508</v>
      </c>
      <c r="P2838" t="str">
        <f>VLOOKUP(Table58[[#This Row],[CONTROLN]],vlookup_table[],5,FALSE)</f>
        <v>U4</v>
      </c>
      <c r="Q2838">
        <f>VLOOKUP(Table58[[#This Row],[CONTROLN]],vlookup_table[],7,FALSE)</f>
        <v>15</v>
      </c>
      <c r="R2838">
        <f t="shared" si="132"/>
        <v>61</v>
      </c>
      <c r="S28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38" t="str">
        <f>IF(Table58[[#This Row],[GENDER]]="M","Hombre","Mujer")</f>
        <v>Mujer</v>
      </c>
      <c r="U2838" t="str">
        <f>_xlfn.CONCAT(Table58[[#This Row],[STATE]]," ", Table58[[#This Row],[DOMAIN]])</f>
        <v>MI U4</v>
      </c>
      <c r="V2838" s="2">
        <f t="shared" ca="1" si="133"/>
        <v>45915</v>
      </c>
      <c r="W2838" s="3">
        <f t="shared" ca="1" si="134"/>
        <v>45915.408431249998</v>
      </c>
      <c r="X2838">
        <f>ROUND(Table58[[#This Row],[AVGGIFT]],1)</f>
        <v>13.3</v>
      </c>
    </row>
    <row r="2839" spans="1:24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  <c r="N2839">
        <f>VLOOKUP(Table58[[#This Row],[CONTROLN]],vlookup_table[],2,FALSE)</f>
        <v>1</v>
      </c>
      <c r="O2839">
        <f>VLOOKUP(Table58[[#This Row],[CONTROLN]],vlookup_table[],4,FALSE)</f>
        <v>1110</v>
      </c>
      <c r="P2839" t="str">
        <f>VLOOKUP(Table58[[#This Row],[CONTROLN]],vlookup_table[],5,FALSE)</f>
        <v>R2</v>
      </c>
      <c r="Q2839">
        <f>VLOOKUP(Table58[[#This Row],[CONTROLN]],vlookup_table[],7,FALSE)</f>
        <v>10</v>
      </c>
      <c r="R2839">
        <f t="shared" si="132"/>
        <v>85</v>
      </c>
      <c r="S28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39" t="str">
        <f>IF(Table58[[#This Row],[GENDER]]="M","Hombre","Mujer")</f>
        <v>Hombre</v>
      </c>
      <c r="U2839" t="str">
        <f>_xlfn.CONCAT(Table58[[#This Row],[STATE]]," ", Table58[[#This Row],[DOMAIN]])</f>
        <v>IN R2</v>
      </c>
      <c r="V2839" s="2">
        <f t="shared" ca="1" si="133"/>
        <v>45915</v>
      </c>
      <c r="W2839" s="3">
        <f t="shared" ca="1" si="134"/>
        <v>45915.408431249998</v>
      </c>
      <c r="X2839">
        <f>ROUND(Table58[[#This Row],[AVGGIFT]],1)</f>
        <v>11.5</v>
      </c>
    </row>
    <row r="2840" spans="1:24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  <c r="N2840">
        <f>VLOOKUP(Table58[[#This Row],[CONTROLN]],vlookup_table[],2,FALSE)</f>
        <v>1</v>
      </c>
      <c r="O2840">
        <f>VLOOKUP(Table58[[#This Row],[CONTROLN]],vlookup_table[],4,FALSE)</f>
        <v>2005</v>
      </c>
      <c r="P2840" t="str">
        <f>VLOOKUP(Table58[[#This Row],[CONTROLN]],vlookup_table[],5,FALSE)</f>
        <v>C3</v>
      </c>
      <c r="Q2840">
        <f>VLOOKUP(Table58[[#This Row],[CONTROLN]],vlookup_table[],7,FALSE)</f>
        <v>6</v>
      </c>
      <c r="R2840">
        <f t="shared" si="132"/>
        <v>77</v>
      </c>
      <c r="S28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40" t="str">
        <f>IF(Table58[[#This Row],[GENDER]]="M","Hombre","Mujer")</f>
        <v>Hombre</v>
      </c>
      <c r="U2840" t="str">
        <f>_xlfn.CONCAT(Table58[[#This Row],[STATE]]," ", Table58[[#This Row],[DOMAIN]])</f>
        <v>NV C3</v>
      </c>
      <c r="V2840" s="2">
        <f t="shared" ca="1" si="133"/>
        <v>45915</v>
      </c>
      <c r="W2840" s="3">
        <f t="shared" ca="1" si="134"/>
        <v>45915.408431249998</v>
      </c>
      <c r="X2840">
        <f>ROUND(Table58[[#This Row],[AVGGIFT]],1)</f>
        <v>12.1</v>
      </c>
    </row>
    <row r="2841" spans="1:24" x14ac:dyDescent="0.35">
      <c r="A2841">
        <v>184255</v>
      </c>
      <c r="B2841" t="s">
        <v>41</v>
      </c>
      <c r="C2841" t="s">
        <v>14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  <c r="N2841">
        <f>VLOOKUP(Table58[[#This Row],[CONTROLN]],vlookup_table[],2,FALSE)</f>
        <v>1</v>
      </c>
      <c r="O2841">
        <f>VLOOKUP(Table58[[#This Row],[CONTROLN]],vlookup_table[],4,FALSE)</f>
        <v>3210</v>
      </c>
      <c r="P2841" t="str">
        <f>VLOOKUP(Table58[[#This Row],[CONTROLN]],vlookup_table[],5,FALSE)</f>
        <v>T1</v>
      </c>
      <c r="Q2841">
        <f>VLOOKUP(Table58[[#This Row],[CONTROLN]],vlookup_table[],7,FALSE)</f>
        <v>25</v>
      </c>
      <c r="R2841">
        <f t="shared" si="132"/>
        <v>64</v>
      </c>
      <c r="S28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41" t="str">
        <f>IF(Table58[[#This Row],[GENDER]]="M","Hombre","Mujer")</f>
        <v>Hombre</v>
      </c>
      <c r="U2841" t="str">
        <f>_xlfn.CONCAT(Table58[[#This Row],[STATE]]," ", Table58[[#This Row],[DOMAIN]])</f>
        <v>WA T1</v>
      </c>
      <c r="V2841" s="2">
        <f t="shared" ca="1" si="133"/>
        <v>45915</v>
      </c>
      <c r="W2841" s="3">
        <f t="shared" ca="1" si="134"/>
        <v>45915.408431249998</v>
      </c>
      <c r="X2841">
        <f>ROUND(Table58[[#This Row],[AVGGIFT]],1)</f>
        <v>16.3</v>
      </c>
    </row>
    <row r="2842" spans="1:24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  <c r="N2842">
        <f>VLOOKUP(Table58[[#This Row],[CONTROLN]],vlookup_table[],2,FALSE)</f>
        <v>28</v>
      </c>
      <c r="O2842">
        <f>VLOOKUP(Table58[[#This Row],[CONTROLN]],vlookup_table[],4,FALSE)</f>
        <v>0</v>
      </c>
      <c r="P2842" t="str">
        <f>VLOOKUP(Table58[[#This Row],[CONTROLN]],vlookup_table[],5,FALSE)</f>
        <v>S2</v>
      </c>
      <c r="Q2842">
        <f>VLOOKUP(Table58[[#This Row],[CONTROLN]],vlookup_table[],7,FALSE)</f>
        <v>20</v>
      </c>
      <c r="R2842" t="str">
        <f t="shared" si="132"/>
        <v/>
      </c>
      <c r="S28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42" t="str">
        <f>IF(Table58[[#This Row],[GENDER]]="M","Hombre","Mujer")</f>
        <v>Mujer</v>
      </c>
      <c r="U2842" t="str">
        <f>_xlfn.CONCAT(Table58[[#This Row],[STATE]]," ", Table58[[#This Row],[DOMAIN]])</f>
        <v>TX S2</v>
      </c>
      <c r="V2842" s="2">
        <f t="shared" ca="1" si="133"/>
        <v>45915</v>
      </c>
      <c r="W2842" s="3">
        <f t="shared" ca="1" si="134"/>
        <v>45915.408431249998</v>
      </c>
      <c r="X2842">
        <f>ROUND(Table58[[#This Row],[AVGGIFT]],1)</f>
        <v>14.2</v>
      </c>
    </row>
    <row r="2843" spans="1:24" x14ac:dyDescent="0.35">
      <c r="A2843">
        <v>182670</v>
      </c>
      <c r="B2843" t="s">
        <v>41</v>
      </c>
      <c r="C2843" t="s">
        <v>14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  <c r="N2843">
        <f>VLOOKUP(Table58[[#This Row],[CONTROLN]],vlookup_table[],2,FALSE)</f>
        <v>1</v>
      </c>
      <c r="O2843">
        <f>VLOOKUP(Table58[[#This Row],[CONTROLN]],vlookup_table[],4,FALSE)</f>
        <v>2304</v>
      </c>
      <c r="P2843" t="str">
        <f>VLOOKUP(Table58[[#This Row],[CONTROLN]],vlookup_table[],5,FALSE)</f>
        <v>R2</v>
      </c>
      <c r="Q2843">
        <f>VLOOKUP(Table58[[#This Row],[CONTROLN]],vlookup_table[],7,FALSE)</f>
        <v>5</v>
      </c>
      <c r="R2843">
        <f t="shared" si="132"/>
        <v>74</v>
      </c>
      <c r="S28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43" t="str">
        <f>IF(Table58[[#This Row],[GENDER]]="M","Hombre","Mujer")</f>
        <v>Hombre</v>
      </c>
      <c r="U2843" t="str">
        <f>_xlfn.CONCAT(Table58[[#This Row],[STATE]]," ", Table58[[#This Row],[DOMAIN]])</f>
        <v>WA R2</v>
      </c>
      <c r="V2843" s="2">
        <f t="shared" ca="1" si="133"/>
        <v>45915</v>
      </c>
      <c r="W2843" s="3">
        <f t="shared" ca="1" si="134"/>
        <v>45915.408431249998</v>
      </c>
      <c r="X2843">
        <f>ROUND(Table58[[#This Row],[AVGGIFT]],1)</f>
        <v>3.8</v>
      </c>
    </row>
    <row r="2844" spans="1:24" x14ac:dyDescent="0.35">
      <c r="A2844">
        <v>22645</v>
      </c>
      <c r="B2844" t="s">
        <v>47</v>
      </c>
      <c r="C2844" t="s">
        <v>109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  <c r="N2844">
        <f>VLOOKUP(Table58[[#This Row],[CONTROLN]],vlookup_table[],2,FALSE)</f>
        <v>2</v>
      </c>
      <c r="O2844">
        <f>VLOOKUP(Table58[[#This Row],[CONTROLN]],vlookup_table[],4,FALSE)</f>
        <v>3604</v>
      </c>
      <c r="P2844" t="str">
        <f>VLOOKUP(Table58[[#This Row],[CONTROLN]],vlookup_table[],5,FALSE)</f>
        <v>R2</v>
      </c>
      <c r="Q2844">
        <f>VLOOKUP(Table58[[#This Row],[CONTROLN]],vlookup_table[],7,FALSE)</f>
        <v>8</v>
      </c>
      <c r="R2844">
        <f t="shared" si="132"/>
        <v>61</v>
      </c>
      <c r="S28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44" t="str">
        <f>IF(Table58[[#This Row],[GENDER]]="M","Hombre","Mujer")</f>
        <v>Mujer</v>
      </c>
      <c r="U2844" t="str">
        <f>_xlfn.CONCAT(Table58[[#This Row],[STATE]]," ", Table58[[#This Row],[DOMAIN]])</f>
        <v>SC R2</v>
      </c>
      <c r="V2844" s="2">
        <f t="shared" ca="1" si="133"/>
        <v>45915</v>
      </c>
      <c r="W2844" s="3">
        <f t="shared" ca="1" si="134"/>
        <v>45915.408431249998</v>
      </c>
      <c r="X2844">
        <f>ROUND(Table58[[#This Row],[AVGGIFT]],1)</f>
        <v>7.3</v>
      </c>
    </row>
    <row r="2845" spans="1:24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  <c r="N2845">
        <f>VLOOKUP(Table58[[#This Row],[CONTROLN]],vlookup_table[],2,FALSE)</f>
        <v>0</v>
      </c>
      <c r="O2845">
        <f>VLOOKUP(Table58[[#This Row],[CONTROLN]],vlookup_table[],4,FALSE)</f>
        <v>3001</v>
      </c>
      <c r="P2845" t="str">
        <f>VLOOKUP(Table58[[#This Row],[CONTROLN]],vlookup_table[],5,FALSE)</f>
        <v>R2</v>
      </c>
      <c r="Q2845">
        <f>VLOOKUP(Table58[[#This Row],[CONTROLN]],vlookup_table[],7,FALSE)</f>
        <v>8</v>
      </c>
      <c r="R2845">
        <f t="shared" si="132"/>
        <v>67</v>
      </c>
      <c r="S28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45" t="str">
        <f>IF(Table58[[#This Row],[GENDER]]="M","Hombre","Mujer")</f>
        <v>Mujer</v>
      </c>
      <c r="U2845" t="str">
        <f>_xlfn.CONCAT(Table58[[#This Row],[STATE]]," ", Table58[[#This Row],[DOMAIN]])</f>
        <v>NV R2</v>
      </c>
      <c r="V2845" s="2">
        <f t="shared" ca="1" si="133"/>
        <v>45915</v>
      </c>
      <c r="W2845" s="3">
        <f t="shared" ca="1" si="134"/>
        <v>45915.408431249998</v>
      </c>
      <c r="X2845">
        <f>ROUND(Table58[[#This Row],[AVGGIFT]],1)</f>
        <v>9.5</v>
      </c>
    </row>
    <row r="2846" spans="1:24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  <c r="N2846">
        <f>VLOOKUP(Table58[[#This Row],[CONTROLN]],vlookup_table[],2,FALSE)</f>
        <v>1002</v>
      </c>
      <c r="O2846">
        <f>VLOOKUP(Table58[[#This Row],[CONTROLN]],vlookup_table[],4,FALSE)</f>
        <v>5001</v>
      </c>
      <c r="P2846" t="str">
        <f>VLOOKUP(Table58[[#This Row],[CONTROLN]],vlookup_table[],5,FALSE)</f>
        <v>S1</v>
      </c>
      <c r="Q2846">
        <f>VLOOKUP(Table58[[#This Row],[CONTROLN]],vlookup_table[],7,FALSE)</f>
        <v>12</v>
      </c>
      <c r="R2846">
        <f t="shared" si="132"/>
        <v>47</v>
      </c>
      <c r="S28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46" t="str">
        <f>IF(Table58[[#This Row],[GENDER]]="M","Hombre","Mujer")</f>
        <v>Hombre</v>
      </c>
      <c r="U2846" t="str">
        <f>_xlfn.CONCAT(Table58[[#This Row],[STATE]]," ", Table58[[#This Row],[DOMAIN]])</f>
        <v>CO S1</v>
      </c>
      <c r="V2846" s="2">
        <f t="shared" ca="1" si="133"/>
        <v>45915</v>
      </c>
      <c r="W2846" s="3">
        <f t="shared" ca="1" si="134"/>
        <v>45915.408431249998</v>
      </c>
      <c r="X2846">
        <f>ROUND(Table58[[#This Row],[AVGGIFT]],1)</f>
        <v>7.3</v>
      </c>
    </row>
    <row r="2847" spans="1:24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  <c r="N2847">
        <f>VLOOKUP(Table58[[#This Row],[CONTROLN]],vlookup_table[],2,FALSE)</f>
        <v>0</v>
      </c>
      <c r="O2847">
        <f>VLOOKUP(Table58[[#This Row],[CONTROLN]],vlookup_table[],4,FALSE)</f>
        <v>2801</v>
      </c>
      <c r="P2847" t="str">
        <f>VLOOKUP(Table58[[#This Row],[CONTROLN]],vlookup_table[],5,FALSE)</f>
        <v>R2</v>
      </c>
      <c r="Q2847">
        <f>VLOOKUP(Table58[[#This Row],[CONTROLN]],vlookup_table[],7,FALSE)</f>
        <v>10</v>
      </c>
      <c r="R2847">
        <f t="shared" si="132"/>
        <v>69</v>
      </c>
      <c r="S28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47" t="str">
        <f>IF(Table58[[#This Row],[GENDER]]="M","Hombre","Mujer")</f>
        <v>Hombre</v>
      </c>
      <c r="U2847" t="str">
        <f>_xlfn.CONCAT(Table58[[#This Row],[STATE]]," ", Table58[[#This Row],[DOMAIN]])</f>
        <v>IL R2</v>
      </c>
      <c r="V2847" s="2">
        <f t="shared" ca="1" si="133"/>
        <v>45915</v>
      </c>
      <c r="W2847" s="3">
        <f t="shared" ca="1" si="134"/>
        <v>45915.408431249998</v>
      </c>
      <c r="X2847">
        <f>ROUND(Table58[[#This Row],[AVGGIFT]],1)</f>
        <v>8.1</v>
      </c>
    </row>
    <row r="2848" spans="1:24" x14ac:dyDescent="0.35">
      <c r="A2848">
        <v>187691</v>
      </c>
      <c r="B2848" t="s">
        <v>18</v>
      </c>
      <c r="C2848" t="s">
        <v>17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  <c r="N2848">
        <f>VLOOKUP(Table58[[#This Row],[CONTROLN]],vlookup_table[],2,FALSE)</f>
        <v>0</v>
      </c>
      <c r="O2848">
        <f>VLOOKUP(Table58[[#This Row],[CONTROLN]],vlookup_table[],4,FALSE)</f>
        <v>0</v>
      </c>
      <c r="P2848" t="str">
        <f>VLOOKUP(Table58[[#This Row],[CONTROLN]],vlookup_table[],5,FALSE)</f>
        <v>T2</v>
      </c>
      <c r="Q2848">
        <f>VLOOKUP(Table58[[#This Row],[CONTROLN]],vlookup_table[],7,FALSE)</f>
        <v>10</v>
      </c>
      <c r="R2848" t="str">
        <f t="shared" si="132"/>
        <v/>
      </c>
      <c r="S28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48" t="str">
        <f>IF(Table58[[#This Row],[GENDER]]="M","Hombre","Mujer")</f>
        <v>Mujer</v>
      </c>
      <c r="U2848" t="str">
        <f>_xlfn.CONCAT(Table58[[#This Row],[STATE]]," ", Table58[[#This Row],[DOMAIN]])</f>
        <v>NC T2</v>
      </c>
      <c r="V2848" s="2">
        <f t="shared" ca="1" si="133"/>
        <v>45915</v>
      </c>
      <c r="W2848" s="3">
        <f t="shared" ca="1" si="134"/>
        <v>45915.408431249998</v>
      </c>
      <c r="X2848">
        <f>ROUND(Table58[[#This Row],[AVGGIFT]],1)</f>
        <v>4.2</v>
      </c>
    </row>
    <row r="2849" spans="1:24" x14ac:dyDescent="0.35">
      <c r="A2849">
        <v>112495</v>
      </c>
      <c r="B2849" t="s">
        <v>33</v>
      </c>
      <c r="C2849" t="s">
        <v>17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  <c r="N2849">
        <f>VLOOKUP(Table58[[#This Row],[CONTROLN]],vlookup_table[],2,FALSE)</f>
        <v>0</v>
      </c>
      <c r="O2849">
        <f>VLOOKUP(Table58[[#This Row],[CONTROLN]],vlookup_table[],4,FALSE)</f>
        <v>0</v>
      </c>
      <c r="P2849" t="str">
        <f>VLOOKUP(Table58[[#This Row],[CONTROLN]],vlookup_table[],5,FALSE)</f>
        <v>C2</v>
      </c>
      <c r="Q2849">
        <f>VLOOKUP(Table58[[#This Row],[CONTROLN]],vlookup_table[],7,FALSE)</f>
        <v>8</v>
      </c>
      <c r="R2849" t="str">
        <f t="shared" si="132"/>
        <v/>
      </c>
      <c r="S28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49" t="str">
        <f>IF(Table58[[#This Row],[GENDER]]="M","Hombre","Mujer")</f>
        <v>Mujer</v>
      </c>
      <c r="U2849" t="str">
        <f>_xlfn.CONCAT(Table58[[#This Row],[STATE]]," ", Table58[[#This Row],[DOMAIN]])</f>
        <v>AR C2</v>
      </c>
      <c r="V2849" s="2">
        <f t="shared" ca="1" si="133"/>
        <v>45915</v>
      </c>
      <c r="W2849" s="3">
        <f t="shared" ca="1" si="134"/>
        <v>45915.408431249998</v>
      </c>
      <c r="X2849">
        <f>ROUND(Table58[[#This Row],[AVGGIFT]],1)</f>
        <v>6.4</v>
      </c>
    </row>
    <row r="2850" spans="1:24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  <c r="N2850">
        <f>VLOOKUP(Table58[[#This Row],[CONTROLN]],vlookup_table[],2,FALSE)</f>
        <v>2</v>
      </c>
      <c r="O2850">
        <f>VLOOKUP(Table58[[#This Row],[CONTROLN]],vlookup_table[],4,FALSE)</f>
        <v>5110</v>
      </c>
      <c r="P2850" t="str">
        <f>VLOOKUP(Table58[[#This Row],[CONTROLN]],vlookup_table[],5,FALSE)</f>
        <v>S2</v>
      </c>
      <c r="Q2850">
        <f>VLOOKUP(Table58[[#This Row],[CONTROLN]],vlookup_table[],7,FALSE)</f>
        <v>45</v>
      </c>
      <c r="R2850">
        <f t="shared" si="132"/>
        <v>45</v>
      </c>
      <c r="S28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50" t="str">
        <f>IF(Table58[[#This Row],[GENDER]]="M","Hombre","Mujer")</f>
        <v>Hombre</v>
      </c>
      <c r="U2850" t="str">
        <f>_xlfn.CONCAT(Table58[[#This Row],[STATE]]," ", Table58[[#This Row],[DOMAIN]])</f>
        <v>CO S2</v>
      </c>
      <c r="V2850" s="2">
        <f t="shared" ca="1" si="133"/>
        <v>45915</v>
      </c>
      <c r="W2850" s="3">
        <f t="shared" ca="1" si="134"/>
        <v>45915.408431249998</v>
      </c>
      <c r="X2850">
        <f>ROUND(Table58[[#This Row],[AVGGIFT]],1)</f>
        <v>27.3</v>
      </c>
    </row>
    <row r="2851" spans="1:24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  <c r="N2851">
        <f>VLOOKUP(Table58[[#This Row],[CONTROLN]],vlookup_table[],2,FALSE)</f>
        <v>1002</v>
      </c>
      <c r="O2851">
        <f>VLOOKUP(Table58[[#This Row],[CONTROLN]],vlookup_table[],4,FALSE)</f>
        <v>0</v>
      </c>
      <c r="P2851" t="str">
        <f>VLOOKUP(Table58[[#This Row],[CONTROLN]],vlookup_table[],5,FALSE)</f>
        <v>R2</v>
      </c>
      <c r="Q2851">
        <f>VLOOKUP(Table58[[#This Row],[CONTROLN]],vlookup_table[],7,FALSE)</f>
        <v>13</v>
      </c>
      <c r="R2851" t="str">
        <f t="shared" si="132"/>
        <v/>
      </c>
      <c r="S28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51" t="str">
        <f>IF(Table58[[#This Row],[GENDER]]="M","Hombre","Mujer")</f>
        <v>Hombre</v>
      </c>
      <c r="U2851" t="str">
        <f>_xlfn.CONCAT(Table58[[#This Row],[STATE]]," ", Table58[[#This Row],[DOMAIN]])</f>
        <v>IA R2</v>
      </c>
      <c r="V2851" s="2">
        <f t="shared" ca="1" si="133"/>
        <v>45915</v>
      </c>
      <c r="W2851" s="3">
        <f t="shared" ca="1" si="134"/>
        <v>45915.408431249998</v>
      </c>
      <c r="X2851">
        <f>ROUND(Table58[[#This Row],[AVGGIFT]],1)</f>
        <v>9.8000000000000007</v>
      </c>
    </row>
    <row r="2852" spans="1:24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  <c r="N2852">
        <f>VLOOKUP(Table58[[#This Row],[CONTROLN]],vlookup_table[],2,FALSE)</f>
        <v>2</v>
      </c>
      <c r="O2852">
        <f>VLOOKUP(Table58[[#This Row],[CONTROLN]],vlookup_table[],4,FALSE)</f>
        <v>3701</v>
      </c>
      <c r="P2852" t="str">
        <f>VLOOKUP(Table58[[#This Row],[CONTROLN]],vlookup_table[],5,FALSE)</f>
        <v>T2</v>
      </c>
      <c r="Q2852">
        <f>VLOOKUP(Table58[[#This Row],[CONTROLN]],vlookup_table[],7,FALSE)</f>
        <v>8</v>
      </c>
      <c r="R2852">
        <f t="shared" si="132"/>
        <v>60</v>
      </c>
      <c r="S28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52" t="str">
        <f>IF(Table58[[#This Row],[GENDER]]="M","Hombre","Mujer")</f>
        <v>Mujer</v>
      </c>
      <c r="U2852" t="str">
        <f>_xlfn.CONCAT(Table58[[#This Row],[STATE]]," ", Table58[[#This Row],[DOMAIN]])</f>
        <v>SC T2</v>
      </c>
      <c r="V2852" s="2">
        <f t="shared" ca="1" si="133"/>
        <v>45915</v>
      </c>
      <c r="W2852" s="3">
        <f t="shared" ca="1" si="134"/>
        <v>45915.408431249998</v>
      </c>
      <c r="X2852">
        <f>ROUND(Table58[[#This Row],[AVGGIFT]],1)</f>
        <v>7.2</v>
      </c>
    </row>
    <row r="2853" spans="1:24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  <c r="N2853">
        <f>VLOOKUP(Table58[[#This Row],[CONTROLN]],vlookup_table[],2,FALSE)</f>
        <v>1</v>
      </c>
      <c r="O2853">
        <f>VLOOKUP(Table58[[#This Row],[CONTROLN]],vlookup_table[],4,FALSE)</f>
        <v>4501</v>
      </c>
      <c r="P2853" t="str">
        <f>VLOOKUP(Table58[[#This Row],[CONTROLN]],vlookup_table[],5,FALSE)</f>
        <v>T2</v>
      </c>
      <c r="Q2853">
        <f>VLOOKUP(Table58[[#This Row],[CONTROLN]],vlookup_table[],7,FALSE)</f>
        <v>12</v>
      </c>
      <c r="R2853">
        <f t="shared" si="132"/>
        <v>52</v>
      </c>
      <c r="S28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53" t="str">
        <f>IF(Table58[[#This Row],[GENDER]]="M","Hombre","Mujer")</f>
        <v>Hombre</v>
      </c>
      <c r="U2853" t="str">
        <f>_xlfn.CONCAT(Table58[[#This Row],[STATE]]," ", Table58[[#This Row],[DOMAIN]])</f>
        <v>IN T2</v>
      </c>
      <c r="V2853" s="2">
        <f t="shared" ca="1" si="133"/>
        <v>45915</v>
      </c>
      <c r="W2853" s="3">
        <f t="shared" ca="1" si="134"/>
        <v>45915.408431249998</v>
      </c>
      <c r="X2853">
        <f>ROUND(Table58[[#This Row],[AVGGIFT]],1)</f>
        <v>10.199999999999999</v>
      </c>
    </row>
    <row r="2854" spans="1:24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  <c r="N2854">
        <f>VLOOKUP(Table58[[#This Row],[CONTROLN]],vlookup_table[],2,FALSE)</f>
        <v>2</v>
      </c>
      <c r="O2854">
        <f>VLOOKUP(Table58[[#This Row],[CONTROLN]],vlookup_table[],4,FALSE)</f>
        <v>1410</v>
      </c>
      <c r="P2854" t="str">
        <f>VLOOKUP(Table58[[#This Row],[CONTROLN]],vlookup_table[],5,FALSE)</f>
        <v>C2</v>
      </c>
      <c r="Q2854">
        <f>VLOOKUP(Table58[[#This Row],[CONTROLN]],vlookup_table[],7,FALSE)</f>
        <v>10</v>
      </c>
      <c r="R2854">
        <f t="shared" si="132"/>
        <v>82</v>
      </c>
      <c r="S28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54" t="str">
        <f>IF(Table58[[#This Row],[GENDER]]="M","Hombre","Mujer")</f>
        <v>Mujer</v>
      </c>
      <c r="U2854" t="str">
        <f>_xlfn.CONCAT(Table58[[#This Row],[STATE]]," ", Table58[[#This Row],[DOMAIN]])</f>
        <v>FL C2</v>
      </c>
      <c r="V2854" s="2">
        <f t="shared" ca="1" si="133"/>
        <v>45915</v>
      </c>
      <c r="W2854" s="3">
        <f t="shared" ca="1" si="134"/>
        <v>45915.408431249998</v>
      </c>
      <c r="X2854">
        <f>ROUND(Table58[[#This Row],[AVGGIFT]],1)</f>
        <v>6.1</v>
      </c>
    </row>
    <row r="2855" spans="1:24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  <c r="N2855">
        <f>VLOOKUP(Table58[[#This Row],[CONTROLN]],vlookup_table[],2,FALSE)</f>
        <v>0</v>
      </c>
      <c r="O2855">
        <f>VLOOKUP(Table58[[#This Row],[CONTROLN]],vlookup_table[],4,FALSE)</f>
        <v>0</v>
      </c>
      <c r="P2855" t="str">
        <f>VLOOKUP(Table58[[#This Row],[CONTROLN]],vlookup_table[],5,FALSE)</f>
        <v>T2</v>
      </c>
      <c r="Q2855">
        <f>VLOOKUP(Table58[[#This Row],[CONTROLN]],vlookup_table[],7,FALSE)</f>
        <v>15</v>
      </c>
      <c r="R2855" t="str">
        <f t="shared" si="132"/>
        <v/>
      </c>
      <c r="S28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55" t="str">
        <f>IF(Table58[[#This Row],[GENDER]]="M","Hombre","Mujer")</f>
        <v>Mujer</v>
      </c>
      <c r="U2855" t="str">
        <f>_xlfn.CONCAT(Table58[[#This Row],[STATE]]," ", Table58[[#This Row],[DOMAIN]])</f>
        <v>CA T2</v>
      </c>
      <c r="V2855" s="2">
        <f t="shared" ca="1" si="133"/>
        <v>45915</v>
      </c>
      <c r="W2855" s="3">
        <f t="shared" ca="1" si="134"/>
        <v>45915.408431249998</v>
      </c>
      <c r="X2855">
        <f>ROUND(Table58[[#This Row],[AVGGIFT]],1)</f>
        <v>15</v>
      </c>
    </row>
    <row r="2856" spans="1:24" x14ac:dyDescent="0.35">
      <c r="A2856">
        <v>137015</v>
      </c>
      <c r="B2856" t="s">
        <v>56</v>
      </c>
      <c r="C2856" t="s">
        <v>17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  <c r="N2856">
        <f>VLOOKUP(Table58[[#This Row],[CONTROLN]],vlookup_table[],2,FALSE)</f>
        <v>0</v>
      </c>
      <c r="O2856">
        <f>VLOOKUP(Table58[[#This Row],[CONTROLN]],vlookup_table[],4,FALSE)</f>
        <v>2601</v>
      </c>
      <c r="P2856" t="str">
        <f>VLOOKUP(Table58[[#This Row],[CONTROLN]],vlookup_table[],5,FALSE)</f>
        <v>R3</v>
      </c>
      <c r="Q2856">
        <f>VLOOKUP(Table58[[#This Row],[CONTROLN]],vlookup_table[],7,FALSE)</f>
        <v>10</v>
      </c>
      <c r="R2856">
        <f t="shared" si="132"/>
        <v>71</v>
      </c>
      <c r="S28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56" t="str">
        <f>IF(Table58[[#This Row],[GENDER]]="M","Hombre","Mujer")</f>
        <v>Mujer</v>
      </c>
      <c r="U2856" t="str">
        <f>_xlfn.CONCAT(Table58[[#This Row],[STATE]]," ", Table58[[#This Row],[DOMAIN]])</f>
        <v>AZ R3</v>
      </c>
      <c r="V2856" s="2">
        <f t="shared" ca="1" si="133"/>
        <v>45915</v>
      </c>
      <c r="W2856" s="3">
        <f t="shared" ca="1" si="134"/>
        <v>45915.408431249998</v>
      </c>
      <c r="X2856">
        <f>ROUND(Table58[[#This Row],[AVGGIFT]],1)</f>
        <v>6.9</v>
      </c>
    </row>
    <row r="2857" spans="1:24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  <c r="N2857">
        <f>VLOOKUP(Table58[[#This Row],[CONTROLN]],vlookup_table[],2,FALSE)</f>
        <v>2</v>
      </c>
      <c r="O2857">
        <f>VLOOKUP(Table58[[#This Row],[CONTROLN]],vlookup_table[],4,FALSE)</f>
        <v>5601</v>
      </c>
      <c r="P2857" t="str">
        <f>VLOOKUP(Table58[[#This Row],[CONTROLN]],vlookup_table[],5,FALSE)</f>
        <v>R2</v>
      </c>
      <c r="Q2857">
        <f>VLOOKUP(Table58[[#This Row],[CONTROLN]],vlookup_table[],7,FALSE)</f>
        <v>26</v>
      </c>
      <c r="R2857">
        <f t="shared" si="132"/>
        <v>41</v>
      </c>
      <c r="S28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57" t="str">
        <f>IF(Table58[[#This Row],[GENDER]]="M","Hombre","Mujer")</f>
        <v>Mujer</v>
      </c>
      <c r="U2857" t="str">
        <f>_xlfn.CONCAT(Table58[[#This Row],[STATE]]," ", Table58[[#This Row],[DOMAIN]])</f>
        <v>GA R2</v>
      </c>
      <c r="V2857" s="2">
        <f t="shared" ca="1" si="133"/>
        <v>45915</v>
      </c>
      <c r="W2857" s="3">
        <f t="shared" ca="1" si="134"/>
        <v>45915.408431249998</v>
      </c>
      <c r="X2857">
        <f>ROUND(Table58[[#This Row],[AVGGIFT]],1)</f>
        <v>17.5</v>
      </c>
    </row>
    <row r="2858" spans="1:24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  <c r="N2858">
        <f>VLOOKUP(Table58[[#This Row],[CONTROLN]],vlookup_table[],2,FALSE)</f>
        <v>2</v>
      </c>
      <c r="O2858">
        <f>VLOOKUP(Table58[[#This Row],[CONTROLN]],vlookup_table[],4,FALSE)</f>
        <v>2401</v>
      </c>
      <c r="P2858" t="str">
        <f>VLOOKUP(Table58[[#This Row],[CONTROLN]],vlookup_table[],5,FALSE)</f>
        <v>C1</v>
      </c>
      <c r="Q2858">
        <f>VLOOKUP(Table58[[#This Row],[CONTROLN]],vlookup_table[],7,FALSE)</f>
        <v>4</v>
      </c>
      <c r="R2858">
        <f t="shared" si="132"/>
        <v>73</v>
      </c>
      <c r="S28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58" t="str">
        <f>IF(Table58[[#This Row],[GENDER]]="M","Hombre","Mujer")</f>
        <v>Mujer</v>
      </c>
      <c r="U2858" t="str">
        <f>_xlfn.CONCAT(Table58[[#This Row],[STATE]]," ", Table58[[#This Row],[DOMAIN]])</f>
        <v>FL C1</v>
      </c>
      <c r="V2858" s="2">
        <f t="shared" ca="1" si="133"/>
        <v>45915</v>
      </c>
      <c r="W2858" s="3">
        <f t="shared" ca="1" si="134"/>
        <v>45915.408431249998</v>
      </c>
      <c r="X2858">
        <f>ROUND(Table58[[#This Row],[AVGGIFT]],1)</f>
        <v>4.0999999999999996</v>
      </c>
    </row>
    <row r="2859" spans="1:24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  <c r="N2859">
        <f>VLOOKUP(Table58[[#This Row],[CONTROLN]],vlookup_table[],2,FALSE)</f>
        <v>1</v>
      </c>
      <c r="O2859">
        <f>VLOOKUP(Table58[[#This Row],[CONTROLN]],vlookup_table[],4,FALSE)</f>
        <v>3411</v>
      </c>
      <c r="P2859" t="str">
        <f>VLOOKUP(Table58[[#This Row],[CONTROLN]],vlookup_table[],5,FALSE)</f>
        <v>U1</v>
      </c>
      <c r="Q2859">
        <f>VLOOKUP(Table58[[#This Row],[CONTROLN]],vlookup_table[],7,FALSE)</f>
        <v>17</v>
      </c>
      <c r="R2859">
        <f t="shared" si="132"/>
        <v>62</v>
      </c>
      <c r="S28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59" t="str">
        <f>IF(Table58[[#This Row],[GENDER]]="M","Hombre","Mujer")</f>
        <v>Hombre</v>
      </c>
      <c r="U2859" t="str">
        <f>_xlfn.CONCAT(Table58[[#This Row],[STATE]]," ", Table58[[#This Row],[DOMAIN]])</f>
        <v>CA U1</v>
      </c>
      <c r="V2859" s="2">
        <f t="shared" ca="1" si="133"/>
        <v>45915</v>
      </c>
      <c r="W2859" s="3">
        <f t="shared" ca="1" si="134"/>
        <v>45915.408431249998</v>
      </c>
      <c r="X2859">
        <f>ROUND(Table58[[#This Row],[AVGGIFT]],1)</f>
        <v>12.6</v>
      </c>
    </row>
    <row r="2860" spans="1:24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  <c r="N2860">
        <f>VLOOKUP(Table58[[#This Row],[CONTROLN]],vlookup_table[],2,FALSE)</f>
        <v>1</v>
      </c>
      <c r="O2860">
        <f>VLOOKUP(Table58[[#This Row],[CONTROLN]],vlookup_table[],4,FALSE)</f>
        <v>5201</v>
      </c>
      <c r="P2860" t="str">
        <f>VLOOKUP(Table58[[#This Row],[CONTROLN]],vlookup_table[],5,FALSE)</f>
        <v>R2</v>
      </c>
      <c r="Q2860">
        <f>VLOOKUP(Table58[[#This Row],[CONTROLN]],vlookup_table[],7,FALSE)</f>
        <v>19</v>
      </c>
      <c r="R2860">
        <f t="shared" si="132"/>
        <v>45</v>
      </c>
      <c r="S28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60" t="str">
        <f>IF(Table58[[#This Row],[GENDER]]="M","Hombre","Mujer")</f>
        <v>Hombre</v>
      </c>
      <c r="U2860" t="str">
        <f>_xlfn.CONCAT(Table58[[#This Row],[STATE]]," ", Table58[[#This Row],[DOMAIN]])</f>
        <v>SC R2</v>
      </c>
      <c r="V2860" s="2">
        <f t="shared" ca="1" si="133"/>
        <v>45915</v>
      </c>
      <c r="W2860" s="3">
        <f t="shared" ca="1" si="134"/>
        <v>45915.408431249998</v>
      </c>
      <c r="X2860">
        <f>ROUND(Table58[[#This Row],[AVGGIFT]],1)</f>
        <v>11</v>
      </c>
    </row>
    <row r="2861" spans="1:24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  <c r="N2861">
        <f>VLOOKUP(Table58[[#This Row],[CONTROLN]],vlookup_table[],2,FALSE)</f>
        <v>0</v>
      </c>
      <c r="O2861">
        <f>VLOOKUP(Table58[[#This Row],[CONTROLN]],vlookup_table[],4,FALSE)</f>
        <v>0</v>
      </c>
      <c r="P2861" t="str">
        <f>VLOOKUP(Table58[[#This Row],[CONTROLN]],vlookup_table[],5,FALSE)</f>
        <v>T1</v>
      </c>
      <c r="Q2861">
        <f>VLOOKUP(Table58[[#This Row],[CONTROLN]],vlookup_table[],7,FALSE)</f>
        <v>20</v>
      </c>
      <c r="R2861" t="str">
        <f t="shared" si="132"/>
        <v/>
      </c>
      <c r="S28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61" t="str">
        <f>IF(Table58[[#This Row],[GENDER]]="M","Hombre","Mujer")</f>
        <v>Mujer</v>
      </c>
      <c r="U2861" t="str">
        <f>_xlfn.CONCAT(Table58[[#This Row],[STATE]]," ", Table58[[#This Row],[DOMAIN]])</f>
        <v>FL T1</v>
      </c>
      <c r="V2861" s="2">
        <f t="shared" ca="1" si="133"/>
        <v>45915</v>
      </c>
      <c r="W2861" s="3">
        <f t="shared" ca="1" si="134"/>
        <v>45915.408431249998</v>
      </c>
      <c r="X2861">
        <f>ROUND(Table58[[#This Row],[AVGGIFT]],1)</f>
        <v>10.3</v>
      </c>
    </row>
    <row r="2862" spans="1:24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  <c r="N2862">
        <f>VLOOKUP(Table58[[#This Row],[CONTROLN]],vlookup_table[],2,FALSE)</f>
        <v>0</v>
      </c>
      <c r="O2862">
        <f>VLOOKUP(Table58[[#This Row],[CONTROLN]],vlookup_table[],4,FALSE)</f>
        <v>2101</v>
      </c>
      <c r="P2862" t="str">
        <f>VLOOKUP(Table58[[#This Row],[CONTROLN]],vlookup_table[],5,FALSE)</f>
        <v>U3</v>
      </c>
      <c r="Q2862">
        <f>VLOOKUP(Table58[[#This Row],[CONTROLN]],vlookup_table[],7,FALSE)</f>
        <v>30</v>
      </c>
      <c r="R2862">
        <f t="shared" si="132"/>
        <v>76</v>
      </c>
      <c r="S28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62" t="str">
        <f>IF(Table58[[#This Row],[GENDER]]="M","Hombre","Mujer")</f>
        <v>Mujer</v>
      </c>
      <c r="U2862" t="str">
        <f>_xlfn.CONCAT(Table58[[#This Row],[STATE]]," ", Table58[[#This Row],[DOMAIN]])</f>
        <v>MI U3</v>
      </c>
      <c r="V2862" s="2">
        <f t="shared" ca="1" si="133"/>
        <v>45915</v>
      </c>
      <c r="W2862" s="3">
        <f t="shared" ca="1" si="134"/>
        <v>45915.408431249998</v>
      </c>
      <c r="X2862">
        <f>ROUND(Table58[[#This Row],[AVGGIFT]],1)</f>
        <v>25</v>
      </c>
    </row>
    <row r="2863" spans="1:24" x14ac:dyDescent="0.35">
      <c r="A2863">
        <v>140294</v>
      </c>
      <c r="B2863" t="s">
        <v>55</v>
      </c>
      <c r="C2863" t="s">
        <v>109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  <c r="N2863">
        <f>VLOOKUP(Table58[[#This Row],[CONTROLN]],vlookup_table[],2,FALSE)</f>
        <v>0</v>
      </c>
      <c r="O2863">
        <f>VLOOKUP(Table58[[#This Row],[CONTROLN]],vlookup_table[],4,FALSE)</f>
        <v>0</v>
      </c>
      <c r="P2863" t="str">
        <f>VLOOKUP(Table58[[#This Row],[CONTROLN]],vlookup_table[],5,FALSE)</f>
        <v/>
      </c>
      <c r="Q2863">
        <f>VLOOKUP(Table58[[#This Row],[CONTROLN]],vlookup_table[],7,FALSE)</f>
        <v>15</v>
      </c>
      <c r="R2863" t="str">
        <f t="shared" si="132"/>
        <v/>
      </c>
      <c r="S286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863" t="str">
        <f>IF(Table58[[#This Row],[GENDER]]="M","Hombre","Mujer")</f>
        <v>Mujer</v>
      </c>
      <c r="U2863" t="str">
        <f>_xlfn.CONCAT(Table58[[#This Row],[STATE]]," ", Table58[[#This Row],[DOMAIN]])</f>
        <v xml:space="preserve">NM </v>
      </c>
      <c r="V2863" s="2">
        <f t="shared" ca="1" si="133"/>
        <v>45915</v>
      </c>
      <c r="W2863" s="3">
        <f t="shared" ca="1" si="134"/>
        <v>45915.408431249998</v>
      </c>
      <c r="X2863">
        <f>ROUND(Table58[[#This Row],[AVGGIFT]],1)</f>
        <v>9.6999999999999993</v>
      </c>
    </row>
    <row r="2864" spans="1:24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  <c r="N2864">
        <f>VLOOKUP(Table58[[#This Row],[CONTROLN]],vlookup_table[],2,FALSE)</f>
        <v>0</v>
      </c>
      <c r="O2864">
        <f>VLOOKUP(Table58[[#This Row],[CONTROLN]],vlookup_table[],4,FALSE)</f>
        <v>2201</v>
      </c>
      <c r="P2864" t="str">
        <f>VLOOKUP(Table58[[#This Row],[CONTROLN]],vlookup_table[],5,FALSE)</f>
        <v>S1</v>
      </c>
      <c r="Q2864">
        <f>VLOOKUP(Table58[[#This Row],[CONTROLN]],vlookup_table[],7,FALSE)</f>
        <v>35</v>
      </c>
      <c r="R2864">
        <f t="shared" si="132"/>
        <v>75</v>
      </c>
      <c r="S28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64" t="str">
        <f>IF(Table58[[#This Row],[GENDER]]="M","Hombre","Mujer")</f>
        <v>Mujer</v>
      </c>
      <c r="U2864" t="str">
        <f>_xlfn.CONCAT(Table58[[#This Row],[STATE]]," ", Table58[[#This Row],[DOMAIN]])</f>
        <v>CA S1</v>
      </c>
      <c r="V2864" s="2">
        <f t="shared" ca="1" si="133"/>
        <v>45915</v>
      </c>
      <c r="W2864" s="3">
        <f t="shared" ca="1" si="134"/>
        <v>45915.408431249998</v>
      </c>
      <c r="X2864">
        <f>ROUND(Table58[[#This Row],[AVGGIFT]],1)</f>
        <v>20</v>
      </c>
    </row>
    <row r="2865" spans="1:24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  <c r="N2865">
        <f>VLOOKUP(Table58[[#This Row],[CONTROLN]],vlookup_table[],2,FALSE)</f>
        <v>28</v>
      </c>
      <c r="O2865">
        <f>VLOOKUP(Table58[[#This Row],[CONTROLN]],vlookup_table[],4,FALSE)</f>
        <v>2104</v>
      </c>
      <c r="P2865" t="str">
        <f>VLOOKUP(Table58[[#This Row],[CONTROLN]],vlookup_table[],5,FALSE)</f>
        <v>C2</v>
      </c>
      <c r="Q2865">
        <f>VLOOKUP(Table58[[#This Row],[CONTROLN]],vlookup_table[],7,FALSE)</f>
        <v>18</v>
      </c>
      <c r="R2865">
        <f t="shared" si="132"/>
        <v>76</v>
      </c>
      <c r="S28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65" t="str">
        <f>IF(Table58[[#This Row],[GENDER]]="M","Hombre","Mujer")</f>
        <v>Mujer</v>
      </c>
      <c r="U2865" t="str">
        <f>_xlfn.CONCAT(Table58[[#This Row],[STATE]]," ", Table58[[#This Row],[DOMAIN]])</f>
        <v>OR C2</v>
      </c>
      <c r="V2865" s="2">
        <f t="shared" ca="1" si="133"/>
        <v>45915</v>
      </c>
      <c r="W2865" s="3">
        <f t="shared" ca="1" si="134"/>
        <v>45915.408431249998</v>
      </c>
      <c r="X2865">
        <f>ROUND(Table58[[#This Row],[AVGGIFT]],1)</f>
        <v>17.8</v>
      </c>
    </row>
    <row r="2866" spans="1:24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  <c r="N2866">
        <f>VLOOKUP(Table58[[#This Row],[CONTROLN]],vlookup_table[],2,FALSE)</f>
        <v>0</v>
      </c>
      <c r="O2866">
        <f>VLOOKUP(Table58[[#This Row],[CONTROLN]],vlookup_table[],4,FALSE)</f>
        <v>0</v>
      </c>
      <c r="P2866" t="str">
        <f>VLOOKUP(Table58[[#This Row],[CONTROLN]],vlookup_table[],5,FALSE)</f>
        <v>U2</v>
      </c>
      <c r="Q2866">
        <f>VLOOKUP(Table58[[#This Row],[CONTROLN]],vlookup_table[],7,FALSE)</f>
        <v>10</v>
      </c>
      <c r="R2866" t="str">
        <f t="shared" si="132"/>
        <v/>
      </c>
      <c r="S28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66" t="str">
        <f>IF(Table58[[#This Row],[GENDER]]="M","Hombre","Mujer")</f>
        <v>Mujer</v>
      </c>
      <c r="U2866" t="str">
        <f>_xlfn.CONCAT(Table58[[#This Row],[STATE]]," ", Table58[[#This Row],[DOMAIN]])</f>
        <v>CA U2</v>
      </c>
      <c r="V2866" s="2">
        <f t="shared" ca="1" si="133"/>
        <v>45915</v>
      </c>
      <c r="W2866" s="3">
        <f t="shared" ca="1" si="134"/>
        <v>45915.408431249998</v>
      </c>
      <c r="X2866">
        <f>ROUND(Table58[[#This Row],[AVGGIFT]],1)</f>
        <v>8.6</v>
      </c>
    </row>
    <row r="2867" spans="1:24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  <c r="N2867">
        <f>VLOOKUP(Table58[[#This Row],[CONTROLN]],vlookup_table[],2,FALSE)</f>
        <v>1</v>
      </c>
      <c r="O2867">
        <f>VLOOKUP(Table58[[#This Row],[CONTROLN]],vlookup_table[],4,FALSE)</f>
        <v>1601</v>
      </c>
      <c r="P2867" t="str">
        <f>VLOOKUP(Table58[[#This Row],[CONTROLN]],vlookup_table[],5,FALSE)</f>
        <v>U4</v>
      </c>
      <c r="Q2867">
        <f>VLOOKUP(Table58[[#This Row],[CONTROLN]],vlookup_table[],7,FALSE)</f>
        <v>10</v>
      </c>
      <c r="R2867">
        <f t="shared" si="132"/>
        <v>81</v>
      </c>
      <c r="S28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67" t="str">
        <f>IF(Table58[[#This Row],[GENDER]]="M","Hombre","Mujer")</f>
        <v>Hombre</v>
      </c>
      <c r="U2867" t="str">
        <f>_xlfn.CONCAT(Table58[[#This Row],[STATE]]," ", Table58[[#This Row],[DOMAIN]])</f>
        <v>CA U4</v>
      </c>
      <c r="V2867" s="2">
        <f t="shared" ca="1" si="133"/>
        <v>45915</v>
      </c>
      <c r="W2867" s="3">
        <f t="shared" ca="1" si="134"/>
        <v>45915.408431249998</v>
      </c>
      <c r="X2867">
        <f>ROUND(Table58[[#This Row],[AVGGIFT]],1)</f>
        <v>15</v>
      </c>
    </row>
    <row r="2868" spans="1:24" x14ac:dyDescent="0.35">
      <c r="A2868">
        <v>142</v>
      </c>
      <c r="B2868" t="s">
        <v>18</v>
      </c>
      <c r="C2868" t="s">
        <v>17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  <c r="N2868">
        <f>VLOOKUP(Table58[[#This Row],[CONTROLN]],vlookup_table[],2,FALSE)</f>
        <v>0</v>
      </c>
      <c r="O2868">
        <f>VLOOKUP(Table58[[#This Row],[CONTROLN]],vlookup_table[],4,FALSE)</f>
        <v>0</v>
      </c>
      <c r="P2868" t="str">
        <f>VLOOKUP(Table58[[#This Row],[CONTROLN]],vlookup_table[],5,FALSE)</f>
        <v>R2</v>
      </c>
      <c r="Q2868">
        <f>VLOOKUP(Table58[[#This Row],[CONTROLN]],vlookup_table[],7,FALSE)</f>
        <v>3</v>
      </c>
      <c r="R2868" t="str">
        <f t="shared" si="132"/>
        <v/>
      </c>
      <c r="S28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68" t="str">
        <f>IF(Table58[[#This Row],[GENDER]]="M","Hombre","Mujer")</f>
        <v>Mujer</v>
      </c>
      <c r="U2868" t="str">
        <f>_xlfn.CONCAT(Table58[[#This Row],[STATE]]," ", Table58[[#This Row],[DOMAIN]])</f>
        <v>NC R2</v>
      </c>
      <c r="V2868" s="2">
        <f t="shared" ca="1" si="133"/>
        <v>45915</v>
      </c>
      <c r="W2868" s="3">
        <f t="shared" ca="1" si="134"/>
        <v>45915.408431249998</v>
      </c>
      <c r="X2868">
        <f>ROUND(Table58[[#This Row],[AVGGIFT]],1)</f>
        <v>6</v>
      </c>
    </row>
    <row r="2869" spans="1:24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  <c r="N2869">
        <f>VLOOKUP(Table58[[#This Row],[CONTROLN]],vlookup_table[],2,FALSE)</f>
        <v>1</v>
      </c>
      <c r="O2869">
        <f>VLOOKUP(Table58[[#This Row],[CONTROLN]],vlookup_table[],4,FALSE)</f>
        <v>4603</v>
      </c>
      <c r="P2869" t="str">
        <f>VLOOKUP(Table58[[#This Row],[CONTROLN]],vlookup_table[],5,FALSE)</f>
        <v>S2</v>
      </c>
      <c r="Q2869">
        <f>VLOOKUP(Table58[[#This Row],[CONTROLN]],vlookup_table[],7,FALSE)</f>
        <v>25</v>
      </c>
      <c r="R2869">
        <f t="shared" si="132"/>
        <v>51</v>
      </c>
      <c r="S28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69" t="str">
        <f>IF(Table58[[#This Row],[GENDER]]="M","Hombre","Mujer")</f>
        <v>Hombre</v>
      </c>
      <c r="U2869" t="str">
        <f>_xlfn.CONCAT(Table58[[#This Row],[STATE]]," ", Table58[[#This Row],[DOMAIN]])</f>
        <v>MI S2</v>
      </c>
      <c r="V2869" s="2">
        <f t="shared" ca="1" si="133"/>
        <v>45915</v>
      </c>
      <c r="W2869" s="3">
        <f t="shared" ca="1" si="134"/>
        <v>45915.408431249998</v>
      </c>
      <c r="X2869">
        <f>ROUND(Table58[[#This Row],[AVGGIFT]],1)</f>
        <v>17.5</v>
      </c>
    </row>
    <row r="2870" spans="1:24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  <c r="N2870">
        <f>VLOOKUP(Table58[[#This Row],[CONTROLN]],vlookup_table[],2,FALSE)</f>
        <v>0</v>
      </c>
      <c r="O2870">
        <f>VLOOKUP(Table58[[#This Row],[CONTROLN]],vlookup_table[],4,FALSE)</f>
        <v>2711</v>
      </c>
      <c r="P2870" t="str">
        <f>VLOOKUP(Table58[[#This Row],[CONTROLN]],vlookup_table[],5,FALSE)</f>
        <v>C3</v>
      </c>
      <c r="Q2870">
        <f>VLOOKUP(Table58[[#This Row],[CONTROLN]],vlookup_table[],7,FALSE)</f>
        <v>12</v>
      </c>
      <c r="R2870">
        <f t="shared" si="132"/>
        <v>69</v>
      </c>
      <c r="S28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70" t="str">
        <f>IF(Table58[[#This Row],[GENDER]]="M","Hombre","Mujer")</f>
        <v>Mujer</v>
      </c>
      <c r="U2870" t="str">
        <f>_xlfn.CONCAT(Table58[[#This Row],[STATE]]," ", Table58[[#This Row],[DOMAIN]])</f>
        <v>TX C3</v>
      </c>
      <c r="V2870" s="2">
        <f t="shared" ca="1" si="133"/>
        <v>45915</v>
      </c>
      <c r="W2870" s="3">
        <f t="shared" ca="1" si="134"/>
        <v>45915.408431249998</v>
      </c>
      <c r="X2870">
        <f>ROUND(Table58[[#This Row],[AVGGIFT]],1)</f>
        <v>4</v>
      </c>
    </row>
    <row r="2871" spans="1:24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  <c r="N2871">
        <f>VLOOKUP(Table58[[#This Row],[CONTROLN]],vlookup_table[],2,FALSE)</f>
        <v>0</v>
      </c>
      <c r="O2871">
        <f>VLOOKUP(Table58[[#This Row],[CONTROLN]],vlookup_table[],4,FALSE)</f>
        <v>2912</v>
      </c>
      <c r="P2871" t="str">
        <f>VLOOKUP(Table58[[#This Row],[CONTROLN]],vlookup_table[],5,FALSE)</f>
        <v>T2</v>
      </c>
      <c r="Q2871">
        <f>VLOOKUP(Table58[[#This Row],[CONTROLN]],vlookup_table[],7,FALSE)</f>
        <v>10</v>
      </c>
      <c r="R2871">
        <f t="shared" si="132"/>
        <v>67</v>
      </c>
      <c r="S28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71" t="str">
        <f>IF(Table58[[#This Row],[GENDER]]="M","Hombre","Mujer")</f>
        <v>Mujer</v>
      </c>
      <c r="U2871" t="str">
        <f>_xlfn.CONCAT(Table58[[#This Row],[STATE]]," ", Table58[[#This Row],[DOMAIN]])</f>
        <v>IN T2</v>
      </c>
      <c r="V2871" s="2">
        <f t="shared" ca="1" si="133"/>
        <v>45915</v>
      </c>
      <c r="W2871" s="3">
        <f t="shared" ca="1" si="134"/>
        <v>45915.408431249998</v>
      </c>
      <c r="X2871">
        <f>ROUND(Table58[[#This Row],[AVGGIFT]],1)</f>
        <v>12.6</v>
      </c>
    </row>
    <row r="2872" spans="1:24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  <c r="N2872">
        <f>VLOOKUP(Table58[[#This Row],[CONTROLN]],vlookup_table[],2,FALSE)</f>
        <v>1</v>
      </c>
      <c r="O2872">
        <f>VLOOKUP(Table58[[#This Row],[CONTROLN]],vlookup_table[],4,FALSE)</f>
        <v>4001</v>
      </c>
      <c r="P2872" t="str">
        <f>VLOOKUP(Table58[[#This Row],[CONTROLN]],vlookup_table[],5,FALSE)</f>
        <v>R1</v>
      </c>
      <c r="Q2872">
        <f>VLOOKUP(Table58[[#This Row],[CONTROLN]],vlookup_table[],7,FALSE)</f>
        <v>43</v>
      </c>
      <c r="R2872">
        <f t="shared" si="132"/>
        <v>57</v>
      </c>
      <c r="S28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72" t="str">
        <f>IF(Table58[[#This Row],[GENDER]]="M","Hombre","Mujer")</f>
        <v>Hombre</v>
      </c>
      <c r="U2872" t="str">
        <f>_xlfn.CONCAT(Table58[[#This Row],[STATE]]," ", Table58[[#This Row],[DOMAIN]])</f>
        <v>NM R1</v>
      </c>
      <c r="V2872" s="2">
        <f t="shared" ca="1" si="133"/>
        <v>45915</v>
      </c>
      <c r="W2872" s="3">
        <f t="shared" ca="1" si="134"/>
        <v>45915.408431249998</v>
      </c>
      <c r="X2872">
        <f>ROUND(Table58[[#This Row],[AVGGIFT]],1)</f>
        <v>26.6</v>
      </c>
    </row>
    <row r="2873" spans="1:24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  <c r="N2873">
        <f>VLOOKUP(Table58[[#This Row],[CONTROLN]],vlookup_table[],2,FALSE)</f>
        <v>1002</v>
      </c>
      <c r="O2873">
        <f>VLOOKUP(Table58[[#This Row],[CONTROLN]],vlookup_table[],4,FALSE)</f>
        <v>6501</v>
      </c>
      <c r="P2873" t="str">
        <f>VLOOKUP(Table58[[#This Row],[CONTROLN]],vlookup_table[],5,FALSE)</f>
        <v>R2</v>
      </c>
      <c r="Q2873">
        <f>VLOOKUP(Table58[[#This Row],[CONTROLN]],vlookup_table[],7,FALSE)</f>
        <v>10</v>
      </c>
      <c r="R2873">
        <f t="shared" si="132"/>
        <v>32</v>
      </c>
      <c r="S28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73" t="str">
        <f>IF(Table58[[#This Row],[GENDER]]="M","Hombre","Mujer")</f>
        <v>Hombre</v>
      </c>
      <c r="U2873" t="str">
        <f>_xlfn.CONCAT(Table58[[#This Row],[STATE]]," ", Table58[[#This Row],[DOMAIN]])</f>
        <v>MI R2</v>
      </c>
      <c r="V2873" s="2">
        <f t="shared" ca="1" si="133"/>
        <v>45915</v>
      </c>
      <c r="W2873" s="3">
        <f t="shared" ca="1" si="134"/>
        <v>45915.408431249998</v>
      </c>
      <c r="X2873">
        <f>ROUND(Table58[[#This Row],[AVGGIFT]],1)</f>
        <v>8.6</v>
      </c>
    </row>
    <row r="2874" spans="1:24" x14ac:dyDescent="0.35">
      <c r="A2874">
        <v>182180</v>
      </c>
      <c r="B2874" t="s">
        <v>41</v>
      </c>
      <c r="C2874" t="s">
        <v>14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  <c r="N2874">
        <f>VLOOKUP(Table58[[#This Row],[CONTROLN]],vlookup_table[],2,FALSE)</f>
        <v>1</v>
      </c>
      <c r="O2874">
        <f>VLOOKUP(Table58[[#This Row],[CONTROLN]],vlookup_table[],4,FALSE)</f>
        <v>4801</v>
      </c>
      <c r="P2874" t="str">
        <f>VLOOKUP(Table58[[#This Row],[CONTROLN]],vlookup_table[],5,FALSE)</f>
        <v>S2</v>
      </c>
      <c r="Q2874">
        <f>VLOOKUP(Table58[[#This Row],[CONTROLN]],vlookup_table[],7,FALSE)</f>
        <v>20</v>
      </c>
      <c r="R2874">
        <f t="shared" si="132"/>
        <v>49</v>
      </c>
      <c r="S28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74" t="str">
        <f>IF(Table58[[#This Row],[GENDER]]="M","Hombre","Mujer")</f>
        <v>Hombre</v>
      </c>
      <c r="U2874" t="str">
        <f>_xlfn.CONCAT(Table58[[#This Row],[STATE]]," ", Table58[[#This Row],[DOMAIN]])</f>
        <v>WA S2</v>
      </c>
      <c r="V2874" s="2">
        <f t="shared" ca="1" si="133"/>
        <v>45915</v>
      </c>
      <c r="W2874" s="3">
        <f t="shared" ca="1" si="134"/>
        <v>45915.408431249998</v>
      </c>
      <c r="X2874">
        <f>ROUND(Table58[[#This Row],[AVGGIFT]],1)</f>
        <v>16</v>
      </c>
    </row>
    <row r="2875" spans="1:24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  <c r="N2875">
        <f>VLOOKUP(Table58[[#This Row],[CONTROLN]],vlookup_table[],2,FALSE)</f>
        <v>28</v>
      </c>
      <c r="O2875">
        <f>VLOOKUP(Table58[[#This Row],[CONTROLN]],vlookup_table[],4,FALSE)</f>
        <v>2102</v>
      </c>
      <c r="P2875" t="str">
        <f>VLOOKUP(Table58[[#This Row],[CONTROLN]],vlookup_table[],5,FALSE)</f>
        <v>C3</v>
      </c>
      <c r="Q2875">
        <f>VLOOKUP(Table58[[#This Row],[CONTROLN]],vlookup_table[],7,FALSE)</f>
        <v>10</v>
      </c>
      <c r="R2875">
        <f t="shared" si="132"/>
        <v>76</v>
      </c>
      <c r="S28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75" t="str">
        <f>IF(Table58[[#This Row],[GENDER]]="M","Hombre","Mujer")</f>
        <v>Mujer</v>
      </c>
      <c r="U2875" t="str">
        <f>_xlfn.CONCAT(Table58[[#This Row],[STATE]]," ", Table58[[#This Row],[DOMAIN]])</f>
        <v>GA C3</v>
      </c>
      <c r="V2875" s="2">
        <f t="shared" ca="1" si="133"/>
        <v>45915</v>
      </c>
      <c r="W2875" s="3">
        <f t="shared" ca="1" si="134"/>
        <v>45915.408431249998</v>
      </c>
      <c r="X2875">
        <f>ROUND(Table58[[#This Row],[AVGGIFT]],1)</f>
        <v>7.2</v>
      </c>
    </row>
    <row r="2876" spans="1:24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  <c r="N2876">
        <f>VLOOKUP(Table58[[#This Row],[CONTROLN]],vlookup_table[],2,FALSE)</f>
        <v>2</v>
      </c>
      <c r="O2876">
        <f>VLOOKUP(Table58[[#This Row],[CONTROLN]],vlookup_table[],4,FALSE)</f>
        <v>0</v>
      </c>
      <c r="P2876" t="str">
        <f>VLOOKUP(Table58[[#This Row],[CONTROLN]],vlookup_table[],5,FALSE)</f>
        <v>R2</v>
      </c>
      <c r="Q2876">
        <f>VLOOKUP(Table58[[#This Row],[CONTROLN]],vlookup_table[],7,FALSE)</f>
        <v>15</v>
      </c>
      <c r="R2876" t="str">
        <f t="shared" si="132"/>
        <v/>
      </c>
      <c r="S28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76" t="str">
        <f>IF(Table58[[#This Row],[GENDER]]="M","Hombre","Mujer")</f>
        <v>Mujer</v>
      </c>
      <c r="U2876" t="str">
        <f>_xlfn.CONCAT(Table58[[#This Row],[STATE]]," ", Table58[[#This Row],[DOMAIN]])</f>
        <v>MI R2</v>
      </c>
      <c r="V2876" s="2">
        <f t="shared" ca="1" si="133"/>
        <v>45915</v>
      </c>
      <c r="W2876" s="3">
        <f t="shared" ca="1" si="134"/>
        <v>45915.408431249998</v>
      </c>
      <c r="X2876">
        <f>ROUND(Table58[[#This Row],[AVGGIFT]],1)</f>
        <v>7.9</v>
      </c>
    </row>
    <row r="2877" spans="1:24" x14ac:dyDescent="0.35">
      <c r="A2877">
        <v>130850</v>
      </c>
      <c r="B2877" t="s">
        <v>49</v>
      </c>
      <c r="C2877" t="s">
        <v>109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  <c r="N2877">
        <f>VLOOKUP(Table58[[#This Row],[CONTROLN]],vlookup_table[],2,FALSE)</f>
        <v>980</v>
      </c>
      <c r="O2877">
        <f>VLOOKUP(Table58[[#This Row],[CONTROLN]],vlookup_table[],4,FALSE)</f>
        <v>0</v>
      </c>
      <c r="P2877" t="str">
        <f>VLOOKUP(Table58[[#This Row],[CONTROLN]],vlookup_table[],5,FALSE)</f>
        <v>R2</v>
      </c>
      <c r="Q2877">
        <f>VLOOKUP(Table58[[#This Row],[CONTROLN]],vlookup_table[],7,FALSE)</f>
        <v>7</v>
      </c>
      <c r="R2877" t="str">
        <f t="shared" si="132"/>
        <v/>
      </c>
      <c r="S28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77" t="str">
        <f>IF(Table58[[#This Row],[GENDER]]="M","Hombre","Mujer")</f>
        <v>Mujer</v>
      </c>
      <c r="U2877" t="str">
        <f>_xlfn.CONCAT(Table58[[#This Row],[STATE]]," ", Table58[[#This Row],[DOMAIN]])</f>
        <v>CO R2</v>
      </c>
      <c r="V2877" s="2">
        <f t="shared" ca="1" si="133"/>
        <v>45915</v>
      </c>
      <c r="W2877" s="3">
        <f t="shared" ca="1" si="134"/>
        <v>45915.408431249998</v>
      </c>
      <c r="X2877">
        <f>ROUND(Table58[[#This Row],[AVGGIFT]],1)</f>
        <v>6.1</v>
      </c>
    </row>
    <row r="2878" spans="1:24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  <c r="N2878">
        <f>VLOOKUP(Table58[[#This Row],[CONTROLN]],vlookup_table[],2,FALSE)</f>
        <v>0</v>
      </c>
      <c r="O2878">
        <f>VLOOKUP(Table58[[#This Row],[CONTROLN]],vlookup_table[],4,FALSE)</f>
        <v>7004</v>
      </c>
      <c r="P2878" t="str">
        <f>VLOOKUP(Table58[[#This Row],[CONTROLN]],vlookup_table[],5,FALSE)</f>
        <v>S2</v>
      </c>
      <c r="Q2878">
        <f>VLOOKUP(Table58[[#This Row],[CONTROLN]],vlookup_table[],7,FALSE)</f>
        <v>25</v>
      </c>
      <c r="R2878">
        <f t="shared" si="132"/>
        <v>27</v>
      </c>
      <c r="S28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78" t="str">
        <f>IF(Table58[[#This Row],[GENDER]]="M","Hombre","Mujer")</f>
        <v>Mujer</v>
      </c>
      <c r="U2878" t="str">
        <f>_xlfn.CONCAT(Table58[[#This Row],[STATE]]," ", Table58[[#This Row],[DOMAIN]])</f>
        <v>FL S2</v>
      </c>
      <c r="V2878" s="2">
        <f t="shared" ca="1" si="133"/>
        <v>45915</v>
      </c>
      <c r="W2878" s="3">
        <f t="shared" ca="1" si="134"/>
        <v>45915.408431249998</v>
      </c>
      <c r="X2878">
        <f>ROUND(Table58[[#This Row],[AVGGIFT]],1)</f>
        <v>13.1</v>
      </c>
    </row>
    <row r="2879" spans="1:24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  <c r="N2879">
        <f>VLOOKUP(Table58[[#This Row],[CONTROLN]],vlookup_table[],2,FALSE)</f>
        <v>1</v>
      </c>
      <c r="O2879">
        <f>VLOOKUP(Table58[[#This Row],[CONTROLN]],vlookup_table[],4,FALSE)</f>
        <v>2101</v>
      </c>
      <c r="P2879" t="str">
        <f>VLOOKUP(Table58[[#This Row],[CONTROLN]],vlookup_table[],5,FALSE)</f>
        <v>T2</v>
      </c>
      <c r="Q2879">
        <f>VLOOKUP(Table58[[#This Row],[CONTROLN]],vlookup_table[],7,FALSE)</f>
        <v>10</v>
      </c>
      <c r="R2879">
        <f t="shared" si="132"/>
        <v>76</v>
      </c>
      <c r="S28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79" t="str">
        <f>IF(Table58[[#This Row],[GENDER]]="M","Hombre","Mujer")</f>
        <v>Hombre</v>
      </c>
      <c r="U2879" t="str">
        <f>_xlfn.CONCAT(Table58[[#This Row],[STATE]]," ", Table58[[#This Row],[DOMAIN]])</f>
        <v>TX T2</v>
      </c>
      <c r="V2879" s="2">
        <f t="shared" ca="1" si="133"/>
        <v>45915</v>
      </c>
      <c r="W2879" s="3">
        <f t="shared" ca="1" si="134"/>
        <v>45915.408431249998</v>
      </c>
      <c r="X2879">
        <f>ROUND(Table58[[#This Row],[AVGGIFT]],1)</f>
        <v>6.6</v>
      </c>
    </row>
    <row r="2880" spans="1:24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  <c r="N2880">
        <f>VLOOKUP(Table58[[#This Row],[CONTROLN]],vlookup_table[],2,FALSE)</f>
        <v>0</v>
      </c>
      <c r="O2880">
        <f>VLOOKUP(Table58[[#This Row],[CONTROLN]],vlookup_table[],4,FALSE)</f>
        <v>2501</v>
      </c>
      <c r="P2880" t="str">
        <f>VLOOKUP(Table58[[#This Row],[CONTROLN]],vlookup_table[],5,FALSE)</f>
        <v>S2</v>
      </c>
      <c r="Q2880">
        <f>VLOOKUP(Table58[[#This Row],[CONTROLN]],vlookup_table[],7,FALSE)</f>
        <v>30</v>
      </c>
      <c r="R2880">
        <f t="shared" si="132"/>
        <v>72</v>
      </c>
      <c r="S28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80" t="str">
        <f>IF(Table58[[#This Row],[GENDER]]="M","Hombre","Mujer")</f>
        <v>Mujer</v>
      </c>
      <c r="U2880" t="str">
        <f>_xlfn.CONCAT(Table58[[#This Row],[STATE]]," ", Table58[[#This Row],[DOMAIN]])</f>
        <v>IL S2</v>
      </c>
      <c r="V2880" s="2">
        <f t="shared" ca="1" si="133"/>
        <v>45915</v>
      </c>
      <c r="W2880" s="3">
        <f t="shared" ca="1" si="134"/>
        <v>45915.408431249998</v>
      </c>
      <c r="X2880">
        <f>ROUND(Table58[[#This Row],[AVGGIFT]],1)</f>
        <v>9.5</v>
      </c>
    </row>
    <row r="2881" spans="1:24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  <c r="N2881">
        <f>VLOOKUP(Table58[[#This Row],[CONTROLN]],vlookup_table[],2,FALSE)</f>
        <v>28</v>
      </c>
      <c r="O2881">
        <f>VLOOKUP(Table58[[#This Row],[CONTROLN]],vlookup_table[],4,FALSE)</f>
        <v>0</v>
      </c>
      <c r="P2881" t="str">
        <f>VLOOKUP(Table58[[#This Row],[CONTROLN]],vlookup_table[],5,FALSE)</f>
        <v>T2</v>
      </c>
      <c r="Q2881">
        <f>VLOOKUP(Table58[[#This Row],[CONTROLN]],vlookup_table[],7,FALSE)</f>
        <v>20</v>
      </c>
      <c r="R2881" t="str">
        <f t="shared" si="132"/>
        <v/>
      </c>
      <c r="S28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81" t="str">
        <f>IF(Table58[[#This Row],[GENDER]]="M","Hombre","Mujer")</f>
        <v>Mujer</v>
      </c>
      <c r="U2881" t="str">
        <f>_xlfn.CONCAT(Table58[[#This Row],[STATE]]," ", Table58[[#This Row],[DOMAIN]])</f>
        <v>IN T2</v>
      </c>
      <c r="V2881" s="2">
        <f t="shared" ca="1" si="133"/>
        <v>45915</v>
      </c>
      <c r="W2881" s="3">
        <f t="shared" ca="1" si="134"/>
        <v>45915.408431249998</v>
      </c>
      <c r="X2881">
        <f>ROUND(Table58[[#This Row],[AVGGIFT]],1)</f>
        <v>20</v>
      </c>
    </row>
    <row r="2882" spans="1:24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  <c r="N2882">
        <f>VLOOKUP(Table58[[#This Row],[CONTROLN]],vlookup_table[],2,FALSE)</f>
        <v>3</v>
      </c>
      <c r="O2882">
        <f>VLOOKUP(Table58[[#This Row],[CONTROLN]],vlookup_table[],4,FALSE)</f>
        <v>3903</v>
      </c>
      <c r="P2882" t="str">
        <f>VLOOKUP(Table58[[#This Row],[CONTROLN]],vlookup_table[],5,FALSE)</f>
        <v>R3</v>
      </c>
      <c r="Q2882">
        <f>VLOOKUP(Table58[[#This Row],[CONTROLN]],vlookup_table[],7,FALSE)</f>
        <v>5</v>
      </c>
      <c r="R2882">
        <f t="shared" ref="R2882:R2945" si="135">IF(OR(O2882="",O2882=0),"",(1997-(1900+INT(O2882/100)))-IF(MOD(O2882,100)&gt;6,1,0))</f>
        <v>58</v>
      </c>
      <c r="S28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82" t="str">
        <f>IF(Table58[[#This Row],[GENDER]]="M","Hombre","Mujer")</f>
        <v>Mujer</v>
      </c>
      <c r="U2882" t="str">
        <f>_xlfn.CONCAT(Table58[[#This Row],[STATE]]," ", Table58[[#This Row],[DOMAIN]])</f>
        <v>MO R3</v>
      </c>
      <c r="V2882" s="2">
        <f t="shared" ref="V2882:V2945" ca="1" si="136">TODAY()</f>
        <v>45915</v>
      </c>
      <c r="W2882" s="3">
        <f t="shared" ref="W2882:W2945" ca="1" si="137">NOW()</f>
        <v>45915.408431249998</v>
      </c>
      <c r="X2882">
        <f>ROUND(Table58[[#This Row],[AVGGIFT]],1)</f>
        <v>7.6</v>
      </c>
    </row>
    <row r="2883" spans="1:24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  <c r="N2883">
        <f>VLOOKUP(Table58[[#This Row],[CONTROLN]],vlookup_table[],2,FALSE)</f>
        <v>0</v>
      </c>
      <c r="O2883">
        <f>VLOOKUP(Table58[[#This Row],[CONTROLN]],vlookup_table[],4,FALSE)</f>
        <v>5211</v>
      </c>
      <c r="P2883" t="str">
        <f>VLOOKUP(Table58[[#This Row],[CONTROLN]],vlookup_table[],5,FALSE)</f>
        <v>C1</v>
      </c>
      <c r="Q2883">
        <f>VLOOKUP(Table58[[#This Row],[CONTROLN]],vlookup_table[],7,FALSE)</f>
        <v>15</v>
      </c>
      <c r="R2883">
        <f t="shared" si="135"/>
        <v>44</v>
      </c>
      <c r="S28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83" t="str">
        <f>IF(Table58[[#This Row],[GENDER]]="M","Hombre","Mujer")</f>
        <v>Hombre</v>
      </c>
      <c r="U2883" t="str">
        <f>_xlfn.CONCAT(Table58[[#This Row],[STATE]]," ", Table58[[#This Row],[DOMAIN]])</f>
        <v>TX C1</v>
      </c>
      <c r="V2883" s="2">
        <f t="shared" ca="1" si="136"/>
        <v>45915</v>
      </c>
      <c r="W2883" s="3">
        <f t="shared" ca="1" si="137"/>
        <v>45915.408431249998</v>
      </c>
      <c r="X2883">
        <f>ROUND(Table58[[#This Row],[AVGGIFT]],1)</f>
        <v>8.8000000000000007</v>
      </c>
    </row>
    <row r="2884" spans="1:24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  <c r="N2884">
        <f>VLOOKUP(Table58[[#This Row],[CONTROLN]],vlookup_table[],2,FALSE)</f>
        <v>1</v>
      </c>
      <c r="O2884">
        <f>VLOOKUP(Table58[[#This Row],[CONTROLN]],vlookup_table[],4,FALSE)</f>
        <v>4606</v>
      </c>
      <c r="P2884" t="str">
        <f>VLOOKUP(Table58[[#This Row],[CONTROLN]],vlookup_table[],5,FALSE)</f>
        <v>R2</v>
      </c>
      <c r="Q2884">
        <f>VLOOKUP(Table58[[#This Row],[CONTROLN]],vlookup_table[],7,FALSE)</f>
        <v>40</v>
      </c>
      <c r="R2884">
        <f t="shared" si="135"/>
        <v>51</v>
      </c>
      <c r="S28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84" t="str">
        <f>IF(Table58[[#This Row],[GENDER]]="M","Hombre","Mujer")</f>
        <v>Hombre</v>
      </c>
      <c r="U2884" t="str">
        <f>_xlfn.CONCAT(Table58[[#This Row],[STATE]]," ", Table58[[#This Row],[DOMAIN]])</f>
        <v>IN R2</v>
      </c>
      <c r="V2884" s="2">
        <f t="shared" ca="1" si="136"/>
        <v>45915</v>
      </c>
      <c r="W2884" s="3">
        <f t="shared" ca="1" si="137"/>
        <v>45915.408431249998</v>
      </c>
      <c r="X2884">
        <f>ROUND(Table58[[#This Row],[AVGGIFT]],1)</f>
        <v>12.8</v>
      </c>
    </row>
    <row r="2885" spans="1:24" x14ac:dyDescent="0.35">
      <c r="A2885">
        <v>181770</v>
      </c>
      <c r="B2885" t="s">
        <v>41</v>
      </c>
      <c r="C2885" t="s">
        <v>14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  <c r="N2885">
        <f>VLOOKUP(Table58[[#This Row],[CONTROLN]],vlookup_table[],2,FALSE)</f>
        <v>1</v>
      </c>
      <c r="O2885">
        <f>VLOOKUP(Table58[[#This Row],[CONTROLN]],vlookup_table[],4,FALSE)</f>
        <v>2601</v>
      </c>
      <c r="P2885" t="str">
        <f>VLOOKUP(Table58[[#This Row],[CONTROLN]],vlookup_table[],5,FALSE)</f>
        <v>C1</v>
      </c>
      <c r="Q2885">
        <f>VLOOKUP(Table58[[#This Row],[CONTROLN]],vlookup_table[],7,FALSE)</f>
        <v>7</v>
      </c>
      <c r="R2885">
        <f t="shared" si="135"/>
        <v>71</v>
      </c>
      <c r="S28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85" t="str">
        <f>IF(Table58[[#This Row],[GENDER]]="M","Hombre","Mujer")</f>
        <v>Hombre</v>
      </c>
      <c r="U2885" t="str">
        <f>_xlfn.CONCAT(Table58[[#This Row],[STATE]]," ", Table58[[#This Row],[DOMAIN]])</f>
        <v>WA C1</v>
      </c>
      <c r="V2885" s="2">
        <f t="shared" ca="1" si="136"/>
        <v>45915</v>
      </c>
      <c r="W2885" s="3">
        <f t="shared" ca="1" si="137"/>
        <v>45915.408431249998</v>
      </c>
      <c r="X2885">
        <f>ROUND(Table58[[#This Row],[AVGGIFT]],1)</f>
        <v>6.4</v>
      </c>
    </row>
    <row r="2886" spans="1:24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  <c r="N2886">
        <f>VLOOKUP(Table58[[#This Row],[CONTROLN]],vlookup_table[],2,FALSE)</f>
        <v>2</v>
      </c>
      <c r="O2886">
        <f>VLOOKUP(Table58[[#This Row],[CONTROLN]],vlookup_table[],4,FALSE)</f>
        <v>3805</v>
      </c>
      <c r="P2886" t="str">
        <f>VLOOKUP(Table58[[#This Row],[CONTROLN]],vlookup_table[],5,FALSE)</f>
        <v>U4</v>
      </c>
      <c r="Q2886">
        <f>VLOOKUP(Table58[[#This Row],[CONTROLN]],vlookup_table[],7,FALSE)</f>
        <v>20</v>
      </c>
      <c r="R2886">
        <f t="shared" si="135"/>
        <v>59</v>
      </c>
      <c r="S28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86" t="str">
        <f>IF(Table58[[#This Row],[GENDER]]="M","Hombre","Mujer")</f>
        <v>Mujer</v>
      </c>
      <c r="U2886" t="str">
        <f>_xlfn.CONCAT(Table58[[#This Row],[STATE]]," ", Table58[[#This Row],[DOMAIN]])</f>
        <v>CA U4</v>
      </c>
      <c r="V2886" s="2">
        <f t="shared" ca="1" si="136"/>
        <v>45915</v>
      </c>
      <c r="W2886" s="3">
        <f t="shared" ca="1" si="137"/>
        <v>45915.408431249998</v>
      </c>
      <c r="X2886">
        <f>ROUND(Table58[[#This Row],[AVGGIFT]],1)</f>
        <v>17.899999999999999</v>
      </c>
    </row>
    <row r="2887" spans="1:24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  <c r="N2887">
        <f>VLOOKUP(Table58[[#This Row],[CONTROLN]],vlookup_table[],2,FALSE)</f>
        <v>2</v>
      </c>
      <c r="O2887">
        <f>VLOOKUP(Table58[[#This Row],[CONTROLN]],vlookup_table[],4,FALSE)</f>
        <v>3201</v>
      </c>
      <c r="P2887" t="str">
        <f>VLOOKUP(Table58[[#This Row],[CONTROLN]],vlookup_table[],5,FALSE)</f>
        <v>R2</v>
      </c>
      <c r="Q2887">
        <f>VLOOKUP(Table58[[#This Row],[CONTROLN]],vlookup_table[],7,FALSE)</f>
        <v>4</v>
      </c>
      <c r="R2887">
        <f t="shared" si="135"/>
        <v>65</v>
      </c>
      <c r="S28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87" t="str">
        <f>IF(Table58[[#This Row],[GENDER]]="M","Hombre","Mujer")</f>
        <v>Mujer</v>
      </c>
      <c r="U2887" t="str">
        <f>_xlfn.CONCAT(Table58[[#This Row],[STATE]]," ", Table58[[#This Row],[DOMAIN]])</f>
        <v>KY R2</v>
      </c>
      <c r="V2887" s="2">
        <f t="shared" ca="1" si="136"/>
        <v>45915</v>
      </c>
      <c r="W2887" s="3">
        <f t="shared" ca="1" si="137"/>
        <v>45915.408431249998</v>
      </c>
      <c r="X2887">
        <f>ROUND(Table58[[#This Row],[AVGGIFT]],1)</f>
        <v>3.7</v>
      </c>
    </row>
    <row r="2888" spans="1:24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  <c r="N2888">
        <f>VLOOKUP(Table58[[#This Row],[CONTROLN]],vlookup_table[],2,FALSE)</f>
        <v>1</v>
      </c>
      <c r="O2888">
        <f>VLOOKUP(Table58[[#This Row],[CONTROLN]],vlookup_table[],4,FALSE)</f>
        <v>2001</v>
      </c>
      <c r="P2888" t="str">
        <f>VLOOKUP(Table58[[#This Row],[CONTROLN]],vlookup_table[],5,FALSE)</f>
        <v>C2</v>
      </c>
      <c r="Q2888">
        <f>VLOOKUP(Table58[[#This Row],[CONTROLN]],vlookup_table[],7,FALSE)</f>
        <v>15</v>
      </c>
      <c r="R2888">
        <f t="shared" si="135"/>
        <v>77</v>
      </c>
      <c r="S28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88" t="str">
        <f>IF(Table58[[#This Row],[GENDER]]="M","Hombre","Mujer")</f>
        <v>Hombre</v>
      </c>
      <c r="U2888" t="str">
        <f>_xlfn.CONCAT(Table58[[#This Row],[STATE]]," ", Table58[[#This Row],[DOMAIN]])</f>
        <v>TX C2</v>
      </c>
      <c r="V2888" s="2">
        <f t="shared" ca="1" si="136"/>
        <v>45915</v>
      </c>
      <c r="W2888" s="3">
        <f t="shared" ca="1" si="137"/>
        <v>45915.408431249998</v>
      </c>
      <c r="X2888">
        <f>ROUND(Table58[[#This Row],[AVGGIFT]],1)</f>
        <v>15</v>
      </c>
    </row>
    <row r="2889" spans="1:24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  <c r="N2889">
        <f>VLOOKUP(Table58[[#This Row],[CONTROLN]],vlookup_table[],2,FALSE)</f>
        <v>2</v>
      </c>
      <c r="O2889">
        <f>VLOOKUP(Table58[[#This Row],[CONTROLN]],vlookup_table[],4,FALSE)</f>
        <v>3801</v>
      </c>
      <c r="P2889" t="str">
        <f>VLOOKUP(Table58[[#This Row],[CONTROLN]],vlookup_table[],5,FALSE)</f>
        <v>T2</v>
      </c>
      <c r="Q2889">
        <f>VLOOKUP(Table58[[#This Row],[CONTROLN]],vlookup_table[],7,FALSE)</f>
        <v>8</v>
      </c>
      <c r="R2889">
        <f t="shared" si="135"/>
        <v>59</v>
      </c>
      <c r="S28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89" t="str">
        <f>IF(Table58[[#This Row],[GENDER]]="M","Hombre","Mujer")</f>
        <v>Hombre</v>
      </c>
      <c r="U2889" t="str">
        <f>_xlfn.CONCAT(Table58[[#This Row],[STATE]]," ", Table58[[#This Row],[DOMAIN]])</f>
        <v>KY T2</v>
      </c>
      <c r="V2889" s="2">
        <f t="shared" ca="1" si="136"/>
        <v>45915</v>
      </c>
      <c r="W2889" s="3">
        <f t="shared" ca="1" si="137"/>
        <v>45915.408431249998</v>
      </c>
      <c r="X2889">
        <f>ROUND(Table58[[#This Row],[AVGGIFT]],1)</f>
        <v>7.8</v>
      </c>
    </row>
    <row r="2890" spans="1:24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  <c r="N2890">
        <f>VLOOKUP(Table58[[#This Row],[CONTROLN]],vlookup_table[],2,FALSE)</f>
        <v>0</v>
      </c>
      <c r="O2890">
        <f>VLOOKUP(Table58[[#This Row],[CONTROLN]],vlookup_table[],4,FALSE)</f>
        <v>6701</v>
      </c>
      <c r="P2890" t="str">
        <f>VLOOKUP(Table58[[#This Row],[CONTROLN]],vlookup_table[],5,FALSE)</f>
        <v>R2</v>
      </c>
      <c r="Q2890">
        <f>VLOOKUP(Table58[[#This Row],[CONTROLN]],vlookup_table[],7,FALSE)</f>
        <v>10</v>
      </c>
      <c r="R2890">
        <f t="shared" si="135"/>
        <v>30</v>
      </c>
      <c r="S28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90" t="str">
        <f>IF(Table58[[#This Row],[GENDER]]="M","Hombre","Mujer")</f>
        <v>Mujer</v>
      </c>
      <c r="U2890" t="str">
        <f>_xlfn.CONCAT(Table58[[#This Row],[STATE]]," ", Table58[[#This Row],[DOMAIN]])</f>
        <v>MO R2</v>
      </c>
      <c r="V2890" s="2">
        <f t="shared" ca="1" si="136"/>
        <v>45915</v>
      </c>
      <c r="W2890" s="3">
        <f t="shared" ca="1" si="137"/>
        <v>45915.408431249998</v>
      </c>
      <c r="X2890">
        <f>ROUND(Table58[[#This Row],[AVGGIFT]],1)</f>
        <v>15</v>
      </c>
    </row>
    <row r="2891" spans="1:24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  <c r="N2891">
        <f>VLOOKUP(Table58[[#This Row],[CONTROLN]],vlookup_table[],2,FALSE)</f>
        <v>1</v>
      </c>
      <c r="O2891">
        <f>VLOOKUP(Table58[[#This Row],[CONTROLN]],vlookup_table[],4,FALSE)</f>
        <v>2404</v>
      </c>
      <c r="P2891" t="str">
        <f>VLOOKUP(Table58[[#This Row],[CONTROLN]],vlookup_table[],5,FALSE)</f>
        <v>S2</v>
      </c>
      <c r="Q2891">
        <f>VLOOKUP(Table58[[#This Row],[CONTROLN]],vlookup_table[],7,FALSE)</f>
        <v>15</v>
      </c>
      <c r="R2891">
        <f t="shared" si="135"/>
        <v>73</v>
      </c>
      <c r="S28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91" t="str">
        <f>IF(Table58[[#This Row],[GENDER]]="M","Hombre","Mujer")</f>
        <v>Hombre</v>
      </c>
      <c r="U2891" t="str">
        <f>_xlfn.CONCAT(Table58[[#This Row],[STATE]]," ", Table58[[#This Row],[DOMAIN]])</f>
        <v>NV S2</v>
      </c>
      <c r="V2891" s="2">
        <f t="shared" ca="1" si="136"/>
        <v>45915</v>
      </c>
      <c r="W2891" s="3">
        <f t="shared" ca="1" si="137"/>
        <v>45915.408431249998</v>
      </c>
      <c r="X2891">
        <f>ROUND(Table58[[#This Row],[AVGGIFT]],1)</f>
        <v>11.6</v>
      </c>
    </row>
    <row r="2892" spans="1:24" x14ac:dyDescent="0.35">
      <c r="A2892">
        <v>17145</v>
      </c>
      <c r="B2892" t="s">
        <v>18</v>
      </c>
      <c r="C2892" t="s">
        <v>17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  <c r="N2892">
        <f>VLOOKUP(Table58[[#This Row],[CONTROLN]],vlookup_table[],2,FALSE)</f>
        <v>0</v>
      </c>
      <c r="O2892">
        <f>VLOOKUP(Table58[[#This Row],[CONTROLN]],vlookup_table[],4,FALSE)</f>
        <v>0</v>
      </c>
      <c r="P2892" t="str">
        <f>VLOOKUP(Table58[[#This Row],[CONTROLN]],vlookup_table[],5,FALSE)</f>
        <v>R3</v>
      </c>
      <c r="Q2892">
        <f>VLOOKUP(Table58[[#This Row],[CONTROLN]],vlookup_table[],7,FALSE)</f>
        <v>20</v>
      </c>
      <c r="R2892" t="str">
        <f t="shared" si="135"/>
        <v/>
      </c>
      <c r="S28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892" t="str">
        <f>IF(Table58[[#This Row],[GENDER]]="M","Hombre","Mujer")</f>
        <v>Mujer</v>
      </c>
      <c r="U2892" t="str">
        <f>_xlfn.CONCAT(Table58[[#This Row],[STATE]]," ", Table58[[#This Row],[DOMAIN]])</f>
        <v>NC R3</v>
      </c>
      <c r="V2892" s="2">
        <f t="shared" ca="1" si="136"/>
        <v>45915</v>
      </c>
      <c r="W2892" s="3">
        <f t="shared" ca="1" si="137"/>
        <v>45915.408431249998</v>
      </c>
      <c r="X2892">
        <f>ROUND(Table58[[#This Row],[AVGGIFT]],1)</f>
        <v>20</v>
      </c>
    </row>
    <row r="2893" spans="1:24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  <c r="N2893">
        <f>VLOOKUP(Table58[[#This Row],[CONTROLN]],vlookup_table[],2,FALSE)</f>
        <v>2</v>
      </c>
      <c r="O2893">
        <f>VLOOKUP(Table58[[#This Row],[CONTROLN]],vlookup_table[],4,FALSE)</f>
        <v>2302</v>
      </c>
      <c r="P2893" t="str">
        <f>VLOOKUP(Table58[[#This Row],[CONTROLN]],vlookup_table[],5,FALSE)</f>
        <v>C3</v>
      </c>
      <c r="Q2893">
        <f>VLOOKUP(Table58[[#This Row],[CONTROLN]],vlookup_table[],7,FALSE)</f>
        <v>15</v>
      </c>
      <c r="R2893">
        <f t="shared" si="135"/>
        <v>74</v>
      </c>
      <c r="S28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93" t="str">
        <f>IF(Table58[[#This Row],[GENDER]]="M","Hombre","Mujer")</f>
        <v>Mujer</v>
      </c>
      <c r="U2893" t="str">
        <f>_xlfn.CONCAT(Table58[[#This Row],[STATE]]," ", Table58[[#This Row],[DOMAIN]])</f>
        <v>CA C3</v>
      </c>
      <c r="V2893" s="2">
        <f t="shared" ca="1" si="136"/>
        <v>45915</v>
      </c>
      <c r="W2893" s="3">
        <f t="shared" ca="1" si="137"/>
        <v>45915.408431249998</v>
      </c>
      <c r="X2893">
        <f>ROUND(Table58[[#This Row],[AVGGIFT]],1)</f>
        <v>9.1</v>
      </c>
    </row>
    <row r="2894" spans="1:24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  <c r="N2894">
        <f>VLOOKUP(Table58[[#This Row],[CONTROLN]],vlookup_table[],2,FALSE)</f>
        <v>1</v>
      </c>
      <c r="O2894">
        <f>VLOOKUP(Table58[[#This Row],[CONTROLN]],vlookup_table[],4,FALSE)</f>
        <v>4401</v>
      </c>
      <c r="P2894" t="str">
        <f>VLOOKUP(Table58[[#This Row],[CONTROLN]],vlookup_table[],5,FALSE)</f>
        <v>T2</v>
      </c>
      <c r="Q2894">
        <f>VLOOKUP(Table58[[#This Row],[CONTROLN]],vlookup_table[],7,FALSE)</f>
        <v>3</v>
      </c>
      <c r="R2894">
        <f t="shared" si="135"/>
        <v>53</v>
      </c>
      <c r="S28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94" t="str">
        <f>IF(Table58[[#This Row],[GENDER]]="M","Hombre","Mujer")</f>
        <v>Hombre</v>
      </c>
      <c r="U2894" t="str">
        <f>_xlfn.CONCAT(Table58[[#This Row],[STATE]]," ", Table58[[#This Row],[DOMAIN]])</f>
        <v>SC T2</v>
      </c>
      <c r="V2894" s="2">
        <f t="shared" ca="1" si="136"/>
        <v>45915</v>
      </c>
      <c r="W2894" s="3">
        <f t="shared" ca="1" si="137"/>
        <v>45915.408431249998</v>
      </c>
      <c r="X2894">
        <f>ROUND(Table58[[#This Row],[AVGGIFT]],1)</f>
        <v>3.3</v>
      </c>
    </row>
    <row r="2895" spans="1:24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  <c r="N2895">
        <f>VLOOKUP(Table58[[#This Row],[CONTROLN]],vlookup_table[],2,FALSE)</f>
        <v>28</v>
      </c>
      <c r="O2895">
        <f>VLOOKUP(Table58[[#This Row],[CONTROLN]],vlookup_table[],4,FALSE)</f>
        <v>4001</v>
      </c>
      <c r="P2895" t="str">
        <f>VLOOKUP(Table58[[#This Row],[CONTROLN]],vlookup_table[],5,FALSE)</f>
        <v>T1</v>
      </c>
      <c r="Q2895">
        <f>VLOOKUP(Table58[[#This Row],[CONTROLN]],vlookup_table[],7,FALSE)</f>
        <v>10</v>
      </c>
      <c r="R2895">
        <f t="shared" si="135"/>
        <v>57</v>
      </c>
      <c r="S28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95" t="str">
        <f>IF(Table58[[#This Row],[GENDER]]="M","Hombre","Mujer")</f>
        <v>Mujer</v>
      </c>
      <c r="U2895" t="str">
        <f>_xlfn.CONCAT(Table58[[#This Row],[STATE]]," ", Table58[[#This Row],[DOMAIN]])</f>
        <v>MO T1</v>
      </c>
      <c r="V2895" s="2">
        <f t="shared" ca="1" si="136"/>
        <v>45915</v>
      </c>
      <c r="W2895" s="3">
        <f t="shared" ca="1" si="137"/>
        <v>45915.408431249998</v>
      </c>
      <c r="X2895">
        <f>ROUND(Table58[[#This Row],[AVGGIFT]],1)</f>
        <v>8.1999999999999993</v>
      </c>
    </row>
    <row r="2896" spans="1:24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  <c r="N2896">
        <f>VLOOKUP(Table58[[#This Row],[CONTROLN]],vlookup_table[],2,FALSE)</f>
        <v>28</v>
      </c>
      <c r="O2896">
        <f>VLOOKUP(Table58[[#This Row],[CONTROLN]],vlookup_table[],4,FALSE)</f>
        <v>103</v>
      </c>
      <c r="P2896" t="str">
        <f>VLOOKUP(Table58[[#This Row],[CONTROLN]],vlookup_table[],5,FALSE)</f>
        <v>T2</v>
      </c>
      <c r="Q2896">
        <f>VLOOKUP(Table58[[#This Row],[CONTROLN]],vlookup_table[],7,FALSE)</f>
        <v>5</v>
      </c>
      <c r="R2896">
        <f t="shared" si="135"/>
        <v>96</v>
      </c>
      <c r="S28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896" t="str">
        <f>IF(Table58[[#This Row],[GENDER]]="M","Hombre","Mujer")</f>
        <v>Mujer</v>
      </c>
      <c r="U2896" t="str">
        <f>_xlfn.CONCAT(Table58[[#This Row],[STATE]]," ", Table58[[#This Row],[DOMAIN]])</f>
        <v>LA T2</v>
      </c>
      <c r="V2896" s="2">
        <f t="shared" ca="1" si="136"/>
        <v>45915</v>
      </c>
      <c r="W2896" s="3">
        <f t="shared" ca="1" si="137"/>
        <v>45915.408431249998</v>
      </c>
      <c r="X2896">
        <f>ROUND(Table58[[#This Row],[AVGGIFT]],1)</f>
        <v>6.7</v>
      </c>
    </row>
    <row r="2897" spans="1:24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  <c r="N2897">
        <f>VLOOKUP(Table58[[#This Row],[CONTROLN]],vlookup_table[],2,FALSE)</f>
        <v>0</v>
      </c>
      <c r="O2897">
        <f>VLOOKUP(Table58[[#This Row],[CONTROLN]],vlookup_table[],4,FALSE)</f>
        <v>2501</v>
      </c>
      <c r="P2897" t="str">
        <f>VLOOKUP(Table58[[#This Row],[CONTROLN]],vlookup_table[],5,FALSE)</f>
        <v>U2</v>
      </c>
      <c r="Q2897">
        <f>VLOOKUP(Table58[[#This Row],[CONTROLN]],vlookup_table[],7,FALSE)</f>
        <v>30</v>
      </c>
      <c r="R2897">
        <f t="shared" si="135"/>
        <v>72</v>
      </c>
      <c r="S28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897" t="str">
        <f>IF(Table58[[#This Row],[GENDER]]="M","Hombre","Mujer")</f>
        <v>Mujer</v>
      </c>
      <c r="U2897" t="str">
        <f>_xlfn.CONCAT(Table58[[#This Row],[STATE]]," ", Table58[[#This Row],[DOMAIN]])</f>
        <v>CA U2</v>
      </c>
      <c r="V2897" s="2">
        <f t="shared" ca="1" si="136"/>
        <v>45915</v>
      </c>
      <c r="W2897" s="3">
        <f t="shared" ca="1" si="137"/>
        <v>45915.408431249998</v>
      </c>
      <c r="X2897">
        <f>ROUND(Table58[[#This Row],[AVGGIFT]],1)</f>
        <v>13.6</v>
      </c>
    </row>
    <row r="2898" spans="1:24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  <c r="N2898">
        <f>VLOOKUP(Table58[[#This Row],[CONTROLN]],vlookup_table[],2,FALSE)</f>
        <v>0</v>
      </c>
      <c r="O2898">
        <f>VLOOKUP(Table58[[#This Row],[CONTROLN]],vlookup_table[],4,FALSE)</f>
        <v>4801</v>
      </c>
      <c r="P2898" t="str">
        <f>VLOOKUP(Table58[[#This Row],[CONTROLN]],vlookup_table[],5,FALSE)</f>
        <v>C2</v>
      </c>
      <c r="Q2898">
        <f>VLOOKUP(Table58[[#This Row],[CONTROLN]],vlookup_table[],7,FALSE)</f>
        <v>6</v>
      </c>
      <c r="R2898">
        <f t="shared" si="135"/>
        <v>49</v>
      </c>
      <c r="S28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898" t="str">
        <f>IF(Table58[[#This Row],[GENDER]]="M","Hombre","Mujer")</f>
        <v>Mujer</v>
      </c>
      <c r="U2898" t="str">
        <f>_xlfn.CONCAT(Table58[[#This Row],[STATE]]," ", Table58[[#This Row],[DOMAIN]])</f>
        <v>CA C2</v>
      </c>
      <c r="V2898" s="2">
        <f t="shared" ca="1" si="136"/>
        <v>45915</v>
      </c>
      <c r="W2898" s="3">
        <f t="shared" ca="1" si="137"/>
        <v>45915.408431249998</v>
      </c>
      <c r="X2898">
        <f>ROUND(Table58[[#This Row],[AVGGIFT]],1)</f>
        <v>5.4</v>
      </c>
    </row>
    <row r="2899" spans="1:24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  <c r="N2899">
        <f>VLOOKUP(Table58[[#This Row],[CONTROLN]],vlookup_table[],2,FALSE)</f>
        <v>0</v>
      </c>
      <c r="O2899">
        <f>VLOOKUP(Table58[[#This Row],[CONTROLN]],vlookup_table[],4,FALSE)</f>
        <v>2401</v>
      </c>
      <c r="P2899" t="str">
        <f>VLOOKUP(Table58[[#This Row],[CONTROLN]],vlookup_table[],5,FALSE)</f>
        <v>S1</v>
      </c>
      <c r="Q2899">
        <f>VLOOKUP(Table58[[#This Row],[CONTROLN]],vlookup_table[],7,FALSE)</f>
        <v>16</v>
      </c>
      <c r="R2899">
        <f t="shared" si="135"/>
        <v>73</v>
      </c>
      <c r="S28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899" t="str">
        <f>IF(Table58[[#This Row],[GENDER]]="M","Hombre","Mujer")</f>
        <v>Mujer</v>
      </c>
      <c r="U2899" t="str">
        <f>_xlfn.CONCAT(Table58[[#This Row],[STATE]]," ", Table58[[#This Row],[DOMAIN]])</f>
        <v>CA S1</v>
      </c>
      <c r="V2899" s="2">
        <f t="shared" ca="1" si="136"/>
        <v>45915</v>
      </c>
      <c r="W2899" s="3">
        <f t="shared" ca="1" si="137"/>
        <v>45915.408431249998</v>
      </c>
      <c r="X2899">
        <f>ROUND(Table58[[#This Row],[AVGGIFT]],1)</f>
        <v>25</v>
      </c>
    </row>
    <row r="2900" spans="1:24" x14ac:dyDescent="0.35">
      <c r="A2900">
        <v>2154</v>
      </c>
      <c r="B2900" t="s">
        <v>36</v>
      </c>
      <c r="C2900" t="s">
        <v>14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  <c r="N2900">
        <f>VLOOKUP(Table58[[#This Row],[CONTROLN]],vlookup_table[],2,FALSE)</f>
        <v>0</v>
      </c>
      <c r="O2900">
        <f>VLOOKUP(Table58[[#This Row],[CONTROLN]],vlookup_table[],4,FALSE)</f>
        <v>2004</v>
      </c>
      <c r="P2900" t="str">
        <f>VLOOKUP(Table58[[#This Row],[CONTROLN]],vlookup_table[],5,FALSE)</f>
        <v>R2</v>
      </c>
      <c r="Q2900">
        <f>VLOOKUP(Table58[[#This Row],[CONTROLN]],vlookup_table[],7,FALSE)</f>
        <v>15</v>
      </c>
      <c r="R2900">
        <f t="shared" si="135"/>
        <v>77</v>
      </c>
      <c r="S29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00" t="str">
        <f>IF(Table58[[#This Row],[GENDER]]="M","Hombre","Mujer")</f>
        <v>Hombre</v>
      </c>
      <c r="U2900" t="str">
        <f>_xlfn.CONCAT(Table58[[#This Row],[STATE]]," ", Table58[[#This Row],[DOMAIN]])</f>
        <v>WI R2</v>
      </c>
      <c r="V2900" s="2">
        <f t="shared" ca="1" si="136"/>
        <v>45915</v>
      </c>
      <c r="W2900" s="3">
        <f t="shared" ca="1" si="137"/>
        <v>45915.408431249998</v>
      </c>
      <c r="X2900">
        <f>ROUND(Table58[[#This Row],[AVGGIFT]],1)</f>
        <v>19.399999999999999</v>
      </c>
    </row>
    <row r="2901" spans="1:24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  <c r="N2901">
        <f>VLOOKUP(Table58[[#This Row],[CONTROLN]],vlookup_table[],2,FALSE)</f>
        <v>0</v>
      </c>
      <c r="O2901">
        <f>VLOOKUP(Table58[[#This Row],[CONTROLN]],vlookup_table[],4,FALSE)</f>
        <v>4010</v>
      </c>
      <c r="P2901" t="str">
        <f>VLOOKUP(Table58[[#This Row],[CONTROLN]],vlookup_table[],5,FALSE)</f>
        <v>S1</v>
      </c>
      <c r="Q2901">
        <f>VLOOKUP(Table58[[#This Row],[CONTROLN]],vlookup_table[],7,FALSE)</f>
        <v>25</v>
      </c>
      <c r="R2901">
        <f t="shared" si="135"/>
        <v>56</v>
      </c>
      <c r="S29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01" t="str">
        <f>IF(Table58[[#This Row],[GENDER]]="M","Hombre","Mujer")</f>
        <v>Mujer</v>
      </c>
      <c r="U2901" t="str">
        <f>_xlfn.CONCAT(Table58[[#This Row],[STATE]]," ", Table58[[#This Row],[DOMAIN]])</f>
        <v>MO S1</v>
      </c>
      <c r="V2901" s="2">
        <f t="shared" ca="1" si="136"/>
        <v>45915</v>
      </c>
      <c r="W2901" s="3">
        <f t="shared" ca="1" si="137"/>
        <v>45915.408431249998</v>
      </c>
      <c r="X2901">
        <f>ROUND(Table58[[#This Row],[AVGGIFT]],1)</f>
        <v>40</v>
      </c>
    </row>
    <row r="2902" spans="1:24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  <c r="N2902">
        <f>VLOOKUP(Table58[[#This Row],[CONTROLN]],vlookup_table[],2,FALSE)</f>
        <v>0</v>
      </c>
      <c r="O2902">
        <f>VLOOKUP(Table58[[#This Row],[CONTROLN]],vlookup_table[],4,FALSE)</f>
        <v>0</v>
      </c>
      <c r="P2902" t="str">
        <f>VLOOKUP(Table58[[#This Row],[CONTROLN]],vlookup_table[],5,FALSE)</f>
        <v>U1</v>
      </c>
      <c r="Q2902">
        <f>VLOOKUP(Table58[[#This Row],[CONTROLN]],vlookup_table[],7,FALSE)</f>
        <v>5</v>
      </c>
      <c r="R2902" t="str">
        <f t="shared" si="135"/>
        <v/>
      </c>
      <c r="S29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02" t="str">
        <f>IF(Table58[[#This Row],[GENDER]]="M","Hombre","Mujer")</f>
        <v>Mujer</v>
      </c>
      <c r="U2902" t="str">
        <f>_xlfn.CONCAT(Table58[[#This Row],[STATE]]," ", Table58[[#This Row],[DOMAIN]])</f>
        <v>CA U1</v>
      </c>
      <c r="V2902" s="2">
        <f t="shared" ca="1" si="136"/>
        <v>45915</v>
      </c>
      <c r="W2902" s="3">
        <f t="shared" ca="1" si="137"/>
        <v>45915.408431249998</v>
      </c>
      <c r="X2902">
        <f>ROUND(Table58[[#This Row],[AVGGIFT]],1)</f>
        <v>13.1</v>
      </c>
    </row>
    <row r="2903" spans="1:24" x14ac:dyDescent="0.35">
      <c r="A2903">
        <v>53763</v>
      </c>
      <c r="B2903" t="s">
        <v>108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  <c r="N2903">
        <f>VLOOKUP(Table58[[#This Row],[CONTROLN]],vlookup_table[],2,FALSE)</f>
        <v>1</v>
      </c>
      <c r="O2903">
        <f>VLOOKUP(Table58[[#This Row],[CONTROLN]],vlookup_table[],4,FALSE)</f>
        <v>4201</v>
      </c>
      <c r="P2903" t="str">
        <f>VLOOKUP(Table58[[#This Row],[CONTROLN]],vlookup_table[],5,FALSE)</f>
        <v>T1</v>
      </c>
      <c r="Q2903">
        <f>VLOOKUP(Table58[[#This Row],[CONTROLN]],vlookup_table[],7,FALSE)</f>
        <v>15</v>
      </c>
      <c r="R2903">
        <f t="shared" si="135"/>
        <v>55</v>
      </c>
      <c r="S29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03" t="str">
        <f>IF(Table58[[#This Row],[GENDER]]="M","Hombre","Mujer")</f>
        <v>Hombre</v>
      </c>
      <c r="U2903" t="str">
        <f>_xlfn.CONCAT(Table58[[#This Row],[STATE]]," ", Table58[[#This Row],[DOMAIN]])</f>
        <v>TE T1</v>
      </c>
      <c r="V2903" s="2">
        <f t="shared" ca="1" si="136"/>
        <v>45915</v>
      </c>
      <c r="W2903" s="3">
        <f t="shared" ca="1" si="137"/>
        <v>45915.408431249998</v>
      </c>
      <c r="X2903">
        <f>ROUND(Table58[[#This Row],[AVGGIFT]],1)</f>
        <v>14</v>
      </c>
    </row>
    <row r="2904" spans="1:24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  <c r="N2904">
        <f>VLOOKUP(Table58[[#This Row],[CONTROLN]],vlookup_table[],2,FALSE)</f>
        <v>2</v>
      </c>
      <c r="O2904">
        <f>VLOOKUP(Table58[[#This Row],[CONTROLN]],vlookup_table[],4,FALSE)</f>
        <v>5901</v>
      </c>
      <c r="P2904" t="str">
        <f>VLOOKUP(Table58[[#This Row],[CONTROLN]],vlookup_table[],5,FALSE)</f>
        <v>R2</v>
      </c>
      <c r="Q2904">
        <f>VLOOKUP(Table58[[#This Row],[CONTROLN]],vlookup_table[],7,FALSE)</f>
        <v>21</v>
      </c>
      <c r="R2904">
        <f t="shared" si="135"/>
        <v>38</v>
      </c>
      <c r="S29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04" t="str">
        <f>IF(Table58[[#This Row],[GENDER]]="M","Hombre","Mujer")</f>
        <v>Mujer</v>
      </c>
      <c r="U2904" t="str">
        <f>_xlfn.CONCAT(Table58[[#This Row],[STATE]]," ", Table58[[#This Row],[DOMAIN]])</f>
        <v>MI R2</v>
      </c>
      <c r="V2904" s="2">
        <f t="shared" ca="1" si="136"/>
        <v>45915</v>
      </c>
      <c r="W2904" s="3">
        <f t="shared" ca="1" si="137"/>
        <v>45915.408431249998</v>
      </c>
      <c r="X2904">
        <f>ROUND(Table58[[#This Row],[AVGGIFT]],1)</f>
        <v>10</v>
      </c>
    </row>
    <row r="2905" spans="1:24" x14ac:dyDescent="0.35">
      <c r="A2905">
        <v>55027</v>
      </c>
      <c r="B2905" t="s">
        <v>63</v>
      </c>
      <c r="C2905" t="s">
        <v>17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  <c r="N2905">
        <f>VLOOKUP(Table58[[#This Row],[CONTROLN]],vlookup_table[],2,FALSE)</f>
        <v>0</v>
      </c>
      <c r="O2905">
        <f>VLOOKUP(Table58[[#This Row],[CONTROLN]],vlookup_table[],4,FALSE)</f>
        <v>2610</v>
      </c>
      <c r="P2905" t="str">
        <f>VLOOKUP(Table58[[#This Row],[CONTROLN]],vlookup_table[],5,FALSE)</f>
        <v>T1</v>
      </c>
      <c r="Q2905">
        <f>VLOOKUP(Table58[[#This Row],[CONTROLN]],vlookup_table[],7,FALSE)</f>
        <v>5</v>
      </c>
      <c r="R2905">
        <f t="shared" si="135"/>
        <v>70</v>
      </c>
      <c r="S29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05" t="str">
        <f>IF(Table58[[#This Row],[GENDER]]="M","Hombre","Mujer")</f>
        <v>Mujer</v>
      </c>
      <c r="U2905" t="str">
        <f>_xlfn.CONCAT(Table58[[#This Row],[STATE]]," ", Table58[[#This Row],[DOMAIN]])</f>
        <v>MS T1</v>
      </c>
      <c r="V2905" s="2">
        <f t="shared" ca="1" si="136"/>
        <v>45915</v>
      </c>
      <c r="W2905" s="3">
        <f t="shared" ca="1" si="137"/>
        <v>45915.408431249998</v>
      </c>
      <c r="X2905">
        <f>ROUND(Table58[[#This Row],[AVGGIFT]],1)</f>
        <v>11</v>
      </c>
    </row>
    <row r="2906" spans="1:24" x14ac:dyDescent="0.35">
      <c r="A2906">
        <v>115094</v>
      </c>
      <c r="B2906" t="s">
        <v>32</v>
      </c>
      <c r="C2906" t="s">
        <v>109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  <c r="N2906">
        <f>VLOOKUP(Table58[[#This Row],[CONTROLN]],vlookup_table[],2,FALSE)</f>
        <v>0</v>
      </c>
      <c r="O2906">
        <f>VLOOKUP(Table58[[#This Row],[CONTROLN]],vlookup_table[],4,FALSE)</f>
        <v>0</v>
      </c>
      <c r="P2906" t="str">
        <f>VLOOKUP(Table58[[#This Row],[CONTROLN]],vlookup_table[],5,FALSE)</f>
        <v>T2</v>
      </c>
      <c r="Q2906">
        <f>VLOOKUP(Table58[[#This Row],[CONTROLN]],vlookup_table[],7,FALSE)</f>
        <v>38</v>
      </c>
      <c r="R2906" t="str">
        <f t="shared" si="135"/>
        <v/>
      </c>
      <c r="S29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06" t="str">
        <f>IF(Table58[[#This Row],[GENDER]]="M","Hombre","Mujer")</f>
        <v>Mujer</v>
      </c>
      <c r="U2906" t="str">
        <f>_xlfn.CONCAT(Table58[[#This Row],[STATE]]," ", Table58[[#This Row],[DOMAIN]])</f>
        <v>OK T2</v>
      </c>
      <c r="V2906" s="2">
        <f t="shared" ca="1" si="136"/>
        <v>45915</v>
      </c>
      <c r="W2906" s="3">
        <f t="shared" ca="1" si="137"/>
        <v>45915.408431249998</v>
      </c>
      <c r="X2906">
        <f>ROUND(Table58[[#This Row],[AVGGIFT]],1)</f>
        <v>14.9</v>
      </c>
    </row>
    <row r="2907" spans="1:24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  <c r="N2907">
        <f>VLOOKUP(Table58[[#This Row],[CONTROLN]],vlookup_table[],2,FALSE)</f>
        <v>2</v>
      </c>
      <c r="O2907">
        <f>VLOOKUP(Table58[[#This Row],[CONTROLN]],vlookup_table[],4,FALSE)</f>
        <v>2905</v>
      </c>
      <c r="P2907" t="str">
        <f>VLOOKUP(Table58[[#This Row],[CONTROLN]],vlookup_table[],5,FALSE)</f>
        <v>S1</v>
      </c>
      <c r="Q2907">
        <f>VLOOKUP(Table58[[#This Row],[CONTROLN]],vlookup_table[],7,FALSE)</f>
        <v>20</v>
      </c>
      <c r="R2907">
        <f t="shared" si="135"/>
        <v>68</v>
      </c>
      <c r="S29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07" t="str">
        <f>IF(Table58[[#This Row],[GENDER]]="M","Hombre","Mujer")</f>
        <v>Hombre</v>
      </c>
      <c r="U2907" t="str">
        <f>_xlfn.CONCAT(Table58[[#This Row],[STATE]]," ", Table58[[#This Row],[DOMAIN]])</f>
        <v>MI S1</v>
      </c>
      <c r="V2907" s="2">
        <f t="shared" ca="1" si="136"/>
        <v>45915</v>
      </c>
      <c r="W2907" s="3">
        <f t="shared" ca="1" si="137"/>
        <v>45915.408431249998</v>
      </c>
      <c r="X2907">
        <f>ROUND(Table58[[#This Row],[AVGGIFT]],1)</f>
        <v>13.6</v>
      </c>
    </row>
    <row r="2908" spans="1:24" x14ac:dyDescent="0.35">
      <c r="A2908">
        <v>63135</v>
      </c>
      <c r="B2908" t="s">
        <v>108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  <c r="N2908">
        <f>VLOOKUP(Table58[[#This Row],[CONTROLN]],vlookup_table[],2,FALSE)</f>
        <v>0</v>
      </c>
      <c r="O2908">
        <f>VLOOKUP(Table58[[#This Row],[CONTROLN]],vlookup_table[],4,FALSE)</f>
        <v>3310</v>
      </c>
      <c r="P2908" t="str">
        <f>VLOOKUP(Table58[[#This Row],[CONTROLN]],vlookup_table[],5,FALSE)</f>
        <v>C3</v>
      </c>
      <c r="Q2908">
        <f>VLOOKUP(Table58[[#This Row],[CONTROLN]],vlookup_table[],7,FALSE)</f>
        <v>5</v>
      </c>
      <c r="R2908">
        <f t="shared" si="135"/>
        <v>63</v>
      </c>
      <c r="S29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08" t="str">
        <f>IF(Table58[[#This Row],[GENDER]]="M","Hombre","Mujer")</f>
        <v>Mujer</v>
      </c>
      <c r="U2908" t="str">
        <f>_xlfn.CONCAT(Table58[[#This Row],[STATE]]," ", Table58[[#This Row],[DOMAIN]])</f>
        <v>TE C3</v>
      </c>
      <c r="V2908" s="2">
        <f t="shared" ca="1" si="136"/>
        <v>45915</v>
      </c>
      <c r="W2908" s="3">
        <f t="shared" ca="1" si="137"/>
        <v>45915.408431249998</v>
      </c>
      <c r="X2908">
        <f>ROUND(Table58[[#This Row],[AVGGIFT]],1)</f>
        <v>4.4000000000000004</v>
      </c>
    </row>
    <row r="2909" spans="1:24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  <c r="N2909">
        <f>VLOOKUP(Table58[[#This Row],[CONTROLN]],vlookup_table[],2,FALSE)</f>
        <v>3</v>
      </c>
      <c r="O2909">
        <f>VLOOKUP(Table58[[#This Row],[CONTROLN]],vlookup_table[],4,FALSE)</f>
        <v>2810</v>
      </c>
      <c r="P2909" t="str">
        <f>VLOOKUP(Table58[[#This Row],[CONTROLN]],vlookup_table[],5,FALSE)</f>
        <v>T2</v>
      </c>
      <c r="Q2909">
        <f>VLOOKUP(Table58[[#This Row],[CONTROLN]],vlookup_table[],7,FALSE)</f>
        <v>15</v>
      </c>
      <c r="R2909">
        <f t="shared" si="135"/>
        <v>68</v>
      </c>
      <c r="S29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09" t="str">
        <f>IF(Table58[[#This Row],[GENDER]]="M","Hombre","Mujer")</f>
        <v>Mujer</v>
      </c>
      <c r="U2909" t="str">
        <f>_xlfn.CONCAT(Table58[[#This Row],[STATE]]," ", Table58[[#This Row],[DOMAIN]])</f>
        <v>MO T2</v>
      </c>
      <c r="V2909" s="2">
        <f t="shared" ca="1" si="136"/>
        <v>45915</v>
      </c>
      <c r="W2909" s="3">
        <f t="shared" ca="1" si="137"/>
        <v>45915.408431249998</v>
      </c>
      <c r="X2909">
        <f>ROUND(Table58[[#This Row],[AVGGIFT]],1)</f>
        <v>9.6</v>
      </c>
    </row>
    <row r="2910" spans="1:24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  <c r="N2910">
        <f>VLOOKUP(Table58[[#This Row],[CONTROLN]],vlookup_table[],2,FALSE)</f>
        <v>28</v>
      </c>
      <c r="O2910">
        <f>VLOOKUP(Table58[[#This Row],[CONTROLN]],vlookup_table[],4,FALSE)</f>
        <v>4307</v>
      </c>
      <c r="P2910" t="str">
        <f>VLOOKUP(Table58[[#This Row],[CONTROLN]],vlookup_table[],5,FALSE)</f>
        <v>C2</v>
      </c>
      <c r="Q2910">
        <f>VLOOKUP(Table58[[#This Row],[CONTROLN]],vlookup_table[],7,FALSE)</f>
        <v>8</v>
      </c>
      <c r="R2910">
        <f t="shared" si="135"/>
        <v>53</v>
      </c>
      <c r="S29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10" t="str">
        <f>IF(Table58[[#This Row],[GENDER]]="M","Hombre","Mujer")</f>
        <v>Mujer</v>
      </c>
      <c r="U2910" t="str">
        <f>_xlfn.CONCAT(Table58[[#This Row],[STATE]]," ", Table58[[#This Row],[DOMAIN]])</f>
        <v>TX C2</v>
      </c>
      <c r="V2910" s="2">
        <f t="shared" ca="1" si="136"/>
        <v>45915</v>
      </c>
      <c r="W2910" s="3">
        <f t="shared" ca="1" si="137"/>
        <v>45915.408431249998</v>
      </c>
      <c r="X2910">
        <f>ROUND(Table58[[#This Row],[AVGGIFT]],1)</f>
        <v>6.9</v>
      </c>
    </row>
    <row r="2911" spans="1:24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  <c r="N2911">
        <f>VLOOKUP(Table58[[#This Row],[CONTROLN]],vlookup_table[],2,FALSE)</f>
        <v>0</v>
      </c>
      <c r="O2911">
        <f>VLOOKUP(Table58[[#This Row],[CONTROLN]],vlookup_table[],4,FALSE)</f>
        <v>5001</v>
      </c>
      <c r="P2911" t="str">
        <f>VLOOKUP(Table58[[#This Row],[CONTROLN]],vlookup_table[],5,FALSE)</f>
        <v>C2</v>
      </c>
      <c r="Q2911">
        <f>VLOOKUP(Table58[[#This Row],[CONTROLN]],vlookup_table[],7,FALSE)</f>
        <v>20</v>
      </c>
      <c r="R2911">
        <f t="shared" si="135"/>
        <v>47</v>
      </c>
      <c r="S29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11" t="str">
        <f>IF(Table58[[#This Row],[GENDER]]="M","Hombre","Mujer")</f>
        <v>Mujer</v>
      </c>
      <c r="U2911" t="str">
        <f>_xlfn.CONCAT(Table58[[#This Row],[STATE]]," ", Table58[[#This Row],[DOMAIN]])</f>
        <v>CA C2</v>
      </c>
      <c r="V2911" s="2">
        <f t="shared" ca="1" si="136"/>
        <v>45915</v>
      </c>
      <c r="W2911" s="3">
        <f t="shared" ca="1" si="137"/>
        <v>45915.408431249998</v>
      </c>
      <c r="X2911">
        <f>ROUND(Table58[[#This Row],[AVGGIFT]],1)</f>
        <v>15</v>
      </c>
    </row>
    <row r="2912" spans="1:24" x14ac:dyDescent="0.35">
      <c r="A2912">
        <v>154224</v>
      </c>
      <c r="B2912" t="s">
        <v>41</v>
      </c>
      <c r="C2912" t="s">
        <v>14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  <c r="N2912">
        <f>VLOOKUP(Table58[[#This Row],[CONTROLN]],vlookup_table[],2,FALSE)</f>
        <v>0</v>
      </c>
      <c r="O2912">
        <f>VLOOKUP(Table58[[#This Row],[CONTROLN]],vlookup_table[],4,FALSE)</f>
        <v>1701</v>
      </c>
      <c r="P2912" t="str">
        <f>VLOOKUP(Table58[[#This Row],[CONTROLN]],vlookup_table[],5,FALSE)</f>
        <v>S2</v>
      </c>
      <c r="Q2912">
        <f>VLOOKUP(Table58[[#This Row],[CONTROLN]],vlookup_table[],7,FALSE)</f>
        <v>10</v>
      </c>
      <c r="R2912">
        <f t="shared" si="135"/>
        <v>80</v>
      </c>
      <c r="S29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2" t="str">
        <f>IF(Table58[[#This Row],[GENDER]]="M","Hombre","Mujer")</f>
        <v>Hombre</v>
      </c>
      <c r="U2912" t="str">
        <f>_xlfn.CONCAT(Table58[[#This Row],[STATE]]," ", Table58[[#This Row],[DOMAIN]])</f>
        <v>WA S2</v>
      </c>
      <c r="V2912" s="2">
        <f t="shared" ca="1" si="136"/>
        <v>45915</v>
      </c>
      <c r="W2912" s="3">
        <f t="shared" ca="1" si="137"/>
        <v>45915.408431249998</v>
      </c>
      <c r="X2912">
        <f>ROUND(Table58[[#This Row],[AVGGIFT]],1)</f>
        <v>9.1999999999999993</v>
      </c>
    </row>
    <row r="2913" spans="1:24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  <c r="N2913">
        <f>VLOOKUP(Table58[[#This Row],[CONTROLN]],vlookup_table[],2,FALSE)</f>
        <v>1</v>
      </c>
      <c r="O2913">
        <f>VLOOKUP(Table58[[#This Row],[CONTROLN]],vlookup_table[],4,FALSE)</f>
        <v>1907</v>
      </c>
      <c r="P2913" t="str">
        <f>VLOOKUP(Table58[[#This Row],[CONTROLN]],vlookup_table[],5,FALSE)</f>
        <v>S1</v>
      </c>
      <c r="Q2913">
        <f>VLOOKUP(Table58[[#This Row],[CONTROLN]],vlookup_table[],7,FALSE)</f>
        <v>10</v>
      </c>
      <c r="R2913">
        <f t="shared" si="135"/>
        <v>77</v>
      </c>
      <c r="S29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3" t="str">
        <f>IF(Table58[[#This Row],[GENDER]]="M","Hombre","Mujer")</f>
        <v>Hombre</v>
      </c>
      <c r="U2913" t="str">
        <f>_xlfn.CONCAT(Table58[[#This Row],[STATE]]," ", Table58[[#This Row],[DOMAIN]])</f>
        <v>CA S1</v>
      </c>
      <c r="V2913" s="2">
        <f t="shared" ca="1" si="136"/>
        <v>45915</v>
      </c>
      <c r="W2913" s="3">
        <f t="shared" ca="1" si="137"/>
        <v>45915.408431249998</v>
      </c>
      <c r="X2913">
        <f>ROUND(Table58[[#This Row],[AVGGIFT]],1)</f>
        <v>11</v>
      </c>
    </row>
    <row r="2914" spans="1:24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  <c r="N2914">
        <f>VLOOKUP(Table58[[#This Row],[CONTROLN]],vlookup_table[],2,FALSE)</f>
        <v>1</v>
      </c>
      <c r="O2914">
        <f>VLOOKUP(Table58[[#This Row],[CONTROLN]],vlookup_table[],4,FALSE)</f>
        <v>2101</v>
      </c>
      <c r="P2914" t="str">
        <f>VLOOKUP(Table58[[#This Row],[CONTROLN]],vlookup_table[],5,FALSE)</f>
        <v>U1</v>
      </c>
      <c r="Q2914">
        <f>VLOOKUP(Table58[[#This Row],[CONTROLN]],vlookup_table[],7,FALSE)</f>
        <v>20</v>
      </c>
      <c r="R2914">
        <f t="shared" si="135"/>
        <v>76</v>
      </c>
      <c r="S29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14" t="str">
        <f>IF(Table58[[#This Row],[GENDER]]="M","Hombre","Mujer")</f>
        <v>Hombre</v>
      </c>
      <c r="U2914" t="str">
        <f>_xlfn.CONCAT(Table58[[#This Row],[STATE]]," ", Table58[[#This Row],[DOMAIN]])</f>
        <v>CA U1</v>
      </c>
      <c r="V2914" s="2">
        <f t="shared" ca="1" si="136"/>
        <v>45915</v>
      </c>
      <c r="W2914" s="3">
        <f t="shared" ca="1" si="137"/>
        <v>45915.408431249998</v>
      </c>
      <c r="X2914">
        <f>ROUND(Table58[[#This Row],[AVGGIFT]],1)</f>
        <v>16.7</v>
      </c>
    </row>
    <row r="2915" spans="1:24" x14ac:dyDescent="0.35">
      <c r="A2915">
        <v>155040</v>
      </c>
      <c r="B2915" t="s">
        <v>22</v>
      </c>
      <c r="C2915" t="s">
        <v>109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  <c r="N2915">
        <f>VLOOKUP(Table58[[#This Row],[CONTROLN]],vlookup_table[],2,FALSE)</f>
        <v>0</v>
      </c>
      <c r="O2915">
        <f>VLOOKUP(Table58[[#This Row],[CONTROLN]],vlookup_table[],4,FALSE)</f>
        <v>601</v>
      </c>
      <c r="P2915" t="str">
        <f>VLOOKUP(Table58[[#This Row],[CONTROLN]],vlookup_table[],5,FALSE)</f>
        <v>S1</v>
      </c>
      <c r="Q2915">
        <f>VLOOKUP(Table58[[#This Row],[CONTROLN]],vlookup_table[],7,FALSE)</f>
        <v>25</v>
      </c>
      <c r="R2915">
        <f t="shared" si="135"/>
        <v>91</v>
      </c>
      <c r="S29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5" t="str">
        <f>IF(Table58[[#This Row],[GENDER]]="M","Hombre","Mujer")</f>
        <v>Mujer</v>
      </c>
      <c r="U2915" t="str">
        <f>_xlfn.CONCAT(Table58[[#This Row],[STATE]]," ", Table58[[#This Row],[DOMAIN]])</f>
        <v>CA S1</v>
      </c>
      <c r="V2915" s="2">
        <f t="shared" ca="1" si="136"/>
        <v>45915</v>
      </c>
      <c r="W2915" s="3">
        <f t="shared" ca="1" si="137"/>
        <v>45915.408431249998</v>
      </c>
      <c r="X2915">
        <f>ROUND(Table58[[#This Row],[AVGGIFT]],1)</f>
        <v>15.2</v>
      </c>
    </row>
    <row r="2916" spans="1:24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  <c r="N2916">
        <f>VLOOKUP(Table58[[#This Row],[CONTROLN]],vlookup_table[],2,FALSE)</f>
        <v>1</v>
      </c>
      <c r="O2916">
        <f>VLOOKUP(Table58[[#This Row],[CONTROLN]],vlookup_table[],4,FALSE)</f>
        <v>1006</v>
      </c>
      <c r="P2916" t="str">
        <f>VLOOKUP(Table58[[#This Row],[CONTROLN]],vlookup_table[],5,FALSE)</f>
        <v>C2</v>
      </c>
      <c r="Q2916">
        <f>VLOOKUP(Table58[[#This Row],[CONTROLN]],vlookup_table[],7,FALSE)</f>
        <v>10</v>
      </c>
      <c r="R2916">
        <f t="shared" si="135"/>
        <v>87</v>
      </c>
      <c r="S29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16" t="str">
        <f>IF(Table58[[#This Row],[GENDER]]="M","Hombre","Mujer")</f>
        <v>Hombre</v>
      </c>
      <c r="U2916" t="str">
        <f>_xlfn.CONCAT(Table58[[#This Row],[STATE]]," ", Table58[[#This Row],[DOMAIN]])</f>
        <v>MN C2</v>
      </c>
      <c r="V2916" s="2">
        <f t="shared" ca="1" si="136"/>
        <v>45915</v>
      </c>
      <c r="W2916" s="3">
        <f t="shared" ca="1" si="137"/>
        <v>45915.408431249998</v>
      </c>
      <c r="X2916">
        <f>ROUND(Table58[[#This Row],[AVGGIFT]],1)</f>
        <v>9.5</v>
      </c>
    </row>
    <row r="2917" spans="1:24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  <c r="N2917">
        <f>VLOOKUP(Table58[[#This Row],[CONTROLN]],vlookup_table[],2,FALSE)</f>
        <v>1</v>
      </c>
      <c r="O2917">
        <f>VLOOKUP(Table58[[#This Row],[CONTROLN]],vlookup_table[],4,FALSE)</f>
        <v>4701</v>
      </c>
      <c r="P2917" t="str">
        <f>VLOOKUP(Table58[[#This Row],[CONTROLN]],vlookup_table[],5,FALSE)</f>
        <v>R1</v>
      </c>
      <c r="Q2917">
        <f>VLOOKUP(Table58[[#This Row],[CONTROLN]],vlookup_table[],7,FALSE)</f>
        <v>12</v>
      </c>
      <c r="R2917">
        <f t="shared" si="135"/>
        <v>50</v>
      </c>
      <c r="S29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17" t="str">
        <f>IF(Table58[[#This Row],[GENDER]]="M","Hombre","Mujer")</f>
        <v>Hombre</v>
      </c>
      <c r="U2917" t="str">
        <f>_xlfn.CONCAT(Table58[[#This Row],[STATE]]," ", Table58[[#This Row],[DOMAIN]])</f>
        <v>MN R1</v>
      </c>
      <c r="V2917" s="2">
        <f t="shared" ca="1" si="136"/>
        <v>45915</v>
      </c>
      <c r="W2917" s="3">
        <f t="shared" ca="1" si="137"/>
        <v>45915.408431249998</v>
      </c>
      <c r="X2917">
        <f>ROUND(Table58[[#This Row],[AVGGIFT]],1)</f>
        <v>9.5</v>
      </c>
    </row>
    <row r="2918" spans="1:24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  <c r="N2918">
        <f>VLOOKUP(Table58[[#This Row],[CONTROLN]],vlookup_table[],2,FALSE)</f>
        <v>0</v>
      </c>
      <c r="O2918">
        <f>VLOOKUP(Table58[[#This Row],[CONTROLN]],vlookup_table[],4,FALSE)</f>
        <v>1605</v>
      </c>
      <c r="P2918" t="str">
        <f>VLOOKUP(Table58[[#This Row],[CONTROLN]],vlookup_table[],5,FALSE)</f>
        <v>S2</v>
      </c>
      <c r="Q2918">
        <f>VLOOKUP(Table58[[#This Row],[CONTROLN]],vlookup_table[],7,FALSE)</f>
        <v>10</v>
      </c>
      <c r="R2918">
        <f t="shared" si="135"/>
        <v>81</v>
      </c>
      <c r="S29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8" t="str">
        <f>IF(Table58[[#This Row],[GENDER]]="M","Hombre","Mujer")</f>
        <v>Mujer</v>
      </c>
      <c r="U2918" t="str">
        <f>_xlfn.CONCAT(Table58[[#This Row],[STATE]]," ", Table58[[#This Row],[DOMAIN]])</f>
        <v>IL S2</v>
      </c>
      <c r="V2918" s="2">
        <f t="shared" ca="1" si="136"/>
        <v>45915</v>
      </c>
      <c r="W2918" s="3">
        <f t="shared" ca="1" si="137"/>
        <v>45915.408431249998</v>
      </c>
      <c r="X2918">
        <f>ROUND(Table58[[#This Row],[AVGGIFT]],1)</f>
        <v>10.3</v>
      </c>
    </row>
    <row r="2919" spans="1:24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  <c r="N2919">
        <f>VLOOKUP(Table58[[#This Row],[CONTROLN]],vlookup_table[],2,FALSE)</f>
        <v>1</v>
      </c>
      <c r="O2919">
        <f>VLOOKUP(Table58[[#This Row],[CONTROLN]],vlookup_table[],4,FALSE)</f>
        <v>1801</v>
      </c>
      <c r="P2919" t="str">
        <f>VLOOKUP(Table58[[#This Row],[CONTROLN]],vlookup_table[],5,FALSE)</f>
        <v>S1</v>
      </c>
      <c r="Q2919">
        <f>VLOOKUP(Table58[[#This Row],[CONTROLN]],vlookup_table[],7,FALSE)</f>
        <v>25</v>
      </c>
      <c r="R2919">
        <f t="shared" si="135"/>
        <v>79</v>
      </c>
      <c r="S29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19" t="str">
        <f>IF(Table58[[#This Row],[GENDER]]="M","Hombre","Mujer")</f>
        <v>Hombre</v>
      </c>
      <c r="U2919" t="str">
        <f>_xlfn.CONCAT(Table58[[#This Row],[STATE]]," ", Table58[[#This Row],[DOMAIN]])</f>
        <v>CA S1</v>
      </c>
      <c r="V2919" s="2">
        <f t="shared" ca="1" si="136"/>
        <v>45915</v>
      </c>
      <c r="W2919" s="3">
        <f t="shared" ca="1" si="137"/>
        <v>45915.408431249998</v>
      </c>
      <c r="X2919">
        <f>ROUND(Table58[[#This Row],[AVGGIFT]],1)</f>
        <v>15</v>
      </c>
    </row>
    <row r="2920" spans="1:24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  <c r="N2920">
        <f>VLOOKUP(Table58[[#This Row],[CONTROLN]],vlookup_table[],2,FALSE)</f>
        <v>2</v>
      </c>
      <c r="O2920">
        <f>VLOOKUP(Table58[[#This Row],[CONTROLN]],vlookup_table[],4,FALSE)</f>
        <v>1911</v>
      </c>
      <c r="P2920" t="str">
        <f>VLOOKUP(Table58[[#This Row],[CONTROLN]],vlookup_table[],5,FALSE)</f>
        <v>R1</v>
      </c>
      <c r="Q2920">
        <f>VLOOKUP(Table58[[#This Row],[CONTROLN]],vlookup_table[],7,FALSE)</f>
        <v>10</v>
      </c>
      <c r="R2920">
        <f t="shared" si="135"/>
        <v>77</v>
      </c>
      <c r="S29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20" t="str">
        <f>IF(Table58[[#This Row],[GENDER]]="M","Hombre","Mujer")</f>
        <v>Mujer</v>
      </c>
      <c r="U2920" t="str">
        <f>_xlfn.CONCAT(Table58[[#This Row],[STATE]]," ", Table58[[#This Row],[DOMAIN]])</f>
        <v>IL R1</v>
      </c>
      <c r="V2920" s="2">
        <f t="shared" ca="1" si="136"/>
        <v>45915</v>
      </c>
      <c r="W2920" s="3">
        <f t="shared" ca="1" si="137"/>
        <v>45915.408431249998</v>
      </c>
      <c r="X2920">
        <f>ROUND(Table58[[#This Row],[AVGGIFT]],1)</f>
        <v>8.8000000000000007</v>
      </c>
    </row>
    <row r="2921" spans="1:24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  <c r="N2921">
        <f>VLOOKUP(Table58[[#This Row],[CONTROLN]],vlookup_table[],2,FALSE)</f>
        <v>1</v>
      </c>
      <c r="O2921">
        <f>VLOOKUP(Table58[[#This Row],[CONTROLN]],vlookup_table[],4,FALSE)</f>
        <v>2712</v>
      </c>
      <c r="P2921" t="str">
        <f>VLOOKUP(Table58[[#This Row],[CONTROLN]],vlookup_table[],5,FALSE)</f>
        <v>T2</v>
      </c>
      <c r="Q2921">
        <f>VLOOKUP(Table58[[#This Row],[CONTROLN]],vlookup_table[],7,FALSE)</f>
        <v>10</v>
      </c>
      <c r="R2921">
        <f t="shared" si="135"/>
        <v>69</v>
      </c>
      <c r="S29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21" t="str">
        <f>IF(Table58[[#This Row],[GENDER]]="M","Hombre","Mujer")</f>
        <v>Hombre</v>
      </c>
      <c r="U2921" t="str">
        <f>_xlfn.CONCAT(Table58[[#This Row],[STATE]]," ", Table58[[#This Row],[DOMAIN]])</f>
        <v>IN T2</v>
      </c>
      <c r="V2921" s="2">
        <f t="shared" ca="1" si="136"/>
        <v>45915</v>
      </c>
      <c r="W2921" s="3">
        <f t="shared" ca="1" si="137"/>
        <v>45915.408431249998</v>
      </c>
      <c r="X2921">
        <f>ROUND(Table58[[#This Row],[AVGGIFT]],1)</f>
        <v>4.7</v>
      </c>
    </row>
    <row r="2922" spans="1:24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  <c r="N2922">
        <f>VLOOKUP(Table58[[#This Row],[CONTROLN]],vlookup_table[],2,FALSE)</f>
        <v>0</v>
      </c>
      <c r="O2922">
        <f>VLOOKUP(Table58[[#This Row],[CONTROLN]],vlookup_table[],4,FALSE)</f>
        <v>5201</v>
      </c>
      <c r="P2922" t="str">
        <f>VLOOKUP(Table58[[#This Row],[CONTROLN]],vlookup_table[],5,FALSE)</f>
        <v>T2</v>
      </c>
      <c r="Q2922">
        <f>VLOOKUP(Table58[[#This Row],[CONTROLN]],vlookup_table[],7,FALSE)</f>
        <v>9</v>
      </c>
      <c r="R2922">
        <f t="shared" si="135"/>
        <v>45</v>
      </c>
      <c r="S29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22" t="str">
        <f>IF(Table58[[#This Row],[GENDER]]="M","Hombre","Mujer")</f>
        <v>Hombre</v>
      </c>
      <c r="U2922" t="str">
        <f>_xlfn.CONCAT(Table58[[#This Row],[STATE]]," ", Table58[[#This Row],[DOMAIN]])</f>
        <v>TX T2</v>
      </c>
      <c r="V2922" s="2">
        <f t="shared" ca="1" si="136"/>
        <v>45915</v>
      </c>
      <c r="W2922" s="3">
        <f t="shared" ca="1" si="137"/>
        <v>45915.408431249998</v>
      </c>
      <c r="X2922">
        <f>ROUND(Table58[[#This Row],[AVGGIFT]],1)</f>
        <v>6.7</v>
      </c>
    </row>
    <row r="2923" spans="1:24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  <c r="N2923">
        <f>VLOOKUP(Table58[[#This Row],[CONTROLN]],vlookup_table[],2,FALSE)</f>
        <v>0</v>
      </c>
      <c r="O2923">
        <f>VLOOKUP(Table58[[#This Row],[CONTROLN]],vlookup_table[],4,FALSE)</f>
        <v>1608</v>
      </c>
      <c r="P2923" t="str">
        <f>VLOOKUP(Table58[[#This Row],[CONTROLN]],vlookup_table[],5,FALSE)</f>
        <v>R2</v>
      </c>
      <c r="Q2923">
        <f>VLOOKUP(Table58[[#This Row],[CONTROLN]],vlookup_table[],7,FALSE)</f>
        <v>15</v>
      </c>
      <c r="R2923">
        <f t="shared" si="135"/>
        <v>80</v>
      </c>
      <c r="S29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23" t="str">
        <f>IF(Table58[[#This Row],[GENDER]]="M","Hombre","Mujer")</f>
        <v>Hombre</v>
      </c>
      <c r="U2923" t="str">
        <f>_xlfn.CONCAT(Table58[[#This Row],[STATE]]," ", Table58[[#This Row],[DOMAIN]])</f>
        <v>IN R2</v>
      </c>
      <c r="V2923" s="2">
        <f t="shared" ca="1" si="136"/>
        <v>45915</v>
      </c>
      <c r="W2923" s="3">
        <f t="shared" ca="1" si="137"/>
        <v>45915.408431249998</v>
      </c>
      <c r="X2923">
        <f>ROUND(Table58[[#This Row],[AVGGIFT]],1)</f>
        <v>12.4</v>
      </c>
    </row>
    <row r="2924" spans="1:24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  <c r="N2924">
        <f>VLOOKUP(Table58[[#This Row],[CONTROLN]],vlookup_table[],2,FALSE)</f>
        <v>0</v>
      </c>
      <c r="O2924">
        <f>VLOOKUP(Table58[[#This Row],[CONTROLN]],vlookup_table[],4,FALSE)</f>
        <v>4101</v>
      </c>
      <c r="P2924" t="str">
        <f>VLOOKUP(Table58[[#This Row],[CONTROLN]],vlookup_table[],5,FALSE)</f>
        <v>S2</v>
      </c>
      <c r="Q2924">
        <f>VLOOKUP(Table58[[#This Row],[CONTROLN]],vlookup_table[],7,FALSE)</f>
        <v>23</v>
      </c>
      <c r="R2924">
        <f t="shared" si="135"/>
        <v>56</v>
      </c>
      <c r="S29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24" t="str">
        <f>IF(Table58[[#This Row],[GENDER]]="M","Hombre","Mujer")</f>
        <v>Mujer</v>
      </c>
      <c r="U2924" t="str">
        <f>_xlfn.CONCAT(Table58[[#This Row],[STATE]]," ", Table58[[#This Row],[DOMAIN]])</f>
        <v>CA S2</v>
      </c>
      <c r="V2924" s="2">
        <f t="shared" ca="1" si="136"/>
        <v>45915</v>
      </c>
      <c r="W2924" s="3">
        <f t="shared" ca="1" si="137"/>
        <v>45915.408431249998</v>
      </c>
      <c r="X2924">
        <f>ROUND(Table58[[#This Row],[AVGGIFT]],1)</f>
        <v>23</v>
      </c>
    </row>
    <row r="2925" spans="1:24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  <c r="N2925">
        <f>VLOOKUP(Table58[[#This Row],[CONTROLN]],vlookup_table[],2,FALSE)</f>
        <v>0</v>
      </c>
      <c r="O2925">
        <f>VLOOKUP(Table58[[#This Row],[CONTROLN]],vlookup_table[],4,FALSE)</f>
        <v>5201</v>
      </c>
      <c r="P2925" t="str">
        <f>VLOOKUP(Table58[[#This Row],[CONTROLN]],vlookup_table[],5,FALSE)</f>
        <v>S2</v>
      </c>
      <c r="Q2925">
        <f>VLOOKUP(Table58[[#This Row],[CONTROLN]],vlookup_table[],7,FALSE)</f>
        <v>20</v>
      </c>
      <c r="R2925">
        <f t="shared" si="135"/>
        <v>45</v>
      </c>
      <c r="S29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25" t="str">
        <f>IF(Table58[[#This Row],[GENDER]]="M","Hombre","Mujer")</f>
        <v>Hombre</v>
      </c>
      <c r="U2925" t="str">
        <f>_xlfn.CONCAT(Table58[[#This Row],[STATE]]," ", Table58[[#This Row],[DOMAIN]])</f>
        <v>NE S2</v>
      </c>
      <c r="V2925" s="2">
        <f t="shared" ca="1" si="136"/>
        <v>45915</v>
      </c>
      <c r="W2925" s="3">
        <f t="shared" ca="1" si="137"/>
        <v>45915.408431249998</v>
      </c>
      <c r="X2925">
        <f>ROUND(Table58[[#This Row],[AVGGIFT]],1)</f>
        <v>15.3</v>
      </c>
    </row>
    <row r="2926" spans="1:24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  <c r="N2926">
        <f>VLOOKUP(Table58[[#This Row],[CONTROLN]],vlookup_table[],2,FALSE)</f>
        <v>0</v>
      </c>
      <c r="O2926">
        <f>VLOOKUP(Table58[[#This Row],[CONTROLN]],vlookup_table[],4,FALSE)</f>
        <v>0</v>
      </c>
      <c r="P2926" t="str">
        <f>VLOOKUP(Table58[[#This Row],[CONTROLN]],vlookup_table[],5,FALSE)</f>
        <v>C2</v>
      </c>
      <c r="Q2926">
        <f>VLOOKUP(Table58[[#This Row],[CONTROLN]],vlookup_table[],7,FALSE)</f>
        <v>10</v>
      </c>
      <c r="R2926" t="str">
        <f t="shared" si="135"/>
        <v/>
      </c>
      <c r="S29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26" t="str">
        <f>IF(Table58[[#This Row],[GENDER]]="M","Hombre","Mujer")</f>
        <v>Hombre</v>
      </c>
      <c r="U2926" t="str">
        <f>_xlfn.CONCAT(Table58[[#This Row],[STATE]]," ", Table58[[#This Row],[DOMAIN]])</f>
        <v>NC C2</v>
      </c>
      <c r="V2926" s="2">
        <f t="shared" ca="1" si="136"/>
        <v>45915</v>
      </c>
      <c r="W2926" s="3">
        <f t="shared" ca="1" si="137"/>
        <v>45915.408431249998</v>
      </c>
      <c r="X2926">
        <f>ROUND(Table58[[#This Row],[AVGGIFT]],1)</f>
        <v>9.1999999999999993</v>
      </c>
    </row>
    <row r="2927" spans="1:24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  <c r="N2927">
        <f>VLOOKUP(Table58[[#This Row],[CONTROLN]],vlookup_table[],2,FALSE)</f>
        <v>1</v>
      </c>
      <c r="O2927">
        <f>VLOOKUP(Table58[[#This Row],[CONTROLN]],vlookup_table[],4,FALSE)</f>
        <v>3201</v>
      </c>
      <c r="P2927" t="str">
        <f>VLOOKUP(Table58[[#This Row],[CONTROLN]],vlookup_table[],5,FALSE)</f>
        <v>U3</v>
      </c>
      <c r="Q2927">
        <f>VLOOKUP(Table58[[#This Row],[CONTROLN]],vlookup_table[],7,FALSE)</f>
        <v>5</v>
      </c>
      <c r="R2927">
        <f t="shared" si="135"/>
        <v>65</v>
      </c>
      <c r="S29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27" t="str">
        <f>IF(Table58[[#This Row],[GENDER]]="M","Hombre","Mujer")</f>
        <v>Hombre</v>
      </c>
      <c r="U2927" t="str">
        <f>_xlfn.CONCAT(Table58[[#This Row],[STATE]]," ", Table58[[#This Row],[DOMAIN]])</f>
        <v>CA U3</v>
      </c>
      <c r="V2927" s="2">
        <f t="shared" ca="1" si="136"/>
        <v>45915</v>
      </c>
      <c r="W2927" s="3">
        <f t="shared" ca="1" si="137"/>
        <v>45915.408431249998</v>
      </c>
      <c r="X2927">
        <f>ROUND(Table58[[#This Row],[AVGGIFT]],1)</f>
        <v>15</v>
      </c>
    </row>
    <row r="2928" spans="1:24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  <c r="N2928">
        <f>VLOOKUP(Table58[[#This Row],[CONTROLN]],vlookup_table[],2,FALSE)</f>
        <v>1</v>
      </c>
      <c r="O2928">
        <f>VLOOKUP(Table58[[#This Row],[CONTROLN]],vlookup_table[],4,FALSE)</f>
        <v>2401</v>
      </c>
      <c r="P2928" t="str">
        <f>VLOOKUP(Table58[[#This Row],[CONTROLN]],vlookup_table[],5,FALSE)</f>
        <v>R1</v>
      </c>
      <c r="Q2928">
        <f>VLOOKUP(Table58[[#This Row],[CONTROLN]],vlookup_table[],7,FALSE)</f>
        <v>50</v>
      </c>
      <c r="R2928">
        <f t="shared" si="135"/>
        <v>73</v>
      </c>
      <c r="S29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28" t="str">
        <f>IF(Table58[[#This Row],[GENDER]]="M","Hombre","Mujer")</f>
        <v>Hombre</v>
      </c>
      <c r="U2928" t="str">
        <f>_xlfn.CONCAT(Table58[[#This Row],[STATE]]," ", Table58[[#This Row],[DOMAIN]])</f>
        <v>CA R1</v>
      </c>
      <c r="V2928" s="2">
        <f t="shared" ca="1" si="136"/>
        <v>45915</v>
      </c>
      <c r="W2928" s="3">
        <f t="shared" ca="1" si="137"/>
        <v>45915.408431249998</v>
      </c>
      <c r="X2928">
        <f>ROUND(Table58[[#This Row],[AVGGIFT]],1)</f>
        <v>28.8</v>
      </c>
    </row>
    <row r="2929" spans="1:24" x14ac:dyDescent="0.35">
      <c r="A2929">
        <v>98275</v>
      </c>
      <c r="B2929" t="s">
        <v>16</v>
      </c>
      <c r="C2929" t="s">
        <v>109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  <c r="N2929">
        <f>VLOOKUP(Table58[[#This Row],[CONTROLN]],vlookup_table[],2,FALSE)</f>
        <v>1002</v>
      </c>
      <c r="O2929">
        <f>VLOOKUP(Table58[[#This Row],[CONTROLN]],vlookup_table[],4,FALSE)</f>
        <v>0</v>
      </c>
      <c r="P2929" t="str">
        <f>VLOOKUP(Table58[[#This Row],[CONTROLN]],vlookup_table[],5,FALSE)</f>
        <v>R2</v>
      </c>
      <c r="Q2929">
        <f>VLOOKUP(Table58[[#This Row],[CONTROLN]],vlookup_table[],7,FALSE)</f>
        <v>9</v>
      </c>
      <c r="R2929" t="str">
        <f t="shared" si="135"/>
        <v/>
      </c>
      <c r="S29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29" t="str">
        <f>IF(Table58[[#This Row],[GENDER]]="M","Hombre","Mujer")</f>
        <v>Mujer</v>
      </c>
      <c r="U2929" t="str">
        <f>_xlfn.CONCAT(Table58[[#This Row],[STATE]]," ", Table58[[#This Row],[DOMAIN]])</f>
        <v>IL R2</v>
      </c>
      <c r="V2929" s="2">
        <f t="shared" ca="1" si="136"/>
        <v>45915</v>
      </c>
      <c r="W2929" s="3">
        <f t="shared" ca="1" si="137"/>
        <v>45915.408431249998</v>
      </c>
      <c r="X2929">
        <f>ROUND(Table58[[#This Row],[AVGGIFT]],1)</f>
        <v>9.1</v>
      </c>
    </row>
    <row r="2930" spans="1:24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  <c r="N2930">
        <f>VLOOKUP(Table58[[#This Row],[CONTROLN]],vlookup_table[],2,FALSE)</f>
        <v>2</v>
      </c>
      <c r="O2930">
        <f>VLOOKUP(Table58[[#This Row],[CONTROLN]],vlookup_table[],4,FALSE)</f>
        <v>2509</v>
      </c>
      <c r="P2930" t="str">
        <f>VLOOKUP(Table58[[#This Row],[CONTROLN]],vlookup_table[],5,FALSE)</f>
        <v>T2</v>
      </c>
      <c r="Q2930">
        <f>VLOOKUP(Table58[[#This Row],[CONTROLN]],vlookup_table[],7,FALSE)</f>
        <v>7</v>
      </c>
      <c r="R2930">
        <f t="shared" si="135"/>
        <v>71</v>
      </c>
      <c r="S29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30" t="str">
        <f>IF(Table58[[#This Row],[GENDER]]="M","Hombre","Mujer")</f>
        <v>Mujer</v>
      </c>
      <c r="U2930" t="str">
        <f>_xlfn.CONCAT(Table58[[#This Row],[STATE]]," ", Table58[[#This Row],[DOMAIN]])</f>
        <v>SC T2</v>
      </c>
      <c r="V2930" s="2">
        <f t="shared" ca="1" si="136"/>
        <v>45915</v>
      </c>
      <c r="W2930" s="3">
        <f t="shared" ca="1" si="137"/>
        <v>45915.408431249998</v>
      </c>
      <c r="X2930">
        <f>ROUND(Table58[[#This Row],[AVGGIFT]],1)</f>
        <v>6.8</v>
      </c>
    </row>
    <row r="2931" spans="1:24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  <c r="N2931">
        <f>VLOOKUP(Table58[[#This Row],[CONTROLN]],vlookup_table[],2,FALSE)</f>
        <v>28</v>
      </c>
      <c r="O2931">
        <f>VLOOKUP(Table58[[#This Row],[CONTROLN]],vlookup_table[],4,FALSE)</f>
        <v>4005</v>
      </c>
      <c r="P2931" t="str">
        <f>VLOOKUP(Table58[[#This Row],[CONTROLN]],vlookup_table[],5,FALSE)</f>
        <v>S2</v>
      </c>
      <c r="Q2931">
        <f>VLOOKUP(Table58[[#This Row],[CONTROLN]],vlookup_table[],7,FALSE)</f>
        <v>10</v>
      </c>
      <c r="R2931">
        <f t="shared" si="135"/>
        <v>57</v>
      </c>
      <c r="S29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31" t="str">
        <f>IF(Table58[[#This Row],[GENDER]]="M","Hombre","Mujer")</f>
        <v>Mujer</v>
      </c>
      <c r="U2931" t="str">
        <f>_xlfn.CONCAT(Table58[[#This Row],[STATE]]," ", Table58[[#This Row],[DOMAIN]])</f>
        <v>FL S2</v>
      </c>
      <c r="V2931" s="2">
        <f t="shared" ca="1" si="136"/>
        <v>45915</v>
      </c>
      <c r="W2931" s="3">
        <f t="shared" ca="1" si="137"/>
        <v>45915.408431249998</v>
      </c>
      <c r="X2931">
        <f>ROUND(Table58[[#This Row],[AVGGIFT]],1)</f>
        <v>12.2</v>
      </c>
    </row>
    <row r="2932" spans="1:24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  <c r="N2932">
        <f>VLOOKUP(Table58[[#This Row],[CONTROLN]],vlookup_table[],2,FALSE)</f>
        <v>2</v>
      </c>
      <c r="O2932">
        <f>VLOOKUP(Table58[[#This Row],[CONTROLN]],vlookup_table[],4,FALSE)</f>
        <v>0</v>
      </c>
      <c r="P2932" t="str">
        <f>VLOOKUP(Table58[[#This Row],[CONTROLN]],vlookup_table[],5,FALSE)</f>
        <v>R2</v>
      </c>
      <c r="Q2932">
        <f>VLOOKUP(Table58[[#This Row],[CONTROLN]],vlookup_table[],7,FALSE)</f>
        <v>1</v>
      </c>
      <c r="R2932" t="str">
        <f t="shared" si="135"/>
        <v/>
      </c>
      <c r="S29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32" t="str">
        <f>IF(Table58[[#This Row],[GENDER]]="M","Hombre","Mujer")</f>
        <v>Mujer</v>
      </c>
      <c r="U2932" t="str">
        <f>_xlfn.CONCAT(Table58[[#This Row],[STATE]]," ", Table58[[#This Row],[DOMAIN]])</f>
        <v>GA R2</v>
      </c>
      <c r="V2932" s="2">
        <f t="shared" ca="1" si="136"/>
        <v>45915</v>
      </c>
      <c r="W2932" s="3">
        <f t="shared" ca="1" si="137"/>
        <v>45915.408431249998</v>
      </c>
      <c r="X2932">
        <f>ROUND(Table58[[#This Row],[AVGGIFT]],1)</f>
        <v>5.8</v>
      </c>
    </row>
    <row r="2933" spans="1:24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  <c r="N2933">
        <f>VLOOKUP(Table58[[#This Row],[CONTROLN]],vlookup_table[],2,FALSE)</f>
        <v>1</v>
      </c>
      <c r="O2933">
        <f>VLOOKUP(Table58[[#This Row],[CONTROLN]],vlookup_table[],4,FALSE)</f>
        <v>3110</v>
      </c>
      <c r="P2933" t="str">
        <f>VLOOKUP(Table58[[#This Row],[CONTROLN]],vlookup_table[],5,FALSE)</f>
        <v>C1</v>
      </c>
      <c r="Q2933">
        <f>VLOOKUP(Table58[[#This Row],[CONTROLN]],vlookup_table[],7,FALSE)</f>
        <v>17</v>
      </c>
      <c r="R2933">
        <f t="shared" si="135"/>
        <v>65</v>
      </c>
      <c r="S29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33" t="str">
        <f>IF(Table58[[#This Row],[GENDER]]="M","Hombre","Mujer")</f>
        <v>Hombre</v>
      </c>
      <c r="U2933" t="str">
        <f>_xlfn.CONCAT(Table58[[#This Row],[STATE]]," ", Table58[[#This Row],[DOMAIN]])</f>
        <v>FL C1</v>
      </c>
      <c r="V2933" s="2">
        <f t="shared" ca="1" si="136"/>
        <v>45915</v>
      </c>
      <c r="W2933" s="3">
        <f t="shared" ca="1" si="137"/>
        <v>45915.408431249998</v>
      </c>
      <c r="X2933">
        <f>ROUND(Table58[[#This Row],[AVGGIFT]],1)</f>
        <v>6.4</v>
      </c>
    </row>
    <row r="2934" spans="1:24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  <c r="N2934">
        <f>VLOOKUP(Table58[[#This Row],[CONTROLN]],vlookup_table[],2,FALSE)</f>
        <v>2</v>
      </c>
      <c r="O2934">
        <f>VLOOKUP(Table58[[#This Row],[CONTROLN]],vlookup_table[],4,FALSE)</f>
        <v>2801</v>
      </c>
      <c r="P2934" t="str">
        <f>VLOOKUP(Table58[[#This Row],[CONTROLN]],vlookup_table[],5,FALSE)</f>
        <v>S2</v>
      </c>
      <c r="Q2934">
        <f>VLOOKUP(Table58[[#This Row],[CONTROLN]],vlookup_table[],7,FALSE)</f>
        <v>21</v>
      </c>
      <c r="R2934">
        <f t="shared" si="135"/>
        <v>69</v>
      </c>
      <c r="S29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34" t="str">
        <f>IF(Table58[[#This Row],[GENDER]]="M","Hombre","Mujer")</f>
        <v>Mujer</v>
      </c>
      <c r="U2934" t="str">
        <f>_xlfn.CONCAT(Table58[[#This Row],[STATE]]," ", Table58[[#This Row],[DOMAIN]])</f>
        <v>NV S2</v>
      </c>
      <c r="V2934" s="2">
        <f t="shared" ca="1" si="136"/>
        <v>45915</v>
      </c>
      <c r="W2934" s="3">
        <f t="shared" ca="1" si="137"/>
        <v>45915.408431249998</v>
      </c>
      <c r="X2934">
        <f>ROUND(Table58[[#This Row],[AVGGIFT]],1)</f>
        <v>20.9</v>
      </c>
    </row>
    <row r="2935" spans="1:24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  <c r="N2935">
        <f>VLOOKUP(Table58[[#This Row],[CONTROLN]],vlookup_table[],2,FALSE)</f>
        <v>1</v>
      </c>
      <c r="O2935">
        <f>VLOOKUP(Table58[[#This Row],[CONTROLN]],vlookup_table[],4,FALSE)</f>
        <v>1801</v>
      </c>
      <c r="P2935" t="str">
        <f>VLOOKUP(Table58[[#This Row],[CONTROLN]],vlookup_table[],5,FALSE)</f>
        <v>R2</v>
      </c>
      <c r="Q2935">
        <f>VLOOKUP(Table58[[#This Row],[CONTROLN]],vlookup_table[],7,FALSE)</f>
        <v>5</v>
      </c>
      <c r="R2935">
        <f t="shared" si="135"/>
        <v>79</v>
      </c>
      <c r="S29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35" t="str">
        <f>IF(Table58[[#This Row],[GENDER]]="M","Hombre","Mujer")</f>
        <v>Hombre</v>
      </c>
      <c r="U2935" t="str">
        <f>_xlfn.CONCAT(Table58[[#This Row],[STATE]]," ", Table58[[#This Row],[DOMAIN]])</f>
        <v>MN R2</v>
      </c>
      <c r="V2935" s="2">
        <f t="shared" ca="1" si="136"/>
        <v>45915</v>
      </c>
      <c r="W2935" s="3">
        <f t="shared" ca="1" si="137"/>
        <v>45915.408431249998</v>
      </c>
      <c r="X2935">
        <f>ROUND(Table58[[#This Row],[AVGGIFT]],1)</f>
        <v>7.5</v>
      </c>
    </row>
    <row r="2936" spans="1:24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  <c r="N2936">
        <f>VLOOKUP(Table58[[#This Row],[CONTROLN]],vlookup_table[],2,FALSE)</f>
        <v>2</v>
      </c>
      <c r="O2936">
        <f>VLOOKUP(Table58[[#This Row],[CONTROLN]],vlookup_table[],4,FALSE)</f>
        <v>2512</v>
      </c>
      <c r="P2936" t="str">
        <f>VLOOKUP(Table58[[#This Row],[CONTROLN]],vlookup_table[],5,FALSE)</f>
        <v>S2</v>
      </c>
      <c r="Q2936">
        <f>VLOOKUP(Table58[[#This Row],[CONTROLN]],vlookup_table[],7,FALSE)</f>
        <v>10</v>
      </c>
      <c r="R2936">
        <f t="shared" si="135"/>
        <v>71</v>
      </c>
      <c r="S29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36" t="str">
        <f>IF(Table58[[#This Row],[GENDER]]="M","Hombre","Mujer")</f>
        <v>Hombre</v>
      </c>
      <c r="U2936" t="str">
        <f>_xlfn.CONCAT(Table58[[#This Row],[STATE]]," ", Table58[[#This Row],[DOMAIN]])</f>
        <v>MN S2</v>
      </c>
      <c r="V2936" s="2">
        <f t="shared" ca="1" si="136"/>
        <v>45915</v>
      </c>
      <c r="W2936" s="3">
        <f t="shared" ca="1" si="137"/>
        <v>45915.408431249998</v>
      </c>
      <c r="X2936">
        <f>ROUND(Table58[[#This Row],[AVGGIFT]],1)</f>
        <v>6.4</v>
      </c>
    </row>
    <row r="2937" spans="1:24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  <c r="N2937">
        <f>VLOOKUP(Table58[[#This Row],[CONTROLN]],vlookup_table[],2,FALSE)</f>
        <v>2</v>
      </c>
      <c r="O2937">
        <f>VLOOKUP(Table58[[#This Row],[CONTROLN]],vlookup_table[],4,FALSE)</f>
        <v>3111</v>
      </c>
      <c r="P2937" t="str">
        <f>VLOOKUP(Table58[[#This Row],[CONTROLN]],vlookup_table[],5,FALSE)</f>
        <v>C2</v>
      </c>
      <c r="Q2937">
        <f>VLOOKUP(Table58[[#This Row],[CONTROLN]],vlookup_table[],7,FALSE)</f>
        <v>5</v>
      </c>
      <c r="R2937">
        <f t="shared" si="135"/>
        <v>65</v>
      </c>
      <c r="S29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37" t="str">
        <f>IF(Table58[[#This Row],[GENDER]]="M","Hombre","Mujer")</f>
        <v>Mujer</v>
      </c>
      <c r="U2937" t="str">
        <f>_xlfn.CONCAT(Table58[[#This Row],[STATE]]," ", Table58[[#This Row],[DOMAIN]])</f>
        <v>GA C2</v>
      </c>
      <c r="V2937" s="2">
        <f t="shared" ca="1" si="136"/>
        <v>45915</v>
      </c>
      <c r="W2937" s="3">
        <f t="shared" ca="1" si="137"/>
        <v>45915.408431249998</v>
      </c>
      <c r="X2937">
        <f>ROUND(Table58[[#This Row],[AVGGIFT]],1)</f>
        <v>5.6</v>
      </c>
    </row>
    <row r="2938" spans="1:24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  <c r="N2938">
        <f>VLOOKUP(Table58[[#This Row],[CONTROLN]],vlookup_table[],2,FALSE)</f>
        <v>0</v>
      </c>
      <c r="O2938">
        <f>VLOOKUP(Table58[[#This Row],[CONTROLN]],vlookup_table[],4,FALSE)</f>
        <v>4003</v>
      </c>
      <c r="P2938" t="str">
        <f>VLOOKUP(Table58[[#This Row],[CONTROLN]],vlookup_table[],5,FALSE)</f>
        <v>S3</v>
      </c>
      <c r="Q2938">
        <f>VLOOKUP(Table58[[#This Row],[CONTROLN]],vlookup_table[],7,FALSE)</f>
        <v>25</v>
      </c>
      <c r="R2938">
        <f t="shared" si="135"/>
        <v>57</v>
      </c>
      <c r="S29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38" t="str">
        <f>IF(Table58[[#This Row],[GENDER]]="M","Hombre","Mujer")</f>
        <v>Hombre</v>
      </c>
      <c r="U2938" t="str">
        <f>_xlfn.CONCAT(Table58[[#This Row],[STATE]]," ", Table58[[#This Row],[DOMAIN]])</f>
        <v>NM S3</v>
      </c>
      <c r="V2938" s="2">
        <f t="shared" ca="1" si="136"/>
        <v>45915</v>
      </c>
      <c r="W2938" s="3">
        <f t="shared" ca="1" si="137"/>
        <v>45915.408431249998</v>
      </c>
      <c r="X2938">
        <f>ROUND(Table58[[#This Row],[AVGGIFT]],1)</f>
        <v>21.7</v>
      </c>
    </row>
    <row r="2939" spans="1:24" x14ac:dyDescent="0.35">
      <c r="A2939">
        <v>87538</v>
      </c>
      <c r="B2939" t="s">
        <v>35</v>
      </c>
      <c r="C2939" t="s">
        <v>17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  <c r="N2939">
        <f>VLOOKUP(Table58[[#This Row],[CONTROLN]],vlookup_table[],2,FALSE)</f>
        <v>0</v>
      </c>
      <c r="O2939">
        <f>VLOOKUP(Table58[[#This Row],[CONTROLN]],vlookup_table[],4,FALSE)</f>
        <v>0</v>
      </c>
      <c r="P2939" t="str">
        <f>VLOOKUP(Table58[[#This Row],[CONTROLN]],vlookup_table[],5,FALSE)</f>
        <v>R2</v>
      </c>
      <c r="Q2939">
        <f>VLOOKUP(Table58[[#This Row],[CONTROLN]],vlookup_table[],7,FALSE)</f>
        <v>10</v>
      </c>
      <c r="R2939" t="str">
        <f t="shared" si="135"/>
        <v/>
      </c>
      <c r="S29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39" t="str">
        <f>IF(Table58[[#This Row],[GENDER]]="M","Hombre","Mujer")</f>
        <v>Mujer</v>
      </c>
      <c r="U2939" t="str">
        <f>_xlfn.CONCAT(Table58[[#This Row],[STATE]]," ", Table58[[#This Row],[DOMAIN]])</f>
        <v>MT R2</v>
      </c>
      <c r="V2939" s="2">
        <f t="shared" ca="1" si="136"/>
        <v>45915</v>
      </c>
      <c r="W2939" s="3">
        <f t="shared" ca="1" si="137"/>
        <v>45915.408431249998</v>
      </c>
      <c r="X2939">
        <f>ROUND(Table58[[#This Row],[AVGGIFT]],1)</f>
        <v>8.3000000000000007</v>
      </c>
    </row>
    <row r="2940" spans="1:24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  <c r="N2940">
        <f>VLOOKUP(Table58[[#This Row],[CONTROLN]],vlookup_table[],2,FALSE)</f>
        <v>0</v>
      </c>
      <c r="O2940">
        <f>VLOOKUP(Table58[[#This Row],[CONTROLN]],vlookup_table[],4,FALSE)</f>
        <v>0</v>
      </c>
      <c r="P2940" t="str">
        <f>VLOOKUP(Table58[[#This Row],[CONTROLN]],vlookup_table[],5,FALSE)</f>
        <v>T2</v>
      </c>
      <c r="Q2940">
        <f>VLOOKUP(Table58[[#This Row],[CONTROLN]],vlookup_table[],7,FALSE)</f>
        <v>25</v>
      </c>
      <c r="R2940" t="str">
        <f t="shared" si="135"/>
        <v/>
      </c>
      <c r="S29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40" t="str">
        <f>IF(Table58[[#This Row],[GENDER]]="M","Hombre","Mujer")</f>
        <v>Hombre</v>
      </c>
      <c r="U2940" t="str">
        <f>_xlfn.CONCAT(Table58[[#This Row],[STATE]]," ", Table58[[#This Row],[DOMAIN]])</f>
        <v>HI T2</v>
      </c>
      <c r="V2940" s="2">
        <f t="shared" ca="1" si="136"/>
        <v>45915</v>
      </c>
      <c r="W2940" s="3">
        <f t="shared" ca="1" si="137"/>
        <v>45915.408431249998</v>
      </c>
      <c r="X2940">
        <f>ROUND(Table58[[#This Row],[AVGGIFT]],1)</f>
        <v>17.5</v>
      </c>
    </row>
    <row r="2941" spans="1:24" x14ac:dyDescent="0.35">
      <c r="A2941">
        <v>55091</v>
      </c>
      <c r="B2941" t="s">
        <v>63</v>
      </c>
      <c r="C2941" t="s">
        <v>17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  <c r="N2941">
        <f>VLOOKUP(Table58[[#This Row],[CONTROLN]],vlookup_table[],2,FALSE)</f>
        <v>0</v>
      </c>
      <c r="O2941">
        <f>VLOOKUP(Table58[[#This Row],[CONTROLN]],vlookup_table[],4,FALSE)</f>
        <v>5001</v>
      </c>
      <c r="P2941" t="str">
        <f>VLOOKUP(Table58[[#This Row],[CONTROLN]],vlookup_table[],5,FALSE)</f>
        <v>R3</v>
      </c>
      <c r="Q2941">
        <f>VLOOKUP(Table58[[#This Row],[CONTROLN]],vlookup_table[],7,FALSE)</f>
        <v>10</v>
      </c>
      <c r="R2941">
        <f t="shared" si="135"/>
        <v>47</v>
      </c>
      <c r="S29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41" t="str">
        <f>IF(Table58[[#This Row],[GENDER]]="M","Hombre","Mujer")</f>
        <v>Mujer</v>
      </c>
      <c r="U2941" t="str">
        <f>_xlfn.CONCAT(Table58[[#This Row],[STATE]]," ", Table58[[#This Row],[DOMAIN]])</f>
        <v>MS R3</v>
      </c>
      <c r="V2941" s="2">
        <f t="shared" ca="1" si="136"/>
        <v>45915</v>
      </c>
      <c r="W2941" s="3">
        <f t="shared" ca="1" si="137"/>
        <v>45915.408431249998</v>
      </c>
      <c r="X2941">
        <f>ROUND(Table58[[#This Row],[AVGGIFT]],1)</f>
        <v>25</v>
      </c>
    </row>
    <row r="2942" spans="1:24" x14ac:dyDescent="0.35">
      <c r="A2942">
        <v>2861</v>
      </c>
      <c r="B2942" t="s">
        <v>41</v>
      </c>
      <c r="C2942" t="s">
        <v>14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  <c r="N2942">
        <f>VLOOKUP(Table58[[#This Row],[CONTROLN]],vlookup_table[],2,FALSE)</f>
        <v>0</v>
      </c>
      <c r="O2942">
        <f>VLOOKUP(Table58[[#This Row],[CONTROLN]],vlookup_table[],4,FALSE)</f>
        <v>3701</v>
      </c>
      <c r="P2942" t="str">
        <f>VLOOKUP(Table58[[#This Row],[CONTROLN]],vlookup_table[],5,FALSE)</f>
        <v>S2</v>
      </c>
      <c r="Q2942">
        <f>VLOOKUP(Table58[[#This Row],[CONTROLN]],vlookup_table[],7,FALSE)</f>
        <v>7</v>
      </c>
      <c r="R2942">
        <f t="shared" si="135"/>
        <v>60</v>
      </c>
      <c r="S29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42" t="str">
        <f>IF(Table58[[#This Row],[GENDER]]="M","Hombre","Mujer")</f>
        <v>Hombre</v>
      </c>
      <c r="U2942" t="str">
        <f>_xlfn.CONCAT(Table58[[#This Row],[STATE]]," ", Table58[[#This Row],[DOMAIN]])</f>
        <v>WA S2</v>
      </c>
      <c r="V2942" s="2">
        <f t="shared" ca="1" si="136"/>
        <v>45915</v>
      </c>
      <c r="W2942" s="3">
        <f t="shared" ca="1" si="137"/>
        <v>45915.408431249998</v>
      </c>
      <c r="X2942">
        <f>ROUND(Table58[[#This Row],[AVGGIFT]],1)</f>
        <v>7.8</v>
      </c>
    </row>
    <row r="2943" spans="1:24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  <c r="N2943">
        <f>VLOOKUP(Table58[[#This Row],[CONTROLN]],vlookup_table[],2,FALSE)</f>
        <v>1</v>
      </c>
      <c r="O2943">
        <f>VLOOKUP(Table58[[#This Row],[CONTROLN]],vlookup_table[],4,FALSE)</f>
        <v>0</v>
      </c>
      <c r="P2943" t="str">
        <f>VLOOKUP(Table58[[#This Row],[CONTROLN]],vlookup_table[],5,FALSE)</f>
        <v>C1</v>
      </c>
      <c r="Q2943">
        <f>VLOOKUP(Table58[[#This Row],[CONTROLN]],vlookup_table[],7,FALSE)</f>
        <v>16</v>
      </c>
      <c r="R2943" t="str">
        <f t="shared" si="135"/>
        <v/>
      </c>
      <c r="S29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43" t="str">
        <f>IF(Table58[[#This Row],[GENDER]]="M","Hombre","Mujer")</f>
        <v>Hombre</v>
      </c>
      <c r="U2943" t="str">
        <f>_xlfn.CONCAT(Table58[[#This Row],[STATE]]," ", Table58[[#This Row],[DOMAIN]])</f>
        <v>NV C1</v>
      </c>
      <c r="V2943" s="2">
        <f t="shared" ca="1" si="136"/>
        <v>45915</v>
      </c>
      <c r="W2943" s="3">
        <f t="shared" ca="1" si="137"/>
        <v>45915.408431249998</v>
      </c>
      <c r="X2943">
        <f>ROUND(Table58[[#This Row],[AVGGIFT]],1)</f>
        <v>10.5</v>
      </c>
    </row>
    <row r="2944" spans="1:24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  <c r="N2944">
        <f>VLOOKUP(Table58[[#This Row],[CONTROLN]],vlookup_table[],2,FALSE)</f>
        <v>28</v>
      </c>
      <c r="O2944">
        <f>VLOOKUP(Table58[[#This Row],[CONTROLN]],vlookup_table[],4,FALSE)</f>
        <v>2201</v>
      </c>
      <c r="P2944" t="str">
        <f>VLOOKUP(Table58[[#This Row],[CONTROLN]],vlookup_table[],5,FALSE)</f>
        <v>C2</v>
      </c>
      <c r="Q2944">
        <f>VLOOKUP(Table58[[#This Row],[CONTROLN]],vlookup_table[],7,FALSE)</f>
        <v>4</v>
      </c>
      <c r="R2944">
        <f t="shared" si="135"/>
        <v>75</v>
      </c>
      <c r="S29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44" t="str">
        <f>IF(Table58[[#This Row],[GENDER]]="M","Hombre","Mujer")</f>
        <v>Mujer</v>
      </c>
      <c r="U2944" t="str">
        <f>_xlfn.CONCAT(Table58[[#This Row],[STATE]]," ", Table58[[#This Row],[DOMAIN]])</f>
        <v>CA C2</v>
      </c>
      <c r="V2944" s="2">
        <f t="shared" ca="1" si="136"/>
        <v>45915</v>
      </c>
      <c r="W2944" s="3">
        <f t="shared" ca="1" si="137"/>
        <v>45915.408431249998</v>
      </c>
      <c r="X2944">
        <f>ROUND(Table58[[#This Row],[AVGGIFT]],1)</f>
        <v>3.4</v>
      </c>
    </row>
    <row r="2945" spans="1:24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  <c r="N2945">
        <f>VLOOKUP(Table58[[#This Row],[CONTROLN]],vlookup_table[],2,FALSE)</f>
        <v>0</v>
      </c>
      <c r="O2945">
        <f>VLOOKUP(Table58[[#This Row],[CONTROLN]],vlookup_table[],4,FALSE)</f>
        <v>0</v>
      </c>
      <c r="P2945" t="str">
        <f>VLOOKUP(Table58[[#This Row],[CONTROLN]],vlookup_table[],5,FALSE)</f>
        <v>T2</v>
      </c>
      <c r="Q2945">
        <f>VLOOKUP(Table58[[#This Row],[CONTROLN]],vlookup_table[],7,FALSE)</f>
        <v>6</v>
      </c>
      <c r="R2945" t="str">
        <f t="shared" si="135"/>
        <v/>
      </c>
      <c r="S29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45" t="str">
        <f>IF(Table58[[#This Row],[GENDER]]="M","Hombre","Mujer")</f>
        <v>Hombre</v>
      </c>
      <c r="U2945" t="str">
        <f>_xlfn.CONCAT(Table58[[#This Row],[STATE]]," ", Table58[[#This Row],[DOMAIN]])</f>
        <v>CA T2</v>
      </c>
      <c r="V2945" s="2">
        <f t="shared" ca="1" si="136"/>
        <v>45915</v>
      </c>
      <c r="W2945" s="3">
        <f t="shared" ca="1" si="137"/>
        <v>45915.408431249998</v>
      </c>
      <c r="X2945">
        <f>ROUND(Table58[[#This Row],[AVGGIFT]],1)</f>
        <v>5.6</v>
      </c>
    </row>
    <row r="2946" spans="1:24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  <c r="N2946">
        <f>VLOOKUP(Table58[[#This Row],[CONTROLN]],vlookup_table[],2,FALSE)</f>
        <v>0</v>
      </c>
      <c r="O2946">
        <f>VLOOKUP(Table58[[#This Row],[CONTROLN]],vlookup_table[],4,FALSE)</f>
        <v>4511</v>
      </c>
      <c r="P2946" t="str">
        <f>VLOOKUP(Table58[[#This Row],[CONTROLN]],vlookup_table[],5,FALSE)</f>
        <v>C2</v>
      </c>
      <c r="Q2946">
        <f>VLOOKUP(Table58[[#This Row],[CONTROLN]],vlookup_table[],7,FALSE)</f>
        <v>10</v>
      </c>
      <c r="R2946">
        <f t="shared" ref="R2946:R3009" si="138">IF(OR(O2946="",O2946=0),"",(1997-(1900+INT(O2946/100)))-IF(MOD(O2946,100)&gt;6,1,0))</f>
        <v>51</v>
      </c>
      <c r="S29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46" t="str">
        <f>IF(Table58[[#This Row],[GENDER]]="M","Hombre","Mujer")</f>
        <v>Mujer</v>
      </c>
      <c r="U2946" t="str">
        <f>_xlfn.CONCAT(Table58[[#This Row],[STATE]]," ", Table58[[#This Row],[DOMAIN]])</f>
        <v>CA C2</v>
      </c>
      <c r="V2946" s="2">
        <f t="shared" ref="V2946:V3009" ca="1" si="139">TODAY()</f>
        <v>45915</v>
      </c>
      <c r="W2946" s="3">
        <f t="shared" ref="W2946:W3009" ca="1" si="140">NOW()</f>
        <v>45915.408431249998</v>
      </c>
      <c r="X2946">
        <f>ROUND(Table58[[#This Row],[AVGGIFT]],1)</f>
        <v>13.6</v>
      </c>
    </row>
    <row r="2947" spans="1:24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  <c r="N2947">
        <f>VLOOKUP(Table58[[#This Row],[CONTROLN]],vlookup_table[],2,FALSE)</f>
        <v>0</v>
      </c>
      <c r="O2947">
        <f>VLOOKUP(Table58[[#This Row],[CONTROLN]],vlookup_table[],4,FALSE)</f>
        <v>3601</v>
      </c>
      <c r="P2947" t="str">
        <f>VLOOKUP(Table58[[#This Row],[CONTROLN]],vlookup_table[],5,FALSE)</f>
        <v>S1</v>
      </c>
      <c r="Q2947">
        <f>VLOOKUP(Table58[[#This Row],[CONTROLN]],vlookup_table[],7,FALSE)</f>
        <v>30</v>
      </c>
      <c r="R2947">
        <f t="shared" si="138"/>
        <v>61</v>
      </c>
      <c r="S29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47" t="str">
        <f>IF(Table58[[#This Row],[GENDER]]="M","Hombre","Mujer")</f>
        <v>Mujer</v>
      </c>
      <c r="U2947" t="str">
        <f>_xlfn.CONCAT(Table58[[#This Row],[STATE]]," ", Table58[[#This Row],[DOMAIN]])</f>
        <v>MI S1</v>
      </c>
      <c r="V2947" s="2">
        <f t="shared" ca="1" si="139"/>
        <v>45915</v>
      </c>
      <c r="W2947" s="3">
        <f t="shared" ca="1" si="140"/>
        <v>45915.408431249998</v>
      </c>
      <c r="X2947">
        <f>ROUND(Table58[[#This Row],[AVGGIFT]],1)</f>
        <v>22.5</v>
      </c>
    </row>
    <row r="2948" spans="1:24" x14ac:dyDescent="0.35">
      <c r="A2948">
        <v>7160</v>
      </c>
      <c r="B2948" t="s">
        <v>41</v>
      </c>
      <c r="C2948" t="s">
        <v>14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  <c r="N2948">
        <f>VLOOKUP(Table58[[#This Row],[CONTROLN]],vlookup_table[],2,FALSE)</f>
        <v>2</v>
      </c>
      <c r="O2948">
        <f>VLOOKUP(Table58[[#This Row],[CONTROLN]],vlookup_table[],4,FALSE)</f>
        <v>906</v>
      </c>
      <c r="P2948" t="str">
        <f>VLOOKUP(Table58[[#This Row],[CONTROLN]],vlookup_table[],5,FALSE)</f>
        <v>T2</v>
      </c>
      <c r="Q2948">
        <f>VLOOKUP(Table58[[#This Row],[CONTROLN]],vlookup_table[],7,FALSE)</f>
        <v>14</v>
      </c>
      <c r="R2948">
        <f t="shared" si="138"/>
        <v>88</v>
      </c>
      <c r="S29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48" t="str">
        <f>IF(Table58[[#This Row],[GENDER]]="M","Hombre","Mujer")</f>
        <v>Hombre</v>
      </c>
      <c r="U2948" t="str">
        <f>_xlfn.CONCAT(Table58[[#This Row],[STATE]]," ", Table58[[#This Row],[DOMAIN]])</f>
        <v>WA T2</v>
      </c>
      <c r="V2948" s="2">
        <f t="shared" ca="1" si="139"/>
        <v>45915</v>
      </c>
      <c r="W2948" s="3">
        <f t="shared" ca="1" si="140"/>
        <v>45915.408431249998</v>
      </c>
      <c r="X2948">
        <f>ROUND(Table58[[#This Row],[AVGGIFT]],1)</f>
        <v>14.4</v>
      </c>
    </row>
    <row r="2949" spans="1:24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  <c r="N2949">
        <f>VLOOKUP(Table58[[#This Row],[CONTROLN]],vlookup_table[],2,FALSE)</f>
        <v>0</v>
      </c>
      <c r="O2949">
        <f>VLOOKUP(Table58[[#This Row],[CONTROLN]],vlookup_table[],4,FALSE)</f>
        <v>3012</v>
      </c>
      <c r="P2949" t="str">
        <f>VLOOKUP(Table58[[#This Row],[CONTROLN]],vlookup_table[],5,FALSE)</f>
        <v>S1</v>
      </c>
      <c r="Q2949">
        <f>VLOOKUP(Table58[[#This Row],[CONTROLN]],vlookup_table[],7,FALSE)</f>
        <v>12</v>
      </c>
      <c r="R2949">
        <f t="shared" si="138"/>
        <v>66</v>
      </c>
      <c r="S29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49" t="str">
        <f>IF(Table58[[#This Row],[GENDER]]="M","Hombre","Mujer")</f>
        <v>Mujer</v>
      </c>
      <c r="U2949" t="str">
        <f>_xlfn.CONCAT(Table58[[#This Row],[STATE]]," ", Table58[[#This Row],[DOMAIN]])</f>
        <v>CO S1</v>
      </c>
      <c r="V2949" s="2">
        <f t="shared" ca="1" si="139"/>
        <v>45915</v>
      </c>
      <c r="W2949" s="3">
        <f t="shared" ca="1" si="140"/>
        <v>45915.408431249998</v>
      </c>
      <c r="X2949">
        <f>ROUND(Table58[[#This Row],[AVGGIFT]],1)</f>
        <v>14.7</v>
      </c>
    </row>
    <row r="2950" spans="1:24" x14ac:dyDescent="0.35">
      <c r="A2950">
        <v>112504</v>
      </c>
      <c r="B2950" t="s">
        <v>33</v>
      </c>
      <c r="C2950" t="s">
        <v>17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  <c r="N2950">
        <f>VLOOKUP(Table58[[#This Row],[CONTROLN]],vlookup_table[],2,FALSE)</f>
        <v>0</v>
      </c>
      <c r="O2950">
        <f>VLOOKUP(Table58[[#This Row],[CONTROLN]],vlookup_table[],4,FALSE)</f>
        <v>2401</v>
      </c>
      <c r="P2950" t="str">
        <f>VLOOKUP(Table58[[#This Row],[CONTROLN]],vlookup_table[],5,FALSE)</f>
        <v>C1</v>
      </c>
      <c r="Q2950">
        <f>VLOOKUP(Table58[[#This Row],[CONTROLN]],vlookup_table[],7,FALSE)</f>
        <v>10</v>
      </c>
      <c r="R2950">
        <f t="shared" si="138"/>
        <v>73</v>
      </c>
      <c r="S29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50" t="str">
        <f>IF(Table58[[#This Row],[GENDER]]="M","Hombre","Mujer")</f>
        <v>Mujer</v>
      </c>
      <c r="U2950" t="str">
        <f>_xlfn.CONCAT(Table58[[#This Row],[STATE]]," ", Table58[[#This Row],[DOMAIN]])</f>
        <v>AR C1</v>
      </c>
      <c r="V2950" s="2">
        <f t="shared" ca="1" si="139"/>
        <v>45915</v>
      </c>
      <c r="W2950" s="3">
        <f t="shared" ca="1" si="140"/>
        <v>45915.408431249998</v>
      </c>
      <c r="X2950">
        <f>ROUND(Table58[[#This Row],[AVGGIFT]],1)</f>
        <v>5.8</v>
      </c>
    </row>
    <row r="2951" spans="1:24" x14ac:dyDescent="0.35">
      <c r="A2951">
        <v>69536</v>
      </c>
      <c r="B2951" t="s">
        <v>30</v>
      </c>
      <c r="C2951" t="s">
        <v>109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  <c r="N2951">
        <f>VLOOKUP(Table58[[#This Row],[CONTROLN]],vlookup_table[],2,FALSE)</f>
        <v>1</v>
      </c>
      <c r="O2951">
        <f>VLOOKUP(Table58[[#This Row],[CONTROLN]],vlookup_table[],4,FALSE)</f>
        <v>1301</v>
      </c>
      <c r="P2951" t="str">
        <f>VLOOKUP(Table58[[#This Row],[CONTROLN]],vlookup_table[],5,FALSE)</f>
        <v>R3</v>
      </c>
      <c r="Q2951">
        <f>VLOOKUP(Table58[[#This Row],[CONTROLN]],vlookup_table[],7,FALSE)</f>
        <v>8</v>
      </c>
      <c r="R2951">
        <f t="shared" si="138"/>
        <v>84</v>
      </c>
      <c r="S29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51" t="str">
        <f>IF(Table58[[#This Row],[GENDER]]="M","Hombre","Mujer")</f>
        <v>Mujer</v>
      </c>
      <c r="U2951" t="str">
        <f>_xlfn.CONCAT(Table58[[#This Row],[STATE]]," ", Table58[[#This Row],[DOMAIN]])</f>
        <v>MI R3</v>
      </c>
      <c r="V2951" s="2">
        <f t="shared" ca="1" si="139"/>
        <v>45915</v>
      </c>
      <c r="W2951" s="3">
        <f t="shared" ca="1" si="140"/>
        <v>45915.408431249998</v>
      </c>
      <c r="X2951">
        <f>ROUND(Table58[[#This Row],[AVGGIFT]],1)</f>
        <v>6</v>
      </c>
    </row>
    <row r="2952" spans="1:24" x14ac:dyDescent="0.35">
      <c r="A2952">
        <v>5321</v>
      </c>
      <c r="B2952" t="s">
        <v>22</v>
      </c>
      <c r="C2952" t="s">
        <v>109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  <c r="N2952">
        <f>VLOOKUP(Table58[[#This Row],[CONTROLN]],vlookup_table[],2,FALSE)</f>
        <v>0</v>
      </c>
      <c r="O2952">
        <f>VLOOKUP(Table58[[#This Row],[CONTROLN]],vlookup_table[],4,FALSE)</f>
        <v>5401</v>
      </c>
      <c r="P2952" t="str">
        <f>VLOOKUP(Table58[[#This Row],[CONTROLN]],vlookup_table[],5,FALSE)</f>
        <v>S1</v>
      </c>
      <c r="Q2952">
        <f>VLOOKUP(Table58[[#This Row],[CONTROLN]],vlookup_table[],7,FALSE)</f>
        <v>25</v>
      </c>
      <c r="R2952">
        <f t="shared" si="138"/>
        <v>43</v>
      </c>
      <c r="S29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52" t="str">
        <f>IF(Table58[[#This Row],[GENDER]]="M","Hombre","Mujer")</f>
        <v>Mujer</v>
      </c>
      <c r="U2952" t="str">
        <f>_xlfn.CONCAT(Table58[[#This Row],[STATE]]," ", Table58[[#This Row],[DOMAIN]])</f>
        <v>CA S1</v>
      </c>
      <c r="V2952" s="2">
        <f t="shared" ca="1" si="139"/>
        <v>45915</v>
      </c>
      <c r="W2952" s="3">
        <f t="shared" ca="1" si="140"/>
        <v>45915.408431249998</v>
      </c>
      <c r="X2952">
        <f>ROUND(Table58[[#This Row],[AVGGIFT]],1)</f>
        <v>25</v>
      </c>
    </row>
    <row r="2953" spans="1:24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  <c r="N2953">
        <f>VLOOKUP(Table58[[#This Row],[CONTROLN]],vlookup_table[],2,FALSE)</f>
        <v>0</v>
      </c>
      <c r="O2953">
        <f>VLOOKUP(Table58[[#This Row],[CONTROLN]],vlookup_table[],4,FALSE)</f>
        <v>2909</v>
      </c>
      <c r="P2953" t="str">
        <f>VLOOKUP(Table58[[#This Row],[CONTROLN]],vlookup_table[],5,FALSE)</f>
        <v>U1</v>
      </c>
      <c r="Q2953">
        <f>VLOOKUP(Table58[[#This Row],[CONTROLN]],vlookup_table[],7,FALSE)</f>
        <v>9</v>
      </c>
      <c r="R2953">
        <f t="shared" si="138"/>
        <v>67</v>
      </c>
      <c r="S29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53" t="str">
        <f>IF(Table58[[#This Row],[GENDER]]="M","Hombre","Mujer")</f>
        <v>Mujer</v>
      </c>
      <c r="U2953" t="str">
        <f>_xlfn.CONCAT(Table58[[#This Row],[STATE]]," ", Table58[[#This Row],[DOMAIN]])</f>
        <v>CA U1</v>
      </c>
      <c r="V2953" s="2">
        <f t="shared" ca="1" si="139"/>
        <v>45915</v>
      </c>
      <c r="W2953" s="3">
        <f t="shared" ca="1" si="140"/>
        <v>45915.408431249998</v>
      </c>
      <c r="X2953">
        <f>ROUND(Table58[[#This Row],[AVGGIFT]],1)</f>
        <v>3.3</v>
      </c>
    </row>
    <row r="2954" spans="1:24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  <c r="N2954">
        <f>VLOOKUP(Table58[[#This Row],[CONTROLN]],vlookup_table[],2,FALSE)</f>
        <v>0</v>
      </c>
      <c r="O2954">
        <f>VLOOKUP(Table58[[#This Row],[CONTROLN]],vlookup_table[],4,FALSE)</f>
        <v>0</v>
      </c>
      <c r="P2954" t="str">
        <f>VLOOKUP(Table58[[#This Row],[CONTROLN]],vlookup_table[],5,FALSE)</f>
        <v>R3</v>
      </c>
      <c r="Q2954">
        <f>VLOOKUP(Table58[[#This Row],[CONTROLN]],vlookup_table[],7,FALSE)</f>
        <v>10</v>
      </c>
      <c r="R2954" t="str">
        <f t="shared" si="138"/>
        <v/>
      </c>
      <c r="S29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54" t="str">
        <f>IF(Table58[[#This Row],[GENDER]]="M","Hombre","Mujer")</f>
        <v>Mujer</v>
      </c>
      <c r="U2954" t="str">
        <f>_xlfn.CONCAT(Table58[[#This Row],[STATE]]," ", Table58[[#This Row],[DOMAIN]])</f>
        <v>KY R3</v>
      </c>
      <c r="V2954" s="2">
        <f t="shared" ca="1" si="139"/>
        <v>45915</v>
      </c>
      <c r="W2954" s="3">
        <f t="shared" ca="1" si="140"/>
        <v>45915.408431249998</v>
      </c>
      <c r="X2954">
        <f>ROUND(Table58[[#This Row],[AVGGIFT]],1)</f>
        <v>13.6</v>
      </c>
    </row>
    <row r="2955" spans="1:24" x14ac:dyDescent="0.35">
      <c r="A2955">
        <v>54393</v>
      </c>
      <c r="B2955" t="s">
        <v>63</v>
      </c>
      <c r="C2955" t="s">
        <v>17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  <c r="N2955">
        <f>VLOOKUP(Table58[[#This Row],[CONTROLN]],vlookup_table[],2,FALSE)</f>
        <v>2</v>
      </c>
      <c r="O2955">
        <f>VLOOKUP(Table58[[#This Row],[CONTROLN]],vlookup_table[],4,FALSE)</f>
        <v>3001</v>
      </c>
      <c r="P2955" t="str">
        <f>VLOOKUP(Table58[[#This Row],[CONTROLN]],vlookup_table[],5,FALSE)</f>
        <v>R1</v>
      </c>
      <c r="Q2955">
        <f>VLOOKUP(Table58[[#This Row],[CONTROLN]],vlookup_table[],7,FALSE)</f>
        <v>23</v>
      </c>
      <c r="R2955">
        <f t="shared" si="138"/>
        <v>67</v>
      </c>
      <c r="S29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55" t="str">
        <f>IF(Table58[[#This Row],[GENDER]]="M","Hombre","Mujer")</f>
        <v>Mujer</v>
      </c>
      <c r="U2955" t="str">
        <f>_xlfn.CONCAT(Table58[[#This Row],[STATE]]," ", Table58[[#This Row],[DOMAIN]])</f>
        <v>MS R1</v>
      </c>
      <c r="V2955" s="2">
        <f t="shared" ca="1" si="139"/>
        <v>45915</v>
      </c>
      <c r="W2955" s="3">
        <f t="shared" ca="1" si="140"/>
        <v>45915.408431249998</v>
      </c>
      <c r="X2955">
        <f>ROUND(Table58[[#This Row],[AVGGIFT]],1)</f>
        <v>13</v>
      </c>
    </row>
    <row r="2956" spans="1:24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  <c r="N2956">
        <f>VLOOKUP(Table58[[#This Row],[CONTROLN]],vlookup_table[],2,FALSE)</f>
        <v>2</v>
      </c>
      <c r="O2956">
        <f>VLOOKUP(Table58[[#This Row],[CONTROLN]],vlookup_table[],4,FALSE)</f>
        <v>2201</v>
      </c>
      <c r="P2956" t="str">
        <f>VLOOKUP(Table58[[#This Row],[CONTROLN]],vlookup_table[],5,FALSE)</f>
        <v>S2</v>
      </c>
      <c r="Q2956">
        <f>VLOOKUP(Table58[[#This Row],[CONTROLN]],vlookup_table[],7,FALSE)</f>
        <v>4</v>
      </c>
      <c r="R2956">
        <f t="shared" si="138"/>
        <v>75</v>
      </c>
      <c r="S29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56" t="str">
        <f>IF(Table58[[#This Row],[GENDER]]="M","Hombre","Mujer")</f>
        <v>Mujer</v>
      </c>
      <c r="U2956" t="str">
        <f>_xlfn.CONCAT(Table58[[#This Row],[STATE]]," ", Table58[[#This Row],[DOMAIN]])</f>
        <v>CA S2</v>
      </c>
      <c r="V2956" s="2">
        <f t="shared" ca="1" si="139"/>
        <v>45915</v>
      </c>
      <c r="W2956" s="3">
        <f t="shared" ca="1" si="140"/>
        <v>45915.408431249998</v>
      </c>
      <c r="X2956">
        <f>ROUND(Table58[[#This Row],[AVGGIFT]],1)</f>
        <v>4.7</v>
      </c>
    </row>
    <row r="2957" spans="1:24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  <c r="N2957">
        <f>VLOOKUP(Table58[[#This Row],[CONTROLN]],vlookup_table[],2,FALSE)</f>
        <v>0</v>
      </c>
      <c r="O2957">
        <f>VLOOKUP(Table58[[#This Row],[CONTROLN]],vlookup_table[],4,FALSE)</f>
        <v>5203</v>
      </c>
      <c r="P2957" t="str">
        <f>VLOOKUP(Table58[[#This Row],[CONTROLN]],vlookup_table[],5,FALSE)</f>
        <v>C2</v>
      </c>
      <c r="Q2957">
        <f>VLOOKUP(Table58[[#This Row],[CONTROLN]],vlookup_table[],7,FALSE)</f>
        <v>10</v>
      </c>
      <c r="R2957">
        <f t="shared" si="138"/>
        <v>45</v>
      </c>
      <c r="S29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57" t="str">
        <f>IF(Table58[[#This Row],[GENDER]]="M","Hombre","Mujer")</f>
        <v>Mujer</v>
      </c>
      <c r="U2957" t="str">
        <f>_xlfn.CONCAT(Table58[[#This Row],[STATE]]," ", Table58[[#This Row],[DOMAIN]])</f>
        <v>WI C2</v>
      </c>
      <c r="V2957" s="2">
        <f t="shared" ca="1" si="139"/>
        <v>45915</v>
      </c>
      <c r="W2957" s="3">
        <f t="shared" ca="1" si="140"/>
        <v>45915.408431249998</v>
      </c>
      <c r="X2957">
        <f>ROUND(Table58[[#This Row],[AVGGIFT]],1)</f>
        <v>5.9</v>
      </c>
    </row>
    <row r="2958" spans="1:24" x14ac:dyDescent="0.35">
      <c r="A2958">
        <v>111142</v>
      </c>
      <c r="B2958" t="s">
        <v>33</v>
      </c>
      <c r="C2958" t="s">
        <v>17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  <c r="N2958">
        <f>VLOOKUP(Table58[[#This Row],[CONTROLN]],vlookup_table[],2,FALSE)</f>
        <v>2</v>
      </c>
      <c r="O2958">
        <f>VLOOKUP(Table58[[#This Row],[CONTROLN]],vlookup_table[],4,FALSE)</f>
        <v>2501</v>
      </c>
      <c r="P2958" t="str">
        <f>VLOOKUP(Table58[[#This Row],[CONTROLN]],vlookup_table[],5,FALSE)</f>
        <v>T2</v>
      </c>
      <c r="Q2958">
        <f>VLOOKUP(Table58[[#This Row],[CONTROLN]],vlookup_table[],7,FALSE)</f>
        <v>10</v>
      </c>
      <c r="R2958">
        <f t="shared" si="138"/>
        <v>72</v>
      </c>
      <c r="S29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58" t="str">
        <f>IF(Table58[[#This Row],[GENDER]]="M","Hombre","Mujer")</f>
        <v>Mujer</v>
      </c>
      <c r="U2958" t="str">
        <f>_xlfn.CONCAT(Table58[[#This Row],[STATE]]," ", Table58[[#This Row],[DOMAIN]])</f>
        <v>AR T2</v>
      </c>
      <c r="V2958" s="2">
        <f t="shared" ca="1" si="139"/>
        <v>45915</v>
      </c>
      <c r="W2958" s="3">
        <f t="shared" ca="1" si="140"/>
        <v>45915.408431249998</v>
      </c>
      <c r="X2958">
        <f>ROUND(Table58[[#This Row],[AVGGIFT]],1)</f>
        <v>7.4</v>
      </c>
    </row>
    <row r="2959" spans="1:24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  <c r="N2959">
        <f>VLOOKUP(Table58[[#This Row],[CONTROLN]],vlookup_table[],2,FALSE)</f>
        <v>1</v>
      </c>
      <c r="O2959">
        <f>VLOOKUP(Table58[[#This Row],[CONTROLN]],vlookup_table[],4,FALSE)</f>
        <v>4201</v>
      </c>
      <c r="P2959" t="str">
        <f>VLOOKUP(Table58[[#This Row],[CONTROLN]],vlookup_table[],5,FALSE)</f>
        <v>T1</v>
      </c>
      <c r="Q2959">
        <f>VLOOKUP(Table58[[#This Row],[CONTROLN]],vlookup_table[],7,FALSE)</f>
        <v>5</v>
      </c>
      <c r="R2959">
        <f t="shared" si="138"/>
        <v>55</v>
      </c>
      <c r="S29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59" t="str">
        <f>IF(Table58[[#This Row],[GENDER]]="M","Hombre","Mujer")</f>
        <v>Hombre</v>
      </c>
      <c r="U2959" t="str">
        <f>_xlfn.CONCAT(Table58[[#This Row],[STATE]]," ", Table58[[#This Row],[DOMAIN]])</f>
        <v>LA T1</v>
      </c>
      <c r="V2959" s="2">
        <f t="shared" ca="1" si="139"/>
        <v>45915</v>
      </c>
      <c r="W2959" s="3">
        <f t="shared" ca="1" si="140"/>
        <v>45915.408431249998</v>
      </c>
      <c r="X2959">
        <f>ROUND(Table58[[#This Row],[AVGGIFT]],1)</f>
        <v>6.2</v>
      </c>
    </row>
    <row r="2960" spans="1:24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  <c r="N2960">
        <f>VLOOKUP(Table58[[#This Row],[CONTROLN]],vlookup_table[],2,FALSE)</f>
        <v>0</v>
      </c>
      <c r="O2960">
        <f>VLOOKUP(Table58[[#This Row],[CONTROLN]],vlookup_table[],4,FALSE)</f>
        <v>2601</v>
      </c>
      <c r="P2960" t="str">
        <f>VLOOKUP(Table58[[#This Row],[CONTROLN]],vlookup_table[],5,FALSE)</f>
        <v>C2</v>
      </c>
      <c r="Q2960">
        <f>VLOOKUP(Table58[[#This Row],[CONTROLN]],vlookup_table[],7,FALSE)</f>
        <v>9</v>
      </c>
      <c r="R2960">
        <f t="shared" si="138"/>
        <v>71</v>
      </c>
      <c r="S29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60" t="str">
        <f>IF(Table58[[#This Row],[GENDER]]="M","Hombre","Mujer")</f>
        <v>Mujer</v>
      </c>
      <c r="U2960" t="str">
        <f>_xlfn.CONCAT(Table58[[#This Row],[STATE]]," ", Table58[[#This Row],[DOMAIN]])</f>
        <v>MI C2</v>
      </c>
      <c r="V2960" s="2">
        <f t="shared" ca="1" si="139"/>
        <v>45915</v>
      </c>
      <c r="W2960" s="3">
        <f t="shared" ca="1" si="140"/>
        <v>45915.408431249998</v>
      </c>
      <c r="X2960">
        <f>ROUND(Table58[[#This Row],[AVGGIFT]],1)</f>
        <v>7.5</v>
      </c>
    </row>
    <row r="2961" spans="1:24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  <c r="N2961">
        <f>VLOOKUP(Table58[[#This Row],[CONTROLN]],vlookup_table[],2,FALSE)</f>
        <v>0</v>
      </c>
      <c r="O2961">
        <f>VLOOKUP(Table58[[#This Row],[CONTROLN]],vlookup_table[],4,FALSE)</f>
        <v>6812</v>
      </c>
      <c r="P2961" t="str">
        <f>VLOOKUP(Table58[[#This Row],[CONTROLN]],vlookup_table[],5,FALSE)</f>
        <v>C2</v>
      </c>
      <c r="Q2961">
        <f>VLOOKUP(Table58[[#This Row],[CONTROLN]],vlookup_table[],7,FALSE)</f>
        <v>5</v>
      </c>
      <c r="R2961">
        <f t="shared" si="138"/>
        <v>28</v>
      </c>
      <c r="S29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61" t="str">
        <f>IF(Table58[[#This Row],[GENDER]]="M","Hombre","Mujer")</f>
        <v>Mujer</v>
      </c>
      <c r="U2961" t="str">
        <f>_xlfn.CONCAT(Table58[[#This Row],[STATE]]," ", Table58[[#This Row],[DOMAIN]])</f>
        <v>TX C2</v>
      </c>
      <c r="V2961" s="2">
        <f t="shared" ca="1" si="139"/>
        <v>45915</v>
      </c>
      <c r="W2961" s="3">
        <f t="shared" ca="1" si="140"/>
        <v>45915.408431249998</v>
      </c>
      <c r="X2961">
        <f>ROUND(Table58[[#This Row],[AVGGIFT]],1)</f>
        <v>9.6999999999999993</v>
      </c>
    </row>
    <row r="2962" spans="1:24" x14ac:dyDescent="0.35">
      <c r="A2962">
        <v>138239</v>
      </c>
      <c r="B2962" t="s">
        <v>56</v>
      </c>
      <c r="C2962" t="s">
        <v>17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  <c r="N2962">
        <f>VLOOKUP(Table58[[#This Row],[CONTROLN]],vlookup_table[],2,FALSE)</f>
        <v>0</v>
      </c>
      <c r="O2962">
        <f>VLOOKUP(Table58[[#This Row],[CONTROLN]],vlookup_table[],4,FALSE)</f>
        <v>5501</v>
      </c>
      <c r="P2962" t="str">
        <f>VLOOKUP(Table58[[#This Row],[CONTROLN]],vlookup_table[],5,FALSE)</f>
        <v>S1</v>
      </c>
      <c r="Q2962">
        <f>VLOOKUP(Table58[[#This Row],[CONTROLN]],vlookup_table[],7,FALSE)</f>
        <v>10</v>
      </c>
      <c r="R2962">
        <f t="shared" si="138"/>
        <v>42</v>
      </c>
      <c r="S29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62" t="str">
        <f>IF(Table58[[#This Row],[GENDER]]="M","Hombre","Mujer")</f>
        <v>Mujer</v>
      </c>
      <c r="U2962" t="str">
        <f>_xlfn.CONCAT(Table58[[#This Row],[STATE]]," ", Table58[[#This Row],[DOMAIN]])</f>
        <v>AZ S1</v>
      </c>
      <c r="V2962" s="2">
        <f t="shared" ca="1" si="139"/>
        <v>45915</v>
      </c>
      <c r="W2962" s="3">
        <f t="shared" ca="1" si="140"/>
        <v>45915.408431249998</v>
      </c>
      <c r="X2962">
        <f>ROUND(Table58[[#This Row],[AVGGIFT]],1)</f>
        <v>12.5</v>
      </c>
    </row>
    <row r="2963" spans="1:24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  <c r="N2963">
        <f>VLOOKUP(Table58[[#This Row],[CONTROLN]],vlookup_table[],2,FALSE)</f>
        <v>1002</v>
      </c>
      <c r="O2963">
        <f>VLOOKUP(Table58[[#This Row],[CONTROLN]],vlookup_table[],4,FALSE)</f>
        <v>6101</v>
      </c>
      <c r="P2963" t="str">
        <f>VLOOKUP(Table58[[#This Row],[CONTROLN]],vlookup_table[],5,FALSE)</f>
        <v>R2</v>
      </c>
      <c r="Q2963">
        <f>VLOOKUP(Table58[[#This Row],[CONTROLN]],vlookup_table[],7,FALSE)</f>
        <v>3</v>
      </c>
      <c r="R2963">
        <f t="shared" si="138"/>
        <v>36</v>
      </c>
      <c r="S29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63" t="str">
        <f>IF(Table58[[#This Row],[GENDER]]="M","Hombre","Mujer")</f>
        <v>Hombre</v>
      </c>
      <c r="U2963" t="str">
        <f>_xlfn.CONCAT(Table58[[#This Row],[STATE]]," ", Table58[[#This Row],[DOMAIN]])</f>
        <v>SD R2</v>
      </c>
      <c r="V2963" s="2">
        <f t="shared" ca="1" si="139"/>
        <v>45915</v>
      </c>
      <c r="W2963" s="3">
        <f t="shared" ca="1" si="140"/>
        <v>45915.408431249998</v>
      </c>
      <c r="X2963">
        <f>ROUND(Table58[[#This Row],[AVGGIFT]],1)</f>
        <v>3.1</v>
      </c>
    </row>
    <row r="2964" spans="1:24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  <c r="N2964">
        <f>VLOOKUP(Table58[[#This Row],[CONTROLN]],vlookup_table[],2,FALSE)</f>
        <v>0</v>
      </c>
      <c r="O2964">
        <f>VLOOKUP(Table58[[#This Row],[CONTROLN]],vlookup_table[],4,FALSE)</f>
        <v>1601</v>
      </c>
      <c r="P2964" t="str">
        <f>VLOOKUP(Table58[[#This Row],[CONTROLN]],vlookup_table[],5,FALSE)</f>
        <v>C3</v>
      </c>
      <c r="Q2964">
        <f>VLOOKUP(Table58[[#This Row],[CONTROLN]],vlookup_table[],7,FALSE)</f>
        <v>6</v>
      </c>
      <c r="R2964">
        <f t="shared" si="138"/>
        <v>81</v>
      </c>
      <c r="S29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64" t="str">
        <f>IF(Table58[[#This Row],[GENDER]]="M","Hombre","Mujer")</f>
        <v>Mujer</v>
      </c>
      <c r="U2964" t="str">
        <f>_xlfn.CONCAT(Table58[[#This Row],[STATE]]," ", Table58[[#This Row],[DOMAIN]])</f>
        <v>WA C3</v>
      </c>
      <c r="V2964" s="2">
        <f t="shared" ca="1" si="139"/>
        <v>45915</v>
      </c>
      <c r="W2964" s="3">
        <f t="shared" ca="1" si="140"/>
        <v>45915.408431249998</v>
      </c>
      <c r="X2964">
        <f>ROUND(Table58[[#This Row],[AVGGIFT]],1)</f>
        <v>5.8</v>
      </c>
    </row>
    <row r="2965" spans="1:24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  <c r="N2965">
        <f>VLOOKUP(Table58[[#This Row],[CONTROLN]],vlookup_table[],2,FALSE)</f>
        <v>0</v>
      </c>
      <c r="O2965">
        <f>VLOOKUP(Table58[[#This Row],[CONTROLN]],vlookup_table[],4,FALSE)</f>
        <v>3301</v>
      </c>
      <c r="P2965" t="str">
        <f>VLOOKUP(Table58[[#This Row],[CONTROLN]],vlookup_table[],5,FALSE)</f>
        <v>S2</v>
      </c>
      <c r="Q2965">
        <f>VLOOKUP(Table58[[#This Row],[CONTROLN]],vlookup_table[],7,FALSE)</f>
        <v>4</v>
      </c>
      <c r="R2965">
        <f t="shared" si="138"/>
        <v>64</v>
      </c>
      <c r="S29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65" t="str">
        <f>IF(Table58[[#This Row],[GENDER]]="M","Hombre","Mujer")</f>
        <v>Hombre</v>
      </c>
      <c r="U2965" t="str">
        <f>_xlfn.CONCAT(Table58[[#This Row],[STATE]]," ", Table58[[#This Row],[DOMAIN]])</f>
        <v>IL S2</v>
      </c>
      <c r="V2965" s="2">
        <f t="shared" ca="1" si="139"/>
        <v>45915</v>
      </c>
      <c r="W2965" s="3">
        <f t="shared" ca="1" si="140"/>
        <v>45915.408431249998</v>
      </c>
      <c r="X2965">
        <f>ROUND(Table58[[#This Row],[AVGGIFT]],1)</f>
        <v>3.1</v>
      </c>
    </row>
    <row r="2966" spans="1:24" x14ac:dyDescent="0.35">
      <c r="A2966">
        <v>79747</v>
      </c>
      <c r="B2966" t="s">
        <v>36</v>
      </c>
      <c r="C2966" t="s">
        <v>14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  <c r="N2966">
        <f>VLOOKUP(Table58[[#This Row],[CONTROLN]],vlookup_table[],2,FALSE)</f>
        <v>1</v>
      </c>
      <c r="O2966">
        <f>VLOOKUP(Table58[[#This Row],[CONTROLN]],vlookup_table[],4,FALSE)</f>
        <v>1401</v>
      </c>
      <c r="P2966" t="str">
        <f>VLOOKUP(Table58[[#This Row],[CONTROLN]],vlookup_table[],5,FALSE)</f>
        <v>R3</v>
      </c>
      <c r="Q2966">
        <f>VLOOKUP(Table58[[#This Row],[CONTROLN]],vlookup_table[],7,FALSE)</f>
        <v>15</v>
      </c>
      <c r="R2966">
        <f t="shared" si="138"/>
        <v>83</v>
      </c>
      <c r="S29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66" t="str">
        <f>IF(Table58[[#This Row],[GENDER]]="M","Hombre","Mujer")</f>
        <v>Hombre</v>
      </c>
      <c r="U2966" t="str">
        <f>_xlfn.CONCAT(Table58[[#This Row],[STATE]]," ", Table58[[#This Row],[DOMAIN]])</f>
        <v>WI R3</v>
      </c>
      <c r="V2966" s="2">
        <f t="shared" ca="1" si="139"/>
        <v>45915</v>
      </c>
      <c r="W2966" s="3">
        <f t="shared" ca="1" si="140"/>
        <v>45915.408431249998</v>
      </c>
      <c r="X2966">
        <f>ROUND(Table58[[#This Row],[AVGGIFT]],1)</f>
        <v>15</v>
      </c>
    </row>
    <row r="2967" spans="1:24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  <c r="N2967">
        <f>VLOOKUP(Table58[[#This Row],[CONTROLN]],vlookup_table[],2,FALSE)</f>
        <v>2</v>
      </c>
      <c r="O2967">
        <f>VLOOKUP(Table58[[#This Row],[CONTROLN]],vlookup_table[],4,FALSE)</f>
        <v>2401</v>
      </c>
      <c r="P2967" t="str">
        <f>VLOOKUP(Table58[[#This Row],[CONTROLN]],vlookup_table[],5,FALSE)</f>
        <v>S1</v>
      </c>
      <c r="Q2967">
        <f>VLOOKUP(Table58[[#This Row],[CONTROLN]],vlookup_table[],7,FALSE)</f>
        <v>5</v>
      </c>
      <c r="R2967">
        <f t="shared" si="138"/>
        <v>73</v>
      </c>
      <c r="S29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67" t="str">
        <f>IF(Table58[[#This Row],[GENDER]]="M","Hombre","Mujer")</f>
        <v>Mujer</v>
      </c>
      <c r="U2967" t="str">
        <f>_xlfn.CONCAT(Table58[[#This Row],[STATE]]," ", Table58[[#This Row],[DOMAIN]])</f>
        <v>WA S1</v>
      </c>
      <c r="V2967" s="2">
        <f t="shared" ca="1" si="139"/>
        <v>45915</v>
      </c>
      <c r="W2967" s="3">
        <f t="shared" ca="1" si="140"/>
        <v>45915.408431249998</v>
      </c>
      <c r="X2967">
        <f>ROUND(Table58[[#This Row],[AVGGIFT]],1)</f>
        <v>5.3</v>
      </c>
    </row>
    <row r="2968" spans="1:24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  <c r="N2968">
        <f>VLOOKUP(Table58[[#This Row],[CONTROLN]],vlookup_table[],2,FALSE)</f>
        <v>2</v>
      </c>
      <c r="O2968">
        <f>VLOOKUP(Table58[[#This Row],[CONTROLN]],vlookup_table[],4,FALSE)</f>
        <v>5009</v>
      </c>
      <c r="P2968" t="str">
        <f>VLOOKUP(Table58[[#This Row],[CONTROLN]],vlookup_table[],5,FALSE)</f>
        <v>C1</v>
      </c>
      <c r="Q2968">
        <f>VLOOKUP(Table58[[#This Row],[CONTROLN]],vlookup_table[],7,FALSE)</f>
        <v>25</v>
      </c>
      <c r="R2968">
        <f t="shared" si="138"/>
        <v>46</v>
      </c>
      <c r="S29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68" t="str">
        <f>IF(Table58[[#This Row],[GENDER]]="M","Hombre","Mujer")</f>
        <v>Mujer</v>
      </c>
      <c r="U2968" t="str">
        <f>_xlfn.CONCAT(Table58[[#This Row],[STATE]]," ", Table58[[#This Row],[DOMAIN]])</f>
        <v>CA C1</v>
      </c>
      <c r="V2968" s="2">
        <f t="shared" ca="1" si="139"/>
        <v>45915</v>
      </c>
      <c r="W2968" s="3">
        <f t="shared" ca="1" si="140"/>
        <v>45915.408431249998</v>
      </c>
      <c r="X2968">
        <f>ROUND(Table58[[#This Row],[AVGGIFT]],1)</f>
        <v>28</v>
      </c>
    </row>
    <row r="2969" spans="1:24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  <c r="N2969">
        <f>VLOOKUP(Table58[[#This Row],[CONTROLN]],vlookup_table[],2,FALSE)</f>
        <v>1</v>
      </c>
      <c r="O2969">
        <f>VLOOKUP(Table58[[#This Row],[CONTROLN]],vlookup_table[],4,FALSE)</f>
        <v>2301</v>
      </c>
      <c r="P2969" t="str">
        <f>VLOOKUP(Table58[[#This Row],[CONTROLN]],vlookup_table[],5,FALSE)</f>
        <v>T2</v>
      </c>
      <c r="Q2969">
        <f>VLOOKUP(Table58[[#This Row],[CONTROLN]],vlookup_table[],7,FALSE)</f>
        <v>5</v>
      </c>
      <c r="R2969">
        <f t="shared" si="138"/>
        <v>74</v>
      </c>
      <c r="S29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69" t="str">
        <f>IF(Table58[[#This Row],[GENDER]]="M","Hombre","Mujer")</f>
        <v>Hombre</v>
      </c>
      <c r="U2969" t="str">
        <f>_xlfn.CONCAT(Table58[[#This Row],[STATE]]," ", Table58[[#This Row],[DOMAIN]])</f>
        <v>NV T2</v>
      </c>
      <c r="V2969" s="2">
        <f t="shared" ca="1" si="139"/>
        <v>45915</v>
      </c>
      <c r="W2969" s="3">
        <f t="shared" ca="1" si="140"/>
        <v>45915.408431249998</v>
      </c>
      <c r="X2969">
        <f>ROUND(Table58[[#This Row],[AVGGIFT]],1)</f>
        <v>5.0999999999999996</v>
      </c>
    </row>
    <row r="2970" spans="1:24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  <c r="N2970">
        <f>VLOOKUP(Table58[[#This Row],[CONTROLN]],vlookup_table[],2,FALSE)</f>
        <v>2</v>
      </c>
      <c r="O2970">
        <f>VLOOKUP(Table58[[#This Row],[CONTROLN]],vlookup_table[],4,FALSE)</f>
        <v>4401</v>
      </c>
      <c r="P2970" t="str">
        <f>VLOOKUP(Table58[[#This Row],[CONTROLN]],vlookup_table[],5,FALSE)</f>
        <v>S2</v>
      </c>
      <c r="Q2970">
        <f>VLOOKUP(Table58[[#This Row],[CONTROLN]],vlookup_table[],7,FALSE)</f>
        <v>10</v>
      </c>
      <c r="R2970">
        <f t="shared" si="138"/>
        <v>53</v>
      </c>
      <c r="S29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70" t="str">
        <f>IF(Table58[[#This Row],[GENDER]]="M","Hombre","Mujer")</f>
        <v>Hombre</v>
      </c>
      <c r="U2970" t="str">
        <f>_xlfn.CONCAT(Table58[[#This Row],[STATE]]," ", Table58[[#This Row],[DOMAIN]])</f>
        <v>IN S2</v>
      </c>
      <c r="V2970" s="2">
        <f t="shared" ca="1" si="139"/>
        <v>45915</v>
      </c>
      <c r="W2970" s="3">
        <f t="shared" ca="1" si="140"/>
        <v>45915.408431249998</v>
      </c>
      <c r="X2970">
        <f>ROUND(Table58[[#This Row],[AVGGIFT]],1)</f>
        <v>15.4</v>
      </c>
    </row>
    <row r="2971" spans="1:24" x14ac:dyDescent="0.35">
      <c r="A2971">
        <v>138000</v>
      </c>
      <c r="B2971" t="s">
        <v>56</v>
      </c>
      <c r="C2971" t="s">
        <v>109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  <c r="N2971">
        <f>VLOOKUP(Table58[[#This Row],[CONTROLN]],vlookup_table[],2,FALSE)</f>
        <v>0</v>
      </c>
      <c r="O2971">
        <f>VLOOKUP(Table58[[#This Row],[CONTROLN]],vlookup_table[],4,FALSE)</f>
        <v>0</v>
      </c>
      <c r="P2971" t="str">
        <f>VLOOKUP(Table58[[#This Row],[CONTROLN]],vlookup_table[],5,FALSE)</f>
        <v>C3</v>
      </c>
      <c r="Q2971">
        <f>VLOOKUP(Table58[[#This Row],[CONTROLN]],vlookup_table[],7,FALSE)</f>
        <v>6</v>
      </c>
      <c r="R2971" t="str">
        <f t="shared" si="138"/>
        <v/>
      </c>
      <c r="S29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71" t="str">
        <f>IF(Table58[[#This Row],[GENDER]]="M","Hombre","Mujer")</f>
        <v>Mujer</v>
      </c>
      <c r="U2971" t="str">
        <f>_xlfn.CONCAT(Table58[[#This Row],[STATE]]," ", Table58[[#This Row],[DOMAIN]])</f>
        <v>AZ C3</v>
      </c>
      <c r="V2971" s="2">
        <f t="shared" ca="1" si="139"/>
        <v>45915</v>
      </c>
      <c r="W2971" s="3">
        <f t="shared" ca="1" si="140"/>
        <v>45915.408431249998</v>
      </c>
      <c r="X2971">
        <f>ROUND(Table58[[#This Row],[AVGGIFT]],1)</f>
        <v>4.2</v>
      </c>
    </row>
    <row r="2972" spans="1:24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  <c r="N2972">
        <f>VLOOKUP(Table58[[#This Row],[CONTROLN]],vlookup_table[],2,FALSE)</f>
        <v>0</v>
      </c>
      <c r="O2972">
        <f>VLOOKUP(Table58[[#This Row],[CONTROLN]],vlookup_table[],4,FALSE)</f>
        <v>7001</v>
      </c>
      <c r="P2972" t="str">
        <f>VLOOKUP(Table58[[#This Row],[CONTROLN]],vlookup_table[],5,FALSE)</f>
        <v>C2</v>
      </c>
      <c r="Q2972">
        <f>VLOOKUP(Table58[[#This Row],[CONTROLN]],vlookup_table[],7,FALSE)</f>
        <v>9</v>
      </c>
      <c r="R2972">
        <f t="shared" si="138"/>
        <v>27</v>
      </c>
      <c r="S29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72" t="str">
        <f>IF(Table58[[#This Row],[GENDER]]="M","Hombre","Mujer")</f>
        <v>Mujer</v>
      </c>
      <c r="U2972" t="str">
        <f>_xlfn.CONCAT(Table58[[#This Row],[STATE]]," ", Table58[[#This Row],[DOMAIN]])</f>
        <v>CA C2</v>
      </c>
      <c r="V2972" s="2">
        <f t="shared" ca="1" si="139"/>
        <v>45915</v>
      </c>
      <c r="W2972" s="3">
        <f t="shared" ca="1" si="140"/>
        <v>45915.408431249998</v>
      </c>
      <c r="X2972">
        <f>ROUND(Table58[[#This Row],[AVGGIFT]],1)</f>
        <v>8.8000000000000007</v>
      </c>
    </row>
    <row r="2973" spans="1:24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  <c r="N2973">
        <f>VLOOKUP(Table58[[#This Row],[CONTROLN]],vlookup_table[],2,FALSE)</f>
        <v>0</v>
      </c>
      <c r="O2973">
        <f>VLOOKUP(Table58[[#This Row],[CONTROLN]],vlookup_table[],4,FALSE)</f>
        <v>0</v>
      </c>
      <c r="P2973" t="str">
        <f>VLOOKUP(Table58[[#This Row],[CONTROLN]],vlookup_table[],5,FALSE)</f>
        <v>U2</v>
      </c>
      <c r="Q2973">
        <f>VLOOKUP(Table58[[#This Row],[CONTROLN]],vlookup_table[],7,FALSE)</f>
        <v>28</v>
      </c>
      <c r="R2973" t="str">
        <f t="shared" si="138"/>
        <v/>
      </c>
      <c r="S29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73" t="str">
        <f>IF(Table58[[#This Row],[GENDER]]="M","Hombre","Mujer")</f>
        <v>Mujer</v>
      </c>
      <c r="U2973" t="str">
        <f>_xlfn.CONCAT(Table58[[#This Row],[STATE]]," ", Table58[[#This Row],[DOMAIN]])</f>
        <v>CA U2</v>
      </c>
      <c r="V2973" s="2">
        <f t="shared" ca="1" si="139"/>
        <v>45915</v>
      </c>
      <c r="W2973" s="3">
        <f t="shared" ca="1" si="140"/>
        <v>45915.408431249998</v>
      </c>
      <c r="X2973">
        <f>ROUND(Table58[[#This Row],[AVGGIFT]],1)</f>
        <v>25.5</v>
      </c>
    </row>
    <row r="2974" spans="1:24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  <c r="N2974">
        <f>VLOOKUP(Table58[[#This Row],[CONTROLN]],vlookup_table[],2,FALSE)</f>
        <v>28</v>
      </c>
      <c r="O2974">
        <f>VLOOKUP(Table58[[#This Row],[CONTROLN]],vlookup_table[],4,FALSE)</f>
        <v>3101</v>
      </c>
      <c r="P2974" t="str">
        <f>VLOOKUP(Table58[[#This Row],[CONTROLN]],vlookup_table[],5,FALSE)</f>
        <v>S2</v>
      </c>
      <c r="Q2974">
        <f>VLOOKUP(Table58[[#This Row],[CONTROLN]],vlookup_table[],7,FALSE)</f>
        <v>50</v>
      </c>
      <c r="R2974">
        <f t="shared" si="138"/>
        <v>66</v>
      </c>
      <c r="S29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74" t="str">
        <f>IF(Table58[[#This Row],[GENDER]]="M","Hombre","Mujer")</f>
        <v>Hombre</v>
      </c>
      <c r="U2974" t="str">
        <f>_xlfn.CONCAT(Table58[[#This Row],[STATE]]," ", Table58[[#This Row],[DOMAIN]])</f>
        <v>IN S2</v>
      </c>
      <c r="V2974" s="2">
        <f t="shared" ca="1" si="139"/>
        <v>45915</v>
      </c>
      <c r="W2974" s="3">
        <f t="shared" ca="1" si="140"/>
        <v>45915.408431249998</v>
      </c>
      <c r="X2974">
        <f>ROUND(Table58[[#This Row],[AVGGIFT]],1)</f>
        <v>30</v>
      </c>
    </row>
    <row r="2975" spans="1:24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  <c r="N2975">
        <f>VLOOKUP(Table58[[#This Row],[CONTROLN]],vlookup_table[],2,FALSE)</f>
        <v>1</v>
      </c>
      <c r="O2975">
        <f>VLOOKUP(Table58[[#This Row],[CONTROLN]],vlookup_table[],4,FALSE)</f>
        <v>6201</v>
      </c>
      <c r="P2975" t="str">
        <f>VLOOKUP(Table58[[#This Row],[CONTROLN]],vlookup_table[],5,FALSE)</f>
        <v>T2</v>
      </c>
      <c r="Q2975">
        <f>VLOOKUP(Table58[[#This Row],[CONTROLN]],vlookup_table[],7,FALSE)</f>
        <v>21</v>
      </c>
      <c r="R2975">
        <f t="shared" si="138"/>
        <v>35</v>
      </c>
      <c r="S29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75" t="str">
        <f>IF(Table58[[#This Row],[GENDER]]="M","Hombre","Mujer")</f>
        <v>Hombre</v>
      </c>
      <c r="U2975" t="str">
        <f>_xlfn.CONCAT(Table58[[#This Row],[STATE]]," ", Table58[[#This Row],[DOMAIN]])</f>
        <v>SC T2</v>
      </c>
      <c r="V2975" s="2">
        <f t="shared" ca="1" si="139"/>
        <v>45915</v>
      </c>
      <c r="W2975" s="3">
        <f t="shared" ca="1" si="140"/>
        <v>45915.408431249998</v>
      </c>
      <c r="X2975">
        <f>ROUND(Table58[[#This Row],[AVGGIFT]],1)</f>
        <v>7.7</v>
      </c>
    </row>
    <row r="2976" spans="1:24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  <c r="N2976">
        <f>VLOOKUP(Table58[[#This Row],[CONTROLN]],vlookup_table[],2,FALSE)</f>
        <v>0</v>
      </c>
      <c r="O2976">
        <f>VLOOKUP(Table58[[#This Row],[CONTROLN]],vlookup_table[],4,FALSE)</f>
        <v>0</v>
      </c>
      <c r="P2976" t="str">
        <f>VLOOKUP(Table58[[#This Row],[CONTROLN]],vlookup_table[],5,FALSE)</f>
        <v>C3</v>
      </c>
      <c r="Q2976">
        <f>VLOOKUP(Table58[[#This Row],[CONTROLN]],vlookup_table[],7,FALSE)</f>
        <v>5</v>
      </c>
      <c r="R2976" t="str">
        <f t="shared" si="138"/>
        <v/>
      </c>
      <c r="S29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76" t="str">
        <f>IF(Table58[[#This Row],[GENDER]]="M","Hombre","Mujer")</f>
        <v>Mujer</v>
      </c>
      <c r="U2976" t="str">
        <f>_xlfn.CONCAT(Table58[[#This Row],[STATE]]," ", Table58[[#This Row],[DOMAIN]])</f>
        <v>AL C3</v>
      </c>
      <c r="V2976" s="2">
        <f t="shared" ca="1" si="139"/>
        <v>45915</v>
      </c>
      <c r="W2976" s="3">
        <f t="shared" ca="1" si="140"/>
        <v>45915.408431249998</v>
      </c>
      <c r="X2976">
        <f>ROUND(Table58[[#This Row],[AVGGIFT]],1)</f>
        <v>5.0999999999999996</v>
      </c>
    </row>
    <row r="2977" spans="1:24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  <c r="N2977">
        <f>VLOOKUP(Table58[[#This Row],[CONTROLN]],vlookup_table[],2,FALSE)</f>
        <v>1</v>
      </c>
      <c r="O2977">
        <f>VLOOKUP(Table58[[#This Row],[CONTROLN]],vlookup_table[],4,FALSE)</f>
        <v>4501</v>
      </c>
      <c r="P2977" t="str">
        <f>VLOOKUP(Table58[[#This Row],[CONTROLN]],vlookup_table[],5,FALSE)</f>
        <v>U1</v>
      </c>
      <c r="Q2977">
        <f>VLOOKUP(Table58[[#This Row],[CONTROLN]],vlookup_table[],7,FALSE)</f>
        <v>20</v>
      </c>
      <c r="R2977">
        <f t="shared" si="138"/>
        <v>52</v>
      </c>
      <c r="S29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77" t="str">
        <f>IF(Table58[[#This Row],[GENDER]]="M","Hombre","Mujer")</f>
        <v>Hombre</v>
      </c>
      <c r="U2977" t="str">
        <f>_xlfn.CONCAT(Table58[[#This Row],[STATE]]," ", Table58[[#This Row],[DOMAIN]])</f>
        <v>CA U1</v>
      </c>
      <c r="V2977" s="2">
        <f t="shared" ca="1" si="139"/>
        <v>45915</v>
      </c>
      <c r="W2977" s="3">
        <f t="shared" ca="1" si="140"/>
        <v>45915.408431249998</v>
      </c>
      <c r="X2977">
        <f>ROUND(Table58[[#This Row],[AVGGIFT]],1)</f>
        <v>13.7</v>
      </c>
    </row>
    <row r="2978" spans="1:24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  <c r="N2978">
        <f>VLOOKUP(Table58[[#This Row],[CONTROLN]],vlookup_table[],2,FALSE)</f>
        <v>1002</v>
      </c>
      <c r="O2978">
        <f>VLOOKUP(Table58[[#This Row],[CONTROLN]],vlookup_table[],4,FALSE)</f>
        <v>0</v>
      </c>
      <c r="P2978" t="str">
        <f>VLOOKUP(Table58[[#This Row],[CONTROLN]],vlookup_table[],5,FALSE)</f>
        <v>T2</v>
      </c>
      <c r="Q2978">
        <f>VLOOKUP(Table58[[#This Row],[CONTROLN]],vlookup_table[],7,FALSE)</f>
        <v>15</v>
      </c>
      <c r="R2978" t="str">
        <f t="shared" si="138"/>
        <v/>
      </c>
      <c r="S29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78" t="str">
        <f>IF(Table58[[#This Row],[GENDER]]="M","Hombre","Mujer")</f>
        <v>Hombre</v>
      </c>
      <c r="U2978" t="str">
        <f>_xlfn.CONCAT(Table58[[#This Row],[STATE]]," ", Table58[[#This Row],[DOMAIN]])</f>
        <v>FL T2</v>
      </c>
      <c r="V2978" s="2">
        <f t="shared" ca="1" si="139"/>
        <v>45915</v>
      </c>
      <c r="W2978" s="3">
        <f t="shared" ca="1" si="140"/>
        <v>45915.408431249998</v>
      </c>
      <c r="X2978">
        <f>ROUND(Table58[[#This Row],[AVGGIFT]],1)</f>
        <v>12.9</v>
      </c>
    </row>
    <row r="2979" spans="1:24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  <c r="N2979">
        <f>VLOOKUP(Table58[[#This Row],[CONTROLN]],vlookup_table[],2,FALSE)</f>
        <v>0</v>
      </c>
      <c r="O2979">
        <f>VLOOKUP(Table58[[#This Row],[CONTROLN]],vlookup_table[],4,FALSE)</f>
        <v>6005</v>
      </c>
      <c r="P2979" t="str">
        <f>VLOOKUP(Table58[[#This Row],[CONTROLN]],vlookup_table[],5,FALSE)</f>
        <v>R2</v>
      </c>
      <c r="Q2979">
        <f>VLOOKUP(Table58[[#This Row],[CONTROLN]],vlookup_table[],7,FALSE)</f>
        <v>15</v>
      </c>
      <c r="R2979">
        <f t="shared" si="138"/>
        <v>37</v>
      </c>
      <c r="S29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79" t="str">
        <f>IF(Table58[[#This Row],[GENDER]]="M","Hombre","Mujer")</f>
        <v>Mujer</v>
      </c>
      <c r="U2979" t="str">
        <f>_xlfn.CONCAT(Table58[[#This Row],[STATE]]," ", Table58[[#This Row],[DOMAIN]])</f>
        <v>TX R2</v>
      </c>
      <c r="V2979" s="2">
        <f t="shared" ca="1" si="139"/>
        <v>45915</v>
      </c>
      <c r="W2979" s="3">
        <f t="shared" ca="1" si="140"/>
        <v>45915.408431249998</v>
      </c>
      <c r="X2979">
        <f>ROUND(Table58[[#This Row],[AVGGIFT]],1)</f>
        <v>13.8</v>
      </c>
    </row>
    <row r="2980" spans="1:24" x14ac:dyDescent="0.35">
      <c r="A2980">
        <v>19208</v>
      </c>
      <c r="B2980" t="s">
        <v>18</v>
      </c>
      <c r="C2980" t="s">
        <v>17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  <c r="N2980">
        <f>VLOOKUP(Table58[[#This Row],[CONTROLN]],vlookup_table[],2,FALSE)</f>
        <v>0</v>
      </c>
      <c r="O2980">
        <f>VLOOKUP(Table58[[#This Row],[CONTROLN]],vlookup_table[],4,FALSE)</f>
        <v>0</v>
      </c>
      <c r="P2980" t="str">
        <f>VLOOKUP(Table58[[#This Row],[CONTROLN]],vlookup_table[],5,FALSE)</f>
        <v/>
      </c>
      <c r="Q2980">
        <f>VLOOKUP(Table58[[#This Row],[CONTROLN]],vlookup_table[],7,FALSE)</f>
        <v>18</v>
      </c>
      <c r="R2980" t="str">
        <f t="shared" si="138"/>
        <v/>
      </c>
      <c r="S298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980" t="str">
        <f>IF(Table58[[#This Row],[GENDER]]="M","Hombre","Mujer")</f>
        <v>Mujer</v>
      </c>
      <c r="U2980" t="str">
        <f>_xlfn.CONCAT(Table58[[#This Row],[STATE]]," ", Table58[[#This Row],[DOMAIN]])</f>
        <v xml:space="preserve">NC </v>
      </c>
      <c r="V2980" s="2">
        <f t="shared" ca="1" si="139"/>
        <v>45915</v>
      </c>
      <c r="W2980" s="3">
        <f t="shared" ca="1" si="140"/>
        <v>45915.408431249998</v>
      </c>
      <c r="X2980">
        <f>ROUND(Table58[[#This Row],[AVGGIFT]],1)</f>
        <v>11.1</v>
      </c>
    </row>
    <row r="2981" spans="1:24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  <c r="N2981">
        <f>VLOOKUP(Table58[[#This Row],[CONTROLN]],vlookup_table[],2,FALSE)</f>
        <v>1</v>
      </c>
      <c r="O2981">
        <f>VLOOKUP(Table58[[#This Row],[CONTROLN]],vlookup_table[],4,FALSE)</f>
        <v>3801</v>
      </c>
      <c r="P2981" t="str">
        <f>VLOOKUP(Table58[[#This Row],[CONTROLN]],vlookup_table[],5,FALSE)</f>
        <v>T2</v>
      </c>
      <c r="Q2981">
        <f>VLOOKUP(Table58[[#This Row],[CONTROLN]],vlookup_table[],7,FALSE)</f>
        <v>15</v>
      </c>
      <c r="R2981">
        <f t="shared" si="138"/>
        <v>59</v>
      </c>
      <c r="S29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81" t="str">
        <f>IF(Table58[[#This Row],[GENDER]]="M","Hombre","Mujer")</f>
        <v>Hombre</v>
      </c>
      <c r="U2981" t="str">
        <f>_xlfn.CONCAT(Table58[[#This Row],[STATE]]," ", Table58[[#This Row],[DOMAIN]])</f>
        <v>NC T2</v>
      </c>
      <c r="V2981" s="2">
        <f t="shared" ca="1" si="139"/>
        <v>45915</v>
      </c>
      <c r="W2981" s="3">
        <f t="shared" ca="1" si="140"/>
        <v>45915.408431249998</v>
      </c>
      <c r="X2981">
        <f>ROUND(Table58[[#This Row],[AVGGIFT]],1)</f>
        <v>20</v>
      </c>
    </row>
    <row r="2982" spans="1:24" x14ac:dyDescent="0.35">
      <c r="A2982">
        <v>137276</v>
      </c>
      <c r="B2982" t="s">
        <v>56</v>
      </c>
      <c r="C2982" t="s">
        <v>17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  <c r="N2982">
        <f>VLOOKUP(Table58[[#This Row],[CONTROLN]],vlookup_table[],2,FALSE)</f>
        <v>0</v>
      </c>
      <c r="O2982">
        <f>VLOOKUP(Table58[[#This Row],[CONTROLN]],vlookup_table[],4,FALSE)</f>
        <v>1008</v>
      </c>
      <c r="P2982" t="str">
        <f>VLOOKUP(Table58[[#This Row],[CONTROLN]],vlookup_table[],5,FALSE)</f>
        <v>C1</v>
      </c>
      <c r="Q2982">
        <f>VLOOKUP(Table58[[#This Row],[CONTROLN]],vlookup_table[],7,FALSE)</f>
        <v>11</v>
      </c>
      <c r="R2982">
        <f t="shared" si="138"/>
        <v>86</v>
      </c>
      <c r="S29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82" t="str">
        <f>IF(Table58[[#This Row],[GENDER]]="M","Hombre","Mujer")</f>
        <v>Mujer</v>
      </c>
      <c r="U2982" t="str">
        <f>_xlfn.CONCAT(Table58[[#This Row],[STATE]]," ", Table58[[#This Row],[DOMAIN]])</f>
        <v>AZ C1</v>
      </c>
      <c r="V2982" s="2">
        <f t="shared" ca="1" si="139"/>
        <v>45915</v>
      </c>
      <c r="W2982" s="3">
        <f t="shared" ca="1" si="140"/>
        <v>45915.408431249998</v>
      </c>
      <c r="X2982">
        <f>ROUND(Table58[[#This Row],[AVGGIFT]],1)</f>
        <v>10.1</v>
      </c>
    </row>
    <row r="2983" spans="1:24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  <c r="N2983">
        <f>VLOOKUP(Table58[[#This Row],[CONTROLN]],vlookup_table[],2,FALSE)</f>
        <v>0</v>
      </c>
      <c r="O2983">
        <f>VLOOKUP(Table58[[#This Row],[CONTROLN]],vlookup_table[],4,FALSE)</f>
        <v>3509</v>
      </c>
      <c r="P2983" t="str">
        <f>VLOOKUP(Table58[[#This Row],[CONTROLN]],vlookup_table[],5,FALSE)</f>
        <v/>
      </c>
      <c r="Q2983">
        <f>VLOOKUP(Table58[[#This Row],[CONTROLN]],vlookup_table[],7,FALSE)</f>
        <v>25</v>
      </c>
      <c r="R2983">
        <f t="shared" si="138"/>
        <v>61</v>
      </c>
      <c r="S298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983" t="str">
        <f>IF(Table58[[#This Row],[GENDER]]="M","Hombre","Mujer")</f>
        <v>Mujer</v>
      </c>
      <c r="U2983" t="str">
        <f>_xlfn.CONCAT(Table58[[#This Row],[STATE]]," ", Table58[[#This Row],[DOMAIN]])</f>
        <v xml:space="preserve">IL </v>
      </c>
      <c r="V2983" s="2">
        <f t="shared" ca="1" si="139"/>
        <v>45915</v>
      </c>
      <c r="W2983" s="3">
        <f t="shared" ca="1" si="140"/>
        <v>45915.408431249998</v>
      </c>
      <c r="X2983">
        <f>ROUND(Table58[[#This Row],[AVGGIFT]],1)</f>
        <v>22.7</v>
      </c>
    </row>
    <row r="2984" spans="1:24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  <c r="N2984">
        <f>VLOOKUP(Table58[[#This Row],[CONTROLN]],vlookup_table[],2,FALSE)</f>
        <v>0</v>
      </c>
      <c r="O2984">
        <f>VLOOKUP(Table58[[#This Row],[CONTROLN]],vlookup_table[],4,FALSE)</f>
        <v>4201</v>
      </c>
      <c r="P2984" t="str">
        <f>VLOOKUP(Table58[[#This Row],[CONTROLN]],vlookup_table[],5,FALSE)</f>
        <v>T2</v>
      </c>
      <c r="Q2984">
        <f>VLOOKUP(Table58[[#This Row],[CONTROLN]],vlookup_table[],7,FALSE)</f>
        <v>10</v>
      </c>
      <c r="R2984">
        <f t="shared" si="138"/>
        <v>55</v>
      </c>
      <c r="S29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84" t="str">
        <f>IF(Table58[[#This Row],[GENDER]]="M","Hombre","Mujer")</f>
        <v>Mujer</v>
      </c>
      <c r="U2984" t="str">
        <f>_xlfn.CONCAT(Table58[[#This Row],[STATE]]," ", Table58[[#This Row],[DOMAIN]])</f>
        <v>AL T2</v>
      </c>
      <c r="V2984" s="2">
        <f t="shared" ca="1" si="139"/>
        <v>45915</v>
      </c>
      <c r="W2984" s="3">
        <f t="shared" ca="1" si="140"/>
        <v>45915.408431249998</v>
      </c>
      <c r="X2984">
        <f>ROUND(Table58[[#This Row],[AVGGIFT]],1)</f>
        <v>5.2</v>
      </c>
    </row>
    <row r="2985" spans="1:24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  <c r="N2985">
        <f>VLOOKUP(Table58[[#This Row],[CONTROLN]],vlookup_table[],2,FALSE)</f>
        <v>1</v>
      </c>
      <c r="O2985">
        <f>VLOOKUP(Table58[[#This Row],[CONTROLN]],vlookup_table[],4,FALSE)</f>
        <v>3211</v>
      </c>
      <c r="P2985" t="str">
        <f>VLOOKUP(Table58[[#This Row],[CONTROLN]],vlookup_table[],5,FALSE)</f>
        <v>C3</v>
      </c>
      <c r="Q2985">
        <f>VLOOKUP(Table58[[#This Row],[CONTROLN]],vlookup_table[],7,FALSE)</f>
        <v>15</v>
      </c>
      <c r="R2985">
        <f t="shared" si="138"/>
        <v>64</v>
      </c>
      <c r="S29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85" t="str">
        <f>IF(Table58[[#This Row],[GENDER]]="M","Hombre","Mujer")</f>
        <v>Hombre</v>
      </c>
      <c r="U2985" t="str">
        <f>_xlfn.CONCAT(Table58[[#This Row],[STATE]]," ", Table58[[#This Row],[DOMAIN]])</f>
        <v>FL C3</v>
      </c>
      <c r="V2985" s="2">
        <f t="shared" ca="1" si="139"/>
        <v>45915</v>
      </c>
      <c r="W2985" s="3">
        <f t="shared" ca="1" si="140"/>
        <v>45915.408431249998</v>
      </c>
      <c r="X2985">
        <f>ROUND(Table58[[#This Row],[AVGGIFT]],1)</f>
        <v>14.6</v>
      </c>
    </row>
    <row r="2986" spans="1:24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  <c r="N2986">
        <f>VLOOKUP(Table58[[#This Row],[CONTROLN]],vlookup_table[],2,FALSE)</f>
        <v>2</v>
      </c>
      <c r="O2986">
        <f>VLOOKUP(Table58[[#This Row],[CONTROLN]],vlookup_table[],4,FALSE)</f>
        <v>2401</v>
      </c>
      <c r="P2986" t="str">
        <f>VLOOKUP(Table58[[#This Row],[CONTROLN]],vlookup_table[],5,FALSE)</f>
        <v>R3</v>
      </c>
      <c r="Q2986">
        <f>VLOOKUP(Table58[[#This Row],[CONTROLN]],vlookup_table[],7,FALSE)</f>
        <v>12</v>
      </c>
      <c r="R2986">
        <f t="shared" si="138"/>
        <v>73</v>
      </c>
      <c r="S29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86" t="str">
        <f>IF(Table58[[#This Row],[GENDER]]="M","Hombre","Mujer")</f>
        <v>Mujer</v>
      </c>
      <c r="U2986" t="str">
        <f>_xlfn.CONCAT(Table58[[#This Row],[STATE]]," ", Table58[[#This Row],[DOMAIN]])</f>
        <v>AL R3</v>
      </c>
      <c r="V2986" s="2">
        <f t="shared" ca="1" si="139"/>
        <v>45915</v>
      </c>
      <c r="W2986" s="3">
        <f t="shared" ca="1" si="140"/>
        <v>45915.408431249998</v>
      </c>
      <c r="X2986">
        <f>ROUND(Table58[[#This Row],[AVGGIFT]],1)</f>
        <v>8.1999999999999993</v>
      </c>
    </row>
    <row r="2987" spans="1:24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  <c r="N2987">
        <f>VLOOKUP(Table58[[#This Row],[CONTROLN]],vlookup_table[],2,FALSE)</f>
        <v>0</v>
      </c>
      <c r="O2987">
        <f>VLOOKUP(Table58[[#This Row],[CONTROLN]],vlookup_table[],4,FALSE)</f>
        <v>5104</v>
      </c>
      <c r="P2987" t="str">
        <f>VLOOKUP(Table58[[#This Row],[CONTROLN]],vlookup_table[],5,FALSE)</f>
        <v>U1</v>
      </c>
      <c r="Q2987">
        <f>VLOOKUP(Table58[[#This Row],[CONTROLN]],vlookup_table[],7,FALSE)</f>
        <v>11</v>
      </c>
      <c r="R2987">
        <f t="shared" si="138"/>
        <v>46</v>
      </c>
      <c r="S29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87" t="str">
        <f>IF(Table58[[#This Row],[GENDER]]="M","Hombre","Mujer")</f>
        <v>Mujer</v>
      </c>
      <c r="U2987" t="str">
        <f>_xlfn.CONCAT(Table58[[#This Row],[STATE]]," ", Table58[[#This Row],[DOMAIN]])</f>
        <v>CA U1</v>
      </c>
      <c r="V2987" s="2">
        <f t="shared" ca="1" si="139"/>
        <v>45915</v>
      </c>
      <c r="W2987" s="3">
        <f t="shared" ca="1" si="140"/>
        <v>45915.408431249998</v>
      </c>
      <c r="X2987">
        <f>ROUND(Table58[[#This Row],[AVGGIFT]],1)</f>
        <v>9.5</v>
      </c>
    </row>
    <row r="2988" spans="1:24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  <c r="N2988">
        <f>VLOOKUP(Table58[[#This Row],[CONTROLN]],vlookup_table[],2,FALSE)</f>
        <v>0</v>
      </c>
      <c r="O2988">
        <f>VLOOKUP(Table58[[#This Row],[CONTROLN]],vlookup_table[],4,FALSE)</f>
        <v>3507</v>
      </c>
      <c r="P2988" t="str">
        <f>VLOOKUP(Table58[[#This Row],[CONTROLN]],vlookup_table[],5,FALSE)</f>
        <v>C2</v>
      </c>
      <c r="Q2988">
        <f>VLOOKUP(Table58[[#This Row],[CONTROLN]],vlookup_table[],7,FALSE)</f>
        <v>5</v>
      </c>
      <c r="R2988">
        <f t="shared" si="138"/>
        <v>61</v>
      </c>
      <c r="S29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88" t="str">
        <f>IF(Table58[[#This Row],[GENDER]]="M","Hombre","Mujer")</f>
        <v>Mujer</v>
      </c>
      <c r="U2988" t="str">
        <f>_xlfn.CONCAT(Table58[[#This Row],[STATE]]," ", Table58[[#This Row],[DOMAIN]])</f>
        <v>NV C2</v>
      </c>
      <c r="V2988" s="2">
        <f t="shared" ca="1" si="139"/>
        <v>45915</v>
      </c>
      <c r="W2988" s="3">
        <f t="shared" ca="1" si="140"/>
        <v>45915.408431249998</v>
      </c>
      <c r="X2988">
        <f>ROUND(Table58[[#This Row],[AVGGIFT]],1)</f>
        <v>7.1</v>
      </c>
    </row>
    <row r="2989" spans="1:24" x14ac:dyDescent="0.35">
      <c r="A2989">
        <v>189009</v>
      </c>
      <c r="B2989" t="s">
        <v>41</v>
      </c>
      <c r="C2989" t="s">
        <v>14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  <c r="N2989">
        <f>VLOOKUP(Table58[[#This Row],[CONTROLN]],vlookup_table[],2,FALSE)</f>
        <v>2</v>
      </c>
      <c r="O2989">
        <f>VLOOKUP(Table58[[#This Row],[CONTROLN]],vlookup_table[],4,FALSE)</f>
        <v>0</v>
      </c>
      <c r="P2989" t="str">
        <f>VLOOKUP(Table58[[#This Row],[CONTROLN]],vlookup_table[],5,FALSE)</f>
        <v>U2</v>
      </c>
      <c r="Q2989">
        <f>VLOOKUP(Table58[[#This Row],[CONTROLN]],vlookup_table[],7,FALSE)</f>
        <v>5</v>
      </c>
      <c r="R2989" t="str">
        <f t="shared" si="138"/>
        <v/>
      </c>
      <c r="S29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89" t="str">
        <f>IF(Table58[[#This Row],[GENDER]]="M","Hombre","Mujer")</f>
        <v>Hombre</v>
      </c>
      <c r="U2989" t="str">
        <f>_xlfn.CONCAT(Table58[[#This Row],[STATE]]," ", Table58[[#This Row],[DOMAIN]])</f>
        <v>WA U2</v>
      </c>
      <c r="V2989" s="2">
        <f t="shared" ca="1" si="139"/>
        <v>45915</v>
      </c>
      <c r="W2989" s="3">
        <f t="shared" ca="1" si="140"/>
        <v>45915.408431249998</v>
      </c>
      <c r="X2989">
        <f>ROUND(Table58[[#This Row],[AVGGIFT]],1)</f>
        <v>5.8</v>
      </c>
    </row>
    <row r="2990" spans="1:24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  <c r="N2990">
        <f>VLOOKUP(Table58[[#This Row],[CONTROLN]],vlookup_table[],2,FALSE)</f>
        <v>1002</v>
      </c>
      <c r="O2990">
        <f>VLOOKUP(Table58[[#This Row],[CONTROLN]],vlookup_table[],4,FALSE)</f>
        <v>0</v>
      </c>
      <c r="P2990" t="str">
        <f>VLOOKUP(Table58[[#This Row],[CONTROLN]],vlookup_table[],5,FALSE)</f>
        <v>S1</v>
      </c>
      <c r="Q2990">
        <f>VLOOKUP(Table58[[#This Row],[CONTROLN]],vlookup_table[],7,FALSE)</f>
        <v>10</v>
      </c>
      <c r="R2990" t="str">
        <f t="shared" si="138"/>
        <v/>
      </c>
      <c r="S29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90" t="str">
        <f>IF(Table58[[#This Row],[GENDER]]="M","Hombre","Mujer")</f>
        <v>Hombre</v>
      </c>
      <c r="U2990" t="str">
        <f>_xlfn.CONCAT(Table58[[#This Row],[STATE]]," ", Table58[[#This Row],[DOMAIN]])</f>
        <v>MI S1</v>
      </c>
      <c r="V2990" s="2">
        <f t="shared" ca="1" si="139"/>
        <v>45915</v>
      </c>
      <c r="W2990" s="3">
        <f t="shared" ca="1" si="140"/>
        <v>45915.408431249998</v>
      </c>
      <c r="X2990">
        <f>ROUND(Table58[[#This Row],[AVGGIFT]],1)</f>
        <v>10.7</v>
      </c>
    </row>
    <row r="2991" spans="1:24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  <c r="N2991">
        <f>VLOOKUP(Table58[[#This Row],[CONTROLN]],vlookup_table[],2,FALSE)</f>
        <v>0</v>
      </c>
      <c r="O2991">
        <f>VLOOKUP(Table58[[#This Row],[CONTROLN]],vlookup_table[],4,FALSE)</f>
        <v>3805</v>
      </c>
      <c r="P2991" t="str">
        <f>VLOOKUP(Table58[[#This Row],[CONTROLN]],vlookup_table[],5,FALSE)</f>
        <v>R3</v>
      </c>
      <c r="Q2991">
        <f>VLOOKUP(Table58[[#This Row],[CONTROLN]],vlookup_table[],7,FALSE)</f>
        <v>7</v>
      </c>
      <c r="R2991">
        <f t="shared" si="138"/>
        <v>59</v>
      </c>
      <c r="S29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2991" t="str">
        <f>IF(Table58[[#This Row],[GENDER]]="M","Hombre","Mujer")</f>
        <v>Mujer</v>
      </c>
      <c r="U2991" t="str">
        <f>_xlfn.CONCAT(Table58[[#This Row],[STATE]]," ", Table58[[#This Row],[DOMAIN]])</f>
        <v>MI R3</v>
      </c>
      <c r="V2991" s="2">
        <f t="shared" ca="1" si="139"/>
        <v>45915</v>
      </c>
      <c r="W2991" s="3">
        <f t="shared" ca="1" si="140"/>
        <v>45915.408431249998</v>
      </c>
      <c r="X2991">
        <f>ROUND(Table58[[#This Row],[AVGGIFT]],1)</f>
        <v>5.6</v>
      </c>
    </row>
    <row r="2992" spans="1:24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  <c r="N2992">
        <f>VLOOKUP(Table58[[#This Row],[CONTROLN]],vlookup_table[],2,FALSE)</f>
        <v>1002</v>
      </c>
      <c r="O2992">
        <f>VLOOKUP(Table58[[#This Row],[CONTROLN]],vlookup_table[],4,FALSE)</f>
        <v>5809</v>
      </c>
      <c r="P2992" t="str">
        <f>VLOOKUP(Table58[[#This Row],[CONTROLN]],vlookup_table[],5,FALSE)</f>
        <v>C1</v>
      </c>
      <c r="Q2992">
        <f>VLOOKUP(Table58[[#This Row],[CONTROLN]],vlookup_table[],7,FALSE)</f>
        <v>20</v>
      </c>
      <c r="R2992">
        <f t="shared" si="138"/>
        <v>38</v>
      </c>
      <c r="S29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2992" t="str">
        <f>IF(Table58[[#This Row],[GENDER]]="M","Hombre","Mujer")</f>
        <v>Hombre</v>
      </c>
      <c r="U2992" t="str">
        <f>_xlfn.CONCAT(Table58[[#This Row],[STATE]]," ", Table58[[#This Row],[DOMAIN]])</f>
        <v>FL C1</v>
      </c>
      <c r="V2992" s="2">
        <f t="shared" ca="1" si="139"/>
        <v>45915</v>
      </c>
      <c r="W2992" s="3">
        <f t="shared" ca="1" si="140"/>
        <v>45915.408431249998</v>
      </c>
      <c r="X2992">
        <f>ROUND(Table58[[#This Row],[AVGGIFT]],1)</f>
        <v>11.6</v>
      </c>
    </row>
    <row r="2993" spans="1:24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  <c r="N2993">
        <f>VLOOKUP(Table58[[#This Row],[CONTROLN]],vlookup_table[],2,FALSE)</f>
        <v>3</v>
      </c>
      <c r="O2993">
        <f>VLOOKUP(Table58[[#This Row],[CONTROLN]],vlookup_table[],4,FALSE)</f>
        <v>4001</v>
      </c>
      <c r="P2993" t="str">
        <f>VLOOKUP(Table58[[#This Row],[CONTROLN]],vlookup_table[],5,FALSE)</f>
        <v>T2</v>
      </c>
      <c r="Q2993">
        <f>VLOOKUP(Table58[[#This Row],[CONTROLN]],vlookup_table[],7,FALSE)</f>
        <v>8</v>
      </c>
      <c r="R2993">
        <f t="shared" si="138"/>
        <v>57</v>
      </c>
      <c r="S29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93" t="str">
        <f>IF(Table58[[#This Row],[GENDER]]="M","Hombre","Mujer")</f>
        <v>Mujer</v>
      </c>
      <c r="U2993" t="str">
        <f>_xlfn.CONCAT(Table58[[#This Row],[STATE]]," ", Table58[[#This Row],[DOMAIN]])</f>
        <v>NM T2</v>
      </c>
      <c r="V2993" s="2">
        <f t="shared" ca="1" si="139"/>
        <v>45915</v>
      </c>
      <c r="W2993" s="3">
        <f t="shared" ca="1" si="140"/>
        <v>45915.408431249998</v>
      </c>
      <c r="X2993">
        <f>ROUND(Table58[[#This Row],[AVGGIFT]],1)</f>
        <v>7.5</v>
      </c>
    </row>
    <row r="2994" spans="1:24" x14ac:dyDescent="0.35">
      <c r="A2994">
        <v>18508</v>
      </c>
      <c r="B2994" t="s">
        <v>18</v>
      </c>
      <c r="C2994" t="s">
        <v>17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  <c r="N2994">
        <f>VLOOKUP(Table58[[#This Row],[CONTROLN]],vlookup_table[],2,FALSE)</f>
        <v>2</v>
      </c>
      <c r="O2994">
        <f>VLOOKUP(Table58[[#This Row],[CONTROLN]],vlookup_table[],4,FALSE)</f>
        <v>0</v>
      </c>
      <c r="P2994" t="str">
        <f>VLOOKUP(Table58[[#This Row],[CONTROLN]],vlookup_table[],5,FALSE)</f>
        <v>T2</v>
      </c>
      <c r="Q2994">
        <f>VLOOKUP(Table58[[#This Row],[CONTROLN]],vlookup_table[],7,FALSE)</f>
        <v>6</v>
      </c>
      <c r="R2994" t="str">
        <f t="shared" si="138"/>
        <v/>
      </c>
      <c r="S29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94" t="str">
        <f>IF(Table58[[#This Row],[GENDER]]="M","Hombre","Mujer")</f>
        <v>Mujer</v>
      </c>
      <c r="U2994" t="str">
        <f>_xlfn.CONCAT(Table58[[#This Row],[STATE]]," ", Table58[[#This Row],[DOMAIN]])</f>
        <v>NC T2</v>
      </c>
      <c r="V2994" s="2">
        <f t="shared" ca="1" si="139"/>
        <v>45915</v>
      </c>
      <c r="W2994" s="3">
        <f t="shared" ca="1" si="140"/>
        <v>45915.408431249998</v>
      </c>
      <c r="X2994">
        <f>ROUND(Table58[[#This Row],[AVGGIFT]],1)</f>
        <v>6.7</v>
      </c>
    </row>
    <row r="2995" spans="1:24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  <c r="N2995">
        <f>VLOOKUP(Table58[[#This Row],[CONTROLN]],vlookup_table[],2,FALSE)</f>
        <v>0</v>
      </c>
      <c r="O2995">
        <f>VLOOKUP(Table58[[#This Row],[CONTROLN]],vlookup_table[],4,FALSE)</f>
        <v>1907</v>
      </c>
      <c r="P2995" t="str">
        <f>VLOOKUP(Table58[[#This Row],[CONTROLN]],vlookup_table[],5,FALSE)</f>
        <v>U2</v>
      </c>
      <c r="Q2995">
        <f>VLOOKUP(Table58[[#This Row],[CONTROLN]],vlookup_table[],7,FALSE)</f>
        <v>10</v>
      </c>
      <c r="R2995">
        <f t="shared" si="138"/>
        <v>77</v>
      </c>
      <c r="S29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2995" t="str">
        <f>IF(Table58[[#This Row],[GENDER]]="M","Hombre","Mujer")</f>
        <v>Mujer</v>
      </c>
      <c r="U2995" t="str">
        <f>_xlfn.CONCAT(Table58[[#This Row],[STATE]]," ", Table58[[#This Row],[DOMAIN]])</f>
        <v>IL U2</v>
      </c>
      <c r="V2995" s="2">
        <f t="shared" ca="1" si="139"/>
        <v>45915</v>
      </c>
      <c r="W2995" s="3">
        <f t="shared" ca="1" si="140"/>
        <v>45915.408431249998</v>
      </c>
      <c r="X2995">
        <f>ROUND(Table58[[#This Row],[AVGGIFT]],1)</f>
        <v>4.5</v>
      </c>
    </row>
    <row r="2996" spans="1:24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  <c r="N2996">
        <f>VLOOKUP(Table58[[#This Row],[CONTROLN]],vlookup_table[],2,FALSE)</f>
        <v>0</v>
      </c>
      <c r="O2996">
        <f>VLOOKUP(Table58[[#This Row],[CONTROLN]],vlookup_table[],4,FALSE)</f>
        <v>6401</v>
      </c>
      <c r="P2996" t="str">
        <f>VLOOKUP(Table58[[#This Row],[CONTROLN]],vlookup_table[],5,FALSE)</f>
        <v>T2</v>
      </c>
      <c r="Q2996">
        <f>VLOOKUP(Table58[[#This Row],[CONTROLN]],vlookup_table[],7,FALSE)</f>
        <v>15</v>
      </c>
      <c r="R2996">
        <f t="shared" si="138"/>
        <v>33</v>
      </c>
      <c r="S29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2996" t="str">
        <f>IF(Table58[[#This Row],[GENDER]]="M","Hombre","Mujer")</f>
        <v>Hombre</v>
      </c>
      <c r="U2996" t="str">
        <f>_xlfn.CONCAT(Table58[[#This Row],[STATE]]," ", Table58[[#This Row],[DOMAIN]])</f>
        <v>IL T2</v>
      </c>
      <c r="V2996" s="2">
        <f t="shared" ca="1" si="139"/>
        <v>45915</v>
      </c>
      <c r="W2996" s="3">
        <f t="shared" ca="1" si="140"/>
        <v>45915.408431249998</v>
      </c>
      <c r="X2996">
        <f>ROUND(Table58[[#This Row],[AVGGIFT]],1)</f>
        <v>15</v>
      </c>
    </row>
    <row r="2997" spans="1:24" x14ac:dyDescent="0.35">
      <c r="A2997">
        <v>6649</v>
      </c>
      <c r="B2997" t="s">
        <v>56</v>
      </c>
      <c r="C2997" t="s">
        <v>17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  <c r="N2997">
        <f>VLOOKUP(Table58[[#This Row],[CONTROLN]],vlookup_table[],2,FALSE)</f>
        <v>1</v>
      </c>
      <c r="O2997">
        <f>VLOOKUP(Table58[[#This Row],[CONTROLN]],vlookup_table[],4,FALSE)</f>
        <v>0</v>
      </c>
      <c r="P2997" t="str">
        <f>VLOOKUP(Table58[[#This Row],[CONTROLN]],vlookup_table[],5,FALSE)</f>
        <v/>
      </c>
      <c r="Q2997">
        <f>VLOOKUP(Table58[[#This Row],[CONTROLN]],vlookup_table[],7,FALSE)</f>
        <v>50</v>
      </c>
      <c r="R2997" t="str">
        <f t="shared" si="138"/>
        <v/>
      </c>
      <c r="S299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997" t="str">
        <f>IF(Table58[[#This Row],[GENDER]]="M","Hombre","Mujer")</f>
        <v>Mujer</v>
      </c>
      <c r="U2997" t="str">
        <f>_xlfn.CONCAT(Table58[[#This Row],[STATE]]," ", Table58[[#This Row],[DOMAIN]])</f>
        <v xml:space="preserve">AZ </v>
      </c>
      <c r="V2997" s="2">
        <f t="shared" ca="1" si="139"/>
        <v>45915</v>
      </c>
      <c r="W2997" s="3">
        <f t="shared" ca="1" si="140"/>
        <v>45915.408431249998</v>
      </c>
      <c r="X2997">
        <f>ROUND(Table58[[#This Row],[AVGGIFT]],1)</f>
        <v>32.4</v>
      </c>
    </row>
    <row r="2998" spans="1:24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  <c r="N2998">
        <f>VLOOKUP(Table58[[#This Row],[CONTROLN]],vlookup_table[],2,FALSE)</f>
        <v>1</v>
      </c>
      <c r="O2998">
        <f>VLOOKUP(Table58[[#This Row],[CONTROLN]],vlookup_table[],4,FALSE)</f>
        <v>0</v>
      </c>
      <c r="P2998" t="str">
        <f>VLOOKUP(Table58[[#This Row],[CONTROLN]],vlookup_table[],5,FALSE)</f>
        <v/>
      </c>
      <c r="Q2998">
        <f>VLOOKUP(Table58[[#This Row],[CONTROLN]],vlookup_table[],7,FALSE)</f>
        <v>10</v>
      </c>
      <c r="R2998" t="str">
        <f t="shared" si="138"/>
        <v/>
      </c>
      <c r="S299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2998" t="str">
        <f>IF(Table58[[#This Row],[GENDER]]="M","Hombre","Mujer")</f>
        <v>Hombre</v>
      </c>
      <c r="U2998" t="str">
        <f>_xlfn.CONCAT(Table58[[#This Row],[STATE]]," ", Table58[[#This Row],[DOMAIN]])</f>
        <v xml:space="preserve">TX </v>
      </c>
      <c r="V2998" s="2">
        <f t="shared" ca="1" si="139"/>
        <v>45915</v>
      </c>
      <c r="W2998" s="3">
        <f t="shared" ca="1" si="140"/>
        <v>45915.408431249998</v>
      </c>
      <c r="X2998">
        <f>ROUND(Table58[[#This Row],[AVGGIFT]],1)</f>
        <v>10.5</v>
      </c>
    </row>
    <row r="2999" spans="1:24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  <c r="N2999">
        <f>VLOOKUP(Table58[[#This Row],[CONTROLN]],vlookup_table[],2,FALSE)</f>
        <v>28</v>
      </c>
      <c r="O2999">
        <f>VLOOKUP(Table58[[#This Row],[CONTROLN]],vlookup_table[],4,FALSE)</f>
        <v>0</v>
      </c>
      <c r="P2999" t="str">
        <f>VLOOKUP(Table58[[#This Row],[CONTROLN]],vlookup_table[],5,FALSE)</f>
        <v>S2</v>
      </c>
      <c r="Q2999">
        <f>VLOOKUP(Table58[[#This Row],[CONTROLN]],vlookup_table[],7,FALSE)</f>
        <v>15</v>
      </c>
      <c r="R2999" t="str">
        <f t="shared" si="138"/>
        <v/>
      </c>
      <c r="S29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2999" t="str">
        <f>IF(Table58[[#This Row],[GENDER]]="M","Hombre","Mujer")</f>
        <v>Mujer</v>
      </c>
      <c r="U2999" t="str">
        <f>_xlfn.CONCAT(Table58[[#This Row],[STATE]]," ", Table58[[#This Row],[DOMAIN]])</f>
        <v>OR S2</v>
      </c>
      <c r="V2999" s="2">
        <f t="shared" ca="1" si="139"/>
        <v>45915</v>
      </c>
      <c r="W2999" s="3">
        <f t="shared" ca="1" si="140"/>
        <v>45915.408431249998</v>
      </c>
      <c r="X2999">
        <f>ROUND(Table58[[#This Row],[AVGGIFT]],1)</f>
        <v>15</v>
      </c>
    </row>
    <row r="3000" spans="1:24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  <c r="N3000">
        <f>VLOOKUP(Table58[[#This Row],[CONTROLN]],vlookup_table[],2,FALSE)</f>
        <v>1</v>
      </c>
      <c r="O3000">
        <f>VLOOKUP(Table58[[#This Row],[CONTROLN]],vlookup_table[],4,FALSE)</f>
        <v>4501</v>
      </c>
      <c r="P3000" t="str">
        <f>VLOOKUP(Table58[[#This Row],[CONTROLN]],vlookup_table[],5,FALSE)</f>
        <v>T2</v>
      </c>
      <c r="Q3000">
        <f>VLOOKUP(Table58[[#This Row],[CONTROLN]],vlookup_table[],7,FALSE)</f>
        <v>15</v>
      </c>
      <c r="R3000">
        <f t="shared" si="138"/>
        <v>52</v>
      </c>
      <c r="S30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00" t="str">
        <f>IF(Table58[[#This Row],[GENDER]]="M","Hombre","Mujer")</f>
        <v>Hombre</v>
      </c>
      <c r="U3000" t="str">
        <f>_xlfn.CONCAT(Table58[[#This Row],[STATE]]," ", Table58[[#This Row],[DOMAIN]])</f>
        <v>ID T2</v>
      </c>
      <c r="V3000" s="2">
        <f t="shared" ca="1" si="139"/>
        <v>45915</v>
      </c>
      <c r="W3000" s="3">
        <f t="shared" ca="1" si="140"/>
        <v>45915.408431249998</v>
      </c>
      <c r="X3000">
        <f>ROUND(Table58[[#This Row],[AVGGIFT]],1)</f>
        <v>15</v>
      </c>
    </row>
    <row r="3001" spans="1:24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  <c r="N3001">
        <f>VLOOKUP(Table58[[#This Row],[CONTROLN]],vlookup_table[],2,FALSE)</f>
        <v>2</v>
      </c>
      <c r="O3001">
        <f>VLOOKUP(Table58[[#This Row],[CONTROLN]],vlookup_table[],4,FALSE)</f>
        <v>1804</v>
      </c>
      <c r="P3001" t="str">
        <f>VLOOKUP(Table58[[#This Row],[CONTROLN]],vlookup_table[],5,FALSE)</f>
        <v>R2</v>
      </c>
      <c r="Q3001">
        <f>VLOOKUP(Table58[[#This Row],[CONTROLN]],vlookup_table[],7,FALSE)</f>
        <v>10</v>
      </c>
      <c r="R3001">
        <f t="shared" si="138"/>
        <v>79</v>
      </c>
      <c r="S30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01" t="str">
        <f>IF(Table58[[#This Row],[GENDER]]="M","Hombre","Mujer")</f>
        <v>Hombre</v>
      </c>
      <c r="U3001" t="str">
        <f>_xlfn.CONCAT(Table58[[#This Row],[STATE]]," ", Table58[[#This Row],[DOMAIN]])</f>
        <v>MO R2</v>
      </c>
      <c r="V3001" s="2">
        <f t="shared" ca="1" si="139"/>
        <v>45915</v>
      </c>
      <c r="W3001" s="3">
        <f t="shared" ca="1" si="140"/>
        <v>45915.408431249998</v>
      </c>
      <c r="X3001">
        <f>ROUND(Table58[[#This Row],[AVGGIFT]],1)</f>
        <v>14.7</v>
      </c>
    </row>
    <row r="3002" spans="1:24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  <c r="N3002">
        <f>VLOOKUP(Table58[[#This Row],[CONTROLN]],vlookup_table[],2,FALSE)</f>
        <v>28</v>
      </c>
      <c r="O3002">
        <f>VLOOKUP(Table58[[#This Row],[CONTROLN]],vlookup_table[],4,FALSE)</f>
        <v>1501</v>
      </c>
      <c r="P3002" t="str">
        <f>VLOOKUP(Table58[[#This Row],[CONTROLN]],vlookup_table[],5,FALSE)</f>
        <v>S1</v>
      </c>
      <c r="Q3002">
        <f>VLOOKUP(Table58[[#This Row],[CONTROLN]],vlookup_table[],7,FALSE)</f>
        <v>12</v>
      </c>
      <c r="R3002">
        <f t="shared" si="138"/>
        <v>82</v>
      </c>
      <c r="S30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02" t="str">
        <f>IF(Table58[[#This Row],[GENDER]]="M","Hombre","Mujer")</f>
        <v>Mujer</v>
      </c>
      <c r="U3002" t="str">
        <f>_xlfn.CONCAT(Table58[[#This Row],[STATE]]," ", Table58[[#This Row],[DOMAIN]])</f>
        <v>TX S1</v>
      </c>
      <c r="V3002" s="2">
        <f t="shared" ca="1" si="139"/>
        <v>45915</v>
      </c>
      <c r="W3002" s="3">
        <f t="shared" ca="1" si="140"/>
        <v>45915.408431249998</v>
      </c>
      <c r="X3002">
        <f>ROUND(Table58[[#This Row],[AVGGIFT]],1)</f>
        <v>10</v>
      </c>
    </row>
    <row r="3003" spans="1:24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  <c r="N3003">
        <f>VLOOKUP(Table58[[#This Row],[CONTROLN]],vlookup_table[],2,FALSE)</f>
        <v>2</v>
      </c>
      <c r="O3003">
        <f>VLOOKUP(Table58[[#This Row],[CONTROLN]],vlookup_table[],4,FALSE)</f>
        <v>0</v>
      </c>
      <c r="P3003" t="str">
        <f>VLOOKUP(Table58[[#This Row],[CONTROLN]],vlookup_table[],5,FALSE)</f>
        <v>T2</v>
      </c>
      <c r="Q3003">
        <f>VLOOKUP(Table58[[#This Row],[CONTROLN]],vlookup_table[],7,FALSE)</f>
        <v>15</v>
      </c>
      <c r="R3003" t="str">
        <f t="shared" si="138"/>
        <v/>
      </c>
      <c r="S30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03" t="str">
        <f>IF(Table58[[#This Row],[GENDER]]="M","Hombre","Mujer")</f>
        <v>Mujer</v>
      </c>
      <c r="U3003" t="str">
        <f>_xlfn.CONCAT(Table58[[#This Row],[STATE]]," ", Table58[[#This Row],[DOMAIN]])</f>
        <v>TX T2</v>
      </c>
      <c r="V3003" s="2">
        <f t="shared" ca="1" si="139"/>
        <v>45915</v>
      </c>
      <c r="W3003" s="3">
        <f t="shared" ca="1" si="140"/>
        <v>45915.408431249998</v>
      </c>
      <c r="X3003">
        <f>ROUND(Table58[[#This Row],[AVGGIFT]],1)</f>
        <v>7.8</v>
      </c>
    </row>
    <row r="3004" spans="1:24" x14ac:dyDescent="0.35">
      <c r="A3004">
        <v>138814</v>
      </c>
      <c r="B3004" t="s">
        <v>56</v>
      </c>
      <c r="C3004" t="s">
        <v>17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  <c r="N3004">
        <f>VLOOKUP(Table58[[#This Row],[CONTROLN]],vlookup_table[],2,FALSE)</f>
        <v>0</v>
      </c>
      <c r="O3004">
        <f>VLOOKUP(Table58[[#This Row],[CONTROLN]],vlookup_table[],4,FALSE)</f>
        <v>5401</v>
      </c>
      <c r="P3004" t="str">
        <f>VLOOKUP(Table58[[#This Row],[CONTROLN]],vlookup_table[],5,FALSE)</f>
        <v>T2</v>
      </c>
      <c r="Q3004">
        <f>VLOOKUP(Table58[[#This Row],[CONTROLN]],vlookup_table[],7,FALSE)</f>
        <v>20</v>
      </c>
      <c r="R3004">
        <f t="shared" si="138"/>
        <v>43</v>
      </c>
      <c r="S30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04" t="str">
        <f>IF(Table58[[#This Row],[GENDER]]="M","Hombre","Mujer")</f>
        <v>Mujer</v>
      </c>
      <c r="U3004" t="str">
        <f>_xlfn.CONCAT(Table58[[#This Row],[STATE]]," ", Table58[[#This Row],[DOMAIN]])</f>
        <v>AZ T2</v>
      </c>
      <c r="V3004" s="2">
        <f t="shared" ca="1" si="139"/>
        <v>45915</v>
      </c>
      <c r="W3004" s="3">
        <f t="shared" ca="1" si="140"/>
        <v>45915.408431249998</v>
      </c>
      <c r="X3004">
        <f>ROUND(Table58[[#This Row],[AVGGIFT]],1)</f>
        <v>9.6999999999999993</v>
      </c>
    </row>
    <row r="3005" spans="1:24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  <c r="N3005">
        <f>VLOOKUP(Table58[[#This Row],[CONTROLN]],vlookup_table[],2,FALSE)</f>
        <v>1</v>
      </c>
      <c r="O3005">
        <f>VLOOKUP(Table58[[#This Row],[CONTROLN]],vlookup_table[],4,FALSE)</f>
        <v>1401</v>
      </c>
      <c r="P3005" t="str">
        <f>VLOOKUP(Table58[[#This Row],[CONTROLN]],vlookup_table[],5,FALSE)</f>
        <v>R3</v>
      </c>
      <c r="Q3005">
        <f>VLOOKUP(Table58[[#This Row],[CONTROLN]],vlookup_table[],7,FALSE)</f>
        <v>3</v>
      </c>
      <c r="R3005">
        <f t="shared" si="138"/>
        <v>83</v>
      </c>
      <c r="S30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05" t="str">
        <f>IF(Table58[[#This Row],[GENDER]]="M","Hombre","Mujer")</f>
        <v>Hombre</v>
      </c>
      <c r="U3005" t="str">
        <f>_xlfn.CONCAT(Table58[[#This Row],[STATE]]," ", Table58[[#This Row],[DOMAIN]])</f>
        <v>MO R3</v>
      </c>
      <c r="V3005" s="2">
        <f t="shared" ca="1" si="139"/>
        <v>45915</v>
      </c>
      <c r="W3005" s="3">
        <f t="shared" ca="1" si="140"/>
        <v>45915.408431249998</v>
      </c>
      <c r="X3005">
        <f>ROUND(Table58[[#This Row],[AVGGIFT]],1)</f>
        <v>3.3</v>
      </c>
    </row>
    <row r="3006" spans="1:24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  <c r="N3006">
        <f>VLOOKUP(Table58[[#This Row],[CONTROLN]],vlookup_table[],2,FALSE)</f>
        <v>0</v>
      </c>
      <c r="O3006">
        <f>VLOOKUP(Table58[[#This Row],[CONTROLN]],vlookup_table[],4,FALSE)</f>
        <v>5701</v>
      </c>
      <c r="P3006" t="str">
        <f>VLOOKUP(Table58[[#This Row],[CONTROLN]],vlookup_table[],5,FALSE)</f>
        <v>T2</v>
      </c>
      <c r="Q3006">
        <f>VLOOKUP(Table58[[#This Row],[CONTROLN]],vlookup_table[],7,FALSE)</f>
        <v>20</v>
      </c>
      <c r="R3006">
        <f t="shared" si="138"/>
        <v>40</v>
      </c>
      <c r="S30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06" t="str">
        <f>IF(Table58[[#This Row],[GENDER]]="M","Hombre","Mujer")</f>
        <v>Hombre</v>
      </c>
      <c r="U3006" t="str">
        <f>_xlfn.CONCAT(Table58[[#This Row],[STATE]]," ", Table58[[#This Row],[DOMAIN]])</f>
        <v>SC T2</v>
      </c>
      <c r="V3006" s="2">
        <f t="shared" ca="1" si="139"/>
        <v>45915</v>
      </c>
      <c r="W3006" s="3">
        <f t="shared" ca="1" si="140"/>
        <v>45915.408431249998</v>
      </c>
      <c r="X3006">
        <f>ROUND(Table58[[#This Row],[AVGGIFT]],1)</f>
        <v>12.5</v>
      </c>
    </row>
    <row r="3007" spans="1:24" x14ac:dyDescent="0.35">
      <c r="A3007">
        <v>138689</v>
      </c>
      <c r="B3007" t="s">
        <v>56</v>
      </c>
      <c r="C3007" t="s">
        <v>17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  <c r="N3007">
        <f>VLOOKUP(Table58[[#This Row],[CONTROLN]],vlookup_table[],2,FALSE)</f>
        <v>28</v>
      </c>
      <c r="O3007">
        <f>VLOOKUP(Table58[[#This Row],[CONTROLN]],vlookup_table[],4,FALSE)</f>
        <v>0</v>
      </c>
      <c r="P3007" t="str">
        <f>VLOOKUP(Table58[[#This Row],[CONTROLN]],vlookup_table[],5,FALSE)</f>
        <v>T1</v>
      </c>
      <c r="Q3007">
        <f>VLOOKUP(Table58[[#This Row],[CONTROLN]],vlookup_table[],7,FALSE)</f>
        <v>25</v>
      </c>
      <c r="R3007" t="str">
        <f t="shared" si="138"/>
        <v/>
      </c>
      <c r="S30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07" t="str">
        <f>IF(Table58[[#This Row],[GENDER]]="M","Hombre","Mujer")</f>
        <v>Mujer</v>
      </c>
      <c r="U3007" t="str">
        <f>_xlfn.CONCAT(Table58[[#This Row],[STATE]]," ", Table58[[#This Row],[DOMAIN]])</f>
        <v>AZ T1</v>
      </c>
      <c r="V3007" s="2">
        <f t="shared" ca="1" si="139"/>
        <v>45915</v>
      </c>
      <c r="W3007" s="3">
        <f t="shared" ca="1" si="140"/>
        <v>45915.408431249998</v>
      </c>
      <c r="X3007">
        <f>ROUND(Table58[[#This Row],[AVGGIFT]],1)</f>
        <v>13</v>
      </c>
    </row>
    <row r="3008" spans="1:24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  <c r="N3008">
        <f>VLOOKUP(Table58[[#This Row],[CONTROLN]],vlookup_table[],2,FALSE)</f>
        <v>1</v>
      </c>
      <c r="O3008">
        <f>VLOOKUP(Table58[[#This Row],[CONTROLN]],vlookup_table[],4,FALSE)</f>
        <v>3006</v>
      </c>
      <c r="P3008" t="str">
        <f>VLOOKUP(Table58[[#This Row],[CONTROLN]],vlookup_table[],5,FALSE)</f>
        <v>R3</v>
      </c>
      <c r="Q3008">
        <f>VLOOKUP(Table58[[#This Row],[CONTROLN]],vlookup_table[],7,FALSE)</f>
        <v>5</v>
      </c>
      <c r="R3008">
        <f t="shared" si="138"/>
        <v>67</v>
      </c>
      <c r="S30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08" t="str">
        <f>IF(Table58[[#This Row],[GENDER]]="M","Hombre","Mujer")</f>
        <v>Hombre</v>
      </c>
      <c r="U3008" t="str">
        <f>_xlfn.CONCAT(Table58[[#This Row],[STATE]]," ", Table58[[#This Row],[DOMAIN]])</f>
        <v>IL R3</v>
      </c>
      <c r="V3008" s="2">
        <f t="shared" ca="1" si="139"/>
        <v>45915</v>
      </c>
      <c r="W3008" s="3">
        <f t="shared" ca="1" si="140"/>
        <v>45915.408431249998</v>
      </c>
      <c r="X3008">
        <f>ROUND(Table58[[#This Row],[AVGGIFT]],1)</f>
        <v>4.4000000000000004</v>
      </c>
    </row>
    <row r="3009" spans="1:24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  <c r="N3009">
        <f>VLOOKUP(Table58[[#This Row],[CONTROLN]],vlookup_table[],2,FALSE)</f>
        <v>0</v>
      </c>
      <c r="O3009">
        <f>VLOOKUP(Table58[[#This Row],[CONTROLN]],vlookup_table[],4,FALSE)</f>
        <v>4704</v>
      </c>
      <c r="P3009" t="str">
        <f>VLOOKUP(Table58[[#This Row],[CONTROLN]],vlookup_table[],5,FALSE)</f>
        <v>C1</v>
      </c>
      <c r="Q3009">
        <f>VLOOKUP(Table58[[#This Row],[CONTROLN]],vlookup_table[],7,FALSE)</f>
        <v>14</v>
      </c>
      <c r="R3009">
        <f t="shared" si="138"/>
        <v>50</v>
      </c>
      <c r="S30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09" t="str">
        <f>IF(Table58[[#This Row],[GENDER]]="M","Hombre","Mujer")</f>
        <v>Mujer</v>
      </c>
      <c r="U3009" t="str">
        <f>_xlfn.CONCAT(Table58[[#This Row],[STATE]]," ", Table58[[#This Row],[DOMAIN]])</f>
        <v>CA C1</v>
      </c>
      <c r="V3009" s="2">
        <f t="shared" ca="1" si="139"/>
        <v>45915</v>
      </c>
      <c r="W3009" s="3">
        <f t="shared" ca="1" si="140"/>
        <v>45915.408431249998</v>
      </c>
      <c r="X3009">
        <f>ROUND(Table58[[#This Row],[AVGGIFT]],1)</f>
        <v>11</v>
      </c>
    </row>
    <row r="3010" spans="1:24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  <c r="N3010">
        <f>VLOOKUP(Table58[[#This Row],[CONTROLN]],vlookup_table[],2,FALSE)</f>
        <v>0</v>
      </c>
      <c r="O3010">
        <f>VLOOKUP(Table58[[#This Row],[CONTROLN]],vlookup_table[],4,FALSE)</f>
        <v>712</v>
      </c>
      <c r="P3010" t="str">
        <f>VLOOKUP(Table58[[#This Row],[CONTROLN]],vlookup_table[],5,FALSE)</f>
        <v>C2</v>
      </c>
      <c r="Q3010">
        <f>VLOOKUP(Table58[[#This Row],[CONTROLN]],vlookup_table[],7,FALSE)</f>
        <v>5</v>
      </c>
      <c r="R3010">
        <f t="shared" ref="R3010:R3073" si="141">IF(OR(O3010="",O3010=0),"",(1997-(1900+INT(O3010/100)))-IF(MOD(O3010,100)&gt;6,1,0))</f>
        <v>89</v>
      </c>
      <c r="S30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10" t="str">
        <f>IF(Table58[[#This Row],[GENDER]]="M","Hombre","Mujer")</f>
        <v>Mujer</v>
      </c>
      <c r="U3010" t="str">
        <f>_xlfn.CONCAT(Table58[[#This Row],[STATE]]," ", Table58[[#This Row],[DOMAIN]])</f>
        <v>OR C2</v>
      </c>
      <c r="V3010" s="2">
        <f t="shared" ref="V3010:V3073" ca="1" si="142">TODAY()</f>
        <v>45915</v>
      </c>
      <c r="W3010" s="3">
        <f t="shared" ref="W3010:W3073" ca="1" si="143">NOW()</f>
        <v>45915.408431249998</v>
      </c>
      <c r="X3010">
        <f>ROUND(Table58[[#This Row],[AVGGIFT]],1)</f>
        <v>5.0999999999999996</v>
      </c>
    </row>
    <row r="3011" spans="1:24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  <c r="N3011">
        <f>VLOOKUP(Table58[[#This Row],[CONTROLN]],vlookup_table[],2,FALSE)</f>
        <v>0</v>
      </c>
      <c r="O3011">
        <f>VLOOKUP(Table58[[#This Row],[CONTROLN]],vlookup_table[],4,FALSE)</f>
        <v>2001</v>
      </c>
      <c r="P3011" t="str">
        <f>VLOOKUP(Table58[[#This Row],[CONTROLN]],vlookup_table[],5,FALSE)</f>
        <v>C3</v>
      </c>
      <c r="Q3011">
        <f>VLOOKUP(Table58[[#This Row],[CONTROLN]],vlookup_table[],7,FALSE)</f>
        <v>5</v>
      </c>
      <c r="R3011">
        <f t="shared" si="141"/>
        <v>77</v>
      </c>
      <c r="S30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11" t="str">
        <f>IF(Table58[[#This Row],[GENDER]]="M","Hombre","Mujer")</f>
        <v>Mujer</v>
      </c>
      <c r="U3011" t="str">
        <f>_xlfn.CONCAT(Table58[[#This Row],[STATE]]," ", Table58[[#This Row],[DOMAIN]])</f>
        <v>CA C3</v>
      </c>
      <c r="V3011" s="2">
        <f t="shared" ca="1" si="142"/>
        <v>45915</v>
      </c>
      <c r="W3011" s="3">
        <f t="shared" ca="1" si="143"/>
        <v>45915.408431249998</v>
      </c>
      <c r="X3011">
        <f>ROUND(Table58[[#This Row],[AVGGIFT]],1)</f>
        <v>7.2</v>
      </c>
    </row>
    <row r="3012" spans="1:24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  <c r="N3012">
        <f>VLOOKUP(Table58[[#This Row],[CONTROLN]],vlookup_table[],2,FALSE)</f>
        <v>28</v>
      </c>
      <c r="O3012">
        <f>VLOOKUP(Table58[[#This Row],[CONTROLN]],vlookup_table[],4,FALSE)</f>
        <v>3107</v>
      </c>
      <c r="P3012" t="str">
        <f>VLOOKUP(Table58[[#This Row],[CONTROLN]],vlookup_table[],5,FALSE)</f>
        <v>U1</v>
      </c>
      <c r="Q3012">
        <f>VLOOKUP(Table58[[#This Row],[CONTROLN]],vlookup_table[],7,FALSE)</f>
        <v>20</v>
      </c>
      <c r="R3012">
        <f t="shared" si="141"/>
        <v>65</v>
      </c>
      <c r="S30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12" t="str">
        <f>IF(Table58[[#This Row],[GENDER]]="M","Hombre","Mujer")</f>
        <v>Mujer</v>
      </c>
      <c r="U3012" t="str">
        <f>_xlfn.CONCAT(Table58[[#This Row],[STATE]]," ", Table58[[#This Row],[DOMAIN]])</f>
        <v>CA U1</v>
      </c>
      <c r="V3012" s="2">
        <f t="shared" ca="1" si="142"/>
        <v>45915</v>
      </c>
      <c r="W3012" s="3">
        <f t="shared" ca="1" si="143"/>
        <v>45915.408431249998</v>
      </c>
      <c r="X3012">
        <f>ROUND(Table58[[#This Row],[AVGGIFT]],1)</f>
        <v>12.2</v>
      </c>
    </row>
    <row r="3013" spans="1:24" x14ac:dyDescent="0.35">
      <c r="A3013">
        <v>173744</v>
      </c>
      <c r="B3013" t="s">
        <v>38</v>
      </c>
      <c r="C3013" t="s">
        <v>109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  <c r="N3013">
        <f>VLOOKUP(Table58[[#This Row],[CONTROLN]],vlookup_table[],2,FALSE)</f>
        <v>0</v>
      </c>
      <c r="O3013">
        <f>VLOOKUP(Table58[[#This Row],[CONTROLN]],vlookup_table[],4,FALSE)</f>
        <v>0</v>
      </c>
      <c r="P3013" t="str">
        <f>VLOOKUP(Table58[[#This Row],[CONTROLN]],vlookup_table[],5,FALSE)</f>
        <v>R2</v>
      </c>
      <c r="Q3013">
        <f>VLOOKUP(Table58[[#This Row],[CONTROLN]],vlookup_table[],7,FALSE)</f>
        <v>20</v>
      </c>
      <c r="R3013" t="str">
        <f t="shared" si="141"/>
        <v/>
      </c>
      <c r="S30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13" t="str">
        <f>IF(Table58[[#This Row],[GENDER]]="M","Hombre","Mujer")</f>
        <v>Mujer</v>
      </c>
      <c r="U3013" t="str">
        <f>_xlfn.CONCAT(Table58[[#This Row],[STATE]]," ", Table58[[#This Row],[DOMAIN]])</f>
        <v>HI R2</v>
      </c>
      <c r="V3013" s="2">
        <f t="shared" ca="1" si="142"/>
        <v>45915</v>
      </c>
      <c r="W3013" s="3">
        <f t="shared" ca="1" si="143"/>
        <v>45915.408431249998</v>
      </c>
      <c r="X3013">
        <f>ROUND(Table58[[#This Row],[AVGGIFT]],1)</f>
        <v>20</v>
      </c>
    </row>
    <row r="3014" spans="1:24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  <c r="N3014">
        <f>VLOOKUP(Table58[[#This Row],[CONTROLN]],vlookup_table[],2,FALSE)</f>
        <v>0</v>
      </c>
      <c r="O3014">
        <f>VLOOKUP(Table58[[#This Row],[CONTROLN]],vlookup_table[],4,FALSE)</f>
        <v>5108</v>
      </c>
      <c r="P3014" t="str">
        <f>VLOOKUP(Table58[[#This Row],[CONTROLN]],vlookup_table[],5,FALSE)</f>
        <v>S2</v>
      </c>
      <c r="Q3014">
        <f>VLOOKUP(Table58[[#This Row],[CONTROLN]],vlookup_table[],7,FALSE)</f>
        <v>25</v>
      </c>
      <c r="R3014">
        <f t="shared" si="141"/>
        <v>45</v>
      </c>
      <c r="S30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14" t="str">
        <f>IF(Table58[[#This Row],[GENDER]]="M","Hombre","Mujer")</f>
        <v>Mujer</v>
      </c>
      <c r="U3014" t="str">
        <f>_xlfn.CONCAT(Table58[[#This Row],[STATE]]," ", Table58[[#This Row],[DOMAIN]])</f>
        <v>WA S2</v>
      </c>
      <c r="V3014" s="2">
        <f t="shared" ca="1" si="142"/>
        <v>45915</v>
      </c>
      <c r="W3014" s="3">
        <f t="shared" ca="1" si="143"/>
        <v>45915.408431249998</v>
      </c>
      <c r="X3014">
        <f>ROUND(Table58[[#This Row],[AVGGIFT]],1)</f>
        <v>21.7</v>
      </c>
    </row>
    <row r="3015" spans="1:24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  <c r="N3015">
        <f>VLOOKUP(Table58[[#This Row],[CONTROLN]],vlookup_table[],2,FALSE)</f>
        <v>1</v>
      </c>
      <c r="O3015">
        <f>VLOOKUP(Table58[[#This Row],[CONTROLN]],vlookup_table[],4,FALSE)</f>
        <v>2403</v>
      </c>
      <c r="P3015" t="str">
        <f>VLOOKUP(Table58[[#This Row],[CONTROLN]],vlookup_table[],5,FALSE)</f>
        <v>S2</v>
      </c>
      <c r="Q3015">
        <f>VLOOKUP(Table58[[#This Row],[CONTROLN]],vlookup_table[],7,FALSE)</f>
        <v>10</v>
      </c>
      <c r="R3015">
        <f t="shared" si="141"/>
        <v>73</v>
      </c>
      <c r="S30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15" t="str">
        <f>IF(Table58[[#This Row],[GENDER]]="M","Hombre","Mujer")</f>
        <v>Hombre</v>
      </c>
      <c r="U3015" t="str">
        <f>_xlfn.CONCAT(Table58[[#This Row],[STATE]]," ", Table58[[#This Row],[DOMAIN]])</f>
        <v>OR S2</v>
      </c>
      <c r="V3015" s="2">
        <f t="shared" ca="1" si="142"/>
        <v>45915</v>
      </c>
      <c r="W3015" s="3">
        <f t="shared" ca="1" si="143"/>
        <v>45915.408431249998</v>
      </c>
      <c r="X3015">
        <f>ROUND(Table58[[#This Row],[AVGGIFT]],1)</f>
        <v>7.5</v>
      </c>
    </row>
    <row r="3016" spans="1:24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  <c r="N3016">
        <f>VLOOKUP(Table58[[#This Row],[CONTROLN]],vlookup_table[],2,FALSE)</f>
        <v>0</v>
      </c>
      <c r="O3016">
        <f>VLOOKUP(Table58[[#This Row],[CONTROLN]],vlookup_table[],4,FALSE)</f>
        <v>5101</v>
      </c>
      <c r="P3016" t="str">
        <f>VLOOKUP(Table58[[#This Row],[CONTROLN]],vlookup_table[],5,FALSE)</f>
        <v>C1</v>
      </c>
      <c r="Q3016">
        <f>VLOOKUP(Table58[[#This Row],[CONTROLN]],vlookup_table[],7,FALSE)</f>
        <v>10</v>
      </c>
      <c r="R3016">
        <f t="shared" si="141"/>
        <v>46</v>
      </c>
      <c r="S30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16" t="str">
        <f>IF(Table58[[#This Row],[GENDER]]="M","Hombre","Mujer")</f>
        <v>Mujer</v>
      </c>
      <c r="U3016" t="str">
        <f>_xlfn.CONCAT(Table58[[#This Row],[STATE]]," ", Table58[[#This Row],[DOMAIN]])</f>
        <v>TX C1</v>
      </c>
      <c r="V3016" s="2">
        <f t="shared" ca="1" si="142"/>
        <v>45915</v>
      </c>
      <c r="W3016" s="3">
        <f t="shared" ca="1" si="143"/>
        <v>45915.408431249998</v>
      </c>
      <c r="X3016">
        <f>ROUND(Table58[[#This Row],[AVGGIFT]],1)</f>
        <v>7.8</v>
      </c>
    </row>
    <row r="3017" spans="1:24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  <c r="N3017">
        <f>VLOOKUP(Table58[[#This Row],[CONTROLN]],vlookup_table[],2,FALSE)</f>
        <v>2</v>
      </c>
      <c r="O3017">
        <f>VLOOKUP(Table58[[#This Row],[CONTROLN]],vlookup_table[],4,FALSE)</f>
        <v>2101</v>
      </c>
      <c r="P3017" t="str">
        <f>VLOOKUP(Table58[[#This Row],[CONTROLN]],vlookup_table[],5,FALSE)</f>
        <v>C1</v>
      </c>
      <c r="Q3017">
        <f>VLOOKUP(Table58[[#This Row],[CONTROLN]],vlookup_table[],7,FALSE)</f>
        <v>5</v>
      </c>
      <c r="R3017">
        <f t="shared" si="141"/>
        <v>76</v>
      </c>
      <c r="S30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17" t="str">
        <f>IF(Table58[[#This Row],[GENDER]]="M","Hombre","Mujer")</f>
        <v>Hombre</v>
      </c>
      <c r="U3017" t="str">
        <f>_xlfn.CONCAT(Table58[[#This Row],[STATE]]," ", Table58[[#This Row],[DOMAIN]])</f>
        <v>SC C1</v>
      </c>
      <c r="V3017" s="2">
        <f t="shared" ca="1" si="142"/>
        <v>45915</v>
      </c>
      <c r="W3017" s="3">
        <f t="shared" ca="1" si="143"/>
        <v>45915.408431249998</v>
      </c>
      <c r="X3017">
        <f>ROUND(Table58[[#This Row],[AVGGIFT]],1)</f>
        <v>4.3</v>
      </c>
    </row>
    <row r="3018" spans="1:24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  <c r="N3018">
        <f>VLOOKUP(Table58[[#This Row],[CONTROLN]],vlookup_table[],2,FALSE)</f>
        <v>3</v>
      </c>
      <c r="O3018">
        <f>VLOOKUP(Table58[[#This Row],[CONTROLN]],vlookup_table[],4,FALSE)</f>
        <v>6201</v>
      </c>
      <c r="P3018" t="str">
        <f>VLOOKUP(Table58[[#This Row],[CONTROLN]],vlookup_table[],5,FALSE)</f>
        <v>T2</v>
      </c>
      <c r="Q3018">
        <f>VLOOKUP(Table58[[#This Row],[CONTROLN]],vlookup_table[],7,FALSE)</f>
        <v>15</v>
      </c>
      <c r="R3018">
        <f t="shared" si="141"/>
        <v>35</v>
      </c>
      <c r="S30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18" t="str">
        <f>IF(Table58[[#This Row],[GENDER]]="M","Hombre","Mujer")</f>
        <v>Mujer</v>
      </c>
      <c r="U3018" t="str">
        <f>_xlfn.CONCAT(Table58[[#This Row],[STATE]]," ", Table58[[#This Row],[DOMAIN]])</f>
        <v>FL T2</v>
      </c>
      <c r="V3018" s="2">
        <f t="shared" ca="1" si="142"/>
        <v>45915</v>
      </c>
      <c r="W3018" s="3">
        <f t="shared" ca="1" si="143"/>
        <v>45915.408431249998</v>
      </c>
      <c r="X3018">
        <f>ROUND(Table58[[#This Row],[AVGGIFT]],1)</f>
        <v>10</v>
      </c>
    </row>
    <row r="3019" spans="1:24" x14ac:dyDescent="0.35">
      <c r="A3019">
        <v>179863</v>
      </c>
      <c r="B3019" t="s">
        <v>41</v>
      </c>
      <c r="C3019" t="s">
        <v>14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  <c r="N3019">
        <f>VLOOKUP(Table58[[#This Row],[CONTROLN]],vlookup_table[],2,FALSE)</f>
        <v>1</v>
      </c>
      <c r="O3019">
        <f>VLOOKUP(Table58[[#This Row],[CONTROLN]],vlookup_table[],4,FALSE)</f>
        <v>4702</v>
      </c>
      <c r="P3019" t="str">
        <f>VLOOKUP(Table58[[#This Row],[CONTROLN]],vlookup_table[],5,FALSE)</f>
        <v>U1</v>
      </c>
      <c r="Q3019">
        <f>VLOOKUP(Table58[[#This Row],[CONTROLN]],vlookup_table[],7,FALSE)</f>
        <v>10</v>
      </c>
      <c r="R3019">
        <f t="shared" si="141"/>
        <v>50</v>
      </c>
      <c r="S30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19" t="str">
        <f>IF(Table58[[#This Row],[GENDER]]="M","Hombre","Mujer")</f>
        <v>Hombre</v>
      </c>
      <c r="U3019" t="str">
        <f>_xlfn.CONCAT(Table58[[#This Row],[STATE]]," ", Table58[[#This Row],[DOMAIN]])</f>
        <v>WA U1</v>
      </c>
      <c r="V3019" s="2">
        <f t="shared" ca="1" si="142"/>
        <v>45915</v>
      </c>
      <c r="W3019" s="3">
        <f t="shared" ca="1" si="143"/>
        <v>45915.408431249998</v>
      </c>
      <c r="X3019">
        <f>ROUND(Table58[[#This Row],[AVGGIFT]],1)</f>
        <v>9.1999999999999993</v>
      </c>
    </row>
    <row r="3020" spans="1:24" x14ac:dyDescent="0.35">
      <c r="A3020">
        <v>87395</v>
      </c>
      <c r="B3020" t="s">
        <v>35</v>
      </c>
      <c r="C3020" t="s">
        <v>17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  <c r="N3020">
        <f>VLOOKUP(Table58[[#This Row],[CONTROLN]],vlookup_table[],2,FALSE)</f>
        <v>0</v>
      </c>
      <c r="O3020">
        <f>VLOOKUP(Table58[[#This Row],[CONTROLN]],vlookup_table[],4,FALSE)</f>
        <v>1701</v>
      </c>
      <c r="P3020" t="str">
        <f>VLOOKUP(Table58[[#This Row],[CONTROLN]],vlookup_table[],5,FALSE)</f>
        <v>R1</v>
      </c>
      <c r="Q3020">
        <f>VLOOKUP(Table58[[#This Row],[CONTROLN]],vlookup_table[],7,FALSE)</f>
        <v>20</v>
      </c>
      <c r="R3020">
        <f t="shared" si="141"/>
        <v>80</v>
      </c>
      <c r="S30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20" t="str">
        <f>IF(Table58[[#This Row],[GENDER]]="M","Hombre","Mujer")</f>
        <v>Mujer</v>
      </c>
      <c r="U3020" t="str">
        <f>_xlfn.CONCAT(Table58[[#This Row],[STATE]]," ", Table58[[#This Row],[DOMAIN]])</f>
        <v>MT R1</v>
      </c>
      <c r="V3020" s="2">
        <f t="shared" ca="1" si="142"/>
        <v>45915</v>
      </c>
      <c r="W3020" s="3">
        <f t="shared" ca="1" si="143"/>
        <v>45915.408431249998</v>
      </c>
      <c r="X3020">
        <f>ROUND(Table58[[#This Row],[AVGGIFT]],1)</f>
        <v>15.1</v>
      </c>
    </row>
    <row r="3021" spans="1:24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  <c r="N3021">
        <f>VLOOKUP(Table58[[#This Row],[CONTROLN]],vlookup_table[],2,FALSE)</f>
        <v>28</v>
      </c>
      <c r="O3021">
        <f>VLOOKUP(Table58[[#This Row],[CONTROLN]],vlookup_table[],4,FALSE)</f>
        <v>0</v>
      </c>
      <c r="P3021" t="str">
        <f>VLOOKUP(Table58[[#This Row],[CONTROLN]],vlookup_table[],5,FALSE)</f>
        <v>T3</v>
      </c>
      <c r="Q3021">
        <f>VLOOKUP(Table58[[#This Row],[CONTROLN]],vlookup_table[],7,FALSE)</f>
        <v>11</v>
      </c>
      <c r="R3021" t="str">
        <f t="shared" si="141"/>
        <v/>
      </c>
      <c r="S30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21" t="str">
        <f>IF(Table58[[#This Row],[GENDER]]="M","Hombre","Mujer")</f>
        <v>Mujer</v>
      </c>
      <c r="U3021" t="str">
        <f>_xlfn.CONCAT(Table58[[#This Row],[STATE]]," ", Table58[[#This Row],[DOMAIN]])</f>
        <v>ND T3</v>
      </c>
      <c r="V3021" s="2">
        <f t="shared" ca="1" si="142"/>
        <v>45915</v>
      </c>
      <c r="W3021" s="3">
        <f t="shared" ca="1" si="143"/>
        <v>45915.408431249998</v>
      </c>
      <c r="X3021">
        <f>ROUND(Table58[[#This Row],[AVGGIFT]],1)</f>
        <v>10.7</v>
      </c>
    </row>
    <row r="3022" spans="1:24" x14ac:dyDescent="0.35">
      <c r="A3022">
        <v>25214</v>
      </c>
      <c r="B3022" t="s">
        <v>18</v>
      </c>
      <c r="C3022" t="s">
        <v>17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  <c r="N3022">
        <f>VLOOKUP(Table58[[#This Row],[CONTROLN]],vlookup_table[],2,FALSE)</f>
        <v>28</v>
      </c>
      <c r="O3022">
        <f>VLOOKUP(Table58[[#This Row],[CONTROLN]],vlookup_table[],4,FALSE)</f>
        <v>5111</v>
      </c>
      <c r="P3022" t="str">
        <f>VLOOKUP(Table58[[#This Row],[CONTROLN]],vlookup_table[],5,FALSE)</f>
        <v>T1</v>
      </c>
      <c r="Q3022">
        <f>VLOOKUP(Table58[[#This Row],[CONTROLN]],vlookup_table[],7,FALSE)</f>
        <v>25</v>
      </c>
      <c r="R3022">
        <f t="shared" si="141"/>
        <v>45</v>
      </c>
      <c r="S30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22" t="str">
        <f>IF(Table58[[#This Row],[GENDER]]="M","Hombre","Mujer")</f>
        <v>Mujer</v>
      </c>
      <c r="U3022" t="str">
        <f>_xlfn.CONCAT(Table58[[#This Row],[STATE]]," ", Table58[[#This Row],[DOMAIN]])</f>
        <v>NC T1</v>
      </c>
      <c r="V3022" s="2">
        <f t="shared" ca="1" si="142"/>
        <v>45915</v>
      </c>
      <c r="W3022" s="3">
        <f t="shared" ca="1" si="143"/>
        <v>45915.408431249998</v>
      </c>
      <c r="X3022">
        <f>ROUND(Table58[[#This Row],[AVGGIFT]],1)</f>
        <v>12</v>
      </c>
    </row>
    <row r="3023" spans="1:24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  <c r="N3023">
        <f>VLOOKUP(Table58[[#This Row],[CONTROLN]],vlookup_table[],2,FALSE)</f>
        <v>0</v>
      </c>
      <c r="O3023">
        <f>VLOOKUP(Table58[[#This Row],[CONTROLN]],vlookup_table[],4,FALSE)</f>
        <v>2310</v>
      </c>
      <c r="P3023" t="str">
        <f>VLOOKUP(Table58[[#This Row],[CONTROLN]],vlookup_table[],5,FALSE)</f>
        <v>S1</v>
      </c>
      <c r="Q3023">
        <f>VLOOKUP(Table58[[#This Row],[CONTROLN]],vlookup_table[],7,FALSE)</f>
        <v>12</v>
      </c>
      <c r="R3023">
        <f t="shared" si="141"/>
        <v>73</v>
      </c>
      <c r="S30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23" t="str">
        <f>IF(Table58[[#This Row],[GENDER]]="M","Hombre","Mujer")</f>
        <v>Mujer</v>
      </c>
      <c r="U3023" t="str">
        <f>_xlfn.CONCAT(Table58[[#This Row],[STATE]]," ", Table58[[#This Row],[DOMAIN]])</f>
        <v>WI S1</v>
      </c>
      <c r="V3023" s="2">
        <f t="shared" ca="1" si="142"/>
        <v>45915</v>
      </c>
      <c r="W3023" s="3">
        <f t="shared" ca="1" si="143"/>
        <v>45915.408431249998</v>
      </c>
      <c r="X3023">
        <f>ROUND(Table58[[#This Row],[AVGGIFT]],1)</f>
        <v>9.9</v>
      </c>
    </row>
    <row r="3024" spans="1:24" x14ac:dyDescent="0.35">
      <c r="A3024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  <c r="N3024">
        <f>VLOOKUP(Table58[[#This Row],[CONTROLN]],vlookup_table[],2,FALSE)</f>
        <v>1</v>
      </c>
      <c r="O3024">
        <f>VLOOKUP(Table58[[#This Row],[CONTROLN]],vlookup_table[],4,FALSE)</f>
        <v>2511</v>
      </c>
      <c r="P3024" t="str">
        <f>VLOOKUP(Table58[[#This Row],[CONTROLN]],vlookup_table[],5,FALSE)</f>
        <v>C2</v>
      </c>
      <c r="Q3024">
        <f>VLOOKUP(Table58[[#This Row],[CONTROLN]],vlookup_table[],7,FALSE)</f>
        <v>20</v>
      </c>
      <c r="R3024">
        <f t="shared" si="141"/>
        <v>71</v>
      </c>
      <c r="S30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24" t="str">
        <f>IF(Table58[[#This Row],[GENDER]]="M","Hombre","Mujer")</f>
        <v>Hombre</v>
      </c>
      <c r="U3024" t="str">
        <f>_xlfn.CONCAT(Table58[[#This Row],[STATE]]," ", Table58[[#This Row],[DOMAIN]])</f>
        <v>CA C2</v>
      </c>
      <c r="V3024" s="2">
        <f t="shared" ca="1" si="142"/>
        <v>45915</v>
      </c>
      <c r="W3024" s="3">
        <f t="shared" ca="1" si="143"/>
        <v>45915.408431249998</v>
      </c>
      <c r="X3024">
        <f>ROUND(Table58[[#This Row],[AVGGIFT]],1)</f>
        <v>16.100000000000001</v>
      </c>
    </row>
    <row r="3025" spans="1:24" x14ac:dyDescent="0.35">
      <c r="A3025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  <c r="N3025">
        <f>VLOOKUP(Table58[[#This Row],[CONTROLN]],vlookup_table[],2,FALSE)</f>
        <v>2</v>
      </c>
      <c r="O3025">
        <f>VLOOKUP(Table58[[#This Row],[CONTROLN]],vlookup_table[],4,FALSE)</f>
        <v>3001</v>
      </c>
      <c r="P3025" t="str">
        <f>VLOOKUP(Table58[[#This Row],[CONTROLN]],vlookup_table[],5,FALSE)</f>
        <v>T2</v>
      </c>
      <c r="Q3025">
        <f>VLOOKUP(Table58[[#This Row],[CONTROLN]],vlookup_table[],7,FALSE)</f>
        <v>12</v>
      </c>
      <c r="R3025">
        <f t="shared" si="141"/>
        <v>67</v>
      </c>
      <c r="S30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25" t="str">
        <f>IF(Table58[[#This Row],[GENDER]]="M","Hombre","Mujer")</f>
        <v>Mujer</v>
      </c>
      <c r="U3025" t="str">
        <f>_xlfn.CONCAT(Table58[[#This Row],[STATE]]," ", Table58[[#This Row],[DOMAIN]])</f>
        <v>WV T2</v>
      </c>
      <c r="V3025" s="2">
        <f t="shared" ca="1" si="142"/>
        <v>45915</v>
      </c>
      <c r="W3025" s="3">
        <f t="shared" ca="1" si="143"/>
        <v>45915.408431249998</v>
      </c>
      <c r="X3025">
        <f>ROUND(Table58[[#This Row],[AVGGIFT]],1)</f>
        <v>6.1</v>
      </c>
    </row>
    <row r="3026" spans="1:24" x14ac:dyDescent="0.35">
      <c r="A3026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  <c r="N3026">
        <f>VLOOKUP(Table58[[#This Row],[CONTROLN]],vlookup_table[],2,FALSE)</f>
        <v>1</v>
      </c>
      <c r="O3026">
        <f>VLOOKUP(Table58[[#This Row],[CONTROLN]],vlookup_table[],4,FALSE)</f>
        <v>5501</v>
      </c>
      <c r="P3026" t="str">
        <f>VLOOKUP(Table58[[#This Row],[CONTROLN]],vlookup_table[],5,FALSE)</f>
        <v>R2</v>
      </c>
      <c r="Q3026">
        <f>VLOOKUP(Table58[[#This Row],[CONTROLN]],vlookup_table[],7,FALSE)</f>
        <v>10</v>
      </c>
      <c r="R3026">
        <f t="shared" si="141"/>
        <v>42</v>
      </c>
      <c r="S30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26" t="str">
        <f>IF(Table58[[#This Row],[GENDER]]="M","Hombre","Mujer")</f>
        <v>Hombre</v>
      </c>
      <c r="U3026" t="str">
        <f>_xlfn.CONCAT(Table58[[#This Row],[STATE]]," ", Table58[[#This Row],[DOMAIN]])</f>
        <v>MO R2</v>
      </c>
      <c r="V3026" s="2">
        <f t="shared" ca="1" si="142"/>
        <v>45915</v>
      </c>
      <c r="W3026" s="3">
        <f t="shared" ca="1" si="143"/>
        <v>45915.408431249998</v>
      </c>
      <c r="X3026">
        <f>ROUND(Table58[[#This Row],[AVGGIFT]],1)</f>
        <v>5.8</v>
      </c>
    </row>
    <row r="3027" spans="1:24" x14ac:dyDescent="0.35">
      <c r="A3027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  <c r="N3027">
        <f>VLOOKUP(Table58[[#This Row],[CONTROLN]],vlookup_table[],2,FALSE)</f>
        <v>1</v>
      </c>
      <c r="O3027">
        <f>VLOOKUP(Table58[[#This Row],[CONTROLN]],vlookup_table[],4,FALSE)</f>
        <v>1512</v>
      </c>
      <c r="P3027" t="str">
        <f>VLOOKUP(Table58[[#This Row],[CONTROLN]],vlookup_table[],5,FALSE)</f>
        <v>R3</v>
      </c>
      <c r="Q3027">
        <f>VLOOKUP(Table58[[#This Row],[CONTROLN]],vlookup_table[],7,FALSE)</f>
        <v>15</v>
      </c>
      <c r="R3027">
        <f t="shared" si="141"/>
        <v>81</v>
      </c>
      <c r="S30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27" t="str">
        <f>IF(Table58[[#This Row],[GENDER]]="M","Hombre","Mujer")</f>
        <v>Mujer</v>
      </c>
      <c r="U3027" t="str">
        <f>_xlfn.CONCAT(Table58[[#This Row],[STATE]]," ", Table58[[#This Row],[DOMAIN]])</f>
        <v>CA R3</v>
      </c>
      <c r="V3027" s="2">
        <f t="shared" ca="1" si="142"/>
        <v>45915</v>
      </c>
      <c r="W3027" s="3">
        <f t="shared" ca="1" si="143"/>
        <v>45915.408431249998</v>
      </c>
      <c r="X3027">
        <f>ROUND(Table58[[#This Row],[AVGGIFT]],1)</f>
        <v>11.7</v>
      </c>
    </row>
    <row r="3028" spans="1:24" x14ac:dyDescent="0.35">
      <c r="A3028">
        <v>179143</v>
      </c>
      <c r="B3028" t="s">
        <v>41</v>
      </c>
      <c r="C3028" t="s">
        <v>14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  <c r="N3028">
        <f>VLOOKUP(Table58[[#This Row],[CONTROLN]],vlookup_table[],2,FALSE)</f>
        <v>1</v>
      </c>
      <c r="O3028">
        <f>VLOOKUP(Table58[[#This Row],[CONTROLN]],vlookup_table[],4,FALSE)</f>
        <v>3709</v>
      </c>
      <c r="P3028" t="str">
        <f>VLOOKUP(Table58[[#This Row],[CONTROLN]],vlookup_table[],5,FALSE)</f>
        <v>T1</v>
      </c>
      <c r="Q3028">
        <f>VLOOKUP(Table58[[#This Row],[CONTROLN]],vlookup_table[],7,FALSE)</f>
        <v>25</v>
      </c>
      <c r="R3028">
        <f t="shared" si="141"/>
        <v>59</v>
      </c>
      <c r="S30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28" t="str">
        <f>IF(Table58[[#This Row],[GENDER]]="M","Hombre","Mujer")</f>
        <v>Hombre</v>
      </c>
      <c r="U3028" t="str">
        <f>_xlfn.CONCAT(Table58[[#This Row],[STATE]]," ", Table58[[#This Row],[DOMAIN]])</f>
        <v>WA T1</v>
      </c>
      <c r="V3028" s="2">
        <f t="shared" ca="1" si="142"/>
        <v>45915</v>
      </c>
      <c r="W3028" s="3">
        <f t="shared" ca="1" si="143"/>
        <v>45915.408431249998</v>
      </c>
      <c r="X3028">
        <f>ROUND(Table58[[#This Row],[AVGGIFT]],1)</f>
        <v>23.9</v>
      </c>
    </row>
    <row r="3029" spans="1:24" x14ac:dyDescent="0.35">
      <c r="A3029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  <c r="N3029">
        <f>VLOOKUP(Table58[[#This Row],[CONTROLN]],vlookup_table[],2,FALSE)</f>
        <v>1</v>
      </c>
      <c r="O3029">
        <f>VLOOKUP(Table58[[#This Row],[CONTROLN]],vlookup_table[],4,FALSE)</f>
        <v>0</v>
      </c>
      <c r="P3029" t="str">
        <f>VLOOKUP(Table58[[#This Row],[CONTROLN]],vlookup_table[],5,FALSE)</f>
        <v>U3</v>
      </c>
      <c r="Q3029">
        <f>VLOOKUP(Table58[[#This Row],[CONTROLN]],vlookup_table[],7,FALSE)</f>
        <v>15</v>
      </c>
      <c r="R3029" t="str">
        <f t="shared" si="141"/>
        <v/>
      </c>
      <c r="S30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29" t="str">
        <f>IF(Table58[[#This Row],[GENDER]]="M","Hombre","Mujer")</f>
        <v>Hombre</v>
      </c>
      <c r="U3029" t="str">
        <f>_xlfn.CONCAT(Table58[[#This Row],[STATE]]," ", Table58[[#This Row],[DOMAIN]])</f>
        <v>CA U3</v>
      </c>
      <c r="V3029" s="2">
        <f t="shared" ca="1" si="142"/>
        <v>45915</v>
      </c>
      <c r="W3029" s="3">
        <f t="shared" ca="1" si="143"/>
        <v>45915.408431249998</v>
      </c>
      <c r="X3029">
        <f>ROUND(Table58[[#This Row],[AVGGIFT]],1)</f>
        <v>7.6</v>
      </c>
    </row>
    <row r="3030" spans="1:24" x14ac:dyDescent="0.35">
      <c r="A3030">
        <v>135983</v>
      </c>
      <c r="B3030" t="s">
        <v>56</v>
      </c>
      <c r="C3030" t="s">
        <v>109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  <c r="N3030">
        <f>VLOOKUP(Table58[[#This Row],[CONTROLN]],vlookup_table[],2,FALSE)</f>
        <v>1</v>
      </c>
      <c r="O3030">
        <f>VLOOKUP(Table58[[#This Row],[CONTROLN]],vlookup_table[],4,FALSE)</f>
        <v>3201</v>
      </c>
      <c r="P3030" t="str">
        <f>VLOOKUP(Table58[[#This Row],[CONTROLN]],vlookup_table[],5,FALSE)</f>
        <v>C3</v>
      </c>
      <c r="Q3030">
        <f>VLOOKUP(Table58[[#This Row],[CONTROLN]],vlookup_table[],7,FALSE)</f>
        <v>7</v>
      </c>
      <c r="R3030">
        <f t="shared" si="141"/>
        <v>65</v>
      </c>
      <c r="S30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0" t="str">
        <f>IF(Table58[[#This Row],[GENDER]]="M","Hombre","Mujer")</f>
        <v>Mujer</v>
      </c>
      <c r="U3030" t="str">
        <f>_xlfn.CONCAT(Table58[[#This Row],[STATE]]," ", Table58[[#This Row],[DOMAIN]])</f>
        <v>AZ C3</v>
      </c>
      <c r="V3030" s="2">
        <f t="shared" ca="1" si="142"/>
        <v>45915</v>
      </c>
      <c r="W3030" s="3">
        <f t="shared" ca="1" si="143"/>
        <v>45915.408431249998</v>
      </c>
      <c r="X3030">
        <f>ROUND(Table58[[#This Row],[AVGGIFT]],1)</f>
        <v>4.7</v>
      </c>
    </row>
    <row r="3031" spans="1:24" x14ac:dyDescent="0.35">
      <c r="A303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  <c r="N3031">
        <f>VLOOKUP(Table58[[#This Row],[CONTROLN]],vlookup_table[],2,FALSE)</f>
        <v>0</v>
      </c>
      <c r="O3031">
        <f>VLOOKUP(Table58[[#This Row],[CONTROLN]],vlookup_table[],4,FALSE)</f>
        <v>5009</v>
      </c>
      <c r="P3031" t="str">
        <f>VLOOKUP(Table58[[#This Row],[CONTROLN]],vlookup_table[],5,FALSE)</f>
        <v>R3</v>
      </c>
      <c r="Q3031">
        <f>VLOOKUP(Table58[[#This Row],[CONTROLN]],vlookup_table[],7,FALSE)</f>
        <v>10</v>
      </c>
      <c r="R3031">
        <f t="shared" si="141"/>
        <v>46</v>
      </c>
      <c r="S30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31" t="str">
        <f>IF(Table58[[#This Row],[GENDER]]="M","Hombre","Mujer")</f>
        <v>Mujer</v>
      </c>
      <c r="U3031" t="str">
        <f>_xlfn.CONCAT(Table58[[#This Row],[STATE]]," ", Table58[[#This Row],[DOMAIN]])</f>
        <v>SC R3</v>
      </c>
      <c r="V3031" s="2">
        <f t="shared" ca="1" si="142"/>
        <v>45915</v>
      </c>
      <c r="W3031" s="3">
        <f t="shared" ca="1" si="143"/>
        <v>45915.408431249998</v>
      </c>
      <c r="X3031">
        <f>ROUND(Table58[[#This Row],[AVGGIFT]],1)</f>
        <v>16</v>
      </c>
    </row>
    <row r="3032" spans="1:24" x14ac:dyDescent="0.35">
      <c r="A3032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  <c r="N3032">
        <f>VLOOKUP(Table58[[#This Row],[CONTROLN]],vlookup_table[],2,FALSE)</f>
        <v>0</v>
      </c>
      <c r="O3032">
        <f>VLOOKUP(Table58[[#This Row],[CONTROLN]],vlookup_table[],4,FALSE)</f>
        <v>1305</v>
      </c>
      <c r="P3032" t="str">
        <f>VLOOKUP(Table58[[#This Row],[CONTROLN]],vlookup_table[],5,FALSE)</f>
        <v>C2</v>
      </c>
      <c r="Q3032">
        <f>VLOOKUP(Table58[[#This Row],[CONTROLN]],vlookup_table[],7,FALSE)</f>
        <v>5</v>
      </c>
      <c r="R3032">
        <f t="shared" si="141"/>
        <v>84</v>
      </c>
      <c r="S30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2" t="str">
        <f>IF(Table58[[#This Row],[GENDER]]="M","Hombre","Mujer")</f>
        <v>Mujer</v>
      </c>
      <c r="U3032" t="str">
        <f>_xlfn.CONCAT(Table58[[#This Row],[STATE]]," ", Table58[[#This Row],[DOMAIN]])</f>
        <v>TX C2</v>
      </c>
      <c r="V3032" s="2">
        <f t="shared" ca="1" si="142"/>
        <v>45915</v>
      </c>
      <c r="W3032" s="3">
        <f t="shared" ca="1" si="143"/>
        <v>45915.408431249998</v>
      </c>
      <c r="X3032">
        <f>ROUND(Table58[[#This Row],[AVGGIFT]],1)</f>
        <v>5.9</v>
      </c>
    </row>
    <row r="3033" spans="1:24" x14ac:dyDescent="0.35">
      <c r="A3033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  <c r="N3033">
        <f>VLOOKUP(Table58[[#This Row],[CONTROLN]],vlookup_table[],2,FALSE)</f>
        <v>0</v>
      </c>
      <c r="O3033">
        <f>VLOOKUP(Table58[[#This Row],[CONTROLN]],vlookup_table[],4,FALSE)</f>
        <v>1710</v>
      </c>
      <c r="P3033" t="str">
        <f>VLOOKUP(Table58[[#This Row],[CONTROLN]],vlookup_table[],5,FALSE)</f>
        <v>R3</v>
      </c>
      <c r="Q3033">
        <f>VLOOKUP(Table58[[#This Row],[CONTROLN]],vlookup_table[],7,FALSE)</f>
        <v>10</v>
      </c>
      <c r="R3033">
        <f t="shared" si="141"/>
        <v>79</v>
      </c>
      <c r="S30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33" t="str">
        <f>IF(Table58[[#This Row],[GENDER]]="M","Hombre","Mujer")</f>
        <v>Mujer</v>
      </c>
      <c r="U3033" t="str">
        <f>_xlfn.CONCAT(Table58[[#This Row],[STATE]]," ", Table58[[#This Row],[DOMAIN]])</f>
        <v>WI R3</v>
      </c>
      <c r="V3033" s="2">
        <f t="shared" ca="1" si="142"/>
        <v>45915</v>
      </c>
      <c r="W3033" s="3">
        <f t="shared" ca="1" si="143"/>
        <v>45915.408431249998</v>
      </c>
      <c r="X3033">
        <f>ROUND(Table58[[#This Row],[AVGGIFT]],1)</f>
        <v>8.6999999999999993</v>
      </c>
    </row>
    <row r="3034" spans="1:24" x14ac:dyDescent="0.35">
      <c r="A3034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  <c r="N3034">
        <f>VLOOKUP(Table58[[#This Row],[CONTROLN]],vlookup_table[],2,FALSE)</f>
        <v>2</v>
      </c>
      <c r="O3034">
        <f>VLOOKUP(Table58[[#This Row],[CONTROLN]],vlookup_table[],4,FALSE)</f>
        <v>3209</v>
      </c>
      <c r="P3034" t="str">
        <f>VLOOKUP(Table58[[#This Row],[CONTROLN]],vlookup_table[],5,FALSE)</f>
        <v>C2</v>
      </c>
      <c r="Q3034">
        <f>VLOOKUP(Table58[[#This Row],[CONTROLN]],vlookup_table[],7,FALSE)</f>
        <v>7</v>
      </c>
      <c r="R3034">
        <f t="shared" si="141"/>
        <v>64</v>
      </c>
      <c r="S30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4" t="str">
        <f>IF(Table58[[#This Row],[GENDER]]="M","Hombre","Mujer")</f>
        <v>Mujer</v>
      </c>
      <c r="U3034" t="str">
        <f>_xlfn.CONCAT(Table58[[#This Row],[STATE]]," ", Table58[[#This Row],[DOMAIN]])</f>
        <v>MI C2</v>
      </c>
      <c r="V3034" s="2">
        <f t="shared" ca="1" si="142"/>
        <v>45915</v>
      </c>
      <c r="W3034" s="3">
        <f t="shared" ca="1" si="143"/>
        <v>45915.408431249998</v>
      </c>
      <c r="X3034">
        <f>ROUND(Table58[[#This Row],[AVGGIFT]],1)</f>
        <v>5.2</v>
      </c>
    </row>
    <row r="3035" spans="1:24" x14ac:dyDescent="0.35">
      <c r="A3035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  <c r="N3035">
        <f>VLOOKUP(Table58[[#This Row],[CONTROLN]],vlookup_table[],2,FALSE)</f>
        <v>1</v>
      </c>
      <c r="O3035">
        <f>VLOOKUP(Table58[[#This Row],[CONTROLN]],vlookup_table[],4,FALSE)</f>
        <v>1808</v>
      </c>
      <c r="P3035" t="str">
        <f>VLOOKUP(Table58[[#This Row],[CONTROLN]],vlookup_table[],5,FALSE)</f>
        <v>C1</v>
      </c>
      <c r="Q3035">
        <f>VLOOKUP(Table58[[#This Row],[CONTROLN]],vlookup_table[],7,FALSE)</f>
        <v>10</v>
      </c>
      <c r="R3035">
        <f t="shared" si="141"/>
        <v>78</v>
      </c>
      <c r="S30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5" t="str">
        <f>IF(Table58[[#This Row],[GENDER]]="M","Hombre","Mujer")</f>
        <v>Hombre</v>
      </c>
      <c r="U3035" t="str">
        <f>_xlfn.CONCAT(Table58[[#This Row],[STATE]]," ", Table58[[#This Row],[DOMAIN]])</f>
        <v>FL C1</v>
      </c>
      <c r="V3035" s="2">
        <f t="shared" ca="1" si="142"/>
        <v>45915</v>
      </c>
      <c r="W3035" s="3">
        <f t="shared" ca="1" si="143"/>
        <v>45915.408431249998</v>
      </c>
      <c r="X3035">
        <f>ROUND(Table58[[#This Row],[AVGGIFT]],1)</f>
        <v>6.1</v>
      </c>
    </row>
    <row r="3036" spans="1:24" x14ac:dyDescent="0.35">
      <c r="A3036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  <c r="N3036">
        <f>VLOOKUP(Table58[[#This Row],[CONTROLN]],vlookup_table[],2,FALSE)</f>
        <v>0</v>
      </c>
      <c r="O3036">
        <f>VLOOKUP(Table58[[#This Row],[CONTROLN]],vlookup_table[],4,FALSE)</f>
        <v>4801</v>
      </c>
      <c r="P3036" t="str">
        <f>VLOOKUP(Table58[[#This Row],[CONTROLN]],vlookup_table[],5,FALSE)</f>
        <v>C1</v>
      </c>
      <c r="Q3036">
        <f>VLOOKUP(Table58[[#This Row],[CONTROLN]],vlookup_table[],7,FALSE)</f>
        <v>3</v>
      </c>
      <c r="R3036">
        <f t="shared" si="141"/>
        <v>49</v>
      </c>
      <c r="S30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6" t="str">
        <f>IF(Table58[[#This Row],[GENDER]]="M","Hombre","Mujer")</f>
        <v>Hombre</v>
      </c>
      <c r="U3036" t="str">
        <f>_xlfn.CONCAT(Table58[[#This Row],[STATE]]," ", Table58[[#This Row],[DOMAIN]])</f>
        <v>NC C1</v>
      </c>
      <c r="V3036" s="2">
        <f t="shared" ca="1" si="142"/>
        <v>45915</v>
      </c>
      <c r="W3036" s="3">
        <f t="shared" ca="1" si="143"/>
        <v>45915.408431249998</v>
      </c>
      <c r="X3036">
        <f>ROUND(Table58[[#This Row],[AVGGIFT]],1)</f>
        <v>7.2</v>
      </c>
    </row>
    <row r="3037" spans="1:24" x14ac:dyDescent="0.35">
      <c r="A3037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  <c r="N3037">
        <f>VLOOKUP(Table58[[#This Row],[CONTROLN]],vlookup_table[],2,FALSE)</f>
        <v>2</v>
      </c>
      <c r="O3037">
        <f>VLOOKUP(Table58[[#This Row],[CONTROLN]],vlookup_table[],4,FALSE)</f>
        <v>1401</v>
      </c>
      <c r="P3037" t="str">
        <f>VLOOKUP(Table58[[#This Row],[CONTROLN]],vlookup_table[],5,FALSE)</f>
        <v>C2</v>
      </c>
      <c r="Q3037">
        <f>VLOOKUP(Table58[[#This Row],[CONTROLN]],vlookup_table[],7,FALSE)</f>
        <v>17</v>
      </c>
      <c r="R3037">
        <f t="shared" si="141"/>
        <v>83</v>
      </c>
      <c r="S30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37" t="str">
        <f>IF(Table58[[#This Row],[GENDER]]="M","Hombre","Mujer")</f>
        <v>Mujer</v>
      </c>
      <c r="U3037" t="str">
        <f>_xlfn.CONCAT(Table58[[#This Row],[STATE]]," ", Table58[[#This Row],[DOMAIN]])</f>
        <v>GA C2</v>
      </c>
      <c r="V3037" s="2">
        <f t="shared" ca="1" si="142"/>
        <v>45915</v>
      </c>
      <c r="W3037" s="3">
        <f t="shared" ca="1" si="143"/>
        <v>45915.408431249998</v>
      </c>
      <c r="X3037">
        <f>ROUND(Table58[[#This Row],[AVGGIFT]],1)</f>
        <v>10</v>
      </c>
    </row>
    <row r="3038" spans="1:24" x14ac:dyDescent="0.35">
      <c r="A3038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  <c r="N3038">
        <f>VLOOKUP(Table58[[#This Row],[CONTROLN]],vlookup_table[],2,FALSE)</f>
        <v>0</v>
      </c>
      <c r="O3038">
        <f>VLOOKUP(Table58[[#This Row],[CONTROLN]],vlookup_table[],4,FALSE)</f>
        <v>3401</v>
      </c>
      <c r="P3038" t="str">
        <f>VLOOKUP(Table58[[#This Row],[CONTROLN]],vlookup_table[],5,FALSE)</f>
        <v>U2</v>
      </c>
      <c r="Q3038">
        <f>VLOOKUP(Table58[[#This Row],[CONTROLN]],vlookup_table[],7,FALSE)</f>
        <v>20</v>
      </c>
      <c r="R3038">
        <f t="shared" si="141"/>
        <v>63</v>
      </c>
      <c r="S30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38" t="str">
        <f>IF(Table58[[#This Row],[GENDER]]="M","Hombre","Mujer")</f>
        <v>Mujer</v>
      </c>
      <c r="U3038" t="str">
        <f>_xlfn.CONCAT(Table58[[#This Row],[STATE]]," ", Table58[[#This Row],[DOMAIN]])</f>
        <v>FL U2</v>
      </c>
      <c r="V3038" s="2">
        <f t="shared" ca="1" si="142"/>
        <v>45915</v>
      </c>
      <c r="W3038" s="3">
        <f t="shared" ca="1" si="143"/>
        <v>45915.408431249998</v>
      </c>
      <c r="X3038">
        <f>ROUND(Table58[[#This Row],[AVGGIFT]],1)</f>
        <v>20</v>
      </c>
    </row>
    <row r="3039" spans="1:24" x14ac:dyDescent="0.35">
      <c r="A3039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  <c r="N3039">
        <f>VLOOKUP(Table58[[#This Row],[CONTROLN]],vlookup_table[],2,FALSE)</f>
        <v>0</v>
      </c>
      <c r="O3039">
        <f>VLOOKUP(Table58[[#This Row],[CONTROLN]],vlookup_table[],4,FALSE)</f>
        <v>5009</v>
      </c>
      <c r="P3039" t="str">
        <f>VLOOKUP(Table58[[#This Row],[CONTROLN]],vlookup_table[],5,FALSE)</f>
        <v>S2</v>
      </c>
      <c r="Q3039">
        <f>VLOOKUP(Table58[[#This Row],[CONTROLN]],vlookup_table[],7,FALSE)</f>
        <v>20</v>
      </c>
      <c r="R3039">
        <f t="shared" si="141"/>
        <v>46</v>
      </c>
      <c r="S30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39" t="str">
        <f>IF(Table58[[#This Row],[GENDER]]="M","Hombre","Mujer")</f>
        <v>Hombre</v>
      </c>
      <c r="U3039" t="str">
        <f>_xlfn.CONCAT(Table58[[#This Row],[STATE]]," ", Table58[[#This Row],[DOMAIN]])</f>
        <v>TX S2</v>
      </c>
      <c r="V3039" s="2">
        <f t="shared" ca="1" si="142"/>
        <v>45915</v>
      </c>
      <c r="W3039" s="3">
        <f t="shared" ca="1" si="143"/>
        <v>45915.408431249998</v>
      </c>
      <c r="X3039">
        <f>ROUND(Table58[[#This Row],[AVGGIFT]],1)</f>
        <v>4.8</v>
      </c>
    </row>
    <row r="3040" spans="1:24" x14ac:dyDescent="0.35">
      <c r="A3040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  <c r="N3040">
        <f>VLOOKUP(Table58[[#This Row],[CONTROLN]],vlookup_table[],2,FALSE)</f>
        <v>28</v>
      </c>
      <c r="O3040">
        <f>VLOOKUP(Table58[[#This Row],[CONTROLN]],vlookup_table[],4,FALSE)</f>
        <v>4801</v>
      </c>
      <c r="P3040" t="str">
        <f>VLOOKUP(Table58[[#This Row],[CONTROLN]],vlookup_table[],5,FALSE)</f>
        <v>C2</v>
      </c>
      <c r="Q3040">
        <f>VLOOKUP(Table58[[#This Row],[CONTROLN]],vlookup_table[],7,FALSE)</f>
        <v>20</v>
      </c>
      <c r="R3040">
        <f t="shared" si="141"/>
        <v>49</v>
      </c>
      <c r="S30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40" t="str">
        <f>IF(Table58[[#This Row],[GENDER]]="M","Hombre","Mujer")</f>
        <v>Mujer</v>
      </c>
      <c r="U3040" t="str">
        <f>_xlfn.CONCAT(Table58[[#This Row],[STATE]]," ", Table58[[#This Row],[DOMAIN]])</f>
        <v>WI C2</v>
      </c>
      <c r="V3040" s="2">
        <f t="shared" ca="1" si="142"/>
        <v>45915</v>
      </c>
      <c r="W3040" s="3">
        <f t="shared" ca="1" si="143"/>
        <v>45915.408431249998</v>
      </c>
      <c r="X3040">
        <f>ROUND(Table58[[#This Row],[AVGGIFT]],1)</f>
        <v>9.8000000000000007</v>
      </c>
    </row>
    <row r="3041" spans="1:24" x14ac:dyDescent="0.35">
      <c r="A304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  <c r="N3041">
        <f>VLOOKUP(Table58[[#This Row],[CONTROLN]],vlookup_table[],2,FALSE)</f>
        <v>1</v>
      </c>
      <c r="O3041">
        <f>VLOOKUP(Table58[[#This Row],[CONTROLN]],vlookup_table[],4,FALSE)</f>
        <v>2601</v>
      </c>
      <c r="P3041" t="str">
        <f>VLOOKUP(Table58[[#This Row],[CONTROLN]],vlookup_table[],5,FALSE)</f>
        <v>C1</v>
      </c>
      <c r="Q3041">
        <f>VLOOKUP(Table58[[#This Row],[CONTROLN]],vlookup_table[],7,FALSE)</f>
        <v>16</v>
      </c>
      <c r="R3041">
        <f t="shared" si="141"/>
        <v>71</v>
      </c>
      <c r="S30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41" t="str">
        <f>IF(Table58[[#This Row],[GENDER]]="M","Hombre","Mujer")</f>
        <v>Hombre</v>
      </c>
      <c r="U3041" t="str">
        <f>_xlfn.CONCAT(Table58[[#This Row],[STATE]]," ", Table58[[#This Row],[DOMAIN]])</f>
        <v>MO C1</v>
      </c>
      <c r="V3041" s="2">
        <f t="shared" ca="1" si="142"/>
        <v>45915</v>
      </c>
      <c r="W3041" s="3">
        <f t="shared" ca="1" si="143"/>
        <v>45915.408431249998</v>
      </c>
      <c r="X3041">
        <f>ROUND(Table58[[#This Row],[AVGGIFT]],1)</f>
        <v>9.6</v>
      </c>
    </row>
    <row r="3042" spans="1:24" x14ac:dyDescent="0.35">
      <c r="A3042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  <c r="N3042">
        <f>VLOOKUP(Table58[[#This Row],[CONTROLN]],vlookup_table[],2,FALSE)</f>
        <v>1</v>
      </c>
      <c r="O3042">
        <f>VLOOKUP(Table58[[#This Row],[CONTROLN]],vlookup_table[],4,FALSE)</f>
        <v>4201</v>
      </c>
      <c r="P3042" t="str">
        <f>VLOOKUP(Table58[[#This Row],[CONTROLN]],vlookup_table[],5,FALSE)</f>
        <v>T2</v>
      </c>
      <c r="Q3042">
        <f>VLOOKUP(Table58[[#This Row],[CONTROLN]],vlookup_table[],7,FALSE)</f>
        <v>5</v>
      </c>
      <c r="R3042">
        <f t="shared" si="141"/>
        <v>55</v>
      </c>
      <c r="S30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42" t="str">
        <f>IF(Table58[[#This Row],[GENDER]]="M","Hombre","Mujer")</f>
        <v>Hombre</v>
      </c>
      <c r="U3042" t="str">
        <f>_xlfn.CONCAT(Table58[[#This Row],[STATE]]," ", Table58[[#This Row],[DOMAIN]])</f>
        <v>CA T2</v>
      </c>
      <c r="V3042" s="2">
        <f t="shared" ca="1" si="142"/>
        <v>45915</v>
      </c>
      <c r="W3042" s="3">
        <f t="shared" ca="1" si="143"/>
        <v>45915.408431249998</v>
      </c>
      <c r="X3042">
        <f>ROUND(Table58[[#This Row],[AVGGIFT]],1)</f>
        <v>10</v>
      </c>
    </row>
    <row r="3043" spans="1:24" x14ac:dyDescent="0.35">
      <c r="A3043">
        <v>184549</v>
      </c>
      <c r="B3043" t="s">
        <v>71</v>
      </c>
      <c r="C3043" t="s">
        <v>14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  <c r="N3043">
        <f>VLOOKUP(Table58[[#This Row],[CONTROLN]],vlookup_table[],2,FALSE)</f>
        <v>0</v>
      </c>
      <c r="O3043">
        <f>VLOOKUP(Table58[[#This Row],[CONTROLN]],vlookup_table[],4,FALSE)</f>
        <v>4301</v>
      </c>
      <c r="P3043" t="str">
        <f>VLOOKUP(Table58[[#This Row],[CONTROLN]],vlookup_table[],5,FALSE)</f>
        <v>C2</v>
      </c>
      <c r="Q3043">
        <f>VLOOKUP(Table58[[#This Row],[CONTROLN]],vlookup_table[],7,FALSE)</f>
        <v>25</v>
      </c>
      <c r="R3043">
        <f t="shared" si="141"/>
        <v>54</v>
      </c>
      <c r="S30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43" t="str">
        <f>IF(Table58[[#This Row],[GENDER]]="M","Hombre","Mujer")</f>
        <v>Hombre</v>
      </c>
      <c r="U3043" t="str">
        <f>_xlfn.CONCAT(Table58[[#This Row],[STATE]]," ", Table58[[#This Row],[DOMAIN]])</f>
        <v>AK C2</v>
      </c>
      <c r="V3043" s="2">
        <f t="shared" ca="1" si="142"/>
        <v>45915</v>
      </c>
      <c r="W3043" s="3">
        <f t="shared" ca="1" si="143"/>
        <v>45915.408431249998</v>
      </c>
      <c r="X3043">
        <f>ROUND(Table58[[#This Row],[AVGGIFT]],1)</f>
        <v>20.8</v>
      </c>
    </row>
    <row r="3044" spans="1:24" x14ac:dyDescent="0.35">
      <c r="A3044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  <c r="N3044">
        <f>VLOOKUP(Table58[[#This Row],[CONTROLN]],vlookup_table[],2,FALSE)</f>
        <v>1</v>
      </c>
      <c r="O3044">
        <f>VLOOKUP(Table58[[#This Row],[CONTROLN]],vlookup_table[],4,FALSE)</f>
        <v>5601</v>
      </c>
      <c r="P3044" t="str">
        <f>VLOOKUP(Table58[[#This Row],[CONTROLN]],vlookup_table[],5,FALSE)</f>
        <v>S2</v>
      </c>
      <c r="Q3044">
        <f>VLOOKUP(Table58[[#This Row],[CONTROLN]],vlookup_table[],7,FALSE)</f>
        <v>30</v>
      </c>
      <c r="R3044">
        <f t="shared" si="141"/>
        <v>41</v>
      </c>
      <c r="S30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44" t="str">
        <f>IF(Table58[[#This Row],[GENDER]]="M","Hombre","Mujer")</f>
        <v>Hombre</v>
      </c>
      <c r="U3044" t="str">
        <f>_xlfn.CONCAT(Table58[[#This Row],[STATE]]," ", Table58[[#This Row],[DOMAIN]])</f>
        <v>CA S2</v>
      </c>
      <c r="V3044" s="2">
        <f t="shared" ca="1" si="142"/>
        <v>45915</v>
      </c>
      <c r="W3044" s="3">
        <f t="shared" ca="1" si="143"/>
        <v>45915.408431249998</v>
      </c>
      <c r="X3044">
        <f>ROUND(Table58[[#This Row],[AVGGIFT]],1)</f>
        <v>21.9</v>
      </c>
    </row>
    <row r="3045" spans="1:24" x14ac:dyDescent="0.35">
      <c r="A3045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  <c r="N3045">
        <f>VLOOKUP(Table58[[#This Row],[CONTROLN]],vlookup_table[],2,FALSE)</f>
        <v>0</v>
      </c>
      <c r="O3045">
        <f>VLOOKUP(Table58[[#This Row],[CONTROLN]],vlookup_table[],4,FALSE)</f>
        <v>1606</v>
      </c>
      <c r="P3045" t="str">
        <f>VLOOKUP(Table58[[#This Row],[CONTROLN]],vlookup_table[],5,FALSE)</f>
        <v>C3</v>
      </c>
      <c r="Q3045">
        <f>VLOOKUP(Table58[[#This Row],[CONTROLN]],vlookup_table[],7,FALSE)</f>
        <v>8</v>
      </c>
      <c r="R3045">
        <f t="shared" si="141"/>
        <v>81</v>
      </c>
      <c r="S30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45" t="str">
        <f>IF(Table58[[#This Row],[GENDER]]="M","Hombre","Mujer")</f>
        <v>Mujer</v>
      </c>
      <c r="U3045" t="str">
        <f>_xlfn.CONCAT(Table58[[#This Row],[STATE]]," ", Table58[[#This Row],[DOMAIN]])</f>
        <v>FL C3</v>
      </c>
      <c r="V3045" s="2">
        <f t="shared" ca="1" si="142"/>
        <v>45915</v>
      </c>
      <c r="W3045" s="3">
        <f t="shared" ca="1" si="143"/>
        <v>45915.408431249998</v>
      </c>
      <c r="X3045">
        <f>ROUND(Table58[[#This Row],[AVGGIFT]],1)</f>
        <v>6.5</v>
      </c>
    </row>
    <row r="3046" spans="1:24" x14ac:dyDescent="0.35">
      <c r="A3046">
        <v>14831</v>
      </c>
      <c r="B3046" t="s">
        <v>33</v>
      </c>
      <c r="C3046" t="s">
        <v>17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  <c r="N3046">
        <f>VLOOKUP(Table58[[#This Row],[CONTROLN]],vlookup_table[],2,FALSE)</f>
        <v>0</v>
      </c>
      <c r="O3046">
        <f>VLOOKUP(Table58[[#This Row],[CONTROLN]],vlookup_table[],4,FALSE)</f>
        <v>0</v>
      </c>
      <c r="P3046" t="str">
        <f>VLOOKUP(Table58[[#This Row],[CONTROLN]],vlookup_table[],5,FALSE)</f>
        <v>R3</v>
      </c>
      <c r="Q3046">
        <f>VLOOKUP(Table58[[#This Row],[CONTROLN]],vlookup_table[],7,FALSE)</f>
        <v>10</v>
      </c>
      <c r="R3046" t="str">
        <f t="shared" si="141"/>
        <v/>
      </c>
      <c r="S30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46" t="str">
        <f>IF(Table58[[#This Row],[GENDER]]="M","Hombre","Mujer")</f>
        <v>Mujer</v>
      </c>
      <c r="U3046" t="str">
        <f>_xlfn.CONCAT(Table58[[#This Row],[STATE]]," ", Table58[[#This Row],[DOMAIN]])</f>
        <v>AR R3</v>
      </c>
      <c r="V3046" s="2">
        <f t="shared" ca="1" si="142"/>
        <v>45915</v>
      </c>
      <c r="W3046" s="3">
        <f t="shared" ca="1" si="143"/>
        <v>45915.408431249998</v>
      </c>
      <c r="X3046">
        <f>ROUND(Table58[[#This Row],[AVGGIFT]],1)</f>
        <v>8.8000000000000007</v>
      </c>
    </row>
    <row r="3047" spans="1:24" x14ac:dyDescent="0.35">
      <c r="A3047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  <c r="N3047">
        <f>VLOOKUP(Table58[[#This Row],[CONTROLN]],vlookup_table[],2,FALSE)</f>
        <v>28</v>
      </c>
      <c r="O3047">
        <f>VLOOKUP(Table58[[#This Row],[CONTROLN]],vlookup_table[],4,FALSE)</f>
        <v>0</v>
      </c>
      <c r="P3047" t="str">
        <f>VLOOKUP(Table58[[#This Row],[CONTROLN]],vlookup_table[],5,FALSE)</f>
        <v>R2</v>
      </c>
      <c r="Q3047">
        <f>VLOOKUP(Table58[[#This Row],[CONTROLN]],vlookup_table[],7,FALSE)</f>
        <v>15</v>
      </c>
      <c r="R3047" t="str">
        <f t="shared" si="141"/>
        <v/>
      </c>
      <c r="S30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47" t="str">
        <f>IF(Table58[[#This Row],[GENDER]]="M","Hombre","Mujer")</f>
        <v>Mujer</v>
      </c>
      <c r="U3047" t="str">
        <f>_xlfn.CONCAT(Table58[[#This Row],[STATE]]," ", Table58[[#This Row],[DOMAIN]])</f>
        <v>CA R2</v>
      </c>
      <c r="V3047" s="2">
        <f t="shared" ca="1" si="142"/>
        <v>45915</v>
      </c>
      <c r="W3047" s="3">
        <f t="shared" ca="1" si="143"/>
        <v>45915.408431249998</v>
      </c>
      <c r="X3047">
        <f>ROUND(Table58[[#This Row],[AVGGIFT]],1)</f>
        <v>15</v>
      </c>
    </row>
    <row r="3048" spans="1:24" x14ac:dyDescent="0.35">
      <c r="A3048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  <c r="N3048">
        <f>VLOOKUP(Table58[[#This Row],[CONTROLN]],vlookup_table[],2,FALSE)</f>
        <v>2</v>
      </c>
      <c r="O3048">
        <f>VLOOKUP(Table58[[#This Row],[CONTROLN]],vlookup_table[],4,FALSE)</f>
        <v>1601</v>
      </c>
      <c r="P3048" t="str">
        <f>VLOOKUP(Table58[[#This Row],[CONTROLN]],vlookup_table[],5,FALSE)</f>
        <v>C1</v>
      </c>
      <c r="Q3048">
        <f>VLOOKUP(Table58[[#This Row],[CONTROLN]],vlookup_table[],7,FALSE)</f>
        <v>20</v>
      </c>
      <c r="R3048">
        <f t="shared" si="141"/>
        <v>81</v>
      </c>
      <c r="S30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48" t="str">
        <f>IF(Table58[[#This Row],[GENDER]]="M","Hombre","Mujer")</f>
        <v>Mujer</v>
      </c>
      <c r="U3048" t="str">
        <f>_xlfn.CONCAT(Table58[[#This Row],[STATE]]," ", Table58[[#This Row],[DOMAIN]])</f>
        <v>FL C1</v>
      </c>
      <c r="V3048" s="2">
        <f t="shared" ca="1" si="142"/>
        <v>45915</v>
      </c>
      <c r="W3048" s="3">
        <f t="shared" ca="1" si="143"/>
        <v>45915.408431249998</v>
      </c>
      <c r="X3048">
        <f>ROUND(Table58[[#This Row],[AVGGIFT]],1)</f>
        <v>12.7</v>
      </c>
    </row>
    <row r="3049" spans="1:24" x14ac:dyDescent="0.35">
      <c r="A3049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  <c r="N3049">
        <f>VLOOKUP(Table58[[#This Row],[CONTROLN]],vlookup_table[],2,FALSE)</f>
        <v>2</v>
      </c>
      <c r="O3049">
        <f>VLOOKUP(Table58[[#This Row],[CONTROLN]],vlookup_table[],4,FALSE)</f>
        <v>6101</v>
      </c>
      <c r="P3049" t="str">
        <f>VLOOKUP(Table58[[#This Row],[CONTROLN]],vlookup_table[],5,FALSE)</f>
        <v>S2</v>
      </c>
      <c r="Q3049">
        <f>VLOOKUP(Table58[[#This Row],[CONTROLN]],vlookup_table[],7,FALSE)</f>
        <v>50</v>
      </c>
      <c r="R3049">
        <f t="shared" si="141"/>
        <v>36</v>
      </c>
      <c r="S30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49" t="str">
        <f>IF(Table58[[#This Row],[GENDER]]="M","Hombre","Mujer")</f>
        <v>Mujer</v>
      </c>
      <c r="U3049" t="str">
        <f>_xlfn.CONCAT(Table58[[#This Row],[STATE]]," ", Table58[[#This Row],[DOMAIN]])</f>
        <v>FL S2</v>
      </c>
      <c r="V3049" s="2">
        <f t="shared" ca="1" si="142"/>
        <v>45915</v>
      </c>
      <c r="W3049" s="3">
        <f t="shared" ca="1" si="143"/>
        <v>45915.408431249998</v>
      </c>
      <c r="X3049">
        <f>ROUND(Table58[[#This Row],[AVGGIFT]],1)</f>
        <v>14.3</v>
      </c>
    </row>
    <row r="3050" spans="1:24" x14ac:dyDescent="0.35">
      <c r="A3050">
        <v>56120</v>
      </c>
      <c r="B3050" t="s">
        <v>63</v>
      </c>
      <c r="C3050" t="s">
        <v>17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  <c r="N3050">
        <f>VLOOKUP(Table58[[#This Row],[CONTROLN]],vlookup_table[],2,FALSE)</f>
        <v>0</v>
      </c>
      <c r="O3050">
        <f>VLOOKUP(Table58[[#This Row],[CONTROLN]],vlookup_table[],4,FALSE)</f>
        <v>0</v>
      </c>
      <c r="P3050" t="str">
        <f>VLOOKUP(Table58[[#This Row],[CONTROLN]],vlookup_table[],5,FALSE)</f>
        <v>T3</v>
      </c>
      <c r="Q3050">
        <f>VLOOKUP(Table58[[#This Row],[CONTROLN]],vlookup_table[],7,FALSE)</f>
        <v>15</v>
      </c>
      <c r="R3050" t="str">
        <f t="shared" si="141"/>
        <v/>
      </c>
      <c r="S30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50" t="str">
        <f>IF(Table58[[#This Row],[GENDER]]="M","Hombre","Mujer")</f>
        <v>Mujer</v>
      </c>
      <c r="U3050" t="str">
        <f>_xlfn.CONCAT(Table58[[#This Row],[STATE]]," ", Table58[[#This Row],[DOMAIN]])</f>
        <v>MS T3</v>
      </c>
      <c r="V3050" s="2">
        <f t="shared" ca="1" si="142"/>
        <v>45915</v>
      </c>
      <c r="W3050" s="3">
        <f t="shared" ca="1" si="143"/>
        <v>45915.408431249998</v>
      </c>
      <c r="X3050">
        <f>ROUND(Table58[[#This Row],[AVGGIFT]],1)</f>
        <v>6.6</v>
      </c>
    </row>
    <row r="3051" spans="1:24" x14ac:dyDescent="0.35">
      <c r="A3051">
        <v>15648</v>
      </c>
      <c r="B3051" t="s">
        <v>18</v>
      </c>
      <c r="C3051" t="s">
        <v>17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  <c r="N3051">
        <f>VLOOKUP(Table58[[#This Row],[CONTROLN]],vlookup_table[],2,FALSE)</f>
        <v>2</v>
      </c>
      <c r="O3051">
        <f>VLOOKUP(Table58[[#This Row],[CONTROLN]],vlookup_table[],4,FALSE)</f>
        <v>0</v>
      </c>
      <c r="P3051" t="str">
        <f>VLOOKUP(Table58[[#This Row],[CONTROLN]],vlookup_table[],5,FALSE)</f>
        <v>C2</v>
      </c>
      <c r="Q3051">
        <f>VLOOKUP(Table58[[#This Row],[CONTROLN]],vlookup_table[],7,FALSE)</f>
        <v>20</v>
      </c>
      <c r="R3051" t="str">
        <f t="shared" si="141"/>
        <v/>
      </c>
      <c r="S30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51" t="str">
        <f>IF(Table58[[#This Row],[GENDER]]="M","Hombre","Mujer")</f>
        <v>Mujer</v>
      </c>
      <c r="U3051" t="str">
        <f>_xlfn.CONCAT(Table58[[#This Row],[STATE]]," ", Table58[[#This Row],[DOMAIN]])</f>
        <v>NC C2</v>
      </c>
      <c r="V3051" s="2">
        <f t="shared" ca="1" si="142"/>
        <v>45915</v>
      </c>
      <c r="W3051" s="3">
        <f t="shared" ca="1" si="143"/>
        <v>45915.408431249998</v>
      </c>
      <c r="X3051">
        <f>ROUND(Table58[[#This Row],[AVGGIFT]],1)</f>
        <v>9</v>
      </c>
    </row>
    <row r="3052" spans="1:24" x14ac:dyDescent="0.35">
      <c r="A3052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  <c r="N3052">
        <f>VLOOKUP(Table58[[#This Row],[CONTROLN]],vlookup_table[],2,FALSE)</f>
        <v>2</v>
      </c>
      <c r="O3052">
        <f>VLOOKUP(Table58[[#This Row],[CONTROLN]],vlookup_table[],4,FALSE)</f>
        <v>2601</v>
      </c>
      <c r="P3052" t="str">
        <f>VLOOKUP(Table58[[#This Row],[CONTROLN]],vlookup_table[],5,FALSE)</f>
        <v>T1</v>
      </c>
      <c r="Q3052">
        <f>VLOOKUP(Table58[[#This Row],[CONTROLN]],vlookup_table[],7,FALSE)</f>
        <v>15</v>
      </c>
      <c r="R3052">
        <f t="shared" si="141"/>
        <v>71</v>
      </c>
      <c r="S30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52" t="str">
        <f>IF(Table58[[#This Row],[GENDER]]="M","Hombre","Mujer")</f>
        <v>Mujer</v>
      </c>
      <c r="U3052" t="str">
        <f>_xlfn.CONCAT(Table58[[#This Row],[STATE]]," ", Table58[[#This Row],[DOMAIN]])</f>
        <v>CA T1</v>
      </c>
      <c r="V3052" s="2">
        <f t="shared" ca="1" si="142"/>
        <v>45915</v>
      </c>
      <c r="W3052" s="3">
        <f t="shared" ca="1" si="143"/>
        <v>45915.408431249998</v>
      </c>
      <c r="X3052">
        <f>ROUND(Table58[[#This Row],[AVGGIFT]],1)</f>
        <v>12.1</v>
      </c>
    </row>
    <row r="3053" spans="1:24" x14ac:dyDescent="0.35">
      <c r="A3053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  <c r="N3053">
        <f>VLOOKUP(Table58[[#This Row],[CONTROLN]],vlookup_table[],2,FALSE)</f>
        <v>0</v>
      </c>
      <c r="O3053">
        <f>VLOOKUP(Table58[[#This Row],[CONTROLN]],vlookup_table[],4,FALSE)</f>
        <v>1708</v>
      </c>
      <c r="P3053" t="str">
        <f>VLOOKUP(Table58[[#This Row],[CONTROLN]],vlookup_table[],5,FALSE)</f>
        <v>S1</v>
      </c>
      <c r="Q3053">
        <f>VLOOKUP(Table58[[#This Row],[CONTROLN]],vlookup_table[],7,FALSE)</f>
        <v>20</v>
      </c>
      <c r="R3053">
        <f t="shared" si="141"/>
        <v>79</v>
      </c>
      <c r="S30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53" t="str">
        <f>IF(Table58[[#This Row],[GENDER]]="M","Hombre","Mujer")</f>
        <v>Mujer</v>
      </c>
      <c r="U3053" t="str">
        <f>_xlfn.CONCAT(Table58[[#This Row],[STATE]]," ", Table58[[#This Row],[DOMAIN]])</f>
        <v>CA S1</v>
      </c>
      <c r="V3053" s="2">
        <f t="shared" ca="1" si="142"/>
        <v>45915</v>
      </c>
      <c r="W3053" s="3">
        <f t="shared" ca="1" si="143"/>
        <v>45915.408431249998</v>
      </c>
      <c r="X3053">
        <f>ROUND(Table58[[#This Row],[AVGGIFT]],1)</f>
        <v>13.1</v>
      </c>
    </row>
    <row r="3054" spans="1:24" x14ac:dyDescent="0.35">
      <c r="A3054">
        <v>137971</v>
      </c>
      <c r="B3054" t="s">
        <v>56</v>
      </c>
      <c r="C3054" t="s">
        <v>17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  <c r="N3054">
        <f>VLOOKUP(Table58[[#This Row],[CONTROLN]],vlookup_table[],2,FALSE)</f>
        <v>0</v>
      </c>
      <c r="O3054">
        <f>VLOOKUP(Table58[[#This Row],[CONTROLN]],vlookup_table[],4,FALSE)</f>
        <v>2801</v>
      </c>
      <c r="P3054" t="str">
        <f>VLOOKUP(Table58[[#This Row],[CONTROLN]],vlookup_table[],5,FALSE)</f>
        <v>C3</v>
      </c>
      <c r="Q3054">
        <f>VLOOKUP(Table58[[#This Row],[CONTROLN]],vlookup_table[],7,FALSE)</f>
        <v>25</v>
      </c>
      <c r="R3054">
        <f t="shared" si="141"/>
        <v>69</v>
      </c>
      <c r="S30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54" t="str">
        <f>IF(Table58[[#This Row],[GENDER]]="M","Hombre","Mujer")</f>
        <v>Mujer</v>
      </c>
      <c r="U3054" t="str">
        <f>_xlfn.CONCAT(Table58[[#This Row],[STATE]]," ", Table58[[#This Row],[DOMAIN]])</f>
        <v>AZ C3</v>
      </c>
      <c r="V3054" s="2">
        <f t="shared" ca="1" si="142"/>
        <v>45915</v>
      </c>
      <c r="W3054" s="3">
        <f t="shared" ca="1" si="143"/>
        <v>45915.408431249998</v>
      </c>
      <c r="X3054">
        <f>ROUND(Table58[[#This Row],[AVGGIFT]],1)</f>
        <v>20</v>
      </c>
    </row>
    <row r="3055" spans="1:24" x14ac:dyDescent="0.35">
      <c r="A3055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  <c r="N3055">
        <f>VLOOKUP(Table58[[#This Row],[CONTROLN]],vlookup_table[],2,FALSE)</f>
        <v>0</v>
      </c>
      <c r="O3055">
        <f>VLOOKUP(Table58[[#This Row],[CONTROLN]],vlookup_table[],4,FALSE)</f>
        <v>2801</v>
      </c>
      <c r="P3055" t="str">
        <f>VLOOKUP(Table58[[#This Row],[CONTROLN]],vlookup_table[],5,FALSE)</f>
        <v>U3</v>
      </c>
      <c r="Q3055">
        <f>VLOOKUP(Table58[[#This Row],[CONTROLN]],vlookup_table[],7,FALSE)</f>
        <v>15</v>
      </c>
      <c r="R3055">
        <f t="shared" si="141"/>
        <v>69</v>
      </c>
      <c r="S30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55" t="str">
        <f>IF(Table58[[#This Row],[GENDER]]="M","Hombre","Mujer")</f>
        <v>Mujer</v>
      </c>
      <c r="U3055" t="str">
        <f>_xlfn.CONCAT(Table58[[#This Row],[STATE]]," ", Table58[[#This Row],[DOMAIN]])</f>
        <v>MN U3</v>
      </c>
      <c r="V3055" s="2">
        <f t="shared" ca="1" si="142"/>
        <v>45915</v>
      </c>
      <c r="W3055" s="3">
        <f t="shared" ca="1" si="143"/>
        <v>45915.408431249998</v>
      </c>
      <c r="X3055">
        <f>ROUND(Table58[[#This Row],[AVGGIFT]],1)</f>
        <v>15</v>
      </c>
    </row>
    <row r="3056" spans="1:24" x14ac:dyDescent="0.35">
      <c r="A3056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  <c r="N3056">
        <f>VLOOKUP(Table58[[#This Row],[CONTROLN]],vlookup_table[],2,FALSE)</f>
        <v>0</v>
      </c>
      <c r="O3056">
        <f>VLOOKUP(Table58[[#This Row],[CONTROLN]],vlookup_table[],4,FALSE)</f>
        <v>2201</v>
      </c>
      <c r="P3056" t="str">
        <f>VLOOKUP(Table58[[#This Row],[CONTROLN]],vlookup_table[],5,FALSE)</f>
        <v/>
      </c>
      <c r="Q3056">
        <f>VLOOKUP(Table58[[#This Row],[CONTROLN]],vlookup_table[],7,FALSE)</f>
        <v>8</v>
      </c>
      <c r="R3056">
        <f t="shared" si="141"/>
        <v>75</v>
      </c>
      <c r="S305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056" t="str">
        <f>IF(Table58[[#This Row],[GENDER]]="M","Hombre","Mujer")</f>
        <v>Mujer</v>
      </c>
      <c r="U3056" t="str">
        <f>_xlfn.CONCAT(Table58[[#This Row],[STATE]]," ", Table58[[#This Row],[DOMAIN]])</f>
        <v xml:space="preserve">CA </v>
      </c>
      <c r="V3056" s="2">
        <f t="shared" ca="1" si="142"/>
        <v>45915</v>
      </c>
      <c r="W3056" s="3">
        <f t="shared" ca="1" si="143"/>
        <v>45915.408431249998</v>
      </c>
      <c r="X3056">
        <f>ROUND(Table58[[#This Row],[AVGGIFT]],1)</f>
        <v>6.4</v>
      </c>
    </row>
    <row r="3057" spans="1:24" x14ac:dyDescent="0.35">
      <c r="A3057">
        <v>169903</v>
      </c>
      <c r="B3057" t="s">
        <v>22</v>
      </c>
      <c r="C3057" t="s">
        <v>109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  <c r="N3057">
        <f>VLOOKUP(Table58[[#This Row],[CONTROLN]],vlookup_table[],2,FALSE)</f>
        <v>2</v>
      </c>
      <c r="O3057">
        <f>VLOOKUP(Table58[[#This Row],[CONTROLN]],vlookup_table[],4,FALSE)</f>
        <v>1701</v>
      </c>
      <c r="P3057" t="str">
        <f>VLOOKUP(Table58[[#This Row],[CONTROLN]],vlookup_table[],5,FALSE)</f>
        <v>C1</v>
      </c>
      <c r="Q3057">
        <f>VLOOKUP(Table58[[#This Row],[CONTROLN]],vlookup_table[],7,FALSE)</f>
        <v>15</v>
      </c>
      <c r="R3057">
        <f t="shared" si="141"/>
        <v>80</v>
      </c>
      <c r="S30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57" t="str">
        <f>IF(Table58[[#This Row],[GENDER]]="M","Hombre","Mujer")</f>
        <v>Mujer</v>
      </c>
      <c r="U3057" t="str">
        <f>_xlfn.CONCAT(Table58[[#This Row],[STATE]]," ", Table58[[#This Row],[DOMAIN]])</f>
        <v>CA C1</v>
      </c>
      <c r="V3057" s="2">
        <f t="shared" ca="1" si="142"/>
        <v>45915</v>
      </c>
      <c r="W3057" s="3">
        <f t="shared" ca="1" si="143"/>
        <v>45915.408431249998</v>
      </c>
      <c r="X3057">
        <f>ROUND(Table58[[#This Row],[AVGGIFT]],1)</f>
        <v>8.1</v>
      </c>
    </row>
    <row r="3058" spans="1:24" x14ac:dyDescent="0.35">
      <c r="A3058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  <c r="N3058">
        <f>VLOOKUP(Table58[[#This Row],[CONTROLN]],vlookup_table[],2,FALSE)</f>
        <v>0</v>
      </c>
      <c r="O3058">
        <f>VLOOKUP(Table58[[#This Row],[CONTROLN]],vlookup_table[],4,FALSE)</f>
        <v>201</v>
      </c>
      <c r="P3058" t="str">
        <f>VLOOKUP(Table58[[#This Row],[CONTROLN]],vlookup_table[],5,FALSE)</f>
        <v>C3</v>
      </c>
      <c r="Q3058">
        <f>VLOOKUP(Table58[[#This Row],[CONTROLN]],vlookup_table[],7,FALSE)</f>
        <v>10</v>
      </c>
      <c r="R3058">
        <f t="shared" si="141"/>
        <v>95</v>
      </c>
      <c r="S30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58" t="str">
        <f>IF(Table58[[#This Row],[GENDER]]="M","Hombre","Mujer")</f>
        <v>Mujer</v>
      </c>
      <c r="U3058" t="str">
        <f>_xlfn.CONCAT(Table58[[#This Row],[STATE]]," ", Table58[[#This Row],[DOMAIN]])</f>
        <v>CA C3</v>
      </c>
      <c r="V3058" s="2">
        <f t="shared" ca="1" si="142"/>
        <v>45915</v>
      </c>
      <c r="W3058" s="3">
        <f t="shared" ca="1" si="143"/>
        <v>45915.408431249998</v>
      </c>
      <c r="X3058">
        <f>ROUND(Table58[[#This Row],[AVGGIFT]],1)</f>
        <v>11.3</v>
      </c>
    </row>
    <row r="3059" spans="1:24" x14ac:dyDescent="0.35">
      <c r="A3059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  <c r="N3059">
        <f>VLOOKUP(Table58[[#This Row],[CONTROLN]],vlookup_table[],2,FALSE)</f>
        <v>1</v>
      </c>
      <c r="O3059">
        <f>VLOOKUP(Table58[[#This Row],[CONTROLN]],vlookup_table[],4,FALSE)</f>
        <v>1101</v>
      </c>
      <c r="P3059" t="str">
        <f>VLOOKUP(Table58[[#This Row],[CONTROLN]],vlookup_table[],5,FALSE)</f>
        <v>S1</v>
      </c>
      <c r="Q3059">
        <f>VLOOKUP(Table58[[#This Row],[CONTROLN]],vlookup_table[],7,FALSE)</f>
        <v>20</v>
      </c>
      <c r="R3059">
        <f t="shared" si="141"/>
        <v>86</v>
      </c>
      <c r="S30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59" t="str">
        <f>IF(Table58[[#This Row],[GENDER]]="M","Hombre","Mujer")</f>
        <v>Hombre</v>
      </c>
      <c r="U3059" t="str">
        <f>_xlfn.CONCAT(Table58[[#This Row],[STATE]]," ", Table58[[#This Row],[DOMAIN]])</f>
        <v>CA S1</v>
      </c>
      <c r="V3059" s="2">
        <f t="shared" ca="1" si="142"/>
        <v>45915</v>
      </c>
      <c r="W3059" s="3">
        <f t="shared" ca="1" si="143"/>
        <v>45915.408431249998</v>
      </c>
      <c r="X3059">
        <f>ROUND(Table58[[#This Row],[AVGGIFT]],1)</f>
        <v>25</v>
      </c>
    </row>
    <row r="3060" spans="1:24" x14ac:dyDescent="0.35">
      <c r="A3060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  <c r="N3060">
        <f>VLOOKUP(Table58[[#This Row],[CONTROLN]],vlookup_table[],2,FALSE)</f>
        <v>1</v>
      </c>
      <c r="O3060">
        <f>VLOOKUP(Table58[[#This Row],[CONTROLN]],vlookup_table[],4,FALSE)</f>
        <v>2407</v>
      </c>
      <c r="P3060" t="str">
        <f>VLOOKUP(Table58[[#This Row],[CONTROLN]],vlookup_table[],5,FALSE)</f>
        <v>C1</v>
      </c>
      <c r="Q3060">
        <f>VLOOKUP(Table58[[#This Row],[CONTROLN]],vlookup_table[],7,FALSE)</f>
        <v>5</v>
      </c>
      <c r="R3060">
        <f t="shared" si="141"/>
        <v>72</v>
      </c>
      <c r="S30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60" t="str">
        <f>IF(Table58[[#This Row],[GENDER]]="M","Hombre","Mujer")</f>
        <v>Hombre</v>
      </c>
      <c r="U3060" t="str">
        <f>_xlfn.CONCAT(Table58[[#This Row],[STATE]]," ", Table58[[#This Row],[DOMAIN]])</f>
        <v>AZ C1</v>
      </c>
      <c r="V3060" s="2">
        <f t="shared" ca="1" si="142"/>
        <v>45915</v>
      </c>
      <c r="W3060" s="3">
        <f t="shared" ca="1" si="143"/>
        <v>45915.408431249998</v>
      </c>
      <c r="X3060">
        <f>ROUND(Table58[[#This Row],[AVGGIFT]],1)</f>
        <v>6.8</v>
      </c>
    </row>
    <row r="3061" spans="1:24" x14ac:dyDescent="0.35">
      <c r="A306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  <c r="N3061">
        <f>VLOOKUP(Table58[[#This Row],[CONTROLN]],vlookup_table[],2,FALSE)</f>
        <v>2</v>
      </c>
      <c r="O3061">
        <f>VLOOKUP(Table58[[#This Row],[CONTROLN]],vlookup_table[],4,FALSE)</f>
        <v>2201</v>
      </c>
      <c r="P3061" t="str">
        <f>VLOOKUP(Table58[[#This Row],[CONTROLN]],vlookup_table[],5,FALSE)</f>
        <v>T2</v>
      </c>
      <c r="Q3061">
        <f>VLOOKUP(Table58[[#This Row],[CONTROLN]],vlookup_table[],7,FALSE)</f>
        <v>25</v>
      </c>
      <c r="R3061">
        <f t="shared" si="141"/>
        <v>75</v>
      </c>
      <c r="S30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61" t="str">
        <f>IF(Table58[[#This Row],[GENDER]]="M","Hombre","Mujer")</f>
        <v>Hombre</v>
      </c>
      <c r="U3061" t="str">
        <f>_xlfn.CONCAT(Table58[[#This Row],[STATE]]," ", Table58[[#This Row],[DOMAIN]])</f>
        <v>NC T2</v>
      </c>
      <c r="V3061" s="2">
        <f t="shared" ca="1" si="142"/>
        <v>45915</v>
      </c>
      <c r="W3061" s="3">
        <f t="shared" ca="1" si="143"/>
        <v>45915.408431249998</v>
      </c>
      <c r="X3061">
        <f>ROUND(Table58[[#This Row],[AVGGIFT]],1)</f>
        <v>12.8</v>
      </c>
    </row>
    <row r="3062" spans="1:24" x14ac:dyDescent="0.35">
      <c r="A3062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  <c r="N3062">
        <f>VLOOKUP(Table58[[#This Row],[CONTROLN]],vlookup_table[],2,FALSE)</f>
        <v>1</v>
      </c>
      <c r="O3062">
        <f>VLOOKUP(Table58[[#This Row],[CONTROLN]],vlookup_table[],4,FALSE)</f>
        <v>2504</v>
      </c>
      <c r="P3062" t="str">
        <f>VLOOKUP(Table58[[#This Row],[CONTROLN]],vlookup_table[],5,FALSE)</f>
        <v>T2</v>
      </c>
      <c r="Q3062">
        <f>VLOOKUP(Table58[[#This Row],[CONTROLN]],vlookup_table[],7,FALSE)</f>
        <v>5</v>
      </c>
      <c r="R3062">
        <f t="shared" si="141"/>
        <v>72</v>
      </c>
      <c r="S30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62" t="str">
        <f>IF(Table58[[#This Row],[GENDER]]="M","Hombre","Mujer")</f>
        <v>Hombre</v>
      </c>
      <c r="U3062" t="str">
        <f>_xlfn.CONCAT(Table58[[#This Row],[STATE]]," ", Table58[[#This Row],[DOMAIN]])</f>
        <v>FL T2</v>
      </c>
      <c r="V3062" s="2">
        <f t="shared" ca="1" si="142"/>
        <v>45915</v>
      </c>
      <c r="W3062" s="3">
        <f t="shared" ca="1" si="143"/>
        <v>45915.408431249998</v>
      </c>
      <c r="X3062">
        <f>ROUND(Table58[[#This Row],[AVGGIFT]],1)</f>
        <v>11.4</v>
      </c>
    </row>
    <row r="3063" spans="1:24" x14ac:dyDescent="0.35">
      <c r="A3063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  <c r="N3063">
        <f>VLOOKUP(Table58[[#This Row],[CONTROLN]],vlookup_table[],2,FALSE)</f>
        <v>0</v>
      </c>
      <c r="O3063">
        <f>VLOOKUP(Table58[[#This Row],[CONTROLN]],vlookup_table[],4,FALSE)</f>
        <v>0</v>
      </c>
      <c r="P3063" t="str">
        <f>VLOOKUP(Table58[[#This Row],[CONTROLN]],vlookup_table[],5,FALSE)</f>
        <v/>
      </c>
      <c r="Q3063">
        <f>VLOOKUP(Table58[[#This Row],[CONTROLN]],vlookup_table[],7,FALSE)</f>
        <v>25</v>
      </c>
      <c r="R3063" t="str">
        <f t="shared" si="141"/>
        <v/>
      </c>
      <c r="S306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063" t="str">
        <f>IF(Table58[[#This Row],[GENDER]]="M","Hombre","Mujer")</f>
        <v>Mujer</v>
      </c>
      <c r="U3063" t="str">
        <f>_xlfn.CONCAT(Table58[[#This Row],[STATE]]," ", Table58[[#This Row],[DOMAIN]])</f>
        <v xml:space="preserve">IL </v>
      </c>
      <c r="V3063" s="2">
        <f t="shared" ca="1" si="142"/>
        <v>45915</v>
      </c>
      <c r="W3063" s="3">
        <f t="shared" ca="1" si="143"/>
        <v>45915.408431249998</v>
      </c>
      <c r="X3063">
        <f>ROUND(Table58[[#This Row],[AVGGIFT]],1)</f>
        <v>22.5</v>
      </c>
    </row>
    <row r="3064" spans="1:24" x14ac:dyDescent="0.35">
      <c r="A3064">
        <v>132983</v>
      </c>
      <c r="B3064" t="s">
        <v>67</v>
      </c>
      <c r="C3064" t="s">
        <v>14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  <c r="N3064">
        <f>VLOOKUP(Table58[[#This Row],[CONTROLN]],vlookup_table[],2,FALSE)</f>
        <v>2</v>
      </c>
      <c r="O3064">
        <f>VLOOKUP(Table58[[#This Row],[CONTROLN]],vlookup_table[],4,FALSE)</f>
        <v>4401</v>
      </c>
      <c r="P3064" t="str">
        <f>VLOOKUP(Table58[[#This Row],[CONTROLN]],vlookup_table[],5,FALSE)</f>
        <v>R1</v>
      </c>
      <c r="Q3064">
        <f>VLOOKUP(Table58[[#This Row],[CONTROLN]],vlookup_table[],7,FALSE)</f>
        <v>15</v>
      </c>
      <c r="R3064">
        <f t="shared" si="141"/>
        <v>53</v>
      </c>
      <c r="S30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64" t="str">
        <f>IF(Table58[[#This Row],[GENDER]]="M","Hombre","Mujer")</f>
        <v>Hombre</v>
      </c>
      <c r="U3064" t="str">
        <f>_xlfn.CONCAT(Table58[[#This Row],[STATE]]," ", Table58[[#This Row],[DOMAIN]])</f>
        <v>WY R1</v>
      </c>
      <c r="V3064" s="2">
        <f t="shared" ca="1" si="142"/>
        <v>45915</v>
      </c>
      <c r="W3064" s="3">
        <f t="shared" ca="1" si="143"/>
        <v>45915.408431249998</v>
      </c>
      <c r="X3064">
        <f>ROUND(Table58[[#This Row],[AVGGIFT]],1)</f>
        <v>10</v>
      </c>
    </row>
    <row r="3065" spans="1:24" x14ac:dyDescent="0.35">
      <c r="A3065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  <c r="N3065">
        <f>VLOOKUP(Table58[[#This Row],[CONTROLN]],vlookup_table[],2,FALSE)</f>
        <v>2</v>
      </c>
      <c r="O3065">
        <f>VLOOKUP(Table58[[#This Row],[CONTROLN]],vlookup_table[],4,FALSE)</f>
        <v>1303</v>
      </c>
      <c r="P3065" t="str">
        <f>VLOOKUP(Table58[[#This Row],[CONTROLN]],vlookup_table[],5,FALSE)</f>
        <v>U1</v>
      </c>
      <c r="Q3065">
        <f>VLOOKUP(Table58[[#This Row],[CONTROLN]],vlookup_table[],7,FALSE)</f>
        <v>10</v>
      </c>
      <c r="R3065">
        <f t="shared" si="141"/>
        <v>84</v>
      </c>
      <c r="S30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65" t="str">
        <f>IF(Table58[[#This Row],[GENDER]]="M","Hombre","Mujer")</f>
        <v>Mujer</v>
      </c>
      <c r="U3065" t="str">
        <f>_xlfn.CONCAT(Table58[[#This Row],[STATE]]," ", Table58[[#This Row],[DOMAIN]])</f>
        <v>KS U1</v>
      </c>
      <c r="V3065" s="2">
        <f t="shared" ca="1" si="142"/>
        <v>45915</v>
      </c>
      <c r="W3065" s="3">
        <f t="shared" ca="1" si="143"/>
        <v>45915.408431249998</v>
      </c>
      <c r="X3065">
        <f>ROUND(Table58[[#This Row],[AVGGIFT]],1)</f>
        <v>8</v>
      </c>
    </row>
    <row r="3066" spans="1:24" x14ac:dyDescent="0.35">
      <c r="A3066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  <c r="N3066">
        <f>VLOOKUP(Table58[[#This Row],[CONTROLN]],vlookup_table[],2,FALSE)</f>
        <v>2</v>
      </c>
      <c r="O3066">
        <f>VLOOKUP(Table58[[#This Row],[CONTROLN]],vlookup_table[],4,FALSE)</f>
        <v>4002</v>
      </c>
      <c r="P3066" t="str">
        <f>VLOOKUP(Table58[[#This Row],[CONTROLN]],vlookup_table[],5,FALSE)</f>
        <v>S1</v>
      </c>
      <c r="Q3066">
        <f>VLOOKUP(Table58[[#This Row],[CONTROLN]],vlookup_table[],7,FALSE)</f>
        <v>5</v>
      </c>
      <c r="R3066">
        <f t="shared" si="141"/>
        <v>57</v>
      </c>
      <c r="S30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66" t="str">
        <f>IF(Table58[[#This Row],[GENDER]]="M","Hombre","Mujer")</f>
        <v>Mujer</v>
      </c>
      <c r="U3066" t="str">
        <f>_xlfn.CONCAT(Table58[[#This Row],[STATE]]," ", Table58[[#This Row],[DOMAIN]])</f>
        <v>FL S1</v>
      </c>
      <c r="V3066" s="2">
        <f t="shared" ca="1" si="142"/>
        <v>45915</v>
      </c>
      <c r="W3066" s="3">
        <f t="shared" ca="1" si="143"/>
        <v>45915.408431249998</v>
      </c>
      <c r="X3066">
        <f>ROUND(Table58[[#This Row],[AVGGIFT]],1)</f>
        <v>18</v>
      </c>
    </row>
    <row r="3067" spans="1:24" x14ac:dyDescent="0.35">
      <c r="A3067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  <c r="N3067">
        <f>VLOOKUP(Table58[[#This Row],[CONTROLN]],vlookup_table[],2,FALSE)</f>
        <v>0</v>
      </c>
      <c r="O3067">
        <f>VLOOKUP(Table58[[#This Row],[CONTROLN]],vlookup_table[],4,FALSE)</f>
        <v>3606</v>
      </c>
      <c r="P3067" t="str">
        <f>VLOOKUP(Table58[[#This Row],[CONTROLN]],vlookup_table[],5,FALSE)</f>
        <v>R2</v>
      </c>
      <c r="Q3067">
        <f>VLOOKUP(Table58[[#This Row],[CONTROLN]],vlookup_table[],7,FALSE)</f>
        <v>10</v>
      </c>
      <c r="R3067">
        <f t="shared" si="141"/>
        <v>61</v>
      </c>
      <c r="S30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67" t="str">
        <f>IF(Table58[[#This Row],[GENDER]]="M","Hombre","Mujer")</f>
        <v>Hombre</v>
      </c>
      <c r="U3067" t="str">
        <f>_xlfn.CONCAT(Table58[[#This Row],[STATE]]," ", Table58[[#This Row],[DOMAIN]])</f>
        <v>IN R2</v>
      </c>
      <c r="V3067" s="2">
        <f t="shared" ca="1" si="142"/>
        <v>45915</v>
      </c>
      <c r="W3067" s="3">
        <f t="shared" ca="1" si="143"/>
        <v>45915.408431249998</v>
      </c>
      <c r="X3067">
        <f>ROUND(Table58[[#This Row],[AVGGIFT]],1)</f>
        <v>8</v>
      </c>
    </row>
    <row r="3068" spans="1:24" x14ac:dyDescent="0.35">
      <c r="A3068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  <c r="N3068">
        <f>VLOOKUP(Table58[[#This Row],[CONTROLN]],vlookup_table[],2,FALSE)</f>
        <v>0</v>
      </c>
      <c r="O3068">
        <f>VLOOKUP(Table58[[#This Row],[CONTROLN]],vlookup_table[],4,FALSE)</f>
        <v>2502</v>
      </c>
      <c r="P3068" t="str">
        <f>VLOOKUP(Table58[[#This Row],[CONTROLN]],vlookup_table[],5,FALSE)</f>
        <v>S2</v>
      </c>
      <c r="Q3068">
        <f>VLOOKUP(Table58[[#This Row],[CONTROLN]],vlookup_table[],7,FALSE)</f>
        <v>5</v>
      </c>
      <c r="R3068">
        <f t="shared" si="141"/>
        <v>72</v>
      </c>
      <c r="S30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68" t="str">
        <f>IF(Table58[[#This Row],[GENDER]]="M","Hombre","Mujer")</f>
        <v>Hombre</v>
      </c>
      <c r="U3068" t="str">
        <f>_xlfn.CONCAT(Table58[[#This Row],[STATE]]," ", Table58[[#This Row],[DOMAIN]])</f>
        <v>OR S2</v>
      </c>
      <c r="V3068" s="2">
        <f t="shared" ca="1" si="142"/>
        <v>45915</v>
      </c>
      <c r="W3068" s="3">
        <f t="shared" ca="1" si="143"/>
        <v>45915.408431249998</v>
      </c>
      <c r="X3068">
        <f>ROUND(Table58[[#This Row],[AVGGIFT]],1)</f>
        <v>8.3000000000000007</v>
      </c>
    </row>
    <row r="3069" spans="1:24" x14ac:dyDescent="0.35">
      <c r="A3069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  <c r="N3069">
        <f>VLOOKUP(Table58[[#This Row],[CONTROLN]],vlookup_table[],2,FALSE)</f>
        <v>28</v>
      </c>
      <c r="O3069">
        <f>VLOOKUP(Table58[[#This Row],[CONTROLN]],vlookup_table[],4,FALSE)</f>
        <v>5801</v>
      </c>
      <c r="P3069" t="str">
        <f>VLOOKUP(Table58[[#This Row],[CONTROLN]],vlookup_table[],5,FALSE)</f>
        <v>T1</v>
      </c>
      <c r="Q3069">
        <f>VLOOKUP(Table58[[#This Row],[CONTROLN]],vlookup_table[],7,FALSE)</f>
        <v>5</v>
      </c>
      <c r="R3069">
        <f t="shared" si="141"/>
        <v>39</v>
      </c>
      <c r="S30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69" t="str">
        <f>IF(Table58[[#This Row],[GENDER]]="M","Hombre","Mujer")</f>
        <v>Mujer</v>
      </c>
      <c r="U3069" t="str">
        <f>_xlfn.CONCAT(Table58[[#This Row],[STATE]]," ", Table58[[#This Row],[DOMAIN]])</f>
        <v>KY T1</v>
      </c>
      <c r="V3069" s="2">
        <f t="shared" ca="1" si="142"/>
        <v>45915</v>
      </c>
      <c r="W3069" s="3">
        <f t="shared" ca="1" si="143"/>
        <v>45915.408431249998</v>
      </c>
      <c r="X3069">
        <f>ROUND(Table58[[#This Row],[AVGGIFT]],1)</f>
        <v>5.2</v>
      </c>
    </row>
    <row r="3070" spans="1:24" x14ac:dyDescent="0.35">
      <c r="A3070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  <c r="N3070">
        <f>VLOOKUP(Table58[[#This Row],[CONTROLN]],vlookup_table[],2,FALSE)</f>
        <v>0</v>
      </c>
      <c r="O3070">
        <f>VLOOKUP(Table58[[#This Row],[CONTROLN]],vlookup_table[],4,FALSE)</f>
        <v>5701</v>
      </c>
      <c r="P3070" t="str">
        <f>VLOOKUP(Table58[[#This Row],[CONTROLN]],vlookup_table[],5,FALSE)</f>
        <v>T1</v>
      </c>
      <c r="Q3070">
        <f>VLOOKUP(Table58[[#This Row],[CONTROLN]],vlookup_table[],7,FALSE)</f>
        <v>20</v>
      </c>
      <c r="R3070">
        <f t="shared" si="141"/>
        <v>40</v>
      </c>
      <c r="S30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70" t="str">
        <f>IF(Table58[[#This Row],[GENDER]]="M","Hombre","Mujer")</f>
        <v>Mujer</v>
      </c>
      <c r="U3070" t="str">
        <f>_xlfn.CONCAT(Table58[[#This Row],[STATE]]," ", Table58[[#This Row],[DOMAIN]])</f>
        <v>OK T1</v>
      </c>
      <c r="V3070" s="2">
        <f t="shared" ca="1" si="142"/>
        <v>45915</v>
      </c>
      <c r="W3070" s="3">
        <f t="shared" ca="1" si="143"/>
        <v>45915.408431249998</v>
      </c>
      <c r="X3070">
        <f>ROUND(Table58[[#This Row],[AVGGIFT]],1)</f>
        <v>12</v>
      </c>
    </row>
    <row r="3071" spans="1:24" x14ac:dyDescent="0.35">
      <c r="A307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  <c r="N3071">
        <f>VLOOKUP(Table58[[#This Row],[CONTROLN]],vlookup_table[],2,FALSE)</f>
        <v>0</v>
      </c>
      <c r="O3071">
        <f>VLOOKUP(Table58[[#This Row],[CONTROLN]],vlookup_table[],4,FALSE)</f>
        <v>0</v>
      </c>
      <c r="P3071" t="str">
        <f>VLOOKUP(Table58[[#This Row],[CONTROLN]],vlookup_table[],5,FALSE)</f>
        <v>T1</v>
      </c>
      <c r="Q3071">
        <f>VLOOKUP(Table58[[#This Row],[CONTROLN]],vlookup_table[],7,FALSE)</f>
        <v>30</v>
      </c>
      <c r="R3071" t="str">
        <f t="shared" si="141"/>
        <v/>
      </c>
      <c r="S30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71" t="str">
        <f>IF(Table58[[#This Row],[GENDER]]="M","Hombre","Mujer")</f>
        <v>Hombre</v>
      </c>
      <c r="U3071" t="str">
        <f>_xlfn.CONCAT(Table58[[#This Row],[STATE]]," ", Table58[[#This Row],[DOMAIN]])</f>
        <v>CA T1</v>
      </c>
      <c r="V3071" s="2">
        <f t="shared" ca="1" si="142"/>
        <v>45915</v>
      </c>
      <c r="W3071" s="3">
        <f t="shared" ca="1" si="143"/>
        <v>45915.408431249998</v>
      </c>
      <c r="X3071">
        <f>ROUND(Table58[[#This Row],[AVGGIFT]],1)</f>
        <v>25</v>
      </c>
    </row>
    <row r="3072" spans="1:24" x14ac:dyDescent="0.35">
      <c r="A3072">
        <v>73371</v>
      </c>
      <c r="B3072" t="s">
        <v>30</v>
      </c>
      <c r="C3072" t="s">
        <v>109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  <c r="N3072">
        <f>VLOOKUP(Table58[[#This Row],[CONTROLN]],vlookup_table[],2,FALSE)</f>
        <v>1</v>
      </c>
      <c r="O3072">
        <f>VLOOKUP(Table58[[#This Row],[CONTROLN]],vlookup_table[],4,FALSE)</f>
        <v>1901</v>
      </c>
      <c r="P3072" t="str">
        <f>VLOOKUP(Table58[[#This Row],[CONTROLN]],vlookup_table[],5,FALSE)</f>
        <v>C3</v>
      </c>
      <c r="Q3072">
        <f>VLOOKUP(Table58[[#This Row],[CONTROLN]],vlookup_table[],7,FALSE)</f>
        <v>10</v>
      </c>
      <c r="R3072">
        <f t="shared" si="141"/>
        <v>78</v>
      </c>
      <c r="S30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72" t="str">
        <f>IF(Table58[[#This Row],[GENDER]]="M","Hombre","Mujer")</f>
        <v>Mujer</v>
      </c>
      <c r="U3072" t="str">
        <f>_xlfn.CONCAT(Table58[[#This Row],[STATE]]," ", Table58[[#This Row],[DOMAIN]])</f>
        <v>MI C3</v>
      </c>
      <c r="V3072" s="2">
        <f t="shared" ca="1" si="142"/>
        <v>45915</v>
      </c>
      <c r="W3072" s="3">
        <f t="shared" ca="1" si="143"/>
        <v>45915.408431249998</v>
      </c>
      <c r="X3072">
        <f>ROUND(Table58[[#This Row],[AVGGIFT]],1)</f>
        <v>5.0999999999999996</v>
      </c>
    </row>
    <row r="3073" spans="1:24" x14ac:dyDescent="0.35">
      <c r="A3073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  <c r="N3073">
        <f>VLOOKUP(Table58[[#This Row],[CONTROLN]],vlookup_table[],2,FALSE)</f>
        <v>0</v>
      </c>
      <c r="O3073">
        <f>VLOOKUP(Table58[[#This Row],[CONTROLN]],vlookup_table[],4,FALSE)</f>
        <v>0</v>
      </c>
      <c r="P3073" t="str">
        <f>VLOOKUP(Table58[[#This Row],[CONTROLN]],vlookup_table[],5,FALSE)</f>
        <v>S1</v>
      </c>
      <c r="Q3073">
        <f>VLOOKUP(Table58[[#This Row],[CONTROLN]],vlookup_table[],7,FALSE)</f>
        <v>15</v>
      </c>
      <c r="R3073" t="str">
        <f t="shared" si="141"/>
        <v/>
      </c>
      <c r="S30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73" t="str">
        <f>IF(Table58[[#This Row],[GENDER]]="M","Hombre","Mujer")</f>
        <v>Mujer</v>
      </c>
      <c r="U3073" t="str">
        <f>_xlfn.CONCAT(Table58[[#This Row],[STATE]]," ", Table58[[#This Row],[DOMAIN]])</f>
        <v>CA S1</v>
      </c>
      <c r="V3073" s="2">
        <f t="shared" ca="1" si="142"/>
        <v>45915</v>
      </c>
      <c r="W3073" s="3">
        <f t="shared" ca="1" si="143"/>
        <v>45915.408431249998</v>
      </c>
      <c r="X3073">
        <f>ROUND(Table58[[#This Row],[AVGGIFT]],1)</f>
        <v>9.8000000000000007</v>
      </c>
    </row>
    <row r="3074" spans="1:24" x14ac:dyDescent="0.35">
      <c r="A3074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  <c r="N3074">
        <f>VLOOKUP(Table58[[#This Row],[CONTROLN]],vlookup_table[],2,FALSE)</f>
        <v>0</v>
      </c>
      <c r="O3074">
        <f>VLOOKUP(Table58[[#This Row],[CONTROLN]],vlookup_table[],4,FALSE)</f>
        <v>4901</v>
      </c>
      <c r="P3074" t="str">
        <f>VLOOKUP(Table58[[#This Row],[CONTROLN]],vlookup_table[],5,FALSE)</f>
        <v>C2</v>
      </c>
      <c r="Q3074">
        <f>VLOOKUP(Table58[[#This Row],[CONTROLN]],vlookup_table[],7,FALSE)</f>
        <v>20</v>
      </c>
      <c r="R3074">
        <f t="shared" ref="R3074:R3137" si="144">IF(OR(O3074="",O3074=0),"",(1997-(1900+INT(O3074/100)))-IF(MOD(O3074,100)&gt;6,1,0))</f>
        <v>48</v>
      </c>
      <c r="S30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74" t="str">
        <f>IF(Table58[[#This Row],[GENDER]]="M","Hombre","Mujer")</f>
        <v>Mujer</v>
      </c>
      <c r="U3074" t="str">
        <f>_xlfn.CONCAT(Table58[[#This Row],[STATE]]," ", Table58[[#This Row],[DOMAIN]])</f>
        <v>CA C2</v>
      </c>
      <c r="V3074" s="2">
        <f t="shared" ref="V3074:V3137" ca="1" si="145">TODAY()</f>
        <v>45915</v>
      </c>
      <c r="W3074" s="3">
        <f t="shared" ref="W3074:W3137" ca="1" si="146">NOW()</f>
        <v>45915.408431249998</v>
      </c>
      <c r="X3074">
        <f>ROUND(Table58[[#This Row],[AVGGIFT]],1)</f>
        <v>13.9</v>
      </c>
    </row>
    <row r="3075" spans="1:24" x14ac:dyDescent="0.35">
      <c r="A3075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  <c r="N3075">
        <f>VLOOKUP(Table58[[#This Row],[CONTROLN]],vlookup_table[],2,FALSE)</f>
        <v>1</v>
      </c>
      <c r="O3075">
        <f>VLOOKUP(Table58[[#This Row],[CONTROLN]],vlookup_table[],4,FALSE)</f>
        <v>3011</v>
      </c>
      <c r="P3075" t="str">
        <f>VLOOKUP(Table58[[#This Row],[CONTROLN]],vlookup_table[],5,FALSE)</f>
        <v>S3</v>
      </c>
      <c r="Q3075">
        <f>VLOOKUP(Table58[[#This Row],[CONTROLN]],vlookup_table[],7,FALSE)</f>
        <v>20</v>
      </c>
      <c r="R3075">
        <f t="shared" si="144"/>
        <v>66</v>
      </c>
      <c r="S30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75" t="str">
        <f>IF(Table58[[#This Row],[GENDER]]="M","Hombre","Mujer")</f>
        <v>Hombre</v>
      </c>
      <c r="U3075" t="str">
        <f>_xlfn.CONCAT(Table58[[#This Row],[STATE]]," ", Table58[[#This Row],[DOMAIN]])</f>
        <v>FL S3</v>
      </c>
      <c r="V3075" s="2">
        <f t="shared" ca="1" si="145"/>
        <v>45915</v>
      </c>
      <c r="W3075" s="3">
        <f t="shared" ca="1" si="146"/>
        <v>45915.408431249998</v>
      </c>
      <c r="X3075">
        <f>ROUND(Table58[[#This Row],[AVGGIFT]],1)</f>
        <v>13.7</v>
      </c>
    </row>
    <row r="3076" spans="1:24" x14ac:dyDescent="0.35">
      <c r="A3076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  <c r="N3076">
        <f>VLOOKUP(Table58[[#This Row],[CONTROLN]],vlookup_table[],2,FALSE)</f>
        <v>0</v>
      </c>
      <c r="O3076">
        <f>VLOOKUP(Table58[[#This Row],[CONTROLN]],vlookup_table[],4,FALSE)</f>
        <v>0</v>
      </c>
      <c r="P3076" t="str">
        <f>VLOOKUP(Table58[[#This Row],[CONTROLN]],vlookup_table[],5,FALSE)</f>
        <v>C2</v>
      </c>
      <c r="Q3076">
        <f>VLOOKUP(Table58[[#This Row],[CONTROLN]],vlookup_table[],7,FALSE)</f>
        <v>10</v>
      </c>
      <c r="R3076" t="str">
        <f t="shared" si="144"/>
        <v/>
      </c>
      <c r="S30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76" t="str">
        <f>IF(Table58[[#This Row],[GENDER]]="M","Hombre","Mujer")</f>
        <v>Hombre</v>
      </c>
      <c r="U3076" t="str">
        <f>_xlfn.CONCAT(Table58[[#This Row],[STATE]]," ", Table58[[#This Row],[DOMAIN]])</f>
        <v>FL C2</v>
      </c>
      <c r="V3076" s="2">
        <f t="shared" ca="1" si="145"/>
        <v>45915</v>
      </c>
      <c r="W3076" s="3">
        <f t="shared" ca="1" si="146"/>
        <v>45915.408431249998</v>
      </c>
      <c r="X3076">
        <f>ROUND(Table58[[#This Row],[AVGGIFT]],1)</f>
        <v>9.5</v>
      </c>
    </row>
    <row r="3077" spans="1:24" x14ac:dyDescent="0.35">
      <c r="A3077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  <c r="N3077">
        <f>VLOOKUP(Table58[[#This Row],[CONTROLN]],vlookup_table[],2,FALSE)</f>
        <v>1</v>
      </c>
      <c r="O3077">
        <f>VLOOKUP(Table58[[#This Row],[CONTROLN]],vlookup_table[],4,FALSE)</f>
        <v>5205</v>
      </c>
      <c r="P3077" t="str">
        <f>VLOOKUP(Table58[[#This Row],[CONTROLN]],vlookup_table[],5,FALSE)</f>
        <v>C3</v>
      </c>
      <c r="Q3077">
        <f>VLOOKUP(Table58[[#This Row],[CONTROLN]],vlookup_table[],7,FALSE)</f>
        <v>8</v>
      </c>
      <c r="R3077">
        <f t="shared" si="144"/>
        <v>45</v>
      </c>
      <c r="S30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77" t="str">
        <f>IF(Table58[[#This Row],[GENDER]]="M","Hombre","Mujer")</f>
        <v>Hombre</v>
      </c>
      <c r="U3077" t="str">
        <f>_xlfn.CONCAT(Table58[[#This Row],[STATE]]," ", Table58[[#This Row],[DOMAIN]])</f>
        <v>IL C3</v>
      </c>
      <c r="V3077" s="2">
        <f t="shared" ca="1" si="145"/>
        <v>45915</v>
      </c>
      <c r="W3077" s="3">
        <f t="shared" ca="1" si="146"/>
        <v>45915.408431249998</v>
      </c>
      <c r="X3077">
        <f>ROUND(Table58[[#This Row],[AVGGIFT]],1)</f>
        <v>5.5</v>
      </c>
    </row>
    <row r="3078" spans="1:24" x14ac:dyDescent="0.35">
      <c r="A3078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  <c r="N3078">
        <f>VLOOKUP(Table58[[#This Row],[CONTROLN]],vlookup_table[],2,FALSE)</f>
        <v>28</v>
      </c>
      <c r="O3078">
        <f>VLOOKUP(Table58[[#This Row],[CONTROLN]],vlookup_table[],4,FALSE)</f>
        <v>2401</v>
      </c>
      <c r="P3078" t="str">
        <f>VLOOKUP(Table58[[#This Row],[CONTROLN]],vlookup_table[],5,FALSE)</f>
        <v>S2</v>
      </c>
      <c r="Q3078">
        <f>VLOOKUP(Table58[[#This Row],[CONTROLN]],vlookup_table[],7,FALSE)</f>
        <v>5</v>
      </c>
      <c r="R3078">
        <f t="shared" si="144"/>
        <v>73</v>
      </c>
      <c r="S30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78" t="str">
        <f>IF(Table58[[#This Row],[GENDER]]="M","Hombre","Mujer")</f>
        <v>Mujer</v>
      </c>
      <c r="U3078" t="str">
        <f>_xlfn.CONCAT(Table58[[#This Row],[STATE]]," ", Table58[[#This Row],[DOMAIN]])</f>
        <v>FL S2</v>
      </c>
      <c r="V3078" s="2">
        <f t="shared" ca="1" si="145"/>
        <v>45915</v>
      </c>
      <c r="W3078" s="3">
        <f t="shared" ca="1" si="146"/>
        <v>45915.408431249998</v>
      </c>
      <c r="X3078">
        <f>ROUND(Table58[[#This Row],[AVGGIFT]],1)</f>
        <v>4.3</v>
      </c>
    </row>
    <row r="3079" spans="1:24" x14ac:dyDescent="0.35">
      <c r="A3079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  <c r="N3079">
        <f>VLOOKUP(Table58[[#This Row],[CONTROLN]],vlookup_table[],2,FALSE)</f>
        <v>1002</v>
      </c>
      <c r="O3079">
        <f>VLOOKUP(Table58[[#This Row],[CONTROLN]],vlookup_table[],4,FALSE)</f>
        <v>6001</v>
      </c>
      <c r="P3079" t="str">
        <f>VLOOKUP(Table58[[#This Row],[CONTROLN]],vlookup_table[],5,FALSE)</f>
        <v>R2</v>
      </c>
      <c r="Q3079">
        <f>VLOOKUP(Table58[[#This Row],[CONTROLN]],vlookup_table[],7,FALSE)</f>
        <v>20</v>
      </c>
      <c r="R3079">
        <f t="shared" si="144"/>
        <v>37</v>
      </c>
      <c r="S30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79" t="str">
        <f>IF(Table58[[#This Row],[GENDER]]="M","Hombre","Mujer")</f>
        <v>Hombre</v>
      </c>
      <c r="U3079" t="str">
        <f>_xlfn.CONCAT(Table58[[#This Row],[STATE]]," ", Table58[[#This Row],[DOMAIN]])</f>
        <v>MN R2</v>
      </c>
      <c r="V3079" s="2">
        <f t="shared" ca="1" si="145"/>
        <v>45915</v>
      </c>
      <c r="W3079" s="3">
        <f t="shared" ca="1" si="146"/>
        <v>45915.408431249998</v>
      </c>
      <c r="X3079">
        <f>ROUND(Table58[[#This Row],[AVGGIFT]],1)</f>
        <v>7</v>
      </c>
    </row>
    <row r="3080" spans="1:24" x14ac:dyDescent="0.35">
      <c r="A3080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  <c r="N3080">
        <f>VLOOKUP(Table58[[#This Row],[CONTROLN]],vlookup_table[],2,FALSE)</f>
        <v>0</v>
      </c>
      <c r="O3080">
        <f>VLOOKUP(Table58[[#This Row],[CONTROLN]],vlookup_table[],4,FALSE)</f>
        <v>5101</v>
      </c>
      <c r="P3080" t="str">
        <f>VLOOKUP(Table58[[#This Row],[CONTROLN]],vlookup_table[],5,FALSE)</f>
        <v>T2</v>
      </c>
      <c r="Q3080">
        <f>VLOOKUP(Table58[[#This Row],[CONTROLN]],vlookup_table[],7,FALSE)</f>
        <v>10</v>
      </c>
      <c r="R3080">
        <f t="shared" si="144"/>
        <v>46</v>
      </c>
      <c r="S30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80" t="str">
        <f>IF(Table58[[#This Row],[GENDER]]="M","Hombre","Mujer")</f>
        <v>Hombre</v>
      </c>
      <c r="U3080" t="str">
        <f>_xlfn.CONCAT(Table58[[#This Row],[STATE]]," ", Table58[[#This Row],[DOMAIN]])</f>
        <v>IL T2</v>
      </c>
      <c r="V3080" s="2">
        <f t="shared" ca="1" si="145"/>
        <v>45915</v>
      </c>
      <c r="W3080" s="3">
        <f t="shared" ca="1" si="146"/>
        <v>45915.408431249998</v>
      </c>
      <c r="X3080">
        <f>ROUND(Table58[[#This Row],[AVGGIFT]],1)</f>
        <v>4.7</v>
      </c>
    </row>
    <row r="3081" spans="1:24" x14ac:dyDescent="0.35">
      <c r="A308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  <c r="N3081">
        <f>VLOOKUP(Table58[[#This Row],[CONTROLN]],vlookup_table[],2,FALSE)</f>
        <v>0</v>
      </c>
      <c r="O3081">
        <f>VLOOKUP(Table58[[#This Row],[CONTROLN]],vlookup_table[],4,FALSE)</f>
        <v>6201</v>
      </c>
      <c r="P3081" t="str">
        <f>VLOOKUP(Table58[[#This Row],[CONTROLN]],vlookup_table[],5,FALSE)</f>
        <v>S1</v>
      </c>
      <c r="Q3081">
        <f>VLOOKUP(Table58[[#This Row],[CONTROLN]],vlookup_table[],7,FALSE)</f>
        <v>20</v>
      </c>
      <c r="R3081">
        <f t="shared" si="144"/>
        <v>35</v>
      </c>
      <c r="S30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81" t="str">
        <f>IF(Table58[[#This Row],[GENDER]]="M","Hombre","Mujer")</f>
        <v>Mujer</v>
      </c>
      <c r="U3081" t="str">
        <f>_xlfn.CONCAT(Table58[[#This Row],[STATE]]," ", Table58[[#This Row],[DOMAIN]])</f>
        <v>TX S1</v>
      </c>
      <c r="V3081" s="2">
        <f t="shared" ca="1" si="145"/>
        <v>45915</v>
      </c>
      <c r="W3081" s="3">
        <f t="shared" ca="1" si="146"/>
        <v>45915.408431249998</v>
      </c>
      <c r="X3081">
        <f>ROUND(Table58[[#This Row],[AVGGIFT]],1)</f>
        <v>20</v>
      </c>
    </row>
    <row r="3082" spans="1:24" x14ac:dyDescent="0.35">
      <c r="A3082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  <c r="N3082">
        <f>VLOOKUP(Table58[[#This Row],[CONTROLN]],vlookup_table[],2,FALSE)</f>
        <v>2</v>
      </c>
      <c r="O3082">
        <f>VLOOKUP(Table58[[#This Row],[CONTROLN]],vlookup_table[],4,FALSE)</f>
        <v>3201</v>
      </c>
      <c r="P3082" t="str">
        <f>VLOOKUP(Table58[[#This Row],[CONTROLN]],vlookup_table[],5,FALSE)</f>
        <v>S1</v>
      </c>
      <c r="Q3082">
        <f>VLOOKUP(Table58[[#This Row],[CONTROLN]],vlookup_table[],7,FALSE)</f>
        <v>22</v>
      </c>
      <c r="R3082">
        <f t="shared" si="144"/>
        <v>65</v>
      </c>
      <c r="S30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82" t="str">
        <f>IF(Table58[[#This Row],[GENDER]]="M","Hombre","Mujer")</f>
        <v>Mujer</v>
      </c>
      <c r="U3082" t="str">
        <f>_xlfn.CONCAT(Table58[[#This Row],[STATE]]," ", Table58[[#This Row],[DOMAIN]])</f>
        <v>WA S1</v>
      </c>
      <c r="V3082" s="2">
        <f t="shared" ca="1" si="145"/>
        <v>45915</v>
      </c>
      <c r="W3082" s="3">
        <f t="shared" ca="1" si="146"/>
        <v>45915.408431249998</v>
      </c>
      <c r="X3082">
        <f>ROUND(Table58[[#This Row],[AVGGIFT]],1)</f>
        <v>13</v>
      </c>
    </row>
    <row r="3083" spans="1:24" x14ac:dyDescent="0.35">
      <c r="A3083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  <c r="N3083">
        <f>VLOOKUP(Table58[[#This Row],[CONTROLN]],vlookup_table[],2,FALSE)</f>
        <v>28</v>
      </c>
      <c r="O3083">
        <f>VLOOKUP(Table58[[#This Row],[CONTROLN]],vlookup_table[],4,FALSE)</f>
        <v>0</v>
      </c>
      <c r="P3083" t="str">
        <f>VLOOKUP(Table58[[#This Row],[CONTROLN]],vlookup_table[],5,FALSE)</f>
        <v>S2</v>
      </c>
      <c r="Q3083">
        <f>VLOOKUP(Table58[[#This Row],[CONTROLN]],vlookup_table[],7,FALSE)</f>
        <v>20</v>
      </c>
      <c r="R3083" t="str">
        <f t="shared" si="144"/>
        <v/>
      </c>
      <c r="S30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83" t="str">
        <f>IF(Table58[[#This Row],[GENDER]]="M","Hombre","Mujer")</f>
        <v>Mujer</v>
      </c>
      <c r="U3083" t="str">
        <f>_xlfn.CONCAT(Table58[[#This Row],[STATE]]," ", Table58[[#This Row],[DOMAIN]])</f>
        <v>CA S2</v>
      </c>
      <c r="V3083" s="2">
        <f t="shared" ca="1" si="145"/>
        <v>45915</v>
      </c>
      <c r="W3083" s="3">
        <f t="shared" ca="1" si="146"/>
        <v>45915.408431249998</v>
      </c>
      <c r="X3083">
        <f>ROUND(Table58[[#This Row],[AVGGIFT]],1)</f>
        <v>13.2</v>
      </c>
    </row>
    <row r="3084" spans="1:24" x14ac:dyDescent="0.35">
      <c r="A3084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  <c r="N3084">
        <f>VLOOKUP(Table58[[#This Row],[CONTROLN]],vlookup_table[],2,FALSE)</f>
        <v>0</v>
      </c>
      <c r="O3084">
        <f>VLOOKUP(Table58[[#This Row],[CONTROLN]],vlookup_table[],4,FALSE)</f>
        <v>4501</v>
      </c>
      <c r="P3084" t="str">
        <f>VLOOKUP(Table58[[#This Row],[CONTROLN]],vlookup_table[],5,FALSE)</f>
        <v>S1</v>
      </c>
      <c r="Q3084">
        <f>VLOOKUP(Table58[[#This Row],[CONTROLN]],vlookup_table[],7,FALSE)</f>
        <v>10</v>
      </c>
      <c r="R3084">
        <f t="shared" si="144"/>
        <v>52</v>
      </c>
      <c r="S30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84" t="str">
        <f>IF(Table58[[#This Row],[GENDER]]="M","Hombre","Mujer")</f>
        <v>Mujer</v>
      </c>
      <c r="U3084" t="str">
        <f>_xlfn.CONCAT(Table58[[#This Row],[STATE]]," ", Table58[[#This Row],[DOMAIN]])</f>
        <v>IN S1</v>
      </c>
      <c r="V3084" s="2">
        <f t="shared" ca="1" si="145"/>
        <v>45915</v>
      </c>
      <c r="W3084" s="3">
        <f t="shared" ca="1" si="146"/>
        <v>45915.408431249998</v>
      </c>
      <c r="X3084">
        <f>ROUND(Table58[[#This Row],[AVGGIFT]],1)</f>
        <v>9.3000000000000007</v>
      </c>
    </row>
    <row r="3085" spans="1:24" x14ac:dyDescent="0.35">
      <c r="A3085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  <c r="N3085">
        <f>VLOOKUP(Table58[[#This Row],[CONTROLN]],vlookup_table[],2,FALSE)</f>
        <v>1</v>
      </c>
      <c r="O3085">
        <f>VLOOKUP(Table58[[#This Row],[CONTROLN]],vlookup_table[],4,FALSE)</f>
        <v>3801</v>
      </c>
      <c r="P3085" t="str">
        <f>VLOOKUP(Table58[[#This Row],[CONTROLN]],vlookup_table[],5,FALSE)</f>
        <v>C1</v>
      </c>
      <c r="Q3085">
        <f>VLOOKUP(Table58[[#This Row],[CONTROLN]],vlookup_table[],7,FALSE)</f>
        <v>9</v>
      </c>
      <c r="R3085">
        <f t="shared" si="144"/>
        <v>59</v>
      </c>
      <c r="S30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85" t="str">
        <f>IF(Table58[[#This Row],[GENDER]]="M","Hombre","Mujer")</f>
        <v>Hombre</v>
      </c>
      <c r="U3085" t="str">
        <f>_xlfn.CONCAT(Table58[[#This Row],[STATE]]," ", Table58[[#This Row],[DOMAIN]])</f>
        <v>GA C1</v>
      </c>
      <c r="V3085" s="2">
        <f t="shared" ca="1" si="145"/>
        <v>45915</v>
      </c>
      <c r="W3085" s="3">
        <f t="shared" ca="1" si="146"/>
        <v>45915.408431249998</v>
      </c>
      <c r="X3085">
        <f>ROUND(Table58[[#This Row],[AVGGIFT]],1)</f>
        <v>6.8</v>
      </c>
    </row>
    <row r="3086" spans="1:24" x14ac:dyDescent="0.35">
      <c r="A3086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  <c r="N3086">
        <f>VLOOKUP(Table58[[#This Row],[CONTROLN]],vlookup_table[],2,FALSE)</f>
        <v>72</v>
      </c>
      <c r="O3086">
        <f>VLOOKUP(Table58[[#This Row],[CONTROLN]],vlookup_table[],4,FALSE)</f>
        <v>5101</v>
      </c>
      <c r="P3086" t="str">
        <f>VLOOKUP(Table58[[#This Row],[CONTROLN]],vlookup_table[],5,FALSE)</f>
        <v>R1</v>
      </c>
      <c r="Q3086">
        <f>VLOOKUP(Table58[[#This Row],[CONTROLN]],vlookup_table[],7,FALSE)</f>
        <v>20</v>
      </c>
      <c r="R3086">
        <f t="shared" si="144"/>
        <v>46</v>
      </c>
      <c r="S30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86" t="str">
        <f>IF(Table58[[#This Row],[GENDER]]="M","Hombre","Mujer")</f>
        <v>Hombre</v>
      </c>
      <c r="U3086" t="str">
        <f>_xlfn.CONCAT(Table58[[#This Row],[STATE]]," ", Table58[[#This Row],[DOMAIN]])</f>
        <v>CA R1</v>
      </c>
      <c r="V3086" s="2">
        <f t="shared" ca="1" si="145"/>
        <v>45915</v>
      </c>
      <c r="W3086" s="3">
        <f t="shared" ca="1" si="146"/>
        <v>45915.408431249998</v>
      </c>
      <c r="X3086">
        <f>ROUND(Table58[[#This Row],[AVGGIFT]],1)</f>
        <v>15.3</v>
      </c>
    </row>
    <row r="3087" spans="1:24" x14ac:dyDescent="0.35">
      <c r="A3087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  <c r="N3087">
        <f>VLOOKUP(Table58[[#This Row],[CONTROLN]],vlookup_table[],2,FALSE)</f>
        <v>28</v>
      </c>
      <c r="O3087">
        <f>VLOOKUP(Table58[[#This Row],[CONTROLN]],vlookup_table[],4,FALSE)</f>
        <v>0</v>
      </c>
      <c r="P3087" t="str">
        <f>VLOOKUP(Table58[[#This Row],[CONTROLN]],vlookup_table[],5,FALSE)</f>
        <v>T3</v>
      </c>
      <c r="Q3087">
        <f>VLOOKUP(Table58[[#This Row],[CONTROLN]],vlookup_table[],7,FALSE)</f>
        <v>23</v>
      </c>
      <c r="R3087" t="str">
        <f t="shared" si="144"/>
        <v/>
      </c>
      <c r="S30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87" t="str">
        <f>IF(Table58[[#This Row],[GENDER]]="M","Hombre","Mujer")</f>
        <v>Mujer</v>
      </c>
      <c r="U3087" t="str">
        <f>_xlfn.CONCAT(Table58[[#This Row],[STATE]]," ", Table58[[#This Row],[DOMAIN]])</f>
        <v>OR T3</v>
      </c>
      <c r="V3087" s="2">
        <f t="shared" ca="1" si="145"/>
        <v>45915</v>
      </c>
      <c r="W3087" s="3">
        <f t="shared" ca="1" si="146"/>
        <v>45915.408431249998</v>
      </c>
      <c r="X3087">
        <f>ROUND(Table58[[#This Row],[AVGGIFT]],1)</f>
        <v>23</v>
      </c>
    </row>
    <row r="3088" spans="1:24" x14ac:dyDescent="0.35">
      <c r="A3088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  <c r="N3088">
        <f>VLOOKUP(Table58[[#This Row],[CONTROLN]],vlookup_table[],2,FALSE)</f>
        <v>1</v>
      </c>
      <c r="O3088">
        <f>VLOOKUP(Table58[[#This Row],[CONTROLN]],vlookup_table[],4,FALSE)</f>
        <v>1707</v>
      </c>
      <c r="P3088" t="str">
        <f>VLOOKUP(Table58[[#This Row],[CONTROLN]],vlookup_table[],5,FALSE)</f>
        <v>S2</v>
      </c>
      <c r="Q3088">
        <f>VLOOKUP(Table58[[#This Row],[CONTROLN]],vlookup_table[],7,FALSE)</f>
        <v>10</v>
      </c>
      <c r="R3088">
        <f t="shared" si="144"/>
        <v>79</v>
      </c>
      <c r="S30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88" t="str">
        <f>IF(Table58[[#This Row],[GENDER]]="M","Hombre","Mujer")</f>
        <v>Hombre</v>
      </c>
      <c r="U3088" t="str">
        <f>_xlfn.CONCAT(Table58[[#This Row],[STATE]]," ", Table58[[#This Row],[DOMAIN]])</f>
        <v>MI S2</v>
      </c>
      <c r="V3088" s="2">
        <f t="shared" ca="1" si="145"/>
        <v>45915</v>
      </c>
      <c r="W3088" s="3">
        <f t="shared" ca="1" si="146"/>
        <v>45915.408431249998</v>
      </c>
      <c r="X3088">
        <f>ROUND(Table58[[#This Row],[AVGGIFT]],1)</f>
        <v>8.6</v>
      </c>
    </row>
    <row r="3089" spans="1:24" x14ac:dyDescent="0.35">
      <c r="A3089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  <c r="N3089">
        <f>VLOOKUP(Table58[[#This Row],[CONTROLN]],vlookup_table[],2,FALSE)</f>
        <v>1</v>
      </c>
      <c r="O3089">
        <f>VLOOKUP(Table58[[#This Row],[CONTROLN]],vlookup_table[],4,FALSE)</f>
        <v>1601</v>
      </c>
      <c r="P3089" t="str">
        <f>VLOOKUP(Table58[[#This Row],[CONTROLN]],vlookup_table[],5,FALSE)</f>
        <v>C2</v>
      </c>
      <c r="Q3089">
        <f>VLOOKUP(Table58[[#This Row],[CONTROLN]],vlookup_table[],7,FALSE)</f>
        <v>13</v>
      </c>
      <c r="R3089">
        <f t="shared" si="144"/>
        <v>81</v>
      </c>
      <c r="S30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89" t="str">
        <f>IF(Table58[[#This Row],[GENDER]]="M","Hombre","Mujer")</f>
        <v>Hombre</v>
      </c>
      <c r="U3089" t="str">
        <f>_xlfn.CONCAT(Table58[[#This Row],[STATE]]," ", Table58[[#This Row],[DOMAIN]])</f>
        <v>IA C2</v>
      </c>
      <c r="V3089" s="2">
        <f t="shared" ca="1" si="145"/>
        <v>45915</v>
      </c>
      <c r="W3089" s="3">
        <f t="shared" ca="1" si="146"/>
        <v>45915.408431249998</v>
      </c>
      <c r="X3089">
        <f>ROUND(Table58[[#This Row],[AVGGIFT]],1)</f>
        <v>10.7</v>
      </c>
    </row>
    <row r="3090" spans="1:24" x14ac:dyDescent="0.35">
      <c r="A3090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  <c r="N3090">
        <f>VLOOKUP(Table58[[#This Row],[CONTROLN]],vlookup_table[],2,FALSE)</f>
        <v>28</v>
      </c>
      <c r="O3090">
        <f>VLOOKUP(Table58[[#This Row],[CONTROLN]],vlookup_table[],4,FALSE)</f>
        <v>5801</v>
      </c>
      <c r="P3090" t="str">
        <f>VLOOKUP(Table58[[#This Row],[CONTROLN]],vlookup_table[],5,FALSE)</f>
        <v>C1</v>
      </c>
      <c r="Q3090">
        <f>VLOOKUP(Table58[[#This Row],[CONTROLN]],vlookup_table[],7,FALSE)</f>
        <v>15</v>
      </c>
      <c r="R3090">
        <f t="shared" si="144"/>
        <v>39</v>
      </c>
      <c r="S30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90" t="str">
        <f>IF(Table58[[#This Row],[GENDER]]="M","Hombre","Mujer")</f>
        <v>Mujer</v>
      </c>
      <c r="U3090" t="str">
        <f>_xlfn.CONCAT(Table58[[#This Row],[STATE]]," ", Table58[[#This Row],[DOMAIN]])</f>
        <v>IL C1</v>
      </c>
      <c r="V3090" s="2">
        <f t="shared" ca="1" si="145"/>
        <v>45915</v>
      </c>
      <c r="W3090" s="3">
        <f t="shared" ca="1" si="146"/>
        <v>45915.408431249998</v>
      </c>
      <c r="X3090">
        <f>ROUND(Table58[[#This Row],[AVGGIFT]],1)</f>
        <v>15</v>
      </c>
    </row>
    <row r="3091" spans="1:24" x14ac:dyDescent="0.35">
      <c r="A309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  <c r="N3091">
        <f>VLOOKUP(Table58[[#This Row],[CONTROLN]],vlookup_table[],2,FALSE)</f>
        <v>0</v>
      </c>
      <c r="O3091">
        <f>VLOOKUP(Table58[[#This Row],[CONTROLN]],vlookup_table[],4,FALSE)</f>
        <v>0</v>
      </c>
      <c r="P3091" t="str">
        <f>VLOOKUP(Table58[[#This Row],[CONTROLN]],vlookup_table[],5,FALSE)</f>
        <v>R2</v>
      </c>
      <c r="Q3091">
        <f>VLOOKUP(Table58[[#This Row],[CONTROLN]],vlookup_table[],7,FALSE)</f>
        <v>5</v>
      </c>
      <c r="R3091" t="str">
        <f t="shared" si="144"/>
        <v/>
      </c>
      <c r="S30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91" t="str">
        <f>IF(Table58[[#This Row],[GENDER]]="M","Hombre","Mujer")</f>
        <v>Mujer</v>
      </c>
      <c r="U3091" t="str">
        <f>_xlfn.CONCAT(Table58[[#This Row],[STATE]]," ", Table58[[#This Row],[DOMAIN]])</f>
        <v>WI R2</v>
      </c>
      <c r="V3091" s="2">
        <f t="shared" ca="1" si="145"/>
        <v>45915</v>
      </c>
      <c r="W3091" s="3">
        <f t="shared" ca="1" si="146"/>
        <v>45915.408431249998</v>
      </c>
      <c r="X3091">
        <f>ROUND(Table58[[#This Row],[AVGGIFT]],1)</f>
        <v>9.6999999999999993</v>
      </c>
    </row>
    <row r="3092" spans="1:24" x14ac:dyDescent="0.35">
      <c r="A3092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  <c r="N3092">
        <f>VLOOKUP(Table58[[#This Row],[CONTROLN]],vlookup_table[],2,FALSE)</f>
        <v>0</v>
      </c>
      <c r="O3092">
        <f>VLOOKUP(Table58[[#This Row],[CONTROLN]],vlookup_table[],4,FALSE)</f>
        <v>3201</v>
      </c>
      <c r="P3092" t="str">
        <f>VLOOKUP(Table58[[#This Row],[CONTROLN]],vlookup_table[],5,FALSE)</f>
        <v>C2</v>
      </c>
      <c r="Q3092">
        <f>VLOOKUP(Table58[[#This Row],[CONTROLN]],vlookup_table[],7,FALSE)</f>
        <v>3</v>
      </c>
      <c r="R3092">
        <f t="shared" si="144"/>
        <v>65</v>
      </c>
      <c r="S30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92" t="str">
        <f>IF(Table58[[#This Row],[GENDER]]="M","Hombre","Mujer")</f>
        <v>Hombre</v>
      </c>
      <c r="U3092" t="str">
        <f>_xlfn.CONCAT(Table58[[#This Row],[STATE]]," ", Table58[[#This Row],[DOMAIN]])</f>
        <v>KS C2</v>
      </c>
      <c r="V3092" s="2">
        <f t="shared" ca="1" si="145"/>
        <v>45915</v>
      </c>
      <c r="W3092" s="3">
        <f t="shared" ca="1" si="146"/>
        <v>45915.408431249998</v>
      </c>
      <c r="X3092">
        <f>ROUND(Table58[[#This Row],[AVGGIFT]],1)</f>
        <v>3.5</v>
      </c>
    </row>
    <row r="3093" spans="1:24" x14ac:dyDescent="0.35">
      <c r="A3093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  <c r="N3093">
        <f>VLOOKUP(Table58[[#This Row],[CONTROLN]],vlookup_table[],2,FALSE)</f>
        <v>2</v>
      </c>
      <c r="O3093">
        <f>VLOOKUP(Table58[[#This Row],[CONTROLN]],vlookup_table[],4,FALSE)</f>
        <v>0</v>
      </c>
      <c r="P3093" t="str">
        <f>VLOOKUP(Table58[[#This Row],[CONTROLN]],vlookup_table[],5,FALSE)</f>
        <v>R2</v>
      </c>
      <c r="Q3093">
        <f>VLOOKUP(Table58[[#This Row],[CONTROLN]],vlookup_table[],7,FALSE)</f>
        <v>10</v>
      </c>
      <c r="R3093" t="str">
        <f t="shared" si="144"/>
        <v/>
      </c>
      <c r="S30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93" t="str">
        <f>IF(Table58[[#This Row],[GENDER]]="M","Hombre","Mujer")</f>
        <v>Mujer</v>
      </c>
      <c r="U3093" t="str">
        <f>_xlfn.CONCAT(Table58[[#This Row],[STATE]]," ", Table58[[#This Row],[DOMAIN]])</f>
        <v>MN R2</v>
      </c>
      <c r="V3093" s="2">
        <f t="shared" ca="1" si="145"/>
        <v>45915</v>
      </c>
      <c r="W3093" s="3">
        <f t="shared" ca="1" si="146"/>
        <v>45915.408431249998</v>
      </c>
      <c r="X3093">
        <f>ROUND(Table58[[#This Row],[AVGGIFT]],1)</f>
        <v>7.2</v>
      </c>
    </row>
    <row r="3094" spans="1:24" x14ac:dyDescent="0.35">
      <c r="A3094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  <c r="N3094">
        <f>VLOOKUP(Table58[[#This Row],[CONTROLN]],vlookup_table[],2,FALSE)</f>
        <v>1</v>
      </c>
      <c r="O3094">
        <f>VLOOKUP(Table58[[#This Row],[CONTROLN]],vlookup_table[],4,FALSE)</f>
        <v>2601</v>
      </c>
      <c r="P3094" t="str">
        <f>VLOOKUP(Table58[[#This Row],[CONTROLN]],vlookup_table[],5,FALSE)</f>
        <v>R2</v>
      </c>
      <c r="Q3094">
        <f>VLOOKUP(Table58[[#This Row],[CONTROLN]],vlookup_table[],7,FALSE)</f>
        <v>15</v>
      </c>
      <c r="R3094">
        <f t="shared" si="144"/>
        <v>71</v>
      </c>
      <c r="S30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094" t="str">
        <f>IF(Table58[[#This Row],[GENDER]]="M","Hombre","Mujer")</f>
        <v>Hombre</v>
      </c>
      <c r="U3094" t="str">
        <f>_xlfn.CONCAT(Table58[[#This Row],[STATE]]," ", Table58[[#This Row],[DOMAIN]])</f>
        <v>IL R2</v>
      </c>
      <c r="V3094" s="2">
        <f t="shared" ca="1" si="145"/>
        <v>45915</v>
      </c>
      <c r="W3094" s="3">
        <f t="shared" ca="1" si="146"/>
        <v>45915.408431249998</v>
      </c>
      <c r="X3094">
        <f>ROUND(Table58[[#This Row],[AVGGIFT]],1)</f>
        <v>8.4</v>
      </c>
    </row>
    <row r="3095" spans="1:24" x14ac:dyDescent="0.35">
      <c r="A3095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  <c r="N3095">
        <f>VLOOKUP(Table58[[#This Row],[CONTROLN]],vlookup_table[],2,FALSE)</f>
        <v>0</v>
      </c>
      <c r="O3095">
        <f>VLOOKUP(Table58[[#This Row],[CONTROLN]],vlookup_table[],4,FALSE)</f>
        <v>4601</v>
      </c>
      <c r="P3095" t="str">
        <f>VLOOKUP(Table58[[#This Row],[CONTROLN]],vlookup_table[],5,FALSE)</f>
        <v>U1</v>
      </c>
      <c r="Q3095">
        <f>VLOOKUP(Table58[[#This Row],[CONTROLN]],vlookup_table[],7,FALSE)</f>
        <v>35</v>
      </c>
      <c r="R3095">
        <f t="shared" si="144"/>
        <v>51</v>
      </c>
      <c r="S30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095" t="str">
        <f>IF(Table58[[#This Row],[GENDER]]="M","Hombre","Mujer")</f>
        <v>Mujer</v>
      </c>
      <c r="U3095" t="str">
        <f>_xlfn.CONCAT(Table58[[#This Row],[STATE]]," ", Table58[[#This Row],[DOMAIN]])</f>
        <v>CA U1</v>
      </c>
      <c r="V3095" s="2">
        <f t="shared" ca="1" si="145"/>
        <v>45915</v>
      </c>
      <c r="W3095" s="3">
        <f t="shared" ca="1" si="146"/>
        <v>45915.408431249998</v>
      </c>
      <c r="X3095">
        <f>ROUND(Table58[[#This Row],[AVGGIFT]],1)</f>
        <v>20</v>
      </c>
    </row>
    <row r="3096" spans="1:24" x14ac:dyDescent="0.35">
      <c r="A3096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  <c r="N3096">
        <f>VLOOKUP(Table58[[#This Row],[CONTROLN]],vlookup_table[],2,FALSE)</f>
        <v>1</v>
      </c>
      <c r="O3096">
        <f>VLOOKUP(Table58[[#This Row],[CONTROLN]],vlookup_table[],4,FALSE)</f>
        <v>0</v>
      </c>
      <c r="P3096" t="str">
        <f>VLOOKUP(Table58[[#This Row],[CONTROLN]],vlookup_table[],5,FALSE)</f>
        <v>T2</v>
      </c>
      <c r="Q3096">
        <f>VLOOKUP(Table58[[#This Row],[CONTROLN]],vlookup_table[],7,FALSE)</f>
        <v>9</v>
      </c>
      <c r="R3096" t="str">
        <f t="shared" si="144"/>
        <v/>
      </c>
      <c r="S30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096" t="str">
        <f>IF(Table58[[#This Row],[GENDER]]="M","Hombre","Mujer")</f>
        <v>Hombre</v>
      </c>
      <c r="U3096" t="str">
        <f>_xlfn.CONCAT(Table58[[#This Row],[STATE]]," ", Table58[[#This Row],[DOMAIN]])</f>
        <v>NC T2</v>
      </c>
      <c r="V3096" s="2">
        <f t="shared" ca="1" si="145"/>
        <v>45915</v>
      </c>
      <c r="W3096" s="3">
        <f t="shared" ca="1" si="146"/>
        <v>45915.408431249998</v>
      </c>
      <c r="X3096">
        <f>ROUND(Table58[[#This Row],[AVGGIFT]],1)</f>
        <v>8</v>
      </c>
    </row>
    <row r="3097" spans="1:24" x14ac:dyDescent="0.35">
      <c r="A3097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  <c r="N3097">
        <f>VLOOKUP(Table58[[#This Row],[CONTROLN]],vlookup_table[],2,FALSE)</f>
        <v>0</v>
      </c>
      <c r="O3097">
        <f>VLOOKUP(Table58[[#This Row],[CONTROLN]],vlookup_table[],4,FALSE)</f>
        <v>6201</v>
      </c>
      <c r="P3097" t="str">
        <f>VLOOKUP(Table58[[#This Row],[CONTROLN]],vlookup_table[],5,FALSE)</f>
        <v>S1</v>
      </c>
      <c r="Q3097">
        <f>VLOOKUP(Table58[[#This Row],[CONTROLN]],vlookup_table[],7,FALSE)</f>
        <v>10</v>
      </c>
      <c r="R3097">
        <f t="shared" si="144"/>
        <v>35</v>
      </c>
      <c r="S30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097" t="str">
        <f>IF(Table58[[#This Row],[GENDER]]="M","Hombre","Mujer")</f>
        <v>Mujer</v>
      </c>
      <c r="U3097" t="str">
        <f>_xlfn.CONCAT(Table58[[#This Row],[STATE]]," ", Table58[[#This Row],[DOMAIN]])</f>
        <v>KY S1</v>
      </c>
      <c r="V3097" s="2">
        <f t="shared" ca="1" si="145"/>
        <v>45915</v>
      </c>
      <c r="W3097" s="3">
        <f t="shared" ca="1" si="146"/>
        <v>45915.408431249998</v>
      </c>
      <c r="X3097">
        <f>ROUND(Table58[[#This Row],[AVGGIFT]],1)</f>
        <v>7.5</v>
      </c>
    </row>
    <row r="3098" spans="1:24" x14ac:dyDescent="0.35">
      <c r="A3098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  <c r="N3098">
        <f>VLOOKUP(Table58[[#This Row],[CONTROLN]],vlookup_table[],2,FALSE)</f>
        <v>2</v>
      </c>
      <c r="O3098">
        <f>VLOOKUP(Table58[[#This Row],[CONTROLN]],vlookup_table[],4,FALSE)</f>
        <v>4801</v>
      </c>
      <c r="P3098" t="str">
        <f>VLOOKUP(Table58[[#This Row],[CONTROLN]],vlookup_table[],5,FALSE)</f>
        <v>C2</v>
      </c>
      <c r="Q3098">
        <f>VLOOKUP(Table58[[#This Row],[CONTROLN]],vlookup_table[],7,FALSE)</f>
        <v>10</v>
      </c>
      <c r="R3098">
        <f t="shared" si="144"/>
        <v>49</v>
      </c>
      <c r="S30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098" t="str">
        <f>IF(Table58[[#This Row],[GENDER]]="M","Hombre","Mujer")</f>
        <v>Mujer</v>
      </c>
      <c r="U3098" t="str">
        <f>_xlfn.CONCAT(Table58[[#This Row],[STATE]]," ", Table58[[#This Row],[DOMAIN]])</f>
        <v>NE C2</v>
      </c>
      <c r="V3098" s="2">
        <f t="shared" ca="1" si="145"/>
        <v>45915</v>
      </c>
      <c r="W3098" s="3">
        <f t="shared" ca="1" si="146"/>
        <v>45915.408431249998</v>
      </c>
      <c r="X3098">
        <f>ROUND(Table58[[#This Row],[AVGGIFT]],1)</f>
        <v>15</v>
      </c>
    </row>
    <row r="3099" spans="1:24" x14ac:dyDescent="0.35">
      <c r="A3099">
        <v>139062</v>
      </c>
      <c r="B3099" t="s">
        <v>56</v>
      </c>
      <c r="C3099" t="s">
        <v>17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  <c r="N3099">
        <f>VLOOKUP(Table58[[#This Row],[CONTROLN]],vlookup_table[],2,FALSE)</f>
        <v>0</v>
      </c>
      <c r="O3099">
        <f>VLOOKUP(Table58[[#This Row],[CONTROLN]],vlookup_table[],4,FALSE)</f>
        <v>3501</v>
      </c>
      <c r="P3099" t="str">
        <f>VLOOKUP(Table58[[#This Row],[CONTROLN]],vlookup_table[],5,FALSE)</f>
        <v/>
      </c>
      <c r="Q3099">
        <f>VLOOKUP(Table58[[#This Row],[CONTROLN]],vlookup_table[],7,FALSE)</f>
        <v>20</v>
      </c>
      <c r="R3099">
        <f t="shared" si="144"/>
        <v>62</v>
      </c>
      <c r="S309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099" t="str">
        <f>IF(Table58[[#This Row],[GENDER]]="M","Hombre","Mujer")</f>
        <v>Mujer</v>
      </c>
      <c r="U3099" t="str">
        <f>_xlfn.CONCAT(Table58[[#This Row],[STATE]]," ", Table58[[#This Row],[DOMAIN]])</f>
        <v xml:space="preserve">AZ </v>
      </c>
      <c r="V3099" s="2">
        <f t="shared" ca="1" si="145"/>
        <v>45915</v>
      </c>
      <c r="W3099" s="3">
        <f t="shared" ca="1" si="146"/>
        <v>45915.408431249998</v>
      </c>
      <c r="X3099">
        <f>ROUND(Table58[[#This Row],[AVGGIFT]],1)</f>
        <v>10.3</v>
      </c>
    </row>
    <row r="3100" spans="1:24" x14ac:dyDescent="0.35">
      <c r="A3100">
        <v>147529</v>
      </c>
      <c r="B3100" t="s">
        <v>18</v>
      </c>
      <c r="C3100" t="s">
        <v>17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  <c r="N3100">
        <f>VLOOKUP(Table58[[#This Row],[CONTROLN]],vlookup_table[],2,FALSE)</f>
        <v>1</v>
      </c>
      <c r="O3100">
        <f>VLOOKUP(Table58[[#This Row],[CONTROLN]],vlookup_table[],4,FALSE)</f>
        <v>3810</v>
      </c>
      <c r="P3100" t="str">
        <f>VLOOKUP(Table58[[#This Row],[CONTROLN]],vlookup_table[],5,FALSE)</f>
        <v>S1</v>
      </c>
      <c r="Q3100">
        <f>VLOOKUP(Table58[[#This Row],[CONTROLN]],vlookup_table[],7,FALSE)</f>
        <v>20</v>
      </c>
      <c r="R3100">
        <f t="shared" si="144"/>
        <v>58</v>
      </c>
      <c r="S31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00" t="str">
        <f>IF(Table58[[#This Row],[GENDER]]="M","Hombre","Mujer")</f>
        <v>Mujer</v>
      </c>
      <c r="U3100" t="str">
        <f>_xlfn.CONCAT(Table58[[#This Row],[STATE]]," ", Table58[[#This Row],[DOMAIN]])</f>
        <v>NC S1</v>
      </c>
      <c r="V3100" s="2">
        <f t="shared" ca="1" si="145"/>
        <v>45915</v>
      </c>
      <c r="W3100" s="3">
        <f t="shared" ca="1" si="146"/>
        <v>45915.408431249998</v>
      </c>
      <c r="X3100">
        <f>ROUND(Table58[[#This Row],[AVGGIFT]],1)</f>
        <v>25</v>
      </c>
    </row>
    <row r="3101" spans="1:24" x14ac:dyDescent="0.35">
      <c r="A3101">
        <v>52574</v>
      </c>
      <c r="B3101" t="s">
        <v>108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  <c r="N3101">
        <f>VLOOKUP(Table58[[#This Row],[CONTROLN]],vlookup_table[],2,FALSE)</f>
        <v>0</v>
      </c>
      <c r="O3101">
        <f>VLOOKUP(Table58[[#This Row],[CONTROLN]],vlookup_table[],4,FALSE)</f>
        <v>4501</v>
      </c>
      <c r="P3101" t="str">
        <f>VLOOKUP(Table58[[#This Row],[CONTROLN]],vlookup_table[],5,FALSE)</f>
        <v>R2</v>
      </c>
      <c r="Q3101">
        <f>VLOOKUP(Table58[[#This Row],[CONTROLN]],vlookup_table[],7,FALSE)</f>
        <v>12</v>
      </c>
      <c r="R3101">
        <f t="shared" si="144"/>
        <v>52</v>
      </c>
      <c r="S31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01" t="str">
        <f>IF(Table58[[#This Row],[GENDER]]="M","Hombre","Mujer")</f>
        <v>Mujer</v>
      </c>
      <c r="U3101" t="str">
        <f>_xlfn.CONCAT(Table58[[#This Row],[STATE]]," ", Table58[[#This Row],[DOMAIN]])</f>
        <v>TE R2</v>
      </c>
      <c r="V3101" s="2">
        <f t="shared" ca="1" si="145"/>
        <v>45915</v>
      </c>
      <c r="W3101" s="3">
        <f t="shared" ca="1" si="146"/>
        <v>45915.408431249998</v>
      </c>
      <c r="X3101">
        <f>ROUND(Table58[[#This Row],[AVGGIFT]],1)</f>
        <v>8.1999999999999993</v>
      </c>
    </row>
    <row r="3102" spans="1:24" x14ac:dyDescent="0.35">
      <c r="A3102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  <c r="N3102">
        <f>VLOOKUP(Table58[[#This Row],[CONTROLN]],vlookup_table[],2,FALSE)</f>
        <v>0</v>
      </c>
      <c r="O3102">
        <f>VLOOKUP(Table58[[#This Row],[CONTROLN]],vlookup_table[],4,FALSE)</f>
        <v>2501</v>
      </c>
      <c r="P3102" t="str">
        <f>VLOOKUP(Table58[[#This Row],[CONTROLN]],vlookup_table[],5,FALSE)</f>
        <v>C3</v>
      </c>
      <c r="Q3102">
        <f>VLOOKUP(Table58[[#This Row],[CONTROLN]],vlookup_table[],7,FALSE)</f>
        <v>5</v>
      </c>
      <c r="R3102">
        <f t="shared" si="144"/>
        <v>72</v>
      </c>
      <c r="S31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02" t="str">
        <f>IF(Table58[[#This Row],[GENDER]]="M","Hombre","Mujer")</f>
        <v>Mujer</v>
      </c>
      <c r="U3102" t="str">
        <f>_xlfn.CONCAT(Table58[[#This Row],[STATE]]," ", Table58[[#This Row],[DOMAIN]])</f>
        <v>FL C3</v>
      </c>
      <c r="V3102" s="2">
        <f t="shared" ca="1" si="145"/>
        <v>45915</v>
      </c>
      <c r="W3102" s="3">
        <f t="shared" ca="1" si="146"/>
        <v>45915.408431249998</v>
      </c>
      <c r="X3102">
        <f>ROUND(Table58[[#This Row],[AVGGIFT]],1)</f>
        <v>3.4</v>
      </c>
    </row>
    <row r="3103" spans="1:24" x14ac:dyDescent="0.35">
      <c r="A3103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  <c r="N3103">
        <f>VLOOKUP(Table58[[#This Row],[CONTROLN]],vlookup_table[],2,FALSE)</f>
        <v>1</v>
      </c>
      <c r="O3103">
        <f>VLOOKUP(Table58[[#This Row],[CONTROLN]],vlookup_table[],4,FALSE)</f>
        <v>5401</v>
      </c>
      <c r="P3103" t="str">
        <f>VLOOKUP(Table58[[#This Row],[CONTROLN]],vlookup_table[],5,FALSE)</f>
        <v>C1</v>
      </c>
      <c r="Q3103">
        <f>VLOOKUP(Table58[[#This Row],[CONTROLN]],vlookup_table[],7,FALSE)</f>
        <v>22</v>
      </c>
      <c r="R3103">
        <f t="shared" si="144"/>
        <v>43</v>
      </c>
      <c r="S31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03" t="str">
        <f>IF(Table58[[#This Row],[GENDER]]="M","Hombre","Mujer")</f>
        <v>Hombre</v>
      </c>
      <c r="U3103" t="str">
        <f>_xlfn.CONCAT(Table58[[#This Row],[STATE]]," ", Table58[[#This Row],[DOMAIN]])</f>
        <v>CA C1</v>
      </c>
      <c r="V3103" s="2">
        <f t="shared" ca="1" si="145"/>
        <v>45915</v>
      </c>
      <c r="W3103" s="3">
        <f t="shared" ca="1" si="146"/>
        <v>45915.408431249998</v>
      </c>
      <c r="X3103">
        <f>ROUND(Table58[[#This Row],[AVGGIFT]],1)</f>
        <v>17.3</v>
      </c>
    </row>
    <row r="3104" spans="1:24" x14ac:dyDescent="0.35">
      <c r="A3104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  <c r="N3104">
        <f>VLOOKUP(Table58[[#This Row],[CONTROLN]],vlookup_table[],2,FALSE)</f>
        <v>0</v>
      </c>
      <c r="O3104">
        <f>VLOOKUP(Table58[[#This Row],[CONTROLN]],vlookup_table[],4,FALSE)</f>
        <v>2507</v>
      </c>
      <c r="P3104" t="str">
        <f>VLOOKUP(Table58[[#This Row],[CONTROLN]],vlookup_table[],5,FALSE)</f>
        <v>U1</v>
      </c>
      <c r="Q3104">
        <f>VLOOKUP(Table58[[#This Row],[CONTROLN]],vlookup_table[],7,FALSE)</f>
        <v>18</v>
      </c>
      <c r="R3104">
        <f t="shared" si="144"/>
        <v>71</v>
      </c>
      <c r="S31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04" t="str">
        <f>IF(Table58[[#This Row],[GENDER]]="M","Hombre","Mujer")</f>
        <v>Mujer</v>
      </c>
      <c r="U3104" t="str">
        <f>_xlfn.CONCAT(Table58[[#This Row],[STATE]]," ", Table58[[#This Row],[DOMAIN]])</f>
        <v>FL U1</v>
      </c>
      <c r="V3104" s="2">
        <f t="shared" ca="1" si="145"/>
        <v>45915</v>
      </c>
      <c r="W3104" s="3">
        <f t="shared" ca="1" si="146"/>
        <v>45915.408431249998</v>
      </c>
      <c r="X3104">
        <f>ROUND(Table58[[#This Row],[AVGGIFT]],1)</f>
        <v>10</v>
      </c>
    </row>
    <row r="3105" spans="1:24" x14ac:dyDescent="0.35">
      <c r="A3105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  <c r="N3105">
        <f>VLOOKUP(Table58[[#This Row],[CONTROLN]],vlookup_table[],2,FALSE)</f>
        <v>28</v>
      </c>
      <c r="O3105">
        <f>VLOOKUP(Table58[[#This Row],[CONTROLN]],vlookup_table[],4,FALSE)</f>
        <v>5801</v>
      </c>
      <c r="P3105" t="str">
        <f>VLOOKUP(Table58[[#This Row],[CONTROLN]],vlookup_table[],5,FALSE)</f>
        <v>S1</v>
      </c>
      <c r="Q3105">
        <f>VLOOKUP(Table58[[#This Row],[CONTROLN]],vlookup_table[],7,FALSE)</f>
        <v>50</v>
      </c>
      <c r="R3105">
        <f t="shared" si="144"/>
        <v>39</v>
      </c>
      <c r="S31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05" t="str">
        <f>IF(Table58[[#This Row],[GENDER]]="M","Hombre","Mujer")</f>
        <v>Mujer</v>
      </c>
      <c r="U3105" t="str">
        <f>_xlfn.CONCAT(Table58[[#This Row],[STATE]]," ", Table58[[#This Row],[DOMAIN]])</f>
        <v>CA S1</v>
      </c>
      <c r="V3105" s="2">
        <f t="shared" ca="1" si="145"/>
        <v>45915</v>
      </c>
      <c r="W3105" s="3">
        <f t="shared" ca="1" si="146"/>
        <v>45915.408431249998</v>
      </c>
      <c r="X3105">
        <f>ROUND(Table58[[#This Row],[AVGGIFT]],1)</f>
        <v>35</v>
      </c>
    </row>
    <row r="3106" spans="1:24" x14ac:dyDescent="0.35">
      <c r="A3106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  <c r="N3106">
        <f>VLOOKUP(Table58[[#This Row],[CONTROLN]],vlookup_table[],2,FALSE)</f>
        <v>1002</v>
      </c>
      <c r="O3106">
        <f>VLOOKUP(Table58[[#This Row],[CONTROLN]],vlookup_table[],4,FALSE)</f>
        <v>6311</v>
      </c>
      <c r="P3106" t="str">
        <f>VLOOKUP(Table58[[#This Row],[CONTROLN]],vlookup_table[],5,FALSE)</f>
        <v>T2</v>
      </c>
      <c r="Q3106">
        <f>VLOOKUP(Table58[[#This Row],[CONTROLN]],vlookup_table[],7,FALSE)</f>
        <v>10</v>
      </c>
      <c r="R3106">
        <f t="shared" si="144"/>
        <v>33</v>
      </c>
      <c r="S31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06" t="str">
        <f>IF(Table58[[#This Row],[GENDER]]="M","Hombre","Mujer")</f>
        <v>Hombre</v>
      </c>
      <c r="U3106" t="str">
        <f>_xlfn.CONCAT(Table58[[#This Row],[STATE]]," ", Table58[[#This Row],[DOMAIN]])</f>
        <v>GU T2</v>
      </c>
      <c r="V3106" s="2">
        <f t="shared" ca="1" si="145"/>
        <v>45915</v>
      </c>
      <c r="W3106" s="3">
        <f t="shared" ca="1" si="146"/>
        <v>45915.408431249998</v>
      </c>
      <c r="X3106">
        <f>ROUND(Table58[[#This Row],[AVGGIFT]],1)</f>
        <v>6.3</v>
      </c>
    </row>
    <row r="3107" spans="1:24" x14ac:dyDescent="0.35">
      <c r="A3107">
        <v>87680</v>
      </c>
      <c r="B3107" t="s">
        <v>35</v>
      </c>
      <c r="C3107" t="s">
        <v>17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  <c r="N3107">
        <f>VLOOKUP(Table58[[#This Row],[CONTROLN]],vlookup_table[],2,FALSE)</f>
        <v>0</v>
      </c>
      <c r="O3107">
        <f>VLOOKUP(Table58[[#This Row],[CONTROLN]],vlookup_table[],4,FALSE)</f>
        <v>0</v>
      </c>
      <c r="P3107" t="str">
        <f>VLOOKUP(Table58[[#This Row],[CONTROLN]],vlookup_table[],5,FALSE)</f>
        <v>R2</v>
      </c>
      <c r="Q3107">
        <f>VLOOKUP(Table58[[#This Row],[CONTROLN]],vlookup_table[],7,FALSE)</f>
        <v>12</v>
      </c>
      <c r="R3107" t="str">
        <f t="shared" si="144"/>
        <v/>
      </c>
      <c r="S31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07" t="str">
        <f>IF(Table58[[#This Row],[GENDER]]="M","Hombre","Mujer")</f>
        <v>Mujer</v>
      </c>
      <c r="U3107" t="str">
        <f>_xlfn.CONCAT(Table58[[#This Row],[STATE]]," ", Table58[[#This Row],[DOMAIN]])</f>
        <v>MT R2</v>
      </c>
      <c r="V3107" s="2">
        <f t="shared" ca="1" si="145"/>
        <v>45915</v>
      </c>
      <c r="W3107" s="3">
        <f t="shared" ca="1" si="146"/>
        <v>45915.408431249998</v>
      </c>
      <c r="X3107">
        <f>ROUND(Table58[[#This Row],[AVGGIFT]],1)</f>
        <v>8</v>
      </c>
    </row>
    <row r="3108" spans="1:24" x14ac:dyDescent="0.35">
      <c r="A3108">
        <v>16643</v>
      </c>
      <c r="B3108" t="s">
        <v>18</v>
      </c>
      <c r="C3108" t="s">
        <v>17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  <c r="N3108">
        <f>VLOOKUP(Table58[[#This Row],[CONTROLN]],vlookup_table[],2,FALSE)</f>
        <v>0</v>
      </c>
      <c r="O3108">
        <f>VLOOKUP(Table58[[#This Row],[CONTROLN]],vlookup_table[],4,FALSE)</f>
        <v>1401</v>
      </c>
      <c r="P3108" t="str">
        <f>VLOOKUP(Table58[[#This Row],[CONTROLN]],vlookup_table[],5,FALSE)</f>
        <v>C1</v>
      </c>
      <c r="Q3108">
        <f>VLOOKUP(Table58[[#This Row],[CONTROLN]],vlookup_table[],7,FALSE)</f>
        <v>125</v>
      </c>
      <c r="R3108">
        <f t="shared" si="144"/>
        <v>83</v>
      </c>
      <c r="S31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08" t="str">
        <f>IF(Table58[[#This Row],[GENDER]]="M","Hombre","Mujer")</f>
        <v>Mujer</v>
      </c>
      <c r="U3108" t="str">
        <f>_xlfn.CONCAT(Table58[[#This Row],[STATE]]," ", Table58[[#This Row],[DOMAIN]])</f>
        <v>NC C1</v>
      </c>
      <c r="V3108" s="2">
        <f t="shared" ca="1" si="145"/>
        <v>45915</v>
      </c>
      <c r="W3108" s="3">
        <f t="shared" ca="1" si="146"/>
        <v>45915.408431249998</v>
      </c>
      <c r="X3108">
        <f>ROUND(Table58[[#This Row],[AVGGIFT]],1)</f>
        <v>13.7</v>
      </c>
    </row>
    <row r="3109" spans="1:24" x14ac:dyDescent="0.35">
      <c r="A3109">
        <v>27338</v>
      </c>
      <c r="B3109" t="s">
        <v>40</v>
      </c>
      <c r="C3109" t="s">
        <v>109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  <c r="N3109">
        <f>VLOOKUP(Table58[[#This Row],[CONTROLN]],vlookup_table[],2,FALSE)</f>
        <v>2</v>
      </c>
      <c r="O3109">
        <f>VLOOKUP(Table58[[#This Row],[CONTROLN]],vlookup_table[],4,FALSE)</f>
        <v>0</v>
      </c>
      <c r="P3109" t="str">
        <f>VLOOKUP(Table58[[#This Row],[CONTROLN]],vlookup_table[],5,FALSE)</f>
        <v>R3</v>
      </c>
      <c r="Q3109">
        <f>VLOOKUP(Table58[[#This Row],[CONTROLN]],vlookup_table[],7,FALSE)</f>
        <v>7</v>
      </c>
      <c r="R3109" t="str">
        <f t="shared" si="144"/>
        <v/>
      </c>
      <c r="S31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09" t="str">
        <f>IF(Table58[[#This Row],[GENDER]]="M","Hombre","Mujer")</f>
        <v>Mujer</v>
      </c>
      <c r="U3109" t="str">
        <f>_xlfn.CONCAT(Table58[[#This Row],[STATE]]," ", Table58[[#This Row],[DOMAIN]])</f>
        <v>GA R3</v>
      </c>
      <c r="V3109" s="2">
        <f t="shared" ca="1" si="145"/>
        <v>45915</v>
      </c>
      <c r="W3109" s="3">
        <f t="shared" ca="1" si="146"/>
        <v>45915.408431249998</v>
      </c>
      <c r="X3109">
        <f>ROUND(Table58[[#This Row],[AVGGIFT]],1)</f>
        <v>5.7</v>
      </c>
    </row>
    <row r="3110" spans="1:24" x14ac:dyDescent="0.35">
      <c r="A3110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  <c r="N3110">
        <f>VLOOKUP(Table58[[#This Row],[CONTROLN]],vlookup_table[],2,FALSE)</f>
        <v>2</v>
      </c>
      <c r="O3110">
        <f>VLOOKUP(Table58[[#This Row],[CONTROLN]],vlookup_table[],4,FALSE)</f>
        <v>0</v>
      </c>
      <c r="P3110" t="str">
        <f>VLOOKUP(Table58[[#This Row],[CONTROLN]],vlookup_table[],5,FALSE)</f>
        <v>T3</v>
      </c>
      <c r="Q3110">
        <f>VLOOKUP(Table58[[#This Row],[CONTROLN]],vlookup_table[],7,FALSE)</f>
        <v>15</v>
      </c>
      <c r="R3110" t="str">
        <f t="shared" si="144"/>
        <v/>
      </c>
      <c r="S31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10" t="str">
        <f>IF(Table58[[#This Row],[GENDER]]="M","Hombre","Mujer")</f>
        <v>Mujer</v>
      </c>
      <c r="U3110" t="str">
        <f>_xlfn.CONCAT(Table58[[#This Row],[STATE]]," ", Table58[[#This Row],[DOMAIN]])</f>
        <v>CA T3</v>
      </c>
      <c r="V3110" s="2">
        <f t="shared" ca="1" si="145"/>
        <v>45915</v>
      </c>
      <c r="W3110" s="3">
        <f t="shared" ca="1" si="146"/>
        <v>45915.408431249998</v>
      </c>
      <c r="X3110">
        <f>ROUND(Table58[[#This Row],[AVGGIFT]],1)</f>
        <v>13</v>
      </c>
    </row>
    <row r="3111" spans="1:24" x14ac:dyDescent="0.35">
      <c r="A311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  <c r="N3111">
        <f>VLOOKUP(Table58[[#This Row],[CONTROLN]],vlookup_table[],2,FALSE)</f>
        <v>1</v>
      </c>
      <c r="O3111">
        <f>VLOOKUP(Table58[[#This Row],[CONTROLN]],vlookup_table[],4,FALSE)</f>
        <v>0</v>
      </c>
      <c r="P3111" t="str">
        <f>VLOOKUP(Table58[[#This Row],[CONTROLN]],vlookup_table[],5,FALSE)</f>
        <v>S1</v>
      </c>
      <c r="Q3111">
        <f>VLOOKUP(Table58[[#This Row],[CONTROLN]],vlookup_table[],7,FALSE)</f>
        <v>22</v>
      </c>
      <c r="R3111" t="str">
        <f t="shared" si="144"/>
        <v/>
      </c>
      <c r="S31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11" t="str">
        <f>IF(Table58[[#This Row],[GENDER]]="M","Hombre","Mujer")</f>
        <v>Hombre</v>
      </c>
      <c r="U3111" t="str">
        <f>_xlfn.CONCAT(Table58[[#This Row],[STATE]]," ", Table58[[#This Row],[DOMAIN]])</f>
        <v>CA S1</v>
      </c>
      <c r="V3111" s="2">
        <f t="shared" ca="1" si="145"/>
        <v>45915</v>
      </c>
      <c r="W3111" s="3">
        <f t="shared" ca="1" si="146"/>
        <v>45915.408431249998</v>
      </c>
      <c r="X3111">
        <f>ROUND(Table58[[#This Row],[AVGGIFT]],1)</f>
        <v>22.5</v>
      </c>
    </row>
    <row r="3112" spans="1:24" x14ac:dyDescent="0.35">
      <c r="A3112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  <c r="N3112">
        <f>VLOOKUP(Table58[[#This Row],[CONTROLN]],vlookup_table[],2,FALSE)</f>
        <v>0</v>
      </c>
      <c r="O3112">
        <f>VLOOKUP(Table58[[#This Row],[CONTROLN]],vlookup_table[],4,FALSE)</f>
        <v>3306</v>
      </c>
      <c r="P3112" t="str">
        <f>VLOOKUP(Table58[[#This Row],[CONTROLN]],vlookup_table[],5,FALSE)</f>
        <v>C2</v>
      </c>
      <c r="Q3112">
        <f>VLOOKUP(Table58[[#This Row],[CONTROLN]],vlookup_table[],7,FALSE)</f>
        <v>13</v>
      </c>
      <c r="R3112">
        <f t="shared" si="144"/>
        <v>64</v>
      </c>
      <c r="S31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12" t="str">
        <f>IF(Table58[[#This Row],[GENDER]]="M","Hombre","Mujer")</f>
        <v>Mujer</v>
      </c>
      <c r="U3112" t="str">
        <f>_xlfn.CONCAT(Table58[[#This Row],[STATE]]," ", Table58[[#This Row],[DOMAIN]])</f>
        <v>LA C2</v>
      </c>
      <c r="V3112" s="2">
        <f t="shared" ca="1" si="145"/>
        <v>45915</v>
      </c>
      <c r="W3112" s="3">
        <f t="shared" ca="1" si="146"/>
        <v>45915.408431249998</v>
      </c>
      <c r="X3112">
        <f>ROUND(Table58[[#This Row],[AVGGIFT]],1)</f>
        <v>8.9</v>
      </c>
    </row>
    <row r="3113" spans="1:24" x14ac:dyDescent="0.35">
      <c r="A3113">
        <v>21373</v>
      </c>
      <c r="B3113" t="s">
        <v>18</v>
      </c>
      <c r="C3113" t="s">
        <v>17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  <c r="N3113">
        <f>VLOOKUP(Table58[[#This Row],[CONTROLN]],vlookup_table[],2,FALSE)</f>
        <v>0</v>
      </c>
      <c r="O3113">
        <f>VLOOKUP(Table58[[#This Row],[CONTROLN]],vlookup_table[],4,FALSE)</f>
        <v>5901</v>
      </c>
      <c r="P3113" t="str">
        <f>VLOOKUP(Table58[[#This Row],[CONTROLN]],vlookup_table[],5,FALSE)</f>
        <v>T2</v>
      </c>
      <c r="Q3113">
        <f>VLOOKUP(Table58[[#This Row],[CONTROLN]],vlookup_table[],7,FALSE)</f>
        <v>7</v>
      </c>
      <c r="R3113">
        <f t="shared" si="144"/>
        <v>38</v>
      </c>
      <c r="S31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13" t="str">
        <f>IF(Table58[[#This Row],[GENDER]]="M","Hombre","Mujer")</f>
        <v>Mujer</v>
      </c>
      <c r="U3113" t="str">
        <f>_xlfn.CONCAT(Table58[[#This Row],[STATE]]," ", Table58[[#This Row],[DOMAIN]])</f>
        <v>NC T2</v>
      </c>
      <c r="V3113" s="2">
        <f t="shared" ca="1" si="145"/>
        <v>45915</v>
      </c>
      <c r="W3113" s="3">
        <f t="shared" ca="1" si="146"/>
        <v>45915.408431249998</v>
      </c>
      <c r="X3113">
        <f>ROUND(Table58[[#This Row],[AVGGIFT]],1)</f>
        <v>5.2</v>
      </c>
    </row>
    <row r="3114" spans="1:24" x14ac:dyDescent="0.35">
      <c r="A3114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  <c r="N3114">
        <f>VLOOKUP(Table58[[#This Row],[CONTROLN]],vlookup_table[],2,FALSE)</f>
        <v>0</v>
      </c>
      <c r="O3114">
        <f>VLOOKUP(Table58[[#This Row],[CONTROLN]],vlookup_table[],4,FALSE)</f>
        <v>3701</v>
      </c>
      <c r="P3114" t="str">
        <f>VLOOKUP(Table58[[#This Row],[CONTROLN]],vlookup_table[],5,FALSE)</f>
        <v>C3</v>
      </c>
      <c r="Q3114">
        <f>VLOOKUP(Table58[[#This Row],[CONTROLN]],vlookup_table[],7,FALSE)</f>
        <v>7</v>
      </c>
      <c r="R3114">
        <f t="shared" si="144"/>
        <v>60</v>
      </c>
      <c r="S31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14" t="str">
        <f>IF(Table58[[#This Row],[GENDER]]="M","Hombre","Mujer")</f>
        <v>Hombre</v>
      </c>
      <c r="U3114" t="str">
        <f>_xlfn.CONCAT(Table58[[#This Row],[STATE]]," ", Table58[[#This Row],[DOMAIN]])</f>
        <v>IN C3</v>
      </c>
      <c r="V3114" s="2">
        <f t="shared" ca="1" si="145"/>
        <v>45915</v>
      </c>
      <c r="W3114" s="3">
        <f t="shared" ca="1" si="146"/>
        <v>45915.408431249998</v>
      </c>
      <c r="X3114">
        <f>ROUND(Table58[[#This Row],[AVGGIFT]],1)</f>
        <v>7.2</v>
      </c>
    </row>
    <row r="3115" spans="1:24" x14ac:dyDescent="0.35">
      <c r="A3115">
        <v>87024</v>
      </c>
      <c r="B3115" t="s">
        <v>35</v>
      </c>
      <c r="C3115" t="s">
        <v>17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  <c r="N3115">
        <f>VLOOKUP(Table58[[#This Row],[CONTROLN]],vlookup_table[],2,FALSE)</f>
        <v>0</v>
      </c>
      <c r="O3115">
        <f>VLOOKUP(Table58[[#This Row],[CONTROLN]],vlookup_table[],4,FALSE)</f>
        <v>0</v>
      </c>
      <c r="P3115" t="str">
        <f>VLOOKUP(Table58[[#This Row],[CONTROLN]],vlookup_table[],5,FALSE)</f>
        <v>R2</v>
      </c>
      <c r="Q3115">
        <f>VLOOKUP(Table58[[#This Row],[CONTROLN]],vlookup_table[],7,FALSE)</f>
        <v>5</v>
      </c>
      <c r="R3115" t="str">
        <f t="shared" si="144"/>
        <v/>
      </c>
      <c r="S31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15" t="str">
        <f>IF(Table58[[#This Row],[GENDER]]="M","Hombre","Mujer")</f>
        <v>Mujer</v>
      </c>
      <c r="U3115" t="str">
        <f>_xlfn.CONCAT(Table58[[#This Row],[STATE]]," ", Table58[[#This Row],[DOMAIN]])</f>
        <v>MT R2</v>
      </c>
      <c r="V3115" s="2">
        <f t="shared" ca="1" si="145"/>
        <v>45915</v>
      </c>
      <c r="W3115" s="3">
        <f t="shared" ca="1" si="146"/>
        <v>45915.408431249998</v>
      </c>
      <c r="X3115">
        <f>ROUND(Table58[[#This Row],[AVGGIFT]],1)</f>
        <v>21.7</v>
      </c>
    </row>
    <row r="3116" spans="1:24" x14ac:dyDescent="0.35">
      <c r="A3116">
        <v>179673</v>
      </c>
      <c r="B3116" t="s">
        <v>41</v>
      </c>
      <c r="C3116" t="s">
        <v>14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  <c r="N3116">
        <f>VLOOKUP(Table58[[#This Row],[CONTROLN]],vlookup_table[],2,FALSE)</f>
        <v>1</v>
      </c>
      <c r="O3116">
        <f>VLOOKUP(Table58[[#This Row],[CONTROLN]],vlookup_table[],4,FALSE)</f>
        <v>1701</v>
      </c>
      <c r="P3116" t="str">
        <f>VLOOKUP(Table58[[#This Row],[CONTROLN]],vlookup_table[],5,FALSE)</f>
        <v>U1</v>
      </c>
      <c r="Q3116">
        <f>VLOOKUP(Table58[[#This Row],[CONTROLN]],vlookup_table[],7,FALSE)</f>
        <v>5</v>
      </c>
      <c r="R3116">
        <f t="shared" si="144"/>
        <v>80</v>
      </c>
      <c r="S31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16" t="str">
        <f>IF(Table58[[#This Row],[GENDER]]="M","Hombre","Mujer")</f>
        <v>Hombre</v>
      </c>
      <c r="U3116" t="str">
        <f>_xlfn.CONCAT(Table58[[#This Row],[STATE]]," ", Table58[[#This Row],[DOMAIN]])</f>
        <v>WA U1</v>
      </c>
      <c r="V3116" s="2">
        <f t="shared" ca="1" si="145"/>
        <v>45915</v>
      </c>
      <c r="W3116" s="3">
        <f t="shared" ca="1" si="146"/>
        <v>45915.408431249998</v>
      </c>
      <c r="X3116">
        <f>ROUND(Table58[[#This Row],[AVGGIFT]],1)</f>
        <v>3.6</v>
      </c>
    </row>
    <row r="3117" spans="1:24" x14ac:dyDescent="0.35">
      <c r="A3117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  <c r="N3117">
        <f>VLOOKUP(Table58[[#This Row],[CONTROLN]],vlookup_table[],2,FALSE)</f>
        <v>28</v>
      </c>
      <c r="O3117">
        <f>VLOOKUP(Table58[[#This Row],[CONTROLN]],vlookup_table[],4,FALSE)</f>
        <v>1910</v>
      </c>
      <c r="P3117" t="str">
        <f>VLOOKUP(Table58[[#This Row],[CONTROLN]],vlookup_table[],5,FALSE)</f>
        <v>T1</v>
      </c>
      <c r="Q3117">
        <f>VLOOKUP(Table58[[#This Row],[CONTROLN]],vlookup_table[],7,FALSE)</f>
        <v>15</v>
      </c>
      <c r="R3117">
        <f t="shared" si="144"/>
        <v>77</v>
      </c>
      <c r="S31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17" t="str">
        <f>IF(Table58[[#This Row],[GENDER]]="M","Hombre","Mujer")</f>
        <v>Mujer</v>
      </c>
      <c r="U3117" t="str">
        <f>_xlfn.CONCAT(Table58[[#This Row],[STATE]]," ", Table58[[#This Row],[DOMAIN]])</f>
        <v>WA T1</v>
      </c>
      <c r="V3117" s="2">
        <f t="shared" ca="1" si="145"/>
        <v>45915</v>
      </c>
      <c r="W3117" s="3">
        <f t="shared" ca="1" si="146"/>
        <v>45915.408431249998</v>
      </c>
      <c r="X3117">
        <f>ROUND(Table58[[#This Row],[AVGGIFT]],1)</f>
        <v>7.3</v>
      </c>
    </row>
    <row r="3118" spans="1:24" x14ac:dyDescent="0.35">
      <c r="A3118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  <c r="N3118">
        <f>VLOOKUP(Table58[[#This Row],[CONTROLN]],vlookup_table[],2,FALSE)</f>
        <v>0</v>
      </c>
      <c r="O3118">
        <f>VLOOKUP(Table58[[#This Row],[CONTROLN]],vlookup_table[],4,FALSE)</f>
        <v>0</v>
      </c>
      <c r="P3118" t="str">
        <f>VLOOKUP(Table58[[#This Row],[CONTROLN]],vlookup_table[],5,FALSE)</f>
        <v>U4</v>
      </c>
      <c r="Q3118">
        <f>VLOOKUP(Table58[[#This Row],[CONTROLN]],vlookup_table[],7,FALSE)</f>
        <v>50</v>
      </c>
      <c r="R3118" t="str">
        <f t="shared" si="144"/>
        <v/>
      </c>
      <c r="S31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18" t="str">
        <f>IF(Table58[[#This Row],[GENDER]]="M","Hombre","Mujer")</f>
        <v>Mujer</v>
      </c>
      <c r="U3118" t="str">
        <f>_xlfn.CONCAT(Table58[[#This Row],[STATE]]," ", Table58[[#This Row],[DOMAIN]])</f>
        <v>CA U4</v>
      </c>
      <c r="V3118" s="2">
        <f t="shared" ca="1" si="145"/>
        <v>45915</v>
      </c>
      <c r="W3118" s="3">
        <f t="shared" ca="1" si="146"/>
        <v>45915.408431249998</v>
      </c>
      <c r="X3118">
        <f>ROUND(Table58[[#This Row],[AVGGIFT]],1)</f>
        <v>20</v>
      </c>
    </row>
    <row r="3119" spans="1:24" x14ac:dyDescent="0.35">
      <c r="A3119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  <c r="N3119">
        <f>VLOOKUP(Table58[[#This Row],[CONTROLN]],vlookup_table[],2,FALSE)</f>
        <v>1</v>
      </c>
      <c r="O3119">
        <f>VLOOKUP(Table58[[#This Row],[CONTROLN]],vlookup_table[],4,FALSE)</f>
        <v>1309</v>
      </c>
      <c r="P3119" t="str">
        <f>VLOOKUP(Table58[[#This Row],[CONTROLN]],vlookup_table[],5,FALSE)</f>
        <v>R3</v>
      </c>
      <c r="Q3119">
        <f>VLOOKUP(Table58[[#This Row],[CONTROLN]],vlookup_table[],7,FALSE)</f>
        <v>5</v>
      </c>
      <c r="R3119">
        <f t="shared" si="144"/>
        <v>83</v>
      </c>
      <c r="S31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19" t="str">
        <f>IF(Table58[[#This Row],[GENDER]]="M","Hombre","Mujer")</f>
        <v>Hombre</v>
      </c>
      <c r="U3119" t="str">
        <f>_xlfn.CONCAT(Table58[[#This Row],[STATE]]," ", Table58[[#This Row],[DOMAIN]])</f>
        <v>KY R3</v>
      </c>
      <c r="V3119" s="2">
        <f t="shared" ca="1" si="145"/>
        <v>45915</v>
      </c>
      <c r="W3119" s="3">
        <f t="shared" ca="1" si="146"/>
        <v>45915.408431249998</v>
      </c>
      <c r="X3119">
        <f>ROUND(Table58[[#This Row],[AVGGIFT]],1)</f>
        <v>11.5</v>
      </c>
    </row>
    <row r="3120" spans="1:24" x14ac:dyDescent="0.35">
      <c r="A3120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  <c r="N3120">
        <f>VLOOKUP(Table58[[#This Row],[CONTROLN]],vlookup_table[],2,FALSE)</f>
        <v>2</v>
      </c>
      <c r="O3120">
        <f>VLOOKUP(Table58[[#This Row],[CONTROLN]],vlookup_table[],4,FALSE)</f>
        <v>4304</v>
      </c>
      <c r="P3120" t="str">
        <f>VLOOKUP(Table58[[#This Row],[CONTROLN]],vlookup_table[],5,FALSE)</f>
        <v>C1</v>
      </c>
      <c r="Q3120">
        <f>VLOOKUP(Table58[[#This Row],[CONTROLN]],vlookup_table[],7,FALSE)</f>
        <v>20</v>
      </c>
      <c r="R3120">
        <f t="shared" si="144"/>
        <v>54</v>
      </c>
      <c r="S31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20" t="str">
        <f>IF(Table58[[#This Row],[GENDER]]="M","Hombre","Mujer")</f>
        <v>Mujer</v>
      </c>
      <c r="U3120" t="str">
        <f>_xlfn.CONCAT(Table58[[#This Row],[STATE]]," ", Table58[[#This Row],[DOMAIN]])</f>
        <v>TX C1</v>
      </c>
      <c r="V3120" s="2">
        <f t="shared" ca="1" si="145"/>
        <v>45915</v>
      </c>
      <c r="W3120" s="3">
        <f t="shared" ca="1" si="146"/>
        <v>45915.408431249998</v>
      </c>
      <c r="X3120">
        <f>ROUND(Table58[[#This Row],[AVGGIFT]],1)</f>
        <v>10</v>
      </c>
    </row>
    <row r="3121" spans="1:24" x14ac:dyDescent="0.35">
      <c r="A312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  <c r="N3121">
        <f>VLOOKUP(Table58[[#This Row],[CONTROLN]],vlookup_table[],2,FALSE)</f>
        <v>1</v>
      </c>
      <c r="O3121">
        <f>VLOOKUP(Table58[[#This Row],[CONTROLN]],vlookup_table[],4,FALSE)</f>
        <v>811</v>
      </c>
      <c r="P3121" t="str">
        <f>VLOOKUP(Table58[[#This Row],[CONTROLN]],vlookup_table[],5,FALSE)</f>
        <v>U1</v>
      </c>
      <c r="Q3121">
        <f>VLOOKUP(Table58[[#This Row],[CONTROLN]],vlookup_table[],7,FALSE)</f>
        <v>14</v>
      </c>
      <c r="R3121">
        <f t="shared" si="144"/>
        <v>88</v>
      </c>
      <c r="S31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21" t="str">
        <f>IF(Table58[[#This Row],[GENDER]]="M","Hombre","Mujer")</f>
        <v>Hombre</v>
      </c>
      <c r="U3121" t="str">
        <f>_xlfn.CONCAT(Table58[[#This Row],[STATE]]," ", Table58[[#This Row],[DOMAIN]])</f>
        <v>MI U1</v>
      </c>
      <c r="V3121" s="2">
        <f t="shared" ca="1" si="145"/>
        <v>45915</v>
      </c>
      <c r="W3121" s="3">
        <f t="shared" ca="1" si="146"/>
        <v>45915.408431249998</v>
      </c>
      <c r="X3121">
        <f>ROUND(Table58[[#This Row],[AVGGIFT]],1)</f>
        <v>11.5</v>
      </c>
    </row>
    <row r="3122" spans="1:24" x14ac:dyDescent="0.35">
      <c r="A3122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  <c r="N3122">
        <f>VLOOKUP(Table58[[#This Row],[CONTROLN]],vlookup_table[],2,FALSE)</f>
        <v>1002</v>
      </c>
      <c r="O3122">
        <f>VLOOKUP(Table58[[#This Row],[CONTROLN]],vlookup_table[],4,FALSE)</f>
        <v>4210</v>
      </c>
      <c r="P3122" t="str">
        <f>VLOOKUP(Table58[[#This Row],[CONTROLN]],vlookup_table[],5,FALSE)</f>
        <v>S1</v>
      </c>
      <c r="Q3122">
        <f>VLOOKUP(Table58[[#This Row],[CONTROLN]],vlookup_table[],7,FALSE)</f>
        <v>14</v>
      </c>
      <c r="R3122">
        <f t="shared" si="144"/>
        <v>54</v>
      </c>
      <c r="S31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22" t="str">
        <f>IF(Table58[[#This Row],[GENDER]]="M","Hombre","Mujer")</f>
        <v>Hombre</v>
      </c>
      <c r="U3122" t="str">
        <f>_xlfn.CONCAT(Table58[[#This Row],[STATE]]," ", Table58[[#This Row],[DOMAIN]])</f>
        <v>CA S1</v>
      </c>
      <c r="V3122" s="2">
        <f t="shared" ca="1" si="145"/>
        <v>45915</v>
      </c>
      <c r="W3122" s="3">
        <f t="shared" ca="1" si="146"/>
        <v>45915.408431249998</v>
      </c>
      <c r="X3122">
        <f>ROUND(Table58[[#This Row],[AVGGIFT]],1)</f>
        <v>7.5</v>
      </c>
    </row>
    <row r="3123" spans="1:24" x14ac:dyDescent="0.35">
      <c r="A3123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  <c r="N3123">
        <f>VLOOKUP(Table58[[#This Row],[CONTROLN]],vlookup_table[],2,FALSE)</f>
        <v>1</v>
      </c>
      <c r="O3123">
        <f>VLOOKUP(Table58[[#This Row],[CONTROLN]],vlookup_table[],4,FALSE)</f>
        <v>4210</v>
      </c>
      <c r="P3123" t="str">
        <f>VLOOKUP(Table58[[#This Row],[CONTROLN]],vlookup_table[],5,FALSE)</f>
        <v>C1</v>
      </c>
      <c r="Q3123">
        <f>VLOOKUP(Table58[[#This Row],[CONTROLN]],vlookup_table[],7,FALSE)</f>
        <v>25</v>
      </c>
      <c r="R3123">
        <f t="shared" si="144"/>
        <v>54</v>
      </c>
      <c r="S31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23" t="str">
        <f>IF(Table58[[#This Row],[GENDER]]="M","Hombre","Mujer")</f>
        <v>Hombre</v>
      </c>
      <c r="U3123" t="str">
        <f>_xlfn.CONCAT(Table58[[#This Row],[STATE]]," ", Table58[[#This Row],[DOMAIN]])</f>
        <v>FL C1</v>
      </c>
      <c r="V3123" s="2">
        <f t="shared" ca="1" si="145"/>
        <v>45915</v>
      </c>
      <c r="W3123" s="3">
        <f t="shared" ca="1" si="146"/>
        <v>45915.408431249998</v>
      </c>
      <c r="X3123">
        <f>ROUND(Table58[[#This Row],[AVGGIFT]],1)</f>
        <v>12.2</v>
      </c>
    </row>
    <row r="3124" spans="1:24" x14ac:dyDescent="0.35">
      <c r="A3124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  <c r="N3124">
        <f>VLOOKUP(Table58[[#This Row],[CONTROLN]],vlookup_table[],2,FALSE)</f>
        <v>1</v>
      </c>
      <c r="O3124">
        <f>VLOOKUP(Table58[[#This Row],[CONTROLN]],vlookup_table[],4,FALSE)</f>
        <v>5801</v>
      </c>
      <c r="P3124" t="str">
        <f>VLOOKUP(Table58[[#This Row],[CONTROLN]],vlookup_table[],5,FALSE)</f>
        <v>T2</v>
      </c>
      <c r="Q3124">
        <f>VLOOKUP(Table58[[#This Row],[CONTROLN]],vlookup_table[],7,FALSE)</f>
        <v>25</v>
      </c>
      <c r="R3124">
        <f t="shared" si="144"/>
        <v>39</v>
      </c>
      <c r="S31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24" t="str">
        <f>IF(Table58[[#This Row],[GENDER]]="M","Hombre","Mujer")</f>
        <v>Hombre</v>
      </c>
      <c r="U3124" t="str">
        <f>_xlfn.CONCAT(Table58[[#This Row],[STATE]]," ", Table58[[#This Row],[DOMAIN]])</f>
        <v>NM T2</v>
      </c>
      <c r="V3124" s="2">
        <f t="shared" ca="1" si="145"/>
        <v>45915</v>
      </c>
      <c r="W3124" s="3">
        <f t="shared" ca="1" si="146"/>
        <v>45915.408431249998</v>
      </c>
      <c r="X3124">
        <f>ROUND(Table58[[#This Row],[AVGGIFT]],1)</f>
        <v>13</v>
      </c>
    </row>
    <row r="3125" spans="1:24" x14ac:dyDescent="0.35">
      <c r="A3125">
        <v>182056</v>
      </c>
      <c r="B3125" t="s">
        <v>41</v>
      </c>
      <c r="C3125" t="s">
        <v>14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  <c r="N3125">
        <f>VLOOKUP(Table58[[#This Row],[CONTROLN]],vlookup_table[],2,FALSE)</f>
        <v>1</v>
      </c>
      <c r="O3125">
        <f>VLOOKUP(Table58[[#This Row],[CONTROLN]],vlookup_table[],4,FALSE)</f>
        <v>3002</v>
      </c>
      <c r="P3125" t="str">
        <f>VLOOKUP(Table58[[#This Row],[CONTROLN]],vlookup_table[],5,FALSE)</f>
        <v>U3</v>
      </c>
      <c r="Q3125">
        <f>VLOOKUP(Table58[[#This Row],[CONTROLN]],vlookup_table[],7,FALSE)</f>
        <v>5</v>
      </c>
      <c r="R3125">
        <f t="shared" si="144"/>
        <v>67</v>
      </c>
      <c r="S31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25" t="str">
        <f>IF(Table58[[#This Row],[GENDER]]="M","Hombre","Mujer")</f>
        <v>Hombre</v>
      </c>
      <c r="U3125" t="str">
        <f>_xlfn.CONCAT(Table58[[#This Row],[STATE]]," ", Table58[[#This Row],[DOMAIN]])</f>
        <v>WA U3</v>
      </c>
      <c r="V3125" s="2">
        <f t="shared" ca="1" si="145"/>
        <v>45915</v>
      </c>
      <c r="W3125" s="3">
        <f t="shared" ca="1" si="146"/>
        <v>45915.408431249998</v>
      </c>
      <c r="X3125">
        <f>ROUND(Table58[[#This Row],[AVGGIFT]],1)</f>
        <v>2.5</v>
      </c>
    </row>
    <row r="3126" spans="1:24" x14ac:dyDescent="0.35">
      <c r="A3126">
        <v>15384</v>
      </c>
      <c r="B3126" t="s">
        <v>18</v>
      </c>
      <c r="C3126" t="s">
        <v>17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  <c r="N3126">
        <f>VLOOKUP(Table58[[#This Row],[CONTROLN]],vlookup_table[],2,FALSE)</f>
        <v>28</v>
      </c>
      <c r="O3126">
        <f>VLOOKUP(Table58[[#This Row],[CONTROLN]],vlookup_table[],4,FALSE)</f>
        <v>3801</v>
      </c>
      <c r="P3126" t="str">
        <f>VLOOKUP(Table58[[#This Row],[CONTROLN]],vlookup_table[],5,FALSE)</f>
        <v>C2</v>
      </c>
      <c r="Q3126">
        <f>VLOOKUP(Table58[[#This Row],[CONTROLN]],vlookup_table[],7,FALSE)</f>
        <v>15</v>
      </c>
      <c r="R3126">
        <f t="shared" si="144"/>
        <v>59</v>
      </c>
      <c r="S31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26" t="str">
        <f>IF(Table58[[#This Row],[GENDER]]="M","Hombre","Mujer")</f>
        <v>Mujer</v>
      </c>
      <c r="U3126" t="str">
        <f>_xlfn.CONCAT(Table58[[#This Row],[STATE]]," ", Table58[[#This Row],[DOMAIN]])</f>
        <v>NC C2</v>
      </c>
      <c r="V3126" s="2">
        <f t="shared" ca="1" si="145"/>
        <v>45915</v>
      </c>
      <c r="W3126" s="3">
        <f t="shared" ca="1" si="146"/>
        <v>45915.408431249998</v>
      </c>
      <c r="X3126">
        <f>ROUND(Table58[[#This Row],[AVGGIFT]],1)</f>
        <v>10</v>
      </c>
    </row>
    <row r="3127" spans="1:24" x14ac:dyDescent="0.35">
      <c r="A3127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  <c r="N3127">
        <f>VLOOKUP(Table58[[#This Row],[CONTROLN]],vlookup_table[],2,FALSE)</f>
        <v>0</v>
      </c>
      <c r="O3127">
        <f>VLOOKUP(Table58[[#This Row],[CONTROLN]],vlookup_table[],4,FALSE)</f>
        <v>4301</v>
      </c>
      <c r="P3127" t="str">
        <f>VLOOKUP(Table58[[#This Row],[CONTROLN]],vlookup_table[],5,FALSE)</f>
        <v>S2</v>
      </c>
      <c r="Q3127">
        <f>VLOOKUP(Table58[[#This Row],[CONTROLN]],vlookup_table[],7,FALSE)</f>
        <v>25</v>
      </c>
      <c r="R3127">
        <f t="shared" si="144"/>
        <v>54</v>
      </c>
      <c r="S31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27" t="str">
        <f>IF(Table58[[#This Row],[GENDER]]="M","Hombre","Mujer")</f>
        <v>Mujer</v>
      </c>
      <c r="U3127" t="str">
        <f>_xlfn.CONCAT(Table58[[#This Row],[STATE]]," ", Table58[[#This Row],[DOMAIN]])</f>
        <v>CA S2</v>
      </c>
      <c r="V3127" s="2">
        <f t="shared" ca="1" si="145"/>
        <v>45915</v>
      </c>
      <c r="W3127" s="3">
        <f t="shared" ca="1" si="146"/>
        <v>45915.408431249998</v>
      </c>
      <c r="X3127">
        <f>ROUND(Table58[[#This Row],[AVGGIFT]],1)</f>
        <v>16.5</v>
      </c>
    </row>
    <row r="3128" spans="1:24" x14ac:dyDescent="0.35">
      <c r="A3128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  <c r="N3128">
        <f>VLOOKUP(Table58[[#This Row],[CONTROLN]],vlookup_table[],2,FALSE)</f>
        <v>1</v>
      </c>
      <c r="O3128">
        <f>VLOOKUP(Table58[[#This Row],[CONTROLN]],vlookup_table[],4,FALSE)</f>
        <v>1001</v>
      </c>
      <c r="P3128" t="str">
        <f>VLOOKUP(Table58[[#This Row],[CONTROLN]],vlookup_table[],5,FALSE)</f>
        <v>S1</v>
      </c>
      <c r="Q3128">
        <f>VLOOKUP(Table58[[#This Row],[CONTROLN]],vlookup_table[],7,FALSE)</f>
        <v>5</v>
      </c>
      <c r="R3128">
        <f t="shared" si="144"/>
        <v>87</v>
      </c>
      <c r="S31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28" t="str">
        <f>IF(Table58[[#This Row],[GENDER]]="M","Hombre","Mujer")</f>
        <v>Hombre</v>
      </c>
      <c r="U3128" t="str">
        <f>_xlfn.CONCAT(Table58[[#This Row],[STATE]]," ", Table58[[#This Row],[DOMAIN]])</f>
        <v>CA S1</v>
      </c>
      <c r="V3128" s="2">
        <f t="shared" ca="1" si="145"/>
        <v>45915</v>
      </c>
      <c r="W3128" s="3">
        <f t="shared" ca="1" si="146"/>
        <v>45915.408431249998</v>
      </c>
      <c r="X3128">
        <f>ROUND(Table58[[#This Row],[AVGGIFT]],1)</f>
        <v>12.5</v>
      </c>
    </row>
    <row r="3129" spans="1:24" x14ac:dyDescent="0.35">
      <c r="A3129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  <c r="N3129">
        <f>VLOOKUP(Table58[[#This Row],[CONTROLN]],vlookup_table[],2,FALSE)</f>
        <v>0</v>
      </c>
      <c r="O3129">
        <f>VLOOKUP(Table58[[#This Row],[CONTROLN]],vlookup_table[],4,FALSE)</f>
        <v>4901</v>
      </c>
      <c r="P3129" t="str">
        <f>VLOOKUP(Table58[[#This Row],[CONTROLN]],vlookup_table[],5,FALSE)</f>
        <v>C2</v>
      </c>
      <c r="Q3129">
        <f>VLOOKUP(Table58[[#This Row],[CONTROLN]],vlookup_table[],7,FALSE)</f>
        <v>20</v>
      </c>
      <c r="R3129">
        <f t="shared" si="144"/>
        <v>48</v>
      </c>
      <c r="S31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29" t="str">
        <f>IF(Table58[[#This Row],[GENDER]]="M","Hombre","Mujer")</f>
        <v>Mujer</v>
      </c>
      <c r="U3129" t="str">
        <f>_xlfn.CONCAT(Table58[[#This Row],[STATE]]," ", Table58[[#This Row],[DOMAIN]])</f>
        <v>FL C2</v>
      </c>
      <c r="V3129" s="2">
        <f t="shared" ca="1" si="145"/>
        <v>45915</v>
      </c>
      <c r="W3129" s="3">
        <f t="shared" ca="1" si="146"/>
        <v>45915.408431249998</v>
      </c>
      <c r="X3129">
        <f>ROUND(Table58[[#This Row],[AVGGIFT]],1)</f>
        <v>15.3</v>
      </c>
    </row>
    <row r="3130" spans="1:24" x14ac:dyDescent="0.35">
      <c r="A3130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  <c r="N3130">
        <f>VLOOKUP(Table58[[#This Row],[CONTROLN]],vlookup_table[],2,FALSE)</f>
        <v>0</v>
      </c>
      <c r="O3130">
        <f>VLOOKUP(Table58[[#This Row],[CONTROLN]],vlookup_table[],4,FALSE)</f>
        <v>2607</v>
      </c>
      <c r="P3130" t="str">
        <f>VLOOKUP(Table58[[#This Row],[CONTROLN]],vlookup_table[],5,FALSE)</f>
        <v>R2</v>
      </c>
      <c r="Q3130">
        <f>VLOOKUP(Table58[[#This Row],[CONTROLN]],vlookup_table[],7,FALSE)</f>
        <v>100</v>
      </c>
      <c r="R3130">
        <f t="shared" si="144"/>
        <v>70</v>
      </c>
      <c r="S31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30" t="str">
        <f>IF(Table58[[#This Row],[GENDER]]="M","Hombre","Mujer")</f>
        <v>Hombre</v>
      </c>
      <c r="U3130" t="str">
        <f>_xlfn.CONCAT(Table58[[#This Row],[STATE]]," ", Table58[[#This Row],[DOMAIN]])</f>
        <v>MO R2</v>
      </c>
      <c r="V3130" s="2">
        <f t="shared" ca="1" si="145"/>
        <v>45915</v>
      </c>
      <c r="W3130" s="3">
        <f t="shared" ca="1" si="146"/>
        <v>45915.408431249998</v>
      </c>
      <c r="X3130">
        <f>ROUND(Table58[[#This Row],[AVGGIFT]],1)</f>
        <v>7.7</v>
      </c>
    </row>
    <row r="3131" spans="1:24" x14ac:dyDescent="0.35">
      <c r="A313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  <c r="N3131">
        <f>VLOOKUP(Table58[[#This Row],[CONTROLN]],vlookup_table[],2,FALSE)</f>
        <v>0</v>
      </c>
      <c r="O3131">
        <f>VLOOKUP(Table58[[#This Row],[CONTROLN]],vlookup_table[],4,FALSE)</f>
        <v>0</v>
      </c>
      <c r="P3131" t="str">
        <f>VLOOKUP(Table58[[#This Row],[CONTROLN]],vlookup_table[],5,FALSE)</f>
        <v>C2</v>
      </c>
      <c r="Q3131">
        <f>VLOOKUP(Table58[[#This Row],[CONTROLN]],vlookup_table[],7,FALSE)</f>
        <v>9</v>
      </c>
      <c r="R3131" t="str">
        <f t="shared" si="144"/>
        <v/>
      </c>
      <c r="S31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31" t="str">
        <f>IF(Table58[[#This Row],[GENDER]]="M","Hombre","Mujer")</f>
        <v>Mujer</v>
      </c>
      <c r="U3131" t="str">
        <f>_xlfn.CONCAT(Table58[[#This Row],[STATE]]," ", Table58[[#This Row],[DOMAIN]])</f>
        <v>FL C2</v>
      </c>
      <c r="V3131" s="2">
        <f t="shared" ca="1" si="145"/>
        <v>45915</v>
      </c>
      <c r="W3131" s="3">
        <f t="shared" ca="1" si="146"/>
        <v>45915.408431249998</v>
      </c>
      <c r="X3131">
        <f>ROUND(Table58[[#This Row],[AVGGIFT]],1)</f>
        <v>6.3</v>
      </c>
    </row>
    <row r="3132" spans="1:24" x14ac:dyDescent="0.35">
      <c r="A3132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  <c r="N3132">
        <f>VLOOKUP(Table58[[#This Row],[CONTROLN]],vlookup_table[],2,FALSE)</f>
        <v>0</v>
      </c>
      <c r="O3132">
        <f>VLOOKUP(Table58[[#This Row],[CONTROLN]],vlookup_table[],4,FALSE)</f>
        <v>1101</v>
      </c>
      <c r="P3132" t="str">
        <f>VLOOKUP(Table58[[#This Row],[CONTROLN]],vlookup_table[],5,FALSE)</f>
        <v>S1</v>
      </c>
      <c r="Q3132">
        <f>VLOOKUP(Table58[[#This Row],[CONTROLN]],vlookup_table[],7,FALSE)</f>
        <v>15</v>
      </c>
      <c r="R3132">
        <f t="shared" si="144"/>
        <v>86</v>
      </c>
      <c r="S31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32" t="str">
        <f>IF(Table58[[#This Row],[GENDER]]="M","Hombre","Mujer")</f>
        <v>Mujer</v>
      </c>
      <c r="U3132" t="str">
        <f>_xlfn.CONCAT(Table58[[#This Row],[STATE]]," ", Table58[[#This Row],[DOMAIN]])</f>
        <v>CA S1</v>
      </c>
      <c r="V3132" s="2">
        <f t="shared" ca="1" si="145"/>
        <v>45915</v>
      </c>
      <c r="W3132" s="3">
        <f t="shared" ca="1" si="146"/>
        <v>45915.408431249998</v>
      </c>
      <c r="X3132">
        <f>ROUND(Table58[[#This Row],[AVGGIFT]],1)</f>
        <v>9</v>
      </c>
    </row>
    <row r="3133" spans="1:24" x14ac:dyDescent="0.35">
      <c r="A3133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  <c r="N3133">
        <f>VLOOKUP(Table58[[#This Row],[CONTROLN]],vlookup_table[],2,FALSE)</f>
        <v>1</v>
      </c>
      <c r="O3133">
        <f>VLOOKUP(Table58[[#This Row],[CONTROLN]],vlookup_table[],4,FALSE)</f>
        <v>3101</v>
      </c>
      <c r="P3133" t="str">
        <f>VLOOKUP(Table58[[#This Row],[CONTROLN]],vlookup_table[],5,FALSE)</f>
        <v>U1</v>
      </c>
      <c r="Q3133">
        <f>VLOOKUP(Table58[[#This Row],[CONTROLN]],vlookup_table[],7,FALSE)</f>
        <v>13</v>
      </c>
      <c r="R3133">
        <f t="shared" si="144"/>
        <v>66</v>
      </c>
      <c r="S31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33" t="str">
        <f>IF(Table58[[#This Row],[GENDER]]="M","Hombre","Mujer")</f>
        <v>Hombre</v>
      </c>
      <c r="U3133" t="str">
        <f>_xlfn.CONCAT(Table58[[#This Row],[STATE]]," ", Table58[[#This Row],[DOMAIN]])</f>
        <v>CA U1</v>
      </c>
      <c r="V3133" s="2">
        <f t="shared" ca="1" si="145"/>
        <v>45915</v>
      </c>
      <c r="W3133" s="3">
        <f t="shared" ca="1" si="146"/>
        <v>45915.408431249998</v>
      </c>
      <c r="X3133">
        <f>ROUND(Table58[[#This Row],[AVGGIFT]],1)</f>
        <v>10.199999999999999</v>
      </c>
    </row>
    <row r="3134" spans="1:24" x14ac:dyDescent="0.35">
      <c r="A3134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  <c r="N3134">
        <f>VLOOKUP(Table58[[#This Row],[CONTROLN]],vlookup_table[],2,FALSE)</f>
        <v>1</v>
      </c>
      <c r="O3134">
        <f>VLOOKUP(Table58[[#This Row],[CONTROLN]],vlookup_table[],4,FALSE)</f>
        <v>5504</v>
      </c>
      <c r="P3134" t="str">
        <f>VLOOKUP(Table58[[#This Row],[CONTROLN]],vlookup_table[],5,FALSE)</f>
        <v>T1</v>
      </c>
      <c r="Q3134">
        <f>VLOOKUP(Table58[[#This Row],[CONTROLN]],vlookup_table[],7,FALSE)</f>
        <v>10</v>
      </c>
      <c r="R3134">
        <f t="shared" si="144"/>
        <v>42</v>
      </c>
      <c r="S31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34" t="str">
        <f>IF(Table58[[#This Row],[GENDER]]="M","Hombre","Mujer")</f>
        <v>Hombre</v>
      </c>
      <c r="U3134" t="str">
        <f>_xlfn.CONCAT(Table58[[#This Row],[STATE]]," ", Table58[[#This Row],[DOMAIN]])</f>
        <v>TX T1</v>
      </c>
      <c r="V3134" s="2">
        <f t="shared" ca="1" si="145"/>
        <v>45915</v>
      </c>
      <c r="W3134" s="3">
        <f t="shared" ca="1" si="146"/>
        <v>45915.408431249998</v>
      </c>
      <c r="X3134">
        <f>ROUND(Table58[[#This Row],[AVGGIFT]],1)</f>
        <v>10.5</v>
      </c>
    </row>
    <row r="3135" spans="1:24" x14ac:dyDescent="0.35">
      <c r="A3135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  <c r="N3135">
        <f>VLOOKUP(Table58[[#This Row],[CONTROLN]],vlookup_table[],2,FALSE)</f>
        <v>2</v>
      </c>
      <c r="O3135">
        <f>VLOOKUP(Table58[[#This Row],[CONTROLN]],vlookup_table[],4,FALSE)</f>
        <v>3008</v>
      </c>
      <c r="P3135" t="str">
        <f>VLOOKUP(Table58[[#This Row],[CONTROLN]],vlookup_table[],5,FALSE)</f>
        <v>R2</v>
      </c>
      <c r="Q3135">
        <f>VLOOKUP(Table58[[#This Row],[CONTROLN]],vlookup_table[],7,FALSE)</f>
        <v>5</v>
      </c>
      <c r="R3135">
        <f t="shared" si="144"/>
        <v>66</v>
      </c>
      <c r="S31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35" t="str">
        <f>IF(Table58[[#This Row],[GENDER]]="M","Hombre","Mujer")</f>
        <v>Hombre</v>
      </c>
      <c r="U3135" t="str">
        <f>_xlfn.CONCAT(Table58[[#This Row],[STATE]]," ", Table58[[#This Row],[DOMAIN]])</f>
        <v>AZ R2</v>
      </c>
      <c r="V3135" s="2">
        <f t="shared" ca="1" si="145"/>
        <v>45915</v>
      </c>
      <c r="W3135" s="3">
        <f t="shared" ca="1" si="146"/>
        <v>45915.408431249998</v>
      </c>
      <c r="X3135">
        <f>ROUND(Table58[[#This Row],[AVGGIFT]],1)</f>
        <v>4.8</v>
      </c>
    </row>
    <row r="3136" spans="1:24" x14ac:dyDescent="0.35">
      <c r="A3136">
        <v>47161</v>
      </c>
      <c r="B3136" t="s">
        <v>44</v>
      </c>
      <c r="C3136" t="s">
        <v>14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  <c r="N3136">
        <f>VLOOKUP(Table58[[#This Row],[CONTROLN]],vlookup_table[],2,FALSE)</f>
        <v>1</v>
      </c>
      <c r="O3136">
        <f>VLOOKUP(Table58[[#This Row],[CONTROLN]],vlookup_table[],4,FALSE)</f>
        <v>1911</v>
      </c>
      <c r="P3136" t="str">
        <f>VLOOKUP(Table58[[#This Row],[CONTROLN]],vlookup_table[],5,FALSE)</f>
        <v>S1</v>
      </c>
      <c r="Q3136">
        <f>VLOOKUP(Table58[[#This Row],[CONTROLN]],vlookup_table[],7,FALSE)</f>
        <v>10</v>
      </c>
      <c r="R3136">
        <f t="shared" si="144"/>
        <v>77</v>
      </c>
      <c r="S31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36" t="str">
        <f>IF(Table58[[#This Row],[GENDER]]="M","Hombre","Mujer")</f>
        <v>Hombre</v>
      </c>
      <c r="U3136" t="str">
        <f>_xlfn.CONCAT(Table58[[#This Row],[STATE]]," ", Table58[[#This Row],[DOMAIN]])</f>
        <v>AL S1</v>
      </c>
      <c r="V3136" s="2">
        <f t="shared" ca="1" si="145"/>
        <v>45915</v>
      </c>
      <c r="W3136" s="3">
        <f t="shared" ca="1" si="146"/>
        <v>45915.408431249998</v>
      </c>
      <c r="X3136">
        <f>ROUND(Table58[[#This Row],[AVGGIFT]],1)</f>
        <v>8.8000000000000007</v>
      </c>
    </row>
    <row r="3137" spans="1:24" x14ac:dyDescent="0.35">
      <c r="A3137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  <c r="N3137">
        <f>VLOOKUP(Table58[[#This Row],[CONTROLN]],vlookup_table[],2,FALSE)</f>
        <v>0</v>
      </c>
      <c r="O3137">
        <f>VLOOKUP(Table58[[#This Row],[CONTROLN]],vlookup_table[],4,FALSE)</f>
        <v>4401</v>
      </c>
      <c r="P3137" t="str">
        <f>VLOOKUP(Table58[[#This Row],[CONTROLN]],vlookup_table[],5,FALSE)</f>
        <v>R3</v>
      </c>
      <c r="Q3137">
        <f>VLOOKUP(Table58[[#This Row],[CONTROLN]],vlookup_table[],7,FALSE)</f>
        <v>20</v>
      </c>
      <c r="R3137">
        <f t="shared" si="144"/>
        <v>53</v>
      </c>
      <c r="S31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37" t="str">
        <f>IF(Table58[[#This Row],[GENDER]]="M","Hombre","Mujer")</f>
        <v>Mujer</v>
      </c>
      <c r="U3137" t="str">
        <f>_xlfn.CONCAT(Table58[[#This Row],[STATE]]," ", Table58[[#This Row],[DOMAIN]])</f>
        <v>AL R3</v>
      </c>
      <c r="V3137" s="2">
        <f t="shared" ca="1" si="145"/>
        <v>45915</v>
      </c>
      <c r="W3137" s="3">
        <f t="shared" ca="1" si="146"/>
        <v>45915.408431249998</v>
      </c>
      <c r="X3137">
        <f>ROUND(Table58[[#This Row],[AVGGIFT]],1)</f>
        <v>15</v>
      </c>
    </row>
    <row r="3138" spans="1:24" x14ac:dyDescent="0.35">
      <c r="A3138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  <c r="N3138">
        <f>VLOOKUP(Table58[[#This Row],[CONTROLN]],vlookup_table[],2,FALSE)</f>
        <v>1</v>
      </c>
      <c r="O3138">
        <f>VLOOKUP(Table58[[#This Row],[CONTROLN]],vlookup_table[],4,FALSE)</f>
        <v>5101</v>
      </c>
      <c r="P3138" t="str">
        <f>VLOOKUP(Table58[[#This Row],[CONTROLN]],vlookup_table[],5,FALSE)</f>
        <v>S2</v>
      </c>
      <c r="Q3138">
        <f>VLOOKUP(Table58[[#This Row],[CONTROLN]],vlookup_table[],7,FALSE)</f>
        <v>15</v>
      </c>
      <c r="R3138">
        <f t="shared" ref="R3138:R3201" si="147">IF(OR(O3138="",O3138=0),"",(1997-(1900+INT(O3138/100)))-IF(MOD(O3138,100)&gt;6,1,0))</f>
        <v>46</v>
      </c>
      <c r="S31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38" t="str">
        <f>IF(Table58[[#This Row],[GENDER]]="M","Hombre","Mujer")</f>
        <v>Hombre</v>
      </c>
      <c r="U3138" t="str">
        <f>_xlfn.CONCAT(Table58[[#This Row],[STATE]]," ", Table58[[#This Row],[DOMAIN]])</f>
        <v>NE S2</v>
      </c>
      <c r="V3138" s="2">
        <f t="shared" ref="V3138:V3201" ca="1" si="148">TODAY()</f>
        <v>45915</v>
      </c>
      <c r="W3138" s="3">
        <f t="shared" ref="W3138:W3201" ca="1" si="149">NOW()</f>
        <v>45915.408431249998</v>
      </c>
      <c r="X3138">
        <f>ROUND(Table58[[#This Row],[AVGGIFT]],1)</f>
        <v>7.8</v>
      </c>
    </row>
    <row r="3139" spans="1:24" x14ac:dyDescent="0.35">
      <c r="A3139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  <c r="N3139">
        <f>VLOOKUP(Table58[[#This Row],[CONTROLN]],vlookup_table[],2,FALSE)</f>
        <v>1</v>
      </c>
      <c r="O3139">
        <f>VLOOKUP(Table58[[#This Row],[CONTROLN]],vlookup_table[],4,FALSE)</f>
        <v>7001</v>
      </c>
      <c r="P3139" t="str">
        <f>VLOOKUP(Table58[[#This Row],[CONTROLN]],vlookup_table[],5,FALSE)</f>
        <v>T3</v>
      </c>
      <c r="Q3139">
        <f>VLOOKUP(Table58[[#This Row],[CONTROLN]],vlookup_table[],7,FALSE)</f>
        <v>4</v>
      </c>
      <c r="R3139">
        <f t="shared" si="147"/>
        <v>27</v>
      </c>
      <c r="S31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39" t="str">
        <f>IF(Table58[[#This Row],[GENDER]]="M","Hombre","Mujer")</f>
        <v>Hombre</v>
      </c>
      <c r="U3139" t="str">
        <f>_xlfn.CONCAT(Table58[[#This Row],[STATE]]," ", Table58[[#This Row],[DOMAIN]])</f>
        <v>IL T3</v>
      </c>
      <c r="V3139" s="2">
        <f t="shared" ca="1" si="148"/>
        <v>45915</v>
      </c>
      <c r="W3139" s="3">
        <f t="shared" ca="1" si="149"/>
        <v>45915.408431249998</v>
      </c>
      <c r="X3139">
        <f>ROUND(Table58[[#This Row],[AVGGIFT]],1)</f>
        <v>4.0999999999999996</v>
      </c>
    </row>
    <row r="3140" spans="1:24" x14ac:dyDescent="0.35">
      <c r="A3140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  <c r="N3140">
        <f>VLOOKUP(Table58[[#This Row],[CONTROLN]],vlookup_table[],2,FALSE)</f>
        <v>0</v>
      </c>
      <c r="O3140">
        <f>VLOOKUP(Table58[[#This Row],[CONTROLN]],vlookup_table[],4,FALSE)</f>
        <v>0</v>
      </c>
      <c r="P3140" t="str">
        <f>VLOOKUP(Table58[[#This Row],[CONTROLN]],vlookup_table[],5,FALSE)</f>
        <v>S2</v>
      </c>
      <c r="Q3140">
        <f>VLOOKUP(Table58[[#This Row],[CONTROLN]],vlookup_table[],7,FALSE)</f>
        <v>21</v>
      </c>
      <c r="R3140" t="str">
        <f t="shared" si="147"/>
        <v/>
      </c>
      <c r="S31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40" t="str">
        <f>IF(Table58[[#This Row],[GENDER]]="M","Hombre","Mujer")</f>
        <v>Mujer</v>
      </c>
      <c r="U3140" t="str">
        <f>_xlfn.CONCAT(Table58[[#This Row],[STATE]]," ", Table58[[#This Row],[DOMAIN]])</f>
        <v>OR S2</v>
      </c>
      <c r="V3140" s="2">
        <f t="shared" ca="1" si="148"/>
        <v>45915</v>
      </c>
      <c r="W3140" s="3">
        <f t="shared" ca="1" si="149"/>
        <v>45915.408431249998</v>
      </c>
      <c r="X3140">
        <f>ROUND(Table58[[#This Row],[AVGGIFT]],1)</f>
        <v>15</v>
      </c>
    </row>
    <row r="3141" spans="1:24" x14ac:dyDescent="0.35">
      <c r="A3141">
        <v>2691</v>
      </c>
      <c r="B3141" t="s">
        <v>24</v>
      </c>
      <c r="C3141" t="s">
        <v>109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  <c r="N3141">
        <f>VLOOKUP(Table58[[#This Row],[CONTROLN]],vlookup_table[],2,FALSE)</f>
        <v>1</v>
      </c>
      <c r="O3141">
        <f>VLOOKUP(Table58[[#This Row],[CONTROLN]],vlookup_table[],4,FALSE)</f>
        <v>0</v>
      </c>
      <c r="P3141" t="str">
        <f>VLOOKUP(Table58[[#This Row],[CONTROLN]],vlookup_table[],5,FALSE)</f>
        <v>C2</v>
      </c>
      <c r="Q3141">
        <f>VLOOKUP(Table58[[#This Row],[CONTROLN]],vlookup_table[],7,FALSE)</f>
        <v>16</v>
      </c>
      <c r="R3141" t="str">
        <f t="shared" si="147"/>
        <v/>
      </c>
      <c r="S31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41" t="str">
        <f>IF(Table58[[#This Row],[GENDER]]="M","Hombre","Mujer")</f>
        <v>Mujer</v>
      </c>
      <c r="U3141" t="str">
        <f>_xlfn.CONCAT(Table58[[#This Row],[STATE]]," ", Table58[[#This Row],[DOMAIN]])</f>
        <v>NV C2</v>
      </c>
      <c r="V3141" s="2">
        <f t="shared" ca="1" si="148"/>
        <v>45915</v>
      </c>
      <c r="W3141" s="3">
        <f t="shared" ca="1" si="149"/>
        <v>45915.408431249998</v>
      </c>
      <c r="X3141">
        <f>ROUND(Table58[[#This Row],[AVGGIFT]],1)</f>
        <v>10.3</v>
      </c>
    </row>
    <row r="3142" spans="1:24" x14ac:dyDescent="0.35">
      <c r="A3142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  <c r="N3142">
        <f>VLOOKUP(Table58[[#This Row],[CONTROLN]],vlookup_table[],2,FALSE)</f>
        <v>0</v>
      </c>
      <c r="O3142">
        <f>VLOOKUP(Table58[[#This Row],[CONTROLN]],vlookup_table[],4,FALSE)</f>
        <v>5401</v>
      </c>
      <c r="P3142" t="str">
        <f>VLOOKUP(Table58[[#This Row],[CONTROLN]],vlookup_table[],5,FALSE)</f>
        <v>U1</v>
      </c>
      <c r="Q3142">
        <f>VLOOKUP(Table58[[#This Row],[CONTROLN]],vlookup_table[],7,FALSE)</f>
        <v>15</v>
      </c>
      <c r="R3142">
        <f t="shared" si="147"/>
        <v>43</v>
      </c>
      <c r="S31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42" t="str">
        <f>IF(Table58[[#This Row],[GENDER]]="M","Hombre","Mujer")</f>
        <v>Mujer</v>
      </c>
      <c r="U3142" t="str">
        <f>_xlfn.CONCAT(Table58[[#This Row],[STATE]]," ", Table58[[#This Row],[DOMAIN]])</f>
        <v>FL U1</v>
      </c>
      <c r="V3142" s="2">
        <f t="shared" ca="1" si="148"/>
        <v>45915</v>
      </c>
      <c r="W3142" s="3">
        <f t="shared" ca="1" si="149"/>
        <v>45915.408431249998</v>
      </c>
      <c r="X3142">
        <f>ROUND(Table58[[#This Row],[AVGGIFT]],1)</f>
        <v>7.9</v>
      </c>
    </row>
    <row r="3143" spans="1:24" x14ac:dyDescent="0.35">
      <c r="A3143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  <c r="N3143">
        <f>VLOOKUP(Table58[[#This Row],[CONTROLN]],vlookup_table[],2,FALSE)</f>
        <v>1</v>
      </c>
      <c r="O3143">
        <f>VLOOKUP(Table58[[#This Row],[CONTROLN]],vlookup_table[],4,FALSE)</f>
        <v>0</v>
      </c>
      <c r="P3143" t="str">
        <f>VLOOKUP(Table58[[#This Row],[CONTROLN]],vlookup_table[],5,FALSE)</f>
        <v>U1</v>
      </c>
      <c r="Q3143">
        <f>VLOOKUP(Table58[[#This Row],[CONTROLN]],vlookup_table[],7,FALSE)</f>
        <v>30</v>
      </c>
      <c r="R3143" t="str">
        <f t="shared" si="147"/>
        <v/>
      </c>
      <c r="S31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43" t="str">
        <f>IF(Table58[[#This Row],[GENDER]]="M","Hombre","Mujer")</f>
        <v>Hombre</v>
      </c>
      <c r="U3143" t="str">
        <f>_xlfn.CONCAT(Table58[[#This Row],[STATE]]," ", Table58[[#This Row],[DOMAIN]])</f>
        <v>IL U1</v>
      </c>
      <c r="V3143" s="2">
        <f t="shared" ca="1" si="148"/>
        <v>45915</v>
      </c>
      <c r="W3143" s="3">
        <f t="shared" ca="1" si="149"/>
        <v>45915.408431249998</v>
      </c>
      <c r="X3143">
        <f>ROUND(Table58[[#This Row],[AVGGIFT]],1)</f>
        <v>30</v>
      </c>
    </row>
    <row r="3144" spans="1:24" x14ac:dyDescent="0.35">
      <c r="A3144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  <c r="N3144">
        <f>VLOOKUP(Table58[[#This Row],[CONTROLN]],vlookup_table[],2,FALSE)</f>
        <v>28</v>
      </c>
      <c r="O3144">
        <f>VLOOKUP(Table58[[#This Row],[CONTROLN]],vlookup_table[],4,FALSE)</f>
        <v>0</v>
      </c>
      <c r="P3144" t="str">
        <f>VLOOKUP(Table58[[#This Row],[CONTROLN]],vlookup_table[],5,FALSE)</f>
        <v>S2</v>
      </c>
      <c r="Q3144">
        <f>VLOOKUP(Table58[[#This Row],[CONTROLN]],vlookup_table[],7,FALSE)</f>
        <v>5</v>
      </c>
      <c r="R3144" t="str">
        <f t="shared" si="147"/>
        <v/>
      </c>
      <c r="S31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44" t="str">
        <f>IF(Table58[[#This Row],[GENDER]]="M","Hombre","Mujer")</f>
        <v>Mujer</v>
      </c>
      <c r="U3144" t="str">
        <f>_xlfn.CONCAT(Table58[[#This Row],[STATE]]," ", Table58[[#This Row],[DOMAIN]])</f>
        <v>NV S2</v>
      </c>
      <c r="V3144" s="2">
        <f t="shared" ca="1" si="148"/>
        <v>45915</v>
      </c>
      <c r="W3144" s="3">
        <f t="shared" ca="1" si="149"/>
        <v>45915.408431249998</v>
      </c>
      <c r="X3144">
        <f>ROUND(Table58[[#This Row],[AVGGIFT]],1)</f>
        <v>8.6999999999999993</v>
      </c>
    </row>
    <row r="3145" spans="1:24" x14ac:dyDescent="0.35">
      <c r="A3145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  <c r="N3145">
        <f>VLOOKUP(Table58[[#This Row],[CONTROLN]],vlookup_table[],2,FALSE)</f>
        <v>1</v>
      </c>
      <c r="O3145">
        <f>VLOOKUP(Table58[[#This Row],[CONTROLN]],vlookup_table[],4,FALSE)</f>
        <v>4609</v>
      </c>
      <c r="P3145" t="str">
        <f>VLOOKUP(Table58[[#This Row],[CONTROLN]],vlookup_table[],5,FALSE)</f>
        <v>S1</v>
      </c>
      <c r="Q3145">
        <f>VLOOKUP(Table58[[#This Row],[CONTROLN]],vlookup_table[],7,FALSE)</f>
        <v>16</v>
      </c>
      <c r="R3145">
        <f t="shared" si="147"/>
        <v>50</v>
      </c>
      <c r="S31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45" t="str">
        <f>IF(Table58[[#This Row],[GENDER]]="M","Hombre","Mujer")</f>
        <v>Hombre</v>
      </c>
      <c r="U3145" t="str">
        <f>_xlfn.CONCAT(Table58[[#This Row],[STATE]]," ", Table58[[#This Row],[DOMAIN]])</f>
        <v>CA S1</v>
      </c>
      <c r="V3145" s="2">
        <f t="shared" ca="1" si="148"/>
        <v>45915</v>
      </c>
      <c r="W3145" s="3">
        <f t="shared" ca="1" si="149"/>
        <v>45915.408431249998</v>
      </c>
      <c r="X3145">
        <f>ROUND(Table58[[#This Row],[AVGGIFT]],1)</f>
        <v>10.6</v>
      </c>
    </row>
    <row r="3146" spans="1:24" x14ac:dyDescent="0.35">
      <c r="A3146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  <c r="N3146">
        <f>VLOOKUP(Table58[[#This Row],[CONTROLN]],vlookup_table[],2,FALSE)</f>
        <v>2</v>
      </c>
      <c r="O3146">
        <f>VLOOKUP(Table58[[#This Row],[CONTROLN]],vlookup_table[],4,FALSE)</f>
        <v>1901</v>
      </c>
      <c r="P3146" t="str">
        <f>VLOOKUP(Table58[[#This Row],[CONTROLN]],vlookup_table[],5,FALSE)</f>
        <v/>
      </c>
      <c r="Q3146">
        <f>VLOOKUP(Table58[[#This Row],[CONTROLN]],vlookup_table[],7,FALSE)</f>
        <v>15</v>
      </c>
      <c r="R3146">
        <f t="shared" si="147"/>
        <v>78</v>
      </c>
      <c r="S314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146" t="str">
        <f>IF(Table58[[#This Row],[GENDER]]="M","Hombre","Mujer")</f>
        <v>Hombre</v>
      </c>
      <c r="U3146" t="str">
        <f>_xlfn.CONCAT(Table58[[#This Row],[STATE]]," ", Table58[[#This Row],[DOMAIN]])</f>
        <v xml:space="preserve">CA </v>
      </c>
      <c r="V3146" s="2">
        <f t="shared" ca="1" si="148"/>
        <v>45915</v>
      </c>
      <c r="W3146" s="3">
        <f t="shared" ca="1" si="149"/>
        <v>45915.408431249998</v>
      </c>
      <c r="X3146">
        <f>ROUND(Table58[[#This Row],[AVGGIFT]],1)</f>
        <v>12.6</v>
      </c>
    </row>
    <row r="3147" spans="1:24" x14ac:dyDescent="0.35">
      <c r="A3147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  <c r="N3147">
        <f>VLOOKUP(Table58[[#This Row],[CONTROLN]],vlookup_table[],2,FALSE)</f>
        <v>0</v>
      </c>
      <c r="O3147">
        <f>VLOOKUP(Table58[[#This Row],[CONTROLN]],vlookup_table[],4,FALSE)</f>
        <v>2904</v>
      </c>
      <c r="P3147" t="str">
        <f>VLOOKUP(Table58[[#This Row],[CONTROLN]],vlookup_table[],5,FALSE)</f>
        <v>C3</v>
      </c>
      <c r="Q3147">
        <f>VLOOKUP(Table58[[#This Row],[CONTROLN]],vlookup_table[],7,FALSE)</f>
        <v>10</v>
      </c>
      <c r="R3147">
        <f t="shared" si="147"/>
        <v>68</v>
      </c>
      <c r="S31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47" t="str">
        <f>IF(Table58[[#This Row],[GENDER]]="M","Hombre","Mujer")</f>
        <v>Hombre</v>
      </c>
      <c r="U3147" t="str">
        <f>_xlfn.CONCAT(Table58[[#This Row],[STATE]]," ", Table58[[#This Row],[DOMAIN]])</f>
        <v>FL C3</v>
      </c>
      <c r="V3147" s="2">
        <f t="shared" ca="1" si="148"/>
        <v>45915</v>
      </c>
      <c r="W3147" s="3">
        <f t="shared" ca="1" si="149"/>
        <v>45915.408431249998</v>
      </c>
      <c r="X3147">
        <f>ROUND(Table58[[#This Row],[AVGGIFT]],1)</f>
        <v>8.8000000000000007</v>
      </c>
    </row>
    <row r="3148" spans="1:24" x14ac:dyDescent="0.35">
      <c r="A3148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  <c r="N3148">
        <f>VLOOKUP(Table58[[#This Row],[CONTROLN]],vlookup_table[],2,FALSE)</f>
        <v>1</v>
      </c>
      <c r="O3148">
        <f>VLOOKUP(Table58[[#This Row],[CONTROLN]],vlookup_table[],4,FALSE)</f>
        <v>1904</v>
      </c>
      <c r="P3148" t="str">
        <f>VLOOKUP(Table58[[#This Row],[CONTROLN]],vlookup_table[],5,FALSE)</f>
        <v>U2</v>
      </c>
      <c r="Q3148">
        <f>VLOOKUP(Table58[[#This Row],[CONTROLN]],vlookup_table[],7,FALSE)</f>
        <v>20</v>
      </c>
      <c r="R3148">
        <f t="shared" si="147"/>
        <v>78</v>
      </c>
      <c r="S31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48" t="str">
        <f>IF(Table58[[#This Row],[GENDER]]="M","Hombre","Mujer")</f>
        <v>Hombre</v>
      </c>
      <c r="U3148" t="str">
        <f>_xlfn.CONCAT(Table58[[#This Row],[STATE]]," ", Table58[[#This Row],[DOMAIN]])</f>
        <v>CA U2</v>
      </c>
      <c r="V3148" s="2">
        <f t="shared" ca="1" si="148"/>
        <v>45915</v>
      </c>
      <c r="W3148" s="3">
        <f t="shared" ca="1" si="149"/>
        <v>45915.408431249998</v>
      </c>
      <c r="X3148">
        <f>ROUND(Table58[[#This Row],[AVGGIFT]],1)</f>
        <v>7.3</v>
      </c>
    </row>
    <row r="3149" spans="1:24" x14ac:dyDescent="0.35">
      <c r="A3149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  <c r="N3149">
        <f>VLOOKUP(Table58[[#This Row],[CONTROLN]],vlookup_table[],2,FALSE)</f>
        <v>0</v>
      </c>
      <c r="O3149">
        <f>VLOOKUP(Table58[[#This Row],[CONTROLN]],vlookup_table[],4,FALSE)</f>
        <v>5801</v>
      </c>
      <c r="P3149" t="str">
        <f>VLOOKUP(Table58[[#This Row],[CONTROLN]],vlookup_table[],5,FALSE)</f>
        <v>T1</v>
      </c>
      <c r="Q3149">
        <f>VLOOKUP(Table58[[#This Row],[CONTROLN]],vlookup_table[],7,FALSE)</f>
        <v>15</v>
      </c>
      <c r="R3149">
        <f t="shared" si="147"/>
        <v>39</v>
      </c>
      <c r="S31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49" t="str">
        <f>IF(Table58[[#This Row],[GENDER]]="M","Hombre","Mujer")</f>
        <v>Mujer</v>
      </c>
      <c r="U3149" t="str">
        <f>_xlfn.CONCAT(Table58[[#This Row],[STATE]]," ", Table58[[#This Row],[DOMAIN]])</f>
        <v>WA T1</v>
      </c>
      <c r="V3149" s="2">
        <f t="shared" ca="1" si="148"/>
        <v>45915</v>
      </c>
      <c r="W3149" s="3">
        <f t="shared" ca="1" si="149"/>
        <v>45915.408431249998</v>
      </c>
      <c r="X3149">
        <f>ROUND(Table58[[#This Row],[AVGGIFT]],1)</f>
        <v>13.3</v>
      </c>
    </row>
    <row r="3150" spans="1:24" x14ac:dyDescent="0.35">
      <c r="A3150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  <c r="N3150">
        <f>VLOOKUP(Table58[[#This Row],[CONTROLN]],vlookup_table[],2,FALSE)</f>
        <v>0</v>
      </c>
      <c r="O3150">
        <f>VLOOKUP(Table58[[#This Row],[CONTROLN]],vlookup_table[],4,FALSE)</f>
        <v>4703</v>
      </c>
      <c r="P3150" t="str">
        <f>VLOOKUP(Table58[[#This Row],[CONTROLN]],vlookup_table[],5,FALSE)</f>
        <v>T1</v>
      </c>
      <c r="Q3150">
        <f>VLOOKUP(Table58[[#This Row],[CONTROLN]],vlookup_table[],7,FALSE)</f>
        <v>27</v>
      </c>
      <c r="R3150">
        <f t="shared" si="147"/>
        <v>50</v>
      </c>
      <c r="S31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50" t="str">
        <f>IF(Table58[[#This Row],[GENDER]]="M","Hombre","Mujer")</f>
        <v>Mujer</v>
      </c>
      <c r="U3150" t="str">
        <f>_xlfn.CONCAT(Table58[[#This Row],[STATE]]," ", Table58[[#This Row],[DOMAIN]])</f>
        <v>CA T1</v>
      </c>
      <c r="V3150" s="2">
        <f t="shared" ca="1" si="148"/>
        <v>45915</v>
      </c>
      <c r="W3150" s="3">
        <f t="shared" ca="1" si="149"/>
        <v>45915.408431249998</v>
      </c>
      <c r="X3150">
        <f>ROUND(Table58[[#This Row],[AVGGIFT]],1)</f>
        <v>17.3</v>
      </c>
    </row>
    <row r="3151" spans="1:24" x14ac:dyDescent="0.35">
      <c r="A315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  <c r="N3151">
        <f>VLOOKUP(Table58[[#This Row],[CONTROLN]],vlookup_table[],2,FALSE)</f>
        <v>28</v>
      </c>
      <c r="O3151">
        <f>VLOOKUP(Table58[[#This Row],[CONTROLN]],vlookup_table[],4,FALSE)</f>
        <v>0</v>
      </c>
      <c r="P3151" t="str">
        <f>VLOOKUP(Table58[[#This Row],[CONTROLN]],vlookup_table[],5,FALSE)</f>
        <v>S1</v>
      </c>
      <c r="Q3151">
        <f>VLOOKUP(Table58[[#This Row],[CONTROLN]],vlookup_table[],7,FALSE)</f>
        <v>14</v>
      </c>
      <c r="R3151" t="str">
        <f t="shared" si="147"/>
        <v/>
      </c>
      <c r="S31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51" t="str">
        <f>IF(Table58[[#This Row],[GENDER]]="M","Hombre","Mujer")</f>
        <v>Mujer</v>
      </c>
      <c r="U3151" t="str">
        <f>_xlfn.CONCAT(Table58[[#This Row],[STATE]]," ", Table58[[#This Row],[DOMAIN]])</f>
        <v>CA S1</v>
      </c>
      <c r="V3151" s="2">
        <f t="shared" ca="1" si="148"/>
        <v>45915</v>
      </c>
      <c r="W3151" s="3">
        <f t="shared" ca="1" si="149"/>
        <v>45915.408431249998</v>
      </c>
      <c r="X3151">
        <f>ROUND(Table58[[#This Row],[AVGGIFT]],1)</f>
        <v>12.5</v>
      </c>
    </row>
    <row r="3152" spans="1:24" x14ac:dyDescent="0.35">
      <c r="A3152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  <c r="N3152">
        <f>VLOOKUP(Table58[[#This Row],[CONTROLN]],vlookup_table[],2,FALSE)</f>
        <v>1002</v>
      </c>
      <c r="O3152">
        <f>VLOOKUP(Table58[[#This Row],[CONTROLN]],vlookup_table[],4,FALSE)</f>
        <v>4001</v>
      </c>
      <c r="P3152" t="str">
        <f>VLOOKUP(Table58[[#This Row],[CONTROLN]],vlookup_table[],5,FALSE)</f>
        <v>T2</v>
      </c>
      <c r="Q3152">
        <f>VLOOKUP(Table58[[#This Row],[CONTROLN]],vlookup_table[],7,FALSE)</f>
        <v>12</v>
      </c>
      <c r="R3152">
        <f t="shared" si="147"/>
        <v>57</v>
      </c>
      <c r="S31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52" t="str">
        <f>IF(Table58[[#This Row],[GENDER]]="M","Hombre","Mujer")</f>
        <v>Hombre</v>
      </c>
      <c r="U3152" t="str">
        <f>_xlfn.CONCAT(Table58[[#This Row],[STATE]]," ", Table58[[#This Row],[DOMAIN]])</f>
        <v>LA T2</v>
      </c>
      <c r="V3152" s="2">
        <f t="shared" ca="1" si="148"/>
        <v>45915</v>
      </c>
      <c r="W3152" s="3">
        <f t="shared" ca="1" si="149"/>
        <v>45915.408431249998</v>
      </c>
      <c r="X3152">
        <f>ROUND(Table58[[#This Row],[AVGGIFT]],1)</f>
        <v>6.8</v>
      </c>
    </row>
    <row r="3153" spans="1:24" x14ac:dyDescent="0.35">
      <c r="A3153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  <c r="N3153">
        <f>VLOOKUP(Table58[[#This Row],[CONTROLN]],vlookup_table[],2,FALSE)</f>
        <v>0</v>
      </c>
      <c r="O3153">
        <f>VLOOKUP(Table58[[#This Row],[CONTROLN]],vlookup_table[],4,FALSE)</f>
        <v>1801</v>
      </c>
      <c r="P3153" t="str">
        <f>VLOOKUP(Table58[[#This Row],[CONTROLN]],vlookup_table[],5,FALSE)</f>
        <v>S2</v>
      </c>
      <c r="Q3153">
        <f>VLOOKUP(Table58[[#This Row],[CONTROLN]],vlookup_table[],7,FALSE)</f>
        <v>3</v>
      </c>
      <c r="R3153">
        <f t="shared" si="147"/>
        <v>79</v>
      </c>
      <c r="S31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53" t="str">
        <f>IF(Table58[[#This Row],[GENDER]]="M","Hombre","Mujer")</f>
        <v>Mujer</v>
      </c>
      <c r="U3153" t="str">
        <f>_xlfn.CONCAT(Table58[[#This Row],[STATE]]," ", Table58[[#This Row],[DOMAIN]])</f>
        <v>IN S2</v>
      </c>
      <c r="V3153" s="2">
        <f t="shared" ca="1" si="148"/>
        <v>45915</v>
      </c>
      <c r="W3153" s="3">
        <f t="shared" ca="1" si="149"/>
        <v>45915.408431249998</v>
      </c>
      <c r="X3153">
        <f>ROUND(Table58[[#This Row],[AVGGIFT]],1)</f>
        <v>3.4</v>
      </c>
    </row>
    <row r="3154" spans="1:24" x14ac:dyDescent="0.35">
      <c r="A3154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  <c r="N3154">
        <f>VLOOKUP(Table58[[#This Row],[CONTROLN]],vlookup_table[],2,FALSE)</f>
        <v>1</v>
      </c>
      <c r="O3154">
        <f>VLOOKUP(Table58[[#This Row],[CONTROLN]],vlookup_table[],4,FALSE)</f>
        <v>4001</v>
      </c>
      <c r="P3154" t="str">
        <f>VLOOKUP(Table58[[#This Row],[CONTROLN]],vlookup_table[],5,FALSE)</f>
        <v>C2</v>
      </c>
      <c r="Q3154">
        <f>VLOOKUP(Table58[[#This Row],[CONTROLN]],vlookup_table[],7,FALSE)</f>
        <v>5</v>
      </c>
      <c r="R3154">
        <f t="shared" si="147"/>
        <v>57</v>
      </c>
      <c r="S31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54" t="str">
        <f>IF(Table58[[#This Row],[GENDER]]="M","Hombre","Mujer")</f>
        <v>Hombre</v>
      </c>
      <c r="U3154" t="str">
        <f>_xlfn.CONCAT(Table58[[#This Row],[STATE]]," ", Table58[[#This Row],[DOMAIN]])</f>
        <v>NC C2</v>
      </c>
      <c r="V3154" s="2">
        <f t="shared" ca="1" si="148"/>
        <v>45915</v>
      </c>
      <c r="W3154" s="3">
        <f t="shared" ca="1" si="149"/>
        <v>45915.408431249998</v>
      </c>
      <c r="X3154">
        <f>ROUND(Table58[[#This Row],[AVGGIFT]],1)</f>
        <v>5.3</v>
      </c>
    </row>
    <row r="3155" spans="1:24" x14ac:dyDescent="0.35">
      <c r="A3155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  <c r="N3155">
        <f>VLOOKUP(Table58[[#This Row],[CONTROLN]],vlookup_table[],2,FALSE)</f>
        <v>0</v>
      </c>
      <c r="O3155">
        <f>VLOOKUP(Table58[[#This Row],[CONTROLN]],vlookup_table[],4,FALSE)</f>
        <v>5801</v>
      </c>
      <c r="P3155" t="str">
        <f>VLOOKUP(Table58[[#This Row],[CONTROLN]],vlookup_table[],5,FALSE)</f>
        <v>S1</v>
      </c>
      <c r="Q3155">
        <f>VLOOKUP(Table58[[#This Row],[CONTROLN]],vlookup_table[],7,FALSE)</f>
        <v>25</v>
      </c>
      <c r="R3155">
        <f t="shared" si="147"/>
        <v>39</v>
      </c>
      <c r="S31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55" t="str">
        <f>IF(Table58[[#This Row],[GENDER]]="M","Hombre","Mujer")</f>
        <v>Mujer</v>
      </c>
      <c r="U3155" t="str">
        <f>_xlfn.CONCAT(Table58[[#This Row],[STATE]]," ", Table58[[#This Row],[DOMAIN]])</f>
        <v>CA S1</v>
      </c>
      <c r="V3155" s="2">
        <f t="shared" ca="1" si="148"/>
        <v>45915</v>
      </c>
      <c r="W3155" s="3">
        <f t="shared" ca="1" si="149"/>
        <v>45915.408431249998</v>
      </c>
      <c r="X3155">
        <f>ROUND(Table58[[#This Row],[AVGGIFT]],1)</f>
        <v>21.6</v>
      </c>
    </row>
    <row r="3156" spans="1:24" x14ac:dyDescent="0.35">
      <c r="A3156">
        <v>20302</v>
      </c>
      <c r="B3156" t="s">
        <v>18</v>
      </c>
      <c r="C3156" t="s">
        <v>109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  <c r="N3156">
        <f>VLOOKUP(Table58[[#This Row],[CONTROLN]],vlookup_table[],2,FALSE)</f>
        <v>0</v>
      </c>
      <c r="O3156">
        <f>VLOOKUP(Table58[[#This Row],[CONTROLN]],vlookup_table[],4,FALSE)</f>
        <v>0</v>
      </c>
      <c r="P3156" t="str">
        <f>VLOOKUP(Table58[[#This Row],[CONTROLN]],vlookup_table[],5,FALSE)</f>
        <v>R3</v>
      </c>
      <c r="Q3156">
        <f>VLOOKUP(Table58[[#This Row],[CONTROLN]],vlookup_table[],7,FALSE)</f>
        <v>1</v>
      </c>
      <c r="R3156" t="str">
        <f t="shared" si="147"/>
        <v/>
      </c>
      <c r="S31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56" t="str">
        <f>IF(Table58[[#This Row],[GENDER]]="M","Hombre","Mujer")</f>
        <v>Mujer</v>
      </c>
      <c r="U3156" t="str">
        <f>_xlfn.CONCAT(Table58[[#This Row],[STATE]]," ", Table58[[#This Row],[DOMAIN]])</f>
        <v>NC R3</v>
      </c>
      <c r="V3156" s="2">
        <f t="shared" ca="1" si="148"/>
        <v>45915</v>
      </c>
      <c r="W3156" s="3">
        <f t="shared" ca="1" si="149"/>
        <v>45915.408431249998</v>
      </c>
      <c r="X3156">
        <f>ROUND(Table58[[#This Row],[AVGGIFT]],1)</f>
        <v>3.8</v>
      </c>
    </row>
    <row r="3157" spans="1:24" x14ac:dyDescent="0.35">
      <c r="A3157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  <c r="N3157">
        <f>VLOOKUP(Table58[[#This Row],[CONTROLN]],vlookup_table[],2,FALSE)</f>
        <v>0</v>
      </c>
      <c r="O3157">
        <f>VLOOKUP(Table58[[#This Row],[CONTROLN]],vlookup_table[],4,FALSE)</f>
        <v>2001</v>
      </c>
      <c r="P3157" t="str">
        <f>VLOOKUP(Table58[[#This Row],[CONTROLN]],vlookup_table[],5,FALSE)</f>
        <v>T3</v>
      </c>
      <c r="Q3157">
        <f>VLOOKUP(Table58[[#This Row],[CONTROLN]],vlookup_table[],7,FALSE)</f>
        <v>5</v>
      </c>
      <c r="R3157">
        <f t="shared" si="147"/>
        <v>77</v>
      </c>
      <c r="S31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57" t="str">
        <f>IF(Table58[[#This Row],[GENDER]]="M","Hombre","Mujer")</f>
        <v>Mujer</v>
      </c>
      <c r="U3157" t="str">
        <f>_xlfn.CONCAT(Table58[[#This Row],[STATE]]," ", Table58[[#This Row],[DOMAIN]])</f>
        <v>SC T3</v>
      </c>
      <c r="V3157" s="2">
        <f t="shared" ca="1" si="148"/>
        <v>45915</v>
      </c>
      <c r="W3157" s="3">
        <f t="shared" ca="1" si="149"/>
        <v>45915.408431249998</v>
      </c>
      <c r="X3157">
        <f>ROUND(Table58[[#This Row],[AVGGIFT]],1)</f>
        <v>5.8</v>
      </c>
    </row>
    <row r="3158" spans="1:24" x14ac:dyDescent="0.35">
      <c r="A3158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  <c r="N3158">
        <f>VLOOKUP(Table58[[#This Row],[CONTROLN]],vlookup_table[],2,FALSE)</f>
        <v>0</v>
      </c>
      <c r="O3158">
        <f>VLOOKUP(Table58[[#This Row],[CONTROLN]],vlookup_table[],4,FALSE)</f>
        <v>2603</v>
      </c>
      <c r="P3158" t="str">
        <f>VLOOKUP(Table58[[#This Row],[CONTROLN]],vlookup_table[],5,FALSE)</f>
        <v>R2</v>
      </c>
      <c r="Q3158">
        <f>VLOOKUP(Table58[[#This Row],[CONTROLN]],vlookup_table[],7,FALSE)</f>
        <v>10</v>
      </c>
      <c r="R3158">
        <f t="shared" si="147"/>
        <v>71</v>
      </c>
      <c r="S31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58" t="str">
        <f>IF(Table58[[#This Row],[GENDER]]="M","Hombre","Mujer")</f>
        <v>Hombre</v>
      </c>
      <c r="U3158" t="str">
        <f>_xlfn.CONCAT(Table58[[#This Row],[STATE]]," ", Table58[[#This Row],[DOMAIN]])</f>
        <v>OR R2</v>
      </c>
      <c r="V3158" s="2">
        <f t="shared" ca="1" si="148"/>
        <v>45915</v>
      </c>
      <c r="W3158" s="3">
        <f t="shared" ca="1" si="149"/>
        <v>45915.408431249998</v>
      </c>
      <c r="X3158">
        <f>ROUND(Table58[[#This Row],[AVGGIFT]],1)</f>
        <v>7.3</v>
      </c>
    </row>
    <row r="3159" spans="1:24" x14ac:dyDescent="0.35">
      <c r="A3159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  <c r="N3159">
        <f>VLOOKUP(Table58[[#This Row],[CONTROLN]],vlookup_table[],2,FALSE)</f>
        <v>1</v>
      </c>
      <c r="O3159">
        <f>VLOOKUP(Table58[[#This Row],[CONTROLN]],vlookup_table[],4,FALSE)</f>
        <v>2801</v>
      </c>
      <c r="P3159" t="str">
        <f>VLOOKUP(Table58[[#This Row],[CONTROLN]],vlookup_table[],5,FALSE)</f>
        <v>C3</v>
      </c>
      <c r="Q3159">
        <f>VLOOKUP(Table58[[#This Row],[CONTROLN]],vlookup_table[],7,FALSE)</f>
        <v>14</v>
      </c>
      <c r="R3159">
        <f t="shared" si="147"/>
        <v>69</v>
      </c>
      <c r="S31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59" t="str">
        <f>IF(Table58[[#This Row],[GENDER]]="M","Hombre","Mujer")</f>
        <v>Hombre</v>
      </c>
      <c r="U3159" t="str">
        <f>_xlfn.CONCAT(Table58[[#This Row],[STATE]]," ", Table58[[#This Row],[DOMAIN]])</f>
        <v>IL C3</v>
      </c>
      <c r="V3159" s="2">
        <f t="shared" ca="1" si="148"/>
        <v>45915</v>
      </c>
      <c r="W3159" s="3">
        <f t="shared" ca="1" si="149"/>
        <v>45915.408431249998</v>
      </c>
      <c r="X3159">
        <f>ROUND(Table58[[#This Row],[AVGGIFT]],1)</f>
        <v>7.6</v>
      </c>
    </row>
    <row r="3160" spans="1:24" x14ac:dyDescent="0.35">
      <c r="A3160">
        <v>111981</v>
      </c>
      <c r="B3160" t="s">
        <v>33</v>
      </c>
      <c r="C3160" t="s">
        <v>17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  <c r="N3160">
        <f>VLOOKUP(Table58[[#This Row],[CONTROLN]],vlookup_table[],2,FALSE)</f>
        <v>2</v>
      </c>
      <c r="O3160">
        <f>VLOOKUP(Table58[[#This Row],[CONTROLN]],vlookup_table[],4,FALSE)</f>
        <v>0</v>
      </c>
      <c r="P3160" t="str">
        <f>VLOOKUP(Table58[[#This Row],[CONTROLN]],vlookup_table[],5,FALSE)</f>
        <v>R2</v>
      </c>
      <c r="Q3160">
        <f>VLOOKUP(Table58[[#This Row],[CONTROLN]],vlookup_table[],7,FALSE)</f>
        <v>20</v>
      </c>
      <c r="R3160" t="str">
        <f t="shared" si="147"/>
        <v/>
      </c>
      <c r="S31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60" t="str">
        <f>IF(Table58[[#This Row],[GENDER]]="M","Hombre","Mujer")</f>
        <v>Mujer</v>
      </c>
      <c r="U3160" t="str">
        <f>_xlfn.CONCAT(Table58[[#This Row],[STATE]]," ", Table58[[#This Row],[DOMAIN]])</f>
        <v>AR R2</v>
      </c>
      <c r="V3160" s="2">
        <f t="shared" ca="1" si="148"/>
        <v>45915</v>
      </c>
      <c r="W3160" s="3">
        <f t="shared" ca="1" si="149"/>
        <v>45915.408431249998</v>
      </c>
      <c r="X3160">
        <f>ROUND(Table58[[#This Row],[AVGGIFT]],1)</f>
        <v>8</v>
      </c>
    </row>
    <row r="3161" spans="1:24" x14ac:dyDescent="0.35">
      <c r="A316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  <c r="N3161">
        <f>VLOOKUP(Table58[[#This Row],[CONTROLN]],vlookup_table[],2,FALSE)</f>
        <v>2</v>
      </c>
      <c r="O3161">
        <f>VLOOKUP(Table58[[#This Row],[CONTROLN]],vlookup_table[],4,FALSE)</f>
        <v>2209</v>
      </c>
      <c r="P3161" t="str">
        <f>VLOOKUP(Table58[[#This Row],[CONTROLN]],vlookup_table[],5,FALSE)</f>
        <v>R1</v>
      </c>
      <c r="Q3161">
        <f>VLOOKUP(Table58[[#This Row],[CONTROLN]],vlookup_table[],7,FALSE)</f>
        <v>10</v>
      </c>
      <c r="R3161">
        <f t="shared" si="147"/>
        <v>74</v>
      </c>
      <c r="S31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61" t="str">
        <f>IF(Table58[[#This Row],[GENDER]]="M","Hombre","Mujer")</f>
        <v>Mujer</v>
      </c>
      <c r="U3161" t="str">
        <f>_xlfn.CONCAT(Table58[[#This Row],[STATE]]," ", Table58[[#This Row],[DOMAIN]])</f>
        <v>TX R1</v>
      </c>
      <c r="V3161" s="2">
        <f t="shared" ca="1" si="148"/>
        <v>45915</v>
      </c>
      <c r="W3161" s="3">
        <f t="shared" ca="1" si="149"/>
        <v>45915.408431249998</v>
      </c>
      <c r="X3161">
        <f>ROUND(Table58[[#This Row],[AVGGIFT]],1)</f>
        <v>9.3000000000000007</v>
      </c>
    </row>
    <row r="3162" spans="1:24" x14ac:dyDescent="0.35">
      <c r="A3162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  <c r="N3162">
        <f>VLOOKUP(Table58[[#This Row],[CONTROLN]],vlookup_table[],2,FALSE)</f>
        <v>0</v>
      </c>
      <c r="O3162">
        <f>VLOOKUP(Table58[[#This Row],[CONTROLN]],vlookup_table[],4,FALSE)</f>
        <v>2601</v>
      </c>
      <c r="P3162" t="str">
        <f>VLOOKUP(Table58[[#This Row],[CONTROLN]],vlookup_table[],5,FALSE)</f>
        <v>R1</v>
      </c>
      <c r="Q3162">
        <f>VLOOKUP(Table58[[#This Row],[CONTROLN]],vlookup_table[],7,FALSE)</f>
        <v>20</v>
      </c>
      <c r="R3162">
        <f t="shared" si="147"/>
        <v>71</v>
      </c>
      <c r="S31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62" t="str">
        <f>IF(Table58[[#This Row],[GENDER]]="M","Hombre","Mujer")</f>
        <v>Mujer</v>
      </c>
      <c r="U3162" t="str">
        <f>_xlfn.CONCAT(Table58[[#This Row],[STATE]]," ", Table58[[#This Row],[DOMAIN]])</f>
        <v>CO R1</v>
      </c>
      <c r="V3162" s="2">
        <f t="shared" ca="1" si="148"/>
        <v>45915</v>
      </c>
      <c r="W3162" s="3">
        <f t="shared" ca="1" si="149"/>
        <v>45915.408431249998</v>
      </c>
      <c r="X3162">
        <f>ROUND(Table58[[#This Row],[AVGGIFT]],1)</f>
        <v>20</v>
      </c>
    </row>
    <row r="3163" spans="1:24" x14ac:dyDescent="0.35">
      <c r="A3163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  <c r="N3163">
        <f>VLOOKUP(Table58[[#This Row],[CONTROLN]],vlookup_table[],2,FALSE)</f>
        <v>0</v>
      </c>
      <c r="O3163">
        <f>VLOOKUP(Table58[[#This Row],[CONTROLN]],vlookup_table[],4,FALSE)</f>
        <v>1401</v>
      </c>
      <c r="P3163" t="str">
        <f>VLOOKUP(Table58[[#This Row],[CONTROLN]],vlookup_table[],5,FALSE)</f>
        <v>R2</v>
      </c>
      <c r="Q3163">
        <f>VLOOKUP(Table58[[#This Row],[CONTROLN]],vlookup_table[],7,FALSE)</f>
        <v>10</v>
      </c>
      <c r="R3163">
        <f t="shared" si="147"/>
        <v>83</v>
      </c>
      <c r="S31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63" t="str">
        <f>IF(Table58[[#This Row],[GENDER]]="M","Hombre","Mujer")</f>
        <v>Hombre</v>
      </c>
      <c r="U3163" t="str">
        <f>_xlfn.CONCAT(Table58[[#This Row],[STATE]]," ", Table58[[#This Row],[DOMAIN]])</f>
        <v>MS R2</v>
      </c>
      <c r="V3163" s="2">
        <f t="shared" ca="1" si="148"/>
        <v>45915</v>
      </c>
      <c r="W3163" s="3">
        <f t="shared" ca="1" si="149"/>
        <v>45915.408431249998</v>
      </c>
      <c r="X3163">
        <f>ROUND(Table58[[#This Row],[AVGGIFT]],1)</f>
        <v>8.4</v>
      </c>
    </row>
    <row r="3164" spans="1:24" x14ac:dyDescent="0.35">
      <c r="A3164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  <c r="N3164">
        <f>VLOOKUP(Table58[[#This Row],[CONTROLN]],vlookup_table[],2,FALSE)</f>
        <v>0</v>
      </c>
      <c r="O3164">
        <f>VLOOKUP(Table58[[#This Row],[CONTROLN]],vlookup_table[],4,FALSE)</f>
        <v>5101</v>
      </c>
      <c r="P3164" t="str">
        <f>VLOOKUP(Table58[[#This Row],[CONTROLN]],vlookup_table[],5,FALSE)</f>
        <v>S2</v>
      </c>
      <c r="Q3164">
        <f>VLOOKUP(Table58[[#This Row],[CONTROLN]],vlookup_table[],7,FALSE)</f>
        <v>10</v>
      </c>
      <c r="R3164">
        <f t="shared" si="147"/>
        <v>46</v>
      </c>
      <c r="S31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64" t="str">
        <f>IF(Table58[[#This Row],[GENDER]]="M","Hombre","Mujer")</f>
        <v>Mujer</v>
      </c>
      <c r="U3164" t="str">
        <f>_xlfn.CONCAT(Table58[[#This Row],[STATE]]," ", Table58[[#This Row],[DOMAIN]])</f>
        <v>NE S2</v>
      </c>
      <c r="V3164" s="2">
        <f t="shared" ca="1" si="148"/>
        <v>45915</v>
      </c>
      <c r="W3164" s="3">
        <f t="shared" ca="1" si="149"/>
        <v>45915.408431249998</v>
      </c>
      <c r="X3164">
        <f>ROUND(Table58[[#This Row],[AVGGIFT]],1)</f>
        <v>3.8</v>
      </c>
    </row>
    <row r="3165" spans="1:24" x14ac:dyDescent="0.35">
      <c r="A3165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  <c r="N3165">
        <f>VLOOKUP(Table58[[#This Row],[CONTROLN]],vlookup_table[],2,FALSE)</f>
        <v>0</v>
      </c>
      <c r="O3165">
        <f>VLOOKUP(Table58[[#This Row],[CONTROLN]],vlookup_table[],4,FALSE)</f>
        <v>7301</v>
      </c>
      <c r="P3165" t="str">
        <f>VLOOKUP(Table58[[#This Row],[CONTROLN]],vlookup_table[],5,FALSE)</f>
        <v>C3</v>
      </c>
      <c r="Q3165">
        <f>VLOOKUP(Table58[[#This Row],[CONTROLN]],vlookup_table[],7,FALSE)</f>
        <v>13</v>
      </c>
      <c r="R3165">
        <f t="shared" si="147"/>
        <v>24</v>
      </c>
      <c r="S31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65" t="str">
        <f>IF(Table58[[#This Row],[GENDER]]="M","Hombre","Mujer")</f>
        <v>Mujer</v>
      </c>
      <c r="U3165" t="str">
        <f>_xlfn.CONCAT(Table58[[#This Row],[STATE]]," ", Table58[[#This Row],[DOMAIN]])</f>
        <v>TX C3</v>
      </c>
      <c r="V3165" s="2">
        <f t="shared" ca="1" si="148"/>
        <v>45915</v>
      </c>
      <c r="W3165" s="3">
        <f t="shared" ca="1" si="149"/>
        <v>45915.408431249998</v>
      </c>
      <c r="X3165">
        <f>ROUND(Table58[[#This Row],[AVGGIFT]],1)</f>
        <v>8.8000000000000007</v>
      </c>
    </row>
    <row r="3166" spans="1:24" x14ac:dyDescent="0.35">
      <c r="A3166">
        <v>27010</v>
      </c>
      <c r="B3166" t="s">
        <v>40</v>
      </c>
      <c r="C3166" t="s">
        <v>109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  <c r="N3166">
        <f>VLOOKUP(Table58[[#This Row],[CONTROLN]],vlookup_table[],2,FALSE)</f>
        <v>0</v>
      </c>
      <c r="O3166">
        <f>VLOOKUP(Table58[[#This Row],[CONTROLN]],vlookup_table[],4,FALSE)</f>
        <v>0</v>
      </c>
      <c r="P3166" t="str">
        <f>VLOOKUP(Table58[[#This Row],[CONTROLN]],vlookup_table[],5,FALSE)</f>
        <v>T2</v>
      </c>
      <c r="Q3166">
        <f>VLOOKUP(Table58[[#This Row],[CONTROLN]],vlookup_table[],7,FALSE)</f>
        <v>16</v>
      </c>
      <c r="R3166" t="str">
        <f t="shared" si="147"/>
        <v/>
      </c>
      <c r="S31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66" t="str">
        <f>IF(Table58[[#This Row],[GENDER]]="M","Hombre","Mujer")</f>
        <v>Mujer</v>
      </c>
      <c r="U3166" t="str">
        <f>_xlfn.CONCAT(Table58[[#This Row],[STATE]]," ", Table58[[#This Row],[DOMAIN]])</f>
        <v>GA T2</v>
      </c>
      <c r="V3166" s="2">
        <f t="shared" ca="1" si="148"/>
        <v>45915</v>
      </c>
      <c r="W3166" s="3">
        <f t="shared" ca="1" si="149"/>
        <v>45915.408431249998</v>
      </c>
      <c r="X3166">
        <f>ROUND(Table58[[#This Row],[AVGGIFT]],1)</f>
        <v>10.4</v>
      </c>
    </row>
    <row r="3167" spans="1:24" x14ac:dyDescent="0.35">
      <c r="A3167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  <c r="N3167">
        <f>VLOOKUP(Table58[[#This Row],[CONTROLN]],vlookup_table[],2,FALSE)</f>
        <v>2</v>
      </c>
      <c r="O3167">
        <f>VLOOKUP(Table58[[#This Row],[CONTROLN]],vlookup_table[],4,FALSE)</f>
        <v>0</v>
      </c>
      <c r="P3167" t="str">
        <f>VLOOKUP(Table58[[#This Row],[CONTROLN]],vlookup_table[],5,FALSE)</f>
        <v>S1</v>
      </c>
      <c r="Q3167">
        <f>VLOOKUP(Table58[[#This Row],[CONTROLN]],vlookup_table[],7,FALSE)</f>
        <v>10</v>
      </c>
      <c r="R3167" t="str">
        <f t="shared" si="147"/>
        <v/>
      </c>
      <c r="S31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67" t="str">
        <f>IF(Table58[[#This Row],[GENDER]]="M","Hombre","Mujer")</f>
        <v>Hombre</v>
      </c>
      <c r="U3167" t="str">
        <f>_xlfn.CONCAT(Table58[[#This Row],[STATE]]," ", Table58[[#This Row],[DOMAIN]])</f>
        <v>CA S1</v>
      </c>
      <c r="V3167" s="2">
        <f t="shared" ca="1" si="148"/>
        <v>45915</v>
      </c>
      <c r="W3167" s="3">
        <f t="shared" ca="1" si="149"/>
        <v>45915.408431249998</v>
      </c>
      <c r="X3167">
        <f>ROUND(Table58[[#This Row],[AVGGIFT]],1)</f>
        <v>5.6</v>
      </c>
    </row>
    <row r="3168" spans="1:24" x14ac:dyDescent="0.35">
      <c r="A3168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  <c r="N3168">
        <f>VLOOKUP(Table58[[#This Row],[CONTROLN]],vlookup_table[],2,FALSE)</f>
        <v>0</v>
      </c>
      <c r="O3168">
        <f>VLOOKUP(Table58[[#This Row],[CONTROLN]],vlookup_table[],4,FALSE)</f>
        <v>4201</v>
      </c>
      <c r="P3168" t="str">
        <f>VLOOKUP(Table58[[#This Row],[CONTROLN]],vlookup_table[],5,FALSE)</f>
        <v>S1</v>
      </c>
      <c r="Q3168">
        <f>VLOOKUP(Table58[[#This Row],[CONTROLN]],vlookup_table[],7,FALSE)</f>
        <v>10</v>
      </c>
      <c r="R3168">
        <f t="shared" si="147"/>
        <v>55</v>
      </c>
      <c r="S31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68" t="str">
        <f>IF(Table58[[#This Row],[GENDER]]="M","Hombre","Mujer")</f>
        <v>Mujer</v>
      </c>
      <c r="U3168" t="str">
        <f>_xlfn.CONCAT(Table58[[#This Row],[STATE]]," ", Table58[[#This Row],[DOMAIN]])</f>
        <v>IL S1</v>
      </c>
      <c r="V3168" s="2">
        <f t="shared" ca="1" si="148"/>
        <v>45915</v>
      </c>
      <c r="W3168" s="3">
        <f t="shared" ca="1" si="149"/>
        <v>45915.408431249998</v>
      </c>
      <c r="X3168">
        <f>ROUND(Table58[[#This Row],[AVGGIFT]],1)</f>
        <v>8.6</v>
      </c>
    </row>
    <row r="3169" spans="1:24" x14ac:dyDescent="0.35">
      <c r="A3169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  <c r="N3169">
        <f>VLOOKUP(Table58[[#This Row],[CONTROLN]],vlookup_table[],2,FALSE)</f>
        <v>0</v>
      </c>
      <c r="O3169">
        <f>VLOOKUP(Table58[[#This Row],[CONTROLN]],vlookup_table[],4,FALSE)</f>
        <v>6601</v>
      </c>
      <c r="P3169" t="str">
        <f>VLOOKUP(Table58[[#This Row],[CONTROLN]],vlookup_table[],5,FALSE)</f>
        <v>T2</v>
      </c>
      <c r="Q3169">
        <f>VLOOKUP(Table58[[#This Row],[CONTROLN]],vlookup_table[],7,FALSE)</f>
        <v>10</v>
      </c>
      <c r="R3169">
        <f t="shared" si="147"/>
        <v>31</v>
      </c>
      <c r="S31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69" t="str">
        <f>IF(Table58[[#This Row],[GENDER]]="M","Hombre","Mujer")</f>
        <v>Mujer</v>
      </c>
      <c r="U3169" t="str">
        <f>_xlfn.CONCAT(Table58[[#This Row],[STATE]]," ", Table58[[#This Row],[DOMAIN]])</f>
        <v>OK T2</v>
      </c>
      <c r="V3169" s="2">
        <f t="shared" ca="1" si="148"/>
        <v>45915</v>
      </c>
      <c r="W3169" s="3">
        <f t="shared" ca="1" si="149"/>
        <v>45915.408431249998</v>
      </c>
      <c r="X3169">
        <f>ROUND(Table58[[#This Row],[AVGGIFT]],1)</f>
        <v>15</v>
      </c>
    </row>
    <row r="3170" spans="1:24" x14ac:dyDescent="0.35">
      <c r="A3170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  <c r="N3170">
        <f>VLOOKUP(Table58[[#This Row],[CONTROLN]],vlookup_table[],2,FALSE)</f>
        <v>2</v>
      </c>
      <c r="O3170">
        <f>VLOOKUP(Table58[[#This Row],[CONTROLN]],vlookup_table[],4,FALSE)</f>
        <v>0</v>
      </c>
      <c r="P3170" t="str">
        <f>VLOOKUP(Table58[[#This Row],[CONTROLN]],vlookup_table[],5,FALSE)</f>
        <v>R2</v>
      </c>
      <c r="Q3170">
        <f>VLOOKUP(Table58[[#This Row],[CONTROLN]],vlookup_table[],7,FALSE)</f>
        <v>15</v>
      </c>
      <c r="R3170" t="str">
        <f t="shared" si="147"/>
        <v/>
      </c>
      <c r="S31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70" t="str">
        <f>IF(Table58[[#This Row],[GENDER]]="M","Hombre","Mujer")</f>
        <v>Mujer</v>
      </c>
      <c r="U3170" t="str">
        <f>_xlfn.CONCAT(Table58[[#This Row],[STATE]]," ", Table58[[#This Row],[DOMAIN]])</f>
        <v>GA R2</v>
      </c>
      <c r="V3170" s="2">
        <f t="shared" ca="1" si="148"/>
        <v>45915</v>
      </c>
      <c r="W3170" s="3">
        <f t="shared" ca="1" si="149"/>
        <v>45915.408431249998</v>
      </c>
      <c r="X3170">
        <f>ROUND(Table58[[#This Row],[AVGGIFT]],1)</f>
        <v>15</v>
      </c>
    </row>
    <row r="3171" spans="1:24" x14ac:dyDescent="0.35">
      <c r="A317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  <c r="N3171">
        <f>VLOOKUP(Table58[[#This Row],[CONTROLN]],vlookup_table[],2,FALSE)</f>
        <v>2</v>
      </c>
      <c r="O3171">
        <f>VLOOKUP(Table58[[#This Row],[CONTROLN]],vlookup_table[],4,FALSE)</f>
        <v>0</v>
      </c>
      <c r="P3171" t="str">
        <f>VLOOKUP(Table58[[#This Row],[CONTROLN]],vlookup_table[],5,FALSE)</f>
        <v>R2</v>
      </c>
      <c r="Q3171">
        <f>VLOOKUP(Table58[[#This Row],[CONTROLN]],vlookup_table[],7,FALSE)</f>
        <v>5</v>
      </c>
      <c r="R3171" t="str">
        <f t="shared" si="147"/>
        <v/>
      </c>
      <c r="S31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71" t="str">
        <f>IF(Table58[[#This Row],[GENDER]]="M","Hombre","Mujer")</f>
        <v>Mujer</v>
      </c>
      <c r="U3171" t="str">
        <f>_xlfn.CONCAT(Table58[[#This Row],[STATE]]," ", Table58[[#This Row],[DOMAIN]])</f>
        <v>GA R2</v>
      </c>
      <c r="V3171" s="2">
        <f t="shared" ca="1" si="148"/>
        <v>45915</v>
      </c>
      <c r="W3171" s="3">
        <f t="shared" ca="1" si="149"/>
        <v>45915.408431249998</v>
      </c>
      <c r="X3171">
        <f>ROUND(Table58[[#This Row],[AVGGIFT]],1)</f>
        <v>5.3</v>
      </c>
    </row>
    <row r="3172" spans="1:24" x14ac:dyDescent="0.35">
      <c r="A3172">
        <v>86985</v>
      </c>
      <c r="B3172" t="s">
        <v>35</v>
      </c>
      <c r="C3172" t="s">
        <v>17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  <c r="N3172">
        <f>VLOOKUP(Table58[[#This Row],[CONTROLN]],vlookup_table[],2,FALSE)</f>
        <v>0</v>
      </c>
      <c r="O3172">
        <f>VLOOKUP(Table58[[#This Row],[CONTROLN]],vlookup_table[],4,FALSE)</f>
        <v>4401</v>
      </c>
      <c r="P3172" t="str">
        <f>VLOOKUP(Table58[[#This Row],[CONTROLN]],vlookup_table[],5,FALSE)</f>
        <v>C2</v>
      </c>
      <c r="Q3172">
        <f>VLOOKUP(Table58[[#This Row],[CONTROLN]],vlookup_table[],7,FALSE)</f>
        <v>15</v>
      </c>
      <c r="R3172">
        <f t="shared" si="147"/>
        <v>53</v>
      </c>
      <c r="S31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72" t="str">
        <f>IF(Table58[[#This Row],[GENDER]]="M","Hombre","Mujer")</f>
        <v>Mujer</v>
      </c>
      <c r="U3172" t="str">
        <f>_xlfn.CONCAT(Table58[[#This Row],[STATE]]," ", Table58[[#This Row],[DOMAIN]])</f>
        <v>MT C2</v>
      </c>
      <c r="V3172" s="2">
        <f t="shared" ca="1" si="148"/>
        <v>45915</v>
      </c>
      <c r="W3172" s="3">
        <f t="shared" ca="1" si="149"/>
        <v>45915.408431249998</v>
      </c>
      <c r="X3172">
        <f>ROUND(Table58[[#This Row],[AVGGIFT]],1)</f>
        <v>9.1999999999999993</v>
      </c>
    </row>
    <row r="3173" spans="1:24" x14ac:dyDescent="0.35">
      <c r="A3173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  <c r="N3173">
        <f>VLOOKUP(Table58[[#This Row],[CONTROLN]],vlookup_table[],2,FALSE)</f>
        <v>2</v>
      </c>
      <c r="O3173">
        <f>VLOOKUP(Table58[[#This Row],[CONTROLN]],vlookup_table[],4,FALSE)</f>
        <v>2501</v>
      </c>
      <c r="P3173" t="str">
        <f>VLOOKUP(Table58[[#This Row],[CONTROLN]],vlookup_table[],5,FALSE)</f>
        <v>T2</v>
      </c>
      <c r="Q3173">
        <f>VLOOKUP(Table58[[#This Row],[CONTROLN]],vlookup_table[],7,FALSE)</f>
        <v>15</v>
      </c>
      <c r="R3173">
        <f t="shared" si="147"/>
        <v>72</v>
      </c>
      <c r="S31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73" t="str">
        <f>IF(Table58[[#This Row],[GENDER]]="M","Hombre","Mujer")</f>
        <v>Mujer</v>
      </c>
      <c r="U3173" t="str">
        <f>_xlfn.CONCAT(Table58[[#This Row],[STATE]]," ", Table58[[#This Row],[DOMAIN]])</f>
        <v>SC T2</v>
      </c>
      <c r="V3173" s="2">
        <f t="shared" ca="1" si="148"/>
        <v>45915</v>
      </c>
      <c r="W3173" s="3">
        <f t="shared" ca="1" si="149"/>
        <v>45915.408431249998</v>
      </c>
      <c r="X3173">
        <f>ROUND(Table58[[#This Row],[AVGGIFT]],1)</f>
        <v>8.3000000000000007</v>
      </c>
    </row>
    <row r="3174" spans="1:24" x14ac:dyDescent="0.35">
      <c r="A3174">
        <v>155114</v>
      </c>
      <c r="B3174" t="s">
        <v>22</v>
      </c>
      <c r="C3174" t="s">
        <v>109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  <c r="N3174">
        <f>VLOOKUP(Table58[[#This Row],[CONTROLN]],vlookup_table[],2,FALSE)</f>
        <v>0</v>
      </c>
      <c r="O3174">
        <f>VLOOKUP(Table58[[#This Row],[CONTROLN]],vlookup_table[],4,FALSE)</f>
        <v>8108</v>
      </c>
      <c r="P3174" t="str">
        <f>VLOOKUP(Table58[[#This Row],[CONTROLN]],vlookup_table[],5,FALSE)</f>
        <v>S2</v>
      </c>
      <c r="Q3174">
        <f>VLOOKUP(Table58[[#This Row],[CONTROLN]],vlookup_table[],7,FALSE)</f>
        <v>14</v>
      </c>
      <c r="R3174">
        <f t="shared" si="147"/>
        <v>15</v>
      </c>
      <c r="S31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74" t="str">
        <f>IF(Table58[[#This Row],[GENDER]]="M","Hombre","Mujer")</f>
        <v>Mujer</v>
      </c>
      <c r="U3174" t="str">
        <f>_xlfn.CONCAT(Table58[[#This Row],[STATE]]," ", Table58[[#This Row],[DOMAIN]])</f>
        <v>CA S2</v>
      </c>
      <c r="V3174" s="2">
        <f t="shared" ca="1" si="148"/>
        <v>45915</v>
      </c>
      <c r="W3174" s="3">
        <f t="shared" ca="1" si="149"/>
        <v>45915.408431249998</v>
      </c>
      <c r="X3174">
        <f>ROUND(Table58[[#This Row],[AVGGIFT]],1)</f>
        <v>9.1</v>
      </c>
    </row>
    <row r="3175" spans="1:24" x14ac:dyDescent="0.35">
      <c r="A3175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  <c r="N3175">
        <f>VLOOKUP(Table58[[#This Row],[CONTROLN]],vlookup_table[],2,FALSE)</f>
        <v>1</v>
      </c>
      <c r="O3175">
        <f>VLOOKUP(Table58[[#This Row],[CONTROLN]],vlookup_table[],4,FALSE)</f>
        <v>2802</v>
      </c>
      <c r="P3175" t="str">
        <f>VLOOKUP(Table58[[#This Row],[CONTROLN]],vlookup_table[],5,FALSE)</f>
        <v>S2</v>
      </c>
      <c r="Q3175">
        <f>VLOOKUP(Table58[[#This Row],[CONTROLN]],vlookup_table[],7,FALSE)</f>
        <v>2</v>
      </c>
      <c r="R3175">
        <f t="shared" si="147"/>
        <v>69</v>
      </c>
      <c r="S31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75" t="str">
        <f>IF(Table58[[#This Row],[GENDER]]="M","Hombre","Mujer")</f>
        <v>Hombre</v>
      </c>
      <c r="U3175" t="str">
        <f>_xlfn.CONCAT(Table58[[#This Row],[STATE]]," ", Table58[[#This Row],[DOMAIN]])</f>
        <v>FL S2</v>
      </c>
      <c r="V3175" s="2">
        <f t="shared" ca="1" si="148"/>
        <v>45915</v>
      </c>
      <c r="W3175" s="3">
        <f t="shared" ca="1" si="149"/>
        <v>45915.408431249998</v>
      </c>
      <c r="X3175">
        <f>ROUND(Table58[[#This Row],[AVGGIFT]],1)</f>
        <v>4.3</v>
      </c>
    </row>
    <row r="3176" spans="1:24" x14ac:dyDescent="0.35">
      <c r="A3176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  <c r="N3176">
        <f>VLOOKUP(Table58[[#This Row],[CONTROLN]],vlookup_table[],2,FALSE)</f>
        <v>1</v>
      </c>
      <c r="O3176">
        <f>VLOOKUP(Table58[[#This Row],[CONTROLN]],vlookup_table[],4,FALSE)</f>
        <v>6001</v>
      </c>
      <c r="P3176" t="str">
        <f>VLOOKUP(Table58[[#This Row],[CONTROLN]],vlookup_table[],5,FALSE)</f>
        <v>C1</v>
      </c>
      <c r="Q3176">
        <f>VLOOKUP(Table58[[#This Row],[CONTROLN]],vlookup_table[],7,FALSE)</f>
        <v>25</v>
      </c>
      <c r="R3176">
        <f t="shared" si="147"/>
        <v>37</v>
      </c>
      <c r="S31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76" t="str">
        <f>IF(Table58[[#This Row],[GENDER]]="M","Hombre","Mujer")</f>
        <v>Hombre</v>
      </c>
      <c r="U3176" t="str">
        <f>_xlfn.CONCAT(Table58[[#This Row],[STATE]]," ", Table58[[#This Row],[DOMAIN]])</f>
        <v>IL C1</v>
      </c>
      <c r="V3176" s="2">
        <f t="shared" ca="1" si="148"/>
        <v>45915</v>
      </c>
      <c r="W3176" s="3">
        <f t="shared" ca="1" si="149"/>
        <v>45915.408431249998</v>
      </c>
      <c r="X3176">
        <f>ROUND(Table58[[#This Row],[AVGGIFT]],1)</f>
        <v>16.5</v>
      </c>
    </row>
    <row r="3177" spans="1:24" x14ac:dyDescent="0.35">
      <c r="A3177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  <c r="N3177">
        <f>VLOOKUP(Table58[[#This Row],[CONTROLN]],vlookup_table[],2,FALSE)</f>
        <v>28</v>
      </c>
      <c r="O3177">
        <f>VLOOKUP(Table58[[#This Row],[CONTROLN]],vlookup_table[],4,FALSE)</f>
        <v>3203</v>
      </c>
      <c r="P3177" t="str">
        <f>VLOOKUP(Table58[[#This Row],[CONTROLN]],vlookup_table[],5,FALSE)</f>
        <v>S2</v>
      </c>
      <c r="Q3177">
        <f>VLOOKUP(Table58[[#This Row],[CONTROLN]],vlookup_table[],7,FALSE)</f>
        <v>11</v>
      </c>
      <c r="R3177">
        <f t="shared" si="147"/>
        <v>65</v>
      </c>
      <c r="S31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77" t="str">
        <f>IF(Table58[[#This Row],[GENDER]]="M","Hombre","Mujer")</f>
        <v>Mujer</v>
      </c>
      <c r="U3177" t="str">
        <f>_xlfn.CONCAT(Table58[[#This Row],[STATE]]," ", Table58[[#This Row],[DOMAIN]])</f>
        <v>IL S2</v>
      </c>
      <c r="V3177" s="2">
        <f t="shared" ca="1" si="148"/>
        <v>45915</v>
      </c>
      <c r="W3177" s="3">
        <f t="shared" ca="1" si="149"/>
        <v>45915.408431249998</v>
      </c>
      <c r="X3177">
        <f>ROUND(Table58[[#This Row],[AVGGIFT]],1)</f>
        <v>5.6</v>
      </c>
    </row>
    <row r="3178" spans="1:24" x14ac:dyDescent="0.35">
      <c r="A3178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  <c r="N3178">
        <f>VLOOKUP(Table58[[#This Row],[CONTROLN]],vlookup_table[],2,FALSE)</f>
        <v>0</v>
      </c>
      <c r="O3178">
        <f>VLOOKUP(Table58[[#This Row],[CONTROLN]],vlookup_table[],4,FALSE)</f>
        <v>0</v>
      </c>
      <c r="P3178" t="str">
        <f>VLOOKUP(Table58[[#This Row],[CONTROLN]],vlookup_table[],5,FALSE)</f>
        <v>T2</v>
      </c>
      <c r="Q3178">
        <f>VLOOKUP(Table58[[#This Row],[CONTROLN]],vlookup_table[],7,FALSE)</f>
        <v>8</v>
      </c>
      <c r="R3178" t="str">
        <f t="shared" si="147"/>
        <v/>
      </c>
      <c r="S31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78" t="str">
        <f>IF(Table58[[#This Row],[GENDER]]="M","Hombre","Mujer")</f>
        <v>Hombre</v>
      </c>
      <c r="U3178" t="str">
        <f>_xlfn.CONCAT(Table58[[#This Row],[STATE]]," ", Table58[[#This Row],[DOMAIN]])</f>
        <v>SC T2</v>
      </c>
      <c r="V3178" s="2">
        <f t="shared" ca="1" si="148"/>
        <v>45915</v>
      </c>
      <c r="W3178" s="3">
        <f t="shared" ca="1" si="149"/>
        <v>45915.408431249998</v>
      </c>
      <c r="X3178">
        <f>ROUND(Table58[[#This Row],[AVGGIFT]],1)</f>
        <v>7.2</v>
      </c>
    </row>
    <row r="3179" spans="1:24" x14ac:dyDescent="0.35">
      <c r="A3179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  <c r="N3179">
        <f>VLOOKUP(Table58[[#This Row],[CONTROLN]],vlookup_table[],2,FALSE)</f>
        <v>2</v>
      </c>
      <c r="O3179">
        <f>VLOOKUP(Table58[[#This Row],[CONTROLN]],vlookup_table[],4,FALSE)</f>
        <v>3503</v>
      </c>
      <c r="P3179" t="str">
        <f>VLOOKUP(Table58[[#This Row],[CONTROLN]],vlookup_table[],5,FALSE)</f>
        <v>S1</v>
      </c>
      <c r="Q3179">
        <f>VLOOKUP(Table58[[#This Row],[CONTROLN]],vlookup_table[],7,FALSE)</f>
        <v>35</v>
      </c>
      <c r="R3179">
        <f t="shared" si="147"/>
        <v>62</v>
      </c>
      <c r="S31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79" t="str">
        <f>IF(Table58[[#This Row],[GENDER]]="M","Hombre","Mujer")</f>
        <v>Hombre</v>
      </c>
      <c r="U3179" t="str">
        <f>_xlfn.CONCAT(Table58[[#This Row],[STATE]]," ", Table58[[#This Row],[DOMAIN]])</f>
        <v>ID S1</v>
      </c>
      <c r="V3179" s="2">
        <f t="shared" ca="1" si="148"/>
        <v>45915</v>
      </c>
      <c r="W3179" s="3">
        <f t="shared" ca="1" si="149"/>
        <v>45915.408431249998</v>
      </c>
      <c r="X3179">
        <f>ROUND(Table58[[#This Row],[AVGGIFT]],1)</f>
        <v>19.600000000000001</v>
      </c>
    </row>
    <row r="3180" spans="1:24" x14ac:dyDescent="0.35">
      <c r="A3180">
        <v>18466</v>
      </c>
      <c r="B3180" t="s">
        <v>18</v>
      </c>
      <c r="C3180" t="s">
        <v>17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  <c r="N3180">
        <f>VLOOKUP(Table58[[#This Row],[CONTROLN]],vlookup_table[],2,FALSE)</f>
        <v>2</v>
      </c>
      <c r="O3180">
        <f>VLOOKUP(Table58[[#This Row],[CONTROLN]],vlookup_table[],4,FALSE)</f>
        <v>5801</v>
      </c>
      <c r="P3180" t="str">
        <f>VLOOKUP(Table58[[#This Row],[CONTROLN]],vlookup_table[],5,FALSE)</f>
        <v>R2</v>
      </c>
      <c r="Q3180">
        <f>VLOOKUP(Table58[[#This Row],[CONTROLN]],vlookup_table[],7,FALSE)</f>
        <v>6</v>
      </c>
      <c r="R3180">
        <f t="shared" si="147"/>
        <v>39</v>
      </c>
      <c r="S31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80" t="str">
        <f>IF(Table58[[#This Row],[GENDER]]="M","Hombre","Mujer")</f>
        <v>Mujer</v>
      </c>
      <c r="U3180" t="str">
        <f>_xlfn.CONCAT(Table58[[#This Row],[STATE]]," ", Table58[[#This Row],[DOMAIN]])</f>
        <v>NC R2</v>
      </c>
      <c r="V3180" s="2">
        <f t="shared" ca="1" si="148"/>
        <v>45915</v>
      </c>
      <c r="W3180" s="3">
        <f t="shared" ca="1" si="149"/>
        <v>45915.408431249998</v>
      </c>
      <c r="X3180">
        <f>ROUND(Table58[[#This Row],[AVGGIFT]],1)</f>
        <v>3.9</v>
      </c>
    </row>
    <row r="3181" spans="1:24" x14ac:dyDescent="0.35">
      <c r="A318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  <c r="N3181">
        <f>VLOOKUP(Table58[[#This Row],[CONTROLN]],vlookup_table[],2,FALSE)</f>
        <v>1</v>
      </c>
      <c r="O3181">
        <f>VLOOKUP(Table58[[#This Row],[CONTROLN]],vlookup_table[],4,FALSE)</f>
        <v>4501</v>
      </c>
      <c r="P3181" t="str">
        <f>VLOOKUP(Table58[[#This Row],[CONTROLN]],vlookup_table[],5,FALSE)</f>
        <v/>
      </c>
      <c r="Q3181">
        <f>VLOOKUP(Table58[[#This Row],[CONTROLN]],vlookup_table[],7,FALSE)</f>
        <v>25</v>
      </c>
      <c r="R3181">
        <f t="shared" si="147"/>
        <v>52</v>
      </c>
      <c r="S318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181" t="str">
        <f>IF(Table58[[#This Row],[GENDER]]="M","Hombre","Mujer")</f>
        <v>Hombre</v>
      </c>
      <c r="U3181" t="str">
        <f>_xlfn.CONCAT(Table58[[#This Row],[STATE]]," ", Table58[[#This Row],[DOMAIN]])</f>
        <v xml:space="preserve">CA </v>
      </c>
      <c r="V3181" s="2">
        <f t="shared" ca="1" si="148"/>
        <v>45915</v>
      </c>
      <c r="W3181" s="3">
        <f t="shared" ca="1" si="149"/>
        <v>45915.408431249998</v>
      </c>
      <c r="X3181">
        <f>ROUND(Table58[[#This Row],[AVGGIFT]],1)</f>
        <v>22.5</v>
      </c>
    </row>
    <row r="3182" spans="1:24" x14ac:dyDescent="0.35">
      <c r="A3182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  <c r="N3182">
        <f>VLOOKUP(Table58[[#This Row],[CONTROLN]],vlookup_table[],2,FALSE)</f>
        <v>2</v>
      </c>
      <c r="O3182">
        <f>VLOOKUP(Table58[[#This Row],[CONTROLN]],vlookup_table[],4,FALSE)</f>
        <v>2906</v>
      </c>
      <c r="P3182" t="str">
        <f>VLOOKUP(Table58[[#This Row],[CONTROLN]],vlookup_table[],5,FALSE)</f>
        <v>S1</v>
      </c>
      <c r="Q3182">
        <f>VLOOKUP(Table58[[#This Row],[CONTROLN]],vlookup_table[],7,FALSE)</f>
        <v>10</v>
      </c>
      <c r="R3182">
        <f t="shared" si="147"/>
        <v>68</v>
      </c>
      <c r="S31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82" t="str">
        <f>IF(Table58[[#This Row],[GENDER]]="M","Hombre","Mujer")</f>
        <v>Hombre</v>
      </c>
      <c r="U3182" t="str">
        <f>_xlfn.CONCAT(Table58[[#This Row],[STATE]]," ", Table58[[#This Row],[DOMAIN]])</f>
        <v>CA S1</v>
      </c>
      <c r="V3182" s="2">
        <f t="shared" ca="1" si="148"/>
        <v>45915</v>
      </c>
      <c r="W3182" s="3">
        <f t="shared" ca="1" si="149"/>
        <v>45915.408431249998</v>
      </c>
      <c r="X3182">
        <f>ROUND(Table58[[#This Row],[AVGGIFT]],1)</f>
        <v>7.4</v>
      </c>
    </row>
    <row r="3183" spans="1:24" x14ac:dyDescent="0.35">
      <c r="A3183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  <c r="N3183">
        <f>VLOOKUP(Table58[[#This Row],[CONTROLN]],vlookup_table[],2,FALSE)</f>
        <v>1</v>
      </c>
      <c r="O3183">
        <f>VLOOKUP(Table58[[#This Row],[CONTROLN]],vlookup_table[],4,FALSE)</f>
        <v>0</v>
      </c>
      <c r="P3183" t="str">
        <f>VLOOKUP(Table58[[#This Row],[CONTROLN]],vlookup_table[],5,FALSE)</f>
        <v>R3</v>
      </c>
      <c r="Q3183">
        <f>VLOOKUP(Table58[[#This Row],[CONTROLN]],vlookup_table[],7,FALSE)</f>
        <v>10</v>
      </c>
      <c r="R3183" t="str">
        <f t="shared" si="147"/>
        <v/>
      </c>
      <c r="S31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83" t="str">
        <f>IF(Table58[[#This Row],[GENDER]]="M","Hombre","Mujer")</f>
        <v>Hombre</v>
      </c>
      <c r="U3183" t="str">
        <f>_xlfn.CONCAT(Table58[[#This Row],[STATE]]," ", Table58[[#This Row],[DOMAIN]])</f>
        <v>MS R3</v>
      </c>
      <c r="V3183" s="2">
        <f t="shared" ca="1" si="148"/>
        <v>45915</v>
      </c>
      <c r="W3183" s="3">
        <f t="shared" ca="1" si="149"/>
        <v>45915.408431249998</v>
      </c>
      <c r="X3183">
        <f>ROUND(Table58[[#This Row],[AVGGIFT]],1)</f>
        <v>9.9</v>
      </c>
    </row>
    <row r="3184" spans="1:24" x14ac:dyDescent="0.35">
      <c r="A3184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  <c r="N3184">
        <f>VLOOKUP(Table58[[#This Row],[CONTROLN]],vlookup_table[],2,FALSE)</f>
        <v>1</v>
      </c>
      <c r="O3184">
        <f>VLOOKUP(Table58[[#This Row],[CONTROLN]],vlookup_table[],4,FALSE)</f>
        <v>4801</v>
      </c>
      <c r="P3184" t="str">
        <f>VLOOKUP(Table58[[#This Row],[CONTROLN]],vlookup_table[],5,FALSE)</f>
        <v>U4</v>
      </c>
      <c r="Q3184">
        <f>VLOOKUP(Table58[[#This Row],[CONTROLN]],vlookup_table[],7,FALSE)</f>
        <v>15</v>
      </c>
      <c r="R3184">
        <f t="shared" si="147"/>
        <v>49</v>
      </c>
      <c r="S31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84" t="str">
        <f>IF(Table58[[#This Row],[GENDER]]="M","Hombre","Mujer")</f>
        <v>Hombre</v>
      </c>
      <c r="U3184" t="str">
        <f>_xlfn.CONCAT(Table58[[#This Row],[STATE]]," ", Table58[[#This Row],[DOMAIN]])</f>
        <v>FL U4</v>
      </c>
      <c r="V3184" s="2">
        <f t="shared" ca="1" si="148"/>
        <v>45915</v>
      </c>
      <c r="W3184" s="3">
        <f t="shared" ca="1" si="149"/>
        <v>45915.408431249998</v>
      </c>
      <c r="X3184">
        <f>ROUND(Table58[[#This Row],[AVGGIFT]],1)</f>
        <v>10</v>
      </c>
    </row>
    <row r="3185" spans="1:24" x14ac:dyDescent="0.35">
      <c r="A3185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  <c r="N3185">
        <f>VLOOKUP(Table58[[#This Row],[CONTROLN]],vlookup_table[],2,FALSE)</f>
        <v>0</v>
      </c>
      <c r="O3185">
        <f>VLOOKUP(Table58[[#This Row],[CONTROLN]],vlookup_table[],4,FALSE)</f>
        <v>1201</v>
      </c>
      <c r="P3185" t="str">
        <f>VLOOKUP(Table58[[#This Row],[CONTROLN]],vlookup_table[],5,FALSE)</f>
        <v>U2</v>
      </c>
      <c r="Q3185">
        <f>VLOOKUP(Table58[[#This Row],[CONTROLN]],vlookup_table[],7,FALSE)</f>
        <v>10</v>
      </c>
      <c r="R3185">
        <f t="shared" si="147"/>
        <v>85</v>
      </c>
      <c r="S31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85" t="str">
        <f>IF(Table58[[#This Row],[GENDER]]="M","Hombre","Mujer")</f>
        <v>Mujer</v>
      </c>
      <c r="U3185" t="str">
        <f>_xlfn.CONCAT(Table58[[#This Row],[STATE]]," ", Table58[[#This Row],[DOMAIN]])</f>
        <v>CA U2</v>
      </c>
      <c r="V3185" s="2">
        <f t="shared" ca="1" si="148"/>
        <v>45915</v>
      </c>
      <c r="W3185" s="3">
        <f t="shared" ca="1" si="149"/>
        <v>45915.408431249998</v>
      </c>
      <c r="X3185">
        <f>ROUND(Table58[[#This Row],[AVGGIFT]],1)</f>
        <v>11</v>
      </c>
    </row>
    <row r="3186" spans="1:24" x14ac:dyDescent="0.35">
      <c r="A3186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  <c r="N3186">
        <f>VLOOKUP(Table58[[#This Row],[CONTROLN]],vlookup_table[],2,FALSE)</f>
        <v>0</v>
      </c>
      <c r="O3186">
        <f>VLOOKUP(Table58[[#This Row],[CONTROLN]],vlookup_table[],4,FALSE)</f>
        <v>4611</v>
      </c>
      <c r="P3186" t="str">
        <f>VLOOKUP(Table58[[#This Row],[CONTROLN]],vlookup_table[],5,FALSE)</f>
        <v>C3</v>
      </c>
      <c r="Q3186">
        <f>VLOOKUP(Table58[[#This Row],[CONTROLN]],vlookup_table[],7,FALSE)</f>
        <v>21</v>
      </c>
      <c r="R3186">
        <f t="shared" si="147"/>
        <v>50</v>
      </c>
      <c r="S31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86" t="str">
        <f>IF(Table58[[#This Row],[GENDER]]="M","Hombre","Mujer")</f>
        <v>Mujer</v>
      </c>
      <c r="U3186" t="str">
        <f>_xlfn.CONCAT(Table58[[#This Row],[STATE]]," ", Table58[[#This Row],[DOMAIN]])</f>
        <v>MI C3</v>
      </c>
      <c r="V3186" s="2">
        <f t="shared" ca="1" si="148"/>
        <v>45915</v>
      </c>
      <c r="W3186" s="3">
        <f t="shared" ca="1" si="149"/>
        <v>45915.408431249998</v>
      </c>
      <c r="X3186">
        <f>ROUND(Table58[[#This Row],[AVGGIFT]],1)</f>
        <v>11.5</v>
      </c>
    </row>
    <row r="3187" spans="1:24" x14ac:dyDescent="0.35">
      <c r="A3187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  <c r="N3187">
        <f>VLOOKUP(Table58[[#This Row],[CONTROLN]],vlookup_table[],2,FALSE)</f>
        <v>1</v>
      </c>
      <c r="O3187">
        <f>VLOOKUP(Table58[[#This Row],[CONTROLN]],vlookup_table[],4,FALSE)</f>
        <v>2603</v>
      </c>
      <c r="P3187" t="str">
        <f>VLOOKUP(Table58[[#This Row],[CONTROLN]],vlookup_table[],5,FALSE)</f>
        <v>S2</v>
      </c>
      <c r="Q3187">
        <f>VLOOKUP(Table58[[#This Row],[CONTROLN]],vlookup_table[],7,FALSE)</f>
        <v>10</v>
      </c>
      <c r="R3187">
        <f t="shared" si="147"/>
        <v>71</v>
      </c>
      <c r="S31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87" t="str">
        <f>IF(Table58[[#This Row],[GENDER]]="M","Hombre","Mujer")</f>
        <v>Hombre</v>
      </c>
      <c r="U3187" t="str">
        <f>_xlfn.CONCAT(Table58[[#This Row],[STATE]]," ", Table58[[#This Row],[DOMAIN]])</f>
        <v>IL S2</v>
      </c>
      <c r="V3187" s="2">
        <f t="shared" ca="1" si="148"/>
        <v>45915</v>
      </c>
      <c r="W3187" s="3">
        <f t="shared" ca="1" si="149"/>
        <v>45915.408431249998</v>
      </c>
      <c r="X3187">
        <f>ROUND(Table58[[#This Row],[AVGGIFT]],1)</f>
        <v>8.6</v>
      </c>
    </row>
    <row r="3188" spans="1:24" x14ac:dyDescent="0.35">
      <c r="A3188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  <c r="N3188">
        <f>VLOOKUP(Table58[[#This Row],[CONTROLN]],vlookup_table[],2,FALSE)</f>
        <v>1</v>
      </c>
      <c r="O3188">
        <f>VLOOKUP(Table58[[#This Row],[CONTROLN]],vlookup_table[],4,FALSE)</f>
        <v>0</v>
      </c>
      <c r="P3188" t="str">
        <f>VLOOKUP(Table58[[#This Row],[CONTROLN]],vlookup_table[],5,FALSE)</f>
        <v>R3</v>
      </c>
      <c r="Q3188">
        <f>VLOOKUP(Table58[[#This Row],[CONTROLN]],vlookup_table[],7,FALSE)</f>
        <v>10</v>
      </c>
      <c r="R3188" t="str">
        <f t="shared" si="147"/>
        <v/>
      </c>
      <c r="S31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88" t="str">
        <f>IF(Table58[[#This Row],[GENDER]]="M","Hombre","Mujer")</f>
        <v>Hombre</v>
      </c>
      <c r="U3188" t="str">
        <f>_xlfn.CONCAT(Table58[[#This Row],[STATE]]," ", Table58[[#This Row],[DOMAIN]])</f>
        <v>ND R3</v>
      </c>
      <c r="V3188" s="2">
        <f t="shared" ca="1" si="148"/>
        <v>45915</v>
      </c>
      <c r="W3188" s="3">
        <f t="shared" ca="1" si="149"/>
        <v>45915.408431249998</v>
      </c>
      <c r="X3188">
        <f>ROUND(Table58[[#This Row],[AVGGIFT]],1)</f>
        <v>4.2</v>
      </c>
    </row>
    <row r="3189" spans="1:24" x14ac:dyDescent="0.35">
      <c r="A3189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  <c r="N3189">
        <f>VLOOKUP(Table58[[#This Row],[CONTROLN]],vlookup_table[],2,FALSE)</f>
        <v>2</v>
      </c>
      <c r="O3189">
        <f>VLOOKUP(Table58[[#This Row],[CONTROLN]],vlookup_table[],4,FALSE)</f>
        <v>1701</v>
      </c>
      <c r="P3189" t="str">
        <f>VLOOKUP(Table58[[#This Row],[CONTROLN]],vlookup_table[],5,FALSE)</f>
        <v>R2</v>
      </c>
      <c r="Q3189">
        <f>VLOOKUP(Table58[[#This Row],[CONTROLN]],vlookup_table[],7,FALSE)</f>
        <v>25</v>
      </c>
      <c r="R3189">
        <f t="shared" si="147"/>
        <v>80</v>
      </c>
      <c r="S31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89" t="str">
        <f>IF(Table58[[#This Row],[GENDER]]="M","Hombre","Mujer")</f>
        <v>Hombre</v>
      </c>
      <c r="U3189" t="str">
        <f>_xlfn.CONCAT(Table58[[#This Row],[STATE]]," ", Table58[[#This Row],[DOMAIN]])</f>
        <v>TX R2</v>
      </c>
      <c r="V3189" s="2">
        <f t="shared" ca="1" si="148"/>
        <v>45915</v>
      </c>
      <c r="W3189" s="3">
        <f t="shared" ca="1" si="149"/>
        <v>45915.408431249998</v>
      </c>
      <c r="X3189">
        <f>ROUND(Table58[[#This Row],[AVGGIFT]],1)</f>
        <v>19.5</v>
      </c>
    </row>
    <row r="3190" spans="1:24" x14ac:dyDescent="0.35">
      <c r="A3190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  <c r="N3190">
        <f>VLOOKUP(Table58[[#This Row],[CONTROLN]],vlookup_table[],2,FALSE)</f>
        <v>0</v>
      </c>
      <c r="O3190">
        <f>VLOOKUP(Table58[[#This Row],[CONTROLN]],vlookup_table[],4,FALSE)</f>
        <v>0</v>
      </c>
      <c r="P3190" t="str">
        <f>VLOOKUP(Table58[[#This Row],[CONTROLN]],vlookup_table[],5,FALSE)</f>
        <v>U1</v>
      </c>
      <c r="Q3190">
        <f>VLOOKUP(Table58[[#This Row],[CONTROLN]],vlookup_table[],7,FALSE)</f>
        <v>5</v>
      </c>
      <c r="R3190" t="str">
        <f t="shared" si="147"/>
        <v/>
      </c>
      <c r="S31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190" t="str">
        <f>IF(Table58[[#This Row],[GENDER]]="M","Hombre","Mujer")</f>
        <v>Mujer</v>
      </c>
      <c r="U3190" t="str">
        <f>_xlfn.CONCAT(Table58[[#This Row],[STATE]]," ", Table58[[#This Row],[DOMAIN]])</f>
        <v>CA U1</v>
      </c>
      <c r="V3190" s="2">
        <f t="shared" ca="1" si="148"/>
        <v>45915</v>
      </c>
      <c r="W3190" s="3">
        <f t="shared" ca="1" si="149"/>
        <v>45915.408431249998</v>
      </c>
      <c r="X3190">
        <f>ROUND(Table58[[#This Row],[AVGGIFT]],1)</f>
        <v>5.2</v>
      </c>
    </row>
    <row r="3191" spans="1:24" x14ac:dyDescent="0.35">
      <c r="A319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  <c r="N3191">
        <f>VLOOKUP(Table58[[#This Row],[CONTROLN]],vlookup_table[],2,FALSE)</f>
        <v>0</v>
      </c>
      <c r="O3191">
        <f>VLOOKUP(Table58[[#This Row],[CONTROLN]],vlookup_table[],4,FALSE)</f>
        <v>0</v>
      </c>
      <c r="P3191" t="str">
        <f>VLOOKUP(Table58[[#This Row],[CONTROLN]],vlookup_table[],5,FALSE)</f>
        <v>R3</v>
      </c>
      <c r="Q3191">
        <f>VLOOKUP(Table58[[#This Row],[CONTROLN]],vlookup_table[],7,FALSE)</f>
        <v>16</v>
      </c>
      <c r="R3191" t="str">
        <f t="shared" si="147"/>
        <v/>
      </c>
      <c r="S31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91" t="str">
        <f>IF(Table58[[#This Row],[GENDER]]="M","Hombre","Mujer")</f>
        <v>Mujer</v>
      </c>
      <c r="U3191" t="str">
        <f>_xlfn.CONCAT(Table58[[#This Row],[STATE]]," ", Table58[[#This Row],[DOMAIN]])</f>
        <v>MO R3</v>
      </c>
      <c r="V3191" s="2">
        <f t="shared" ca="1" si="148"/>
        <v>45915</v>
      </c>
      <c r="W3191" s="3">
        <f t="shared" ca="1" si="149"/>
        <v>45915.408431249998</v>
      </c>
      <c r="X3191">
        <f>ROUND(Table58[[#This Row],[AVGGIFT]],1)</f>
        <v>17.8</v>
      </c>
    </row>
    <row r="3192" spans="1:24" x14ac:dyDescent="0.35">
      <c r="A3192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  <c r="N3192">
        <f>VLOOKUP(Table58[[#This Row],[CONTROLN]],vlookup_table[],2,FALSE)</f>
        <v>2</v>
      </c>
      <c r="O3192">
        <f>VLOOKUP(Table58[[#This Row],[CONTROLN]],vlookup_table[],4,FALSE)</f>
        <v>3307</v>
      </c>
      <c r="P3192" t="str">
        <f>VLOOKUP(Table58[[#This Row],[CONTROLN]],vlookup_table[],5,FALSE)</f>
        <v>T2</v>
      </c>
      <c r="Q3192">
        <f>VLOOKUP(Table58[[#This Row],[CONTROLN]],vlookup_table[],7,FALSE)</f>
        <v>17</v>
      </c>
      <c r="R3192">
        <f t="shared" si="147"/>
        <v>63</v>
      </c>
      <c r="S31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192" t="str">
        <f>IF(Table58[[#This Row],[GENDER]]="M","Hombre","Mujer")</f>
        <v>Mujer</v>
      </c>
      <c r="U3192" t="str">
        <f>_xlfn.CONCAT(Table58[[#This Row],[STATE]]," ", Table58[[#This Row],[DOMAIN]])</f>
        <v>OR T2</v>
      </c>
      <c r="V3192" s="2">
        <f t="shared" ca="1" si="148"/>
        <v>45915</v>
      </c>
      <c r="W3192" s="3">
        <f t="shared" ca="1" si="149"/>
        <v>45915.408431249998</v>
      </c>
      <c r="X3192">
        <f>ROUND(Table58[[#This Row],[AVGGIFT]],1)</f>
        <v>13.1</v>
      </c>
    </row>
    <row r="3193" spans="1:24" x14ac:dyDescent="0.35">
      <c r="A3193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  <c r="N3193">
        <f>VLOOKUP(Table58[[#This Row],[CONTROLN]],vlookup_table[],2,FALSE)</f>
        <v>0</v>
      </c>
      <c r="O3193">
        <f>VLOOKUP(Table58[[#This Row],[CONTROLN]],vlookup_table[],4,FALSE)</f>
        <v>1211</v>
      </c>
      <c r="P3193" t="str">
        <f>VLOOKUP(Table58[[#This Row],[CONTROLN]],vlookup_table[],5,FALSE)</f>
        <v>S2</v>
      </c>
      <c r="Q3193">
        <f>VLOOKUP(Table58[[#This Row],[CONTROLN]],vlookup_table[],7,FALSE)</f>
        <v>10</v>
      </c>
      <c r="R3193">
        <f t="shared" si="147"/>
        <v>84</v>
      </c>
      <c r="S31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93" t="str">
        <f>IF(Table58[[#This Row],[GENDER]]="M","Hombre","Mujer")</f>
        <v>Mujer</v>
      </c>
      <c r="U3193" t="str">
        <f>_xlfn.CONCAT(Table58[[#This Row],[STATE]]," ", Table58[[#This Row],[DOMAIN]])</f>
        <v>CA S2</v>
      </c>
      <c r="V3193" s="2">
        <f t="shared" ca="1" si="148"/>
        <v>45915</v>
      </c>
      <c r="W3193" s="3">
        <f t="shared" ca="1" si="149"/>
        <v>45915.408431249998</v>
      </c>
      <c r="X3193">
        <f>ROUND(Table58[[#This Row],[AVGGIFT]],1)</f>
        <v>8.8000000000000007</v>
      </c>
    </row>
    <row r="3194" spans="1:24" x14ac:dyDescent="0.35">
      <c r="A3194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  <c r="N3194">
        <f>VLOOKUP(Table58[[#This Row],[CONTROLN]],vlookup_table[],2,FALSE)</f>
        <v>1</v>
      </c>
      <c r="O3194">
        <f>VLOOKUP(Table58[[#This Row],[CONTROLN]],vlookup_table[],4,FALSE)</f>
        <v>3201</v>
      </c>
      <c r="P3194" t="str">
        <f>VLOOKUP(Table58[[#This Row],[CONTROLN]],vlookup_table[],5,FALSE)</f>
        <v>C2</v>
      </c>
      <c r="Q3194">
        <f>VLOOKUP(Table58[[#This Row],[CONTROLN]],vlookup_table[],7,FALSE)</f>
        <v>10</v>
      </c>
      <c r="R3194">
        <f t="shared" si="147"/>
        <v>65</v>
      </c>
      <c r="S31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94" t="str">
        <f>IF(Table58[[#This Row],[GENDER]]="M","Hombre","Mujer")</f>
        <v>Hombre</v>
      </c>
      <c r="U3194" t="str">
        <f>_xlfn.CONCAT(Table58[[#This Row],[STATE]]," ", Table58[[#This Row],[DOMAIN]])</f>
        <v>TX C2</v>
      </c>
      <c r="V3194" s="2">
        <f t="shared" ca="1" si="148"/>
        <v>45915</v>
      </c>
      <c r="W3194" s="3">
        <f t="shared" ca="1" si="149"/>
        <v>45915.408431249998</v>
      </c>
      <c r="X3194">
        <f>ROUND(Table58[[#This Row],[AVGGIFT]],1)</f>
        <v>9</v>
      </c>
    </row>
    <row r="3195" spans="1:24" x14ac:dyDescent="0.35">
      <c r="A3195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  <c r="N3195">
        <f>VLOOKUP(Table58[[#This Row],[CONTROLN]],vlookup_table[],2,FALSE)</f>
        <v>1</v>
      </c>
      <c r="O3195">
        <f>VLOOKUP(Table58[[#This Row],[CONTROLN]],vlookup_table[],4,FALSE)</f>
        <v>0</v>
      </c>
      <c r="P3195" t="str">
        <f>VLOOKUP(Table58[[#This Row],[CONTROLN]],vlookup_table[],5,FALSE)</f>
        <v>C1</v>
      </c>
      <c r="Q3195">
        <f>VLOOKUP(Table58[[#This Row],[CONTROLN]],vlookup_table[],7,FALSE)</f>
        <v>10</v>
      </c>
      <c r="R3195" t="str">
        <f t="shared" si="147"/>
        <v/>
      </c>
      <c r="S31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95" t="str">
        <f>IF(Table58[[#This Row],[GENDER]]="M","Hombre","Mujer")</f>
        <v>Hombre</v>
      </c>
      <c r="U3195" t="str">
        <f>_xlfn.CONCAT(Table58[[#This Row],[STATE]]," ", Table58[[#This Row],[DOMAIN]])</f>
        <v>FL C1</v>
      </c>
      <c r="V3195" s="2">
        <f t="shared" ca="1" si="148"/>
        <v>45915</v>
      </c>
      <c r="W3195" s="3">
        <f t="shared" ca="1" si="149"/>
        <v>45915.408431249998</v>
      </c>
      <c r="X3195">
        <f>ROUND(Table58[[#This Row],[AVGGIFT]],1)</f>
        <v>8.3000000000000007</v>
      </c>
    </row>
    <row r="3196" spans="1:24" x14ac:dyDescent="0.35">
      <c r="A3196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  <c r="N3196">
        <f>VLOOKUP(Table58[[#This Row],[CONTROLN]],vlookup_table[],2,FALSE)</f>
        <v>28</v>
      </c>
      <c r="O3196">
        <f>VLOOKUP(Table58[[#This Row],[CONTROLN]],vlookup_table[],4,FALSE)</f>
        <v>201</v>
      </c>
      <c r="P3196" t="str">
        <f>VLOOKUP(Table58[[#This Row],[CONTROLN]],vlookup_table[],5,FALSE)</f>
        <v>S1</v>
      </c>
      <c r="Q3196">
        <f>VLOOKUP(Table58[[#This Row],[CONTROLN]],vlookup_table[],7,FALSE)</f>
        <v>20</v>
      </c>
      <c r="R3196">
        <f t="shared" si="147"/>
        <v>95</v>
      </c>
      <c r="S31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196" t="str">
        <f>IF(Table58[[#This Row],[GENDER]]="M","Hombre","Mujer")</f>
        <v>Mujer</v>
      </c>
      <c r="U3196" t="str">
        <f>_xlfn.CONCAT(Table58[[#This Row],[STATE]]," ", Table58[[#This Row],[DOMAIN]])</f>
        <v>CA S1</v>
      </c>
      <c r="V3196" s="2">
        <f t="shared" ca="1" si="148"/>
        <v>45915</v>
      </c>
      <c r="W3196" s="3">
        <f t="shared" ca="1" si="149"/>
        <v>45915.408431249998</v>
      </c>
      <c r="X3196">
        <f>ROUND(Table58[[#This Row],[AVGGIFT]],1)</f>
        <v>15</v>
      </c>
    </row>
    <row r="3197" spans="1:24" x14ac:dyDescent="0.35">
      <c r="A3197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  <c r="N3197">
        <f>VLOOKUP(Table58[[#This Row],[CONTROLN]],vlookup_table[],2,FALSE)</f>
        <v>0</v>
      </c>
      <c r="O3197">
        <f>VLOOKUP(Table58[[#This Row],[CONTROLN]],vlookup_table[],4,FALSE)</f>
        <v>0</v>
      </c>
      <c r="P3197" t="str">
        <f>VLOOKUP(Table58[[#This Row],[CONTROLN]],vlookup_table[],5,FALSE)</f>
        <v>R2</v>
      </c>
      <c r="Q3197">
        <f>VLOOKUP(Table58[[#This Row],[CONTROLN]],vlookup_table[],7,FALSE)</f>
        <v>10</v>
      </c>
      <c r="R3197" t="str">
        <f t="shared" si="147"/>
        <v/>
      </c>
      <c r="S31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97" t="str">
        <f>IF(Table58[[#This Row],[GENDER]]="M","Hombre","Mujer")</f>
        <v>Mujer</v>
      </c>
      <c r="U3197" t="str">
        <f>_xlfn.CONCAT(Table58[[#This Row],[STATE]]," ", Table58[[#This Row],[DOMAIN]])</f>
        <v>UT R2</v>
      </c>
      <c r="V3197" s="2">
        <f t="shared" ca="1" si="148"/>
        <v>45915</v>
      </c>
      <c r="W3197" s="3">
        <f t="shared" ca="1" si="149"/>
        <v>45915.408431249998</v>
      </c>
      <c r="X3197">
        <f>ROUND(Table58[[#This Row],[AVGGIFT]],1)</f>
        <v>5.4</v>
      </c>
    </row>
    <row r="3198" spans="1:24" x14ac:dyDescent="0.35">
      <c r="A3198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  <c r="N3198">
        <f>VLOOKUP(Table58[[#This Row],[CONTROLN]],vlookup_table[],2,FALSE)</f>
        <v>228</v>
      </c>
      <c r="O3198">
        <f>VLOOKUP(Table58[[#This Row],[CONTROLN]],vlookup_table[],4,FALSE)</f>
        <v>0</v>
      </c>
      <c r="P3198" t="str">
        <f>VLOOKUP(Table58[[#This Row],[CONTROLN]],vlookup_table[],5,FALSE)</f>
        <v>R2</v>
      </c>
      <c r="Q3198">
        <f>VLOOKUP(Table58[[#This Row],[CONTROLN]],vlookup_table[],7,FALSE)</f>
        <v>12</v>
      </c>
      <c r="R3198" t="str">
        <f t="shared" si="147"/>
        <v/>
      </c>
      <c r="S31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198" t="str">
        <f>IF(Table58[[#This Row],[GENDER]]="M","Hombre","Mujer")</f>
        <v>Mujer</v>
      </c>
      <c r="U3198" t="str">
        <f>_xlfn.CONCAT(Table58[[#This Row],[STATE]]," ", Table58[[#This Row],[DOMAIN]])</f>
        <v>CA R2</v>
      </c>
      <c r="V3198" s="2">
        <f t="shared" ca="1" si="148"/>
        <v>45915</v>
      </c>
      <c r="W3198" s="3">
        <f t="shared" ca="1" si="149"/>
        <v>45915.408431249998</v>
      </c>
      <c r="X3198">
        <f>ROUND(Table58[[#This Row],[AVGGIFT]],1)</f>
        <v>7.5</v>
      </c>
    </row>
    <row r="3199" spans="1:24" x14ac:dyDescent="0.35">
      <c r="A3199">
        <v>7451</v>
      </c>
      <c r="B3199" t="s">
        <v>47</v>
      </c>
      <c r="C3199" t="s">
        <v>109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  <c r="N3199">
        <f>VLOOKUP(Table58[[#This Row],[CONTROLN]],vlookup_table[],2,FALSE)</f>
        <v>2</v>
      </c>
      <c r="O3199">
        <f>VLOOKUP(Table58[[#This Row],[CONTROLN]],vlookup_table[],4,FALSE)</f>
        <v>1401</v>
      </c>
      <c r="P3199" t="str">
        <f>VLOOKUP(Table58[[#This Row],[CONTROLN]],vlookup_table[],5,FALSE)</f>
        <v>C1</v>
      </c>
      <c r="Q3199">
        <f>VLOOKUP(Table58[[#This Row],[CONTROLN]],vlookup_table[],7,FALSE)</f>
        <v>22</v>
      </c>
      <c r="R3199">
        <f t="shared" si="147"/>
        <v>83</v>
      </c>
      <c r="S31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199" t="str">
        <f>IF(Table58[[#This Row],[GENDER]]="M","Hombre","Mujer")</f>
        <v>Mujer</v>
      </c>
      <c r="U3199" t="str">
        <f>_xlfn.CONCAT(Table58[[#This Row],[STATE]]," ", Table58[[#This Row],[DOMAIN]])</f>
        <v>SC C1</v>
      </c>
      <c r="V3199" s="2">
        <f t="shared" ca="1" si="148"/>
        <v>45915</v>
      </c>
      <c r="W3199" s="3">
        <f t="shared" ca="1" si="149"/>
        <v>45915.408431249998</v>
      </c>
      <c r="X3199">
        <f>ROUND(Table58[[#This Row],[AVGGIFT]],1)</f>
        <v>14.8</v>
      </c>
    </row>
    <row r="3200" spans="1:24" x14ac:dyDescent="0.35">
      <c r="A3200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  <c r="N3200">
        <f>VLOOKUP(Table58[[#This Row],[CONTROLN]],vlookup_table[],2,FALSE)</f>
        <v>0</v>
      </c>
      <c r="O3200">
        <f>VLOOKUP(Table58[[#This Row],[CONTROLN]],vlookup_table[],4,FALSE)</f>
        <v>5201</v>
      </c>
      <c r="P3200" t="str">
        <f>VLOOKUP(Table58[[#This Row],[CONTROLN]],vlookup_table[],5,FALSE)</f>
        <v>T3</v>
      </c>
      <c r="Q3200">
        <f>VLOOKUP(Table58[[#This Row],[CONTROLN]],vlookup_table[],7,FALSE)</f>
        <v>11</v>
      </c>
      <c r="R3200">
        <f t="shared" si="147"/>
        <v>45</v>
      </c>
      <c r="S32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00" t="str">
        <f>IF(Table58[[#This Row],[GENDER]]="M","Hombre","Mujer")</f>
        <v>Mujer</v>
      </c>
      <c r="U3200" t="str">
        <f>_xlfn.CONCAT(Table58[[#This Row],[STATE]]," ", Table58[[#This Row],[DOMAIN]])</f>
        <v>IL T3</v>
      </c>
      <c r="V3200" s="2">
        <f t="shared" ca="1" si="148"/>
        <v>45915</v>
      </c>
      <c r="W3200" s="3">
        <f t="shared" ca="1" si="149"/>
        <v>45915.408431249998</v>
      </c>
      <c r="X3200">
        <f>ROUND(Table58[[#This Row],[AVGGIFT]],1)</f>
        <v>10.199999999999999</v>
      </c>
    </row>
    <row r="3201" spans="1:24" x14ac:dyDescent="0.35">
      <c r="A320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  <c r="N3201">
        <f>VLOOKUP(Table58[[#This Row],[CONTROLN]],vlookup_table[],2,FALSE)</f>
        <v>1</v>
      </c>
      <c r="O3201">
        <f>VLOOKUP(Table58[[#This Row],[CONTROLN]],vlookup_table[],4,FALSE)</f>
        <v>5007</v>
      </c>
      <c r="P3201" t="str">
        <f>VLOOKUP(Table58[[#This Row],[CONTROLN]],vlookup_table[],5,FALSE)</f>
        <v>S3</v>
      </c>
      <c r="Q3201">
        <f>VLOOKUP(Table58[[#This Row],[CONTROLN]],vlookup_table[],7,FALSE)</f>
        <v>37</v>
      </c>
      <c r="R3201">
        <f t="shared" si="147"/>
        <v>46</v>
      </c>
      <c r="S32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01" t="str">
        <f>IF(Table58[[#This Row],[GENDER]]="M","Hombre","Mujer")</f>
        <v>Hombre</v>
      </c>
      <c r="U3201" t="str">
        <f>_xlfn.CONCAT(Table58[[#This Row],[STATE]]," ", Table58[[#This Row],[DOMAIN]])</f>
        <v>CO S3</v>
      </c>
      <c r="V3201" s="2">
        <f t="shared" ca="1" si="148"/>
        <v>45915</v>
      </c>
      <c r="W3201" s="3">
        <f t="shared" ca="1" si="149"/>
        <v>45915.408431249998</v>
      </c>
      <c r="X3201">
        <f>ROUND(Table58[[#This Row],[AVGGIFT]],1)</f>
        <v>23.9</v>
      </c>
    </row>
    <row r="3202" spans="1:24" x14ac:dyDescent="0.35">
      <c r="A3202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  <c r="N3202">
        <f>VLOOKUP(Table58[[#This Row],[CONTROLN]],vlookup_table[],2,FALSE)</f>
        <v>1</v>
      </c>
      <c r="O3202">
        <f>VLOOKUP(Table58[[#This Row],[CONTROLN]],vlookup_table[],4,FALSE)</f>
        <v>3905</v>
      </c>
      <c r="P3202" t="str">
        <f>VLOOKUP(Table58[[#This Row],[CONTROLN]],vlookup_table[],5,FALSE)</f>
        <v>R3</v>
      </c>
      <c r="Q3202">
        <f>VLOOKUP(Table58[[#This Row],[CONTROLN]],vlookup_table[],7,FALSE)</f>
        <v>15</v>
      </c>
      <c r="R3202">
        <f t="shared" ref="R3202:R3265" si="150">IF(OR(O3202="",O3202=0),"",(1997-(1900+INT(O3202/100)))-IF(MOD(O3202,100)&gt;6,1,0))</f>
        <v>58</v>
      </c>
      <c r="S32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02" t="str">
        <f>IF(Table58[[#This Row],[GENDER]]="M","Hombre","Mujer")</f>
        <v>Hombre</v>
      </c>
      <c r="U3202" t="str">
        <f>_xlfn.CONCAT(Table58[[#This Row],[STATE]]," ", Table58[[#This Row],[DOMAIN]])</f>
        <v>IL R3</v>
      </c>
      <c r="V3202" s="2">
        <f t="shared" ref="V3202:V3265" ca="1" si="151">TODAY()</f>
        <v>45915</v>
      </c>
      <c r="W3202" s="3">
        <f t="shared" ref="W3202:W3265" ca="1" si="152">NOW()</f>
        <v>45915.408431249998</v>
      </c>
      <c r="X3202">
        <f>ROUND(Table58[[#This Row],[AVGGIFT]],1)</f>
        <v>9.8000000000000007</v>
      </c>
    </row>
    <row r="3203" spans="1:24" x14ac:dyDescent="0.35">
      <c r="A3203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  <c r="N3203">
        <f>VLOOKUP(Table58[[#This Row],[CONTROLN]],vlookup_table[],2,FALSE)</f>
        <v>1</v>
      </c>
      <c r="O3203">
        <f>VLOOKUP(Table58[[#This Row],[CONTROLN]],vlookup_table[],4,FALSE)</f>
        <v>6201</v>
      </c>
      <c r="P3203" t="str">
        <f>VLOOKUP(Table58[[#This Row],[CONTROLN]],vlookup_table[],5,FALSE)</f>
        <v>S2</v>
      </c>
      <c r="Q3203">
        <f>VLOOKUP(Table58[[#This Row],[CONTROLN]],vlookup_table[],7,FALSE)</f>
        <v>20</v>
      </c>
      <c r="R3203">
        <f t="shared" si="150"/>
        <v>35</v>
      </c>
      <c r="S32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03" t="str">
        <f>IF(Table58[[#This Row],[GENDER]]="M","Hombre","Mujer")</f>
        <v>Hombre</v>
      </c>
      <c r="U3203" t="str">
        <f>_xlfn.CONCAT(Table58[[#This Row],[STATE]]," ", Table58[[#This Row],[DOMAIN]])</f>
        <v>MN S2</v>
      </c>
      <c r="V3203" s="2">
        <f t="shared" ca="1" si="151"/>
        <v>45915</v>
      </c>
      <c r="W3203" s="3">
        <f t="shared" ca="1" si="152"/>
        <v>45915.408431249998</v>
      </c>
      <c r="X3203">
        <f>ROUND(Table58[[#This Row],[AVGGIFT]],1)</f>
        <v>11.7</v>
      </c>
    </row>
    <row r="3204" spans="1:24" x14ac:dyDescent="0.35">
      <c r="A3204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  <c r="N3204">
        <f>VLOOKUP(Table58[[#This Row],[CONTROLN]],vlookup_table[],2,FALSE)</f>
        <v>0</v>
      </c>
      <c r="O3204">
        <f>VLOOKUP(Table58[[#This Row],[CONTROLN]],vlookup_table[],4,FALSE)</f>
        <v>0</v>
      </c>
      <c r="P3204" t="str">
        <f>VLOOKUP(Table58[[#This Row],[CONTROLN]],vlookup_table[],5,FALSE)</f>
        <v>R3</v>
      </c>
      <c r="Q3204">
        <f>VLOOKUP(Table58[[#This Row],[CONTROLN]],vlookup_table[],7,FALSE)</f>
        <v>15</v>
      </c>
      <c r="R3204" t="str">
        <f t="shared" si="150"/>
        <v/>
      </c>
      <c r="S32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04" t="str">
        <f>IF(Table58[[#This Row],[GENDER]]="M","Hombre","Mujer")</f>
        <v>Mujer</v>
      </c>
      <c r="U3204" t="str">
        <f>_xlfn.CONCAT(Table58[[#This Row],[STATE]]," ", Table58[[#This Row],[DOMAIN]])</f>
        <v>WI R3</v>
      </c>
      <c r="V3204" s="2">
        <f t="shared" ca="1" si="151"/>
        <v>45915</v>
      </c>
      <c r="W3204" s="3">
        <f t="shared" ca="1" si="152"/>
        <v>45915.408431249998</v>
      </c>
      <c r="X3204">
        <f>ROUND(Table58[[#This Row],[AVGGIFT]],1)</f>
        <v>9.8000000000000007</v>
      </c>
    </row>
    <row r="3205" spans="1:24" x14ac:dyDescent="0.35">
      <c r="A3205">
        <v>1685</v>
      </c>
      <c r="B3205" t="s">
        <v>22</v>
      </c>
      <c r="C3205" t="s">
        <v>109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  <c r="N3205">
        <f>VLOOKUP(Table58[[#This Row],[CONTROLN]],vlookup_table[],2,FALSE)</f>
        <v>0</v>
      </c>
      <c r="O3205">
        <f>VLOOKUP(Table58[[#This Row],[CONTROLN]],vlookup_table[],4,FALSE)</f>
        <v>3001</v>
      </c>
      <c r="P3205" t="str">
        <f>VLOOKUP(Table58[[#This Row],[CONTROLN]],vlookup_table[],5,FALSE)</f>
        <v>R2</v>
      </c>
      <c r="Q3205">
        <f>VLOOKUP(Table58[[#This Row],[CONTROLN]],vlookup_table[],7,FALSE)</f>
        <v>20</v>
      </c>
      <c r="R3205">
        <f t="shared" si="150"/>
        <v>67</v>
      </c>
      <c r="S32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05" t="str">
        <f>IF(Table58[[#This Row],[GENDER]]="M","Hombre","Mujer")</f>
        <v>Mujer</v>
      </c>
      <c r="U3205" t="str">
        <f>_xlfn.CONCAT(Table58[[#This Row],[STATE]]," ", Table58[[#This Row],[DOMAIN]])</f>
        <v>CA R2</v>
      </c>
      <c r="V3205" s="2">
        <f t="shared" ca="1" si="151"/>
        <v>45915</v>
      </c>
      <c r="W3205" s="3">
        <f t="shared" ca="1" si="152"/>
        <v>45915.408431249998</v>
      </c>
      <c r="X3205">
        <f>ROUND(Table58[[#This Row],[AVGGIFT]],1)</f>
        <v>14</v>
      </c>
    </row>
    <row r="3206" spans="1:24" x14ac:dyDescent="0.35">
      <c r="A3206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  <c r="N3206">
        <f>VLOOKUP(Table58[[#This Row],[CONTROLN]],vlookup_table[],2,FALSE)</f>
        <v>0</v>
      </c>
      <c r="O3206">
        <f>VLOOKUP(Table58[[#This Row],[CONTROLN]],vlookup_table[],4,FALSE)</f>
        <v>2610</v>
      </c>
      <c r="P3206" t="str">
        <f>VLOOKUP(Table58[[#This Row],[CONTROLN]],vlookup_table[],5,FALSE)</f>
        <v>T1</v>
      </c>
      <c r="Q3206">
        <f>VLOOKUP(Table58[[#This Row],[CONTROLN]],vlookup_table[],7,FALSE)</f>
        <v>24</v>
      </c>
      <c r="R3206">
        <f t="shared" si="150"/>
        <v>70</v>
      </c>
      <c r="S32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06" t="str">
        <f>IF(Table58[[#This Row],[GENDER]]="M","Hombre","Mujer")</f>
        <v>Mujer</v>
      </c>
      <c r="U3206" t="str">
        <f>_xlfn.CONCAT(Table58[[#This Row],[STATE]]," ", Table58[[#This Row],[DOMAIN]])</f>
        <v>LA T1</v>
      </c>
      <c r="V3206" s="2">
        <f t="shared" ca="1" si="151"/>
        <v>45915</v>
      </c>
      <c r="W3206" s="3">
        <f t="shared" ca="1" si="152"/>
        <v>45915.408431249998</v>
      </c>
      <c r="X3206">
        <f>ROUND(Table58[[#This Row],[AVGGIFT]],1)</f>
        <v>15.3</v>
      </c>
    </row>
    <row r="3207" spans="1:24" x14ac:dyDescent="0.35">
      <c r="A3207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  <c r="N3207">
        <f>VLOOKUP(Table58[[#This Row],[CONTROLN]],vlookup_table[],2,FALSE)</f>
        <v>0</v>
      </c>
      <c r="O3207">
        <f>VLOOKUP(Table58[[#This Row],[CONTROLN]],vlookup_table[],4,FALSE)</f>
        <v>0</v>
      </c>
      <c r="P3207" t="str">
        <f>VLOOKUP(Table58[[#This Row],[CONTROLN]],vlookup_table[],5,FALSE)</f>
        <v>C1</v>
      </c>
      <c r="Q3207">
        <f>VLOOKUP(Table58[[#This Row],[CONTROLN]],vlookup_table[],7,FALSE)</f>
        <v>5</v>
      </c>
      <c r="R3207" t="str">
        <f t="shared" si="150"/>
        <v/>
      </c>
      <c r="S32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07" t="str">
        <f>IF(Table58[[#This Row],[GENDER]]="M","Hombre","Mujer")</f>
        <v>Hombre</v>
      </c>
      <c r="U3207" t="str">
        <f>_xlfn.CONCAT(Table58[[#This Row],[STATE]]," ", Table58[[#This Row],[DOMAIN]])</f>
        <v>ND C1</v>
      </c>
      <c r="V3207" s="2">
        <f t="shared" ca="1" si="151"/>
        <v>45915</v>
      </c>
      <c r="W3207" s="3">
        <f t="shared" ca="1" si="152"/>
        <v>45915.408431249998</v>
      </c>
      <c r="X3207">
        <f>ROUND(Table58[[#This Row],[AVGGIFT]],1)</f>
        <v>5.5</v>
      </c>
    </row>
    <row r="3208" spans="1:24" x14ac:dyDescent="0.35">
      <c r="A3208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  <c r="N3208">
        <f>VLOOKUP(Table58[[#This Row],[CONTROLN]],vlookup_table[],2,FALSE)</f>
        <v>1</v>
      </c>
      <c r="O3208">
        <f>VLOOKUP(Table58[[#This Row],[CONTROLN]],vlookup_table[],4,FALSE)</f>
        <v>6111</v>
      </c>
      <c r="P3208" t="str">
        <f>VLOOKUP(Table58[[#This Row],[CONTROLN]],vlookup_table[],5,FALSE)</f>
        <v>R3</v>
      </c>
      <c r="Q3208">
        <f>VLOOKUP(Table58[[#This Row],[CONTROLN]],vlookup_table[],7,FALSE)</f>
        <v>20</v>
      </c>
      <c r="R3208">
        <f t="shared" si="150"/>
        <v>35</v>
      </c>
      <c r="S32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08" t="str">
        <f>IF(Table58[[#This Row],[GENDER]]="M","Hombre","Mujer")</f>
        <v>Hombre</v>
      </c>
      <c r="U3208" t="str">
        <f>_xlfn.CONCAT(Table58[[#This Row],[STATE]]," ", Table58[[#This Row],[DOMAIN]])</f>
        <v>MI R3</v>
      </c>
      <c r="V3208" s="2">
        <f t="shared" ca="1" si="151"/>
        <v>45915</v>
      </c>
      <c r="W3208" s="3">
        <f t="shared" ca="1" si="152"/>
        <v>45915.408431249998</v>
      </c>
      <c r="X3208">
        <f>ROUND(Table58[[#This Row],[AVGGIFT]],1)</f>
        <v>9.6</v>
      </c>
    </row>
    <row r="3209" spans="1:24" x14ac:dyDescent="0.35">
      <c r="A3209">
        <v>143011</v>
      </c>
      <c r="B3209" t="s">
        <v>22</v>
      </c>
      <c r="C3209" t="s">
        <v>109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  <c r="N3209">
        <f>VLOOKUP(Table58[[#This Row],[CONTROLN]],vlookup_table[],2,FALSE)</f>
        <v>0</v>
      </c>
      <c r="O3209">
        <f>VLOOKUP(Table58[[#This Row],[CONTROLN]],vlookup_table[],4,FALSE)</f>
        <v>0</v>
      </c>
      <c r="P3209" t="str">
        <f>VLOOKUP(Table58[[#This Row],[CONTROLN]],vlookup_table[],5,FALSE)</f>
        <v>U1</v>
      </c>
      <c r="Q3209">
        <f>VLOOKUP(Table58[[#This Row],[CONTROLN]],vlookup_table[],7,FALSE)</f>
        <v>5</v>
      </c>
      <c r="R3209" t="str">
        <f t="shared" si="150"/>
        <v/>
      </c>
      <c r="S32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09" t="str">
        <f>IF(Table58[[#This Row],[GENDER]]="M","Hombre","Mujer")</f>
        <v>Mujer</v>
      </c>
      <c r="U3209" t="str">
        <f>_xlfn.CONCAT(Table58[[#This Row],[STATE]]," ", Table58[[#This Row],[DOMAIN]])</f>
        <v>CA U1</v>
      </c>
      <c r="V3209" s="2">
        <f t="shared" ca="1" si="151"/>
        <v>45915</v>
      </c>
      <c r="W3209" s="3">
        <f t="shared" ca="1" si="152"/>
        <v>45915.408431249998</v>
      </c>
      <c r="X3209">
        <f>ROUND(Table58[[#This Row],[AVGGIFT]],1)</f>
        <v>5.3</v>
      </c>
    </row>
    <row r="3210" spans="1:24" x14ac:dyDescent="0.35">
      <c r="A3210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  <c r="N3210">
        <f>VLOOKUP(Table58[[#This Row],[CONTROLN]],vlookup_table[],2,FALSE)</f>
        <v>1</v>
      </c>
      <c r="O3210">
        <f>VLOOKUP(Table58[[#This Row],[CONTROLN]],vlookup_table[],4,FALSE)</f>
        <v>5612</v>
      </c>
      <c r="P3210" t="str">
        <f>VLOOKUP(Table58[[#This Row],[CONTROLN]],vlookup_table[],5,FALSE)</f>
        <v>S1</v>
      </c>
      <c r="Q3210">
        <f>VLOOKUP(Table58[[#This Row],[CONTROLN]],vlookup_table[],7,FALSE)</f>
        <v>50</v>
      </c>
      <c r="R3210">
        <f t="shared" si="150"/>
        <v>40</v>
      </c>
      <c r="S32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10" t="str">
        <f>IF(Table58[[#This Row],[GENDER]]="M","Hombre","Mujer")</f>
        <v>Hombre</v>
      </c>
      <c r="U3210" t="str">
        <f>_xlfn.CONCAT(Table58[[#This Row],[STATE]]," ", Table58[[#This Row],[DOMAIN]])</f>
        <v>MI S1</v>
      </c>
      <c r="V3210" s="2">
        <f t="shared" ca="1" si="151"/>
        <v>45915</v>
      </c>
      <c r="W3210" s="3">
        <f t="shared" ca="1" si="152"/>
        <v>45915.408431249998</v>
      </c>
      <c r="X3210">
        <f>ROUND(Table58[[#This Row],[AVGGIFT]],1)</f>
        <v>35</v>
      </c>
    </row>
    <row r="3211" spans="1:24" x14ac:dyDescent="0.35">
      <c r="A321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  <c r="N3211">
        <f>VLOOKUP(Table58[[#This Row],[CONTROLN]],vlookup_table[],2,FALSE)</f>
        <v>2</v>
      </c>
      <c r="O3211">
        <f>VLOOKUP(Table58[[#This Row],[CONTROLN]],vlookup_table[],4,FALSE)</f>
        <v>2207</v>
      </c>
      <c r="P3211" t="str">
        <f>VLOOKUP(Table58[[#This Row],[CONTROLN]],vlookup_table[],5,FALSE)</f>
        <v>C3</v>
      </c>
      <c r="Q3211">
        <f>VLOOKUP(Table58[[#This Row],[CONTROLN]],vlookup_table[],7,FALSE)</f>
        <v>10</v>
      </c>
      <c r="R3211">
        <f t="shared" si="150"/>
        <v>74</v>
      </c>
      <c r="S32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11" t="str">
        <f>IF(Table58[[#This Row],[GENDER]]="M","Hombre","Mujer")</f>
        <v>Mujer</v>
      </c>
      <c r="U3211" t="str">
        <f>_xlfn.CONCAT(Table58[[#This Row],[STATE]]," ", Table58[[#This Row],[DOMAIN]])</f>
        <v>CA C3</v>
      </c>
      <c r="V3211" s="2">
        <f t="shared" ca="1" si="151"/>
        <v>45915</v>
      </c>
      <c r="W3211" s="3">
        <f t="shared" ca="1" si="152"/>
        <v>45915.408431249998</v>
      </c>
      <c r="X3211">
        <f>ROUND(Table58[[#This Row],[AVGGIFT]],1)</f>
        <v>5.4</v>
      </c>
    </row>
    <row r="3212" spans="1:24" x14ac:dyDescent="0.35">
      <c r="A3212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  <c r="N3212">
        <f>VLOOKUP(Table58[[#This Row],[CONTROLN]],vlookup_table[],2,FALSE)</f>
        <v>1</v>
      </c>
      <c r="O3212">
        <f>VLOOKUP(Table58[[#This Row],[CONTROLN]],vlookup_table[],4,FALSE)</f>
        <v>0</v>
      </c>
      <c r="P3212" t="str">
        <f>VLOOKUP(Table58[[#This Row],[CONTROLN]],vlookup_table[],5,FALSE)</f>
        <v>R2</v>
      </c>
      <c r="Q3212">
        <f>VLOOKUP(Table58[[#This Row],[CONTROLN]],vlookup_table[],7,FALSE)</f>
        <v>30</v>
      </c>
      <c r="R3212" t="str">
        <f t="shared" si="150"/>
        <v/>
      </c>
      <c r="S32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12" t="str">
        <f>IF(Table58[[#This Row],[GENDER]]="M","Hombre","Mujer")</f>
        <v>Hombre</v>
      </c>
      <c r="U3212" t="str">
        <f>_xlfn.CONCAT(Table58[[#This Row],[STATE]]," ", Table58[[#This Row],[DOMAIN]])</f>
        <v>IL R2</v>
      </c>
      <c r="V3212" s="2">
        <f t="shared" ca="1" si="151"/>
        <v>45915</v>
      </c>
      <c r="W3212" s="3">
        <f t="shared" ca="1" si="152"/>
        <v>45915.408431249998</v>
      </c>
      <c r="X3212">
        <f>ROUND(Table58[[#This Row],[AVGGIFT]],1)</f>
        <v>37.5</v>
      </c>
    </row>
    <row r="3213" spans="1:24" x14ac:dyDescent="0.35">
      <c r="A3213">
        <v>188778</v>
      </c>
      <c r="B3213" t="s">
        <v>13</v>
      </c>
      <c r="C3213" t="s">
        <v>109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  <c r="N3213">
        <f>VLOOKUP(Table58[[#This Row],[CONTROLN]],vlookup_table[],2,FALSE)</f>
        <v>0</v>
      </c>
      <c r="O3213">
        <f>VLOOKUP(Table58[[#This Row],[CONTROLN]],vlookup_table[],4,FALSE)</f>
        <v>5603</v>
      </c>
      <c r="P3213" t="str">
        <f>VLOOKUP(Table58[[#This Row],[CONTROLN]],vlookup_table[],5,FALSE)</f>
        <v/>
      </c>
      <c r="Q3213">
        <f>VLOOKUP(Table58[[#This Row],[CONTROLN]],vlookup_table[],7,FALSE)</f>
        <v>20</v>
      </c>
      <c r="R3213">
        <f t="shared" si="150"/>
        <v>41</v>
      </c>
      <c r="S321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213" t="str">
        <f>IF(Table58[[#This Row],[GENDER]]="M","Hombre","Mujer")</f>
        <v>Mujer</v>
      </c>
      <c r="U3213" t="str">
        <f>_xlfn.CONCAT(Table58[[#This Row],[STATE]]," ", Table58[[#This Row],[DOMAIN]])</f>
        <v xml:space="preserve">FL </v>
      </c>
      <c r="V3213" s="2">
        <f t="shared" ca="1" si="151"/>
        <v>45915</v>
      </c>
      <c r="W3213" s="3">
        <f t="shared" ca="1" si="152"/>
        <v>45915.408431249998</v>
      </c>
      <c r="X3213">
        <f>ROUND(Table58[[#This Row],[AVGGIFT]],1)</f>
        <v>13.3</v>
      </c>
    </row>
    <row r="3214" spans="1:24" x14ac:dyDescent="0.35">
      <c r="A3214">
        <v>55527</v>
      </c>
      <c r="B3214" t="s">
        <v>63</v>
      </c>
      <c r="C3214" t="s">
        <v>17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  <c r="N3214">
        <f>VLOOKUP(Table58[[#This Row],[CONTROLN]],vlookup_table[],2,FALSE)</f>
        <v>0</v>
      </c>
      <c r="O3214">
        <f>VLOOKUP(Table58[[#This Row],[CONTROLN]],vlookup_table[],4,FALSE)</f>
        <v>6409</v>
      </c>
      <c r="P3214" t="str">
        <f>VLOOKUP(Table58[[#This Row],[CONTROLN]],vlookup_table[],5,FALSE)</f>
        <v>C2</v>
      </c>
      <c r="Q3214">
        <f>VLOOKUP(Table58[[#This Row],[CONTROLN]],vlookup_table[],7,FALSE)</f>
        <v>4</v>
      </c>
      <c r="R3214">
        <f t="shared" si="150"/>
        <v>32</v>
      </c>
      <c r="S32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14" t="str">
        <f>IF(Table58[[#This Row],[GENDER]]="M","Hombre","Mujer")</f>
        <v>Mujer</v>
      </c>
      <c r="U3214" t="str">
        <f>_xlfn.CONCAT(Table58[[#This Row],[STATE]]," ", Table58[[#This Row],[DOMAIN]])</f>
        <v>MS C2</v>
      </c>
      <c r="V3214" s="2">
        <f t="shared" ca="1" si="151"/>
        <v>45915</v>
      </c>
      <c r="W3214" s="3">
        <f t="shared" ca="1" si="152"/>
        <v>45915.408431249998</v>
      </c>
      <c r="X3214">
        <f>ROUND(Table58[[#This Row],[AVGGIFT]],1)</f>
        <v>5.4</v>
      </c>
    </row>
    <row r="3215" spans="1:24" x14ac:dyDescent="0.35">
      <c r="A3215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  <c r="N3215">
        <f>VLOOKUP(Table58[[#This Row],[CONTROLN]],vlookup_table[],2,FALSE)</f>
        <v>0</v>
      </c>
      <c r="O3215">
        <f>VLOOKUP(Table58[[#This Row],[CONTROLN]],vlookup_table[],4,FALSE)</f>
        <v>3301</v>
      </c>
      <c r="P3215" t="str">
        <f>VLOOKUP(Table58[[#This Row],[CONTROLN]],vlookup_table[],5,FALSE)</f>
        <v>U3</v>
      </c>
      <c r="Q3215">
        <f>VLOOKUP(Table58[[#This Row],[CONTROLN]],vlookup_table[],7,FALSE)</f>
        <v>10</v>
      </c>
      <c r="R3215">
        <f t="shared" si="150"/>
        <v>64</v>
      </c>
      <c r="S32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15" t="str">
        <f>IF(Table58[[#This Row],[GENDER]]="M","Hombre","Mujer")</f>
        <v>Mujer</v>
      </c>
      <c r="U3215" t="str">
        <f>_xlfn.CONCAT(Table58[[#This Row],[STATE]]," ", Table58[[#This Row],[DOMAIN]])</f>
        <v>CA U3</v>
      </c>
      <c r="V3215" s="2">
        <f t="shared" ca="1" si="151"/>
        <v>45915</v>
      </c>
      <c r="W3215" s="3">
        <f t="shared" ca="1" si="152"/>
        <v>45915.408431249998</v>
      </c>
      <c r="X3215">
        <f>ROUND(Table58[[#This Row],[AVGGIFT]],1)</f>
        <v>10.199999999999999</v>
      </c>
    </row>
    <row r="3216" spans="1:24" x14ac:dyDescent="0.35">
      <c r="A3216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  <c r="N3216">
        <f>VLOOKUP(Table58[[#This Row],[CONTROLN]],vlookup_table[],2,FALSE)</f>
        <v>1</v>
      </c>
      <c r="O3216">
        <f>VLOOKUP(Table58[[#This Row],[CONTROLN]],vlookup_table[],4,FALSE)</f>
        <v>3701</v>
      </c>
      <c r="P3216" t="str">
        <f>VLOOKUP(Table58[[#This Row],[CONTROLN]],vlookup_table[],5,FALSE)</f>
        <v>U1</v>
      </c>
      <c r="Q3216">
        <f>VLOOKUP(Table58[[#This Row],[CONTROLN]],vlookup_table[],7,FALSE)</f>
        <v>20</v>
      </c>
      <c r="R3216">
        <f t="shared" si="150"/>
        <v>60</v>
      </c>
      <c r="S32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16" t="str">
        <f>IF(Table58[[#This Row],[GENDER]]="M","Hombre","Mujer")</f>
        <v>Hombre</v>
      </c>
      <c r="U3216" t="str">
        <f>_xlfn.CONCAT(Table58[[#This Row],[STATE]]," ", Table58[[#This Row],[DOMAIN]])</f>
        <v>HI U1</v>
      </c>
      <c r="V3216" s="2">
        <f t="shared" ca="1" si="151"/>
        <v>45915</v>
      </c>
      <c r="W3216" s="3">
        <f t="shared" ca="1" si="152"/>
        <v>45915.408431249998</v>
      </c>
      <c r="X3216">
        <f>ROUND(Table58[[#This Row],[AVGGIFT]],1)</f>
        <v>20</v>
      </c>
    </row>
    <row r="3217" spans="1:24" x14ac:dyDescent="0.35">
      <c r="A3217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  <c r="N3217">
        <f>VLOOKUP(Table58[[#This Row],[CONTROLN]],vlookup_table[],2,FALSE)</f>
        <v>1</v>
      </c>
      <c r="O3217">
        <f>VLOOKUP(Table58[[#This Row],[CONTROLN]],vlookup_table[],4,FALSE)</f>
        <v>3801</v>
      </c>
      <c r="P3217" t="str">
        <f>VLOOKUP(Table58[[#This Row],[CONTROLN]],vlookup_table[],5,FALSE)</f>
        <v>S1</v>
      </c>
      <c r="Q3217">
        <f>VLOOKUP(Table58[[#This Row],[CONTROLN]],vlookup_table[],7,FALSE)</f>
        <v>10</v>
      </c>
      <c r="R3217">
        <f t="shared" si="150"/>
        <v>59</v>
      </c>
      <c r="S32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17" t="str">
        <f>IF(Table58[[#This Row],[GENDER]]="M","Hombre","Mujer")</f>
        <v>Hombre</v>
      </c>
      <c r="U3217" t="str">
        <f>_xlfn.CONCAT(Table58[[#This Row],[STATE]]," ", Table58[[#This Row],[DOMAIN]])</f>
        <v>CA S1</v>
      </c>
      <c r="V3217" s="2">
        <f t="shared" ca="1" si="151"/>
        <v>45915</v>
      </c>
      <c r="W3217" s="3">
        <f t="shared" ca="1" si="152"/>
        <v>45915.408431249998</v>
      </c>
      <c r="X3217">
        <f>ROUND(Table58[[#This Row],[AVGGIFT]],1)</f>
        <v>6.7</v>
      </c>
    </row>
    <row r="3218" spans="1:24" x14ac:dyDescent="0.35">
      <c r="A3218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  <c r="N3218">
        <f>VLOOKUP(Table58[[#This Row],[CONTROLN]],vlookup_table[],2,FALSE)</f>
        <v>0</v>
      </c>
      <c r="O3218">
        <f>VLOOKUP(Table58[[#This Row],[CONTROLN]],vlookup_table[],4,FALSE)</f>
        <v>0</v>
      </c>
      <c r="P3218" t="str">
        <f>VLOOKUP(Table58[[#This Row],[CONTROLN]],vlookup_table[],5,FALSE)</f>
        <v>S2</v>
      </c>
      <c r="Q3218">
        <f>VLOOKUP(Table58[[#This Row],[CONTROLN]],vlookup_table[],7,FALSE)</f>
        <v>13</v>
      </c>
      <c r="R3218" t="str">
        <f t="shared" si="150"/>
        <v/>
      </c>
      <c r="S32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18" t="str">
        <f>IF(Table58[[#This Row],[GENDER]]="M","Hombre","Mujer")</f>
        <v>Mujer</v>
      </c>
      <c r="U3218" t="str">
        <f>_xlfn.CONCAT(Table58[[#This Row],[STATE]]," ", Table58[[#This Row],[DOMAIN]])</f>
        <v>OR S2</v>
      </c>
      <c r="V3218" s="2">
        <f t="shared" ca="1" si="151"/>
        <v>45915</v>
      </c>
      <c r="W3218" s="3">
        <f t="shared" ca="1" si="152"/>
        <v>45915.408431249998</v>
      </c>
      <c r="X3218">
        <f>ROUND(Table58[[#This Row],[AVGGIFT]],1)</f>
        <v>7.2</v>
      </c>
    </row>
    <row r="3219" spans="1:24" x14ac:dyDescent="0.35">
      <c r="A3219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  <c r="N3219">
        <f>VLOOKUP(Table58[[#This Row],[CONTROLN]],vlookup_table[],2,FALSE)</f>
        <v>28</v>
      </c>
      <c r="O3219">
        <f>VLOOKUP(Table58[[#This Row],[CONTROLN]],vlookup_table[],4,FALSE)</f>
        <v>3001</v>
      </c>
      <c r="P3219" t="str">
        <f>VLOOKUP(Table58[[#This Row],[CONTROLN]],vlookup_table[],5,FALSE)</f>
        <v>R2</v>
      </c>
      <c r="Q3219">
        <f>VLOOKUP(Table58[[#This Row],[CONTROLN]],vlookup_table[],7,FALSE)</f>
        <v>10</v>
      </c>
      <c r="R3219">
        <f t="shared" si="150"/>
        <v>67</v>
      </c>
      <c r="S32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19" t="str">
        <f>IF(Table58[[#This Row],[GENDER]]="M","Hombre","Mujer")</f>
        <v>Mujer</v>
      </c>
      <c r="U3219" t="str">
        <f>_xlfn.CONCAT(Table58[[#This Row],[STATE]]," ", Table58[[#This Row],[DOMAIN]])</f>
        <v>TN R2</v>
      </c>
      <c r="V3219" s="2">
        <f t="shared" ca="1" si="151"/>
        <v>45915</v>
      </c>
      <c r="W3219" s="3">
        <f t="shared" ca="1" si="152"/>
        <v>45915.408431249998</v>
      </c>
      <c r="X3219">
        <f>ROUND(Table58[[#This Row],[AVGGIFT]],1)</f>
        <v>9.1999999999999993</v>
      </c>
    </row>
    <row r="3220" spans="1:24" x14ac:dyDescent="0.35">
      <c r="A3220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  <c r="N3220">
        <f>VLOOKUP(Table58[[#This Row],[CONTROLN]],vlookup_table[],2,FALSE)</f>
        <v>0</v>
      </c>
      <c r="O3220">
        <f>VLOOKUP(Table58[[#This Row],[CONTROLN]],vlookup_table[],4,FALSE)</f>
        <v>4503</v>
      </c>
      <c r="P3220" t="str">
        <f>VLOOKUP(Table58[[#This Row],[CONTROLN]],vlookup_table[],5,FALSE)</f>
        <v>S1</v>
      </c>
      <c r="Q3220">
        <f>VLOOKUP(Table58[[#This Row],[CONTROLN]],vlookup_table[],7,FALSE)</f>
        <v>20</v>
      </c>
      <c r="R3220">
        <f t="shared" si="150"/>
        <v>52</v>
      </c>
      <c r="S32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20" t="str">
        <f>IF(Table58[[#This Row],[GENDER]]="M","Hombre","Mujer")</f>
        <v>Mujer</v>
      </c>
      <c r="U3220" t="str">
        <f>_xlfn.CONCAT(Table58[[#This Row],[STATE]]," ", Table58[[#This Row],[DOMAIN]])</f>
        <v>MI S1</v>
      </c>
      <c r="V3220" s="2">
        <f t="shared" ca="1" si="151"/>
        <v>45915</v>
      </c>
      <c r="W3220" s="3">
        <f t="shared" ca="1" si="152"/>
        <v>45915.408431249998</v>
      </c>
      <c r="X3220">
        <f>ROUND(Table58[[#This Row],[AVGGIFT]],1)</f>
        <v>15.2</v>
      </c>
    </row>
    <row r="3221" spans="1:24" x14ac:dyDescent="0.35">
      <c r="A322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  <c r="N3221">
        <f>VLOOKUP(Table58[[#This Row],[CONTROLN]],vlookup_table[],2,FALSE)</f>
        <v>2</v>
      </c>
      <c r="O3221">
        <f>VLOOKUP(Table58[[#This Row],[CONTROLN]],vlookup_table[],4,FALSE)</f>
        <v>5101</v>
      </c>
      <c r="P3221" t="str">
        <f>VLOOKUP(Table58[[#This Row],[CONTROLN]],vlookup_table[],5,FALSE)</f>
        <v>T2</v>
      </c>
      <c r="Q3221">
        <f>VLOOKUP(Table58[[#This Row],[CONTROLN]],vlookup_table[],7,FALSE)</f>
        <v>10</v>
      </c>
      <c r="R3221">
        <f t="shared" si="150"/>
        <v>46</v>
      </c>
      <c r="S32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21" t="str">
        <f>IF(Table58[[#This Row],[GENDER]]="M","Hombre","Mujer")</f>
        <v>Mujer</v>
      </c>
      <c r="U3221" t="str">
        <f>_xlfn.CONCAT(Table58[[#This Row],[STATE]]," ", Table58[[#This Row],[DOMAIN]])</f>
        <v>MI T2</v>
      </c>
      <c r="V3221" s="2">
        <f t="shared" ca="1" si="151"/>
        <v>45915</v>
      </c>
      <c r="W3221" s="3">
        <f t="shared" ca="1" si="152"/>
        <v>45915.408431249998</v>
      </c>
      <c r="X3221">
        <f>ROUND(Table58[[#This Row],[AVGGIFT]],1)</f>
        <v>20</v>
      </c>
    </row>
    <row r="3222" spans="1:24" x14ac:dyDescent="0.35">
      <c r="A3222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  <c r="N3222">
        <f>VLOOKUP(Table58[[#This Row],[CONTROLN]],vlookup_table[],2,FALSE)</f>
        <v>1</v>
      </c>
      <c r="O3222">
        <f>VLOOKUP(Table58[[#This Row],[CONTROLN]],vlookup_table[],4,FALSE)</f>
        <v>0</v>
      </c>
      <c r="P3222" t="str">
        <f>VLOOKUP(Table58[[#This Row],[CONTROLN]],vlookup_table[],5,FALSE)</f>
        <v>T2</v>
      </c>
      <c r="Q3222">
        <f>VLOOKUP(Table58[[#This Row],[CONTROLN]],vlookup_table[],7,FALSE)</f>
        <v>10</v>
      </c>
      <c r="R3222" t="str">
        <f t="shared" si="150"/>
        <v/>
      </c>
      <c r="S32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22" t="str">
        <f>IF(Table58[[#This Row],[GENDER]]="M","Hombre","Mujer")</f>
        <v>Hombre</v>
      </c>
      <c r="U3222" t="str">
        <f>_xlfn.CONCAT(Table58[[#This Row],[STATE]]," ", Table58[[#This Row],[DOMAIN]])</f>
        <v>CA T2</v>
      </c>
      <c r="V3222" s="2">
        <f t="shared" ca="1" si="151"/>
        <v>45915</v>
      </c>
      <c r="W3222" s="3">
        <f t="shared" ca="1" si="152"/>
        <v>45915.408431249998</v>
      </c>
      <c r="X3222">
        <f>ROUND(Table58[[#This Row],[AVGGIFT]],1)</f>
        <v>17.5</v>
      </c>
    </row>
    <row r="3223" spans="1:24" x14ac:dyDescent="0.35">
      <c r="A3223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  <c r="N3223">
        <f>VLOOKUP(Table58[[#This Row],[CONTROLN]],vlookup_table[],2,FALSE)</f>
        <v>1</v>
      </c>
      <c r="O3223">
        <f>VLOOKUP(Table58[[#This Row],[CONTROLN]],vlookup_table[],4,FALSE)</f>
        <v>0</v>
      </c>
      <c r="P3223" t="str">
        <f>VLOOKUP(Table58[[#This Row],[CONTROLN]],vlookup_table[],5,FALSE)</f>
        <v>R2</v>
      </c>
      <c r="Q3223">
        <f>VLOOKUP(Table58[[#This Row],[CONTROLN]],vlookup_table[],7,FALSE)</f>
        <v>10</v>
      </c>
      <c r="R3223" t="str">
        <f t="shared" si="150"/>
        <v/>
      </c>
      <c r="S32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23" t="str">
        <f>IF(Table58[[#This Row],[GENDER]]="M","Hombre","Mujer")</f>
        <v>Hombre</v>
      </c>
      <c r="U3223" t="str">
        <f>_xlfn.CONCAT(Table58[[#This Row],[STATE]]," ", Table58[[#This Row],[DOMAIN]])</f>
        <v>FL R2</v>
      </c>
      <c r="V3223" s="2">
        <f t="shared" ca="1" si="151"/>
        <v>45915</v>
      </c>
      <c r="W3223" s="3">
        <f t="shared" ca="1" si="152"/>
        <v>45915.408431249998</v>
      </c>
      <c r="X3223">
        <f>ROUND(Table58[[#This Row],[AVGGIFT]],1)</f>
        <v>13.1</v>
      </c>
    </row>
    <row r="3224" spans="1:24" x14ac:dyDescent="0.35">
      <c r="A3224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  <c r="N3224">
        <f>VLOOKUP(Table58[[#This Row],[CONTROLN]],vlookup_table[],2,FALSE)</f>
        <v>0</v>
      </c>
      <c r="O3224">
        <f>VLOOKUP(Table58[[#This Row],[CONTROLN]],vlookup_table[],4,FALSE)</f>
        <v>5001</v>
      </c>
      <c r="P3224" t="str">
        <f>VLOOKUP(Table58[[#This Row],[CONTROLN]],vlookup_table[],5,FALSE)</f>
        <v>R2</v>
      </c>
      <c r="Q3224">
        <f>VLOOKUP(Table58[[#This Row],[CONTROLN]],vlookup_table[],7,FALSE)</f>
        <v>14</v>
      </c>
      <c r="R3224">
        <f t="shared" si="150"/>
        <v>47</v>
      </c>
      <c r="S32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24" t="str">
        <f>IF(Table58[[#This Row],[GENDER]]="M","Hombre","Mujer")</f>
        <v>Mujer</v>
      </c>
      <c r="U3224" t="str">
        <f>_xlfn.CONCAT(Table58[[#This Row],[STATE]]," ", Table58[[#This Row],[DOMAIN]])</f>
        <v>TN R2</v>
      </c>
      <c r="V3224" s="2">
        <f t="shared" ca="1" si="151"/>
        <v>45915</v>
      </c>
      <c r="W3224" s="3">
        <f t="shared" ca="1" si="152"/>
        <v>45915.408431249998</v>
      </c>
      <c r="X3224">
        <f>ROUND(Table58[[#This Row],[AVGGIFT]],1)</f>
        <v>11.1</v>
      </c>
    </row>
    <row r="3225" spans="1:24" x14ac:dyDescent="0.35">
      <c r="A3225">
        <v>190408</v>
      </c>
      <c r="B3225" t="s">
        <v>13</v>
      </c>
      <c r="C3225" t="s">
        <v>109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  <c r="N3225">
        <f>VLOOKUP(Table58[[#This Row],[CONTROLN]],vlookup_table[],2,FALSE)</f>
        <v>0</v>
      </c>
      <c r="O3225">
        <f>VLOOKUP(Table58[[#This Row],[CONTROLN]],vlookup_table[],4,FALSE)</f>
        <v>3104</v>
      </c>
      <c r="P3225" t="str">
        <f>VLOOKUP(Table58[[#This Row],[CONTROLN]],vlookup_table[],5,FALSE)</f>
        <v>C2</v>
      </c>
      <c r="Q3225">
        <f>VLOOKUP(Table58[[#This Row],[CONTROLN]],vlookup_table[],7,FALSE)</f>
        <v>7</v>
      </c>
      <c r="R3225">
        <f t="shared" si="150"/>
        <v>66</v>
      </c>
      <c r="S32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25" t="str">
        <f>IF(Table58[[#This Row],[GENDER]]="M","Hombre","Mujer")</f>
        <v>Mujer</v>
      </c>
      <c r="U3225" t="str">
        <f>_xlfn.CONCAT(Table58[[#This Row],[STATE]]," ", Table58[[#This Row],[DOMAIN]])</f>
        <v>FL C2</v>
      </c>
      <c r="V3225" s="2">
        <f t="shared" ca="1" si="151"/>
        <v>45915</v>
      </c>
      <c r="W3225" s="3">
        <f t="shared" ca="1" si="152"/>
        <v>45915.408431249998</v>
      </c>
      <c r="X3225">
        <f>ROUND(Table58[[#This Row],[AVGGIFT]],1)</f>
        <v>6.6</v>
      </c>
    </row>
    <row r="3226" spans="1:24" x14ac:dyDescent="0.35">
      <c r="A3226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  <c r="N3226">
        <f>VLOOKUP(Table58[[#This Row],[CONTROLN]],vlookup_table[],2,FALSE)</f>
        <v>28</v>
      </c>
      <c r="O3226">
        <f>VLOOKUP(Table58[[#This Row],[CONTROLN]],vlookup_table[],4,FALSE)</f>
        <v>4601</v>
      </c>
      <c r="P3226" t="str">
        <f>VLOOKUP(Table58[[#This Row],[CONTROLN]],vlookup_table[],5,FALSE)</f>
        <v>U2</v>
      </c>
      <c r="Q3226">
        <f>VLOOKUP(Table58[[#This Row],[CONTROLN]],vlookup_table[],7,FALSE)</f>
        <v>20</v>
      </c>
      <c r="R3226">
        <f t="shared" si="150"/>
        <v>51</v>
      </c>
      <c r="S32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26" t="str">
        <f>IF(Table58[[#This Row],[GENDER]]="M","Hombre","Mujer")</f>
        <v>Mujer</v>
      </c>
      <c r="U3226" t="str">
        <f>_xlfn.CONCAT(Table58[[#This Row],[STATE]]," ", Table58[[#This Row],[DOMAIN]])</f>
        <v>CA U2</v>
      </c>
      <c r="V3226" s="2">
        <f t="shared" ca="1" si="151"/>
        <v>45915</v>
      </c>
      <c r="W3226" s="3">
        <f t="shared" ca="1" si="152"/>
        <v>45915.408431249998</v>
      </c>
      <c r="X3226">
        <f>ROUND(Table58[[#This Row],[AVGGIFT]],1)</f>
        <v>13</v>
      </c>
    </row>
    <row r="3227" spans="1:24" x14ac:dyDescent="0.35">
      <c r="A3227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  <c r="N3227">
        <f>VLOOKUP(Table58[[#This Row],[CONTROLN]],vlookup_table[],2,FALSE)</f>
        <v>0</v>
      </c>
      <c r="O3227">
        <f>VLOOKUP(Table58[[#This Row],[CONTROLN]],vlookup_table[],4,FALSE)</f>
        <v>2101</v>
      </c>
      <c r="P3227" t="str">
        <f>VLOOKUP(Table58[[#This Row],[CONTROLN]],vlookup_table[],5,FALSE)</f>
        <v>C2</v>
      </c>
      <c r="Q3227">
        <f>VLOOKUP(Table58[[#This Row],[CONTROLN]],vlookup_table[],7,FALSE)</f>
        <v>10</v>
      </c>
      <c r="R3227">
        <f t="shared" si="150"/>
        <v>76</v>
      </c>
      <c r="S32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27" t="str">
        <f>IF(Table58[[#This Row],[GENDER]]="M","Hombre","Mujer")</f>
        <v>Mujer</v>
      </c>
      <c r="U3227" t="str">
        <f>_xlfn.CONCAT(Table58[[#This Row],[STATE]]," ", Table58[[#This Row],[DOMAIN]])</f>
        <v>CA C2</v>
      </c>
      <c r="V3227" s="2">
        <f t="shared" ca="1" si="151"/>
        <v>45915</v>
      </c>
      <c r="W3227" s="3">
        <f t="shared" ca="1" si="152"/>
        <v>45915.408431249998</v>
      </c>
      <c r="X3227">
        <f>ROUND(Table58[[#This Row],[AVGGIFT]],1)</f>
        <v>9.6999999999999993</v>
      </c>
    </row>
    <row r="3228" spans="1:24" x14ac:dyDescent="0.35">
      <c r="A3228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  <c r="N3228">
        <f>VLOOKUP(Table58[[#This Row],[CONTROLN]],vlookup_table[],2,FALSE)</f>
        <v>0</v>
      </c>
      <c r="O3228">
        <f>VLOOKUP(Table58[[#This Row],[CONTROLN]],vlookup_table[],4,FALSE)</f>
        <v>0</v>
      </c>
      <c r="P3228" t="str">
        <f>VLOOKUP(Table58[[#This Row],[CONTROLN]],vlookup_table[],5,FALSE)</f>
        <v>U2</v>
      </c>
      <c r="Q3228">
        <f>VLOOKUP(Table58[[#This Row],[CONTROLN]],vlookup_table[],7,FALSE)</f>
        <v>15</v>
      </c>
      <c r="R3228" t="str">
        <f t="shared" si="150"/>
        <v/>
      </c>
      <c r="S32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28" t="str">
        <f>IF(Table58[[#This Row],[GENDER]]="M","Hombre","Mujer")</f>
        <v>Mujer</v>
      </c>
      <c r="U3228" t="str">
        <f>_xlfn.CONCAT(Table58[[#This Row],[STATE]]," ", Table58[[#This Row],[DOMAIN]])</f>
        <v>IL U2</v>
      </c>
      <c r="V3228" s="2">
        <f t="shared" ca="1" si="151"/>
        <v>45915</v>
      </c>
      <c r="W3228" s="3">
        <f t="shared" ca="1" si="152"/>
        <v>45915.408431249998</v>
      </c>
      <c r="X3228">
        <f>ROUND(Table58[[#This Row],[AVGGIFT]],1)</f>
        <v>10</v>
      </c>
    </row>
    <row r="3229" spans="1:24" x14ac:dyDescent="0.35">
      <c r="A3229">
        <v>188054</v>
      </c>
      <c r="B3229" t="s">
        <v>22</v>
      </c>
      <c r="C3229" t="s">
        <v>109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  <c r="N3229">
        <f>VLOOKUP(Table58[[#This Row],[CONTROLN]],vlookup_table[],2,FALSE)</f>
        <v>0</v>
      </c>
      <c r="O3229">
        <f>VLOOKUP(Table58[[#This Row],[CONTROLN]],vlookup_table[],4,FALSE)</f>
        <v>0</v>
      </c>
      <c r="P3229" t="str">
        <f>VLOOKUP(Table58[[#This Row],[CONTROLN]],vlookup_table[],5,FALSE)</f>
        <v>C1</v>
      </c>
      <c r="Q3229">
        <f>VLOOKUP(Table58[[#This Row],[CONTROLN]],vlookup_table[],7,FALSE)</f>
        <v>13</v>
      </c>
      <c r="R3229" t="str">
        <f t="shared" si="150"/>
        <v/>
      </c>
      <c r="S32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29" t="str">
        <f>IF(Table58[[#This Row],[GENDER]]="M","Hombre","Mujer")</f>
        <v>Mujer</v>
      </c>
      <c r="U3229" t="str">
        <f>_xlfn.CONCAT(Table58[[#This Row],[STATE]]," ", Table58[[#This Row],[DOMAIN]])</f>
        <v>CA C1</v>
      </c>
      <c r="V3229" s="2">
        <f t="shared" ca="1" si="151"/>
        <v>45915</v>
      </c>
      <c r="W3229" s="3">
        <f t="shared" ca="1" si="152"/>
        <v>45915.408431249998</v>
      </c>
      <c r="X3229">
        <f>ROUND(Table58[[#This Row],[AVGGIFT]],1)</f>
        <v>7.1</v>
      </c>
    </row>
    <row r="3230" spans="1:24" x14ac:dyDescent="0.35">
      <c r="A3230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  <c r="N3230">
        <f>VLOOKUP(Table58[[#This Row],[CONTROLN]],vlookup_table[],2,FALSE)</f>
        <v>0</v>
      </c>
      <c r="O3230">
        <f>VLOOKUP(Table58[[#This Row],[CONTROLN]],vlookup_table[],4,FALSE)</f>
        <v>6401</v>
      </c>
      <c r="P3230" t="str">
        <f>VLOOKUP(Table58[[#This Row],[CONTROLN]],vlookup_table[],5,FALSE)</f>
        <v>T3</v>
      </c>
      <c r="Q3230">
        <f>VLOOKUP(Table58[[#This Row],[CONTROLN]],vlookup_table[],7,FALSE)</f>
        <v>10</v>
      </c>
      <c r="R3230">
        <f t="shared" si="150"/>
        <v>33</v>
      </c>
      <c r="S32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30" t="str">
        <f>IF(Table58[[#This Row],[GENDER]]="M","Hombre","Mujer")</f>
        <v>Mujer</v>
      </c>
      <c r="U3230" t="str">
        <f>_xlfn.CONCAT(Table58[[#This Row],[STATE]]," ", Table58[[#This Row],[DOMAIN]])</f>
        <v>TX T3</v>
      </c>
      <c r="V3230" s="2">
        <f t="shared" ca="1" si="151"/>
        <v>45915</v>
      </c>
      <c r="W3230" s="3">
        <f t="shared" ca="1" si="152"/>
        <v>45915.408431249998</v>
      </c>
      <c r="X3230">
        <f>ROUND(Table58[[#This Row],[AVGGIFT]],1)</f>
        <v>6.8</v>
      </c>
    </row>
    <row r="3231" spans="1:24" x14ac:dyDescent="0.35">
      <c r="A323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  <c r="N3231">
        <f>VLOOKUP(Table58[[#This Row],[CONTROLN]],vlookup_table[],2,FALSE)</f>
        <v>0</v>
      </c>
      <c r="O3231">
        <f>VLOOKUP(Table58[[#This Row],[CONTROLN]],vlookup_table[],4,FALSE)</f>
        <v>0</v>
      </c>
      <c r="P3231" t="str">
        <f>VLOOKUP(Table58[[#This Row],[CONTROLN]],vlookup_table[],5,FALSE)</f>
        <v/>
      </c>
      <c r="Q3231">
        <f>VLOOKUP(Table58[[#This Row],[CONTROLN]],vlookup_table[],7,FALSE)</f>
        <v>5</v>
      </c>
      <c r="R3231" t="str">
        <f t="shared" si="150"/>
        <v/>
      </c>
      <c r="S323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231" t="str">
        <f>IF(Table58[[#This Row],[GENDER]]="M","Hombre","Mujer")</f>
        <v>Mujer</v>
      </c>
      <c r="U3231" t="str">
        <f>_xlfn.CONCAT(Table58[[#This Row],[STATE]]," ", Table58[[#This Row],[DOMAIN]])</f>
        <v xml:space="preserve">OR </v>
      </c>
      <c r="V3231" s="2">
        <f t="shared" ca="1" si="151"/>
        <v>45915</v>
      </c>
      <c r="W3231" s="3">
        <f t="shared" ca="1" si="152"/>
        <v>45915.408431249998</v>
      </c>
      <c r="X3231">
        <f>ROUND(Table58[[#This Row],[AVGGIFT]],1)</f>
        <v>4.2</v>
      </c>
    </row>
    <row r="3232" spans="1:24" x14ac:dyDescent="0.35">
      <c r="A3232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  <c r="N3232">
        <f>VLOOKUP(Table58[[#This Row],[CONTROLN]],vlookup_table[],2,FALSE)</f>
        <v>2</v>
      </c>
      <c r="O3232">
        <f>VLOOKUP(Table58[[#This Row],[CONTROLN]],vlookup_table[],4,FALSE)</f>
        <v>0</v>
      </c>
      <c r="P3232" t="str">
        <f>VLOOKUP(Table58[[#This Row],[CONTROLN]],vlookup_table[],5,FALSE)</f>
        <v>S1</v>
      </c>
      <c r="Q3232">
        <f>VLOOKUP(Table58[[#This Row],[CONTROLN]],vlookup_table[],7,FALSE)</f>
        <v>10</v>
      </c>
      <c r="R3232" t="str">
        <f t="shared" si="150"/>
        <v/>
      </c>
      <c r="S32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32" t="str">
        <f>IF(Table58[[#This Row],[GENDER]]="M","Hombre","Mujer")</f>
        <v>Mujer</v>
      </c>
      <c r="U3232" t="str">
        <f>_xlfn.CONCAT(Table58[[#This Row],[STATE]]," ", Table58[[#This Row],[DOMAIN]])</f>
        <v>TX S1</v>
      </c>
      <c r="V3232" s="2">
        <f t="shared" ca="1" si="151"/>
        <v>45915</v>
      </c>
      <c r="W3232" s="3">
        <f t="shared" ca="1" si="152"/>
        <v>45915.408431249998</v>
      </c>
      <c r="X3232">
        <f>ROUND(Table58[[#This Row],[AVGGIFT]],1)</f>
        <v>10</v>
      </c>
    </row>
    <row r="3233" spans="1:24" x14ac:dyDescent="0.35">
      <c r="A3233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  <c r="N3233">
        <f>VLOOKUP(Table58[[#This Row],[CONTROLN]],vlookup_table[],2,FALSE)</f>
        <v>1</v>
      </c>
      <c r="O3233">
        <f>VLOOKUP(Table58[[#This Row],[CONTROLN]],vlookup_table[],4,FALSE)</f>
        <v>0</v>
      </c>
      <c r="P3233" t="str">
        <f>VLOOKUP(Table58[[#This Row],[CONTROLN]],vlookup_table[],5,FALSE)</f>
        <v>T3</v>
      </c>
      <c r="Q3233">
        <f>VLOOKUP(Table58[[#This Row],[CONTROLN]],vlookup_table[],7,FALSE)</f>
        <v>25</v>
      </c>
      <c r="R3233" t="str">
        <f t="shared" si="150"/>
        <v/>
      </c>
      <c r="S32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33" t="str">
        <f>IF(Table58[[#This Row],[GENDER]]="M","Hombre","Mujer")</f>
        <v>Hombre</v>
      </c>
      <c r="U3233" t="str">
        <f>_xlfn.CONCAT(Table58[[#This Row],[STATE]]," ", Table58[[#This Row],[DOMAIN]])</f>
        <v>NM T3</v>
      </c>
      <c r="V3233" s="2">
        <f t="shared" ca="1" si="151"/>
        <v>45915</v>
      </c>
      <c r="W3233" s="3">
        <f t="shared" ca="1" si="152"/>
        <v>45915.408431249998</v>
      </c>
      <c r="X3233">
        <f>ROUND(Table58[[#This Row],[AVGGIFT]],1)</f>
        <v>21.7</v>
      </c>
    </row>
    <row r="3234" spans="1:24" x14ac:dyDescent="0.35">
      <c r="A3234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  <c r="N3234">
        <f>VLOOKUP(Table58[[#This Row],[CONTROLN]],vlookup_table[],2,FALSE)</f>
        <v>0</v>
      </c>
      <c r="O3234">
        <f>VLOOKUP(Table58[[#This Row],[CONTROLN]],vlookup_table[],4,FALSE)</f>
        <v>3001</v>
      </c>
      <c r="P3234" t="str">
        <f>VLOOKUP(Table58[[#This Row],[CONTROLN]],vlookup_table[],5,FALSE)</f>
        <v>U1</v>
      </c>
      <c r="Q3234">
        <f>VLOOKUP(Table58[[#This Row],[CONTROLN]],vlookup_table[],7,FALSE)</f>
        <v>12</v>
      </c>
      <c r="R3234">
        <f t="shared" si="150"/>
        <v>67</v>
      </c>
      <c r="S32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34" t="str">
        <f>IF(Table58[[#This Row],[GENDER]]="M","Hombre","Mujer")</f>
        <v>Mujer</v>
      </c>
      <c r="U3234" t="str">
        <f>_xlfn.CONCAT(Table58[[#This Row],[STATE]]," ", Table58[[#This Row],[DOMAIN]])</f>
        <v>CA U1</v>
      </c>
      <c r="V3234" s="2">
        <f t="shared" ca="1" si="151"/>
        <v>45915</v>
      </c>
      <c r="W3234" s="3">
        <f t="shared" ca="1" si="152"/>
        <v>45915.408431249998</v>
      </c>
      <c r="X3234">
        <f>ROUND(Table58[[#This Row],[AVGGIFT]],1)</f>
        <v>12.5</v>
      </c>
    </row>
    <row r="3235" spans="1:24" x14ac:dyDescent="0.35">
      <c r="A3235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  <c r="N3235">
        <f>VLOOKUP(Table58[[#This Row],[CONTROLN]],vlookup_table[],2,FALSE)</f>
        <v>2</v>
      </c>
      <c r="O3235">
        <f>VLOOKUP(Table58[[#This Row],[CONTROLN]],vlookup_table[],4,FALSE)</f>
        <v>1604</v>
      </c>
      <c r="P3235" t="str">
        <f>VLOOKUP(Table58[[#This Row],[CONTROLN]],vlookup_table[],5,FALSE)</f>
        <v>S1</v>
      </c>
      <c r="Q3235">
        <f>VLOOKUP(Table58[[#This Row],[CONTROLN]],vlookup_table[],7,FALSE)</f>
        <v>32</v>
      </c>
      <c r="R3235">
        <f t="shared" si="150"/>
        <v>81</v>
      </c>
      <c r="S32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35" t="str">
        <f>IF(Table58[[#This Row],[GENDER]]="M","Hombre","Mujer")</f>
        <v>Hombre</v>
      </c>
      <c r="U3235" t="str">
        <f>_xlfn.CONCAT(Table58[[#This Row],[STATE]]," ", Table58[[#This Row],[DOMAIN]])</f>
        <v>MI S1</v>
      </c>
      <c r="V3235" s="2">
        <f t="shared" ca="1" si="151"/>
        <v>45915</v>
      </c>
      <c r="W3235" s="3">
        <f t="shared" ca="1" si="152"/>
        <v>45915.408431249998</v>
      </c>
      <c r="X3235">
        <f>ROUND(Table58[[#This Row],[AVGGIFT]],1)</f>
        <v>15.2</v>
      </c>
    </row>
    <row r="3236" spans="1:24" x14ac:dyDescent="0.35">
      <c r="A3236">
        <v>78270</v>
      </c>
      <c r="B3236" t="s">
        <v>36</v>
      </c>
      <c r="C3236" t="s">
        <v>14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  <c r="N3236">
        <f>VLOOKUP(Table58[[#This Row],[CONTROLN]],vlookup_table[],2,FALSE)</f>
        <v>1</v>
      </c>
      <c r="O3236">
        <f>VLOOKUP(Table58[[#This Row],[CONTROLN]],vlookup_table[],4,FALSE)</f>
        <v>3401</v>
      </c>
      <c r="P3236" t="str">
        <f>VLOOKUP(Table58[[#This Row],[CONTROLN]],vlookup_table[],5,FALSE)</f>
        <v>U4</v>
      </c>
      <c r="Q3236">
        <f>VLOOKUP(Table58[[#This Row],[CONTROLN]],vlookup_table[],7,FALSE)</f>
        <v>15</v>
      </c>
      <c r="R3236">
        <f t="shared" si="150"/>
        <v>63</v>
      </c>
      <c r="S32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36" t="str">
        <f>IF(Table58[[#This Row],[GENDER]]="M","Hombre","Mujer")</f>
        <v>Hombre</v>
      </c>
      <c r="U3236" t="str">
        <f>_xlfn.CONCAT(Table58[[#This Row],[STATE]]," ", Table58[[#This Row],[DOMAIN]])</f>
        <v>WI U4</v>
      </c>
      <c r="V3236" s="2">
        <f t="shared" ca="1" si="151"/>
        <v>45915</v>
      </c>
      <c r="W3236" s="3">
        <f t="shared" ca="1" si="152"/>
        <v>45915.408431249998</v>
      </c>
      <c r="X3236">
        <f>ROUND(Table58[[#This Row],[AVGGIFT]],1)</f>
        <v>10</v>
      </c>
    </row>
    <row r="3237" spans="1:24" x14ac:dyDescent="0.35">
      <c r="A3237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  <c r="N3237">
        <f>VLOOKUP(Table58[[#This Row],[CONTROLN]],vlookup_table[],2,FALSE)</f>
        <v>28</v>
      </c>
      <c r="O3237">
        <f>VLOOKUP(Table58[[#This Row],[CONTROLN]],vlookup_table[],4,FALSE)</f>
        <v>0</v>
      </c>
      <c r="P3237" t="str">
        <f>VLOOKUP(Table58[[#This Row],[CONTROLN]],vlookup_table[],5,FALSE)</f>
        <v>R3</v>
      </c>
      <c r="Q3237">
        <f>VLOOKUP(Table58[[#This Row],[CONTROLN]],vlookup_table[],7,FALSE)</f>
        <v>4</v>
      </c>
      <c r="R3237" t="str">
        <f t="shared" si="150"/>
        <v/>
      </c>
      <c r="S32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37" t="str">
        <f>IF(Table58[[#This Row],[GENDER]]="M","Hombre","Mujer")</f>
        <v>Mujer</v>
      </c>
      <c r="U3237" t="str">
        <f>_xlfn.CONCAT(Table58[[#This Row],[STATE]]," ", Table58[[#This Row],[DOMAIN]])</f>
        <v>LA R3</v>
      </c>
      <c r="V3237" s="2">
        <f t="shared" ca="1" si="151"/>
        <v>45915</v>
      </c>
      <c r="W3237" s="3">
        <f t="shared" ca="1" si="152"/>
        <v>45915.408431249998</v>
      </c>
      <c r="X3237">
        <f>ROUND(Table58[[#This Row],[AVGGIFT]],1)</f>
        <v>4.3</v>
      </c>
    </row>
    <row r="3238" spans="1:24" x14ac:dyDescent="0.35">
      <c r="A3238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  <c r="N3238">
        <f>VLOOKUP(Table58[[#This Row],[CONTROLN]],vlookup_table[],2,FALSE)</f>
        <v>2</v>
      </c>
      <c r="O3238">
        <f>VLOOKUP(Table58[[#This Row],[CONTROLN]],vlookup_table[],4,FALSE)</f>
        <v>2010</v>
      </c>
      <c r="P3238" t="str">
        <f>VLOOKUP(Table58[[#This Row],[CONTROLN]],vlookup_table[],5,FALSE)</f>
        <v>T2</v>
      </c>
      <c r="Q3238">
        <f>VLOOKUP(Table58[[#This Row],[CONTROLN]],vlookup_table[],7,FALSE)</f>
        <v>23</v>
      </c>
      <c r="R3238">
        <f t="shared" si="150"/>
        <v>76</v>
      </c>
      <c r="S32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38" t="str">
        <f>IF(Table58[[#This Row],[GENDER]]="M","Hombre","Mujer")</f>
        <v>Mujer</v>
      </c>
      <c r="U3238" t="str">
        <f>_xlfn.CONCAT(Table58[[#This Row],[STATE]]," ", Table58[[#This Row],[DOMAIN]])</f>
        <v>KS T2</v>
      </c>
      <c r="V3238" s="2">
        <f t="shared" ca="1" si="151"/>
        <v>45915</v>
      </c>
      <c r="W3238" s="3">
        <f t="shared" ca="1" si="152"/>
        <v>45915.408431249998</v>
      </c>
      <c r="X3238">
        <f>ROUND(Table58[[#This Row],[AVGGIFT]],1)</f>
        <v>16.8</v>
      </c>
    </row>
    <row r="3239" spans="1:24" x14ac:dyDescent="0.35">
      <c r="A3239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  <c r="N3239">
        <f>VLOOKUP(Table58[[#This Row],[CONTROLN]],vlookup_table[],2,FALSE)</f>
        <v>1</v>
      </c>
      <c r="O3239">
        <f>VLOOKUP(Table58[[#This Row],[CONTROLN]],vlookup_table[],4,FALSE)</f>
        <v>1001</v>
      </c>
      <c r="P3239" t="str">
        <f>VLOOKUP(Table58[[#This Row],[CONTROLN]],vlookup_table[],5,FALSE)</f>
        <v>R2</v>
      </c>
      <c r="Q3239">
        <f>VLOOKUP(Table58[[#This Row],[CONTROLN]],vlookup_table[],7,FALSE)</f>
        <v>10</v>
      </c>
      <c r="R3239">
        <f t="shared" si="150"/>
        <v>87</v>
      </c>
      <c r="S32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39" t="str">
        <f>IF(Table58[[#This Row],[GENDER]]="M","Hombre","Mujer")</f>
        <v>Hombre</v>
      </c>
      <c r="U3239" t="str">
        <f>_xlfn.CONCAT(Table58[[#This Row],[STATE]]," ", Table58[[#This Row],[DOMAIN]])</f>
        <v>ND R2</v>
      </c>
      <c r="V3239" s="2">
        <f t="shared" ca="1" si="151"/>
        <v>45915</v>
      </c>
      <c r="W3239" s="3">
        <f t="shared" ca="1" si="152"/>
        <v>45915.408431249998</v>
      </c>
      <c r="X3239">
        <f>ROUND(Table58[[#This Row],[AVGGIFT]],1)</f>
        <v>10</v>
      </c>
    </row>
    <row r="3240" spans="1:24" x14ac:dyDescent="0.35">
      <c r="A3240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  <c r="N3240">
        <f>VLOOKUP(Table58[[#This Row],[CONTROLN]],vlookup_table[],2,FALSE)</f>
        <v>0</v>
      </c>
      <c r="O3240">
        <f>VLOOKUP(Table58[[#This Row],[CONTROLN]],vlookup_table[],4,FALSE)</f>
        <v>4701</v>
      </c>
      <c r="P3240" t="str">
        <f>VLOOKUP(Table58[[#This Row],[CONTROLN]],vlookup_table[],5,FALSE)</f>
        <v>T2</v>
      </c>
      <c r="Q3240">
        <f>VLOOKUP(Table58[[#This Row],[CONTROLN]],vlookup_table[],7,FALSE)</f>
        <v>5</v>
      </c>
      <c r="R3240">
        <f t="shared" si="150"/>
        <v>50</v>
      </c>
      <c r="S32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40" t="str">
        <f>IF(Table58[[#This Row],[GENDER]]="M","Hombre","Mujer")</f>
        <v>Mujer</v>
      </c>
      <c r="U3240" t="str">
        <f>_xlfn.CONCAT(Table58[[#This Row],[STATE]]," ", Table58[[#This Row],[DOMAIN]])</f>
        <v>SC T2</v>
      </c>
      <c r="V3240" s="2">
        <f t="shared" ca="1" si="151"/>
        <v>45915</v>
      </c>
      <c r="W3240" s="3">
        <f t="shared" ca="1" si="152"/>
        <v>45915.408431249998</v>
      </c>
      <c r="X3240">
        <f>ROUND(Table58[[#This Row],[AVGGIFT]],1)</f>
        <v>20</v>
      </c>
    </row>
    <row r="3241" spans="1:24" x14ac:dyDescent="0.35">
      <c r="A324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  <c r="N3241">
        <f>VLOOKUP(Table58[[#This Row],[CONTROLN]],vlookup_table[],2,FALSE)</f>
        <v>3</v>
      </c>
      <c r="O3241">
        <f>VLOOKUP(Table58[[#This Row],[CONTROLN]],vlookup_table[],4,FALSE)</f>
        <v>1610</v>
      </c>
      <c r="P3241" t="str">
        <f>VLOOKUP(Table58[[#This Row],[CONTROLN]],vlookup_table[],5,FALSE)</f>
        <v>T2</v>
      </c>
      <c r="Q3241">
        <f>VLOOKUP(Table58[[#This Row],[CONTROLN]],vlookup_table[],7,FALSE)</f>
        <v>5</v>
      </c>
      <c r="R3241">
        <f t="shared" si="150"/>
        <v>80</v>
      </c>
      <c r="S32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41" t="str">
        <f>IF(Table58[[#This Row],[GENDER]]="M","Hombre","Mujer")</f>
        <v>Mujer</v>
      </c>
      <c r="U3241" t="str">
        <f>_xlfn.CONCAT(Table58[[#This Row],[STATE]]," ", Table58[[#This Row],[DOMAIN]])</f>
        <v>TX T2</v>
      </c>
      <c r="V3241" s="2">
        <f t="shared" ca="1" si="151"/>
        <v>45915</v>
      </c>
      <c r="W3241" s="3">
        <f t="shared" ca="1" si="152"/>
        <v>45915.408431249998</v>
      </c>
      <c r="X3241">
        <f>ROUND(Table58[[#This Row],[AVGGIFT]],1)</f>
        <v>3.9</v>
      </c>
    </row>
    <row r="3242" spans="1:24" x14ac:dyDescent="0.35">
      <c r="A3242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  <c r="N3242">
        <f>VLOOKUP(Table58[[#This Row],[CONTROLN]],vlookup_table[],2,FALSE)</f>
        <v>0</v>
      </c>
      <c r="O3242">
        <f>VLOOKUP(Table58[[#This Row],[CONTROLN]],vlookup_table[],4,FALSE)</f>
        <v>5401</v>
      </c>
      <c r="P3242" t="str">
        <f>VLOOKUP(Table58[[#This Row],[CONTROLN]],vlookup_table[],5,FALSE)</f>
        <v>T1</v>
      </c>
      <c r="Q3242">
        <f>VLOOKUP(Table58[[#This Row],[CONTROLN]],vlookup_table[],7,FALSE)</f>
        <v>20</v>
      </c>
      <c r="R3242">
        <f t="shared" si="150"/>
        <v>43</v>
      </c>
      <c r="S32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42" t="str">
        <f>IF(Table58[[#This Row],[GENDER]]="M","Hombre","Mujer")</f>
        <v>Mujer</v>
      </c>
      <c r="U3242" t="str">
        <f>_xlfn.CONCAT(Table58[[#This Row],[STATE]]," ", Table58[[#This Row],[DOMAIN]])</f>
        <v>TX T1</v>
      </c>
      <c r="V3242" s="2">
        <f t="shared" ca="1" si="151"/>
        <v>45915</v>
      </c>
      <c r="W3242" s="3">
        <f t="shared" ca="1" si="152"/>
        <v>45915.408431249998</v>
      </c>
      <c r="X3242">
        <f>ROUND(Table58[[#This Row],[AVGGIFT]],1)</f>
        <v>10</v>
      </c>
    </row>
    <row r="3243" spans="1:24" x14ac:dyDescent="0.35">
      <c r="A3243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  <c r="N3243">
        <f>VLOOKUP(Table58[[#This Row],[CONTROLN]],vlookup_table[],2,FALSE)</f>
        <v>0</v>
      </c>
      <c r="O3243">
        <f>VLOOKUP(Table58[[#This Row],[CONTROLN]],vlookup_table[],4,FALSE)</f>
        <v>1201</v>
      </c>
      <c r="P3243" t="str">
        <f>VLOOKUP(Table58[[#This Row],[CONTROLN]],vlookup_table[],5,FALSE)</f>
        <v>S2</v>
      </c>
      <c r="Q3243">
        <f>VLOOKUP(Table58[[#This Row],[CONTROLN]],vlookup_table[],7,FALSE)</f>
        <v>5</v>
      </c>
      <c r="R3243">
        <f t="shared" si="150"/>
        <v>85</v>
      </c>
      <c r="S32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43" t="str">
        <f>IF(Table58[[#This Row],[GENDER]]="M","Hombre","Mujer")</f>
        <v>Hombre</v>
      </c>
      <c r="U3243" t="str">
        <f>_xlfn.CONCAT(Table58[[#This Row],[STATE]]," ", Table58[[#This Row],[DOMAIN]])</f>
        <v>TX S2</v>
      </c>
      <c r="V3243" s="2">
        <f t="shared" ca="1" si="151"/>
        <v>45915</v>
      </c>
      <c r="W3243" s="3">
        <f t="shared" ca="1" si="152"/>
        <v>45915.408431249998</v>
      </c>
      <c r="X3243">
        <f>ROUND(Table58[[#This Row],[AVGGIFT]],1)</f>
        <v>4.3</v>
      </c>
    </row>
    <row r="3244" spans="1:24" x14ac:dyDescent="0.35">
      <c r="A3244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  <c r="N3244">
        <f>VLOOKUP(Table58[[#This Row],[CONTROLN]],vlookup_table[],2,FALSE)</f>
        <v>1</v>
      </c>
      <c r="O3244">
        <f>VLOOKUP(Table58[[#This Row],[CONTROLN]],vlookup_table[],4,FALSE)</f>
        <v>6801</v>
      </c>
      <c r="P3244" t="str">
        <f>VLOOKUP(Table58[[#This Row],[CONTROLN]],vlookup_table[],5,FALSE)</f>
        <v>T2</v>
      </c>
      <c r="Q3244">
        <f>VLOOKUP(Table58[[#This Row],[CONTROLN]],vlookup_table[],7,FALSE)</f>
        <v>6</v>
      </c>
      <c r="R3244">
        <f t="shared" si="150"/>
        <v>29</v>
      </c>
      <c r="S32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44" t="str">
        <f>IF(Table58[[#This Row],[GENDER]]="M","Hombre","Mujer")</f>
        <v>Hombre</v>
      </c>
      <c r="U3244" t="str">
        <f>_xlfn.CONCAT(Table58[[#This Row],[STATE]]," ", Table58[[#This Row],[DOMAIN]])</f>
        <v>MO T2</v>
      </c>
      <c r="V3244" s="2">
        <f t="shared" ca="1" si="151"/>
        <v>45915</v>
      </c>
      <c r="W3244" s="3">
        <f t="shared" ca="1" si="152"/>
        <v>45915.408431249998</v>
      </c>
      <c r="X3244">
        <f>ROUND(Table58[[#This Row],[AVGGIFT]],1)</f>
        <v>6.6</v>
      </c>
    </row>
    <row r="3245" spans="1:24" x14ac:dyDescent="0.35">
      <c r="A3245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  <c r="N3245">
        <f>VLOOKUP(Table58[[#This Row],[CONTROLN]],vlookup_table[],2,FALSE)</f>
        <v>28</v>
      </c>
      <c r="O3245">
        <f>VLOOKUP(Table58[[#This Row],[CONTROLN]],vlookup_table[],4,FALSE)</f>
        <v>3908</v>
      </c>
      <c r="P3245" t="str">
        <f>VLOOKUP(Table58[[#This Row],[CONTROLN]],vlookup_table[],5,FALSE)</f>
        <v>U2</v>
      </c>
      <c r="Q3245">
        <f>VLOOKUP(Table58[[#This Row],[CONTROLN]],vlookup_table[],7,FALSE)</f>
        <v>20</v>
      </c>
      <c r="R3245">
        <f t="shared" si="150"/>
        <v>57</v>
      </c>
      <c r="S32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45" t="str">
        <f>IF(Table58[[#This Row],[GENDER]]="M","Hombre","Mujer")</f>
        <v>Mujer</v>
      </c>
      <c r="U3245" t="str">
        <f>_xlfn.CONCAT(Table58[[#This Row],[STATE]]," ", Table58[[#This Row],[DOMAIN]])</f>
        <v>MI U2</v>
      </c>
      <c r="V3245" s="2">
        <f t="shared" ca="1" si="151"/>
        <v>45915</v>
      </c>
      <c r="W3245" s="3">
        <f t="shared" ca="1" si="152"/>
        <v>45915.408431249998</v>
      </c>
      <c r="X3245">
        <f>ROUND(Table58[[#This Row],[AVGGIFT]],1)</f>
        <v>12.7</v>
      </c>
    </row>
    <row r="3246" spans="1:24" x14ac:dyDescent="0.35">
      <c r="A3246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  <c r="N3246">
        <f>VLOOKUP(Table58[[#This Row],[CONTROLN]],vlookup_table[],2,FALSE)</f>
        <v>1</v>
      </c>
      <c r="O3246">
        <f>VLOOKUP(Table58[[#This Row],[CONTROLN]],vlookup_table[],4,FALSE)</f>
        <v>0</v>
      </c>
      <c r="P3246" t="str">
        <f>VLOOKUP(Table58[[#This Row],[CONTROLN]],vlookup_table[],5,FALSE)</f>
        <v>S2</v>
      </c>
      <c r="Q3246">
        <f>VLOOKUP(Table58[[#This Row],[CONTROLN]],vlookup_table[],7,FALSE)</f>
        <v>23</v>
      </c>
      <c r="R3246" t="str">
        <f t="shared" si="150"/>
        <v/>
      </c>
      <c r="S32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46" t="str">
        <f>IF(Table58[[#This Row],[GENDER]]="M","Hombre","Mujer")</f>
        <v>Hombre</v>
      </c>
      <c r="U3246" t="str">
        <f>_xlfn.CONCAT(Table58[[#This Row],[STATE]]," ", Table58[[#This Row],[DOMAIN]])</f>
        <v>MO S2</v>
      </c>
      <c r="V3246" s="2">
        <f t="shared" ca="1" si="151"/>
        <v>45915</v>
      </c>
      <c r="W3246" s="3">
        <f t="shared" ca="1" si="152"/>
        <v>45915.408431249998</v>
      </c>
      <c r="X3246">
        <f>ROUND(Table58[[#This Row],[AVGGIFT]],1)</f>
        <v>13</v>
      </c>
    </row>
    <row r="3247" spans="1:24" x14ac:dyDescent="0.35">
      <c r="A3247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  <c r="N3247">
        <f>VLOOKUP(Table58[[#This Row],[CONTROLN]],vlookup_table[],2,FALSE)</f>
        <v>0</v>
      </c>
      <c r="O3247">
        <f>VLOOKUP(Table58[[#This Row],[CONTROLN]],vlookup_table[],4,FALSE)</f>
        <v>0</v>
      </c>
      <c r="P3247" t="str">
        <f>VLOOKUP(Table58[[#This Row],[CONTROLN]],vlookup_table[],5,FALSE)</f>
        <v/>
      </c>
      <c r="Q3247">
        <f>VLOOKUP(Table58[[#This Row],[CONTROLN]],vlookup_table[],7,FALSE)</f>
        <v>32</v>
      </c>
      <c r="R3247" t="str">
        <f t="shared" si="150"/>
        <v/>
      </c>
      <c r="S324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247" t="str">
        <f>IF(Table58[[#This Row],[GENDER]]="M","Hombre","Mujer")</f>
        <v>Mujer</v>
      </c>
      <c r="U3247" t="str">
        <f>_xlfn.CONCAT(Table58[[#This Row],[STATE]]," ", Table58[[#This Row],[DOMAIN]])</f>
        <v xml:space="preserve">MO </v>
      </c>
      <c r="V3247" s="2">
        <f t="shared" ca="1" si="151"/>
        <v>45915</v>
      </c>
      <c r="W3247" s="3">
        <f t="shared" ca="1" si="152"/>
        <v>45915.408431249998</v>
      </c>
      <c r="X3247">
        <f>ROUND(Table58[[#This Row],[AVGGIFT]],1)</f>
        <v>10.6</v>
      </c>
    </row>
    <row r="3248" spans="1:24" x14ac:dyDescent="0.35">
      <c r="A3248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  <c r="N3248">
        <f>VLOOKUP(Table58[[#This Row],[CONTROLN]],vlookup_table[],2,FALSE)</f>
        <v>28</v>
      </c>
      <c r="O3248">
        <f>VLOOKUP(Table58[[#This Row],[CONTROLN]],vlookup_table[],4,FALSE)</f>
        <v>0</v>
      </c>
      <c r="P3248" t="str">
        <f>VLOOKUP(Table58[[#This Row],[CONTROLN]],vlookup_table[],5,FALSE)</f>
        <v>R3</v>
      </c>
      <c r="Q3248">
        <f>VLOOKUP(Table58[[#This Row],[CONTROLN]],vlookup_table[],7,FALSE)</f>
        <v>11</v>
      </c>
      <c r="R3248" t="str">
        <f t="shared" si="150"/>
        <v/>
      </c>
      <c r="S32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48" t="str">
        <f>IF(Table58[[#This Row],[GENDER]]="M","Hombre","Mujer")</f>
        <v>Mujer</v>
      </c>
      <c r="U3248" t="str">
        <f>_xlfn.CONCAT(Table58[[#This Row],[STATE]]," ", Table58[[#This Row],[DOMAIN]])</f>
        <v>TX R3</v>
      </c>
      <c r="V3248" s="2">
        <f t="shared" ca="1" si="151"/>
        <v>45915</v>
      </c>
      <c r="W3248" s="3">
        <f t="shared" ca="1" si="152"/>
        <v>45915.408431249998</v>
      </c>
      <c r="X3248">
        <f>ROUND(Table58[[#This Row],[AVGGIFT]],1)</f>
        <v>7.8</v>
      </c>
    </row>
    <row r="3249" spans="1:24" x14ac:dyDescent="0.35">
      <c r="A3249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  <c r="N3249">
        <f>VLOOKUP(Table58[[#This Row],[CONTROLN]],vlookup_table[],2,FALSE)</f>
        <v>0</v>
      </c>
      <c r="O3249">
        <f>VLOOKUP(Table58[[#This Row],[CONTROLN]],vlookup_table[],4,FALSE)</f>
        <v>0</v>
      </c>
      <c r="P3249" t="str">
        <f>VLOOKUP(Table58[[#This Row],[CONTROLN]],vlookup_table[],5,FALSE)</f>
        <v>C2</v>
      </c>
      <c r="Q3249">
        <f>VLOOKUP(Table58[[#This Row],[CONTROLN]],vlookup_table[],7,FALSE)</f>
        <v>10</v>
      </c>
      <c r="R3249" t="str">
        <f t="shared" si="150"/>
        <v/>
      </c>
      <c r="S32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49" t="str">
        <f>IF(Table58[[#This Row],[GENDER]]="M","Hombre","Mujer")</f>
        <v>Mujer</v>
      </c>
      <c r="U3249" t="str">
        <f>_xlfn.CONCAT(Table58[[#This Row],[STATE]]," ", Table58[[#This Row],[DOMAIN]])</f>
        <v>CA C2</v>
      </c>
      <c r="V3249" s="2">
        <f t="shared" ca="1" si="151"/>
        <v>45915</v>
      </c>
      <c r="W3249" s="3">
        <f t="shared" ca="1" si="152"/>
        <v>45915.408431249998</v>
      </c>
      <c r="X3249">
        <f>ROUND(Table58[[#This Row],[AVGGIFT]],1)</f>
        <v>25</v>
      </c>
    </row>
    <row r="3250" spans="1:24" x14ac:dyDescent="0.35">
      <c r="A3250">
        <v>187748</v>
      </c>
      <c r="B3250" t="s">
        <v>13</v>
      </c>
      <c r="C3250" t="s">
        <v>109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  <c r="N3250">
        <f>VLOOKUP(Table58[[#This Row],[CONTROLN]],vlookup_table[],2,FALSE)</f>
        <v>0</v>
      </c>
      <c r="O3250">
        <f>VLOOKUP(Table58[[#This Row],[CONTROLN]],vlookup_table[],4,FALSE)</f>
        <v>0</v>
      </c>
      <c r="P3250" t="str">
        <f>VLOOKUP(Table58[[#This Row],[CONTROLN]],vlookup_table[],5,FALSE)</f>
        <v/>
      </c>
      <c r="Q3250">
        <f>VLOOKUP(Table58[[#This Row],[CONTROLN]],vlookup_table[],7,FALSE)</f>
        <v>7</v>
      </c>
      <c r="R3250" t="str">
        <f t="shared" si="150"/>
        <v/>
      </c>
      <c r="S325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250" t="str">
        <f>IF(Table58[[#This Row],[GENDER]]="M","Hombre","Mujer")</f>
        <v>Mujer</v>
      </c>
      <c r="U3250" t="str">
        <f>_xlfn.CONCAT(Table58[[#This Row],[STATE]]," ", Table58[[#This Row],[DOMAIN]])</f>
        <v xml:space="preserve">FL </v>
      </c>
      <c r="V3250" s="2">
        <f t="shared" ca="1" si="151"/>
        <v>45915</v>
      </c>
      <c r="W3250" s="3">
        <f t="shared" ca="1" si="152"/>
        <v>45915.408431249998</v>
      </c>
      <c r="X3250">
        <f>ROUND(Table58[[#This Row],[AVGGIFT]],1)</f>
        <v>8.4</v>
      </c>
    </row>
    <row r="3251" spans="1:24" x14ac:dyDescent="0.35">
      <c r="A325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  <c r="N3251">
        <f>VLOOKUP(Table58[[#This Row],[CONTROLN]],vlookup_table[],2,FALSE)</f>
        <v>1</v>
      </c>
      <c r="O3251">
        <f>VLOOKUP(Table58[[#This Row],[CONTROLN]],vlookup_table[],4,FALSE)</f>
        <v>2303</v>
      </c>
      <c r="P3251" t="str">
        <f>VLOOKUP(Table58[[#This Row],[CONTROLN]],vlookup_table[],5,FALSE)</f>
        <v>S1</v>
      </c>
      <c r="Q3251">
        <f>VLOOKUP(Table58[[#This Row],[CONTROLN]],vlookup_table[],7,FALSE)</f>
        <v>12</v>
      </c>
      <c r="R3251">
        <f t="shared" si="150"/>
        <v>74</v>
      </c>
      <c r="S32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51" t="str">
        <f>IF(Table58[[#This Row],[GENDER]]="M","Hombre","Mujer")</f>
        <v>Hombre</v>
      </c>
      <c r="U3251" t="str">
        <f>_xlfn.CONCAT(Table58[[#This Row],[STATE]]," ", Table58[[#This Row],[DOMAIN]])</f>
        <v>MI S1</v>
      </c>
      <c r="V3251" s="2">
        <f t="shared" ca="1" si="151"/>
        <v>45915</v>
      </c>
      <c r="W3251" s="3">
        <f t="shared" ca="1" si="152"/>
        <v>45915.408431249998</v>
      </c>
      <c r="X3251">
        <f>ROUND(Table58[[#This Row],[AVGGIFT]],1)</f>
        <v>8</v>
      </c>
    </row>
    <row r="3252" spans="1:24" x14ac:dyDescent="0.35">
      <c r="A3252">
        <v>47276</v>
      </c>
      <c r="B3252" t="s">
        <v>44</v>
      </c>
      <c r="C3252" t="s">
        <v>14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  <c r="N3252">
        <f>VLOOKUP(Table58[[#This Row],[CONTROLN]],vlookup_table[],2,FALSE)</f>
        <v>1</v>
      </c>
      <c r="O3252">
        <f>VLOOKUP(Table58[[#This Row],[CONTROLN]],vlookup_table[],4,FALSE)</f>
        <v>4001</v>
      </c>
      <c r="P3252" t="str">
        <f>VLOOKUP(Table58[[#This Row],[CONTROLN]],vlookup_table[],5,FALSE)</f>
        <v>T2</v>
      </c>
      <c r="Q3252">
        <f>VLOOKUP(Table58[[#This Row],[CONTROLN]],vlookup_table[],7,FALSE)</f>
        <v>6</v>
      </c>
      <c r="R3252">
        <f t="shared" si="150"/>
        <v>57</v>
      </c>
      <c r="S32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52" t="str">
        <f>IF(Table58[[#This Row],[GENDER]]="M","Hombre","Mujer")</f>
        <v>Hombre</v>
      </c>
      <c r="U3252" t="str">
        <f>_xlfn.CONCAT(Table58[[#This Row],[STATE]]," ", Table58[[#This Row],[DOMAIN]])</f>
        <v>AL T2</v>
      </c>
      <c r="V3252" s="2">
        <f t="shared" ca="1" si="151"/>
        <v>45915</v>
      </c>
      <c r="W3252" s="3">
        <f t="shared" ca="1" si="152"/>
        <v>45915.408431249998</v>
      </c>
      <c r="X3252">
        <f>ROUND(Table58[[#This Row],[AVGGIFT]],1)</f>
        <v>7.2</v>
      </c>
    </row>
    <row r="3253" spans="1:24" x14ac:dyDescent="0.35">
      <c r="A3253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  <c r="N3253">
        <f>VLOOKUP(Table58[[#This Row],[CONTROLN]],vlookup_table[],2,FALSE)</f>
        <v>2</v>
      </c>
      <c r="O3253">
        <f>VLOOKUP(Table58[[#This Row],[CONTROLN]],vlookup_table[],4,FALSE)</f>
        <v>4601</v>
      </c>
      <c r="P3253" t="str">
        <f>VLOOKUP(Table58[[#This Row],[CONTROLN]],vlookup_table[],5,FALSE)</f>
        <v>T2</v>
      </c>
      <c r="Q3253">
        <f>VLOOKUP(Table58[[#This Row],[CONTROLN]],vlookup_table[],7,FALSE)</f>
        <v>15</v>
      </c>
      <c r="R3253">
        <f t="shared" si="150"/>
        <v>51</v>
      </c>
      <c r="S32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53" t="str">
        <f>IF(Table58[[#This Row],[GENDER]]="M","Hombre","Mujer")</f>
        <v>Hombre</v>
      </c>
      <c r="U3253" t="str">
        <f>_xlfn.CONCAT(Table58[[#This Row],[STATE]]," ", Table58[[#This Row],[DOMAIN]])</f>
        <v>GA T2</v>
      </c>
      <c r="V3253" s="2">
        <f t="shared" ca="1" si="151"/>
        <v>45915</v>
      </c>
      <c r="W3253" s="3">
        <f t="shared" ca="1" si="152"/>
        <v>45915.408431249998</v>
      </c>
      <c r="X3253">
        <f>ROUND(Table58[[#This Row],[AVGGIFT]],1)</f>
        <v>15</v>
      </c>
    </row>
    <row r="3254" spans="1:24" x14ac:dyDescent="0.35">
      <c r="A3254">
        <v>102579</v>
      </c>
      <c r="B3254" t="s">
        <v>37</v>
      </c>
      <c r="C3254" t="s">
        <v>109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  <c r="N3254">
        <f>VLOOKUP(Table58[[#This Row],[CONTROLN]],vlookup_table[],2,FALSE)</f>
        <v>0</v>
      </c>
      <c r="O3254">
        <f>VLOOKUP(Table58[[#This Row],[CONTROLN]],vlookup_table[],4,FALSE)</f>
        <v>0</v>
      </c>
      <c r="P3254" t="str">
        <f>VLOOKUP(Table58[[#This Row],[CONTROLN]],vlookup_table[],5,FALSE)</f>
        <v>R2</v>
      </c>
      <c r="Q3254">
        <f>VLOOKUP(Table58[[#This Row],[CONTROLN]],vlookup_table[],7,FALSE)</f>
        <v>5</v>
      </c>
      <c r="R3254" t="str">
        <f t="shared" si="150"/>
        <v/>
      </c>
      <c r="S32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54" t="str">
        <f>IF(Table58[[#This Row],[GENDER]]="M","Hombre","Mujer")</f>
        <v>Mujer</v>
      </c>
      <c r="U3254" t="str">
        <f>_xlfn.CONCAT(Table58[[#This Row],[STATE]]," ", Table58[[#This Row],[DOMAIN]])</f>
        <v>MO R2</v>
      </c>
      <c r="V3254" s="2">
        <f t="shared" ca="1" si="151"/>
        <v>45915</v>
      </c>
      <c r="W3254" s="3">
        <f t="shared" ca="1" si="152"/>
        <v>45915.408431249998</v>
      </c>
      <c r="X3254">
        <f>ROUND(Table58[[#This Row],[AVGGIFT]],1)</f>
        <v>5</v>
      </c>
    </row>
    <row r="3255" spans="1:24" x14ac:dyDescent="0.35">
      <c r="A3255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  <c r="N3255">
        <f>VLOOKUP(Table58[[#This Row],[CONTROLN]],vlookup_table[],2,FALSE)</f>
        <v>0</v>
      </c>
      <c r="O3255">
        <f>VLOOKUP(Table58[[#This Row],[CONTROLN]],vlookup_table[],4,FALSE)</f>
        <v>602</v>
      </c>
      <c r="P3255" t="str">
        <f>VLOOKUP(Table58[[#This Row],[CONTROLN]],vlookup_table[],5,FALSE)</f>
        <v>S2</v>
      </c>
      <c r="Q3255">
        <f>VLOOKUP(Table58[[#This Row],[CONTROLN]],vlookup_table[],7,FALSE)</f>
        <v>10</v>
      </c>
      <c r="R3255">
        <f t="shared" si="150"/>
        <v>91</v>
      </c>
      <c r="S32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55" t="str">
        <f>IF(Table58[[#This Row],[GENDER]]="M","Hombre","Mujer")</f>
        <v>Mujer</v>
      </c>
      <c r="U3255" t="str">
        <f>_xlfn.CONCAT(Table58[[#This Row],[STATE]]," ", Table58[[#This Row],[DOMAIN]])</f>
        <v>CA S2</v>
      </c>
      <c r="V3255" s="2">
        <f t="shared" ca="1" si="151"/>
        <v>45915</v>
      </c>
      <c r="W3255" s="3">
        <f t="shared" ca="1" si="152"/>
        <v>45915.408431249998</v>
      </c>
      <c r="X3255">
        <f>ROUND(Table58[[#This Row],[AVGGIFT]],1)</f>
        <v>5.0999999999999996</v>
      </c>
    </row>
    <row r="3256" spans="1:24" x14ac:dyDescent="0.35">
      <c r="A3256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  <c r="N3256">
        <f>VLOOKUP(Table58[[#This Row],[CONTROLN]],vlookup_table[],2,FALSE)</f>
        <v>28</v>
      </c>
      <c r="O3256">
        <f>VLOOKUP(Table58[[#This Row],[CONTROLN]],vlookup_table[],4,FALSE)</f>
        <v>4001</v>
      </c>
      <c r="P3256" t="str">
        <f>VLOOKUP(Table58[[#This Row],[CONTROLN]],vlookup_table[],5,FALSE)</f>
        <v>R3</v>
      </c>
      <c r="Q3256">
        <f>VLOOKUP(Table58[[#This Row],[CONTROLN]],vlookup_table[],7,FALSE)</f>
        <v>5</v>
      </c>
      <c r="R3256">
        <f t="shared" si="150"/>
        <v>57</v>
      </c>
      <c r="S32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56" t="str">
        <f>IF(Table58[[#This Row],[GENDER]]="M","Hombre","Mujer")</f>
        <v>Mujer</v>
      </c>
      <c r="U3256" t="str">
        <f>_xlfn.CONCAT(Table58[[#This Row],[STATE]]," ", Table58[[#This Row],[DOMAIN]])</f>
        <v>IN R3</v>
      </c>
      <c r="V3256" s="2">
        <f t="shared" ca="1" si="151"/>
        <v>45915</v>
      </c>
      <c r="W3256" s="3">
        <f t="shared" ca="1" si="152"/>
        <v>45915.408431249998</v>
      </c>
      <c r="X3256">
        <f>ROUND(Table58[[#This Row],[AVGGIFT]],1)</f>
        <v>5.5</v>
      </c>
    </row>
    <row r="3257" spans="1:24" x14ac:dyDescent="0.35">
      <c r="A3257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  <c r="N3257">
        <f>VLOOKUP(Table58[[#This Row],[CONTROLN]],vlookup_table[],2,FALSE)</f>
        <v>1</v>
      </c>
      <c r="O3257">
        <f>VLOOKUP(Table58[[#This Row],[CONTROLN]],vlookup_table[],4,FALSE)</f>
        <v>1701</v>
      </c>
      <c r="P3257" t="str">
        <f>VLOOKUP(Table58[[#This Row],[CONTROLN]],vlookup_table[],5,FALSE)</f>
        <v>R2</v>
      </c>
      <c r="Q3257">
        <f>VLOOKUP(Table58[[#This Row],[CONTROLN]],vlookup_table[],7,FALSE)</f>
        <v>5</v>
      </c>
      <c r="R3257">
        <f t="shared" si="150"/>
        <v>80</v>
      </c>
      <c r="S32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57" t="str">
        <f>IF(Table58[[#This Row],[GENDER]]="M","Hombre","Mujer")</f>
        <v>Hombre</v>
      </c>
      <c r="U3257" t="str">
        <f>_xlfn.CONCAT(Table58[[#This Row],[STATE]]," ", Table58[[#This Row],[DOMAIN]])</f>
        <v>MN R2</v>
      </c>
      <c r="V3257" s="2">
        <f t="shared" ca="1" si="151"/>
        <v>45915</v>
      </c>
      <c r="W3257" s="3">
        <f t="shared" ca="1" si="152"/>
        <v>45915.408431249998</v>
      </c>
      <c r="X3257">
        <f>ROUND(Table58[[#This Row],[AVGGIFT]],1)</f>
        <v>3.7</v>
      </c>
    </row>
    <row r="3258" spans="1:24" x14ac:dyDescent="0.35">
      <c r="A3258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  <c r="N3258">
        <f>VLOOKUP(Table58[[#This Row],[CONTROLN]],vlookup_table[],2,FALSE)</f>
        <v>1</v>
      </c>
      <c r="O3258">
        <f>VLOOKUP(Table58[[#This Row],[CONTROLN]],vlookup_table[],4,FALSE)</f>
        <v>4201</v>
      </c>
      <c r="P3258" t="str">
        <f>VLOOKUP(Table58[[#This Row],[CONTROLN]],vlookup_table[],5,FALSE)</f>
        <v>U3</v>
      </c>
      <c r="Q3258">
        <f>VLOOKUP(Table58[[#This Row],[CONTROLN]],vlookup_table[],7,FALSE)</f>
        <v>10</v>
      </c>
      <c r="R3258">
        <f t="shared" si="150"/>
        <v>55</v>
      </c>
      <c r="S32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58" t="str">
        <f>IF(Table58[[#This Row],[GENDER]]="M","Hombre","Mujer")</f>
        <v>Hombre</v>
      </c>
      <c r="U3258" t="str">
        <f>_xlfn.CONCAT(Table58[[#This Row],[STATE]]," ", Table58[[#This Row],[DOMAIN]])</f>
        <v>CA U3</v>
      </c>
      <c r="V3258" s="2">
        <f t="shared" ca="1" si="151"/>
        <v>45915</v>
      </c>
      <c r="W3258" s="3">
        <f t="shared" ca="1" si="152"/>
        <v>45915.408431249998</v>
      </c>
      <c r="X3258">
        <f>ROUND(Table58[[#This Row],[AVGGIFT]],1)</f>
        <v>8</v>
      </c>
    </row>
    <row r="3259" spans="1:24" x14ac:dyDescent="0.35">
      <c r="A3259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  <c r="N3259">
        <f>VLOOKUP(Table58[[#This Row],[CONTROLN]],vlookup_table[],2,FALSE)</f>
        <v>1</v>
      </c>
      <c r="O3259">
        <f>VLOOKUP(Table58[[#This Row],[CONTROLN]],vlookup_table[],4,FALSE)</f>
        <v>2001</v>
      </c>
      <c r="P3259" t="str">
        <f>VLOOKUP(Table58[[#This Row],[CONTROLN]],vlookup_table[],5,FALSE)</f>
        <v>C3</v>
      </c>
      <c r="Q3259">
        <f>VLOOKUP(Table58[[#This Row],[CONTROLN]],vlookup_table[],7,FALSE)</f>
        <v>10</v>
      </c>
      <c r="R3259">
        <f t="shared" si="150"/>
        <v>77</v>
      </c>
      <c r="S32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59" t="str">
        <f>IF(Table58[[#This Row],[GENDER]]="M","Hombre","Mujer")</f>
        <v>Hombre</v>
      </c>
      <c r="U3259" t="str">
        <f>_xlfn.CONCAT(Table58[[#This Row],[STATE]]," ", Table58[[#This Row],[DOMAIN]])</f>
        <v>FL C3</v>
      </c>
      <c r="V3259" s="2">
        <f t="shared" ca="1" si="151"/>
        <v>45915</v>
      </c>
      <c r="W3259" s="3">
        <f t="shared" ca="1" si="152"/>
        <v>45915.408431249998</v>
      </c>
      <c r="X3259">
        <f>ROUND(Table58[[#This Row],[AVGGIFT]],1)</f>
        <v>7.6</v>
      </c>
    </row>
    <row r="3260" spans="1:24" x14ac:dyDescent="0.35">
      <c r="A3260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  <c r="N3260">
        <f>VLOOKUP(Table58[[#This Row],[CONTROLN]],vlookup_table[],2,FALSE)</f>
        <v>0</v>
      </c>
      <c r="O3260">
        <f>VLOOKUP(Table58[[#This Row],[CONTROLN]],vlookup_table[],4,FALSE)</f>
        <v>1108</v>
      </c>
      <c r="P3260" t="str">
        <f>VLOOKUP(Table58[[#This Row],[CONTROLN]],vlookup_table[],5,FALSE)</f>
        <v>R2</v>
      </c>
      <c r="Q3260">
        <f>VLOOKUP(Table58[[#This Row],[CONTROLN]],vlookup_table[],7,FALSE)</f>
        <v>10</v>
      </c>
      <c r="R3260">
        <f t="shared" si="150"/>
        <v>85</v>
      </c>
      <c r="S32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60" t="str">
        <f>IF(Table58[[#This Row],[GENDER]]="M","Hombre","Mujer")</f>
        <v>Mujer</v>
      </c>
      <c r="U3260" t="str">
        <f>_xlfn.CONCAT(Table58[[#This Row],[STATE]]," ", Table58[[#This Row],[DOMAIN]])</f>
        <v>WA R2</v>
      </c>
      <c r="V3260" s="2">
        <f t="shared" ca="1" si="151"/>
        <v>45915</v>
      </c>
      <c r="W3260" s="3">
        <f t="shared" ca="1" si="152"/>
        <v>45915.408431249998</v>
      </c>
      <c r="X3260">
        <f>ROUND(Table58[[#This Row],[AVGGIFT]],1)</f>
        <v>9</v>
      </c>
    </row>
    <row r="3261" spans="1:24" x14ac:dyDescent="0.35">
      <c r="A326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  <c r="N3261">
        <f>VLOOKUP(Table58[[#This Row],[CONTROLN]],vlookup_table[],2,FALSE)</f>
        <v>2</v>
      </c>
      <c r="O3261">
        <f>VLOOKUP(Table58[[#This Row],[CONTROLN]],vlookup_table[],4,FALSE)</f>
        <v>2601</v>
      </c>
      <c r="P3261" t="str">
        <f>VLOOKUP(Table58[[#This Row],[CONTROLN]],vlookup_table[],5,FALSE)</f>
        <v>T2</v>
      </c>
      <c r="Q3261">
        <f>VLOOKUP(Table58[[#This Row],[CONTROLN]],vlookup_table[],7,FALSE)</f>
        <v>10</v>
      </c>
      <c r="R3261">
        <f t="shared" si="150"/>
        <v>71</v>
      </c>
      <c r="S32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61" t="str">
        <f>IF(Table58[[#This Row],[GENDER]]="M","Hombre","Mujer")</f>
        <v>Mujer</v>
      </c>
      <c r="U3261" t="str">
        <f>_xlfn.CONCAT(Table58[[#This Row],[STATE]]," ", Table58[[#This Row],[DOMAIN]])</f>
        <v>CA T2</v>
      </c>
      <c r="V3261" s="2">
        <f t="shared" ca="1" si="151"/>
        <v>45915</v>
      </c>
      <c r="W3261" s="3">
        <f t="shared" ca="1" si="152"/>
        <v>45915.408431249998</v>
      </c>
      <c r="X3261">
        <f>ROUND(Table58[[#This Row],[AVGGIFT]],1)</f>
        <v>12.3</v>
      </c>
    </row>
    <row r="3262" spans="1:24" x14ac:dyDescent="0.35">
      <c r="A3262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  <c r="N3262">
        <f>VLOOKUP(Table58[[#This Row],[CONTROLN]],vlookup_table[],2,FALSE)</f>
        <v>0</v>
      </c>
      <c r="O3262">
        <f>VLOOKUP(Table58[[#This Row],[CONTROLN]],vlookup_table[],4,FALSE)</f>
        <v>0</v>
      </c>
      <c r="P3262" t="str">
        <f>VLOOKUP(Table58[[#This Row],[CONTROLN]],vlookup_table[],5,FALSE)</f>
        <v>C2</v>
      </c>
      <c r="Q3262">
        <f>VLOOKUP(Table58[[#This Row],[CONTROLN]],vlookup_table[],7,FALSE)</f>
        <v>10</v>
      </c>
      <c r="R3262" t="str">
        <f t="shared" si="150"/>
        <v/>
      </c>
      <c r="S32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62" t="str">
        <f>IF(Table58[[#This Row],[GENDER]]="M","Hombre","Mujer")</f>
        <v>Hombre</v>
      </c>
      <c r="U3262" t="str">
        <f>_xlfn.CONCAT(Table58[[#This Row],[STATE]]," ", Table58[[#This Row],[DOMAIN]])</f>
        <v>NM C2</v>
      </c>
      <c r="V3262" s="2">
        <f t="shared" ca="1" si="151"/>
        <v>45915</v>
      </c>
      <c r="W3262" s="3">
        <f t="shared" ca="1" si="152"/>
        <v>45915.408431249998</v>
      </c>
      <c r="X3262">
        <f>ROUND(Table58[[#This Row],[AVGGIFT]],1)</f>
        <v>8</v>
      </c>
    </row>
    <row r="3263" spans="1:24" x14ac:dyDescent="0.35">
      <c r="A3263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  <c r="N3263">
        <f>VLOOKUP(Table58[[#This Row],[CONTROLN]],vlookup_table[],2,FALSE)</f>
        <v>0</v>
      </c>
      <c r="O3263">
        <f>VLOOKUP(Table58[[#This Row],[CONTROLN]],vlookup_table[],4,FALSE)</f>
        <v>5308</v>
      </c>
      <c r="P3263" t="str">
        <f>VLOOKUP(Table58[[#This Row],[CONTROLN]],vlookup_table[],5,FALSE)</f>
        <v>T1</v>
      </c>
      <c r="Q3263">
        <f>VLOOKUP(Table58[[#This Row],[CONTROLN]],vlookup_table[],7,FALSE)</f>
        <v>36</v>
      </c>
      <c r="R3263">
        <f t="shared" si="150"/>
        <v>43</v>
      </c>
      <c r="S32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63" t="str">
        <f>IF(Table58[[#This Row],[GENDER]]="M","Hombre","Mujer")</f>
        <v>Hombre</v>
      </c>
      <c r="U3263" t="str">
        <f>_xlfn.CONCAT(Table58[[#This Row],[STATE]]," ", Table58[[#This Row],[DOMAIN]])</f>
        <v>KY T1</v>
      </c>
      <c r="V3263" s="2">
        <f t="shared" ca="1" si="151"/>
        <v>45915</v>
      </c>
      <c r="W3263" s="3">
        <f t="shared" ca="1" si="152"/>
        <v>45915.408431249998</v>
      </c>
      <c r="X3263">
        <f>ROUND(Table58[[#This Row],[AVGGIFT]],1)</f>
        <v>23.7</v>
      </c>
    </row>
    <row r="3264" spans="1:24" x14ac:dyDescent="0.35">
      <c r="A3264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  <c r="N3264">
        <f>VLOOKUP(Table58[[#This Row],[CONTROLN]],vlookup_table[],2,FALSE)</f>
        <v>0</v>
      </c>
      <c r="O3264">
        <f>VLOOKUP(Table58[[#This Row],[CONTROLN]],vlookup_table[],4,FALSE)</f>
        <v>3601</v>
      </c>
      <c r="P3264" t="str">
        <f>VLOOKUP(Table58[[#This Row],[CONTROLN]],vlookup_table[],5,FALSE)</f>
        <v>S2</v>
      </c>
      <c r="Q3264">
        <f>VLOOKUP(Table58[[#This Row],[CONTROLN]],vlookup_table[],7,FALSE)</f>
        <v>5</v>
      </c>
      <c r="R3264">
        <f t="shared" si="150"/>
        <v>61</v>
      </c>
      <c r="S32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64" t="str">
        <f>IF(Table58[[#This Row],[GENDER]]="M","Hombre","Mujer")</f>
        <v>Mujer</v>
      </c>
      <c r="U3264" t="str">
        <f>_xlfn.CONCAT(Table58[[#This Row],[STATE]]," ", Table58[[#This Row],[DOMAIN]])</f>
        <v>CA S2</v>
      </c>
      <c r="V3264" s="2">
        <f t="shared" ca="1" si="151"/>
        <v>45915</v>
      </c>
      <c r="W3264" s="3">
        <f t="shared" ca="1" si="152"/>
        <v>45915.408431249998</v>
      </c>
      <c r="X3264">
        <f>ROUND(Table58[[#This Row],[AVGGIFT]],1)</f>
        <v>5.8</v>
      </c>
    </row>
    <row r="3265" spans="1:24" x14ac:dyDescent="0.35">
      <c r="A3265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  <c r="N3265">
        <f>VLOOKUP(Table58[[#This Row],[CONTROLN]],vlookup_table[],2,FALSE)</f>
        <v>1</v>
      </c>
      <c r="O3265">
        <f>VLOOKUP(Table58[[#This Row],[CONTROLN]],vlookup_table[],4,FALSE)</f>
        <v>2212</v>
      </c>
      <c r="P3265" t="str">
        <f>VLOOKUP(Table58[[#This Row],[CONTROLN]],vlookup_table[],5,FALSE)</f>
        <v>T3</v>
      </c>
      <c r="Q3265">
        <f>VLOOKUP(Table58[[#This Row],[CONTROLN]],vlookup_table[],7,FALSE)</f>
        <v>5</v>
      </c>
      <c r="R3265">
        <f t="shared" si="150"/>
        <v>74</v>
      </c>
      <c r="S32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65" t="str">
        <f>IF(Table58[[#This Row],[GENDER]]="M","Hombre","Mujer")</f>
        <v>Hombre</v>
      </c>
      <c r="U3265" t="str">
        <f>_xlfn.CONCAT(Table58[[#This Row],[STATE]]," ", Table58[[#This Row],[DOMAIN]])</f>
        <v>AR T3</v>
      </c>
      <c r="V3265" s="2">
        <f t="shared" ca="1" si="151"/>
        <v>45915</v>
      </c>
      <c r="W3265" s="3">
        <f t="shared" ca="1" si="152"/>
        <v>45915.408431249998</v>
      </c>
      <c r="X3265">
        <f>ROUND(Table58[[#This Row],[AVGGIFT]],1)</f>
        <v>3.6</v>
      </c>
    </row>
    <row r="3266" spans="1:24" x14ac:dyDescent="0.35">
      <c r="A3266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  <c r="N3266">
        <f>VLOOKUP(Table58[[#This Row],[CONTROLN]],vlookup_table[],2,FALSE)</f>
        <v>0</v>
      </c>
      <c r="O3266">
        <f>VLOOKUP(Table58[[#This Row],[CONTROLN]],vlookup_table[],4,FALSE)</f>
        <v>5412</v>
      </c>
      <c r="P3266" t="str">
        <f>VLOOKUP(Table58[[#This Row],[CONTROLN]],vlookup_table[],5,FALSE)</f>
        <v>T2</v>
      </c>
      <c r="Q3266">
        <f>VLOOKUP(Table58[[#This Row],[CONTROLN]],vlookup_table[],7,FALSE)</f>
        <v>50</v>
      </c>
      <c r="R3266">
        <f t="shared" ref="R3266:R3329" si="153">IF(OR(O3266="",O3266=0),"",(1997-(1900+INT(O3266/100)))-IF(MOD(O3266,100)&gt;6,1,0))</f>
        <v>42</v>
      </c>
      <c r="S32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66" t="str">
        <f>IF(Table58[[#This Row],[GENDER]]="M","Hombre","Mujer")</f>
        <v>Hombre</v>
      </c>
      <c r="U3266" t="str">
        <f>_xlfn.CONCAT(Table58[[#This Row],[STATE]]," ", Table58[[#This Row],[DOMAIN]])</f>
        <v>MI T2</v>
      </c>
      <c r="V3266" s="2">
        <f t="shared" ref="V3266:V3329" ca="1" si="154">TODAY()</f>
        <v>45915</v>
      </c>
      <c r="W3266" s="3">
        <f t="shared" ref="W3266:W3329" ca="1" si="155">NOW()</f>
        <v>45915.408431249998</v>
      </c>
      <c r="X3266">
        <f>ROUND(Table58[[#This Row],[AVGGIFT]],1)</f>
        <v>21</v>
      </c>
    </row>
    <row r="3267" spans="1:24" x14ac:dyDescent="0.35">
      <c r="A3267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  <c r="N3267">
        <f>VLOOKUP(Table58[[#This Row],[CONTROLN]],vlookup_table[],2,FALSE)</f>
        <v>1</v>
      </c>
      <c r="O3267">
        <f>VLOOKUP(Table58[[#This Row],[CONTROLN]],vlookup_table[],4,FALSE)</f>
        <v>1801</v>
      </c>
      <c r="P3267" t="str">
        <f>VLOOKUP(Table58[[#This Row],[CONTROLN]],vlookup_table[],5,FALSE)</f>
        <v>C2</v>
      </c>
      <c r="Q3267">
        <f>VLOOKUP(Table58[[#This Row],[CONTROLN]],vlookup_table[],7,FALSE)</f>
        <v>12</v>
      </c>
      <c r="R3267">
        <f t="shared" si="153"/>
        <v>79</v>
      </c>
      <c r="S32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67" t="str">
        <f>IF(Table58[[#This Row],[GENDER]]="M","Hombre","Mujer")</f>
        <v>Hombre</v>
      </c>
      <c r="U3267" t="str">
        <f>_xlfn.CONCAT(Table58[[#This Row],[STATE]]," ", Table58[[#This Row],[DOMAIN]])</f>
        <v>FL C2</v>
      </c>
      <c r="V3267" s="2">
        <f t="shared" ca="1" si="154"/>
        <v>45915</v>
      </c>
      <c r="W3267" s="3">
        <f t="shared" ca="1" si="155"/>
        <v>45915.408431249998</v>
      </c>
      <c r="X3267">
        <f>ROUND(Table58[[#This Row],[AVGGIFT]],1)</f>
        <v>9.6999999999999993</v>
      </c>
    </row>
    <row r="3268" spans="1:24" x14ac:dyDescent="0.35">
      <c r="A3268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  <c r="N3268">
        <f>VLOOKUP(Table58[[#This Row],[CONTROLN]],vlookup_table[],2,FALSE)</f>
        <v>0</v>
      </c>
      <c r="O3268">
        <f>VLOOKUP(Table58[[#This Row],[CONTROLN]],vlookup_table[],4,FALSE)</f>
        <v>7101</v>
      </c>
      <c r="P3268" t="str">
        <f>VLOOKUP(Table58[[#This Row],[CONTROLN]],vlookup_table[],5,FALSE)</f>
        <v>R1</v>
      </c>
      <c r="Q3268">
        <f>VLOOKUP(Table58[[#This Row],[CONTROLN]],vlookup_table[],7,FALSE)</f>
        <v>15</v>
      </c>
      <c r="R3268">
        <f t="shared" si="153"/>
        <v>26</v>
      </c>
      <c r="S32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68" t="str">
        <f>IF(Table58[[#This Row],[GENDER]]="M","Hombre","Mujer")</f>
        <v>Mujer</v>
      </c>
      <c r="U3268" t="str">
        <f>_xlfn.CONCAT(Table58[[#This Row],[STATE]]," ", Table58[[#This Row],[DOMAIN]])</f>
        <v>MO R1</v>
      </c>
      <c r="V3268" s="2">
        <f t="shared" ca="1" si="154"/>
        <v>45915</v>
      </c>
      <c r="W3268" s="3">
        <f t="shared" ca="1" si="155"/>
        <v>45915.408431249998</v>
      </c>
      <c r="X3268">
        <f>ROUND(Table58[[#This Row],[AVGGIFT]],1)</f>
        <v>12.5</v>
      </c>
    </row>
    <row r="3269" spans="1:24" x14ac:dyDescent="0.35">
      <c r="A3269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  <c r="N3269">
        <f>VLOOKUP(Table58[[#This Row],[CONTROLN]],vlookup_table[],2,FALSE)</f>
        <v>28</v>
      </c>
      <c r="O3269">
        <f>VLOOKUP(Table58[[#This Row],[CONTROLN]],vlookup_table[],4,FALSE)</f>
        <v>4608</v>
      </c>
      <c r="P3269" t="str">
        <f>VLOOKUP(Table58[[#This Row],[CONTROLN]],vlookup_table[],5,FALSE)</f>
        <v>S1</v>
      </c>
      <c r="Q3269">
        <f>VLOOKUP(Table58[[#This Row],[CONTROLN]],vlookup_table[],7,FALSE)</f>
        <v>35</v>
      </c>
      <c r="R3269">
        <f t="shared" si="153"/>
        <v>50</v>
      </c>
      <c r="S32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69" t="str">
        <f>IF(Table58[[#This Row],[GENDER]]="M","Hombre","Mujer")</f>
        <v>Mujer</v>
      </c>
      <c r="U3269" t="str">
        <f>_xlfn.CONCAT(Table58[[#This Row],[STATE]]," ", Table58[[#This Row],[DOMAIN]])</f>
        <v>KS S1</v>
      </c>
      <c r="V3269" s="2">
        <f t="shared" ca="1" si="154"/>
        <v>45915</v>
      </c>
      <c r="W3269" s="3">
        <f t="shared" ca="1" si="155"/>
        <v>45915.408431249998</v>
      </c>
      <c r="X3269">
        <f>ROUND(Table58[[#This Row],[AVGGIFT]],1)</f>
        <v>23.3</v>
      </c>
    </row>
    <row r="3270" spans="1:24" x14ac:dyDescent="0.35">
      <c r="A3270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  <c r="N3270">
        <f>VLOOKUP(Table58[[#This Row],[CONTROLN]],vlookup_table[],2,FALSE)</f>
        <v>0</v>
      </c>
      <c r="O3270">
        <f>VLOOKUP(Table58[[#This Row],[CONTROLN]],vlookup_table[],4,FALSE)</f>
        <v>4501</v>
      </c>
      <c r="P3270" t="str">
        <f>VLOOKUP(Table58[[#This Row],[CONTROLN]],vlookup_table[],5,FALSE)</f>
        <v>S1</v>
      </c>
      <c r="Q3270">
        <f>VLOOKUP(Table58[[#This Row],[CONTROLN]],vlookup_table[],7,FALSE)</f>
        <v>19</v>
      </c>
      <c r="R3270">
        <f t="shared" si="153"/>
        <v>52</v>
      </c>
      <c r="S32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70" t="str">
        <f>IF(Table58[[#This Row],[GENDER]]="M","Hombre","Mujer")</f>
        <v>Mujer</v>
      </c>
      <c r="U3270" t="str">
        <f>_xlfn.CONCAT(Table58[[#This Row],[STATE]]," ", Table58[[#This Row],[DOMAIN]])</f>
        <v>MN S1</v>
      </c>
      <c r="V3270" s="2">
        <f t="shared" ca="1" si="154"/>
        <v>45915</v>
      </c>
      <c r="W3270" s="3">
        <f t="shared" ca="1" si="155"/>
        <v>45915.408431249998</v>
      </c>
      <c r="X3270">
        <f>ROUND(Table58[[#This Row],[AVGGIFT]],1)</f>
        <v>9</v>
      </c>
    </row>
    <row r="3271" spans="1:24" x14ac:dyDescent="0.35">
      <c r="A327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  <c r="N3271">
        <f>VLOOKUP(Table58[[#This Row],[CONTROLN]],vlookup_table[],2,FALSE)</f>
        <v>2</v>
      </c>
      <c r="O3271">
        <f>VLOOKUP(Table58[[#This Row],[CONTROLN]],vlookup_table[],4,FALSE)</f>
        <v>2601</v>
      </c>
      <c r="P3271" t="str">
        <f>VLOOKUP(Table58[[#This Row],[CONTROLN]],vlookup_table[],5,FALSE)</f>
        <v>C3</v>
      </c>
      <c r="Q3271">
        <f>VLOOKUP(Table58[[#This Row],[CONTROLN]],vlookup_table[],7,FALSE)</f>
        <v>10</v>
      </c>
      <c r="R3271">
        <f t="shared" si="153"/>
        <v>71</v>
      </c>
      <c r="S32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71" t="str">
        <f>IF(Table58[[#This Row],[GENDER]]="M","Hombre","Mujer")</f>
        <v>Mujer</v>
      </c>
      <c r="U3271" t="str">
        <f>_xlfn.CONCAT(Table58[[#This Row],[STATE]]," ", Table58[[#This Row],[DOMAIN]])</f>
        <v>CA C3</v>
      </c>
      <c r="V3271" s="2">
        <f t="shared" ca="1" si="154"/>
        <v>45915</v>
      </c>
      <c r="W3271" s="3">
        <f t="shared" ca="1" si="155"/>
        <v>45915.408431249998</v>
      </c>
      <c r="X3271">
        <f>ROUND(Table58[[#This Row],[AVGGIFT]],1)</f>
        <v>6.2</v>
      </c>
    </row>
    <row r="3272" spans="1:24" x14ac:dyDescent="0.35">
      <c r="A3272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  <c r="N3272">
        <f>VLOOKUP(Table58[[#This Row],[CONTROLN]],vlookup_table[],2,FALSE)</f>
        <v>0</v>
      </c>
      <c r="O3272">
        <f>VLOOKUP(Table58[[#This Row],[CONTROLN]],vlookup_table[],4,FALSE)</f>
        <v>4001</v>
      </c>
      <c r="P3272" t="str">
        <f>VLOOKUP(Table58[[#This Row],[CONTROLN]],vlookup_table[],5,FALSE)</f>
        <v>U1</v>
      </c>
      <c r="Q3272">
        <f>VLOOKUP(Table58[[#This Row],[CONTROLN]],vlookup_table[],7,FALSE)</f>
        <v>35</v>
      </c>
      <c r="R3272">
        <f t="shared" si="153"/>
        <v>57</v>
      </c>
      <c r="S32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72" t="str">
        <f>IF(Table58[[#This Row],[GENDER]]="M","Hombre","Mujer")</f>
        <v>Mujer</v>
      </c>
      <c r="U3272" t="str">
        <f>_xlfn.CONCAT(Table58[[#This Row],[STATE]]," ", Table58[[#This Row],[DOMAIN]])</f>
        <v>CA U1</v>
      </c>
      <c r="V3272" s="2">
        <f t="shared" ca="1" si="154"/>
        <v>45915</v>
      </c>
      <c r="W3272" s="3">
        <f t="shared" ca="1" si="155"/>
        <v>45915.408431249998</v>
      </c>
      <c r="X3272">
        <f>ROUND(Table58[[#This Row],[AVGGIFT]],1)</f>
        <v>15.4</v>
      </c>
    </row>
    <row r="3273" spans="1:24" x14ac:dyDescent="0.35">
      <c r="A3273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  <c r="N3273">
        <f>VLOOKUP(Table58[[#This Row],[CONTROLN]],vlookup_table[],2,FALSE)</f>
        <v>1002</v>
      </c>
      <c r="O3273">
        <f>VLOOKUP(Table58[[#This Row],[CONTROLN]],vlookup_table[],4,FALSE)</f>
        <v>0</v>
      </c>
      <c r="P3273" t="str">
        <f>VLOOKUP(Table58[[#This Row],[CONTROLN]],vlookup_table[],5,FALSE)</f>
        <v>R2</v>
      </c>
      <c r="Q3273">
        <f>VLOOKUP(Table58[[#This Row],[CONTROLN]],vlookup_table[],7,FALSE)</f>
        <v>15</v>
      </c>
      <c r="R3273" t="str">
        <f t="shared" si="153"/>
        <v/>
      </c>
      <c r="S32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73" t="str">
        <f>IF(Table58[[#This Row],[GENDER]]="M","Hombre","Mujer")</f>
        <v>Hombre</v>
      </c>
      <c r="U3273" t="str">
        <f>_xlfn.CONCAT(Table58[[#This Row],[STATE]]," ", Table58[[#This Row],[DOMAIN]])</f>
        <v>ID R2</v>
      </c>
      <c r="V3273" s="2">
        <f t="shared" ca="1" si="154"/>
        <v>45915</v>
      </c>
      <c r="W3273" s="3">
        <f t="shared" ca="1" si="155"/>
        <v>45915.408431249998</v>
      </c>
      <c r="X3273">
        <f>ROUND(Table58[[#This Row],[AVGGIFT]],1)</f>
        <v>10.8</v>
      </c>
    </row>
    <row r="3274" spans="1:24" x14ac:dyDescent="0.35">
      <c r="A3274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  <c r="N3274">
        <f>VLOOKUP(Table58[[#This Row],[CONTROLN]],vlookup_table[],2,FALSE)</f>
        <v>0</v>
      </c>
      <c r="O3274">
        <f>VLOOKUP(Table58[[#This Row],[CONTROLN]],vlookup_table[],4,FALSE)</f>
        <v>0</v>
      </c>
      <c r="P3274" t="str">
        <f>VLOOKUP(Table58[[#This Row],[CONTROLN]],vlookup_table[],5,FALSE)</f>
        <v>R3</v>
      </c>
      <c r="Q3274">
        <f>VLOOKUP(Table58[[#This Row],[CONTROLN]],vlookup_table[],7,FALSE)</f>
        <v>10</v>
      </c>
      <c r="R3274" t="str">
        <f t="shared" si="153"/>
        <v/>
      </c>
      <c r="S32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74" t="str">
        <f>IF(Table58[[#This Row],[GENDER]]="M","Hombre","Mujer")</f>
        <v>Mujer</v>
      </c>
      <c r="U3274" t="str">
        <f>_xlfn.CONCAT(Table58[[#This Row],[STATE]]," ", Table58[[#This Row],[DOMAIN]])</f>
        <v>KY R3</v>
      </c>
      <c r="V3274" s="2">
        <f t="shared" ca="1" si="154"/>
        <v>45915</v>
      </c>
      <c r="W3274" s="3">
        <f t="shared" ca="1" si="155"/>
        <v>45915.408431249998</v>
      </c>
      <c r="X3274">
        <f>ROUND(Table58[[#This Row],[AVGGIFT]],1)</f>
        <v>15</v>
      </c>
    </row>
    <row r="3275" spans="1:24" x14ac:dyDescent="0.35">
      <c r="A3275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  <c r="N3275">
        <f>VLOOKUP(Table58[[#This Row],[CONTROLN]],vlookup_table[],2,FALSE)</f>
        <v>0</v>
      </c>
      <c r="O3275">
        <f>VLOOKUP(Table58[[#This Row],[CONTROLN]],vlookup_table[],4,FALSE)</f>
        <v>1001</v>
      </c>
      <c r="P3275" t="str">
        <f>VLOOKUP(Table58[[#This Row],[CONTROLN]],vlookup_table[],5,FALSE)</f>
        <v/>
      </c>
      <c r="Q3275">
        <f>VLOOKUP(Table58[[#This Row],[CONTROLN]],vlookup_table[],7,FALSE)</f>
        <v>10</v>
      </c>
      <c r="R3275">
        <f t="shared" si="153"/>
        <v>87</v>
      </c>
      <c r="S327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275" t="str">
        <f>IF(Table58[[#This Row],[GENDER]]="M","Hombre","Mujer")</f>
        <v>Mujer</v>
      </c>
      <c r="U3275" t="str">
        <f>_xlfn.CONCAT(Table58[[#This Row],[STATE]]," ", Table58[[#This Row],[DOMAIN]])</f>
        <v xml:space="preserve">CA </v>
      </c>
      <c r="V3275" s="2">
        <f t="shared" ca="1" si="154"/>
        <v>45915</v>
      </c>
      <c r="W3275" s="3">
        <f t="shared" ca="1" si="155"/>
        <v>45915.408431249998</v>
      </c>
      <c r="X3275">
        <f>ROUND(Table58[[#This Row],[AVGGIFT]],1)</f>
        <v>8.3000000000000007</v>
      </c>
    </row>
    <row r="3276" spans="1:24" x14ac:dyDescent="0.35">
      <c r="A3276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  <c r="N3276">
        <f>VLOOKUP(Table58[[#This Row],[CONTROLN]],vlookup_table[],2,FALSE)</f>
        <v>28</v>
      </c>
      <c r="O3276">
        <f>VLOOKUP(Table58[[#This Row],[CONTROLN]],vlookup_table[],4,FALSE)</f>
        <v>4301</v>
      </c>
      <c r="P3276" t="str">
        <f>VLOOKUP(Table58[[#This Row],[CONTROLN]],vlookup_table[],5,FALSE)</f>
        <v>U2</v>
      </c>
      <c r="Q3276">
        <f>VLOOKUP(Table58[[#This Row],[CONTROLN]],vlookup_table[],7,FALSE)</f>
        <v>14</v>
      </c>
      <c r="R3276">
        <f t="shared" si="153"/>
        <v>54</v>
      </c>
      <c r="S32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76" t="str">
        <f>IF(Table58[[#This Row],[GENDER]]="M","Hombre","Mujer")</f>
        <v>Mujer</v>
      </c>
      <c r="U3276" t="str">
        <f>_xlfn.CONCAT(Table58[[#This Row],[STATE]]," ", Table58[[#This Row],[DOMAIN]])</f>
        <v>MI U2</v>
      </c>
      <c r="V3276" s="2">
        <f t="shared" ca="1" si="154"/>
        <v>45915</v>
      </c>
      <c r="W3276" s="3">
        <f t="shared" ca="1" si="155"/>
        <v>45915.408431249998</v>
      </c>
      <c r="X3276">
        <f>ROUND(Table58[[#This Row],[AVGGIFT]],1)</f>
        <v>12.4</v>
      </c>
    </row>
    <row r="3277" spans="1:24" x14ac:dyDescent="0.35">
      <c r="A3277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  <c r="N3277">
        <f>VLOOKUP(Table58[[#This Row],[CONTROLN]],vlookup_table[],2,FALSE)</f>
        <v>1</v>
      </c>
      <c r="O3277">
        <f>VLOOKUP(Table58[[#This Row],[CONTROLN]],vlookup_table[],4,FALSE)</f>
        <v>6001</v>
      </c>
      <c r="P3277" t="str">
        <f>VLOOKUP(Table58[[#This Row],[CONTROLN]],vlookup_table[],5,FALSE)</f>
        <v>U1</v>
      </c>
      <c r="Q3277">
        <f>VLOOKUP(Table58[[#This Row],[CONTROLN]],vlookup_table[],7,FALSE)</f>
        <v>30</v>
      </c>
      <c r="R3277">
        <f t="shared" si="153"/>
        <v>37</v>
      </c>
      <c r="S32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77" t="str">
        <f>IF(Table58[[#This Row],[GENDER]]="M","Hombre","Mujer")</f>
        <v>Hombre</v>
      </c>
      <c r="U3277" t="str">
        <f>_xlfn.CONCAT(Table58[[#This Row],[STATE]]," ", Table58[[#This Row],[DOMAIN]])</f>
        <v>CA U1</v>
      </c>
      <c r="V3277" s="2">
        <f t="shared" ca="1" si="154"/>
        <v>45915</v>
      </c>
      <c r="W3277" s="3">
        <f t="shared" ca="1" si="155"/>
        <v>45915.408431249998</v>
      </c>
      <c r="X3277">
        <f>ROUND(Table58[[#This Row],[AVGGIFT]],1)</f>
        <v>25</v>
      </c>
    </row>
    <row r="3278" spans="1:24" x14ac:dyDescent="0.35">
      <c r="A3278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  <c r="N3278">
        <f>VLOOKUP(Table58[[#This Row],[CONTROLN]],vlookup_table[],2,FALSE)</f>
        <v>28</v>
      </c>
      <c r="O3278">
        <f>VLOOKUP(Table58[[#This Row],[CONTROLN]],vlookup_table[],4,FALSE)</f>
        <v>6011</v>
      </c>
      <c r="P3278" t="str">
        <f>VLOOKUP(Table58[[#This Row],[CONTROLN]],vlookup_table[],5,FALSE)</f>
        <v>C3</v>
      </c>
      <c r="Q3278">
        <f>VLOOKUP(Table58[[#This Row],[CONTROLN]],vlookup_table[],7,FALSE)</f>
        <v>15</v>
      </c>
      <c r="R3278">
        <f t="shared" si="153"/>
        <v>36</v>
      </c>
      <c r="S32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78" t="str">
        <f>IF(Table58[[#This Row],[GENDER]]="M","Hombre","Mujer")</f>
        <v>Mujer</v>
      </c>
      <c r="U3278" t="str">
        <f>_xlfn.CONCAT(Table58[[#This Row],[STATE]]," ", Table58[[#This Row],[DOMAIN]])</f>
        <v>OR C3</v>
      </c>
      <c r="V3278" s="2">
        <f t="shared" ca="1" si="154"/>
        <v>45915</v>
      </c>
      <c r="W3278" s="3">
        <f t="shared" ca="1" si="155"/>
        <v>45915.408431249998</v>
      </c>
      <c r="X3278">
        <f>ROUND(Table58[[#This Row],[AVGGIFT]],1)</f>
        <v>9.4</v>
      </c>
    </row>
    <row r="3279" spans="1:24" x14ac:dyDescent="0.35">
      <c r="A3279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  <c r="N3279">
        <f>VLOOKUP(Table58[[#This Row],[CONTROLN]],vlookup_table[],2,FALSE)</f>
        <v>28</v>
      </c>
      <c r="O3279">
        <f>VLOOKUP(Table58[[#This Row],[CONTROLN]],vlookup_table[],4,FALSE)</f>
        <v>403</v>
      </c>
      <c r="P3279" t="str">
        <f>VLOOKUP(Table58[[#This Row],[CONTROLN]],vlookup_table[],5,FALSE)</f>
        <v>S1</v>
      </c>
      <c r="Q3279">
        <f>VLOOKUP(Table58[[#This Row],[CONTROLN]],vlookup_table[],7,FALSE)</f>
        <v>15</v>
      </c>
      <c r="R3279">
        <f t="shared" si="153"/>
        <v>93</v>
      </c>
      <c r="S32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79" t="str">
        <f>IF(Table58[[#This Row],[GENDER]]="M","Hombre","Mujer")</f>
        <v>Mujer</v>
      </c>
      <c r="U3279" t="str">
        <f>_xlfn.CONCAT(Table58[[#This Row],[STATE]]," ", Table58[[#This Row],[DOMAIN]])</f>
        <v>WI S1</v>
      </c>
      <c r="V3279" s="2">
        <f t="shared" ca="1" si="154"/>
        <v>45915</v>
      </c>
      <c r="W3279" s="3">
        <f t="shared" ca="1" si="155"/>
        <v>45915.408431249998</v>
      </c>
      <c r="X3279">
        <f>ROUND(Table58[[#This Row],[AVGGIFT]],1)</f>
        <v>15</v>
      </c>
    </row>
    <row r="3280" spans="1:24" x14ac:dyDescent="0.35">
      <c r="A3280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  <c r="N3280">
        <f>VLOOKUP(Table58[[#This Row],[CONTROLN]],vlookup_table[],2,FALSE)</f>
        <v>0</v>
      </c>
      <c r="O3280">
        <f>VLOOKUP(Table58[[#This Row],[CONTROLN]],vlookup_table[],4,FALSE)</f>
        <v>0</v>
      </c>
      <c r="P3280" t="str">
        <f>VLOOKUP(Table58[[#This Row],[CONTROLN]],vlookup_table[],5,FALSE)</f>
        <v>U4</v>
      </c>
      <c r="Q3280">
        <f>VLOOKUP(Table58[[#This Row],[CONTROLN]],vlookup_table[],7,FALSE)</f>
        <v>5</v>
      </c>
      <c r="R3280" t="str">
        <f t="shared" si="153"/>
        <v/>
      </c>
      <c r="S32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80" t="str">
        <f>IF(Table58[[#This Row],[GENDER]]="M","Hombre","Mujer")</f>
        <v>Mujer</v>
      </c>
      <c r="U3280" t="str">
        <f>_xlfn.CONCAT(Table58[[#This Row],[STATE]]," ", Table58[[#This Row],[DOMAIN]])</f>
        <v>KY U4</v>
      </c>
      <c r="V3280" s="2">
        <f t="shared" ca="1" si="154"/>
        <v>45915</v>
      </c>
      <c r="W3280" s="3">
        <f t="shared" ca="1" si="155"/>
        <v>45915.408431249998</v>
      </c>
      <c r="X3280">
        <f>ROUND(Table58[[#This Row],[AVGGIFT]],1)</f>
        <v>3.6</v>
      </c>
    </row>
    <row r="3281" spans="1:24" x14ac:dyDescent="0.35">
      <c r="A328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  <c r="N3281">
        <f>VLOOKUP(Table58[[#This Row],[CONTROLN]],vlookup_table[],2,FALSE)</f>
        <v>1</v>
      </c>
      <c r="O3281">
        <f>VLOOKUP(Table58[[#This Row],[CONTROLN]],vlookup_table[],4,FALSE)</f>
        <v>5002</v>
      </c>
      <c r="P3281" t="str">
        <f>VLOOKUP(Table58[[#This Row],[CONTROLN]],vlookup_table[],5,FALSE)</f>
        <v>T2</v>
      </c>
      <c r="Q3281">
        <f>VLOOKUP(Table58[[#This Row],[CONTROLN]],vlookup_table[],7,FALSE)</f>
        <v>13</v>
      </c>
      <c r="R3281">
        <f t="shared" si="153"/>
        <v>47</v>
      </c>
      <c r="S32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81" t="str">
        <f>IF(Table58[[#This Row],[GENDER]]="M","Hombre","Mujer")</f>
        <v>Hombre</v>
      </c>
      <c r="U3281" t="str">
        <f>_xlfn.CONCAT(Table58[[#This Row],[STATE]]," ", Table58[[#This Row],[DOMAIN]])</f>
        <v>MI T2</v>
      </c>
      <c r="V3281" s="2">
        <f t="shared" ca="1" si="154"/>
        <v>45915</v>
      </c>
      <c r="W3281" s="3">
        <f t="shared" ca="1" si="155"/>
        <v>45915.408431249998</v>
      </c>
      <c r="X3281">
        <f>ROUND(Table58[[#This Row],[AVGGIFT]],1)</f>
        <v>10.1</v>
      </c>
    </row>
    <row r="3282" spans="1:24" x14ac:dyDescent="0.35">
      <c r="A3282">
        <v>138307</v>
      </c>
      <c r="B3282" t="s">
        <v>56</v>
      </c>
      <c r="C3282" t="s">
        <v>17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  <c r="N3282">
        <f>VLOOKUP(Table58[[#This Row],[CONTROLN]],vlookup_table[],2,FALSE)</f>
        <v>0</v>
      </c>
      <c r="O3282">
        <f>VLOOKUP(Table58[[#This Row],[CONTROLN]],vlookup_table[],4,FALSE)</f>
        <v>4310</v>
      </c>
      <c r="P3282" t="str">
        <f>VLOOKUP(Table58[[#This Row],[CONTROLN]],vlookup_table[],5,FALSE)</f>
        <v>S1</v>
      </c>
      <c r="Q3282">
        <f>VLOOKUP(Table58[[#This Row],[CONTROLN]],vlookup_table[],7,FALSE)</f>
        <v>18</v>
      </c>
      <c r="R3282">
        <f t="shared" si="153"/>
        <v>53</v>
      </c>
      <c r="S32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82" t="str">
        <f>IF(Table58[[#This Row],[GENDER]]="M","Hombre","Mujer")</f>
        <v>Mujer</v>
      </c>
      <c r="U3282" t="str">
        <f>_xlfn.CONCAT(Table58[[#This Row],[STATE]]," ", Table58[[#This Row],[DOMAIN]])</f>
        <v>AZ S1</v>
      </c>
      <c r="V3282" s="2">
        <f t="shared" ca="1" si="154"/>
        <v>45915</v>
      </c>
      <c r="W3282" s="3">
        <f t="shared" ca="1" si="155"/>
        <v>45915.408431249998</v>
      </c>
      <c r="X3282">
        <f>ROUND(Table58[[#This Row],[AVGGIFT]],1)</f>
        <v>12.4</v>
      </c>
    </row>
    <row r="3283" spans="1:24" x14ac:dyDescent="0.35">
      <c r="A3283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  <c r="N3283">
        <f>VLOOKUP(Table58[[#This Row],[CONTROLN]],vlookup_table[],2,FALSE)</f>
        <v>0</v>
      </c>
      <c r="O3283">
        <f>VLOOKUP(Table58[[#This Row],[CONTROLN]],vlookup_table[],4,FALSE)</f>
        <v>0</v>
      </c>
      <c r="P3283" t="str">
        <f>VLOOKUP(Table58[[#This Row],[CONTROLN]],vlookup_table[],5,FALSE)</f>
        <v>U1</v>
      </c>
      <c r="Q3283">
        <f>VLOOKUP(Table58[[#This Row],[CONTROLN]],vlookup_table[],7,FALSE)</f>
        <v>10</v>
      </c>
      <c r="R3283" t="str">
        <f t="shared" si="153"/>
        <v/>
      </c>
      <c r="S32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83" t="str">
        <f>IF(Table58[[#This Row],[GENDER]]="M","Hombre","Mujer")</f>
        <v>Mujer</v>
      </c>
      <c r="U3283" t="str">
        <f>_xlfn.CONCAT(Table58[[#This Row],[STATE]]," ", Table58[[#This Row],[DOMAIN]])</f>
        <v>CA U1</v>
      </c>
      <c r="V3283" s="2">
        <f t="shared" ca="1" si="154"/>
        <v>45915</v>
      </c>
      <c r="W3283" s="3">
        <f t="shared" ca="1" si="155"/>
        <v>45915.408431249998</v>
      </c>
      <c r="X3283">
        <f>ROUND(Table58[[#This Row],[AVGGIFT]],1)</f>
        <v>4.5999999999999996</v>
      </c>
    </row>
    <row r="3284" spans="1:24" x14ac:dyDescent="0.35">
      <c r="A3284">
        <v>21966</v>
      </c>
      <c r="B3284" t="s">
        <v>18</v>
      </c>
      <c r="C3284" t="s">
        <v>17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  <c r="N3284">
        <f>VLOOKUP(Table58[[#This Row],[CONTROLN]],vlookup_table[],2,FALSE)</f>
        <v>2</v>
      </c>
      <c r="O3284">
        <f>VLOOKUP(Table58[[#This Row],[CONTROLN]],vlookup_table[],4,FALSE)</f>
        <v>0</v>
      </c>
      <c r="P3284" t="str">
        <f>VLOOKUP(Table58[[#This Row],[CONTROLN]],vlookup_table[],5,FALSE)</f>
        <v>R2</v>
      </c>
      <c r="Q3284">
        <f>VLOOKUP(Table58[[#This Row],[CONTROLN]],vlookup_table[],7,FALSE)</f>
        <v>6</v>
      </c>
      <c r="R3284" t="str">
        <f t="shared" si="153"/>
        <v/>
      </c>
      <c r="S32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84" t="str">
        <f>IF(Table58[[#This Row],[GENDER]]="M","Hombre","Mujer")</f>
        <v>Mujer</v>
      </c>
      <c r="U3284" t="str">
        <f>_xlfn.CONCAT(Table58[[#This Row],[STATE]]," ", Table58[[#This Row],[DOMAIN]])</f>
        <v>NC R2</v>
      </c>
      <c r="V3284" s="2">
        <f t="shared" ca="1" si="154"/>
        <v>45915</v>
      </c>
      <c r="W3284" s="3">
        <f t="shared" ca="1" si="155"/>
        <v>45915.408431249998</v>
      </c>
      <c r="X3284">
        <f>ROUND(Table58[[#This Row],[AVGGIFT]],1)</f>
        <v>5.9</v>
      </c>
    </row>
    <row r="3285" spans="1:24" x14ac:dyDescent="0.35">
      <c r="A3285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  <c r="N3285">
        <f>VLOOKUP(Table58[[#This Row],[CONTROLN]],vlookup_table[],2,FALSE)</f>
        <v>1</v>
      </c>
      <c r="O3285">
        <f>VLOOKUP(Table58[[#This Row],[CONTROLN]],vlookup_table[],4,FALSE)</f>
        <v>2308</v>
      </c>
      <c r="P3285" t="str">
        <f>VLOOKUP(Table58[[#This Row],[CONTROLN]],vlookup_table[],5,FALSE)</f>
        <v>C2</v>
      </c>
      <c r="Q3285">
        <f>VLOOKUP(Table58[[#This Row],[CONTROLN]],vlookup_table[],7,FALSE)</f>
        <v>10</v>
      </c>
      <c r="R3285">
        <f t="shared" si="153"/>
        <v>73</v>
      </c>
      <c r="S32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85" t="str">
        <f>IF(Table58[[#This Row],[GENDER]]="M","Hombre","Mujer")</f>
        <v>Hombre</v>
      </c>
      <c r="U3285" t="str">
        <f>_xlfn.CONCAT(Table58[[#This Row],[STATE]]," ", Table58[[#This Row],[DOMAIN]])</f>
        <v>FL C2</v>
      </c>
      <c r="V3285" s="2">
        <f t="shared" ca="1" si="154"/>
        <v>45915</v>
      </c>
      <c r="W3285" s="3">
        <f t="shared" ca="1" si="155"/>
        <v>45915.408431249998</v>
      </c>
      <c r="X3285">
        <f>ROUND(Table58[[#This Row],[AVGGIFT]],1)</f>
        <v>11</v>
      </c>
    </row>
    <row r="3286" spans="1:24" x14ac:dyDescent="0.35">
      <c r="A3286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  <c r="N3286">
        <f>VLOOKUP(Table58[[#This Row],[CONTROLN]],vlookup_table[],2,FALSE)</f>
        <v>28</v>
      </c>
      <c r="O3286">
        <f>VLOOKUP(Table58[[#This Row],[CONTROLN]],vlookup_table[],4,FALSE)</f>
        <v>0</v>
      </c>
      <c r="P3286" t="str">
        <f>VLOOKUP(Table58[[#This Row],[CONTROLN]],vlookup_table[],5,FALSE)</f>
        <v>U3</v>
      </c>
      <c r="Q3286">
        <f>VLOOKUP(Table58[[#This Row],[CONTROLN]],vlookup_table[],7,FALSE)</f>
        <v>5</v>
      </c>
      <c r="R3286" t="str">
        <f t="shared" si="153"/>
        <v/>
      </c>
      <c r="S32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86" t="str">
        <f>IF(Table58[[#This Row],[GENDER]]="M","Hombre","Mujer")</f>
        <v>Mujer</v>
      </c>
      <c r="U3286" t="str">
        <f>_xlfn.CONCAT(Table58[[#This Row],[STATE]]," ", Table58[[#This Row],[DOMAIN]])</f>
        <v>NV U3</v>
      </c>
      <c r="V3286" s="2">
        <f t="shared" ca="1" si="154"/>
        <v>45915</v>
      </c>
      <c r="W3286" s="3">
        <f t="shared" ca="1" si="155"/>
        <v>45915.408431249998</v>
      </c>
      <c r="X3286">
        <f>ROUND(Table58[[#This Row],[AVGGIFT]],1)</f>
        <v>6.3</v>
      </c>
    </row>
    <row r="3287" spans="1:24" x14ac:dyDescent="0.35">
      <c r="A3287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  <c r="N3287">
        <f>VLOOKUP(Table58[[#This Row],[CONTROLN]],vlookup_table[],2,FALSE)</f>
        <v>1</v>
      </c>
      <c r="O3287">
        <f>VLOOKUP(Table58[[#This Row],[CONTROLN]],vlookup_table[],4,FALSE)</f>
        <v>3911</v>
      </c>
      <c r="P3287" t="str">
        <f>VLOOKUP(Table58[[#This Row],[CONTROLN]],vlookup_table[],5,FALSE)</f>
        <v>S1</v>
      </c>
      <c r="Q3287">
        <f>VLOOKUP(Table58[[#This Row],[CONTROLN]],vlookup_table[],7,FALSE)</f>
        <v>5</v>
      </c>
      <c r="R3287">
        <f t="shared" si="153"/>
        <v>57</v>
      </c>
      <c r="S32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87" t="str">
        <f>IF(Table58[[#This Row],[GENDER]]="M","Hombre","Mujer")</f>
        <v>Hombre</v>
      </c>
      <c r="U3287" t="str">
        <f>_xlfn.CONCAT(Table58[[#This Row],[STATE]]," ", Table58[[#This Row],[DOMAIN]])</f>
        <v>FL S1</v>
      </c>
      <c r="V3287" s="2">
        <f t="shared" ca="1" si="154"/>
        <v>45915</v>
      </c>
      <c r="W3287" s="3">
        <f t="shared" ca="1" si="155"/>
        <v>45915.408431249998</v>
      </c>
      <c r="X3287">
        <f>ROUND(Table58[[#This Row],[AVGGIFT]],1)</f>
        <v>7.6</v>
      </c>
    </row>
    <row r="3288" spans="1:24" x14ac:dyDescent="0.35">
      <c r="A3288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  <c r="N3288">
        <f>VLOOKUP(Table58[[#This Row],[CONTROLN]],vlookup_table[],2,FALSE)</f>
        <v>0</v>
      </c>
      <c r="O3288">
        <f>VLOOKUP(Table58[[#This Row],[CONTROLN]],vlookup_table[],4,FALSE)</f>
        <v>4801</v>
      </c>
      <c r="P3288" t="str">
        <f>VLOOKUP(Table58[[#This Row],[CONTROLN]],vlookup_table[],5,FALSE)</f>
        <v>T2</v>
      </c>
      <c r="Q3288">
        <f>VLOOKUP(Table58[[#This Row],[CONTROLN]],vlookup_table[],7,FALSE)</f>
        <v>10</v>
      </c>
      <c r="R3288">
        <f t="shared" si="153"/>
        <v>49</v>
      </c>
      <c r="S32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88" t="str">
        <f>IF(Table58[[#This Row],[GENDER]]="M","Hombre","Mujer")</f>
        <v>Hombre</v>
      </c>
      <c r="U3288" t="str">
        <f>_xlfn.CONCAT(Table58[[#This Row],[STATE]]," ", Table58[[#This Row],[DOMAIN]])</f>
        <v>FL T2</v>
      </c>
      <c r="V3288" s="2">
        <f t="shared" ca="1" si="154"/>
        <v>45915</v>
      </c>
      <c r="W3288" s="3">
        <f t="shared" ca="1" si="155"/>
        <v>45915.408431249998</v>
      </c>
      <c r="X3288">
        <f>ROUND(Table58[[#This Row],[AVGGIFT]],1)</f>
        <v>11.3</v>
      </c>
    </row>
    <row r="3289" spans="1:24" x14ac:dyDescent="0.35">
      <c r="A3289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  <c r="N3289">
        <f>VLOOKUP(Table58[[#This Row],[CONTROLN]],vlookup_table[],2,FALSE)</f>
        <v>0</v>
      </c>
      <c r="O3289">
        <f>VLOOKUP(Table58[[#This Row],[CONTROLN]],vlookup_table[],4,FALSE)</f>
        <v>3311</v>
      </c>
      <c r="P3289" t="str">
        <f>VLOOKUP(Table58[[#This Row],[CONTROLN]],vlookup_table[],5,FALSE)</f>
        <v>C2</v>
      </c>
      <c r="Q3289">
        <f>VLOOKUP(Table58[[#This Row],[CONTROLN]],vlookup_table[],7,FALSE)</f>
        <v>15</v>
      </c>
      <c r="R3289">
        <f t="shared" si="153"/>
        <v>63</v>
      </c>
      <c r="S32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89" t="str">
        <f>IF(Table58[[#This Row],[GENDER]]="M","Hombre","Mujer")</f>
        <v>Mujer</v>
      </c>
      <c r="U3289" t="str">
        <f>_xlfn.CONCAT(Table58[[#This Row],[STATE]]," ", Table58[[#This Row],[DOMAIN]])</f>
        <v>GA C2</v>
      </c>
      <c r="V3289" s="2">
        <f t="shared" ca="1" si="154"/>
        <v>45915</v>
      </c>
      <c r="W3289" s="3">
        <f t="shared" ca="1" si="155"/>
        <v>45915.408431249998</v>
      </c>
      <c r="X3289">
        <f>ROUND(Table58[[#This Row],[AVGGIFT]],1)</f>
        <v>10.3</v>
      </c>
    </row>
    <row r="3290" spans="1:24" x14ac:dyDescent="0.35">
      <c r="A3290">
        <v>7734</v>
      </c>
      <c r="B3290" t="s">
        <v>36</v>
      </c>
      <c r="C3290" t="s">
        <v>14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  <c r="N3290">
        <f>VLOOKUP(Table58[[#This Row],[CONTROLN]],vlookup_table[],2,FALSE)</f>
        <v>1</v>
      </c>
      <c r="O3290">
        <f>VLOOKUP(Table58[[#This Row],[CONTROLN]],vlookup_table[],4,FALSE)</f>
        <v>2512</v>
      </c>
      <c r="P3290" t="str">
        <f>VLOOKUP(Table58[[#This Row],[CONTROLN]],vlookup_table[],5,FALSE)</f>
        <v>T2</v>
      </c>
      <c r="Q3290">
        <f>VLOOKUP(Table58[[#This Row],[CONTROLN]],vlookup_table[],7,FALSE)</f>
        <v>20</v>
      </c>
      <c r="R3290">
        <f t="shared" si="153"/>
        <v>71</v>
      </c>
      <c r="S32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90" t="str">
        <f>IF(Table58[[#This Row],[GENDER]]="M","Hombre","Mujer")</f>
        <v>Hombre</v>
      </c>
      <c r="U3290" t="str">
        <f>_xlfn.CONCAT(Table58[[#This Row],[STATE]]," ", Table58[[#This Row],[DOMAIN]])</f>
        <v>WI T2</v>
      </c>
      <c r="V3290" s="2">
        <f t="shared" ca="1" si="154"/>
        <v>45915</v>
      </c>
      <c r="W3290" s="3">
        <f t="shared" ca="1" si="155"/>
        <v>45915.408431249998</v>
      </c>
      <c r="X3290">
        <f>ROUND(Table58[[#This Row],[AVGGIFT]],1)</f>
        <v>11.2</v>
      </c>
    </row>
    <row r="3291" spans="1:24" x14ac:dyDescent="0.35">
      <c r="A329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  <c r="N3291">
        <f>VLOOKUP(Table58[[#This Row],[CONTROLN]],vlookup_table[],2,FALSE)</f>
        <v>2</v>
      </c>
      <c r="O3291">
        <f>VLOOKUP(Table58[[#This Row],[CONTROLN]],vlookup_table[],4,FALSE)</f>
        <v>0</v>
      </c>
      <c r="P3291" t="str">
        <f>VLOOKUP(Table58[[#This Row],[CONTROLN]],vlookup_table[],5,FALSE)</f>
        <v>C1</v>
      </c>
      <c r="Q3291">
        <f>VLOOKUP(Table58[[#This Row],[CONTROLN]],vlookup_table[],7,FALSE)</f>
        <v>16</v>
      </c>
      <c r="R3291" t="str">
        <f t="shared" si="153"/>
        <v/>
      </c>
      <c r="S32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91" t="str">
        <f>IF(Table58[[#This Row],[GENDER]]="M","Hombre","Mujer")</f>
        <v>Hombre</v>
      </c>
      <c r="U3291" t="str">
        <f>_xlfn.CONCAT(Table58[[#This Row],[STATE]]," ", Table58[[#This Row],[DOMAIN]])</f>
        <v>FL C1</v>
      </c>
      <c r="V3291" s="2">
        <f t="shared" ca="1" si="154"/>
        <v>45915</v>
      </c>
      <c r="W3291" s="3">
        <f t="shared" ca="1" si="155"/>
        <v>45915.408431249998</v>
      </c>
      <c r="X3291">
        <f>ROUND(Table58[[#This Row],[AVGGIFT]],1)</f>
        <v>14</v>
      </c>
    </row>
    <row r="3292" spans="1:24" x14ac:dyDescent="0.35">
      <c r="A3292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  <c r="N3292">
        <f>VLOOKUP(Table58[[#This Row],[CONTROLN]],vlookup_table[],2,FALSE)</f>
        <v>2</v>
      </c>
      <c r="O3292">
        <f>VLOOKUP(Table58[[#This Row],[CONTROLN]],vlookup_table[],4,FALSE)</f>
        <v>1806</v>
      </c>
      <c r="P3292" t="str">
        <f>VLOOKUP(Table58[[#This Row],[CONTROLN]],vlookup_table[],5,FALSE)</f>
        <v>T3</v>
      </c>
      <c r="Q3292">
        <f>VLOOKUP(Table58[[#This Row],[CONTROLN]],vlookup_table[],7,FALSE)</f>
        <v>5</v>
      </c>
      <c r="R3292">
        <f t="shared" si="153"/>
        <v>79</v>
      </c>
      <c r="S32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92" t="str">
        <f>IF(Table58[[#This Row],[GENDER]]="M","Hombre","Mujer")</f>
        <v>Mujer</v>
      </c>
      <c r="U3292" t="str">
        <f>_xlfn.CONCAT(Table58[[#This Row],[STATE]]," ", Table58[[#This Row],[DOMAIN]])</f>
        <v>FL T3</v>
      </c>
      <c r="V3292" s="2">
        <f t="shared" ca="1" si="154"/>
        <v>45915</v>
      </c>
      <c r="W3292" s="3">
        <f t="shared" ca="1" si="155"/>
        <v>45915.408431249998</v>
      </c>
      <c r="X3292">
        <f>ROUND(Table58[[#This Row],[AVGGIFT]],1)</f>
        <v>3.4</v>
      </c>
    </row>
    <row r="3293" spans="1:24" x14ac:dyDescent="0.35">
      <c r="A3293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  <c r="N3293">
        <f>VLOOKUP(Table58[[#This Row],[CONTROLN]],vlookup_table[],2,FALSE)</f>
        <v>1</v>
      </c>
      <c r="O3293">
        <f>VLOOKUP(Table58[[#This Row],[CONTROLN]],vlookup_table[],4,FALSE)</f>
        <v>2602</v>
      </c>
      <c r="P3293" t="str">
        <f>VLOOKUP(Table58[[#This Row],[CONTROLN]],vlookup_table[],5,FALSE)</f>
        <v>C1</v>
      </c>
      <c r="Q3293">
        <f>VLOOKUP(Table58[[#This Row],[CONTROLN]],vlookup_table[],7,FALSE)</f>
        <v>15</v>
      </c>
      <c r="R3293">
        <f t="shared" si="153"/>
        <v>71</v>
      </c>
      <c r="S32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293" t="str">
        <f>IF(Table58[[#This Row],[GENDER]]="M","Hombre","Mujer")</f>
        <v>Hombre</v>
      </c>
      <c r="U3293" t="str">
        <f>_xlfn.CONCAT(Table58[[#This Row],[STATE]]," ", Table58[[#This Row],[DOMAIN]])</f>
        <v>CA C1</v>
      </c>
      <c r="V3293" s="2">
        <f t="shared" ca="1" si="154"/>
        <v>45915</v>
      </c>
      <c r="W3293" s="3">
        <f t="shared" ca="1" si="155"/>
        <v>45915.408431249998</v>
      </c>
      <c r="X3293">
        <f>ROUND(Table58[[#This Row],[AVGGIFT]],1)</f>
        <v>11.8</v>
      </c>
    </row>
    <row r="3294" spans="1:24" x14ac:dyDescent="0.35">
      <c r="A3294">
        <v>111371</v>
      </c>
      <c r="B3294" t="s">
        <v>33</v>
      </c>
      <c r="C3294" t="s">
        <v>109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  <c r="N3294">
        <f>VLOOKUP(Table58[[#This Row],[CONTROLN]],vlookup_table[],2,FALSE)</f>
        <v>0</v>
      </c>
      <c r="O3294">
        <f>VLOOKUP(Table58[[#This Row],[CONTROLN]],vlookup_table[],4,FALSE)</f>
        <v>0</v>
      </c>
      <c r="P3294" t="str">
        <f>VLOOKUP(Table58[[#This Row],[CONTROLN]],vlookup_table[],5,FALSE)</f>
        <v>T2</v>
      </c>
      <c r="Q3294">
        <f>VLOOKUP(Table58[[#This Row],[CONTROLN]],vlookup_table[],7,FALSE)</f>
        <v>20</v>
      </c>
      <c r="R3294" t="str">
        <f t="shared" si="153"/>
        <v/>
      </c>
      <c r="S32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94" t="str">
        <f>IF(Table58[[#This Row],[GENDER]]="M","Hombre","Mujer")</f>
        <v>Mujer</v>
      </c>
      <c r="U3294" t="str">
        <f>_xlfn.CONCAT(Table58[[#This Row],[STATE]]," ", Table58[[#This Row],[DOMAIN]])</f>
        <v>AR T2</v>
      </c>
      <c r="V3294" s="2">
        <f t="shared" ca="1" si="154"/>
        <v>45915</v>
      </c>
      <c r="W3294" s="3">
        <f t="shared" ca="1" si="155"/>
        <v>45915.408431249998</v>
      </c>
      <c r="X3294">
        <f>ROUND(Table58[[#This Row],[AVGGIFT]],1)</f>
        <v>8.6</v>
      </c>
    </row>
    <row r="3295" spans="1:24" x14ac:dyDescent="0.35">
      <c r="A3295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  <c r="N3295">
        <f>VLOOKUP(Table58[[#This Row],[CONTROLN]],vlookup_table[],2,FALSE)</f>
        <v>2</v>
      </c>
      <c r="O3295">
        <f>VLOOKUP(Table58[[#This Row],[CONTROLN]],vlookup_table[],4,FALSE)</f>
        <v>2501</v>
      </c>
      <c r="P3295" t="str">
        <f>VLOOKUP(Table58[[#This Row],[CONTROLN]],vlookup_table[],5,FALSE)</f>
        <v>U1</v>
      </c>
      <c r="Q3295">
        <f>VLOOKUP(Table58[[#This Row],[CONTROLN]],vlookup_table[],7,FALSE)</f>
        <v>10</v>
      </c>
      <c r="R3295">
        <f t="shared" si="153"/>
        <v>72</v>
      </c>
      <c r="S32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295" t="str">
        <f>IF(Table58[[#This Row],[GENDER]]="M","Hombre","Mujer")</f>
        <v>Mujer</v>
      </c>
      <c r="U3295" t="str">
        <f>_xlfn.CONCAT(Table58[[#This Row],[STATE]]," ", Table58[[#This Row],[DOMAIN]])</f>
        <v>UT U1</v>
      </c>
      <c r="V3295" s="2">
        <f t="shared" ca="1" si="154"/>
        <v>45915</v>
      </c>
      <c r="W3295" s="3">
        <f t="shared" ca="1" si="155"/>
        <v>45915.408431249998</v>
      </c>
      <c r="X3295">
        <f>ROUND(Table58[[#This Row],[AVGGIFT]],1)</f>
        <v>7.6</v>
      </c>
    </row>
    <row r="3296" spans="1:24" x14ac:dyDescent="0.35">
      <c r="A3296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  <c r="N3296">
        <f>VLOOKUP(Table58[[#This Row],[CONTROLN]],vlookup_table[],2,FALSE)</f>
        <v>0</v>
      </c>
      <c r="O3296">
        <f>VLOOKUP(Table58[[#This Row],[CONTROLN]],vlookup_table[],4,FALSE)</f>
        <v>2401</v>
      </c>
      <c r="P3296" t="str">
        <f>VLOOKUP(Table58[[#This Row],[CONTROLN]],vlookup_table[],5,FALSE)</f>
        <v>S1</v>
      </c>
      <c r="Q3296">
        <f>VLOOKUP(Table58[[#This Row],[CONTROLN]],vlookup_table[],7,FALSE)</f>
        <v>8</v>
      </c>
      <c r="R3296">
        <f t="shared" si="153"/>
        <v>73</v>
      </c>
      <c r="S32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96" t="str">
        <f>IF(Table58[[#This Row],[GENDER]]="M","Hombre","Mujer")</f>
        <v>Mujer</v>
      </c>
      <c r="U3296" t="str">
        <f>_xlfn.CONCAT(Table58[[#This Row],[STATE]]," ", Table58[[#This Row],[DOMAIN]])</f>
        <v>IL S1</v>
      </c>
      <c r="V3296" s="2">
        <f t="shared" ca="1" si="154"/>
        <v>45915</v>
      </c>
      <c r="W3296" s="3">
        <f t="shared" ca="1" si="155"/>
        <v>45915.408431249998</v>
      </c>
      <c r="X3296">
        <f>ROUND(Table58[[#This Row],[AVGGIFT]],1)</f>
        <v>7.4</v>
      </c>
    </row>
    <row r="3297" spans="1:24" x14ac:dyDescent="0.35">
      <c r="A3297">
        <v>183223</v>
      </c>
      <c r="B3297" t="s">
        <v>41</v>
      </c>
      <c r="C3297" t="s">
        <v>14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  <c r="N3297">
        <f>VLOOKUP(Table58[[#This Row],[CONTROLN]],vlookup_table[],2,FALSE)</f>
        <v>1</v>
      </c>
      <c r="O3297">
        <f>VLOOKUP(Table58[[#This Row],[CONTROLN]],vlookup_table[],4,FALSE)</f>
        <v>5601</v>
      </c>
      <c r="P3297" t="str">
        <f>VLOOKUP(Table58[[#This Row],[CONTROLN]],vlookup_table[],5,FALSE)</f>
        <v>S2</v>
      </c>
      <c r="Q3297">
        <f>VLOOKUP(Table58[[#This Row],[CONTROLN]],vlookup_table[],7,FALSE)</f>
        <v>23</v>
      </c>
      <c r="R3297">
        <f t="shared" si="153"/>
        <v>41</v>
      </c>
      <c r="S32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297" t="str">
        <f>IF(Table58[[#This Row],[GENDER]]="M","Hombre","Mujer")</f>
        <v>Hombre</v>
      </c>
      <c r="U3297" t="str">
        <f>_xlfn.CONCAT(Table58[[#This Row],[STATE]]," ", Table58[[#This Row],[DOMAIN]])</f>
        <v>WA S2</v>
      </c>
      <c r="V3297" s="2">
        <f t="shared" ca="1" si="154"/>
        <v>45915</v>
      </c>
      <c r="W3297" s="3">
        <f t="shared" ca="1" si="155"/>
        <v>45915.408431249998</v>
      </c>
      <c r="X3297">
        <f>ROUND(Table58[[#This Row],[AVGGIFT]],1)</f>
        <v>15.3</v>
      </c>
    </row>
    <row r="3298" spans="1:24" x14ac:dyDescent="0.35">
      <c r="A3298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  <c r="N3298">
        <f>VLOOKUP(Table58[[#This Row],[CONTROLN]],vlookup_table[],2,FALSE)</f>
        <v>0</v>
      </c>
      <c r="O3298">
        <f>VLOOKUP(Table58[[#This Row],[CONTROLN]],vlookup_table[],4,FALSE)</f>
        <v>3001</v>
      </c>
      <c r="P3298" t="str">
        <f>VLOOKUP(Table58[[#This Row],[CONTROLN]],vlookup_table[],5,FALSE)</f>
        <v>R2</v>
      </c>
      <c r="Q3298">
        <f>VLOOKUP(Table58[[#This Row],[CONTROLN]],vlookup_table[],7,FALSE)</f>
        <v>15</v>
      </c>
      <c r="R3298">
        <f t="shared" si="153"/>
        <v>67</v>
      </c>
      <c r="S32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298" t="str">
        <f>IF(Table58[[#This Row],[GENDER]]="M","Hombre","Mujer")</f>
        <v>Mujer</v>
      </c>
      <c r="U3298" t="str">
        <f>_xlfn.CONCAT(Table58[[#This Row],[STATE]]," ", Table58[[#This Row],[DOMAIN]])</f>
        <v>SD R2</v>
      </c>
      <c r="V3298" s="2">
        <f t="shared" ca="1" si="154"/>
        <v>45915</v>
      </c>
      <c r="W3298" s="3">
        <f t="shared" ca="1" si="155"/>
        <v>45915.408431249998</v>
      </c>
      <c r="X3298">
        <f>ROUND(Table58[[#This Row],[AVGGIFT]],1)</f>
        <v>10.9</v>
      </c>
    </row>
    <row r="3299" spans="1:24" x14ac:dyDescent="0.35">
      <c r="A3299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  <c r="N3299">
        <f>VLOOKUP(Table58[[#This Row],[CONTROLN]],vlookup_table[],2,FALSE)</f>
        <v>2</v>
      </c>
      <c r="O3299">
        <f>VLOOKUP(Table58[[#This Row],[CONTROLN]],vlookup_table[],4,FALSE)</f>
        <v>3801</v>
      </c>
      <c r="P3299" t="str">
        <f>VLOOKUP(Table58[[#This Row],[CONTROLN]],vlookup_table[],5,FALSE)</f>
        <v>T2</v>
      </c>
      <c r="Q3299">
        <f>VLOOKUP(Table58[[#This Row],[CONTROLN]],vlookup_table[],7,FALSE)</f>
        <v>13</v>
      </c>
      <c r="R3299">
        <f t="shared" si="153"/>
        <v>59</v>
      </c>
      <c r="S32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299" t="str">
        <f>IF(Table58[[#This Row],[GENDER]]="M","Hombre","Mujer")</f>
        <v>Mujer</v>
      </c>
      <c r="U3299" t="str">
        <f>_xlfn.CONCAT(Table58[[#This Row],[STATE]]," ", Table58[[#This Row],[DOMAIN]])</f>
        <v>CA T2</v>
      </c>
      <c r="V3299" s="2">
        <f t="shared" ca="1" si="154"/>
        <v>45915</v>
      </c>
      <c r="W3299" s="3">
        <f t="shared" ca="1" si="155"/>
        <v>45915.408431249998</v>
      </c>
      <c r="X3299">
        <f>ROUND(Table58[[#This Row],[AVGGIFT]],1)</f>
        <v>12.4</v>
      </c>
    </row>
    <row r="3300" spans="1:24" x14ac:dyDescent="0.35">
      <c r="A3300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  <c r="N3300">
        <f>VLOOKUP(Table58[[#This Row],[CONTROLN]],vlookup_table[],2,FALSE)</f>
        <v>0</v>
      </c>
      <c r="O3300">
        <f>VLOOKUP(Table58[[#This Row],[CONTROLN]],vlookup_table[],4,FALSE)</f>
        <v>0</v>
      </c>
      <c r="P3300" t="str">
        <f>VLOOKUP(Table58[[#This Row],[CONTROLN]],vlookup_table[],5,FALSE)</f>
        <v>T2</v>
      </c>
      <c r="Q3300">
        <f>VLOOKUP(Table58[[#This Row],[CONTROLN]],vlookup_table[],7,FALSE)</f>
        <v>25</v>
      </c>
      <c r="R3300" t="str">
        <f t="shared" si="153"/>
        <v/>
      </c>
      <c r="S33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00" t="str">
        <f>IF(Table58[[#This Row],[GENDER]]="M","Hombre","Mujer")</f>
        <v>Mujer</v>
      </c>
      <c r="U3300" t="str">
        <f>_xlfn.CONCAT(Table58[[#This Row],[STATE]]," ", Table58[[#This Row],[DOMAIN]])</f>
        <v>IN T2</v>
      </c>
      <c r="V3300" s="2">
        <f t="shared" ca="1" si="154"/>
        <v>45915</v>
      </c>
      <c r="W3300" s="3">
        <f t="shared" ca="1" si="155"/>
        <v>45915.408431249998</v>
      </c>
      <c r="X3300">
        <f>ROUND(Table58[[#This Row],[AVGGIFT]],1)</f>
        <v>12.7</v>
      </c>
    </row>
    <row r="3301" spans="1:24" x14ac:dyDescent="0.35">
      <c r="A330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  <c r="N3301">
        <f>VLOOKUP(Table58[[#This Row],[CONTROLN]],vlookup_table[],2,FALSE)</f>
        <v>0</v>
      </c>
      <c r="O3301">
        <f>VLOOKUP(Table58[[#This Row],[CONTROLN]],vlookup_table[],4,FALSE)</f>
        <v>0</v>
      </c>
      <c r="P3301" t="str">
        <f>VLOOKUP(Table58[[#This Row],[CONTROLN]],vlookup_table[],5,FALSE)</f>
        <v>T2</v>
      </c>
      <c r="Q3301">
        <f>VLOOKUP(Table58[[#This Row],[CONTROLN]],vlookup_table[],7,FALSE)</f>
        <v>20</v>
      </c>
      <c r="R3301" t="str">
        <f t="shared" si="153"/>
        <v/>
      </c>
      <c r="S33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01" t="str">
        <f>IF(Table58[[#This Row],[GENDER]]="M","Hombre","Mujer")</f>
        <v>Mujer</v>
      </c>
      <c r="U3301" t="str">
        <f>_xlfn.CONCAT(Table58[[#This Row],[STATE]]," ", Table58[[#This Row],[DOMAIN]])</f>
        <v>CA T2</v>
      </c>
      <c r="V3301" s="2">
        <f t="shared" ca="1" si="154"/>
        <v>45915</v>
      </c>
      <c r="W3301" s="3">
        <f t="shared" ca="1" si="155"/>
        <v>45915.408431249998</v>
      </c>
      <c r="X3301">
        <f>ROUND(Table58[[#This Row],[AVGGIFT]],1)</f>
        <v>17.399999999999999</v>
      </c>
    </row>
    <row r="3302" spans="1:24" x14ac:dyDescent="0.35">
      <c r="A3302">
        <v>79602</v>
      </c>
      <c r="B3302" t="s">
        <v>36</v>
      </c>
      <c r="C3302" t="s">
        <v>14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  <c r="N3302">
        <f>VLOOKUP(Table58[[#This Row],[CONTROLN]],vlookup_table[],2,FALSE)</f>
        <v>2</v>
      </c>
      <c r="O3302">
        <f>VLOOKUP(Table58[[#This Row],[CONTROLN]],vlookup_table[],4,FALSE)</f>
        <v>1102</v>
      </c>
      <c r="P3302" t="str">
        <f>VLOOKUP(Table58[[#This Row],[CONTROLN]],vlookup_table[],5,FALSE)</f>
        <v>S1</v>
      </c>
      <c r="Q3302">
        <f>VLOOKUP(Table58[[#This Row],[CONTROLN]],vlookup_table[],7,FALSE)</f>
        <v>15</v>
      </c>
      <c r="R3302">
        <f t="shared" si="153"/>
        <v>86</v>
      </c>
      <c r="S33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02" t="str">
        <f>IF(Table58[[#This Row],[GENDER]]="M","Hombre","Mujer")</f>
        <v>Hombre</v>
      </c>
      <c r="U3302" t="str">
        <f>_xlfn.CONCAT(Table58[[#This Row],[STATE]]," ", Table58[[#This Row],[DOMAIN]])</f>
        <v>WI S1</v>
      </c>
      <c r="V3302" s="2">
        <f t="shared" ca="1" si="154"/>
        <v>45915</v>
      </c>
      <c r="W3302" s="3">
        <f t="shared" ca="1" si="155"/>
        <v>45915.408431249998</v>
      </c>
      <c r="X3302">
        <f>ROUND(Table58[[#This Row],[AVGGIFT]],1)</f>
        <v>10.6</v>
      </c>
    </row>
    <row r="3303" spans="1:24" x14ac:dyDescent="0.35">
      <c r="A3303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  <c r="N3303">
        <f>VLOOKUP(Table58[[#This Row],[CONTROLN]],vlookup_table[],2,FALSE)</f>
        <v>28</v>
      </c>
      <c r="O3303">
        <f>VLOOKUP(Table58[[#This Row],[CONTROLN]],vlookup_table[],4,FALSE)</f>
        <v>2102</v>
      </c>
      <c r="P3303" t="str">
        <f>VLOOKUP(Table58[[#This Row],[CONTROLN]],vlookup_table[],5,FALSE)</f>
        <v>U3</v>
      </c>
      <c r="Q3303">
        <f>VLOOKUP(Table58[[#This Row],[CONTROLN]],vlookup_table[],7,FALSE)</f>
        <v>21</v>
      </c>
      <c r="R3303">
        <f t="shared" si="153"/>
        <v>76</v>
      </c>
      <c r="S33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03" t="str">
        <f>IF(Table58[[#This Row],[GENDER]]="M","Hombre","Mujer")</f>
        <v>Mujer</v>
      </c>
      <c r="U3303" t="str">
        <f>_xlfn.CONCAT(Table58[[#This Row],[STATE]]," ", Table58[[#This Row],[DOMAIN]])</f>
        <v>MI U3</v>
      </c>
      <c r="V3303" s="2">
        <f t="shared" ca="1" si="154"/>
        <v>45915</v>
      </c>
      <c r="W3303" s="3">
        <f t="shared" ca="1" si="155"/>
        <v>45915.408431249998</v>
      </c>
      <c r="X3303">
        <f>ROUND(Table58[[#This Row],[AVGGIFT]],1)</f>
        <v>10.1</v>
      </c>
    </row>
    <row r="3304" spans="1:24" x14ac:dyDescent="0.35">
      <c r="A3304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  <c r="N3304">
        <f>VLOOKUP(Table58[[#This Row],[CONTROLN]],vlookup_table[],2,FALSE)</f>
        <v>1</v>
      </c>
      <c r="O3304">
        <f>VLOOKUP(Table58[[#This Row],[CONTROLN]],vlookup_table[],4,FALSE)</f>
        <v>2801</v>
      </c>
      <c r="P3304" t="str">
        <f>VLOOKUP(Table58[[#This Row],[CONTROLN]],vlookup_table[],5,FALSE)</f>
        <v>R2</v>
      </c>
      <c r="Q3304">
        <f>VLOOKUP(Table58[[#This Row],[CONTROLN]],vlookup_table[],7,FALSE)</f>
        <v>9</v>
      </c>
      <c r="R3304">
        <f t="shared" si="153"/>
        <v>69</v>
      </c>
      <c r="S33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04" t="str">
        <f>IF(Table58[[#This Row],[GENDER]]="M","Hombre","Mujer")</f>
        <v>Hombre</v>
      </c>
      <c r="U3304" t="str">
        <f>_xlfn.CONCAT(Table58[[#This Row],[STATE]]," ", Table58[[#This Row],[DOMAIN]])</f>
        <v>CA R2</v>
      </c>
      <c r="V3304" s="2">
        <f t="shared" ca="1" si="154"/>
        <v>45915</v>
      </c>
      <c r="W3304" s="3">
        <f t="shared" ca="1" si="155"/>
        <v>45915.408431249998</v>
      </c>
      <c r="X3304">
        <f>ROUND(Table58[[#This Row],[AVGGIFT]],1)</f>
        <v>5.2</v>
      </c>
    </row>
    <row r="3305" spans="1:24" x14ac:dyDescent="0.35">
      <c r="A3305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  <c r="N3305">
        <f>VLOOKUP(Table58[[#This Row],[CONTROLN]],vlookup_table[],2,FALSE)</f>
        <v>1</v>
      </c>
      <c r="O3305">
        <f>VLOOKUP(Table58[[#This Row],[CONTROLN]],vlookup_table[],4,FALSE)</f>
        <v>4101</v>
      </c>
      <c r="P3305" t="str">
        <f>VLOOKUP(Table58[[#This Row],[CONTROLN]],vlookup_table[],5,FALSE)</f>
        <v>U2</v>
      </c>
      <c r="Q3305">
        <f>VLOOKUP(Table58[[#This Row],[CONTROLN]],vlookup_table[],7,FALSE)</f>
        <v>9</v>
      </c>
      <c r="R3305">
        <f t="shared" si="153"/>
        <v>56</v>
      </c>
      <c r="S33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05" t="str">
        <f>IF(Table58[[#This Row],[GENDER]]="M","Hombre","Mujer")</f>
        <v>Hombre</v>
      </c>
      <c r="U3305" t="str">
        <f>_xlfn.CONCAT(Table58[[#This Row],[STATE]]," ", Table58[[#This Row],[DOMAIN]])</f>
        <v>HI U2</v>
      </c>
      <c r="V3305" s="2">
        <f t="shared" ca="1" si="154"/>
        <v>45915</v>
      </c>
      <c r="W3305" s="3">
        <f t="shared" ca="1" si="155"/>
        <v>45915.408431249998</v>
      </c>
      <c r="X3305">
        <f>ROUND(Table58[[#This Row],[AVGGIFT]],1)</f>
        <v>7.7</v>
      </c>
    </row>
    <row r="3306" spans="1:24" x14ac:dyDescent="0.35">
      <c r="A3306">
        <v>110871</v>
      </c>
      <c r="B3306" t="s">
        <v>33</v>
      </c>
      <c r="C3306" t="s">
        <v>17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  <c r="N3306">
        <f>VLOOKUP(Table58[[#This Row],[CONTROLN]],vlookup_table[],2,FALSE)</f>
        <v>2</v>
      </c>
      <c r="O3306">
        <f>VLOOKUP(Table58[[#This Row],[CONTROLN]],vlookup_table[],4,FALSE)</f>
        <v>1010</v>
      </c>
      <c r="P3306" t="str">
        <f>VLOOKUP(Table58[[#This Row],[CONTROLN]],vlookup_table[],5,FALSE)</f>
        <v>R2</v>
      </c>
      <c r="Q3306">
        <f>VLOOKUP(Table58[[#This Row],[CONTROLN]],vlookup_table[],7,FALSE)</f>
        <v>5</v>
      </c>
      <c r="R3306">
        <f t="shared" si="153"/>
        <v>86</v>
      </c>
      <c r="S33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06" t="str">
        <f>IF(Table58[[#This Row],[GENDER]]="M","Hombre","Mujer")</f>
        <v>Mujer</v>
      </c>
      <c r="U3306" t="str">
        <f>_xlfn.CONCAT(Table58[[#This Row],[STATE]]," ", Table58[[#This Row],[DOMAIN]])</f>
        <v>AR R2</v>
      </c>
      <c r="V3306" s="2">
        <f t="shared" ca="1" si="154"/>
        <v>45915</v>
      </c>
      <c r="W3306" s="3">
        <f t="shared" ca="1" si="155"/>
        <v>45915.408431249998</v>
      </c>
      <c r="X3306">
        <f>ROUND(Table58[[#This Row],[AVGGIFT]],1)</f>
        <v>4</v>
      </c>
    </row>
    <row r="3307" spans="1:24" x14ac:dyDescent="0.35">
      <c r="A3307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  <c r="N3307">
        <f>VLOOKUP(Table58[[#This Row],[CONTROLN]],vlookup_table[],2,FALSE)</f>
        <v>0</v>
      </c>
      <c r="O3307">
        <f>VLOOKUP(Table58[[#This Row],[CONTROLN]],vlookup_table[],4,FALSE)</f>
        <v>5804</v>
      </c>
      <c r="P3307" t="str">
        <f>VLOOKUP(Table58[[#This Row],[CONTROLN]],vlookup_table[],5,FALSE)</f>
        <v>S2</v>
      </c>
      <c r="Q3307">
        <f>VLOOKUP(Table58[[#This Row],[CONTROLN]],vlookup_table[],7,FALSE)</f>
        <v>15</v>
      </c>
      <c r="R3307">
        <f t="shared" si="153"/>
        <v>39</v>
      </c>
      <c r="S33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07" t="str">
        <f>IF(Table58[[#This Row],[GENDER]]="M","Hombre","Mujer")</f>
        <v>Mujer</v>
      </c>
      <c r="U3307" t="str">
        <f>_xlfn.CONCAT(Table58[[#This Row],[STATE]]," ", Table58[[#This Row],[DOMAIN]])</f>
        <v>CA S2</v>
      </c>
      <c r="V3307" s="2">
        <f t="shared" ca="1" si="154"/>
        <v>45915</v>
      </c>
      <c r="W3307" s="3">
        <f t="shared" ca="1" si="155"/>
        <v>45915.408431249998</v>
      </c>
      <c r="X3307">
        <f>ROUND(Table58[[#This Row],[AVGGIFT]],1)</f>
        <v>14.5</v>
      </c>
    </row>
    <row r="3308" spans="1:24" x14ac:dyDescent="0.35">
      <c r="A3308">
        <v>156618</v>
      </c>
      <c r="B3308" t="s">
        <v>22</v>
      </c>
      <c r="C3308" t="s">
        <v>109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  <c r="N3308">
        <f>VLOOKUP(Table58[[#This Row],[CONTROLN]],vlookup_table[],2,FALSE)</f>
        <v>0</v>
      </c>
      <c r="O3308">
        <f>VLOOKUP(Table58[[#This Row],[CONTROLN]],vlookup_table[],4,FALSE)</f>
        <v>4401</v>
      </c>
      <c r="P3308" t="str">
        <f>VLOOKUP(Table58[[#This Row],[CONTROLN]],vlookup_table[],5,FALSE)</f>
        <v>S2</v>
      </c>
      <c r="Q3308">
        <f>VLOOKUP(Table58[[#This Row],[CONTROLN]],vlookup_table[],7,FALSE)</f>
        <v>25</v>
      </c>
      <c r="R3308">
        <f t="shared" si="153"/>
        <v>53</v>
      </c>
      <c r="S33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08" t="str">
        <f>IF(Table58[[#This Row],[GENDER]]="M","Hombre","Mujer")</f>
        <v>Mujer</v>
      </c>
      <c r="U3308" t="str">
        <f>_xlfn.CONCAT(Table58[[#This Row],[STATE]]," ", Table58[[#This Row],[DOMAIN]])</f>
        <v>CA S2</v>
      </c>
      <c r="V3308" s="2">
        <f t="shared" ca="1" si="154"/>
        <v>45915</v>
      </c>
      <c r="W3308" s="3">
        <f t="shared" ca="1" si="155"/>
        <v>45915.408431249998</v>
      </c>
      <c r="X3308">
        <f>ROUND(Table58[[#This Row],[AVGGIFT]],1)</f>
        <v>9.6999999999999993</v>
      </c>
    </row>
    <row r="3309" spans="1:24" x14ac:dyDescent="0.35">
      <c r="A3309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  <c r="N3309">
        <f>VLOOKUP(Table58[[#This Row],[CONTROLN]],vlookup_table[],2,FALSE)</f>
        <v>0</v>
      </c>
      <c r="O3309">
        <f>VLOOKUP(Table58[[#This Row],[CONTROLN]],vlookup_table[],4,FALSE)</f>
        <v>5512</v>
      </c>
      <c r="P3309" t="str">
        <f>VLOOKUP(Table58[[#This Row],[CONTROLN]],vlookup_table[],5,FALSE)</f>
        <v>S1</v>
      </c>
      <c r="Q3309">
        <f>VLOOKUP(Table58[[#This Row],[CONTROLN]],vlookup_table[],7,FALSE)</f>
        <v>15</v>
      </c>
      <c r="R3309">
        <f t="shared" si="153"/>
        <v>41</v>
      </c>
      <c r="S33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09" t="str">
        <f>IF(Table58[[#This Row],[GENDER]]="M","Hombre","Mujer")</f>
        <v>Mujer</v>
      </c>
      <c r="U3309" t="str">
        <f>_xlfn.CONCAT(Table58[[#This Row],[STATE]]," ", Table58[[#This Row],[DOMAIN]])</f>
        <v>LA S1</v>
      </c>
      <c r="V3309" s="2">
        <f t="shared" ca="1" si="154"/>
        <v>45915</v>
      </c>
      <c r="W3309" s="3">
        <f t="shared" ca="1" si="155"/>
        <v>45915.408431249998</v>
      </c>
      <c r="X3309">
        <f>ROUND(Table58[[#This Row],[AVGGIFT]],1)</f>
        <v>9.6999999999999993</v>
      </c>
    </row>
    <row r="3310" spans="1:24" x14ac:dyDescent="0.35">
      <c r="A3310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  <c r="N3310">
        <f>VLOOKUP(Table58[[#This Row],[CONTROLN]],vlookup_table[],2,FALSE)</f>
        <v>0</v>
      </c>
      <c r="O3310">
        <f>VLOOKUP(Table58[[#This Row],[CONTROLN]],vlookup_table[],4,FALSE)</f>
        <v>5701</v>
      </c>
      <c r="P3310" t="str">
        <f>VLOOKUP(Table58[[#This Row],[CONTROLN]],vlookup_table[],5,FALSE)</f>
        <v>S1</v>
      </c>
      <c r="Q3310">
        <f>VLOOKUP(Table58[[#This Row],[CONTROLN]],vlookup_table[],7,FALSE)</f>
        <v>10</v>
      </c>
      <c r="R3310">
        <f t="shared" si="153"/>
        <v>40</v>
      </c>
      <c r="S33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10" t="str">
        <f>IF(Table58[[#This Row],[GENDER]]="M","Hombre","Mujer")</f>
        <v>Mujer</v>
      </c>
      <c r="U3310" t="str">
        <f>_xlfn.CONCAT(Table58[[#This Row],[STATE]]," ", Table58[[#This Row],[DOMAIN]])</f>
        <v>MO S1</v>
      </c>
      <c r="V3310" s="2">
        <f t="shared" ca="1" si="154"/>
        <v>45915</v>
      </c>
      <c r="W3310" s="3">
        <f t="shared" ca="1" si="155"/>
        <v>45915.408431249998</v>
      </c>
      <c r="X3310">
        <f>ROUND(Table58[[#This Row],[AVGGIFT]],1)</f>
        <v>10</v>
      </c>
    </row>
    <row r="3311" spans="1:24" x14ac:dyDescent="0.35">
      <c r="A331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  <c r="N3311">
        <f>VLOOKUP(Table58[[#This Row],[CONTROLN]],vlookup_table[],2,FALSE)</f>
        <v>0</v>
      </c>
      <c r="O3311">
        <f>VLOOKUP(Table58[[#This Row],[CONTROLN]],vlookup_table[],4,FALSE)</f>
        <v>0</v>
      </c>
      <c r="P3311" t="str">
        <f>VLOOKUP(Table58[[#This Row],[CONTROLN]],vlookup_table[],5,FALSE)</f>
        <v>C3</v>
      </c>
      <c r="Q3311">
        <f>VLOOKUP(Table58[[#This Row],[CONTROLN]],vlookup_table[],7,FALSE)</f>
        <v>15</v>
      </c>
      <c r="R3311" t="str">
        <f t="shared" si="153"/>
        <v/>
      </c>
      <c r="S33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11" t="str">
        <f>IF(Table58[[#This Row],[GENDER]]="M","Hombre","Mujer")</f>
        <v>Mujer</v>
      </c>
      <c r="U3311" t="str">
        <f>_xlfn.CONCAT(Table58[[#This Row],[STATE]]," ", Table58[[#This Row],[DOMAIN]])</f>
        <v>TX C3</v>
      </c>
      <c r="V3311" s="2">
        <f t="shared" ca="1" si="154"/>
        <v>45915</v>
      </c>
      <c r="W3311" s="3">
        <f t="shared" ca="1" si="155"/>
        <v>45915.408431249998</v>
      </c>
      <c r="X3311">
        <f>ROUND(Table58[[#This Row],[AVGGIFT]],1)</f>
        <v>12.5</v>
      </c>
    </row>
    <row r="3312" spans="1:24" x14ac:dyDescent="0.35">
      <c r="A3312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  <c r="N3312">
        <f>VLOOKUP(Table58[[#This Row],[CONTROLN]],vlookup_table[],2,FALSE)</f>
        <v>0</v>
      </c>
      <c r="O3312">
        <f>VLOOKUP(Table58[[#This Row],[CONTROLN]],vlookup_table[],4,FALSE)</f>
        <v>0</v>
      </c>
      <c r="P3312" t="str">
        <f>VLOOKUP(Table58[[#This Row],[CONTROLN]],vlookup_table[],5,FALSE)</f>
        <v>C1</v>
      </c>
      <c r="Q3312">
        <f>VLOOKUP(Table58[[#This Row],[CONTROLN]],vlookup_table[],7,FALSE)</f>
        <v>10</v>
      </c>
      <c r="R3312" t="str">
        <f t="shared" si="153"/>
        <v/>
      </c>
      <c r="S33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12" t="str">
        <f>IF(Table58[[#This Row],[GENDER]]="M","Hombre","Mujer")</f>
        <v>Mujer</v>
      </c>
      <c r="U3312" t="str">
        <f>_xlfn.CONCAT(Table58[[#This Row],[STATE]]," ", Table58[[#This Row],[DOMAIN]])</f>
        <v>FL C1</v>
      </c>
      <c r="V3312" s="2">
        <f t="shared" ca="1" si="154"/>
        <v>45915</v>
      </c>
      <c r="W3312" s="3">
        <f t="shared" ca="1" si="155"/>
        <v>45915.408431249998</v>
      </c>
      <c r="X3312">
        <f>ROUND(Table58[[#This Row],[AVGGIFT]],1)</f>
        <v>9.3000000000000007</v>
      </c>
    </row>
    <row r="3313" spans="1:24" x14ac:dyDescent="0.35">
      <c r="A3313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  <c r="N3313">
        <f>VLOOKUP(Table58[[#This Row],[CONTROLN]],vlookup_table[],2,FALSE)</f>
        <v>0</v>
      </c>
      <c r="O3313">
        <f>VLOOKUP(Table58[[#This Row],[CONTROLN]],vlookup_table[],4,FALSE)</f>
        <v>0</v>
      </c>
      <c r="P3313" t="str">
        <f>VLOOKUP(Table58[[#This Row],[CONTROLN]],vlookup_table[],5,FALSE)</f>
        <v>T2</v>
      </c>
      <c r="Q3313">
        <f>VLOOKUP(Table58[[#This Row],[CONTROLN]],vlookup_table[],7,FALSE)</f>
        <v>10</v>
      </c>
      <c r="R3313" t="str">
        <f t="shared" si="153"/>
        <v/>
      </c>
      <c r="S33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13" t="str">
        <f>IF(Table58[[#This Row],[GENDER]]="M","Hombre","Mujer")</f>
        <v>Mujer</v>
      </c>
      <c r="U3313" t="str">
        <f>_xlfn.CONCAT(Table58[[#This Row],[STATE]]," ", Table58[[#This Row],[DOMAIN]])</f>
        <v>MO T2</v>
      </c>
      <c r="V3313" s="2">
        <f t="shared" ca="1" si="154"/>
        <v>45915</v>
      </c>
      <c r="W3313" s="3">
        <f t="shared" ca="1" si="155"/>
        <v>45915.408431249998</v>
      </c>
      <c r="X3313">
        <f>ROUND(Table58[[#This Row],[AVGGIFT]],1)</f>
        <v>6</v>
      </c>
    </row>
    <row r="3314" spans="1:24" x14ac:dyDescent="0.35">
      <c r="A3314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  <c r="N3314">
        <f>VLOOKUP(Table58[[#This Row],[CONTROLN]],vlookup_table[],2,FALSE)</f>
        <v>2</v>
      </c>
      <c r="O3314">
        <f>VLOOKUP(Table58[[#This Row],[CONTROLN]],vlookup_table[],4,FALSE)</f>
        <v>5610</v>
      </c>
      <c r="P3314" t="str">
        <f>VLOOKUP(Table58[[#This Row],[CONTROLN]],vlookup_table[],5,FALSE)</f>
        <v>S3</v>
      </c>
      <c r="Q3314">
        <f>VLOOKUP(Table58[[#This Row],[CONTROLN]],vlookup_table[],7,FALSE)</f>
        <v>5</v>
      </c>
      <c r="R3314">
        <f t="shared" si="153"/>
        <v>40</v>
      </c>
      <c r="S33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14" t="str">
        <f>IF(Table58[[#This Row],[GENDER]]="M","Hombre","Mujer")</f>
        <v>Mujer</v>
      </c>
      <c r="U3314" t="str">
        <f>_xlfn.CONCAT(Table58[[#This Row],[STATE]]," ", Table58[[#This Row],[DOMAIN]])</f>
        <v>FL S3</v>
      </c>
      <c r="V3314" s="2">
        <f t="shared" ca="1" si="154"/>
        <v>45915</v>
      </c>
      <c r="W3314" s="3">
        <f t="shared" ca="1" si="155"/>
        <v>45915.408431249998</v>
      </c>
      <c r="X3314">
        <f>ROUND(Table58[[#This Row],[AVGGIFT]],1)</f>
        <v>9.6999999999999993</v>
      </c>
    </row>
    <row r="3315" spans="1:24" x14ac:dyDescent="0.35">
      <c r="A3315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  <c r="N3315">
        <f>VLOOKUP(Table58[[#This Row],[CONTROLN]],vlookup_table[],2,FALSE)</f>
        <v>2</v>
      </c>
      <c r="O3315">
        <f>VLOOKUP(Table58[[#This Row],[CONTROLN]],vlookup_table[],4,FALSE)</f>
        <v>1602</v>
      </c>
      <c r="P3315" t="str">
        <f>VLOOKUP(Table58[[#This Row],[CONTROLN]],vlookup_table[],5,FALSE)</f>
        <v>R2</v>
      </c>
      <c r="Q3315">
        <f>VLOOKUP(Table58[[#This Row],[CONTROLN]],vlookup_table[],7,FALSE)</f>
        <v>12</v>
      </c>
      <c r="R3315">
        <f t="shared" si="153"/>
        <v>81</v>
      </c>
      <c r="S33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15" t="str">
        <f>IF(Table58[[#This Row],[GENDER]]="M","Hombre","Mujer")</f>
        <v>Hombre</v>
      </c>
      <c r="U3315" t="str">
        <f>_xlfn.CONCAT(Table58[[#This Row],[STATE]]," ", Table58[[#This Row],[DOMAIN]])</f>
        <v>MN R2</v>
      </c>
      <c r="V3315" s="2">
        <f t="shared" ca="1" si="154"/>
        <v>45915</v>
      </c>
      <c r="W3315" s="3">
        <f t="shared" ca="1" si="155"/>
        <v>45915.408431249998</v>
      </c>
      <c r="X3315">
        <f>ROUND(Table58[[#This Row],[AVGGIFT]],1)</f>
        <v>9.3000000000000007</v>
      </c>
    </row>
    <row r="3316" spans="1:24" x14ac:dyDescent="0.35">
      <c r="A3316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  <c r="N3316">
        <f>VLOOKUP(Table58[[#This Row],[CONTROLN]],vlookup_table[],2,FALSE)</f>
        <v>2</v>
      </c>
      <c r="O3316">
        <f>VLOOKUP(Table58[[#This Row],[CONTROLN]],vlookup_table[],4,FALSE)</f>
        <v>5701</v>
      </c>
      <c r="P3316" t="str">
        <f>VLOOKUP(Table58[[#This Row],[CONTROLN]],vlookup_table[],5,FALSE)</f>
        <v>S1</v>
      </c>
      <c r="Q3316">
        <f>VLOOKUP(Table58[[#This Row],[CONTROLN]],vlookup_table[],7,FALSE)</f>
        <v>16</v>
      </c>
      <c r="R3316">
        <f t="shared" si="153"/>
        <v>40</v>
      </c>
      <c r="S33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16" t="str">
        <f>IF(Table58[[#This Row],[GENDER]]="M","Hombre","Mujer")</f>
        <v>Mujer</v>
      </c>
      <c r="U3316" t="str">
        <f>_xlfn.CONCAT(Table58[[#This Row],[STATE]]," ", Table58[[#This Row],[DOMAIN]])</f>
        <v>CO S1</v>
      </c>
      <c r="V3316" s="2">
        <f t="shared" ca="1" si="154"/>
        <v>45915</v>
      </c>
      <c r="W3316" s="3">
        <f t="shared" ca="1" si="155"/>
        <v>45915.408431249998</v>
      </c>
      <c r="X3316">
        <f>ROUND(Table58[[#This Row],[AVGGIFT]],1)</f>
        <v>13.8</v>
      </c>
    </row>
    <row r="3317" spans="1:24" x14ac:dyDescent="0.35">
      <c r="A3317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  <c r="N3317">
        <f>VLOOKUP(Table58[[#This Row],[CONTROLN]],vlookup_table[],2,FALSE)</f>
        <v>28</v>
      </c>
      <c r="O3317">
        <f>VLOOKUP(Table58[[#This Row],[CONTROLN]],vlookup_table[],4,FALSE)</f>
        <v>4801</v>
      </c>
      <c r="P3317" t="str">
        <f>VLOOKUP(Table58[[#This Row],[CONTROLN]],vlookup_table[],5,FALSE)</f>
        <v>S2</v>
      </c>
      <c r="Q3317">
        <f>VLOOKUP(Table58[[#This Row],[CONTROLN]],vlookup_table[],7,FALSE)</f>
        <v>51</v>
      </c>
      <c r="R3317">
        <f t="shared" si="153"/>
        <v>49</v>
      </c>
      <c r="S33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17" t="str">
        <f>IF(Table58[[#This Row],[GENDER]]="M","Hombre","Mujer")</f>
        <v>Mujer</v>
      </c>
      <c r="U3317" t="str">
        <f>_xlfn.CONCAT(Table58[[#This Row],[STATE]]," ", Table58[[#This Row],[DOMAIN]])</f>
        <v>OR S2</v>
      </c>
      <c r="V3317" s="2">
        <f t="shared" ca="1" si="154"/>
        <v>45915</v>
      </c>
      <c r="W3317" s="3">
        <f t="shared" ca="1" si="155"/>
        <v>45915.408431249998</v>
      </c>
      <c r="X3317">
        <f>ROUND(Table58[[#This Row],[AVGGIFT]],1)</f>
        <v>30.8</v>
      </c>
    </row>
    <row r="3318" spans="1:24" x14ac:dyDescent="0.35">
      <c r="A3318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  <c r="N3318">
        <f>VLOOKUP(Table58[[#This Row],[CONTROLN]],vlookup_table[],2,FALSE)</f>
        <v>1</v>
      </c>
      <c r="O3318">
        <f>VLOOKUP(Table58[[#This Row],[CONTROLN]],vlookup_table[],4,FALSE)</f>
        <v>2301</v>
      </c>
      <c r="P3318" t="str">
        <f>VLOOKUP(Table58[[#This Row],[CONTROLN]],vlookup_table[],5,FALSE)</f>
        <v>S1</v>
      </c>
      <c r="Q3318">
        <f>VLOOKUP(Table58[[#This Row],[CONTROLN]],vlookup_table[],7,FALSE)</f>
        <v>17</v>
      </c>
      <c r="R3318">
        <f t="shared" si="153"/>
        <v>74</v>
      </c>
      <c r="S33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18" t="str">
        <f>IF(Table58[[#This Row],[GENDER]]="M","Hombre","Mujer")</f>
        <v>Hombre</v>
      </c>
      <c r="U3318" t="str">
        <f>_xlfn.CONCAT(Table58[[#This Row],[STATE]]," ", Table58[[#This Row],[DOMAIN]])</f>
        <v>MI S1</v>
      </c>
      <c r="V3318" s="2">
        <f t="shared" ca="1" si="154"/>
        <v>45915</v>
      </c>
      <c r="W3318" s="3">
        <f t="shared" ca="1" si="155"/>
        <v>45915.408431249998</v>
      </c>
      <c r="X3318">
        <f>ROUND(Table58[[#This Row],[AVGGIFT]],1)</f>
        <v>12.1</v>
      </c>
    </row>
    <row r="3319" spans="1:24" x14ac:dyDescent="0.35">
      <c r="A3319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  <c r="N3319">
        <f>VLOOKUP(Table58[[#This Row],[CONTROLN]],vlookup_table[],2,FALSE)</f>
        <v>1</v>
      </c>
      <c r="O3319">
        <f>VLOOKUP(Table58[[#This Row],[CONTROLN]],vlookup_table[],4,FALSE)</f>
        <v>5001</v>
      </c>
      <c r="P3319" t="str">
        <f>VLOOKUP(Table58[[#This Row],[CONTROLN]],vlookup_table[],5,FALSE)</f>
        <v>C2</v>
      </c>
      <c r="Q3319">
        <f>VLOOKUP(Table58[[#This Row],[CONTROLN]],vlookup_table[],7,FALSE)</f>
        <v>10</v>
      </c>
      <c r="R3319">
        <f t="shared" si="153"/>
        <v>47</v>
      </c>
      <c r="S33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19" t="str">
        <f>IF(Table58[[#This Row],[GENDER]]="M","Hombre","Mujer")</f>
        <v>Hombre</v>
      </c>
      <c r="U3319" t="str">
        <f>_xlfn.CONCAT(Table58[[#This Row],[STATE]]," ", Table58[[#This Row],[DOMAIN]])</f>
        <v>CA C2</v>
      </c>
      <c r="V3319" s="2">
        <f t="shared" ca="1" si="154"/>
        <v>45915</v>
      </c>
      <c r="W3319" s="3">
        <f t="shared" ca="1" si="155"/>
        <v>45915.408431249998</v>
      </c>
      <c r="X3319">
        <f>ROUND(Table58[[#This Row],[AVGGIFT]],1)</f>
        <v>13</v>
      </c>
    </row>
    <row r="3320" spans="1:24" x14ac:dyDescent="0.35">
      <c r="A3320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  <c r="N3320">
        <f>VLOOKUP(Table58[[#This Row],[CONTROLN]],vlookup_table[],2,FALSE)</f>
        <v>0</v>
      </c>
      <c r="O3320">
        <f>VLOOKUP(Table58[[#This Row],[CONTROLN]],vlookup_table[],4,FALSE)</f>
        <v>5201</v>
      </c>
      <c r="P3320" t="str">
        <f>VLOOKUP(Table58[[#This Row],[CONTROLN]],vlookup_table[],5,FALSE)</f>
        <v>S1</v>
      </c>
      <c r="Q3320">
        <f>VLOOKUP(Table58[[#This Row],[CONTROLN]],vlookup_table[],7,FALSE)</f>
        <v>6</v>
      </c>
      <c r="R3320">
        <f t="shared" si="153"/>
        <v>45</v>
      </c>
      <c r="S33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20" t="str">
        <f>IF(Table58[[#This Row],[GENDER]]="M","Hombre","Mujer")</f>
        <v>Mujer</v>
      </c>
      <c r="U3320" t="str">
        <f>_xlfn.CONCAT(Table58[[#This Row],[STATE]]," ", Table58[[#This Row],[DOMAIN]])</f>
        <v>CA S1</v>
      </c>
      <c r="V3320" s="2">
        <f t="shared" ca="1" si="154"/>
        <v>45915</v>
      </c>
      <c r="W3320" s="3">
        <f t="shared" ca="1" si="155"/>
        <v>45915.408431249998</v>
      </c>
      <c r="X3320">
        <f>ROUND(Table58[[#This Row],[AVGGIFT]],1)</f>
        <v>5.7</v>
      </c>
    </row>
    <row r="3321" spans="1:24" x14ac:dyDescent="0.35">
      <c r="A332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  <c r="N3321">
        <f>VLOOKUP(Table58[[#This Row],[CONTROLN]],vlookup_table[],2,FALSE)</f>
        <v>2</v>
      </c>
      <c r="O3321">
        <f>VLOOKUP(Table58[[#This Row],[CONTROLN]],vlookup_table[],4,FALSE)</f>
        <v>1309</v>
      </c>
      <c r="P3321" t="str">
        <f>VLOOKUP(Table58[[#This Row],[CONTROLN]],vlookup_table[],5,FALSE)</f>
        <v>R2</v>
      </c>
      <c r="Q3321">
        <f>VLOOKUP(Table58[[#This Row],[CONTROLN]],vlookup_table[],7,FALSE)</f>
        <v>50</v>
      </c>
      <c r="R3321">
        <f t="shared" si="153"/>
        <v>83</v>
      </c>
      <c r="S33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21" t="str">
        <f>IF(Table58[[#This Row],[GENDER]]="M","Hombre","Mujer")</f>
        <v>Mujer</v>
      </c>
      <c r="U3321" t="str">
        <f>_xlfn.CONCAT(Table58[[#This Row],[STATE]]," ", Table58[[#This Row],[DOMAIN]])</f>
        <v>OR R2</v>
      </c>
      <c r="V3321" s="2">
        <f t="shared" ca="1" si="154"/>
        <v>45915</v>
      </c>
      <c r="W3321" s="3">
        <f t="shared" ca="1" si="155"/>
        <v>45915.408431249998</v>
      </c>
      <c r="X3321">
        <f>ROUND(Table58[[#This Row],[AVGGIFT]],1)</f>
        <v>32.9</v>
      </c>
    </row>
    <row r="3322" spans="1:24" x14ac:dyDescent="0.35">
      <c r="A3322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  <c r="N3322">
        <f>VLOOKUP(Table58[[#This Row],[CONTROLN]],vlookup_table[],2,FALSE)</f>
        <v>28</v>
      </c>
      <c r="O3322">
        <f>VLOOKUP(Table58[[#This Row],[CONTROLN]],vlookup_table[],4,FALSE)</f>
        <v>2201</v>
      </c>
      <c r="P3322" t="str">
        <f>VLOOKUP(Table58[[#This Row],[CONTROLN]],vlookup_table[],5,FALSE)</f>
        <v>T2</v>
      </c>
      <c r="Q3322">
        <f>VLOOKUP(Table58[[#This Row],[CONTROLN]],vlookup_table[],7,FALSE)</f>
        <v>3</v>
      </c>
      <c r="R3322">
        <f t="shared" si="153"/>
        <v>75</v>
      </c>
      <c r="S33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22" t="str">
        <f>IF(Table58[[#This Row],[GENDER]]="M","Hombre","Mujer")</f>
        <v>Mujer</v>
      </c>
      <c r="U3322" t="str">
        <f>_xlfn.CONCAT(Table58[[#This Row],[STATE]]," ", Table58[[#This Row],[DOMAIN]])</f>
        <v>CO T2</v>
      </c>
      <c r="V3322" s="2">
        <f t="shared" ca="1" si="154"/>
        <v>45915</v>
      </c>
      <c r="W3322" s="3">
        <f t="shared" ca="1" si="155"/>
        <v>45915.408431249998</v>
      </c>
      <c r="X3322">
        <f>ROUND(Table58[[#This Row],[AVGGIFT]],1)</f>
        <v>3.4</v>
      </c>
    </row>
    <row r="3323" spans="1:24" x14ac:dyDescent="0.35">
      <c r="A3323">
        <v>5331</v>
      </c>
      <c r="B3323" t="s">
        <v>18</v>
      </c>
      <c r="C3323" t="s">
        <v>109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  <c r="N3323">
        <f>VLOOKUP(Table58[[#This Row],[CONTROLN]],vlookup_table[],2,FALSE)</f>
        <v>2</v>
      </c>
      <c r="O3323">
        <f>VLOOKUP(Table58[[#This Row],[CONTROLN]],vlookup_table[],4,FALSE)</f>
        <v>0</v>
      </c>
      <c r="P3323" t="str">
        <f>VLOOKUP(Table58[[#This Row],[CONTROLN]],vlookup_table[],5,FALSE)</f>
        <v>C1</v>
      </c>
      <c r="Q3323">
        <f>VLOOKUP(Table58[[#This Row],[CONTROLN]],vlookup_table[],7,FALSE)</f>
        <v>14</v>
      </c>
      <c r="R3323" t="str">
        <f t="shared" si="153"/>
        <v/>
      </c>
      <c r="S33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23" t="str">
        <f>IF(Table58[[#This Row],[GENDER]]="M","Hombre","Mujer")</f>
        <v>Mujer</v>
      </c>
      <c r="U3323" t="str">
        <f>_xlfn.CONCAT(Table58[[#This Row],[STATE]]," ", Table58[[#This Row],[DOMAIN]])</f>
        <v>NC C1</v>
      </c>
      <c r="V3323" s="2">
        <f t="shared" ca="1" si="154"/>
        <v>45915</v>
      </c>
      <c r="W3323" s="3">
        <f t="shared" ca="1" si="155"/>
        <v>45915.408431249998</v>
      </c>
      <c r="X3323">
        <f>ROUND(Table58[[#This Row],[AVGGIFT]],1)</f>
        <v>11.5</v>
      </c>
    </row>
    <row r="3324" spans="1:24" x14ac:dyDescent="0.35">
      <c r="A3324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  <c r="N3324">
        <f>VLOOKUP(Table58[[#This Row],[CONTROLN]],vlookup_table[],2,FALSE)</f>
        <v>1</v>
      </c>
      <c r="O3324">
        <f>VLOOKUP(Table58[[#This Row],[CONTROLN]],vlookup_table[],4,FALSE)</f>
        <v>0</v>
      </c>
      <c r="P3324" t="str">
        <f>VLOOKUP(Table58[[#This Row],[CONTROLN]],vlookup_table[],5,FALSE)</f>
        <v>T1</v>
      </c>
      <c r="Q3324">
        <f>VLOOKUP(Table58[[#This Row],[CONTROLN]],vlookup_table[],7,FALSE)</f>
        <v>12</v>
      </c>
      <c r="R3324" t="str">
        <f t="shared" si="153"/>
        <v/>
      </c>
      <c r="S33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24" t="str">
        <f>IF(Table58[[#This Row],[GENDER]]="M","Hombre","Mujer")</f>
        <v>Hombre</v>
      </c>
      <c r="U3324" t="str">
        <f>_xlfn.CONCAT(Table58[[#This Row],[STATE]]," ", Table58[[#This Row],[DOMAIN]])</f>
        <v>IL T1</v>
      </c>
      <c r="V3324" s="2">
        <f t="shared" ca="1" si="154"/>
        <v>45915</v>
      </c>
      <c r="W3324" s="3">
        <f t="shared" ca="1" si="155"/>
        <v>45915.408431249998</v>
      </c>
      <c r="X3324">
        <f>ROUND(Table58[[#This Row],[AVGGIFT]],1)</f>
        <v>12.2</v>
      </c>
    </row>
    <row r="3325" spans="1:24" x14ac:dyDescent="0.35">
      <c r="A3325">
        <v>79399</v>
      </c>
      <c r="B3325" t="s">
        <v>36</v>
      </c>
      <c r="C3325" t="s">
        <v>14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  <c r="N3325">
        <f>VLOOKUP(Table58[[#This Row],[CONTROLN]],vlookup_table[],2,FALSE)</f>
        <v>0</v>
      </c>
      <c r="O3325">
        <f>VLOOKUP(Table58[[#This Row],[CONTROLN]],vlookup_table[],4,FALSE)</f>
        <v>5507</v>
      </c>
      <c r="P3325" t="str">
        <f>VLOOKUP(Table58[[#This Row],[CONTROLN]],vlookup_table[],5,FALSE)</f>
        <v>R2</v>
      </c>
      <c r="Q3325">
        <f>VLOOKUP(Table58[[#This Row],[CONTROLN]],vlookup_table[],7,FALSE)</f>
        <v>30</v>
      </c>
      <c r="R3325">
        <f t="shared" si="153"/>
        <v>41</v>
      </c>
      <c r="S33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25" t="str">
        <f>IF(Table58[[#This Row],[GENDER]]="M","Hombre","Mujer")</f>
        <v>Hombre</v>
      </c>
      <c r="U3325" t="str">
        <f>_xlfn.CONCAT(Table58[[#This Row],[STATE]]," ", Table58[[#This Row],[DOMAIN]])</f>
        <v>WI R2</v>
      </c>
      <c r="V3325" s="2">
        <f t="shared" ca="1" si="154"/>
        <v>45915</v>
      </c>
      <c r="W3325" s="3">
        <f t="shared" ca="1" si="155"/>
        <v>45915.408431249998</v>
      </c>
      <c r="X3325">
        <f>ROUND(Table58[[#This Row],[AVGGIFT]],1)</f>
        <v>17.5</v>
      </c>
    </row>
    <row r="3326" spans="1:24" x14ac:dyDescent="0.35">
      <c r="A3326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  <c r="N3326">
        <f>VLOOKUP(Table58[[#This Row],[CONTROLN]],vlookup_table[],2,FALSE)</f>
        <v>1</v>
      </c>
      <c r="O3326">
        <f>VLOOKUP(Table58[[#This Row],[CONTROLN]],vlookup_table[],4,FALSE)</f>
        <v>0</v>
      </c>
      <c r="P3326" t="str">
        <f>VLOOKUP(Table58[[#This Row],[CONTROLN]],vlookup_table[],5,FALSE)</f>
        <v>R2</v>
      </c>
      <c r="Q3326">
        <f>VLOOKUP(Table58[[#This Row],[CONTROLN]],vlookup_table[],7,FALSE)</f>
        <v>15</v>
      </c>
      <c r="R3326" t="str">
        <f t="shared" si="153"/>
        <v/>
      </c>
      <c r="S33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26" t="str">
        <f>IF(Table58[[#This Row],[GENDER]]="M","Hombre","Mujer")</f>
        <v>Hombre</v>
      </c>
      <c r="U3326" t="str">
        <f>_xlfn.CONCAT(Table58[[#This Row],[STATE]]," ", Table58[[#This Row],[DOMAIN]])</f>
        <v>MI R2</v>
      </c>
      <c r="V3326" s="2">
        <f t="shared" ca="1" si="154"/>
        <v>45915</v>
      </c>
      <c r="W3326" s="3">
        <f t="shared" ca="1" si="155"/>
        <v>45915.408431249998</v>
      </c>
      <c r="X3326">
        <f>ROUND(Table58[[#This Row],[AVGGIFT]],1)</f>
        <v>15.9</v>
      </c>
    </row>
    <row r="3327" spans="1:24" x14ac:dyDescent="0.35">
      <c r="A3327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  <c r="N3327">
        <f>VLOOKUP(Table58[[#This Row],[CONTROLN]],vlookup_table[],2,FALSE)</f>
        <v>1</v>
      </c>
      <c r="O3327">
        <f>VLOOKUP(Table58[[#This Row],[CONTROLN]],vlookup_table[],4,FALSE)</f>
        <v>1601</v>
      </c>
      <c r="P3327" t="str">
        <f>VLOOKUP(Table58[[#This Row],[CONTROLN]],vlookup_table[],5,FALSE)</f>
        <v>C2</v>
      </c>
      <c r="Q3327">
        <f>VLOOKUP(Table58[[#This Row],[CONTROLN]],vlookup_table[],7,FALSE)</f>
        <v>15</v>
      </c>
      <c r="R3327">
        <f t="shared" si="153"/>
        <v>81</v>
      </c>
      <c r="S33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27" t="str">
        <f>IF(Table58[[#This Row],[GENDER]]="M","Hombre","Mujer")</f>
        <v>Hombre</v>
      </c>
      <c r="U3327" t="str">
        <f>_xlfn.CONCAT(Table58[[#This Row],[STATE]]," ", Table58[[#This Row],[DOMAIN]])</f>
        <v>FL C2</v>
      </c>
      <c r="V3327" s="2">
        <f t="shared" ca="1" si="154"/>
        <v>45915</v>
      </c>
      <c r="W3327" s="3">
        <f t="shared" ca="1" si="155"/>
        <v>45915.408431249998</v>
      </c>
      <c r="X3327">
        <f>ROUND(Table58[[#This Row],[AVGGIFT]],1)</f>
        <v>11.1</v>
      </c>
    </row>
    <row r="3328" spans="1:24" x14ac:dyDescent="0.35">
      <c r="A3328">
        <v>75835</v>
      </c>
      <c r="B3328" t="s">
        <v>48</v>
      </c>
      <c r="C3328" t="s">
        <v>109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  <c r="N3328">
        <f>VLOOKUP(Table58[[#This Row],[CONTROLN]],vlookup_table[],2,FALSE)</f>
        <v>0</v>
      </c>
      <c r="O3328">
        <f>VLOOKUP(Table58[[#This Row],[CONTROLN]],vlookup_table[],4,FALSE)</f>
        <v>4401</v>
      </c>
      <c r="P3328" t="str">
        <f>VLOOKUP(Table58[[#This Row],[CONTROLN]],vlookup_table[],5,FALSE)</f>
        <v>C3</v>
      </c>
      <c r="Q3328">
        <f>VLOOKUP(Table58[[#This Row],[CONTROLN]],vlookup_table[],7,FALSE)</f>
        <v>5</v>
      </c>
      <c r="R3328">
        <f t="shared" si="153"/>
        <v>53</v>
      </c>
      <c r="S33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28" t="str">
        <f>IF(Table58[[#This Row],[GENDER]]="M","Hombre","Mujer")</f>
        <v>Mujer</v>
      </c>
      <c r="U3328" t="str">
        <f>_xlfn.CONCAT(Table58[[#This Row],[STATE]]," ", Table58[[#This Row],[DOMAIN]])</f>
        <v>IA C3</v>
      </c>
      <c r="V3328" s="2">
        <f t="shared" ca="1" si="154"/>
        <v>45915</v>
      </c>
      <c r="W3328" s="3">
        <f t="shared" ca="1" si="155"/>
        <v>45915.408431249998</v>
      </c>
      <c r="X3328">
        <f>ROUND(Table58[[#This Row],[AVGGIFT]],1)</f>
        <v>3.9</v>
      </c>
    </row>
    <row r="3329" spans="1:24" x14ac:dyDescent="0.35">
      <c r="A3329">
        <v>4606</v>
      </c>
      <c r="B3329" t="s">
        <v>16</v>
      </c>
      <c r="C3329" t="s">
        <v>109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  <c r="N3329">
        <f>VLOOKUP(Table58[[#This Row],[CONTROLN]],vlookup_table[],2,FALSE)</f>
        <v>0</v>
      </c>
      <c r="O3329">
        <f>VLOOKUP(Table58[[#This Row],[CONTROLN]],vlookup_table[],4,FALSE)</f>
        <v>2509</v>
      </c>
      <c r="P3329" t="str">
        <f>VLOOKUP(Table58[[#This Row],[CONTROLN]],vlookup_table[],5,FALSE)</f>
        <v>U3</v>
      </c>
      <c r="Q3329">
        <f>VLOOKUP(Table58[[#This Row],[CONTROLN]],vlookup_table[],7,FALSE)</f>
        <v>25</v>
      </c>
      <c r="R3329">
        <f t="shared" si="153"/>
        <v>71</v>
      </c>
      <c r="S33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29" t="str">
        <f>IF(Table58[[#This Row],[GENDER]]="M","Hombre","Mujer")</f>
        <v>Mujer</v>
      </c>
      <c r="U3329" t="str">
        <f>_xlfn.CONCAT(Table58[[#This Row],[STATE]]," ", Table58[[#This Row],[DOMAIN]])</f>
        <v>IL U3</v>
      </c>
      <c r="V3329" s="2">
        <f t="shared" ca="1" si="154"/>
        <v>45915</v>
      </c>
      <c r="W3329" s="3">
        <f t="shared" ca="1" si="155"/>
        <v>45915.408431249998</v>
      </c>
      <c r="X3329">
        <f>ROUND(Table58[[#This Row],[AVGGIFT]],1)</f>
        <v>24.8</v>
      </c>
    </row>
    <row r="3330" spans="1:24" x14ac:dyDescent="0.35">
      <c r="A3330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  <c r="N3330">
        <f>VLOOKUP(Table58[[#This Row],[CONTROLN]],vlookup_table[],2,FALSE)</f>
        <v>28</v>
      </c>
      <c r="O3330">
        <f>VLOOKUP(Table58[[#This Row],[CONTROLN]],vlookup_table[],4,FALSE)</f>
        <v>2301</v>
      </c>
      <c r="P3330" t="str">
        <f>VLOOKUP(Table58[[#This Row],[CONTROLN]],vlookup_table[],5,FALSE)</f>
        <v>S3</v>
      </c>
      <c r="Q3330">
        <f>VLOOKUP(Table58[[#This Row],[CONTROLN]],vlookup_table[],7,FALSE)</f>
        <v>25</v>
      </c>
      <c r="R3330">
        <f t="shared" ref="R3330:R3393" si="156">IF(OR(O3330="",O3330=0),"",(1997-(1900+INT(O3330/100)))-IF(MOD(O3330,100)&gt;6,1,0))</f>
        <v>74</v>
      </c>
      <c r="S33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30" t="str">
        <f>IF(Table58[[#This Row],[GENDER]]="M","Hombre","Mujer")</f>
        <v>Mujer</v>
      </c>
      <c r="U3330" t="str">
        <f>_xlfn.CONCAT(Table58[[#This Row],[STATE]]," ", Table58[[#This Row],[DOMAIN]])</f>
        <v>TN S3</v>
      </c>
      <c r="V3330" s="2">
        <f t="shared" ref="V3330:V3393" ca="1" si="157">TODAY()</f>
        <v>45915</v>
      </c>
      <c r="W3330" s="3">
        <f t="shared" ref="W3330:W3393" ca="1" si="158">NOW()</f>
        <v>45915.408431249998</v>
      </c>
      <c r="X3330">
        <f>ROUND(Table58[[#This Row],[AVGGIFT]],1)</f>
        <v>9.5</v>
      </c>
    </row>
    <row r="3331" spans="1:24" x14ac:dyDescent="0.35">
      <c r="A333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  <c r="N3331">
        <f>VLOOKUP(Table58[[#This Row],[CONTROLN]],vlookup_table[],2,FALSE)</f>
        <v>1</v>
      </c>
      <c r="O3331">
        <f>VLOOKUP(Table58[[#This Row],[CONTROLN]],vlookup_table[],4,FALSE)</f>
        <v>5601</v>
      </c>
      <c r="P3331" t="str">
        <f>VLOOKUP(Table58[[#This Row],[CONTROLN]],vlookup_table[],5,FALSE)</f>
        <v>S2</v>
      </c>
      <c r="Q3331">
        <f>VLOOKUP(Table58[[#This Row],[CONTROLN]],vlookup_table[],7,FALSE)</f>
        <v>50</v>
      </c>
      <c r="R3331">
        <f t="shared" si="156"/>
        <v>41</v>
      </c>
      <c r="S33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31" t="str">
        <f>IF(Table58[[#This Row],[GENDER]]="M","Hombre","Mujer")</f>
        <v>Hombre</v>
      </c>
      <c r="U3331" t="str">
        <f>_xlfn.CONCAT(Table58[[#This Row],[STATE]]," ", Table58[[#This Row],[DOMAIN]])</f>
        <v>MI S2</v>
      </c>
      <c r="V3331" s="2">
        <f t="shared" ca="1" si="157"/>
        <v>45915</v>
      </c>
      <c r="W3331" s="3">
        <f t="shared" ca="1" si="158"/>
        <v>45915.408431249998</v>
      </c>
      <c r="X3331">
        <f>ROUND(Table58[[#This Row],[AVGGIFT]],1)</f>
        <v>27.6</v>
      </c>
    </row>
    <row r="3332" spans="1:24" x14ac:dyDescent="0.35">
      <c r="A3332">
        <v>182697</v>
      </c>
      <c r="B3332" t="s">
        <v>41</v>
      </c>
      <c r="C3332" t="s">
        <v>109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  <c r="N3332">
        <f>VLOOKUP(Table58[[#This Row],[CONTROLN]],vlookup_table[],2,FALSE)</f>
        <v>2</v>
      </c>
      <c r="O3332">
        <f>VLOOKUP(Table58[[#This Row],[CONTROLN]],vlookup_table[],4,FALSE)</f>
        <v>0</v>
      </c>
      <c r="P3332" t="str">
        <f>VLOOKUP(Table58[[#This Row],[CONTROLN]],vlookup_table[],5,FALSE)</f>
        <v>R1</v>
      </c>
      <c r="Q3332">
        <f>VLOOKUP(Table58[[#This Row],[CONTROLN]],vlookup_table[],7,FALSE)</f>
        <v>20</v>
      </c>
      <c r="R3332" t="str">
        <f t="shared" si="156"/>
        <v/>
      </c>
      <c r="S33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32" t="str">
        <f>IF(Table58[[#This Row],[GENDER]]="M","Hombre","Mujer")</f>
        <v>Mujer</v>
      </c>
      <c r="U3332" t="str">
        <f>_xlfn.CONCAT(Table58[[#This Row],[STATE]]," ", Table58[[#This Row],[DOMAIN]])</f>
        <v>WA R1</v>
      </c>
      <c r="V3332" s="2">
        <f t="shared" ca="1" si="157"/>
        <v>45915</v>
      </c>
      <c r="W3332" s="3">
        <f t="shared" ca="1" si="158"/>
        <v>45915.408431249998</v>
      </c>
      <c r="X3332">
        <f>ROUND(Table58[[#This Row],[AVGGIFT]],1)</f>
        <v>20</v>
      </c>
    </row>
    <row r="3333" spans="1:24" x14ac:dyDescent="0.35">
      <c r="A3333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  <c r="N3333">
        <f>VLOOKUP(Table58[[#This Row],[CONTROLN]],vlookup_table[],2,FALSE)</f>
        <v>0</v>
      </c>
      <c r="O3333">
        <f>VLOOKUP(Table58[[#This Row],[CONTROLN]],vlookup_table[],4,FALSE)</f>
        <v>0</v>
      </c>
      <c r="P3333" t="str">
        <f>VLOOKUP(Table58[[#This Row],[CONTROLN]],vlookup_table[],5,FALSE)</f>
        <v>R2</v>
      </c>
      <c r="Q3333">
        <f>VLOOKUP(Table58[[#This Row],[CONTROLN]],vlookup_table[],7,FALSE)</f>
        <v>21</v>
      </c>
      <c r="R3333" t="str">
        <f t="shared" si="156"/>
        <v/>
      </c>
      <c r="S33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33" t="str">
        <f>IF(Table58[[#This Row],[GENDER]]="M","Hombre","Mujer")</f>
        <v>Mujer</v>
      </c>
      <c r="U3333" t="str">
        <f>_xlfn.CONCAT(Table58[[#This Row],[STATE]]," ", Table58[[#This Row],[DOMAIN]])</f>
        <v>CA R2</v>
      </c>
      <c r="V3333" s="2">
        <f t="shared" ca="1" si="157"/>
        <v>45915</v>
      </c>
      <c r="W3333" s="3">
        <f t="shared" ca="1" si="158"/>
        <v>45915.408431249998</v>
      </c>
      <c r="X3333">
        <f>ROUND(Table58[[#This Row],[AVGGIFT]],1)</f>
        <v>13</v>
      </c>
    </row>
    <row r="3334" spans="1:24" x14ac:dyDescent="0.35">
      <c r="A3334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  <c r="N3334">
        <f>VLOOKUP(Table58[[#This Row],[CONTROLN]],vlookup_table[],2,FALSE)</f>
        <v>0</v>
      </c>
      <c r="O3334">
        <f>VLOOKUP(Table58[[#This Row],[CONTROLN]],vlookup_table[],4,FALSE)</f>
        <v>3201</v>
      </c>
      <c r="P3334" t="str">
        <f>VLOOKUP(Table58[[#This Row],[CONTROLN]],vlookup_table[],5,FALSE)</f>
        <v>R2</v>
      </c>
      <c r="Q3334">
        <f>VLOOKUP(Table58[[#This Row],[CONTROLN]],vlookup_table[],7,FALSE)</f>
        <v>5</v>
      </c>
      <c r="R3334">
        <f t="shared" si="156"/>
        <v>65</v>
      </c>
      <c r="S33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34" t="str">
        <f>IF(Table58[[#This Row],[GENDER]]="M","Hombre","Mujer")</f>
        <v>Mujer</v>
      </c>
      <c r="U3334" t="str">
        <f>_xlfn.CONCAT(Table58[[#This Row],[STATE]]," ", Table58[[#This Row],[DOMAIN]])</f>
        <v>CA R2</v>
      </c>
      <c r="V3334" s="2">
        <f t="shared" ca="1" si="157"/>
        <v>45915</v>
      </c>
      <c r="W3334" s="3">
        <f t="shared" ca="1" si="158"/>
        <v>45915.408431249998</v>
      </c>
      <c r="X3334">
        <f>ROUND(Table58[[#This Row],[AVGGIFT]],1)</f>
        <v>5.6</v>
      </c>
    </row>
    <row r="3335" spans="1:24" x14ac:dyDescent="0.35">
      <c r="A3335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  <c r="N3335">
        <f>VLOOKUP(Table58[[#This Row],[CONTROLN]],vlookup_table[],2,FALSE)</f>
        <v>0</v>
      </c>
      <c r="O3335">
        <f>VLOOKUP(Table58[[#This Row],[CONTROLN]],vlookup_table[],4,FALSE)</f>
        <v>4801</v>
      </c>
      <c r="P3335" t="str">
        <f>VLOOKUP(Table58[[#This Row],[CONTROLN]],vlookup_table[],5,FALSE)</f>
        <v>S1</v>
      </c>
      <c r="Q3335">
        <f>VLOOKUP(Table58[[#This Row],[CONTROLN]],vlookup_table[],7,FALSE)</f>
        <v>25</v>
      </c>
      <c r="R3335">
        <f t="shared" si="156"/>
        <v>49</v>
      </c>
      <c r="S33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35" t="str">
        <f>IF(Table58[[#This Row],[GENDER]]="M","Hombre","Mujer")</f>
        <v>Mujer</v>
      </c>
      <c r="U3335" t="str">
        <f>_xlfn.CONCAT(Table58[[#This Row],[STATE]]," ", Table58[[#This Row],[DOMAIN]])</f>
        <v>CA S1</v>
      </c>
      <c r="V3335" s="2">
        <f t="shared" ca="1" si="157"/>
        <v>45915</v>
      </c>
      <c r="W3335" s="3">
        <f t="shared" ca="1" si="158"/>
        <v>45915.408431249998</v>
      </c>
      <c r="X3335">
        <f>ROUND(Table58[[#This Row],[AVGGIFT]],1)</f>
        <v>16.3</v>
      </c>
    </row>
    <row r="3336" spans="1:24" x14ac:dyDescent="0.35">
      <c r="A3336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  <c r="N3336">
        <f>VLOOKUP(Table58[[#This Row],[CONTROLN]],vlookup_table[],2,FALSE)</f>
        <v>1</v>
      </c>
      <c r="O3336">
        <f>VLOOKUP(Table58[[#This Row],[CONTROLN]],vlookup_table[],4,FALSE)</f>
        <v>5201</v>
      </c>
      <c r="P3336" t="str">
        <f>VLOOKUP(Table58[[#This Row],[CONTROLN]],vlookup_table[],5,FALSE)</f>
        <v>S1</v>
      </c>
      <c r="Q3336">
        <f>VLOOKUP(Table58[[#This Row],[CONTROLN]],vlookup_table[],7,FALSE)</f>
        <v>35</v>
      </c>
      <c r="R3336">
        <f t="shared" si="156"/>
        <v>45</v>
      </c>
      <c r="S33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36" t="str">
        <f>IF(Table58[[#This Row],[GENDER]]="M","Hombre","Mujer")</f>
        <v>Hombre</v>
      </c>
      <c r="U3336" t="str">
        <f>_xlfn.CONCAT(Table58[[#This Row],[STATE]]," ", Table58[[#This Row],[DOMAIN]])</f>
        <v>FL S1</v>
      </c>
      <c r="V3336" s="2">
        <f t="shared" ca="1" si="157"/>
        <v>45915</v>
      </c>
      <c r="W3336" s="3">
        <f t="shared" ca="1" si="158"/>
        <v>45915.408431249998</v>
      </c>
      <c r="X3336">
        <f>ROUND(Table58[[#This Row],[AVGGIFT]],1)</f>
        <v>17.5</v>
      </c>
    </row>
    <row r="3337" spans="1:24" x14ac:dyDescent="0.35">
      <c r="A3337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  <c r="N3337">
        <f>VLOOKUP(Table58[[#This Row],[CONTROLN]],vlookup_table[],2,FALSE)</f>
        <v>2</v>
      </c>
      <c r="O3337">
        <f>VLOOKUP(Table58[[#This Row],[CONTROLN]],vlookup_table[],4,FALSE)</f>
        <v>0</v>
      </c>
      <c r="P3337" t="str">
        <f>VLOOKUP(Table58[[#This Row],[CONTROLN]],vlookup_table[],5,FALSE)</f>
        <v>C3</v>
      </c>
      <c r="Q3337">
        <f>VLOOKUP(Table58[[#This Row],[CONTROLN]],vlookup_table[],7,FALSE)</f>
        <v>10</v>
      </c>
      <c r="R3337" t="str">
        <f t="shared" si="156"/>
        <v/>
      </c>
      <c r="S33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37" t="str">
        <f>IF(Table58[[#This Row],[GENDER]]="M","Hombre","Mujer")</f>
        <v>Mujer</v>
      </c>
      <c r="U3337" t="str">
        <f>_xlfn.CONCAT(Table58[[#This Row],[STATE]]," ", Table58[[#This Row],[DOMAIN]])</f>
        <v>SC C3</v>
      </c>
      <c r="V3337" s="2">
        <f t="shared" ca="1" si="157"/>
        <v>45915</v>
      </c>
      <c r="W3337" s="3">
        <f t="shared" ca="1" si="158"/>
        <v>45915.408431249998</v>
      </c>
      <c r="X3337">
        <f>ROUND(Table58[[#This Row],[AVGGIFT]],1)</f>
        <v>21.3</v>
      </c>
    </row>
    <row r="3338" spans="1:24" x14ac:dyDescent="0.35">
      <c r="A3338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  <c r="N3338">
        <f>VLOOKUP(Table58[[#This Row],[CONTROLN]],vlookup_table[],2,FALSE)</f>
        <v>0</v>
      </c>
      <c r="O3338">
        <f>VLOOKUP(Table58[[#This Row],[CONTROLN]],vlookup_table[],4,FALSE)</f>
        <v>6301</v>
      </c>
      <c r="P3338" t="str">
        <f>VLOOKUP(Table58[[#This Row],[CONTROLN]],vlookup_table[],5,FALSE)</f>
        <v>U1</v>
      </c>
      <c r="Q3338">
        <f>VLOOKUP(Table58[[#This Row],[CONTROLN]],vlookup_table[],7,FALSE)</f>
        <v>20</v>
      </c>
      <c r="R3338">
        <f t="shared" si="156"/>
        <v>34</v>
      </c>
      <c r="S33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38" t="str">
        <f>IF(Table58[[#This Row],[GENDER]]="M","Hombre","Mujer")</f>
        <v>Mujer</v>
      </c>
      <c r="U3338" t="str">
        <f>_xlfn.CONCAT(Table58[[#This Row],[STATE]]," ", Table58[[#This Row],[DOMAIN]])</f>
        <v>IL U1</v>
      </c>
      <c r="V3338" s="2">
        <f t="shared" ca="1" si="157"/>
        <v>45915</v>
      </c>
      <c r="W3338" s="3">
        <f t="shared" ca="1" si="158"/>
        <v>45915.408431249998</v>
      </c>
      <c r="X3338">
        <f>ROUND(Table58[[#This Row],[AVGGIFT]],1)</f>
        <v>20</v>
      </c>
    </row>
    <row r="3339" spans="1:24" x14ac:dyDescent="0.35">
      <c r="A3339">
        <v>95727</v>
      </c>
      <c r="B3339" t="s">
        <v>16</v>
      </c>
      <c r="C3339" t="s">
        <v>109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  <c r="N3339">
        <f>VLOOKUP(Table58[[#This Row],[CONTROLN]],vlookup_table[],2,FALSE)</f>
        <v>0</v>
      </c>
      <c r="O3339">
        <f>VLOOKUP(Table58[[#This Row],[CONTROLN]],vlookup_table[],4,FALSE)</f>
        <v>5208</v>
      </c>
      <c r="P3339" t="str">
        <f>VLOOKUP(Table58[[#This Row],[CONTROLN]],vlookup_table[],5,FALSE)</f>
        <v>S3</v>
      </c>
      <c r="Q3339">
        <f>VLOOKUP(Table58[[#This Row],[CONTROLN]],vlookup_table[],7,FALSE)</f>
        <v>18</v>
      </c>
      <c r="R3339">
        <f t="shared" si="156"/>
        <v>44</v>
      </c>
      <c r="S33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39" t="str">
        <f>IF(Table58[[#This Row],[GENDER]]="M","Hombre","Mujer")</f>
        <v>Mujer</v>
      </c>
      <c r="U3339" t="str">
        <f>_xlfn.CONCAT(Table58[[#This Row],[STATE]]," ", Table58[[#This Row],[DOMAIN]])</f>
        <v>IL S3</v>
      </c>
      <c r="V3339" s="2">
        <f t="shared" ca="1" si="157"/>
        <v>45915</v>
      </c>
      <c r="W3339" s="3">
        <f t="shared" ca="1" si="158"/>
        <v>45915.408431249998</v>
      </c>
      <c r="X3339">
        <f>ROUND(Table58[[#This Row],[AVGGIFT]],1)</f>
        <v>15.6</v>
      </c>
    </row>
    <row r="3340" spans="1:24" x14ac:dyDescent="0.35">
      <c r="A3340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  <c r="N3340">
        <f>VLOOKUP(Table58[[#This Row],[CONTROLN]],vlookup_table[],2,FALSE)</f>
        <v>1</v>
      </c>
      <c r="O3340">
        <f>VLOOKUP(Table58[[#This Row],[CONTROLN]],vlookup_table[],4,FALSE)</f>
        <v>801</v>
      </c>
      <c r="P3340" t="str">
        <f>VLOOKUP(Table58[[#This Row],[CONTROLN]],vlookup_table[],5,FALSE)</f>
        <v>T2</v>
      </c>
      <c r="Q3340">
        <f>VLOOKUP(Table58[[#This Row],[CONTROLN]],vlookup_table[],7,FALSE)</f>
        <v>6</v>
      </c>
      <c r="R3340">
        <f t="shared" si="156"/>
        <v>89</v>
      </c>
      <c r="S33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40" t="str">
        <f>IF(Table58[[#This Row],[GENDER]]="M","Hombre","Mujer")</f>
        <v>Hombre</v>
      </c>
      <c r="U3340" t="str">
        <f>_xlfn.CONCAT(Table58[[#This Row],[STATE]]," ", Table58[[#This Row],[DOMAIN]])</f>
        <v>TX T2</v>
      </c>
      <c r="V3340" s="2">
        <f t="shared" ca="1" si="157"/>
        <v>45915</v>
      </c>
      <c r="W3340" s="3">
        <f t="shared" ca="1" si="158"/>
        <v>45915.408431249998</v>
      </c>
      <c r="X3340">
        <f>ROUND(Table58[[#This Row],[AVGGIFT]],1)</f>
        <v>5.8</v>
      </c>
    </row>
    <row r="3341" spans="1:24" x14ac:dyDescent="0.35">
      <c r="A334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  <c r="N3341">
        <f>VLOOKUP(Table58[[#This Row],[CONTROLN]],vlookup_table[],2,FALSE)</f>
        <v>1</v>
      </c>
      <c r="O3341">
        <f>VLOOKUP(Table58[[#This Row],[CONTROLN]],vlookup_table[],4,FALSE)</f>
        <v>4812</v>
      </c>
      <c r="P3341" t="str">
        <f>VLOOKUP(Table58[[#This Row],[CONTROLN]],vlookup_table[],5,FALSE)</f>
        <v>T2</v>
      </c>
      <c r="Q3341">
        <f>VLOOKUP(Table58[[#This Row],[CONTROLN]],vlookup_table[],7,FALSE)</f>
        <v>13</v>
      </c>
      <c r="R3341">
        <f t="shared" si="156"/>
        <v>48</v>
      </c>
      <c r="S33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41" t="str">
        <f>IF(Table58[[#This Row],[GENDER]]="M","Hombre","Mujer")</f>
        <v>Hombre</v>
      </c>
      <c r="U3341" t="str">
        <f>_xlfn.CONCAT(Table58[[#This Row],[STATE]]," ", Table58[[#This Row],[DOMAIN]])</f>
        <v>CA T2</v>
      </c>
      <c r="V3341" s="2">
        <f t="shared" ca="1" si="157"/>
        <v>45915</v>
      </c>
      <c r="W3341" s="3">
        <f t="shared" ca="1" si="158"/>
        <v>45915.408431249998</v>
      </c>
      <c r="X3341">
        <f>ROUND(Table58[[#This Row],[AVGGIFT]],1)</f>
        <v>8.6</v>
      </c>
    </row>
    <row r="3342" spans="1:24" x14ac:dyDescent="0.35">
      <c r="A3342">
        <v>90894</v>
      </c>
      <c r="B3342" t="s">
        <v>16</v>
      </c>
      <c r="C3342" t="s">
        <v>109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  <c r="N3342">
        <f>VLOOKUP(Table58[[#This Row],[CONTROLN]],vlookup_table[],2,FALSE)</f>
        <v>0</v>
      </c>
      <c r="O3342">
        <f>VLOOKUP(Table58[[#This Row],[CONTROLN]],vlookup_table[],4,FALSE)</f>
        <v>0</v>
      </c>
      <c r="P3342" t="str">
        <f>VLOOKUP(Table58[[#This Row],[CONTROLN]],vlookup_table[],5,FALSE)</f>
        <v>S2</v>
      </c>
      <c r="Q3342">
        <f>VLOOKUP(Table58[[#This Row],[CONTROLN]],vlookup_table[],7,FALSE)</f>
        <v>4</v>
      </c>
      <c r="R3342" t="str">
        <f t="shared" si="156"/>
        <v/>
      </c>
      <c r="S33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42" t="str">
        <f>IF(Table58[[#This Row],[GENDER]]="M","Hombre","Mujer")</f>
        <v>Mujer</v>
      </c>
      <c r="U3342" t="str">
        <f>_xlfn.CONCAT(Table58[[#This Row],[STATE]]," ", Table58[[#This Row],[DOMAIN]])</f>
        <v>IL S2</v>
      </c>
      <c r="V3342" s="2">
        <f t="shared" ca="1" si="157"/>
        <v>45915</v>
      </c>
      <c r="W3342" s="3">
        <f t="shared" ca="1" si="158"/>
        <v>45915.408431249998</v>
      </c>
      <c r="X3342">
        <f>ROUND(Table58[[#This Row],[AVGGIFT]],1)</f>
        <v>4.5</v>
      </c>
    </row>
    <row r="3343" spans="1:24" x14ac:dyDescent="0.35">
      <c r="A3343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  <c r="N3343">
        <f>VLOOKUP(Table58[[#This Row],[CONTROLN]],vlookup_table[],2,FALSE)</f>
        <v>28</v>
      </c>
      <c r="O3343">
        <f>VLOOKUP(Table58[[#This Row],[CONTROLN]],vlookup_table[],4,FALSE)</f>
        <v>6801</v>
      </c>
      <c r="P3343" t="str">
        <f>VLOOKUP(Table58[[#This Row],[CONTROLN]],vlookup_table[],5,FALSE)</f>
        <v>C2</v>
      </c>
      <c r="Q3343">
        <f>VLOOKUP(Table58[[#This Row],[CONTROLN]],vlookup_table[],7,FALSE)</f>
        <v>5</v>
      </c>
      <c r="R3343">
        <f t="shared" si="156"/>
        <v>29</v>
      </c>
      <c r="S33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43" t="str">
        <f>IF(Table58[[#This Row],[GENDER]]="M","Hombre","Mujer")</f>
        <v>Mujer</v>
      </c>
      <c r="U3343" t="str">
        <f>_xlfn.CONCAT(Table58[[#This Row],[STATE]]," ", Table58[[#This Row],[DOMAIN]])</f>
        <v>CA C2</v>
      </c>
      <c r="V3343" s="2">
        <f t="shared" ca="1" si="157"/>
        <v>45915</v>
      </c>
      <c r="W3343" s="3">
        <f t="shared" ca="1" si="158"/>
        <v>45915.408431249998</v>
      </c>
      <c r="X3343">
        <f>ROUND(Table58[[#This Row],[AVGGIFT]],1)</f>
        <v>20</v>
      </c>
    </row>
    <row r="3344" spans="1:24" x14ac:dyDescent="0.35">
      <c r="A3344">
        <v>184723</v>
      </c>
      <c r="B3344" t="s">
        <v>71</v>
      </c>
      <c r="C3344" t="s">
        <v>14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  <c r="N3344">
        <f>VLOOKUP(Table58[[#This Row],[CONTROLN]],vlookup_table[],2,FALSE)</f>
        <v>1</v>
      </c>
      <c r="O3344">
        <f>VLOOKUP(Table58[[#This Row],[CONTROLN]],vlookup_table[],4,FALSE)</f>
        <v>6901</v>
      </c>
      <c r="P3344" t="str">
        <f>VLOOKUP(Table58[[#This Row],[CONTROLN]],vlookup_table[],5,FALSE)</f>
        <v>T2</v>
      </c>
      <c r="Q3344">
        <f>VLOOKUP(Table58[[#This Row],[CONTROLN]],vlookup_table[],7,FALSE)</f>
        <v>10</v>
      </c>
      <c r="R3344">
        <f t="shared" si="156"/>
        <v>28</v>
      </c>
      <c r="S33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44" t="str">
        <f>IF(Table58[[#This Row],[GENDER]]="M","Hombre","Mujer")</f>
        <v>Hombre</v>
      </c>
      <c r="U3344" t="str">
        <f>_xlfn.CONCAT(Table58[[#This Row],[STATE]]," ", Table58[[#This Row],[DOMAIN]])</f>
        <v>AK T2</v>
      </c>
      <c r="V3344" s="2">
        <f t="shared" ca="1" si="157"/>
        <v>45915</v>
      </c>
      <c r="W3344" s="3">
        <f t="shared" ca="1" si="158"/>
        <v>45915.408431249998</v>
      </c>
      <c r="X3344">
        <f>ROUND(Table58[[#This Row],[AVGGIFT]],1)</f>
        <v>16.3</v>
      </c>
    </row>
    <row r="3345" spans="1:24" x14ac:dyDescent="0.35">
      <c r="A3345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  <c r="N3345">
        <f>VLOOKUP(Table58[[#This Row],[CONTROLN]],vlookup_table[],2,FALSE)</f>
        <v>0</v>
      </c>
      <c r="O3345">
        <f>VLOOKUP(Table58[[#This Row],[CONTROLN]],vlookup_table[],4,FALSE)</f>
        <v>3703</v>
      </c>
      <c r="P3345" t="str">
        <f>VLOOKUP(Table58[[#This Row],[CONTROLN]],vlookup_table[],5,FALSE)</f>
        <v>R2</v>
      </c>
      <c r="Q3345">
        <f>VLOOKUP(Table58[[#This Row],[CONTROLN]],vlookup_table[],7,FALSE)</f>
        <v>14</v>
      </c>
      <c r="R3345">
        <f t="shared" si="156"/>
        <v>60</v>
      </c>
      <c r="S33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45" t="str">
        <f>IF(Table58[[#This Row],[GENDER]]="M","Hombre","Mujer")</f>
        <v>Hombre</v>
      </c>
      <c r="U3345" t="str">
        <f>_xlfn.CONCAT(Table58[[#This Row],[STATE]]," ", Table58[[#This Row],[DOMAIN]])</f>
        <v>TN R2</v>
      </c>
      <c r="V3345" s="2">
        <f t="shared" ca="1" si="157"/>
        <v>45915</v>
      </c>
      <c r="W3345" s="3">
        <f t="shared" ca="1" si="158"/>
        <v>45915.408431249998</v>
      </c>
      <c r="X3345">
        <f>ROUND(Table58[[#This Row],[AVGGIFT]],1)</f>
        <v>13.6</v>
      </c>
    </row>
    <row r="3346" spans="1:24" x14ac:dyDescent="0.35">
      <c r="A3346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  <c r="N3346">
        <f>VLOOKUP(Table58[[#This Row],[CONTROLN]],vlookup_table[],2,FALSE)</f>
        <v>1</v>
      </c>
      <c r="O3346">
        <f>VLOOKUP(Table58[[#This Row],[CONTROLN]],vlookup_table[],4,FALSE)</f>
        <v>1710</v>
      </c>
      <c r="P3346" t="str">
        <f>VLOOKUP(Table58[[#This Row],[CONTROLN]],vlookup_table[],5,FALSE)</f>
        <v>C1</v>
      </c>
      <c r="Q3346">
        <f>VLOOKUP(Table58[[#This Row],[CONTROLN]],vlookup_table[],7,FALSE)</f>
        <v>10</v>
      </c>
      <c r="R3346">
        <f t="shared" si="156"/>
        <v>79</v>
      </c>
      <c r="S33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46" t="str">
        <f>IF(Table58[[#This Row],[GENDER]]="M","Hombre","Mujer")</f>
        <v>Hombre</v>
      </c>
      <c r="U3346" t="str">
        <f>_xlfn.CONCAT(Table58[[#This Row],[STATE]]," ", Table58[[#This Row],[DOMAIN]])</f>
        <v>CA C1</v>
      </c>
      <c r="V3346" s="2">
        <f t="shared" ca="1" si="157"/>
        <v>45915</v>
      </c>
      <c r="W3346" s="3">
        <f t="shared" ca="1" si="158"/>
        <v>45915.408431249998</v>
      </c>
      <c r="X3346">
        <f>ROUND(Table58[[#This Row],[AVGGIFT]],1)</f>
        <v>9.5</v>
      </c>
    </row>
    <row r="3347" spans="1:24" x14ac:dyDescent="0.35">
      <c r="A3347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  <c r="N3347">
        <f>VLOOKUP(Table58[[#This Row],[CONTROLN]],vlookup_table[],2,FALSE)</f>
        <v>2</v>
      </c>
      <c r="O3347">
        <f>VLOOKUP(Table58[[#This Row],[CONTROLN]],vlookup_table[],4,FALSE)</f>
        <v>5205</v>
      </c>
      <c r="P3347" t="str">
        <f>VLOOKUP(Table58[[#This Row],[CONTROLN]],vlookup_table[],5,FALSE)</f>
        <v>R2</v>
      </c>
      <c r="Q3347">
        <f>VLOOKUP(Table58[[#This Row],[CONTROLN]],vlookup_table[],7,FALSE)</f>
        <v>12</v>
      </c>
      <c r="R3347">
        <f t="shared" si="156"/>
        <v>45</v>
      </c>
      <c r="S33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47" t="str">
        <f>IF(Table58[[#This Row],[GENDER]]="M","Hombre","Mujer")</f>
        <v>Mujer</v>
      </c>
      <c r="U3347" t="str">
        <f>_xlfn.CONCAT(Table58[[#This Row],[STATE]]," ", Table58[[#This Row],[DOMAIN]])</f>
        <v>MI R2</v>
      </c>
      <c r="V3347" s="2">
        <f t="shared" ca="1" si="157"/>
        <v>45915</v>
      </c>
      <c r="W3347" s="3">
        <f t="shared" ca="1" si="158"/>
        <v>45915.408431249998</v>
      </c>
      <c r="X3347">
        <f>ROUND(Table58[[#This Row],[AVGGIFT]],1)</f>
        <v>8.1999999999999993</v>
      </c>
    </row>
    <row r="3348" spans="1:24" x14ac:dyDescent="0.35">
      <c r="A3348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  <c r="N3348">
        <f>VLOOKUP(Table58[[#This Row],[CONTROLN]],vlookup_table[],2,FALSE)</f>
        <v>0</v>
      </c>
      <c r="O3348">
        <f>VLOOKUP(Table58[[#This Row],[CONTROLN]],vlookup_table[],4,FALSE)</f>
        <v>0</v>
      </c>
      <c r="P3348" t="str">
        <f>VLOOKUP(Table58[[#This Row],[CONTROLN]],vlookup_table[],5,FALSE)</f>
        <v>C3</v>
      </c>
      <c r="Q3348">
        <f>VLOOKUP(Table58[[#This Row],[CONTROLN]],vlookup_table[],7,FALSE)</f>
        <v>3</v>
      </c>
      <c r="R3348" t="str">
        <f t="shared" si="156"/>
        <v/>
      </c>
      <c r="S33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48" t="str">
        <f>IF(Table58[[#This Row],[GENDER]]="M","Hombre","Mujer")</f>
        <v>Mujer</v>
      </c>
      <c r="U3348" t="str">
        <f>_xlfn.CONCAT(Table58[[#This Row],[STATE]]," ", Table58[[#This Row],[DOMAIN]])</f>
        <v>KS C3</v>
      </c>
      <c r="V3348" s="2">
        <f t="shared" ca="1" si="157"/>
        <v>45915</v>
      </c>
      <c r="W3348" s="3">
        <f t="shared" ca="1" si="158"/>
        <v>45915.408431249998</v>
      </c>
      <c r="X3348">
        <f>ROUND(Table58[[#This Row],[AVGGIFT]],1)</f>
        <v>4</v>
      </c>
    </row>
    <row r="3349" spans="1:24" x14ac:dyDescent="0.35">
      <c r="A3349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  <c r="N3349">
        <f>VLOOKUP(Table58[[#This Row],[CONTROLN]],vlookup_table[],2,FALSE)</f>
        <v>0</v>
      </c>
      <c r="O3349">
        <f>VLOOKUP(Table58[[#This Row],[CONTROLN]],vlookup_table[],4,FALSE)</f>
        <v>0</v>
      </c>
      <c r="P3349" t="str">
        <f>VLOOKUP(Table58[[#This Row],[CONTROLN]],vlookup_table[],5,FALSE)</f>
        <v/>
      </c>
      <c r="Q3349">
        <f>VLOOKUP(Table58[[#This Row],[CONTROLN]],vlookup_table[],7,FALSE)</f>
        <v>7</v>
      </c>
      <c r="R3349" t="str">
        <f t="shared" si="156"/>
        <v/>
      </c>
      <c r="S334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349" t="str">
        <f>IF(Table58[[#This Row],[GENDER]]="M","Hombre","Mujer")</f>
        <v>Mujer</v>
      </c>
      <c r="U3349" t="str">
        <f>_xlfn.CONCAT(Table58[[#This Row],[STATE]]," ", Table58[[#This Row],[DOMAIN]])</f>
        <v xml:space="preserve">TN </v>
      </c>
      <c r="V3349" s="2">
        <f t="shared" ca="1" si="157"/>
        <v>45915</v>
      </c>
      <c r="W3349" s="3">
        <f t="shared" ca="1" si="158"/>
        <v>45915.408431249998</v>
      </c>
      <c r="X3349">
        <f>ROUND(Table58[[#This Row],[AVGGIFT]],1)</f>
        <v>6.9</v>
      </c>
    </row>
    <row r="3350" spans="1:24" x14ac:dyDescent="0.35">
      <c r="A3350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  <c r="N3350">
        <f>VLOOKUP(Table58[[#This Row],[CONTROLN]],vlookup_table[],2,FALSE)</f>
        <v>1</v>
      </c>
      <c r="O3350">
        <f>VLOOKUP(Table58[[#This Row],[CONTROLN]],vlookup_table[],4,FALSE)</f>
        <v>2307</v>
      </c>
      <c r="P3350" t="str">
        <f>VLOOKUP(Table58[[#This Row],[CONTROLN]],vlookup_table[],5,FALSE)</f>
        <v>T2</v>
      </c>
      <c r="Q3350">
        <f>VLOOKUP(Table58[[#This Row],[CONTROLN]],vlookup_table[],7,FALSE)</f>
        <v>10</v>
      </c>
      <c r="R3350">
        <f t="shared" si="156"/>
        <v>73</v>
      </c>
      <c r="S33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50" t="str">
        <f>IF(Table58[[#This Row],[GENDER]]="M","Hombre","Mujer")</f>
        <v>Mujer</v>
      </c>
      <c r="U3350" t="str">
        <f>_xlfn.CONCAT(Table58[[#This Row],[STATE]]," ", Table58[[#This Row],[DOMAIN]])</f>
        <v>FL T2</v>
      </c>
      <c r="V3350" s="2">
        <f t="shared" ca="1" si="157"/>
        <v>45915</v>
      </c>
      <c r="W3350" s="3">
        <f t="shared" ca="1" si="158"/>
        <v>45915.408431249998</v>
      </c>
      <c r="X3350">
        <f>ROUND(Table58[[#This Row],[AVGGIFT]],1)</f>
        <v>8</v>
      </c>
    </row>
    <row r="3351" spans="1:24" x14ac:dyDescent="0.35">
      <c r="A3351">
        <v>160425</v>
      </c>
      <c r="B3351" t="s">
        <v>22</v>
      </c>
      <c r="C3351" t="s">
        <v>109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  <c r="N3351">
        <f>VLOOKUP(Table58[[#This Row],[CONTROLN]],vlookup_table[],2,FALSE)</f>
        <v>0</v>
      </c>
      <c r="O3351">
        <f>VLOOKUP(Table58[[#This Row],[CONTROLN]],vlookup_table[],4,FALSE)</f>
        <v>2601</v>
      </c>
      <c r="P3351" t="str">
        <f>VLOOKUP(Table58[[#This Row],[CONTROLN]],vlookup_table[],5,FALSE)</f>
        <v>T2</v>
      </c>
      <c r="Q3351">
        <f>VLOOKUP(Table58[[#This Row],[CONTROLN]],vlookup_table[],7,FALSE)</f>
        <v>12</v>
      </c>
      <c r="R3351">
        <f t="shared" si="156"/>
        <v>71</v>
      </c>
      <c r="S33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51" t="str">
        <f>IF(Table58[[#This Row],[GENDER]]="M","Hombre","Mujer")</f>
        <v>Mujer</v>
      </c>
      <c r="U3351" t="str">
        <f>_xlfn.CONCAT(Table58[[#This Row],[STATE]]," ", Table58[[#This Row],[DOMAIN]])</f>
        <v>CA T2</v>
      </c>
      <c r="V3351" s="2">
        <f t="shared" ca="1" si="157"/>
        <v>45915</v>
      </c>
      <c r="W3351" s="3">
        <f t="shared" ca="1" si="158"/>
        <v>45915.408431249998</v>
      </c>
      <c r="X3351">
        <f>ROUND(Table58[[#This Row],[AVGGIFT]],1)</f>
        <v>9.9</v>
      </c>
    </row>
    <row r="3352" spans="1:24" x14ac:dyDescent="0.35">
      <c r="A3352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  <c r="N3352">
        <f>VLOOKUP(Table58[[#This Row],[CONTROLN]],vlookup_table[],2,FALSE)</f>
        <v>0</v>
      </c>
      <c r="O3352">
        <f>VLOOKUP(Table58[[#This Row],[CONTROLN]],vlookup_table[],4,FALSE)</f>
        <v>5701</v>
      </c>
      <c r="P3352" t="str">
        <f>VLOOKUP(Table58[[#This Row],[CONTROLN]],vlookup_table[],5,FALSE)</f>
        <v>T2</v>
      </c>
      <c r="Q3352">
        <f>VLOOKUP(Table58[[#This Row],[CONTROLN]],vlookup_table[],7,FALSE)</f>
        <v>20</v>
      </c>
      <c r="R3352">
        <f t="shared" si="156"/>
        <v>40</v>
      </c>
      <c r="S33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52" t="str">
        <f>IF(Table58[[#This Row],[GENDER]]="M","Hombre","Mujer")</f>
        <v>Mujer</v>
      </c>
      <c r="U3352" t="str">
        <f>_xlfn.CONCAT(Table58[[#This Row],[STATE]]," ", Table58[[#This Row],[DOMAIN]])</f>
        <v>CA T2</v>
      </c>
      <c r="V3352" s="2">
        <f t="shared" ca="1" si="157"/>
        <v>45915</v>
      </c>
      <c r="W3352" s="3">
        <f t="shared" ca="1" si="158"/>
        <v>45915.408431249998</v>
      </c>
      <c r="X3352">
        <f>ROUND(Table58[[#This Row],[AVGGIFT]],1)</f>
        <v>20</v>
      </c>
    </row>
    <row r="3353" spans="1:24" x14ac:dyDescent="0.35">
      <c r="A3353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  <c r="N3353">
        <f>VLOOKUP(Table58[[#This Row],[CONTROLN]],vlookup_table[],2,FALSE)</f>
        <v>1</v>
      </c>
      <c r="O3353">
        <f>VLOOKUP(Table58[[#This Row],[CONTROLN]],vlookup_table[],4,FALSE)</f>
        <v>0</v>
      </c>
      <c r="P3353" t="str">
        <f>VLOOKUP(Table58[[#This Row],[CONTROLN]],vlookup_table[],5,FALSE)</f>
        <v>T2</v>
      </c>
      <c r="Q3353">
        <f>VLOOKUP(Table58[[#This Row],[CONTROLN]],vlookup_table[],7,FALSE)</f>
        <v>25</v>
      </c>
      <c r="R3353" t="str">
        <f t="shared" si="156"/>
        <v/>
      </c>
      <c r="S33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53" t="str">
        <f>IF(Table58[[#This Row],[GENDER]]="M","Hombre","Mujer")</f>
        <v>Hombre</v>
      </c>
      <c r="U3353" t="str">
        <f>_xlfn.CONCAT(Table58[[#This Row],[STATE]]," ", Table58[[#This Row],[DOMAIN]])</f>
        <v>TN T2</v>
      </c>
      <c r="V3353" s="2">
        <f t="shared" ca="1" si="157"/>
        <v>45915</v>
      </c>
      <c r="W3353" s="3">
        <f t="shared" ca="1" si="158"/>
        <v>45915.408431249998</v>
      </c>
      <c r="X3353">
        <f>ROUND(Table58[[#This Row],[AVGGIFT]],1)</f>
        <v>10.7</v>
      </c>
    </row>
    <row r="3354" spans="1:24" x14ac:dyDescent="0.35">
      <c r="A3354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  <c r="N3354">
        <f>VLOOKUP(Table58[[#This Row],[CONTROLN]],vlookup_table[],2,FALSE)</f>
        <v>0</v>
      </c>
      <c r="O3354">
        <f>VLOOKUP(Table58[[#This Row],[CONTROLN]],vlookup_table[],4,FALSE)</f>
        <v>3210</v>
      </c>
      <c r="P3354" t="str">
        <f>VLOOKUP(Table58[[#This Row],[CONTROLN]],vlookup_table[],5,FALSE)</f>
        <v>U3</v>
      </c>
      <c r="Q3354">
        <f>VLOOKUP(Table58[[#This Row],[CONTROLN]],vlookup_table[],7,FALSE)</f>
        <v>44</v>
      </c>
      <c r="R3354">
        <f t="shared" si="156"/>
        <v>64</v>
      </c>
      <c r="S33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54" t="str">
        <f>IF(Table58[[#This Row],[GENDER]]="M","Hombre","Mujer")</f>
        <v>Mujer</v>
      </c>
      <c r="U3354" t="str">
        <f>_xlfn.CONCAT(Table58[[#This Row],[STATE]]," ", Table58[[#This Row],[DOMAIN]])</f>
        <v>CA U3</v>
      </c>
      <c r="V3354" s="2">
        <f t="shared" ca="1" si="157"/>
        <v>45915</v>
      </c>
      <c r="W3354" s="3">
        <f t="shared" ca="1" si="158"/>
        <v>45915.408431249998</v>
      </c>
      <c r="X3354">
        <f>ROUND(Table58[[#This Row],[AVGGIFT]],1)</f>
        <v>18.3</v>
      </c>
    </row>
    <row r="3355" spans="1:24" x14ac:dyDescent="0.35">
      <c r="A3355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  <c r="N3355">
        <f>VLOOKUP(Table58[[#This Row],[CONTROLN]],vlookup_table[],2,FALSE)</f>
        <v>1002</v>
      </c>
      <c r="O3355">
        <f>VLOOKUP(Table58[[#This Row],[CONTROLN]],vlookup_table[],4,FALSE)</f>
        <v>4401</v>
      </c>
      <c r="P3355" t="str">
        <f>VLOOKUP(Table58[[#This Row],[CONTROLN]],vlookup_table[],5,FALSE)</f>
        <v>R2</v>
      </c>
      <c r="Q3355">
        <f>VLOOKUP(Table58[[#This Row],[CONTROLN]],vlookup_table[],7,FALSE)</f>
        <v>20</v>
      </c>
      <c r="R3355">
        <f t="shared" si="156"/>
        <v>53</v>
      </c>
      <c r="S33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55" t="str">
        <f>IF(Table58[[#This Row],[GENDER]]="M","Hombre","Mujer")</f>
        <v>Hombre</v>
      </c>
      <c r="U3355" t="str">
        <f>_xlfn.CONCAT(Table58[[#This Row],[STATE]]," ", Table58[[#This Row],[DOMAIN]])</f>
        <v>ID R2</v>
      </c>
      <c r="V3355" s="2">
        <f t="shared" ca="1" si="157"/>
        <v>45915</v>
      </c>
      <c r="W3355" s="3">
        <f t="shared" ca="1" si="158"/>
        <v>45915.408431249998</v>
      </c>
      <c r="X3355">
        <f>ROUND(Table58[[#This Row],[AVGGIFT]],1)</f>
        <v>8.3000000000000007</v>
      </c>
    </row>
    <row r="3356" spans="1:24" x14ac:dyDescent="0.35">
      <c r="A3356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  <c r="N3356">
        <f>VLOOKUP(Table58[[#This Row],[CONTROLN]],vlookup_table[],2,FALSE)</f>
        <v>1</v>
      </c>
      <c r="O3356">
        <f>VLOOKUP(Table58[[#This Row],[CONTROLN]],vlookup_table[],4,FALSE)</f>
        <v>2006</v>
      </c>
      <c r="P3356" t="str">
        <f>VLOOKUP(Table58[[#This Row],[CONTROLN]],vlookup_table[],5,FALSE)</f>
        <v>C1</v>
      </c>
      <c r="Q3356">
        <f>VLOOKUP(Table58[[#This Row],[CONTROLN]],vlookup_table[],7,FALSE)</f>
        <v>25</v>
      </c>
      <c r="R3356">
        <f t="shared" si="156"/>
        <v>77</v>
      </c>
      <c r="S33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56" t="str">
        <f>IF(Table58[[#This Row],[GENDER]]="M","Hombre","Mujer")</f>
        <v>Hombre</v>
      </c>
      <c r="U3356" t="str">
        <f>_xlfn.CONCAT(Table58[[#This Row],[STATE]]," ", Table58[[#This Row],[DOMAIN]])</f>
        <v>CA C1</v>
      </c>
      <c r="V3356" s="2">
        <f t="shared" ca="1" si="157"/>
        <v>45915</v>
      </c>
      <c r="W3356" s="3">
        <f t="shared" ca="1" si="158"/>
        <v>45915.408431249998</v>
      </c>
      <c r="X3356">
        <f>ROUND(Table58[[#This Row],[AVGGIFT]],1)</f>
        <v>20.100000000000001</v>
      </c>
    </row>
    <row r="3357" spans="1:24" x14ac:dyDescent="0.35">
      <c r="A3357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  <c r="N3357">
        <f>VLOOKUP(Table58[[#This Row],[CONTROLN]],vlookup_table[],2,FALSE)</f>
        <v>0</v>
      </c>
      <c r="O3357">
        <f>VLOOKUP(Table58[[#This Row],[CONTROLN]],vlookup_table[],4,FALSE)</f>
        <v>0</v>
      </c>
      <c r="P3357" t="str">
        <f>VLOOKUP(Table58[[#This Row],[CONTROLN]],vlookup_table[],5,FALSE)</f>
        <v>U1</v>
      </c>
      <c r="Q3357">
        <f>VLOOKUP(Table58[[#This Row],[CONTROLN]],vlookup_table[],7,FALSE)</f>
        <v>15</v>
      </c>
      <c r="R3357" t="str">
        <f t="shared" si="156"/>
        <v/>
      </c>
      <c r="S33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57" t="str">
        <f>IF(Table58[[#This Row],[GENDER]]="M","Hombre","Mujer")</f>
        <v>Hombre</v>
      </c>
      <c r="U3357" t="str">
        <f>_xlfn.CONCAT(Table58[[#This Row],[STATE]]," ", Table58[[#This Row],[DOMAIN]])</f>
        <v>CA U1</v>
      </c>
      <c r="V3357" s="2">
        <f t="shared" ca="1" si="157"/>
        <v>45915</v>
      </c>
      <c r="W3357" s="3">
        <f t="shared" ca="1" si="158"/>
        <v>45915.408431249998</v>
      </c>
      <c r="X3357">
        <f>ROUND(Table58[[#This Row],[AVGGIFT]],1)</f>
        <v>7.7</v>
      </c>
    </row>
    <row r="3358" spans="1:24" x14ac:dyDescent="0.35">
      <c r="A3358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  <c r="N3358">
        <f>VLOOKUP(Table58[[#This Row],[CONTROLN]],vlookup_table[],2,FALSE)</f>
        <v>28</v>
      </c>
      <c r="O3358">
        <f>VLOOKUP(Table58[[#This Row],[CONTROLN]],vlookup_table[],4,FALSE)</f>
        <v>5702</v>
      </c>
      <c r="P3358" t="str">
        <f>VLOOKUP(Table58[[#This Row],[CONTROLN]],vlookup_table[],5,FALSE)</f>
        <v>C2</v>
      </c>
      <c r="Q3358">
        <f>VLOOKUP(Table58[[#This Row],[CONTROLN]],vlookup_table[],7,FALSE)</f>
        <v>26</v>
      </c>
      <c r="R3358">
        <f t="shared" si="156"/>
        <v>40</v>
      </c>
      <c r="S33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58" t="str">
        <f>IF(Table58[[#This Row],[GENDER]]="M","Hombre","Mujer")</f>
        <v>Mujer</v>
      </c>
      <c r="U3358" t="str">
        <f>_xlfn.CONCAT(Table58[[#This Row],[STATE]]," ", Table58[[#This Row],[DOMAIN]])</f>
        <v>TX C2</v>
      </c>
      <c r="V3358" s="2">
        <f t="shared" ca="1" si="157"/>
        <v>45915</v>
      </c>
      <c r="W3358" s="3">
        <f t="shared" ca="1" si="158"/>
        <v>45915.408431249998</v>
      </c>
      <c r="X3358">
        <f>ROUND(Table58[[#This Row],[AVGGIFT]],1)</f>
        <v>17.100000000000001</v>
      </c>
    </row>
    <row r="3359" spans="1:24" x14ac:dyDescent="0.35">
      <c r="A3359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  <c r="N3359">
        <f>VLOOKUP(Table58[[#This Row],[CONTROLN]],vlookup_table[],2,FALSE)</f>
        <v>1</v>
      </c>
      <c r="O3359">
        <f>VLOOKUP(Table58[[#This Row],[CONTROLN]],vlookup_table[],4,FALSE)</f>
        <v>4201</v>
      </c>
      <c r="P3359" t="str">
        <f>VLOOKUP(Table58[[#This Row],[CONTROLN]],vlookup_table[],5,FALSE)</f>
        <v>S1</v>
      </c>
      <c r="Q3359">
        <f>VLOOKUP(Table58[[#This Row],[CONTROLN]],vlookup_table[],7,FALSE)</f>
        <v>21</v>
      </c>
      <c r="R3359">
        <f t="shared" si="156"/>
        <v>55</v>
      </c>
      <c r="S33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59" t="str">
        <f>IF(Table58[[#This Row],[GENDER]]="M","Hombre","Mujer")</f>
        <v>Hombre</v>
      </c>
      <c r="U3359" t="str">
        <f>_xlfn.CONCAT(Table58[[#This Row],[STATE]]," ", Table58[[#This Row],[DOMAIN]])</f>
        <v>KY S1</v>
      </c>
      <c r="V3359" s="2">
        <f t="shared" ca="1" si="157"/>
        <v>45915</v>
      </c>
      <c r="W3359" s="3">
        <f t="shared" ca="1" si="158"/>
        <v>45915.408431249998</v>
      </c>
      <c r="X3359">
        <f>ROUND(Table58[[#This Row],[AVGGIFT]],1)</f>
        <v>15</v>
      </c>
    </row>
    <row r="3360" spans="1:24" x14ac:dyDescent="0.35">
      <c r="A3360">
        <v>185774</v>
      </c>
      <c r="B3360" t="s">
        <v>18</v>
      </c>
      <c r="C3360" t="s">
        <v>17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  <c r="N3360">
        <f>VLOOKUP(Table58[[#This Row],[CONTROLN]],vlookup_table[],2,FALSE)</f>
        <v>0</v>
      </c>
      <c r="O3360">
        <f>VLOOKUP(Table58[[#This Row],[CONTROLN]],vlookup_table[],4,FALSE)</f>
        <v>0</v>
      </c>
      <c r="P3360" t="str">
        <f>VLOOKUP(Table58[[#This Row],[CONTROLN]],vlookup_table[],5,FALSE)</f>
        <v/>
      </c>
      <c r="Q3360">
        <f>VLOOKUP(Table58[[#This Row],[CONTROLN]],vlookup_table[],7,FALSE)</f>
        <v>12</v>
      </c>
      <c r="R3360" t="str">
        <f t="shared" si="156"/>
        <v/>
      </c>
      <c r="S336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360" t="str">
        <f>IF(Table58[[#This Row],[GENDER]]="M","Hombre","Mujer")</f>
        <v>Mujer</v>
      </c>
      <c r="U3360" t="str">
        <f>_xlfn.CONCAT(Table58[[#This Row],[STATE]]," ", Table58[[#This Row],[DOMAIN]])</f>
        <v xml:space="preserve">NC </v>
      </c>
      <c r="V3360" s="2">
        <f t="shared" ca="1" si="157"/>
        <v>45915</v>
      </c>
      <c r="W3360" s="3">
        <f t="shared" ca="1" si="158"/>
        <v>45915.408431249998</v>
      </c>
      <c r="X3360">
        <f>ROUND(Table58[[#This Row],[AVGGIFT]],1)</f>
        <v>15.5</v>
      </c>
    </row>
    <row r="3361" spans="1:24" x14ac:dyDescent="0.35">
      <c r="A336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  <c r="N3361">
        <f>VLOOKUP(Table58[[#This Row],[CONTROLN]],vlookup_table[],2,FALSE)</f>
        <v>0</v>
      </c>
      <c r="O3361">
        <f>VLOOKUP(Table58[[#This Row],[CONTROLN]],vlookup_table[],4,FALSE)</f>
        <v>4601</v>
      </c>
      <c r="P3361" t="str">
        <f>VLOOKUP(Table58[[#This Row],[CONTROLN]],vlookup_table[],5,FALSE)</f>
        <v>T3</v>
      </c>
      <c r="Q3361">
        <f>VLOOKUP(Table58[[#This Row],[CONTROLN]],vlookup_table[],7,FALSE)</f>
        <v>10</v>
      </c>
      <c r="R3361">
        <f t="shared" si="156"/>
        <v>51</v>
      </c>
      <c r="S33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61" t="str">
        <f>IF(Table58[[#This Row],[GENDER]]="M","Hombre","Mujer")</f>
        <v>Hombre</v>
      </c>
      <c r="U3361" t="str">
        <f>_xlfn.CONCAT(Table58[[#This Row],[STATE]]," ", Table58[[#This Row],[DOMAIN]])</f>
        <v>CA T3</v>
      </c>
      <c r="V3361" s="2">
        <f t="shared" ca="1" si="157"/>
        <v>45915</v>
      </c>
      <c r="W3361" s="3">
        <f t="shared" ca="1" si="158"/>
        <v>45915.408431249998</v>
      </c>
      <c r="X3361">
        <f>ROUND(Table58[[#This Row],[AVGGIFT]],1)</f>
        <v>11.9</v>
      </c>
    </row>
    <row r="3362" spans="1:24" x14ac:dyDescent="0.35">
      <c r="A3362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  <c r="N3362">
        <f>VLOOKUP(Table58[[#This Row],[CONTROLN]],vlookup_table[],2,FALSE)</f>
        <v>28</v>
      </c>
      <c r="O3362">
        <f>VLOOKUP(Table58[[#This Row],[CONTROLN]],vlookup_table[],4,FALSE)</f>
        <v>0</v>
      </c>
      <c r="P3362" t="str">
        <f>VLOOKUP(Table58[[#This Row],[CONTROLN]],vlookup_table[],5,FALSE)</f>
        <v>R2</v>
      </c>
      <c r="Q3362">
        <f>VLOOKUP(Table58[[#This Row],[CONTROLN]],vlookup_table[],7,FALSE)</f>
        <v>16</v>
      </c>
      <c r="R3362" t="str">
        <f t="shared" si="156"/>
        <v/>
      </c>
      <c r="S33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62" t="str">
        <f>IF(Table58[[#This Row],[GENDER]]="M","Hombre","Mujer")</f>
        <v>Mujer</v>
      </c>
      <c r="U3362" t="str">
        <f>_xlfn.CONCAT(Table58[[#This Row],[STATE]]," ", Table58[[#This Row],[DOMAIN]])</f>
        <v>WI R2</v>
      </c>
      <c r="V3362" s="2">
        <f t="shared" ca="1" si="157"/>
        <v>45915</v>
      </c>
      <c r="W3362" s="3">
        <f t="shared" ca="1" si="158"/>
        <v>45915.408431249998</v>
      </c>
      <c r="X3362">
        <f>ROUND(Table58[[#This Row],[AVGGIFT]],1)</f>
        <v>8.9</v>
      </c>
    </row>
    <row r="3363" spans="1:24" x14ac:dyDescent="0.35">
      <c r="A3363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  <c r="N3363">
        <f>VLOOKUP(Table58[[#This Row],[CONTROLN]],vlookup_table[],2,FALSE)</f>
        <v>2</v>
      </c>
      <c r="O3363">
        <f>VLOOKUP(Table58[[#This Row],[CONTROLN]],vlookup_table[],4,FALSE)</f>
        <v>0</v>
      </c>
      <c r="P3363" t="str">
        <f>VLOOKUP(Table58[[#This Row],[CONTROLN]],vlookup_table[],5,FALSE)</f>
        <v>R3</v>
      </c>
      <c r="Q3363">
        <f>VLOOKUP(Table58[[#This Row],[CONTROLN]],vlookup_table[],7,FALSE)</f>
        <v>5</v>
      </c>
      <c r="R3363" t="str">
        <f t="shared" si="156"/>
        <v/>
      </c>
      <c r="S33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63" t="str">
        <f>IF(Table58[[#This Row],[GENDER]]="M","Hombre","Mujer")</f>
        <v>Hombre</v>
      </c>
      <c r="U3363" t="str">
        <f>_xlfn.CONCAT(Table58[[#This Row],[STATE]]," ", Table58[[#This Row],[DOMAIN]])</f>
        <v>IL R3</v>
      </c>
      <c r="V3363" s="2">
        <f t="shared" ca="1" si="157"/>
        <v>45915</v>
      </c>
      <c r="W3363" s="3">
        <f t="shared" ca="1" si="158"/>
        <v>45915.408431249998</v>
      </c>
      <c r="X3363">
        <f>ROUND(Table58[[#This Row],[AVGGIFT]],1)</f>
        <v>4.8</v>
      </c>
    </row>
    <row r="3364" spans="1:24" x14ac:dyDescent="0.35">
      <c r="A3364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  <c r="N3364">
        <f>VLOOKUP(Table58[[#This Row],[CONTROLN]],vlookup_table[],2,FALSE)</f>
        <v>0</v>
      </c>
      <c r="O3364">
        <f>VLOOKUP(Table58[[#This Row],[CONTROLN]],vlookup_table[],4,FALSE)</f>
        <v>2201</v>
      </c>
      <c r="P3364" t="str">
        <f>VLOOKUP(Table58[[#This Row],[CONTROLN]],vlookup_table[],5,FALSE)</f>
        <v>U1</v>
      </c>
      <c r="Q3364">
        <f>VLOOKUP(Table58[[#This Row],[CONTROLN]],vlookup_table[],7,FALSE)</f>
        <v>35</v>
      </c>
      <c r="R3364">
        <f t="shared" si="156"/>
        <v>75</v>
      </c>
      <c r="S33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64" t="str">
        <f>IF(Table58[[#This Row],[GENDER]]="M","Hombre","Mujer")</f>
        <v>Hombre</v>
      </c>
      <c r="U3364" t="str">
        <f>_xlfn.CONCAT(Table58[[#This Row],[STATE]]," ", Table58[[#This Row],[DOMAIN]])</f>
        <v>CA U1</v>
      </c>
      <c r="V3364" s="2">
        <f t="shared" ca="1" si="157"/>
        <v>45915</v>
      </c>
      <c r="W3364" s="3">
        <f t="shared" ca="1" si="158"/>
        <v>45915.408431249998</v>
      </c>
      <c r="X3364">
        <f>ROUND(Table58[[#This Row],[AVGGIFT]],1)</f>
        <v>23.1</v>
      </c>
    </row>
    <row r="3365" spans="1:24" x14ac:dyDescent="0.35">
      <c r="A3365">
        <v>15772</v>
      </c>
      <c r="B3365" t="s">
        <v>18</v>
      </c>
      <c r="C3365" t="s">
        <v>17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  <c r="N3365">
        <f>VLOOKUP(Table58[[#This Row],[CONTROLN]],vlookup_table[],2,FALSE)</f>
        <v>2</v>
      </c>
      <c r="O3365">
        <f>VLOOKUP(Table58[[#This Row],[CONTROLN]],vlookup_table[],4,FALSE)</f>
        <v>0</v>
      </c>
      <c r="P3365" t="str">
        <f>VLOOKUP(Table58[[#This Row],[CONTROLN]],vlookup_table[],5,FALSE)</f>
        <v>C3</v>
      </c>
      <c r="Q3365">
        <f>VLOOKUP(Table58[[#This Row],[CONTROLN]],vlookup_table[],7,FALSE)</f>
        <v>10</v>
      </c>
      <c r="R3365" t="str">
        <f t="shared" si="156"/>
        <v/>
      </c>
      <c r="S33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65" t="str">
        <f>IF(Table58[[#This Row],[GENDER]]="M","Hombre","Mujer")</f>
        <v>Mujer</v>
      </c>
      <c r="U3365" t="str">
        <f>_xlfn.CONCAT(Table58[[#This Row],[STATE]]," ", Table58[[#This Row],[DOMAIN]])</f>
        <v>NC C3</v>
      </c>
      <c r="V3365" s="2">
        <f t="shared" ca="1" si="157"/>
        <v>45915</v>
      </c>
      <c r="W3365" s="3">
        <f t="shared" ca="1" si="158"/>
        <v>45915.408431249998</v>
      </c>
      <c r="X3365">
        <f>ROUND(Table58[[#This Row],[AVGGIFT]],1)</f>
        <v>5.7</v>
      </c>
    </row>
    <row r="3366" spans="1:24" x14ac:dyDescent="0.35">
      <c r="A3366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  <c r="N3366">
        <f>VLOOKUP(Table58[[#This Row],[CONTROLN]],vlookup_table[],2,FALSE)</f>
        <v>1</v>
      </c>
      <c r="O3366">
        <f>VLOOKUP(Table58[[#This Row],[CONTROLN]],vlookup_table[],4,FALSE)</f>
        <v>5510</v>
      </c>
      <c r="P3366" t="str">
        <f>VLOOKUP(Table58[[#This Row],[CONTROLN]],vlookup_table[],5,FALSE)</f>
        <v>T1</v>
      </c>
      <c r="Q3366">
        <f>VLOOKUP(Table58[[#This Row],[CONTROLN]],vlookup_table[],7,FALSE)</f>
        <v>30</v>
      </c>
      <c r="R3366">
        <f t="shared" si="156"/>
        <v>41</v>
      </c>
      <c r="S33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66" t="str">
        <f>IF(Table58[[#This Row],[GENDER]]="M","Hombre","Mujer")</f>
        <v>Hombre</v>
      </c>
      <c r="U3366" t="str">
        <f>_xlfn.CONCAT(Table58[[#This Row],[STATE]]," ", Table58[[#This Row],[DOMAIN]])</f>
        <v>MI T1</v>
      </c>
      <c r="V3366" s="2">
        <f t="shared" ca="1" si="157"/>
        <v>45915</v>
      </c>
      <c r="W3366" s="3">
        <f t="shared" ca="1" si="158"/>
        <v>45915.408431249998</v>
      </c>
      <c r="X3366">
        <f>ROUND(Table58[[#This Row],[AVGGIFT]],1)</f>
        <v>16.5</v>
      </c>
    </row>
    <row r="3367" spans="1:24" x14ac:dyDescent="0.35">
      <c r="A3367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  <c r="N3367">
        <f>VLOOKUP(Table58[[#This Row],[CONTROLN]],vlookup_table[],2,FALSE)</f>
        <v>0</v>
      </c>
      <c r="O3367">
        <f>VLOOKUP(Table58[[#This Row],[CONTROLN]],vlookup_table[],4,FALSE)</f>
        <v>2001</v>
      </c>
      <c r="P3367" t="str">
        <f>VLOOKUP(Table58[[#This Row],[CONTROLN]],vlookup_table[],5,FALSE)</f>
        <v>C2</v>
      </c>
      <c r="Q3367">
        <f>VLOOKUP(Table58[[#This Row],[CONTROLN]],vlookup_table[],7,FALSE)</f>
        <v>25</v>
      </c>
      <c r="R3367">
        <f t="shared" si="156"/>
        <v>77</v>
      </c>
      <c r="S33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67" t="str">
        <f>IF(Table58[[#This Row],[GENDER]]="M","Hombre","Mujer")</f>
        <v>Mujer</v>
      </c>
      <c r="U3367" t="str">
        <f>_xlfn.CONCAT(Table58[[#This Row],[STATE]]," ", Table58[[#This Row],[DOMAIN]])</f>
        <v>CA C2</v>
      </c>
      <c r="V3367" s="2">
        <f t="shared" ca="1" si="157"/>
        <v>45915</v>
      </c>
      <c r="W3367" s="3">
        <f t="shared" ca="1" si="158"/>
        <v>45915.408431249998</v>
      </c>
      <c r="X3367">
        <f>ROUND(Table58[[#This Row],[AVGGIFT]],1)</f>
        <v>15.4</v>
      </c>
    </row>
    <row r="3368" spans="1:24" x14ac:dyDescent="0.35">
      <c r="A3368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  <c r="N3368">
        <f>VLOOKUP(Table58[[#This Row],[CONTROLN]],vlookup_table[],2,FALSE)</f>
        <v>0</v>
      </c>
      <c r="O3368">
        <f>VLOOKUP(Table58[[#This Row],[CONTROLN]],vlookup_table[],4,FALSE)</f>
        <v>0</v>
      </c>
      <c r="P3368" t="str">
        <f>VLOOKUP(Table58[[#This Row],[CONTROLN]],vlookup_table[],5,FALSE)</f>
        <v>T2</v>
      </c>
      <c r="Q3368">
        <f>VLOOKUP(Table58[[#This Row],[CONTROLN]],vlookup_table[],7,FALSE)</f>
        <v>1</v>
      </c>
      <c r="R3368" t="str">
        <f t="shared" si="156"/>
        <v/>
      </c>
      <c r="S33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68" t="str">
        <f>IF(Table58[[#This Row],[GENDER]]="M","Hombre","Mujer")</f>
        <v>Mujer</v>
      </c>
      <c r="U3368" t="str">
        <f>_xlfn.CONCAT(Table58[[#This Row],[STATE]]," ", Table58[[#This Row],[DOMAIN]])</f>
        <v>SC T2</v>
      </c>
      <c r="V3368" s="2">
        <f t="shared" ca="1" si="157"/>
        <v>45915</v>
      </c>
      <c r="W3368" s="3">
        <f t="shared" ca="1" si="158"/>
        <v>45915.408431249998</v>
      </c>
      <c r="X3368">
        <f>ROUND(Table58[[#This Row],[AVGGIFT]],1)</f>
        <v>6</v>
      </c>
    </row>
    <row r="3369" spans="1:24" x14ac:dyDescent="0.35">
      <c r="A3369">
        <v>89210</v>
      </c>
      <c r="B3369" t="s">
        <v>33</v>
      </c>
      <c r="C3369" t="s">
        <v>109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  <c r="N3369">
        <f>VLOOKUP(Table58[[#This Row],[CONTROLN]],vlookup_table[],2,FALSE)</f>
        <v>2</v>
      </c>
      <c r="O3369">
        <f>VLOOKUP(Table58[[#This Row],[CONTROLN]],vlookup_table[],4,FALSE)</f>
        <v>3801</v>
      </c>
      <c r="P3369" t="str">
        <f>VLOOKUP(Table58[[#This Row],[CONTROLN]],vlookup_table[],5,FALSE)</f>
        <v>S2</v>
      </c>
      <c r="Q3369">
        <f>VLOOKUP(Table58[[#This Row],[CONTROLN]],vlookup_table[],7,FALSE)</f>
        <v>25</v>
      </c>
      <c r="R3369">
        <f t="shared" si="156"/>
        <v>59</v>
      </c>
      <c r="S33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69" t="str">
        <f>IF(Table58[[#This Row],[GENDER]]="M","Hombre","Mujer")</f>
        <v>Mujer</v>
      </c>
      <c r="U3369" t="str">
        <f>_xlfn.CONCAT(Table58[[#This Row],[STATE]]," ", Table58[[#This Row],[DOMAIN]])</f>
        <v>AR S2</v>
      </c>
      <c r="V3369" s="2">
        <f t="shared" ca="1" si="157"/>
        <v>45915</v>
      </c>
      <c r="W3369" s="3">
        <f t="shared" ca="1" si="158"/>
        <v>45915.408431249998</v>
      </c>
      <c r="X3369">
        <f>ROUND(Table58[[#This Row],[AVGGIFT]],1)</f>
        <v>44.7</v>
      </c>
    </row>
    <row r="3370" spans="1:24" x14ac:dyDescent="0.35">
      <c r="A3370">
        <v>6490</v>
      </c>
      <c r="B3370" t="s">
        <v>41</v>
      </c>
      <c r="C3370" t="s">
        <v>14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  <c r="N3370">
        <f>VLOOKUP(Table58[[#This Row],[CONTROLN]],vlookup_table[],2,FALSE)</f>
        <v>0</v>
      </c>
      <c r="O3370">
        <f>VLOOKUP(Table58[[#This Row],[CONTROLN]],vlookup_table[],4,FALSE)</f>
        <v>1201</v>
      </c>
      <c r="P3370" t="str">
        <f>VLOOKUP(Table58[[#This Row],[CONTROLN]],vlookup_table[],5,FALSE)</f>
        <v>T2</v>
      </c>
      <c r="Q3370">
        <f>VLOOKUP(Table58[[#This Row],[CONTROLN]],vlookup_table[],7,FALSE)</f>
        <v>25</v>
      </c>
      <c r="R3370">
        <f t="shared" si="156"/>
        <v>85</v>
      </c>
      <c r="S33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0" t="str">
        <f>IF(Table58[[#This Row],[GENDER]]="M","Hombre","Mujer")</f>
        <v>Hombre</v>
      </c>
      <c r="U3370" t="str">
        <f>_xlfn.CONCAT(Table58[[#This Row],[STATE]]," ", Table58[[#This Row],[DOMAIN]])</f>
        <v>WA T2</v>
      </c>
      <c r="V3370" s="2">
        <f t="shared" ca="1" si="157"/>
        <v>45915</v>
      </c>
      <c r="W3370" s="3">
        <f t="shared" ca="1" si="158"/>
        <v>45915.408431249998</v>
      </c>
      <c r="X3370">
        <f>ROUND(Table58[[#This Row],[AVGGIFT]],1)</f>
        <v>22</v>
      </c>
    </row>
    <row r="3371" spans="1:24" x14ac:dyDescent="0.35">
      <c r="A3371">
        <v>48003</v>
      </c>
      <c r="B3371" t="s">
        <v>44</v>
      </c>
      <c r="C3371" t="s">
        <v>109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  <c r="N3371">
        <f>VLOOKUP(Table58[[#This Row],[CONTROLN]],vlookup_table[],2,FALSE)</f>
        <v>0</v>
      </c>
      <c r="O3371">
        <f>VLOOKUP(Table58[[#This Row],[CONTROLN]],vlookup_table[],4,FALSE)</f>
        <v>0</v>
      </c>
      <c r="P3371" t="str">
        <f>VLOOKUP(Table58[[#This Row],[CONTROLN]],vlookup_table[],5,FALSE)</f>
        <v>T2</v>
      </c>
      <c r="Q3371">
        <f>VLOOKUP(Table58[[#This Row],[CONTROLN]],vlookup_table[],7,FALSE)</f>
        <v>10</v>
      </c>
      <c r="R3371" t="str">
        <f t="shared" si="156"/>
        <v/>
      </c>
      <c r="S33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1" t="str">
        <f>IF(Table58[[#This Row],[GENDER]]="M","Hombre","Mujer")</f>
        <v>Mujer</v>
      </c>
      <c r="U3371" t="str">
        <f>_xlfn.CONCAT(Table58[[#This Row],[STATE]]," ", Table58[[#This Row],[DOMAIN]])</f>
        <v>AL T2</v>
      </c>
      <c r="V3371" s="2">
        <f t="shared" ca="1" si="157"/>
        <v>45915</v>
      </c>
      <c r="W3371" s="3">
        <f t="shared" ca="1" si="158"/>
        <v>45915.408431249998</v>
      </c>
      <c r="X3371">
        <f>ROUND(Table58[[#This Row],[AVGGIFT]],1)</f>
        <v>7.6</v>
      </c>
    </row>
    <row r="3372" spans="1:24" x14ac:dyDescent="0.35">
      <c r="A3372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  <c r="N3372">
        <f>VLOOKUP(Table58[[#This Row],[CONTROLN]],vlookup_table[],2,FALSE)</f>
        <v>0</v>
      </c>
      <c r="O3372">
        <f>VLOOKUP(Table58[[#This Row],[CONTROLN]],vlookup_table[],4,FALSE)</f>
        <v>0</v>
      </c>
      <c r="P3372" t="str">
        <f>VLOOKUP(Table58[[#This Row],[CONTROLN]],vlookup_table[],5,FALSE)</f>
        <v>T2</v>
      </c>
      <c r="Q3372">
        <f>VLOOKUP(Table58[[#This Row],[CONTROLN]],vlookup_table[],7,FALSE)</f>
        <v>25</v>
      </c>
      <c r="R3372" t="str">
        <f t="shared" si="156"/>
        <v/>
      </c>
      <c r="S33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2" t="str">
        <f>IF(Table58[[#This Row],[GENDER]]="M","Hombre","Mujer")</f>
        <v>Mujer</v>
      </c>
      <c r="U3372" t="str">
        <f>_xlfn.CONCAT(Table58[[#This Row],[STATE]]," ", Table58[[#This Row],[DOMAIN]])</f>
        <v>KS T2</v>
      </c>
      <c r="V3372" s="2">
        <f t="shared" ca="1" si="157"/>
        <v>45915</v>
      </c>
      <c r="W3372" s="3">
        <f t="shared" ca="1" si="158"/>
        <v>45915.408431249998</v>
      </c>
      <c r="X3372">
        <f>ROUND(Table58[[#This Row],[AVGGIFT]],1)</f>
        <v>16.7</v>
      </c>
    </row>
    <row r="3373" spans="1:24" x14ac:dyDescent="0.35">
      <c r="A3373">
        <v>117882</v>
      </c>
      <c r="B3373" t="s">
        <v>33</v>
      </c>
      <c r="C3373" t="s">
        <v>17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  <c r="N3373">
        <f>VLOOKUP(Table58[[#This Row],[CONTROLN]],vlookup_table[],2,FALSE)</f>
        <v>0</v>
      </c>
      <c r="O3373">
        <f>VLOOKUP(Table58[[#This Row],[CONTROLN]],vlookup_table[],4,FALSE)</f>
        <v>2907</v>
      </c>
      <c r="P3373" t="str">
        <f>VLOOKUP(Table58[[#This Row],[CONTROLN]],vlookup_table[],5,FALSE)</f>
        <v/>
      </c>
      <c r="Q3373">
        <f>VLOOKUP(Table58[[#This Row],[CONTROLN]],vlookup_table[],7,FALSE)</f>
        <v>20</v>
      </c>
      <c r="R3373">
        <f t="shared" si="156"/>
        <v>67</v>
      </c>
      <c r="S337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373" t="str">
        <f>IF(Table58[[#This Row],[GENDER]]="M","Hombre","Mujer")</f>
        <v>Mujer</v>
      </c>
      <c r="U3373" t="str">
        <f>_xlfn.CONCAT(Table58[[#This Row],[STATE]]," ", Table58[[#This Row],[DOMAIN]])</f>
        <v xml:space="preserve">AR </v>
      </c>
      <c r="V3373" s="2">
        <f t="shared" ca="1" si="157"/>
        <v>45915</v>
      </c>
      <c r="W3373" s="3">
        <f t="shared" ca="1" si="158"/>
        <v>45915.408431249998</v>
      </c>
      <c r="X3373">
        <f>ROUND(Table58[[#This Row],[AVGGIFT]],1)</f>
        <v>11.7</v>
      </c>
    </row>
    <row r="3374" spans="1:24" x14ac:dyDescent="0.35">
      <c r="A3374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  <c r="N3374">
        <f>VLOOKUP(Table58[[#This Row],[CONTROLN]],vlookup_table[],2,FALSE)</f>
        <v>28</v>
      </c>
      <c r="O3374">
        <f>VLOOKUP(Table58[[#This Row],[CONTROLN]],vlookup_table[],4,FALSE)</f>
        <v>0</v>
      </c>
      <c r="P3374" t="str">
        <f>VLOOKUP(Table58[[#This Row],[CONTROLN]],vlookup_table[],5,FALSE)</f>
        <v>T2</v>
      </c>
      <c r="Q3374">
        <f>VLOOKUP(Table58[[#This Row],[CONTROLN]],vlookup_table[],7,FALSE)</f>
        <v>20</v>
      </c>
      <c r="R3374" t="str">
        <f t="shared" si="156"/>
        <v/>
      </c>
      <c r="S33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4" t="str">
        <f>IF(Table58[[#This Row],[GENDER]]="M","Hombre","Mujer")</f>
        <v>Mujer</v>
      </c>
      <c r="U3374" t="str">
        <f>_xlfn.CONCAT(Table58[[#This Row],[STATE]]," ", Table58[[#This Row],[DOMAIN]])</f>
        <v>OR T2</v>
      </c>
      <c r="V3374" s="2">
        <f t="shared" ca="1" si="157"/>
        <v>45915</v>
      </c>
      <c r="W3374" s="3">
        <f t="shared" ca="1" si="158"/>
        <v>45915.408431249998</v>
      </c>
      <c r="X3374">
        <f>ROUND(Table58[[#This Row],[AVGGIFT]],1)</f>
        <v>12.9</v>
      </c>
    </row>
    <row r="3375" spans="1:24" x14ac:dyDescent="0.35">
      <c r="A3375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  <c r="N3375">
        <f>VLOOKUP(Table58[[#This Row],[CONTROLN]],vlookup_table[],2,FALSE)</f>
        <v>0</v>
      </c>
      <c r="O3375">
        <f>VLOOKUP(Table58[[#This Row],[CONTROLN]],vlookup_table[],4,FALSE)</f>
        <v>5711</v>
      </c>
      <c r="P3375" t="str">
        <f>VLOOKUP(Table58[[#This Row],[CONTROLN]],vlookup_table[],5,FALSE)</f>
        <v>T2</v>
      </c>
      <c r="Q3375">
        <f>VLOOKUP(Table58[[#This Row],[CONTROLN]],vlookup_table[],7,FALSE)</f>
        <v>21</v>
      </c>
      <c r="R3375">
        <f t="shared" si="156"/>
        <v>39</v>
      </c>
      <c r="S33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5" t="str">
        <f>IF(Table58[[#This Row],[GENDER]]="M","Hombre","Mujer")</f>
        <v>Hombre</v>
      </c>
      <c r="U3375" t="str">
        <f>_xlfn.CONCAT(Table58[[#This Row],[STATE]]," ", Table58[[#This Row],[DOMAIN]])</f>
        <v>MO T2</v>
      </c>
      <c r="V3375" s="2">
        <f t="shared" ca="1" si="157"/>
        <v>45915</v>
      </c>
      <c r="W3375" s="3">
        <f t="shared" ca="1" si="158"/>
        <v>45915.408431249998</v>
      </c>
      <c r="X3375">
        <f>ROUND(Table58[[#This Row],[AVGGIFT]],1)</f>
        <v>13.8</v>
      </c>
    </row>
    <row r="3376" spans="1:24" x14ac:dyDescent="0.35">
      <c r="A3376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  <c r="N3376">
        <f>VLOOKUP(Table58[[#This Row],[CONTROLN]],vlookup_table[],2,FALSE)</f>
        <v>0</v>
      </c>
      <c r="O3376">
        <f>VLOOKUP(Table58[[#This Row],[CONTROLN]],vlookup_table[],4,FALSE)</f>
        <v>2801</v>
      </c>
      <c r="P3376" t="str">
        <f>VLOOKUP(Table58[[#This Row],[CONTROLN]],vlookup_table[],5,FALSE)</f>
        <v>U1</v>
      </c>
      <c r="Q3376">
        <f>VLOOKUP(Table58[[#This Row],[CONTROLN]],vlookup_table[],7,FALSE)</f>
        <v>15</v>
      </c>
      <c r="R3376">
        <f t="shared" si="156"/>
        <v>69</v>
      </c>
      <c r="S33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76" t="str">
        <f>IF(Table58[[#This Row],[GENDER]]="M","Hombre","Mujer")</f>
        <v>Hombre</v>
      </c>
      <c r="U3376" t="str">
        <f>_xlfn.CONCAT(Table58[[#This Row],[STATE]]," ", Table58[[#This Row],[DOMAIN]])</f>
        <v>CA U1</v>
      </c>
      <c r="V3376" s="2">
        <f t="shared" ca="1" si="157"/>
        <v>45915</v>
      </c>
      <c r="W3376" s="3">
        <f t="shared" ca="1" si="158"/>
        <v>45915.408431249998</v>
      </c>
      <c r="X3376">
        <f>ROUND(Table58[[#This Row],[AVGGIFT]],1)</f>
        <v>14.4</v>
      </c>
    </row>
    <row r="3377" spans="1:24" x14ac:dyDescent="0.35">
      <c r="A3377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  <c r="N3377">
        <f>VLOOKUP(Table58[[#This Row],[CONTROLN]],vlookup_table[],2,FALSE)</f>
        <v>1</v>
      </c>
      <c r="O3377">
        <f>VLOOKUP(Table58[[#This Row],[CONTROLN]],vlookup_table[],4,FALSE)</f>
        <v>2211</v>
      </c>
      <c r="P3377" t="str">
        <f>VLOOKUP(Table58[[#This Row],[CONTROLN]],vlookup_table[],5,FALSE)</f>
        <v>S2</v>
      </c>
      <c r="Q3377">
        <f>VLOOKUP(Table58[[#This Row],[CONTROLN]],vlookup_table[],7,FALSE)</f>
        <v>10</v>
      </c>
      <c r="R3377">
        <f t="shared" si="156"/>
        <v>74</v>
      </c>
      <c r="S33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77" t="str">
        <f>IF(Table58[[#This Row],[GENDER]]="M","Hombre","Mujer")</f>
        <v>Hombre</v>
      </c>
      <c r="U3377" t="str">
        <f>_xlfn.CONCAT(Table58[[#This Row],[STATE]]," ", Table58[[#This Row],[DOMAIN]])</f>
        <v>FL S2</v>
      </c>
      <c r="V3377" s="2">
        <f t="shared" ca="1" si="157"/>
        <v>45915</v>
      </c>
      <c r="W3377" s="3">
        <f t="shared" ca="1" si="158"/>
        <v>45915.408431249998</v>
      </c>
      <c r="X3377">
        <f>ROUND(Table58[[#This Row],[AVGGIFT]],1)</f>
        <v>9</v>
      </c>
    </row>
    <row r="3378" spans="1:24" x14ac:dyDescent="0.35">
      <c r="A3378">
        <v>127108</v>
      </c>
      <c r="B3378" t="s">
        <v>21</v>
      </c>
      <c r="C3378" t="s">
        <v>109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  <c r="N3378">
        <f>VLOOKUP(Table58[[#This Row],[CONTROLN]],vlookup_table[],2,FALSE)</f>
        <v>28</v>
      </c>
      <c r="O3378">
        <f>VLOOKUP(Table58[[#This Row],[CONTROLN]],vlookup_table[],4,FALSE)</f>
        <v>0</v>
      </c>
      <c r="P3378" t="str">
        <f>VLOOKUP(Table58[[#This Row],[CONTROLN]],vlookup_table[],5,FALSE)</f>
        <v>T1</v>
      </c>
      <c r="Q3378">
        <f>VLOOKUP(Table58[[#This Row],[CONTROLN]],vlookup_table[],7,FALSE)</f>
        <v>10</v>
      </c>
      <c r="R3378" t="str">
        <f t="shared" si="156"/>
        <v/>
      </c>
      <c r="S33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78" t="str">
        <f>IF(Table58[[#This Row],[GENDER]]="M","Hombre","Mujer")</f>
        <v>Mujer</v>
      </c>
      <c r="U3378" t="str">
        <f>_xlfn.CONCAT(Table58[[#This Row],[STATE]]," ", Table58[[#This Row],[DOMAIN]])</f>
        <v>TX T1</v>
      </c>
      <c r="V3378" s="2">
        <f t="shared" ca="1" si="157"/>
        <v>45915</v>
      </c>
      <c r="W3378" s="3">
        <f t="shared" ca="1" si="158"/>
        <v>45915.408431249998</v>
      </c>
      <c r="X3378">
        <f>ROUND(Table58[[#This Row],[AVGGIFT]],1)</f>
        <v>13.8</v>
      </c>
    </row>
    <row r="3379" spans="1:24" x14ac:dyDescent="0.35">
      <c r="A3379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  <c r="N3379">
        <f>VLOOKUP(Table58[[#This Row],[CONTROLN]],vlookup_table[],2,FALSE)</f>
        <v>28</v>
      </c>
      <c r="O3379">
        <f>VLOOKUP(Table58[[#This Row],[CONTROLN]],vlookup_table[],4,FALSE)</f>
        <v>3501</v>
      </c>
      <c r="P3379" t="str">
        <f>VLOOKUP(Table58[[#This Row],[CONTROLN]],vlookup_table[],5,FALSE)</f>
        <v>R2</v>
      </c>
      <c r="Q3379">
        <f>VLOOKUP(Table58[[#This Row],[CONTROLN]],vlookup_table[],7,FALSE)</f>
        <v>5</v>
      </c>
      <c r="R3379">
        <f t="shared" si="156"/>
        <v>62</v>
      </c>
      <c r="S33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79" t="str">
        <f>IF(Table58[[#This Row],[GENDER]]="M","Hombre","Mujer")</f>
        <v>Mujer</v>
      </c>
      <c r="U3379" t="str">
        <f>_xlfn.CONCAT(Table58[[#This Row],[STATE]]," ", Table58[[#This Row],[DOMAIN]])</f>
        <v>MI R2</v>
      </c>
      <c r="V3379" s="2">
        <f t="shared" ca="1" si="157"/>
        <v>45915</v>
      </c>
      <c r="W3379" s="3">
        <f t="shared" ca="1" si="158"/>
        <v>45915.408431249998</v>
      </c>
      <c r="X3379">
        <f>ROUND(Table58[[#This Row],[AVGGIFT]],1)</f>
        <v>4.4000000000000004</v>
      </c>
    </row>
    <row r="3380" spans="1:24" x14ac:dyDescent="0.35">
      <c r="A3380">
        <v>182519</v>
      </c>
      <c r="B3380" t="s">
        <v>41</v>
      </c>
      <c r="C3380" t="s">
        <v>14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  <c r="N3380">
        <f>VLOOKUP(Table58[[#This Row],[CONTROLN]],vlookup_table[],2,FALSE)</f>
        <v>1</v>
      </c>
      <c r="O3380">
        <f>VLOOKUP(Table58[[#This Row],[CONTROLN]],vlookup_table[],4,FALSE)</f>
        <v>4701</v>
      </c>
      <c r="P3380" t="str">
        <f>VLOOKUP(Table58[[#This Row],[CONTROLN]],vlookup_table[],5,FALSE)</f>
        <v>T2</v>
      </c>
      <c r="Q3380">
        <f>VLOOKUP(Table58[[#This Row],[CONTROLN]],vlookup_table[],7,FALSE)</f>
        <v>5</v>
      </c>
      <c r="R3380">
        <f t="shared" si="156"/>
        <v>50</v>
      </c>
      <c r="S33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80" t="str">
        <f>IF(Table58[[#This Row],[GENDER]]="M","Hombre","Mujer")</f>
        <v>Hombre</v>
      </c>
      <c r="U3380" t="str">
        <f>_xlfn.CONCAT(Table58[[#This Row],[STATE]]," ", Table58[[#This Row],[DOMAIN]])</f>
        <v>WA T2</v>
      </c>
      <c r="V3380" s="2">
        <f t="shared" ca="1" si="157"/>
        <v>45915</v>
      </c>
      <c r="W3380" s="3">
        <f t="shared" ca="1" si="158"/>
        <v>45915.408431249998</v>
      </c>
      <c r="X3380">
        <f>ROUND(Table58[[#This Row],[AVGGIFT]],1)</f>
        <v>15</v>
      </c>
    </row>
    <row r="3381" spans="1:24" x14ac:dyDescent="0.35">
      <c r="A338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  <c r="N3381">
        <f>VLOOKUP(Table58[[#This Row],[CONTROLN]],vlookup_table[],2,FALSE)</f>
        <v>0</v>
      </c>
      <c r="O3381">
        <f>VLOOKUP(Table58[[#This Row],[CONTROLN]],vlookup_table[],4,FALSE)</f>
        <v>2501</v>
      </c>
      <c r="P3381" t="str">
        <f>VLOOKUP(Table58[[#This Row],[CONTROLN]],vlookup_table[],5,FALSE)</f>
        <v>R2</v>
      </c>
      <c r="Q3381">
        <f>VLOOKUP(Table58[[#This Row],[CONTROLN]],vlookup_table[],7,FALSE)</f>
        <v>4</v>
      </c>
      <c r="R3381">
        <f t="shared" si="156"/>
        <v>72</v>
      </c>
      <c r="S33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81" t="str">
        <f>IF(Table58[[#This Row],[GENDER]]="M","Hombre","Mujer")</f>
        <v>Mujer</v>
      </c>
      <c r="U3381" t="str">
        <f>_xlfn.CONCAT(Table58[[#This Row],[STATE]]," ", Table58[[#This Row],[DOMAIN]])</f>
        <v>IL R2</v>
      </c>
      <c r="V3381" s="2">
        <f t="shared" ca="1" si="157"/>
        <v>45915</v>
      </c>
      <c r="W3381" s="3">
        <f t="shared" ca="1" si="158"/>
        <v>45915.408431249998</v>
      </c>
      <c r="X3381">
        <f>ROUND(Table58[[#This Row],[AVGGIFT]],1)</f>
        <v>5.9</v>
      </c>
    </row>
    <row r="3382" spans="1:24" x14ac:dyDescent="0.35">
      <c r="A3382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  <c r="N3382">
        <f>VLOOKUP(Table58[[#This Row],[CONTROLN]],vlookup_table[],2,FALSE)</f>
        <v>0</v>
      </c>
      <c r="O3382">
        <f>VLOOKUP(Table58[[#This Row],[CONTROLN]],vlookup_table[],4,FALSE)</f>
        <v>4401</v>
      </c>
      <c r="P3382" t="str">
        <f>VLOOKUP(Table58[[#This Row],[CONTROLN]],vlookup_table[],5,FALSE)</f>
        <v>T2</v>
      </c>
      <c r="Q3382">
        <f>VLOOKUP(Table58[[#This Row],[CONTROLN]],vlookup_table[],7,FALSE)</f>
        <v>30</v>
      </c>
      <c r="R3382">
        <f t="shared" si="156"/>
        <v>53</v>
      </c>
      <c r="S33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82" t="str">
        <f>IF(Table58[[#This Row],[GENDER]]="M","Hombre","Mujer")</f>
        <v>Hombre</v>
      </c>
      <c r="U3382" t="str">
        <f>_xlfn.CONCAT(Table58[[#This Row],[STATE]]," ", Table58[[#This Row],[DOMAIN]])</f>
        <v>TX T2</v>
      </c>
      <c r="V3382" s="2">
        <f t="shared" ca="1" si="157"/>
        <v>45915</v>
      </c>
      <c r="W3382" s="3">
        <f t="shared" ca="1" si="158"/>
        <v>45915.408431249998</v>
      </c>
      <c r="X3382">
        <f>ROUND(Table58[[#This Row],[AVGGIFT]],1)</f>
        <v>25</v>
      </c>
    </row>
    <row r="3383" spans="1:24" x14ac:dyDescent="0.35">
      <c r="A3383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  <c r="N3383">
        <f>VLOOKUP(Table58[[#This Row],[CONTROLN]],vlookup_table[],2,FALSE)</f>
        <v>2</v>
      </c>
      <c r="O3383">
        <f>VLOOKUP(Table58[[#This Row],[CONTROLN]],vlookup_table[],4,FALSE)</f>
        <v>4601</v>
      </c>
      <c r="P3383" t="str">
        <f>VLOOKUP(Table58[[#This Row],[CONTROLN]],vlookup_table[],5,FALSE)</f>
        <v>C3</v>
      </c>
      <c r="Q3383">
        <f>VLOOKUP(Table58[[#This Row],[CONTROLN]],vlookup_table[],7,FALSE)</f>
        <v>15</v>
      </c>
      <c r="R3383">
        <f t="shared" si="156"/>
        <v>51</v>
      </c>
      <c r="S33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83" t="str">
        <f>IF(Table58[[#This Row],[GENDER]]="M","Hombre","Mujer")</f>
        <v>Mujer</v>
      </c>
      <c r="U3383" t="str">
        <f>_xlfn.CONCAT(Table58[[#This Row],[STATE]]," ", Table58[[#This Row],[DOMAIN]])</f>
        <v>FL C3</v>
      </c>
      <c r="V3383" s="2">
        <f t="shared" ca="1" si="157"/>
        <v>45915</v>
      </c>
      <c r="W3383" s="3">
        <f t="shared" ca="1" si="158"/>
        <v>45915.408431249998</v>
      </c>
      <c r="X3383">
        <f>ROUND(Table58[[#This Row],[AVGGIFT]],1)</f>
        <v>8.8000000000000007</v>
      </c>
    </row>
    <row r="3384" spans="1:24" x14ac:dyDescent="0.35">
      <c r="A3384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  <c r="N3384">
        <f>VLOOKUP(Table58[[#This Row],[CONTROLN]],vlookup_table[],2,FALSE)</f>
        <v>0</v>
      </c>
      <c r="O3384">
        <f>VLOOKUP(Table58[[#This Row],[CONTROLN]],vlookup_table[],4,FALSE)</f>
        <v>7001</v>
      </c>
      <c r="P3384" t="str">
        <f>VLOOKUP(Table58[[#This Row],[CONTROLN]],vlookup_table[],5,FALSE)</f>
        <v>T2</v>
      </c>
      <c r="Q3384">
        <f>VLOOKUP(Table58[[#This Row],[CONTROLN]],vlookup_table[],7,FALSE)</f>
        <v>10</v>
      </c>
      <c r="R3384">
        <f t="shared" si="156"/>
        <v>27</v>
      </c>
      <c r="S33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84" t="str">
        <f>IF(Table58[[#This Row],[GENDER]]="M","Hombre","Mujer")</f>
        <v>Hombre</v>
      </c>
      <c r="U3384" t="str">
        <f>_xlfn.CONCAT(Table58[[#This Row],[STATE]]," ", Table58[[#This Row],[DOMAIN]])</f>
        <v>NC T2</v>
      </c>
      <c r="V3384" s="2">
        <f t="shared" ca="1" si="157"/>
        <v>45915</v>
      </c>
      <c r="W3384" s="3">
        <f t="shared" ca="1" si="158"/>
        <v>45915.408431249998</v>
      </c>
      <c r="X3384">
        <f>ROUND(Table58[[#This Row],[AVGGIFT]],1)</f>
        <v>9</v>
      </c>
    </row>
    <row r="3385" spans="1:24" x14ac:dyDescent="0.35">
      <c r="A3385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  <c r="N3385">
        <f>VLOOKUP(Table58[[#This Row],[CONTROLN]],vlookup_table[],2,FALSE)</f>
        <v>0</v>
      </c>
      <c r="O3385">
        <f>VLOOKUP(Table58[[#This Row],[CONTROLN]],vlookup_table[],4,FALSE)</f>
        <v>6801</v>
      </c>
      <c r="P3385" t="str">
        <f>VLOOKUP(Table58[[#This Row],[CONTROLN]],vlookup_table[],5,FALSE)</f>
        <v>T2</v>
      </c>
      <c r="Q3385">
        <f>VLOOKUP(Table58[[#This Row],[CONTROLN]],vlookup_table[],7,FALSE)</f>
        <v>21</v>
      </c>
      <c r="R3385">
        <f t="shared" si="156"/>
        <v>29</v>
      </c>
      <c r="S33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85" t="str">
        <f>IF(Table58[[#This Row],[GENDER]]="M","Hombre","Mujer")</f>
        <v>Hombre</v>
      </c>
      <c r="U3385" t="str">
        <f>_xlfn.CONCAT(Table58[[#This Row],[STATE]]," ", Table58[[#This Row],[DOMAIN]])</f>
        <v>GA T2</v>
      </c>
      <c r="V3385" s="2">
        <f t="shared" ca="1" si="157"/>
        <v>45915</v>
      </c>
      <c r="W3385" s="3">
        <f t="shared" ca="1" si="158"/>
        <v>45915.408431249998</v>
      </c>
      <c r="X3385">
        <f>ROUND(Table58[[#This Row],[AVGGIFT]],1)</f>
        <v>15</v>
      </c>
    </row>
    <row r="3386" spans="1:24" x14ac:dyDescent="0.35">
      <c r="A3386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  <c r="N3386">
        <f>VLOOKUP(Table58[[#This Row],[CONTROLN]],vlookup_table[],2,FALSE)</f>
        <v>0</v>
      </c>
      <c r="O3386">
        <f>VLOOKUP(Table58[[#This Row],[CONTROLN]],vlookup_table[],4,FALSE)</f>
        <v>4501</v>
      </c>
      <c r="P3386" t="str">
        <f>VLOOKUP(Table58[[#This Row],[CONTROLN]],vlookup_table[],5,FALSE)</f>
        <v>U3</v>
      </c>
      <c r="Q3386">
        <f>VLOOKUP(Table58[[#This Row],[CONTROLN]],vlookup_table[],7,FALSE)</f>
        <v>5</v>
      </c>
      <c r="R3386">
        <f t="shared" si="156"/>
        <v>52</v>
      </c>
      <c r="S33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386" t="str">
        <f>IF(Table58[[#This Row],[GENDER]]="M","Hombre","Mujer")</f>
        <v>Mujer</v>
      </c>
      <c r="U3386" t="str">
        <f>_xlfn.CONCAT(Table58[[#This Row],[STATE]]," ", Table58[[#This Row],[DOMAIN]])</f>
        <v>FL U3</v>
      </c>
      <c r="V3386" s="2">
        <f t="shared" ca="1" si="157"/>
        <v>45915</v>
      </c>
      <c r="W3386" s="3">
        <f t="shared" ca="1" si="158"/>
        <v>45915.408431249998</v>
      </c>
      <c r="X3386">
        <f>ROUND(Table58[[#This Row],[AVGGIFT]],1)</f>
        <v>10</v>
      </c>
    </row>
    <row r="3387" spans="1:24" x14ac:dyDescent="0.35">
      <c r="A3387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  <c r="N3387">
        <f>VLOOKUP(Table58[[#This Row],[CONTROLN]],vlookup_table[],2,FALSE)</f>
        <v>0</v>
      </c>
      <c r="O3387">
        <f>VLOOKUP(Table58[[#This Row],[CONTROLN]],vlookup_table[],4,FALSE)</f>
        <v>3501</v>
      </c>
      <c r="P3387" t="str">
        <f>VLOOKUP(Table58[[#This Row],[CONTROLN]],vlookup_table[],5,FALSE)</f>
        <v>S1</v>
      </c>
      <c r="Q3387">
        <f>VLOOKUP(Table58[[#This Row],[CONTROLN]],vlookup_table[],7,FALSE)</f>
        <v>10</v>
      </c>
      <c r="R3387">
        <f t="shared" si="156"/>
        <v>62</v>
      </c>
      <c r="S33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87" t="str">
        <f>IF(Table58[[#This Row],[GENDER]]="M","Hombre","Mujer")</f>
        <v>Mujer</v>
      </c>
      <c r="U3387" t="str">
        <f>_xlfn.CONCAT(Table58[[#This Row],[STATE]]," ", Table58[[#This Row],[DOMAIN]])</f>
        <v>OR S1</v>
      </c>
      <c r="V3387" s="2">
        <f t="shared" ca="1" si="157"/>
        <v>45915</v>
      </c>
      <c r="W3387" s="3">
        <f t="shared" ca="1" si="158"/>
        <v>45915.408431249998</v>
      </c>
      <c r="X3387">
        <f>ROUND(Table58[[#This Row],[AVGGIFT]],1)</f>
        <v>11.5</v>
      </c>
    </row>
    <row r="3388" spans="1:24" x14ac:dyDescent="0.35">
      <c r="A3388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  <c r="N3388">
        <f>VLOOKUP(Table58[[#This Row],[CONTROLN]],vlookup_table[],2,FALSE)</f>
        <v>1002</v>
      </c>
      <c r="O3388">
        <f>VLOOKUP(Table58[[#This Row],[CONTROLN]],vlookup_table[],4,FALSE)</f>
        <v>4504</v>
      </c>
      <c r="P3388" t="str">
        <f>VLOOKUP(Table58[[#This Row],[CONTROLN]],vlookup_table[],5,FALSE)</f>
        <v>T2</v>
      </c>
      <c r="Q3388">
        <f>VLOOKUP(Table58[[#This Row],[CONTROLN]],vlookup_table[],7,FALSE)</f>
        <v>5</v>
      </c>
      <c r="R3388">
        <f t="shared" si="156"/>
        <v>52</v>
      </c>
      <c r="S33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88" t="str">
        <f>IF(Table58[[#This Row],[GENDER]]="M","Hombre","Mujer")</f>
        <v>Hombre</v>
      </c>
      <c r="U3388" t="str">
        <f>_xlfn.CONCAT(Table58[[#This Row],[STATE]]," ", Table58[[#This Row],[DOMAIN]])</f>
        <v>MS T2</v>
      </c>
      <c r="V3388" s="2">
        <f t="shared" ca="1" si="157"/>
        <v>45915</v>
      </c>
      <c r="W3388" s="3">
        <f t="shared" ca="1" si="158"/>
        <v>45915.408431249998</v>
      </c>
      <c r="X3388">
        <f>ROUND(Table58[[#This Row],[AVGGIFT]],1)</f>
        <v>4.0999999999999996</v>
      </c>
    </row>
    <row r="3389" spans="1:24" x14ac:dyDescent="0.35">
      <c r="A3389">
        <v>138945</v>
      </c>
      <c r="B3389" t="s">
        <v>56</v>
      </c>
      <c r="C3389" t="s">
        <v>17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  <c r="N3389">
        <f>VLOOKUP(Table58[[#This Row],[CONTROLN]],vlookup_table[],2,FALSE)</f>
        <v>28</v>
      </c>
      <c r="O3389">
        <f>VLOOKUP(Table58[[#This Row],[CONTROLN]],vlookup_table[],4,FALSE)</f>
        <v>2901</v>
      </c>
      <c r="P3389" t="str">
        <f>VLOOKUP(Table58[[#This Row],[CONTROLN]],vlookup_table[],5,FALSE)</f>
        <v>C2</v>
      </c>
      <c r="Q3389">
        <f>VLOOKUP(Table58[[#This Row],[CONTROLN]],vlookup_table[],7,FALSE)</f>
        <v>23</v>
      </c>
      <c r="R3389">
        <f t="shared" si="156"/>
        <v>68</v>
      </c>
      <c r="S33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89" t="str">
        <f>IF(Table58[[#This Row],[GENDER]]="M","Hombre","Mujer")</f>
        <v>Mujer</v>
      </c>
      <c r="U3389" t="str">
        <f>_xlfn.CONCAT(Table58[[#This Row],[STATE]]," ", Table58[[#This Row],[DOMAIN]])</f>
        <v>AZ C2</v>
      </c>
      <c r="V3389" s="2">
        <f t="shared" ca="1" si="157"/>
        <v>45915</v>
      </c>
      <c r="W3389" s="3">
        <f t="shared" ca="1" si="158"/>
        <v>45915.408431249998</v>
      </c>
      <c r="X3389">
        <f>ROUND(Table58[[#This Row],[AVGGIFT]],1)</f>
        <v>11</v>
      </c>
    </row>
    <row r="3390" spans="1:24" x14ac:dyDescent="0.35">
      <c r="A3390">
        <v>135098</v>
      </c>
      <c r="B3390" t="s">
        <v>56</v>
      </c>
      <c r="C3390" t="s">
        <v>17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  <c r="N3390">
        <f>VLOOKUP(Table58[[#This Row],[CONTROLN]],vlookup_table[],2,FALSE)</f>
        <v>28</v>
      </c>
      <c r="O3390">
        <f>VLOOKUP(Table58[[#This Row],[CONTROLN]],vlookup_table[],4,FALSE)</f>
        <v>3106</v>
      </c>
      <c r="P3390" t="str">
        <f>VLOOKUP(Table58[[#This Row],[CONTROLN]],vlookup_table[],5,FALSE)</f>
        <v>S2</v>
      </c>
      <c r="Q3390">
        <f>VLOOKUP(Table58[[#This Row],[CONTROLN]],vlookup_table[],7,FALSE)</f>
        <v>20</v>
      </c>
      <c r="R3390">
        <f t="shared" si="156"/>
        <v>66</v>
      </c>
      <c r="S33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90" t="str">
        <f>IF(Table58[[#This Row],[GENDER]]="M","Hombre","Mujer")</f>
        <v>Mujer</v>
      </c>
      <c r="U3390" t="str">
        <f>_xlfn.CONCAT(Table58[[#This Row],[STATE]]," ", Table58[[#This Row],[DOMAIN]])</f>
        <v>AZ S2</v>
      </c>
      <c r="V3390" s="2">
        <f t="shared" ca="1" si="157"/>
        <v>45915</v>
      </c>
      <c r="W3390" s="3">
        <f t="shared" ca="1" si="158"/>
        <v>45915.408431249998</v>
      </c>
      <c r="X3390">
        <f>ROUND(Table58[[#This Row],[AVGGIFT]],1)</f>
        <v>7.6</v>
      </c>
    </row>
    <row r="3391" spans="1:24" x14ac:dyDescent="0.35">
      <c r="A3391">
        <v>87074</v>
      </c>
      <c r="B3391" t="s">
        <v>35</v>
      </c>
      <c r="C3391" t="s">
        <v>17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  <c r="N3391">
        <f>VLOOKUP(Table58[[#This Row],[CONTROLN]],vlookup_table[],2,FALSE)</f>
        <v>0</v>
      </c>
      <c r="O3391">
        <f>VLOOKUP(Table58[[#This Row],[CONTROLN]],vlookup_table[],4,FALSE)</f>
        <v>7801</v>
      </c>
      <c r="P3391" t="str">
        <f>VLOOKUP(Table58[[#This Row],[CONTROLN]],vlookup_table[],5,FALSE)</f>
        <v>R3</v>
      </c>
      <c r="Q3391">
        <f>VLOOKUP(Table58[[#This Row],[CONTROLN]],vlookup_table[],7,FALSE)</f>
        <v>5</v>
      </c>
      <c r="R3391">
        <f t="shared" si="156"/>
        <v>19</v>
      </c>
      <c r="S33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91" t="str">
        <f>IF(Table58[[#This Row],[GENDER]]="M","Hombre","Mujer")</f>
        <v>Mujer</v>
      </c>
      <c r="U3391" t="str">
        <f>_xlfn.CONCAT(Table58[[#This Row],[STATE]]," ", Table58[[#This Row],[DOMAIN]])</f>
        <v>MT R3</v>
      </c>
      <c r="V3391" s="2">
        <f t="shared" ca="1" si="157"/>
        <v>45915</v>
      </c>
      <c r="W3391" s="3">
        <f t="shared" ca="1" si="158"/>
        <v>45915.408431249998</v>
      </c>
      <c r="X3391">
        <f>ROUND(Table58[[#This Row],[AVGGIFT]],1)</f>
        <v>10.6</v>
      </c>
    </row>
    <row r="3392" spans="1:24" x14ac:dyDescent="0.35">
      <c r="A3392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  <c r="N3392">
        <f>VLOOKUP(Table58[[#This Row],[CONTROLN]],vlookup_table[],2,FALSE)</f>
        <v>1</v>
      </c>
      <c r="O3392">
        <f>VLOOKUP(Table58[[#This Row],[CONTROLN]],vlookup_table[],4,FALSE)</f>
        <v>6101</v>
      </c>
      <c r="P3392" t="str">
        <f>VLOOKUP(Table58[[#This Row],[CONTROLN]],vlookup_table[],5,FALSE)</f>
        <v>T1</v>
      </c>
      <c r="Q3392">
        <f>VLOOKUP(Table58[[#This Row],[CONTROLN]],vlookup_table[],7,FALSE)</f>
        <v>10</v>
      </c>
      <c r="R3392">
        <f t="shared" si="156"/>
        <v>36</v>
      </c>
      <c r="S33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92" t="str">
        <f>IF(Table58[[#This Row],[GENDER]]="M","Hombre","Mujer")</f>
        <v>Hombre</v>
      </c>
      <c r="U3392" t="str">
        <f>_xlfn.CONCAT(Table58[[#This Row],[STATE]]," ", Table58[[#This Row],[DOMAIN]])</f>
        <v>SC T1</v>
      </c>
      <c r="V3392" s="2">
        <f t="shared" ca="1" si="157"/>
        <v>45915</v>
      </c>
      <c r="W3392" s="3">
        <f t="shared" ca="1" si="158"/>
        <v>45915.408431249998</v>
      </c>
      <c r="X3392">
        <f>ROUND(Table58[[#This Row],[AVGGIFT]],1)</f>
        <v>7.6</v>
      </c>
    </row>
    <row r="3393" spans="1:24" x14ac:dyDescent="0.35">
      <c r="A3393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  <c r="N3393">
        <f>VLOOKUP(Table58[[#This Row],[CONTROLN]],vlookup_table[],2,FALSE)</f>
        <v>1</v>
      </c>
      <c r="O3393">
        <f>VLOOKUP(Table58[[#This Row],[CONTROLN]],vlookup_table[],4,FALSE)</f>
        <v>5201</v>
      </c>
      <c r="P3393" t="str">
        <f>VLOOKUP(Table58[[#This Row],[CONTROLN]],vlookup_table[],5,FALSE)</f>
        <v>C1</v>
      </c>
      <c r="Q3393">
        <f>VLOOKUP(Table58[[#This Row],[CONTROLN]],vlookup_table[],7,FALSE)</f>
        <v>6</v>
      </c>
      <c r="R3393">
        <f t="shared" si="156"/>
        <v>45</v>
      </c>
      <c r="S33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93" t="str">
        <f>IF(Table58[[#This Row],[GENDER]]="M","Hombre","Mujer")</f>
        <v>Hombre</v>
      </c>
      <c r="U3393" t="str">
        <f>_xlfn.CONCAT(Table58[[#This Row],[STATE]]," ", Table58[[#This Row],[DOMAIN]])</f>
        <v>TX C1</v>
      </c>
      <c r="V3393" s="2">
        <f t="shared" ca="1" si="157"/>
        <v>45915</v>
      </c>
      <c r="W3393" s="3">
        <f t="shared" ca="1" si="158"/>
        <v>45915.408431249998</v>
      </c>
      <c r="X3393">
        <f>ROUND(Table58[[#This Row],[AVGGIFT]],1)</f>
        <v>6</v>
      </c>
    </row>
    <row r="3394" spans="1:24" x14ac:dyDescent="0.35">
      <c r="A3394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  <c r="N3394">
        <f>VLOOKUP(Table58[[#This Row],[CONTROLN]],vlookup_table[],2,FALSE)</f>
        <v>1</v>
      </c>
      <c r="O3394">
        <f>VLOOKUP(Table58[[#This Row],[CONTROLN]],vlookup_table[],4,FALSE)</f>
        <v>3201</v>
      </c>
      <c r="P3394" t="str">
        <f>VLOOKUP(Table58[[#This Row],[CONTROLN]],vlookup_table[],5,FALSE)</f>
        <v>C2</v>
      </c>
      <c r="Q3394">
        <f>VLOOKUP(Table58[[#This Row],[CONTROLN]],vlookup_table[],7,FALSE)</f>
        <v>20</v>
      </c>
      <c r="R3394">
        <f t="shared" ref="R3394:R3457" si="159">IF(OR(O3394="",O3394=0),"",(1997-(1900+INT(O3394/100)))-IF(MOD(O3394,100)&gt;6,1,0))</f>
        <v>65</v>
      </c>
      <c r="S33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394" t="str">
        <f>IF(Table58[[#This Row],[GENDER]]="M","Hombre","Mujer")</f>
        <v>Hombre</v>
      </c>
      <c r="U3394" t="str">
        <f>_xlfn.CONCAT(Table58[[#This Row],[STATE]]," ", Table58[[#This Row],[DOMAIN]])</f>
        <v>IL C2</v>
      </c>
      <c r="V3394" s="2">
        <f t="shared" ref="V3394:V3457" ca="1" si="160">TODAY()</f>
        <v>45915</v>
      </c>
      <c r="W3394" s="3">
        <f t="shared" ref="W3394:W3457" ca="1" si="161">NOW()</f>
        <v>45915.408431249998</v>
      </c>
      <c r="X3394">
        <f>ROUND(Table58[[#This Row],[AVGGIFT]],1)</f>
        <v>20</v>
      </c>
    </row>
    <row r="3395" spans="1:24" x14ac:dyDescent="0.35">
      <c r="A3395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  <c r="N3395">
        <f>VLOOKUP(Table58[[#This Row],[CONTROLN]],vlookup_table[],2,FALSE)</f>
        <v>0</v>
      </c>
      <c r="O3395">
        <f>VLOOKUP(Table58[[#This Row],[CONTROLN]],vlookup_table[],4,FALSE)</f>
        <v>3209</v>
      </c>
      <c r="P3395" t="str">
        <f>VLOOKUP(Table58[[#This Row],[CONTROLN]],vlookup_table[],5,FALSE)</f>
        <v>S1</v>
      </c>
      <c r="Q3395">
        <f>VLOOKUP(Table58[[#This Row],[CONTROLN]],vlookup_table[],7,FALSE)</f>
        <v>30</v>
      </c>
      <c r="R3395">
        <f t="shared" si="159"/>
        <v>64</v>
      </c>
      <c r="S33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95" t="str">
        <f>IF(Table58[[#This Row],[GENDER]]="M","Hombre","Mujer")</f>
        <v>Mujer</v>
      </c>
      <c r="U3395" t="str">
        <f>_xlfn.CONCAT(Table58[[#This Row],[STATE]]," ", Table58[[#This Row],[DOMAIN]])</f>
        <v>CA S1</v>
      </c>
      <c r="V3395" s="2">
        <f t="shared" ca="1" si="160"/>
        <v>45915</v>
      </c>
      <c r="W3395" s="3">
        <f t="shared" ca="1" si="161"/>
        <v>45915.408431249998</v>
      </c>
      <c r="X3395">
        <f>ROUND(Table58[[#This Row],[AVGGIFT]],1)</f>
        <v>13.4</v>
      </c>
    </row>
    <row r="3396" spans="1:24" x14ac:dyDescent="0.35">
      <c r="A3396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  <c r="N3396">
        <f>VLOOKUP(Table58[[#This Row],[CONTROLN]],vlookup_table[],2,FALSE)</f>
        <v>0</v>
      </c>
      <c r="O3396">
        <f>VLOOKUP(Table58[[#This Row],[CONTROLN]],vlookup_table[],4,FALSE)</f>
        <v>4001</v>
      </c>
      <c r="P3396" t="str">
        <f>VLOOKUP(Table58[[#This Row],[CONTROLN]],vlookup_table[],5,FALSE)</f>
        <v>R2</v>
      </c>
      <c r="Q3396">
        <f>VLOOKUP(Table58[[#This Row],[CONTROLN]],vlookup_table[],7,FALSE)</f>
        <v>20</v>
      </c>
      <c r="R3396">
        <f t="shared" si="159"/>
        <v>57</v>
      </c>
      <c r="S33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396" t="str">
        <f>IF(Table58[[#This Row],[GENDER]]="M","Hombre","Mujer")</f>
        <v>Hombre</v>
      </c>
      <c r="U3396" t="str">
        <f>_xlfn.CONCAT(Table58[[#This Row],[STATE]]," ", Table58[[#This Row],[DOMAIN]])</f>
        <v>TX R2</v>
      </c>
      <c r="V3396" s="2">
        <f t="shared" ca="1" si="160"/>
        <v>45915</v>
      </c>
      <c r="W3396" s="3">
        <f t="shared" ca="1" si="161"/>
        <v>45915.408431249998</v>
      </c>
      <c r="X3396">
        <f>ROUND(Table58[[#This Row],[AVGGIFT]],1)</f>
        <v>15.3</v>
      </c>
    </row>
    <row r="3397" spans="1:24" x14ac:dyDescent="0.35">
      <c r="A3397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  <c r="N3397">
        <f>VLOOKUP(Table58[[#This Row],[CONTROLN]],vlookup_table[],2,FALSE)</f>
        <v>0</v>
      </c>
      <c r="O3397">
        <f>VLOOKUP(Table58[[#This Row],[CONTROLN]],vlookup_table[],4,FALSE)</f>
        <v>1808</v>
      </c>
      <c r="P3397" t="str">
        <f>VLOOKUP(Table58[[#This Row],[CONTROLN]],vlookup_table[],5,FALSE)</f>
        <v>S3</v>
      </c>
      <c r="Q3397">
        <f>VLOOKUP(Table58[[#This Row],[CONTROLN]],vlookup_table[],7,FALSE)</f>
        <v>10</v>
      </c>
      <c r="R3397">
        <f t="shared" si="159"/>
        <v>78</v>
      </c>
      <c r="S33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97" t="str">
        <f>IF(Table58[[#This Row],[GENDER]]="M","Hombre","Mujer")</f>
        <v>Mujer</v>
      </c>
      <c r="U3397" t="str">
        <f>_xlfn.CONCAT(Table58[[#This Row],[STATE]]," ", Table58[[#This Row],[DOMAIN]])</f>
        <v>TX S3</v>
      </c>
      <c r="V3397" s="2">
        <f t="shared" ca="1" si="160"/>
        <v>45915</v>
      </c>
      <c r="W3397" s="3">
        <f t="shared" ca="1" si="161"/>
        <v>45915.408431249998</v>
      </c>
      <c r="X3397">
        <f>ROUND(Table58[[#This Row],[AVGGIFT]],1)</f>
        <v>7.9</v>
      </c>
    </row>
    <row r="3398" spans="1:24" x14ac:dyDescent="0.35">
      <c r="A3398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  <c r="N3398">
        <f>VLOOKUP(Table58[[#This Row],[CONTROLN]],vlookup_table[],2,FALSE)</f>
        <v>2</v>
      </c>
      <c r="O3398">
        <f>VLOOKUP(Table58[[#This Row],[CONTROLN]],vlookup_table[],4,FALSE)</f>
        <v>5608</v>
      </c>
      <c r="P3398" t="str">
        <f>VLOOKUP(Table58[[#This Row],[CONTROLN]],vlookup_table[],5,FALSE)</f>
        <v>T1</v>
      </c>
      <c r="Q3398">
        <f>VLOOKUP(Table58[[#This Row],[CONTROLN]],vlookup_table[],7,FALSE)</f>
        <v>15</v>
      </c>
      <c r="R3398">
        <f t="shared" si="159"/>
        <v>40</v>
      </c>
      <c r="S33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398" t="str">
        <f>IF(Table58[[#This Row],[GENDER]]="M","Hombre","Mujer")</f>
        <v>Mujer</v>
      </c>
      <c r="U3398" t="str">
        <f>_xlfn.CONCAT(Table58[[#This Row],[STATE]]," ", Table58[[#This Row],[DOMAIN]])</f>
        <v>GA T1</v>
      </c>
      <c r="V3398" s="2">
        <f t="shared" ca="1" si="160"/>
        <v>45915</v>
      </c>
      <c r="W3398" s="3">
        <f t="shared" ca="1" si="161"/>
        <v>45915.408431249998</v>
      </c>
      <c r="X3398">
        <f>ROUND(Table58[[#This Row],[AVGGIFT]],1)</f>
        <v>10.8</v>
      </c>
    </row>
    <row r="3399" spans="1:24" x14ac:dyDescent="0.35">
      <c r="A3399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  <c r="N3399">
        <f>VLOOKUP(Table58[[#This Row],[CONTROLN]],vlookup_table[],2,FALSE)</f>
        <v>2</v>
      </c>
      <c r="O3399">
        <f>VLOOKUP(Table58[[#This Row],[CONTROLN]],vlookup_table[],4,FALSE)</f>
        <v>1101</v>
      </c>
      <c r="P3399" t="str">
        <f>VLOOKUP(Table58[[#This Row],[CONTROLN]],vlookup_table[],5,FALSE)</f>
        <v>S1</v>
      </c>
      <c r="Q3399">
        <f>VLOOKUP(Table58[[#This Row],[CONTROLN]],vlookup_table[],7,FALSE)</f>
        <v>15</v>
      </c>
      <c r="R3399">
        <f t="shared" si="159"/>
        <v>86</v>
      </c>
      <c r="S33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399" t="str">
        <f>IF(Table58[[#This Row],[GENDER]]="M","Hombre","Mujer")</f>
        <v>Hombre</v>
      </c>
      <c r="U3399" t="str">
        <f>_xlfn.CONCAT(Table58[[#This Row],[STATE]]," ", Table58[[#This Row],[DOMAIN]])</f>
        <v>OR S1</v>
      </c>
      <c r="V3399" s="2">
        <f t="shared" ca="1" si="160"/>
        <v>45915</v>
      </c>
      <c r="W3399" s="3">
        <f t="shared" ca="1" si="161"/>
        <v>45915.408431249998</v>
      </c>
      <c r="X3399">
        <f>ROUND(Table58[[#This Row],[AVGGIFT]],1)</f>
        <v>10.4</v>
      </c>
    </row>
    <row r="3400" spans="1:24" x14ac:dyDescent="0.35">
      <c r="A3400">
        <v>119154</v>
      </c>
      <c r="B3400" t="s">
        <v>21</v>
      </c>
      <c r="C3400" t="s">
        <v>109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  <c r="N3400">
        <f>VLOOKUP(Table58[[#This Row],[CONTROLN]],vlookup_table[],2,FALSE)</f>
        <v>1002</v>
      </c>
      <c r="O3400">
        <f>VLOOKUP(Table58[[#This Row],[CONTROLN]],vlookup_table[],4,FALSE)</f>
        <v>2401</v>
      </c>
      <c r="P3400" t="str">
        <f>VLOOKUP(Table58[[#This Row],[CONTROLN]],vlookup_table[],5,FALSE)</f>
        <v>C2</v>
      </c>
      <c r="Q3400">
        <f>VLOOKUP(Table58[[#This Row],[CONTROLN]],vlookup_table[],7,FALSE)</f>
        <v>10</v>
      </c>
      <c r="R3400">
        <f t="shared" si="159"/>
        <v>73</v>
      </c>
      <c r="S34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00" t="str">
        <f>IF(Table58[[#This Row],[GENDER]]="M","Hombre","Mujer")</f>
        <v>Mujer</v>
      </c>
      <c r="U3400" t="str">
        <f>_xlfn.CONCAT(Table58[[#This Row],[STATE]]," ", Table58[[#This Row],[DOMAIN]])</f>
        <v>TX C2</v>
      </c>
      <c r="V3400" s="2">
        <f t="shared" ca="1" si="160"/>
        <v>45915</v>
      </c>
      <c r="W3400" s="3">
        <f t="shared" ca="1" si="161"/>
        <v>45915.408431249998</v>
      </c>
      <c r="X3400">
        <f>ROUND(Table58[[#This Row],[AVGGIFT]],1)</f>
        <v>5.6</v>
      </c>
    </row>
    <row r="3401" spans="1:24" x14ac:dyDescent="0.35">
      <c r="A340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  <c r="N3401">
        <f>VLOOKUP(Table58[[#This Row],[CONTROLN]],vlookup_table[],2,FALSE)</f>
        <v>1</v>
      </c>
      <c r="O3401">
        <f>VLOOKUP(Table58[[#This Row],[CONTROLN]],vlookup_table[],4,FALSE)</f>
        <v>4803</v>
      </c>
      <c r="P3401" t="str">
        <f>VLOOKUP(Table58[[#This Row],[CONTROLN]],vlookup_table[],5,FALSE)</f>
        <v>S2</v>
      </c>
      <c r="Q3401">
        <f>VLOOKUP(Table58[[#This Row],[CONTROLN]],vlookup_table[],7,FALSE)</f>
        <v>18</v>
      </c>
      <c r="R3401">
        <f t="shared" si="159"/>
        <v>49</v>
      </c>
      <c r="S34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01" t="str">
        <f>IF(Table58[[#This Row],[GENDER]]="M","Hombre","Mujer")</f>
        <v>Hombre</v>
      </c>
      <c r="U3401" t="str">
        <f>_xlfn.CONCAT(Table58[[#This Row],[STATE]]," ", Table58[[#This Row],[DOMAIN]])</f>
        <v>NV S2</v>
      </c>
      <c r="V3401" s="2">
        <f t="shared" ca="1" si="160"/>
        <v>45915</v>
      </c>
      <c r="W3401" s="3">
        <f t="shared" ca="1" si="161"/>
        <v>45915.408431249998</v>
      </c>
      <c r="X3401">
        <f>ROUND(Table58[[#This Row],[AVGGIFT]],1)</f>
        <v>17.100000000000001</v>
      </c>
    </row>
    <row r="3402" spans="1:24" x14ac:dyDescent="0.35">
      <c r="A3402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  <c r="N3402">
        <f>VLOOKUP(Table58[[#This Row],[CONTROLN]],vlookup_table[],2,FALSE)</f>
        <v>2</v>
      </c>
      <c r="O3402">
        <f>VLOOKUP(Table58[[#This Row],[CONTROLN]],vlookup_table[],4,FALSE)</f>
        <v>2201</v>
      </c>
      <c r="P3402" t="str">
        <f>VLOOKUP(Table58[[#This Row],[CONTROLN]],vlookup_table[],5,FALSE)</f>
        <v>T1</v>
      </c>
      <c r="Q3402">
        <f>VLOOKUP(Table58[[#This Row],[CONTROLN]],vlookup_table[],7,FALSE)</f>
        <v>15</v>
      </c>
      <c r="R3402">
        <f t="shared" si="159"/>
        <v>75</v>
      </c>
      <c r="S34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02" t="str">
        <f>IF(Table58[[#This Row],[GENDER]]="M","Hombre","Mujer")</f>
        <v>Hombre</v>
      </c>
      <c r="U3402" t="str">
        <f>_xlfn.CONCAT(Table58[[#This Row],[STATE]]," ", Table58[[#This Row],[DOMAIN]])</f>
        <v>NC T1</v>
      </c>
      <c r="V3402" s="2">
        <f t="shared" ca="1" si="160"/>
        <v>45915</v>
      </c>
      <c r="W3402" s="3">
        <f t="shared" ca="1" si="161"/>
        <v>45915.408431249998</v>
      </c>
      <c r="X3402">
        <f>ROUND(Table58[[#This Row],[AVGGIFT]],1)</f>
        <v>12.2</v>
      </c>
    </row>
    <row r="3403" spans="1:24" x14ac:dyDescent="0.35">
      <c r="A3403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  <c r="N3403">
        <f>VLOOKUP(Table58[[#This Row],[CONTROLN]],vlookup_table[],2,FALSE)</f>
        <v>0</v>
      </c>
      <c r="O3403">
        <f>VLOOKUP(Table58[[#This Row],[CONTROLN]],vlookup_table[],4,FALSE)</f>
        <v>2201</v>
      </c>
      <c r="P3403" t="str">
        <f>VLOOKUP(Table58[[#This Row],[CONTROLN]],vlookup_table[],5,FALSE)</f>
        <v>C2</v>
      </c>
      <c r="Q3403">
        <f>VLOOKUP(Table58[[#This Row],[CONTROLN]],vlookup_table[],7,FALSE)</f>
        <v>10</v>
      </c>
      <c r="R3403">
        <f t="shared" si="159"/>
        <v>75</v>
      </c>
      <c r="S34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03" t="str">
        <f>IF(Table58[[#This Row],[GENDER]]="M","Hombre","Mujer")</f>
        <v>Mujer</v>
      </c>
      <c r="U3403" t="str">
        <f>_xlfn.CONCAT(Table58[[#This Row],[STATE]]," ", Table58[[#This Row],[DOMAIN]])</f>
        <v>FL C2</v>
      </c>
      <c r="V3403" s="2">
        <f t="shared" ca="1" si="160"/>
        <v>45915</v>
      </c>
      <c r="W3403" s="3">
        <f t="shared" ca="1" si="161"/>
        <v>45915.408431249998</v>
      </c>
      <c r="X3403">
        <f>ROUND(Table58[[#This Row],[AVGGIFT]],1)</f>
        <v>6.1</v>
      </c>
    </row>
    <row r="3404" spans="1:24" x14ac:dyDescent="0.35">
      <c r="A3404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  <c r="N3404">
        <f>VLOOKUP(Table58[[#This Row],[CONTROLN]],vlookup_table[],2,FALSE)</f>
        <v>1</v>
      </c>
      <c r="O3404">
        <f>VLOOKUP(Table58[[#This Row],[CONTROLN]],vlookup_table[],4,FALSE)</f>
        <v>3201</v>
      </c>
      <c r="P3404" t="str">
        <f>VLOOKUP(Table58[[#This Row],[CONTROLN]],vlookup_table[],5,FALSE)</f>
        <v>T2</v>
      </c>
      <c r="Q3404">
        <f>VLOOKUP(Table58[[#This Row],[CONTROLN]],vlookup_table[],7,FALSE)</f>
        <v>40</v>
      </c>
      <c r="R3404">
        <f t="shared" si="159"/>
        <v>65</v>
      </c>
      <c r="S34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04" t="str">
        <f>IF(Table58[[#This Row],[GENDER]]="M","Hombre","Mujer")</f>
        <v>Hombre</v>
      </c>
      <c r="U3404" t="str">
        <f>_xlfn.CONCAT(Table58[[#This Row],[STATE]]," ", Table58[[#This Row],[DOMAIN]])</f>
        <v>AZ T2</v>
      </c>
      <c r="V3404" s="2">
        <f t="shared" ca="1" si="160"/>
        <v>45915</v>
      </c>
      <c r="W3404" s="3">
        <f t="shared" ca="1" si="161"/>
        <v>45915.408431249998</v>
      </c>
      <c r="X3404">
        <f>ROUND(Table58[[#This Row],[AVGGIFT]],1)</f>
        <v>25</v>
      </c>
    </row>
    <row r="3405" spans="1:24" x14ac:dyDescent="0.35">
      <c r="A3405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  <c r="N3405">
        <f>VLOOKUP(Table58[[#This Row],[CONTROLN]],vlookup_table[],2,FALSE)</f>
        <v>0</v>
      </c>
      <c r="O3405">
        <f>VLOOKUP(Table58[[#This Row],[CONTROLN]],vlookup_table[],4,FALSE)</f>
        <v>4711</v>
      </c>
      <c r="P3405" t="str">
        <f>VLOOKUP(Table58[[#This Row],[CONTROLN]],vlookup_table[],5,FALSE)</f>
        <v>T1</v>
      </c>
      <c r="Q3405">
        <f>VLOOKUP(Table58[[#This Row],[CONTROLN]],vlookup_table[],7,FALSE)</f>
        <v>10</v>
      </c>
      <c r="R3405">
        <f t="shared" si="159"/>
        <v>49</v>
      </c>
      <c r="S34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05" t="str">
        <f>IF(Table58[[#This Row],[GENDER]]="M","Hombre","Mujer")</f>
        <v>Mujer</v>
      </c>
      <c r="U3405" t="str">
        <f>_xlfn.CONCAT(Table58[[#This Row],[STATE]]," ", Table58[[#This Row],[DOMAIN]])</f>
        <v>MO T1</v>
      </c>
      <c r="V3405" s="2">
        <f t="shared" ca="1" si="160"/>
        <v>45915</v>
      </c>
      <c r="W3405" s="3">
        <f t="shared" ca="1" si="161"/>
        <v>45915.408431249998</v>
      </c>
      <c r="X3405">
        <f>ROUND(Table58[[#This Row],[AVGGIFT]],1)</f>
        <v>7.8</v>
      </c>
    </row>
    <row r="3406" spans="1:24" x14ac:dyDescent="0.35">
      <c r="A3406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  <c r="N3406">
        <f>VLOOKUP(Table58[[#This Row],[CONTROLN]],vlookup_table[],2,FALSE)</f>
        <v>0</v>
      </c>
      <c r="O3406">
        <f>VLOOKUP(Table58[[#This Row],[CONTROLN]],vlookup_table[],4,FALSE)</f>
        <v>0</v>
      </c>
      <c r="P3406" t="str">
        <f>VLOOKUP(Table58[[#This Row],[CONTROLN]],vlookup_table[],5,FALSE)</f>
        <v>R3</v>
      </c>
      <c r="Q3406">
        <f>VLOOKUP(Table58[[#This Row],[CONTROLN]],vlookup_table[],7,FALSE)</f>
        <v>20</v>
      </c>
      <c r="R3406" t="str">
        <f t="shared" si="159"/>
        <v/>
      </c>
      <c r="S34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06" t="str">
        <f>IF(Table58[[#This Row],[GENDER]]="M","Hombre","Mujer")</f>
        <v>Mujer</v>
      </c>
      <c r="U3406" t="str">
        <f>_xlfn.CONCAT(Table58[[#This Row],[STATE]]," ", Table58[[#This Row],[DOMAIN]])</f>
        <v>IN R3</v>
      </c>
      <c r="V3406" s="2">
        <f t="shared" ca="1" si="160"/>
        <v>45915</v>
      </c>
      <c r="W3406" s="3">
        <f t="shared" ca="1" si="161"/>
        <v>45915.408431249998</v>
      </c>
      <c r="X3406">
        <f>ROUND(Table58[[#This Row],[AVGGIFT]],1)</f>
        <v>13.6</v>
      </c>
    </row>
    <row r="3407" spans="1:24" x14ac:dyDescent="0.35">
      <c r="A3407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  <c r="N3407">
        <f>VLOOKUP(Table58[[#This Row],[CONTROLN]],vlookup_table[],2,FALSE)</f>
        <v>28</v>
      </c>
      <c r="O3407">
        <f>VLOOKUP(Table58[[#This Row],[CONTROLN]],vlookup_table[],4,FALSE)</f>
        <v>2208</v>
      </c>
      <c r="P3407" t="str">
        <f>VLOOKUP(Table58[[#This Row],[CONTROLN]],vlookup_table[],5,FALSE)</f>
        <v>R2</v>
      </c>
      <c r="Q3407">
        <f>VLOOKUP(Table58[[#This Row],[CONTROLN]],vlookup_table[],7,FALSE)</f>
        <v>10</v>
      </c>
      <c r="R3407">
        <f t="shared" si="159"/>
        <v>74</v>
      </c>
      <c r="S34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07" t="str">
        <f>IF(Table58[[#This Row],[GENDER]]="M","Hombre","Mujer")</f>
        <v>Mujer</v>
      </c>
      <c r="U3407" t="str">
        <f>_xlfn.CONCAT(Table58[[#This Row],[STATE]]," ", Table58[[#This Row],[DOMAIN]])</f>
        <v>TX R2</v>
      </c>
      <c r="V3407" s="2">
        <f t="shared" ca="1" si="160"/>
        <v>45915</v>
      </c>
      <c r="W3407" s="3">
        <f t="shared" ca="1" si="161"/>
        <v>45915.408431249998</v>
      </c>
      <c r="X3407">
        <f>ROUND(Table58[[#This Row],[AVGGIFT]],1)</f>
        <v>10.7</v>
      </c>
    </row>
    <row r="3408" spans="1:24" x14ac:dyDescent="0.35">
      <c r="A3408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  <c r="N3408">
        <f>VLOOKUP(Table58[[#This Row],[CONTROLN]],vlookup_table[],2,FALSE)</f>
        <v>2</v>
      </c>
      <c r="O3408">
        <f>VLOOKUP(Table58[[#This Row],[CONTROLN]],vlookup_table[],4,FALSE)</f>
        <v>0</v>
      </c>
      <c r="P3408" t="str">
        <f>VLOOKUP(Table58[[#This Row],[CONTROLN]],vlookup_table[],5,FALSE)</f>
        <v>R3</v>
      </c>
      <c r="Q3408">
        <f>VLOOKUP(Table58[[#This Row],[CONTROLN]],vlookup_table[],7,FALSE)</f>
        <v>15</v>
      </c>
      <c r="R3408" t="str">
        <f t="shared" si="159"/>
        <v/>
      </c>
      <c r="S34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08" t="str">
        <f>IF(Table58[[#This Row],[GENDER]]="M","Hombre","Mujer")</f>
        <v>Mujer</v>
      </c>
      <c r="U3408" t="str">
        <f>_xlfn.CONCAT(Table58[[#This Row],[STATE]]," ", Table58[[#This Row],[DOMAIN]])</f>
        <v>OK R3</v>
      </c>
      <c r="V3408" s="2">
        <f t="shared" ca="1" si="160"/>
        <v>45915</v>
      </c>
      <c r="W3408" s="3">
        <f t="shared" ca="1" si="161"/>
        <v>45915.408431249998</v>
      </c>
      <c r="X3408">
        <f>ROUND(Table58[[#This Row],[AVGGIFT]],1)</f>
        <v>15</v>
      </c>
    </row>
    <row r="3409" spans="1:24" x14ac:dyDescent="0.35">
      <c r="A3409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  <c r="N3409">
        <f>VLOOKUP(Table58[[#This Row],[CONTROLN]],vlookup_table[],2,FALSE)</f>
        <v>1</v>
      </c>
      <c r="O3409">
        <f>VLOOKUP(Table58[[#This Row],[CONTROLN]],vlookup_table[],4,FALSE)</f>
        <v>2301</v>
      </c>
      <c r="P3409" t="str">
        <f>VLOOKUP(Table58[[#This Row],[CONTROLN]],vlookup_table[],5,FALSE)</f>
        <v>C2</v>
      </c>
      <c r="Q3409">
        <f>VLOOKUP(Table58[[#This Row],[CONTROLN]],vlookup_table[],7,FALSE)</f>
        <v>5</v>
      </c>
      <c r="R3409">
        <f t="shared" si="159"/>
        <v>74</v>
      </c>
      <c r="S34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09" t="str">
        <f>IF(Table58[[#This Row],[GENDER]]="M","Hombre","Mujer")</f>
        <v>Hombre</v>
      </c>
      <c r="U3409" t="str">
        <f>_xlfn.CONCAT(Table58[[#This Row],[STATE]]," ", Table58[[#This Row],[DOMAIN]])</f>
        <v>FL C2</v>
      </c>
      <c r="V3409" s="2">
        <f t="shared" ca="1" si="160"/>
        <v>45915</v>
      </c>
      <c r="W3409" s="3">
        <f t="shared" ca="1" si="161"/>
        <v>45915.408431249998</v>
      </c>
      <c r="X3409">
        <f>ROUND(Table58[[#This Row],[AVGGIFT]],1)</f>
        <v>4.8</v>
      </c>
    </row>
    <row r="3410" spans="1:24" x14ac:dyDescent="0.35">
      <c r="A3410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  <c r="N3410">
        <f>VLOOKUP(Table58[[#This Row],[CONTROLN]],vlookup_table[],2,FALSE)</f>
        <v>28</v>
      </c>
      <c r="O3410">
        <f>VLOOKUP(Table58[[#This Row],[CONTROLN]],vlookup_table[],4,FALSE)</f>
        <v>4101</v>
      </c>
      <c r="P3410" t="str">
        <f>VLOOKUP(Table58[[#This Row],[CONTROLN]],vlookup_table[],5,FALSE)</f>
        <v>S2</v>
      </c>
      <c r="Q3410">
        <f>VLOOKUP(Table58[[#This Row],[CONTROLN]],vlookup_table[],7,FALSE)</f>
        <v>17</v>
      </c>
      <c r="R3410">
        <f t="shared" si="159"/>
        <v>56</v>
      </c>
      <c r="S34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10" t="str">
        <f>IF(Table58[[#This Row],[GENDER]]="M","Hombre","Mujer")</f>
        <v>Mujer</v>
      </c>
      <c r="U3410" t="str">
        <f>_xlfn.CONCAT(Table58[[#This Row],[STATE]]," ", Table58[[#This Row],[DOMAIN]])</f>
        <v>FL S2</v>
      </c>
      <c r="V3410" s="2">
        <f t="shared" ca="1" si="160"/>
        <v>45915</v>
      </c>
      <c r="W3410" s="3">
        <f t="shared" ca="1" si="161"/>
        <v>45915.408431249998</v>
      </c>
      <c r="X3410">
        <f>ROUND(Table58[[#This Row],[AVGGIFT]],1)</f>
        <v>10.9</v>
      </c>
    </row>
    <row r="3411" spans="1:24" x14ac:dyDescent="0.35">
      <c r="A341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  <c r="N3411">
        <f>VLOOKUP(Table58[[#This Row],[CONTROLN]],vlookup_table[],2,FALSE)</f>
        <v>1</v>
      </c>
      <c r="O3411">
        <f>VLOOKUP(Table58[[#This Row],[CONTROLN]],vlookup_table[],4,FALSE)</f>
        <v>3012</v>
      </c>
      <c r="P3411" t="str">
        <f>VLOOKUP(Table58[[#This Row],[CONTROLN]],vlookup_table[],5,FALSE)</f>
        <v>C2</v>
      </c>
      <c r="Q3411">
        <f>VLOOKUP(Table58[[#This Row],[CONTROLN]],vlookup_table[],7,FALSE)</f>
        <v>3</v>
      </c>
      <c r="R3411">
        <f t="shared" si="159"/>
        <v>66</v>
      </c>
      <c r="S34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11" t="str">
        <f>IF(Table58[[#This Row],[GENDER]]="M","Hombre","Mujer")</f>
        <v>Hombre</v>
      </c>
      <c r="U3411" t="str">
        <f>_xlfn.CONCAT(Table58[[#This Row],[STATE]]," ", Table58[[#This Row],[DOMAIN]])</f>
        <v>FL C2</v>
      </c>
      <c r="V3411" s="2">
        <f t="shared" ca="1" si="160"/>
        <v>45915</v>
      </c>
      <c r="W3411" s="3">
        <f t="shared" ca="1" si="161"/>
        <v>45915.408431249998</v>
      </c>
      <c r="X3411">
        <f>ROUND(Table58[[#This Row],[AVGGIFT]],1)</f>
        <v>4.3</v>
      </c>
    </row>
    <row r="3412" spans="1:24" x14ac:dyDescent="0.35">
      <c r="A3412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  <c r="N3412">
        <f>VLOOKUP(Table58[[#This Row],[CONTROLN]],vlookup_table[],2,FALSE)</f>
        <v>28</v>
      </c>
      <c r="O3412">
        <f>VLOOKUP(Table58[[#This Row],[CONTROLN]],vlookup_table[],4,FALSE)</f>
        <v>3405</v>
      </c>
      <c r="P3412" t="str">
        <f>VLOOKUP(Table58[[#This Row],[CONTROLN]],vlookup_table[],5,FALSE)</f>
        <v>C3</v>
      </c>
      <c r="Q3412">
        <f>VLOOKUP(Table58[[#This Row],[CONTROLN]],vlookup_table[],7,FALSE)</f>
        <v>10</v>
      </c>
      <c r="R3412">
        <f t="shared" si="159"/>
        <v>63</v>
      </c>
      <c r="S34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12" t="str">
        <f>IF(Table58[[#This Row],[GENDER]]="M","Hombre","Mujer")</f>
        <v>Mujer</v>
      </c>
      <c r="U3412" t="str">
        <f>_xlfn.CONCAT(Table58[[#This Row],[STATE]]," ", Table58[[#This Row],[DOMAIN]])</f>
        <v>CA C3</v>
      </c>
      <c r="V3412" s="2">
        <f t="shared" ca="1" si="160"/>
        <v>45915</v>
      </c>
      <c r="W3412" s="3">
        <f t="shared" ca="1" si="161"/>
        <v>45915.408431249998</v>
      </c>
      <c r="X3412">
        <f>ROUND(Table58[[#This Row],[AVGGIFT]],1)</f>
        <v>13.9</v>
      </c>
    </row>
    <row r="3413" spans="1:24" x14ac:dyDescent="0.35">
      <c r="A3413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  <c r="N3413">
        <f>VLOOKUP(Table58[[#This Row],[CONTROLN]],vlookup_table[],2,FALSE)</f>
        <v>1002</v>
      </c>
      <c r="O3413">
        <f>VLOOKUP(Table58[[#This Row],[CONTROLN]],vlookup_table[],4,FALSE)</f>
        <v>4301</v>
      </c>
      <c r="P3413" t="str">
        <f>VLOOKUP(Table58[[#This Row],[CONTROLN]],vlookup_table[],5,FALSE)</f>
        <v>C2</v>
      </c>
      <c r="Q3413">
        <f>VLOOKUP(Table58[[#This Row],[CONTROLN]],vlookup_table[],7,FALSE)</f>
        <v>10</v>
      </c>
      <c r="R3413">
        <f t="shared" si="159"/>
        <v>54</v>
      </c>
      <c r="S34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13" t="str">
        <f>IF(Table58[[#This Row],[GENDER]]="M","Hombre","Mujer")</f>
        <v>Hombre</v>
      </c>
      <c r="U3413" t="str">
        <f>_xlfn.CONCAT(Table58[[#This Row],[STATE]]," ", Table58[[#This Row],[DOMAIN]])</f>
        <v>OK C2</v>
      </c>
      <c r="V3413" s="2">
        <f t="shared" ca="1" si="160"/>
        <v>45915</v>
      </c>
      <c r="W3413" s="3">
        <f t="shared" ca="1" si="161"/>
        <v>45915.408431249998</v>
      </c>
      <c r="X3413">
        <f>ROUND(Table58[[#This Row],[AVGGIFT]],1)</f>
        <v>20</v>
      </c>
    </row>
    <row r="3414" spans="1:24" x14ac:dyDescent="0.35">
      <c r="A3414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  <c r="N3414">
        <f>VLOOKUP(Table58[[#This Row],[CONTROLN]],vlookup_table[],2,FALSE)</f>
        <v>0</v>
      </c>
      <c r="O3414">
        <f>VLOOKUP(Table58[[#This Row],[CONTROLN]],vlookup_table[],4,FALSE)</f>
        <v>5404</v>
      </c>
      <c r="P3414" t="str">
        <f>VLOOKUP(Table58[[#This Row],[CONTROLN]],vlookup_table[],5,FALSE)</f>
        <v>R2</v>
      </c>
      <c r="Q3414">
        <f>VLOOKUP(Table58[[#This Row],[CONTROLN]],vlookup_table[],7,FALSE)</f>
        <v>30</v>
      </c>
      <c r="R3414">
        <f t="shared" si="159"/>
        <v>43</v>
      </c>
      <c r="S34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14" t="str">
        <f>IF(Table58[[#This Row],[GENDER]]="M","Hombre","Mujer")</f>
        <v>Mujer</v>
      </c>
      <c r="U3414" t="str">
        <f>_xlfn.CONCAT(Table58[[#This Row],[STATE]]," ", Table58[[#This Row],[DOMAIN]])</f>
        <v>MO R2</v>
      </c>
      <c r="V3414" s="2">
        <f t="shared" ca="1" si="160"/>
        <v>45915</v>
      </c>
      <c r="W3414" s="3">
        <f t="shared" ca="1" si="161"/>
        <v>45915.408431249998</v>
      </c>
      <c r="X3414">
        <f>ROUND(Table58[[#This Row],[AVGGIFT]],1)</f>
        <v>19.899999999999999</v>
      </c>
    </row>
    <row r="3415" spans="1:24" x14ac:dyDescent="0.35">
      <c r="A3415">
        <v>17714</v>
      </c>
      <c r="B3415" t="s">
        <v>18</v>
      </c>
      <c r="C3415" t="s">
        <v>17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  <c r="N3415">
        <f>VLOOKUP(Table58[[#This Row],[CONTROLN]],vlookup_table[],2,FALSE)</f>
        <v>2</v>
      </c>
      <c r="O3415">
        <f>VLOOKUP(Table58[[#This Row],[CONTROLN]],vlookup_table[],4,FALSE)</f>
        <v>3103</v>
      </c>
      <c r="P3415" t="str">
        <f>VLOOKUP(Table58[[#This Row],[CONTROLN]],vlookup_table[],5,FALSE)</f>
        <v>S1</v>
      </c>
      <c r="Q3415">
        <f>VLOOKUP(Table58[[#This Row],[CONTROLN]],vlookup_table[],7,FALSE)</f>
        <v>26</v>
      </c>
      <c r="R3415">
        <f t="shared" si="159"/>
        <v>66</v>
      </c>
      <c r="S34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15" t="str">
        <f>IF(Table58[[#This Row],[GENDER]]="M","Hombre","Mujer")</f>
        <v>Mujer</v>
      </c>
      <c r="U3415" t="str">
        <f>_xlfn.CONCAT(Table58[[#This Row],[STATE]]," ", Table58[[#This Row],[DOMAIN]])</f>
        <v>NC S1</v>
      </c>
      <c r="V3415" s="2">
        <f t="shared" ca="1" si="160"/>
        <v>45915</v>
      </c>
      <c r="W3415" s="3">
        <f t="shared" ca="1" si="161"/>
        <v>45915.408431249998</v>
      </c>
      <c r="X3415">
        <f>ROUND(Table58[[#This Row],[AVGGIFT]],1)</f>
        <v>12.4</v>
      </c>
    </row>
    <row r="3416" spans="1:24" x14ac:dyDescent="0.35">
      <c r="A3416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  <c r="N3416">
        <f>VLOOKUP(Table58[[#This Row],[CONTROLN]],vlookup_table[],2,FALSE)</f>
        <v>2</v>
      </c>
      <c r="O3416">
        <f>VLOOKUP(Table58[[#This Row],[CONTROLN]],vlookup_table[],4,FALSE)</f>
        <v>5003</v>
      </c>
      <c r="P3416" t="str">
        <f>VLOOKUP(Table58[[#This Row],[CONTROLN]],vlookup_table[],5,FALSE)</f>
        <v>S2</v>
      </c>
      <c r="Q3416">
        <f>VLOOKUP(Table58[[#This Row],[CONTROLN]],vlookup_table[],7,FALSE)</f>
        <v>11</v>
      </c>
      <c r="R3416">
        <f t="shared" si="159"/>
        <v>47</v>
      </c>
      <c r="S34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16" t="str">
        <f>IF(Table58[[#This Row],[GENDER]]="M","Hombre","Mujer")</f>
        <v>Hombre</v>
      </c>
      <c r="U3416" t="str">
        <f>_xlfn.CONCAT(Table58[[#This Row],[STATE]]," ", Table58[[#This Row],[DOMAIN]])</f>
        <v>UT S2</v>
      </c>
      <c r="V3416" s="2">
        <f t="shared" ca="1" si="160"/>
        <v>45915</v>
      </c>
      <c r="W3416" s="3">
        <f t="shared" ca="1" si="161"/>
        <v>45915.408431249998</v>
      </c>
      <c r="X3416">
        <f>ROUND(Table58[[#This Row],[AVGGIFT]],1)</f>
        <v>9.3000000000000007</v>
      </c>
    </row>
    <row r="3417" spans="1:24" x14ac:dyDescent="0.35">
      <c r="A3417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  <c r="N3417">
        <f>VLOOKUP(Table58[[#This Row],[CONTROLN]],vlookup_table[],2,FALSE)</f>
        <v>2</v>
      </c>
      <c r="O3417">
        <f>VLOOKUP(Table58[[#This Row],[CONTROLN]],vlookup_table[],4,FALSE)</f>
        <v>6201</v>
      </c>
      <c r="P3417" t="str">
        <f>VLOOKUP(Table58[[#This Row],[CONTROLN]],vlookup_table[],5,FALSE)</f>
        <v>S1</v>
      </c>
      <c r="Q3417">
        <f>VLOOKUP(Table58[[#This Row],[CONTROLN]],vlookup_table[],7,FALSE)</f>
        <v>26</v>
      </c>
      <c r="R3417">
        <f t="shared" si="159"/>
        <v>35</v>
      </c>
      <c r="S34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17" t="str">
        <f>IF(Table58[[#This Row],[GENDER]]="M","Hombre","Mujer")</f>
        <v>Mujer</v>
      </c>
      <c r="U3417" t="str">
        <f>_xlfn.CONCAT(Table58[[#This Row],[STATE]]," ", Table58[[#This Row],[DOMAIN]])</f>
        <v>NE S1</v>
      </c>
      <c r="V3417" s="2">
        <f t="shared" ca="1" si="160"/>
        <v>45915</v>
      </c>
      <c r="W3417" s="3">
        <f t="shared" ca="1" si="161"/>
        <v>45915.408431249998</v>
      </c>
      <c r="X3417">
        <f>ROUND(Table58[[#This Row],[AVGGIFT]],1)</f>
        <v>19.600000000000001</v>
      </c>
    </row>
    <row r="3418" spans="1:24" x14ac:dyDescent="0.35">
      <c r="A3418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  <c r="N3418">
        <f>VLOOKUP(Table58[[#This Row],[CONTROLN]],vlookup_table[],2,FALSE)</f>
        <v>2</v>
      </c>
      <c r="O3418">
        <f>VLOOKUP(Table58[[#This Row],[CONTROLN]],vlookup_table[],4,FALSE)</f>
        <v>0</v>
      </c>
      <c r="P3418" t="str">
        <f>VLOOKUP(Table58[[#This Row],[CONTROLN]],vlookup_table[],5,FALSE)</f>
        <v>U1</v>
      </c>
      <c r="Q3418">
        <f>VLOOKUP(Table58[[#This Row],[CONTROLN]],vlookup_table[],7,FALSE)</f>
        <v>10</v>
      </c>
      <c r="R3418" t="str">
        <f t="shared" si="159"/>
        <v/>
      </c>
      <c r="S34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18" t="str">
        <f>IF(Table58[[#This Row],[GENDER]]="M","Hombre","Mujer")</f>
        <v>Mujer</v>
      </c>
      <c r="U3418" t="str">
        <f>_xlfn.CONCAT(Table58[[#This Row],[STATE]]," ", Table58[[#This Row],[DOMAIN]])</f>
        <v>CA U1</v>
      </c>
      <c r="V3418" s="2">
        <f t="shared" ca="1" si="160"/>
        <v>45915</v>
      </c>
      <c r="W3418" s="3">
        <f t="shared" ca="1" si="161"/>
        <v>45915.408431249998</v>
      </c>
      <c r="X3418">
        <f>ROUND(Table58[[#This Row],[AVGGIFT]],1)</f>
        <v>7.9</v>
      </c>
    </row>
    <row r="3419" spans="1:24" x14ac:dyDescent="0.35">
      <c r="A3419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  <c r="N3419">
        <f>VLOOKUP(Table58[[#This Row],[CONTROLN]],vlookup_table[],2,FALSE)</f>
        <v>0</v>
      </c>
      <c r="O3419">
        <f>VLOOKUP(Table58[[#This Row],[CONTROLN]],vlookup_table[],4,FALSE)</f>
        <v>4212</v>
      </c>
      <c r="P3419" t="str">
        <f>VLOOKUP(Table58[[#This Row],[CONTROLN]],vlookup_table[],5,FALSE)</f>
        <v>T2</v>
      </c>
      <c r="Q3419">
        <f>VLOOKUP(Table58[[#This Row],[CONTROLN]],vlookup_table[],7,FALSE)</f>
        <v>7</v>
      </c>
      <c r="R3419">
        <f t="shared" si="159"/>
        <v>54</v>
      </c>
      <c r="S34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19" t="str">
        <f>IF(Table58[[#This Row],[GENDER]]="M","Hombre","Mujer")</f>
        <v>Mujer</v>
      </c>
      <c r="U3419" t="str">
        <f>_xlfn.CONCAT(Table58[[#This Row],[STATE]]," ", Table58[[#This Row],[DOMAIN]])</f>
        <v>ND T2</v>
      </c>
      <c r="V3419" s="2">
        <f t="shared" ca="1" si="160"/>
        <v>45915</v>
      </c>
      <c r="W3419" s="3">
        <f t="shared" ca="1" si="161"/>
        <v>45915.408431249998</v>
      </c>
      <c r="X3419">
        <f>ROUND(Table58[[#This Row],[AVGGIFT]],1)</f>
        <v>5.0999999999999996</v>
      </c>
    </row>
    <row r="3420" spans="1:24" x14ac:dyDescent="0.35">
      <c r="A3420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  <c r="N3420">
        <f>VLOOKUP(Table58[[#This Row],[CONTROLN]],vlookup_table[],2,FALSE)</f>
        <v>1</v>
      </c>
      <c r="O3420">
        <f>VLOOKUP(Table58[[#This Row],[CONTROLN]],vlookup_table[],4,FALSE)</f>
        <v>3801</v>
      </c>
      <c r="P3420" t="str">
        <f>VLOOKUP(Table58[[#This Row],[CONTROLN]],vlookup_table[],5,FALSE)</f>
        <v>C3</v>
      </c>
      <c r="Q3420">
        <f>VLOOKUP(Table58[[#This Row],[CONTROLN]],vlookup_table[],7,FALSE)</f>
        <v>20</v>
      </c>
      <c r="R3420">
        <f t="shared" si="159"/>
        <v>59</v>
      </c>
      <c r="S34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20" t="str">
        <f>IF(Table58[[#This Row],[GENDER]]="M","Hombre","Mujer")</f>
        <v>Hombre</v>
      </c>
      <c r="U3420" t="str">
        <f>_xlfn.CONCAT(Table58[[#This Row],[STATE]]," ", Table58[[#This Row],[DOMAIN]])</f>
        <v>NC C3</v>
      </c>
      <c r="V3420" s="2">
        <f t="shared" ca="1" si="160"/>
        <v>45915</v>
      </c>
      <c r="W3420" s="3">
        <f t="shared" ca="1" si="161"/>
        <v>45915.408431249998</v>
      </c>
      <c r="X3420">
        <f>ROUND(Table58[[#This Row],[AVGGIFT]],1)</f>
        <v>17.600000000000001</v>
      </c>
    </row>
    <row r="3421" spans="1:24" x14ac:dyDescent="0.35">
      <c r="A342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  <c r="N3421">
        <f>VLOOKUP(Table58[[#This Row],[CONTROLN]],vlookup_table[],2,FALSE)</f>
        <v>2</v>
      </c>
      <c r="O3421">
        <f>VLOOKUP(Table58[[#This Row],[CONTROLN]],vlookup_table[],4,FALSE)</f>
        <v>0</v>
      </c>
      <c r="P3421" t="str">
        <f>VLOOKUP(Table58[[#This Row],[CONTROLN]],vlookup_table[],5,FALSE)</f>
        <v>S2</v>
      </c>
      <c r="Q3421">
        <f>VLOOKUP(Table58[[#This Row],[CONTROLN]],vlookup_table[],7,FALSE)</f>
        <v>5</v>
      </c>
      <c r="R3421" t="str">
        <f t="shared" si="159"/>
        <v/>
      </c>
      <c r="S34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21" t="str">
        <f>IF(Table58[[#This Row],[GENDER]]="M","Hombre","Mujer")</f>
        <v>Mujer</v>
      </c>
      <c r="U3421" t="str">
        <f>_xlfn.CONCAT(Table58[[#This Row],[STATE]]," ", Table58[[#This Row],[DOMAIN]])</f>
        <v>IN S2</v>
      </c>
      <c r="V3421" s="2">
        <f t="shared" ca="1" si="160"/>
        <v>45915</v>
      </c>
      <c r="W3421" s="3">
        <f t="shared" ca="1" si="161"/>
        <v>45915.408431249998</v>
      </c>
      <c r="X3421">
        <f>ROUND(Table58[[#This Row],[AVGGIFT]],1)</f>
        <v>5.0999999999999996</v>
      </c>
    </row>
    <row r="3422" spans="1:24" x14ac:dyDescent="0.35">
      <c r="A3422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  <c r="N3422">
        <f>VLOOKUP(Table58[[#This Row],[CONTROLN]],vlookup_table[],2,FALSE)</f>
        <v>1</v>
      </c>
      <c r="O3422">
        <f>VLOOKUP(Table58[[#This Row],[CONTROLN]],vlookup_table[],4,FALSE)</f>
        <v>5801</v>
      </c>
      <c r="P3422" t="str">
        <f>VLOOKUP(Table58[[#This Row],[CONTROLN]],vlookup_table[],5,FALSE)</f>
        <v>U1</v>
      </c>
      <c r="Q3422">
        <f>VLOOKUP(Table58[[#This Row],[CONTROLN]],vlookup_table[],7,FALSE)</f>
        <v>17</v>
      </c>
      <c r="R3422">
        <f t="shared" si="159"/>
        <v>39</v>
      </c>
      <c r="S34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22" t="str">
        <f>IF(Table58[[#This Row],[GENDER]]="M","Hombre","Mujer")</f>
        <v>Hombre</v>
      </c>
      <c r="U3422" t="str">
        <f>_xlfn.CONCAT(Table58[[#This Row],[STATE]]," ", Table58[[#This Row],[DOMAIN]])</f>
        <v>CA U1</v>
      </c>
      <c r="V3422" s="2">
        <f t="shared" ca="1" si="160"/>
        <v>45915</v>
      </c>
      <c r="W3422" s="3">
        <f t="shared" ca="1" si="161"/>
        <v>45915.408431249998</v>
      </c>
      <c r="X3422">
        <f>ROUND(Table58[[#This Row],[AVGGIFT]],1)</f>
        <v>15</v>
      </c>
    </row>
    <row r="3423" spans="1:24" x14ac:dyDescent="0.35">
      <c r="A3423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  <c r="N3423">
        <f>VLOOKUP(Table58[[#This Row],[CONTROLN]],vlookup_table[],2,FALSE)</f>
        <v>2</v>
      </c>
      <c r="O3423">
        <f>VLOOKUP(Table58[[#This Row],[CONTROLN]],vlookup_table[],4,FALSE)</f>
        <v>2101</v>
      </c>
      <c r="P3423" t="str">
        <f>VLOOKUP(Table58[[#This Row],[CONTROLN]],vlookup_table[],5,FALSE)</f>
        <v>S1</v>
      </c>
      <c r="Q3423">
        <f>VLOOKUP(Table58[[#This Row],[CONTROLN]],vlookup_table[],7,FALSE)</f>
        <v>15</v>
      </c>
      <c r="R3423">
        <f t="shared" si="159"/>
        <v>76</v>
      </c>
      <c r="S34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23" t="str">
        <f>IF(Table58[[#This Row],[GENDER]]="M","Hombre","Mujer")</f>
        <v>Mujer</v>
      </c>
      <c r="U3423" t="str">
        <f>_xlfn.CONCAT(Table58[[#This Row],[STATE]]," ", Table58[[#This Row],[DOMAIN]])</f>
        <v>CA S1</v>
      </c>
      <c r="V3423" s="2">
        <f t="shared" ca="1" si="160"/>
        <v>45915</v>
      </c>
      <c r="W3423" s="3">
        <f t="shared" ca="1" si="161"/>
        <v>45915.408431249998</v>
      </c>
      <c r="X3423">
        <f>ROUND(Table58[[#This Row],[AVGGIFT]],1)</f>
        <v>9</v>
      </c>
    </row>
    <row r="3424" spans="1:24" x14ac:dyDescent="0.35">
      <c r="A3424">
        <v>139324</v>
      </c>
      <c r="B3424" t="s">
        <v>55</v>
      </c>
      <c r="C3424" t="s">
        <v>109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  <c r="N3424">
        <f>VLOOKUP(Table58[[#This Row],[CONTROLN]],vlookup_table[],2,FALSE)</f>
        <v>0</v>
      </c>
      <c r="O3424">
        <f>VLOOKUP(Table58[[#This Row],[CONTROLN]],vlookup_table[],4,FALSE)</f>
        <v>0</v>
      </c>
      <c r="P3424" t="str">
        <f>VLOOKUP(Table58[[#This Row],[CONTROLN]],vlookup_table[],5,FALSE)</f>
        <v>S1</v>
      </c>
      <c r="Q3424">
        <f>VLOOKUP(Table58[[#This Row],[CONTROLN]],vlookup_table[],7,FALSE)</f>
        <v>15</v>
      </c>
      <c r="R3424" t="str">
        <f t="shared" si="159"/>
        <v/>
      </c>
      <c r="S34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24" t="str">
        <f>IF(Table58[[#This Row],[GENDER]]="M","Hombre","Mujer")</f>
        <v>Mujer</v>
      </c>
      <c r="U3424" t="str">
        <f>_xlfn.CONCAT(Table58[[#This Row],[STATE]]," ", Table58[[#This Row],[DOMAIN]])</f>
        <v>NM S1</v>
      </c>
      <c r="V3424" s="2">
        <f t="shared" ca="1" si="160"/>
        <v>45915</v>
      </c>
      <c r="W3424" s="3">
        <f t="shared" ca="1" si="161"/>
        <v>45915.408431249998</v>
      </c>
      <c r="X3424">
        <f>ROUND(Table58[[#This Row],[AVGGIFT]],1)</f>
        <v>10.8</v>
      </c>
    </row>
    <row r="3425" spans="1:24" x14ac:dyDescent="0.35">
      <c r="A3425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  <c r="N3425">
        <f>VLOOKUP(Table58[[#This Row],[CONTROLN]],vlookup_table[],2,FALSE)</f>
        <v>0</v>
      </c>
      <c r="O3425">
        <f>VLOOKUP(Table58[[#This Row],[CONTROLN]],vlookup_table[],4,FALSE)</f>
        <v>0</v>
      </c>
      <c r="P3425" t="str">
        <f>VLOOKUP(Table58[[#This Row],[CONTROLN]],vlookup_table[],5,FALSE)</f>
        <v/>
      </c>
      <c r="Q3425">
        <f>VLOOKUP(Table58[[#This Row],[CONTROLN]],vlookup_table[],7,FALSE)</f>
        <v>10</v>
      </c>
      <c r="R3425" t="str">
        <f t="shared" si="159"/>
        <v/>
      </c>
      <c r="S342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425" t="str">
        <f>IF(Table58[[#This Row],[GENDER]]="M","Hombre","Mujer")</f>
        <v>Mujer</v>
      </c>
      <c r="U3425" t="str">
        <f>_xlfn.CONCAT(Table58[[#This Row],[STATE]]," ", Table58[[#This Row],[DOMAIN]])</f>
        <v xml:space="preserve">CA </v>
      </c>
      <c r="V3425" s="2">
        <f t="shared" ca="1" si="160"/>
        <v>45915</v>
      </c>
      <c r="W3425" s="3">
        <f t="shared" ca="1" si="161"/>
        <v>45915.408431249998</v>
      </c>
      <c r="X3425">
        <f>ROUND(Table58[[#This Row],[AVGGIFT]],1)</f>
        <v>8.4</v>
      </c>
    </row>
    <row r="3426" spans="1:24" x14ac:dyDescent="0.35">
      <c r="A3426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  <c r="N3426">
        <f>VLOOKUP(Table58[[#This Row],[CONTROLN]],vlookup_table[],2,FALSE)</f>
        <v>0</v>
      </c>
      <c r="O3426">
        <f>VLOOKUP(Table58[[#This Row],[CONTROLN]],vlookup_table[],4,FALSE)</f>
        <v>2007</v>
      </c>
      <c r="P3426" t="str">
        <f>VLOOKUP(Table58[[#This Row],[CONTROLN]],vlookup_table[],5,FALSE)</f>
        <v>T2</v>
      </c>
      <c r="Q3426">
        <f>VLOOKUP(Table58[[#This Row],[CONTROLN]],vlookup_table[],7,FALSE)</f>
        <v>5</v>
      </c>
      <c r="R3426">
        <f t="shared" si="159"/>
        <v>76</v>
      </c>
      <c r="S34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26" t="str">
        <f>IF(Table58[[#This Row],[GENDER]]="M","Hombre","Mujer")</f>
        <v>Mujer</v>
      </c>
      <c r="U3426" t="str">
        <f>_xlfn.CONCAT(Table58[[#This Row],[STATE]]," ", Table58[[#This Row],[DOMAIN]])</f>
        <v>IA T2</v>
      </c>
      <c r="V3426" s="2">
        <f t="shared" ca="1" si="160"/>
        <v>45915</v>
      </c>
      <c r="W3426" s="3">
        <f t="shared" ca="1" si="161"/>
        <v>45915.408431249998</v>
      </c>
      <c r="X3426">
        <f>ROUND(Table58[[#This Row],[AVGGIFT]],1)</f>
        <v>4.5999999999999996</v>
      </c>
    </row>
    <row r="3427" spans="1:24" x14ac:dyDescent="0.35">
      <c r="A3427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  <c r="N3427">
        <f>VLOOKUP(Table58[[#This Row],[CONTROLN]],vlookup_table[],2,FALSE)</f>
        <v>28028</v>
      </c>
      <c r="O3427">
        <f>VLOOKUP(Table58[[#This Row],[CONTROLN]],vlookup_table[],4,FALSE)</f>
        <v>3801</v>
      </c>
      <c r="P3427" t="str">
        <f>VLOOKUP(Table58[[#This Row],[CONTROLN]],vlookup_table[],5,FALSE)</f>
        <v>R2</v>
      </c>
      <c r="Q3427">
        <f>VLOOKUP(Table58[[#This Row],[CONTROLN]],vlookup_table[],7,FALSE)</f>
        <v>20</v>
      </c>
      <c r="R3427">
        <f t="shared" si="159"/>
        <v>59</v>
      </c>
      <c r="S34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27" t="str">
        <f>IF(Table58[[#This Row],[GENDER]]="M","Hombre","Mujer")</f>
        <v>Mujer</v>
      </c>
      <c r="U3427" t="str">
        <f>_xlfn.CONCAT(Table58[[#This Row],[STATE]]," ", Table58[[#This Row],[DOMAIN]])</f>
        <v>SC R2</v>
      </c>
      <c r="V3427" s="2">
        <f t="shared" ca="1" si="160"/>
        <v>45915</v>
      </c>
      <c r="W3427" s="3">
        <f t="shared" ca="1" si="161"/>
        <v>45915.408431249998</v>
      </c>
      <c r="X3427">
        <f>ROUND(Table58[[#This Row],[AVGGIFT]],1)</f>
        <v>13.8</v>
      </c>
    </row>
    <row r="3428" spans="1:24" x14ac:dyDescent="0.35">
      <c r="A3428">
        <v>55450</v>
      </c>
      <c r="B3428" t="s">
        <v>63</v>
      </c>
      <c r="C3428" t="s">
        <v>17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  <c r="N3428">
        <f>VLOOKUP(Table58[[#This Row],[CONTROLN]],vlookup_table[],2,FALSE)</f>
        <v>0</v>
      </c>
      <c r="O3428">
        <f>VLOOKUP(Table58[[#This Row],[CONTROLN]],vlookup_table[],4,FALSE)</f>
        <v>0</v>
      </c>
      <c r="P3428" t="str">
        <f>VLOOKUP(Table58[[#This Row],[CONTROLN]],vlookup_table[],5,FALSE)</f>
        <v>R2</v>
      </c>
      <c r="Q3428">
        <f>VLOOKUP(Table58[[#This Row],[CONTROLN]],vlookup_table[],7,FALSE)</f>
        <v>5</v>
      </c>
      <c r="R3428" t="str">
        <f t="shared" si="159"/>
        <v/>
      </c>
      <c r="S34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28" t="str">
        <f>IF(Table58[[#This Row],[GENDER]]="M","Hombre","Mujer")</f>
        <v>Mujer</v>
      </c>
      <c r="U3428" t="str">
        <f>_xlfn.CONCAT(Table58[[#This Row],[STATE]]," ", Table58[[#This Row],[DOMAIN]])</f>
        <v>MS R2</v>
      </c>
      <c r="V3428" s="2">
        <f t="shared" ca="1" si="160"/>
        <v>45915</v>
      </c>
      <c r="W3428" s="3">
        <f t="shared" ca="1" si="161"/>
        <v>45915.408431249998</v>
      </c>
      <c r="X3428">
        <f>ROUND(Table58[[#This Row],[AVGGIFT]],1)</f>
        <v>3.5</v>
      </c>
    </row>
    <row r="3429" spans="1:24" x14ac:dyDescent="0.35">
      <c r="A3429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  <c r="N3429">
        <f>VLOOKUP(Table58[[#This Row],[CONTROLN]],vlookup_table[],2,FALSE)</f>
        <v>1</v>
      </c>
      <c r="O3429">
        <f>VLOOKUP(Table58[[#This Row],[CONTROLN]],vlookup_table[],4,FALSE)</f>
        <v>3301</v>
      </c>
      <c r="P3429" t="str">
        <f>VLOOKUP(Table58[[#This Row],[CONTROLN]],vlookup_table[],5,FALSE)</f>
        <v>S3</v>
      </c>
      <c r="Q3429">
        <f>VLOOKUP(Table58[[#This Row],[CONTROLN]],vlookup_table[],7,FALSE)</f>
        <v>40</v>
      </c>
      <c r="R3429">
        <f t="shared" si="159"/>
        <v>64</v>
      </c>
      <c r="S34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29" t="str">
        <f>IF(Table58[[#This Row],[GENDER]]="M","Hombre","Mujer")</f>
        <v>Hombre</v>
      </c>
      <c r="U3429" t="str">
        <f>_xlfn.CONCAT(Table58[[#This Row],[STATE]]," ", Table58[[#This Row],[DOMAIN]])</f>
        <v>MI S3</v>
      </c>
      <c r="V3429" s="2">
        <f t="shared" ca="1" si="160"/>
        <v>45915</v>
      </c>
      <c r="W3429" s="3">
        <f t="shared" ca="1" si="161"/>
        <v>45915.408431249998</v>
      </c>
      <c r="X3429">
        <f>ROUND(Table58[[#This Row],[AVGGIFT]],1)</f>
        <v>26.5</v>
      </c>
    </row>
    <row r="3430" spans="1:24" x14ac:dyDescent="0.35">
      <c r="A3430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  <c r="N3430">
        <f>VLOOKUP(Table58[[#This Row],[CONTROLN]],vlookup_table[],2,FALSE)</f>
        <v>1</v>
      </c>
      <c r="O3430">
        <f>VLOOKUP(Table58[[#This Row],[CONTROLN]],vlookup_table[],4,FALSE)</f>
        <v>4901</v>
      </c>
      <c r="P3430" t="str">
        <f>VLOOKUP(Table58[[#This Row],[CONTROLN]],vlookup_table[],5,FALSE)</f>
        <v>U1</v>
      </c>
      <c r="Q3430">
        <f>VLOOKUP(Table58[[#This Row],[CONTROLN]],vlookup_table[],7,FALSE)</f>
        <v>20</v>
      </c>
      <c r="R3430">
        <f t="shared" si="159"/>
        <v>48</v>
      </c>
      <c r="S34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30" t="str">
        <f>IF(Table58[[#This Row],[GENDER]]="M","Hombre","Mujer")</f>
        <v>Hombre</v>
      </c>
      <c r="U3430" t="str">
        <f>_xlfn.CONCAT(Table58[[#This Row],[STATE]]," ", Table58[[#This Row],[DOMAIN]])</f>
        <v>CA U1</v>
      </c>
      <c r="V3430" s="2">
        <f t="shared" ca="1" si="160"/>
        <v>45915</v>
      </c>
      <c r="W3430" s="3">
        <f t="shared" ca="1" si="161"/>
        <v>45915.408431249998</v>
      </c>
      <c r="X3430">
        <f>ROUND(Table58[[#This Row],[AVGGIFT]],1)</f>
        <v>10</v>
      </c>
    </row>
    <row r="3431" spans="1:24" x14ac:dyDescent="0.35">
      <c r="A343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  <c r="N3431">
        <f>VLOOKUP(Table58[[#This Row],[CONTROLN]],vlookup_table[],2,FALSE)</f>
        <v>1</v>
      </c>
      <c r="O3431">
        <f>VLOOKUP(Table58[[#This Row],[CONTROLN]],vlookup_table[],4,FALSE)</f>
        <v>4801</v>
      </c>
      <c r="P3431" t="str">
        <f>VLOOKUP(Table58[[#This Row],[CONTROLN]],vlookup_table[],5,FALSE)</f>
        <v>C2</v>
      </c>
      <c r="Q3431">
        <f>VLOOKUP(Table58[[#This Row],[CONTROLN]],vlookup_table[],7,FALSE)</f>
        <v>20</v>
      </c>
      <c r="R3431">
        <f t="shared" si="159"/>
        <v>49</v>
      </c>
      <c r="S34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31" t="str">
        <f>IF(Table58[[#This Row],[GENDER]]="M","Hombre","Mujer")</f>
        <v>Hombre</v>
      </c>
      <c r="U3431" t="str">
        <f>_xlfn.CONCAT(Table58[[#This Row],[STATE]]," ", Table58[[#This Row],[DOMAIN]])</f>
        <v>CA C2</v>
      </c>
      <c r="V3431" s="2">
        <f t="shared" ca="1" si="160"/>
        <v>45915</v>
      </c>
      <c r="W3431" s="3">
        <f t="shared" ca="1" si="161"/>
        <v>45915.408431249998</v>
      </c>
      <c r="X3431">
        <f>ROUND(Table58[[#This Row],[AVGGIFT]],1)</f>
        <v>17.100000000000001</v>
      </c>
    </row>
    <row r="3432" spans="1:24" x14ac:dyDescent="0.35">
      <c r="A3432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  <c r="N3432">
        <f>VLOOKUP(Table58[[#This Row],[CONTROLN]],vlookup_table[],2,FALSE)</f>
        <v>0</v>
      </c>
      <c r="O3432">
        <f>VLOOKUP(Table58[[#This Row],[CONTROLN]],vlookup_table[],4,FALSE)</f>
        <v>3308</v>
      </c>
      <c r="P3432" t="str">
        <f>VLOOKUP(Table58[[#This Row],[CONTROLN]],vlookup_table[],5,FALSE)</f>
        <v>T2</v>
      </c>
      <c r="Q3432">
        <f>VLOOKUP(Table58[[#This Row],[CONTROLN]],vlookup_table[],7,FALSE)</f>
        <v>14</v>
      </c>
      <c r="R3432">
        <f t="shared" si="159"/>
        <v>63</v>
      </c>
      <c r="S34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32" t="str">
        <f>IF(Table58[[#This Row],[GENDER]]="M","Hombre","Mujer")</f>
        <v>Mujer</v>
      </c>
      <c r="U3432" t="str">
        <f>_xlfn.CONCAT(Table58[[#This Row],[STATE]]," ", Table58[[#This Row],[DOMAIN]])</f>
        <v>CA T2</v>
      </c>
      <c r="V3432" s="2">
        <f t="shared" ca="1" si="160"/>
        <v>45915</v>
      </c>
      <c r="W3432" s="3">
        <f t="shared" ca="1" si="161"/>
        <v>45915.408431249998</v>
      </c>
      <c r="X3432">
        <f>ROUND(Table58[[#This Row],[AVGGIFT]],1)</f>
        <v>11.5</v>
      </c>
    </row>
    <row r="3433" spans="1:24" x14ac:dyDescent="0.35">
      <c r="A3433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  <c r="N3433">
        <f>VLOOKUP(Table58[[#This Row],[CONTROLN]],vlookup_table[],2,FALSE)</f>
        <v>0</v>
      </c>
      <c r="O3433">
        <f>VLOOKUP(Table58[[#This Row],[CONTROLN]],vlookup_table[],4,FALSE)</f>
        <v>1909</v>
      </c>
      <c r="P3433" t="str">
        <f>VLOOKUP(Table58[[#This Row],[CONTROLN]],vlookup_table[],5,FALSE)</f>
        <v>T2</v>
      </c>
      <c r="Q3433">
        <f>VLOOKUP(Table58[[#This Row],[CONTROLN]],vlookup_table[],7,FALSE)</f>
        <v>21</v>
      </c>
      <c r="R3433">
        <f t="shared" si="159"/>
        <v>77</v>
      </c>
      <c r="S34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33" t="str">
        <f>IF(Table58[[#This Row],[GENDER]]="M","Hombre","Mujer")</f>
        <v>Mujer</v>
      </c>
      <c r="U3433" t="str">
        <f>_xlfn.CONCAT(Table58[[#This Row],[STATE]]," ", Table58[[#This Row],[DOMAIN]])</f>
        <v>WA T2</v>
      </c>
      <c r="V3433" s="2">
        <f t="shared" ca="1" si="160"/>
        <v>45915</v>
      </c>
      <c r="W3433" s="3">
        <f t="shared" ca="1" si="161"/>
        <v>45915.408431249998</v>
      </c>
      <c r="X3433">
        <f>ROUND(Table58[[#This Row],[AVGGIFT]],1)</f>
        <v>17.3</v>
      </c>
    </row>
    <row r="3434" spans="1:24" x14ac:dyDescent="0.35">
      <c r="A3434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  <c r="N3434">
        <f>VLOOKUP(Table58[[#This Row],[CONTROLN]],vlookup_table[],2,FALSE)</f>
        <v>0</v>
      </c>
      <c r="O3434">
        <f>VLOOKUP(Table58[[#This Row],[CONTROLN]],vlookup_table[],4,FALSE)</f>
        <v>0</v>
      </c>
      <c r="P3434" t="str">
        <f>VLOOKUP(Table58[[#This Row],[CONTROLN]],vlookup_table[],5,FALSE)</f>
        <v>S2</v>
      </c>
      <c r="Q3434">
        <f>VLOOKUP(Table58[[#This Row],[CONTROLN]],vlookup_table[],7,FALSE)</f>
        <v>10</v>
      </c>
      <c r="R3434" t="str">
        <f t="shared" si="159"/>
        <v/>
      </c>
      <c r="S34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34" t="str">
        <f>IF(Table58[[#This Row],[GENDER]]="M","Hombre","Mujer")</f>
        <v>Mujer</v>
      </c>
      <c r="U3434" t="str">
        <f>_xlfn.CONCAT(Table58[[#This Row],[STATE]]," ", Table58[[#This Row],[DOMAIN]])</f>
        <v>MI S2</v>
      </c>
      <c r="V3434" s="2">
        <f t="shared" ca="1" si="160"/>
        <v>45915</v>
      </c>
      <c r="W3434" s="3">
        <f t="shared" ca="1" si="161"/>
        <v>45915.408431249998</v>
      </c>
      <c r="X3434">
        <f>ROUND(Table58[[#This Row],[AVGGIFT]],1)</f>
        <v>7.7</v>
      </c>
    </row>
    <row r="3435" spans="1:24" x14ac:dyDescent="0.35">
      <c r="A3435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  <c r="N3435">
        <f>VLOOKUP(Table58[[#This Row],[CONTROLN]],vlookup_table[],2,FALSE)</f>
        <v>3</v>
      </c>
      <c r="O3435">
        <f>VLOOKUP(Table58[[#This Row],[CONTROLN]],vlookup_table[],4,FALSE)</f>
        <v>2704</v>
      </c>
      <c r="P3435" t="str">
        <f>VLOOKUP(Table58[[#This Row],[CONTROLN]],vlookup_table[],5,FALSE)</f>
        <v>S2</v>
      </c>
      <c r="Q3435">
        <f>VLOOKUP(Table58[[#This Row],[CONTROLN]],vlookup_table[],7,FALSE)</f>
        <v>10</v>
      </c>
      <c r="R3435">
        <f t="shared" si="159"/>
        <v>70</v>
      </c>
      <c r="S34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35" t="str">
        <f>IF(Table58[[#This Row],[GENDER]]="M","Hombre","Mujer")</f>
        <v>Mujer</v>
      </c>
      <c r="U3435" t="str">
        <f>_xlfn.CONCAT(Table58[[#This Row],[STATE]]," ", Table58[[#This Row],[DOMAIN]])</f>
        <v>MO S2</v>
      </c>
      <c r="V3435" s="2">
        <f t="shared" ca="1" si="160"/>
        <v>45915</v>
      </c>
      <c r="W3435" s="3">
        <f t="shared" ca="1" si="161"/>
        <v>45915.408431249998</v>
      </c>
      <c r="X3435">
        <f>ROUND(Table58[[#This Row],[AVGGIFT]],1)</f>
        <v>7.9</v>
      </c>
    </row>
    <row r="3436" spans="1:24" x14ac:dyDescent="0.35">
      <c r="A3436">
        <v>182586</v>
      </c>
      <c r="B3436" t="s">
        <v>41</v>
      </c>
      <c r="C3436" t="s">
        <v>14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  <c r="N3436">
        <f>VLOOKUP(Table58[[#This Row],[CONTROLN]],vlookup_table[],2,FALSE)</f>
        <v>1</v>
      </c>
      <c r="O3436">
        <f>VLOOKUP(Table58[[#This Row],[CONTROLN]],vlookup_table[],4,FALSE)</f>
        <v>1901</v>
      </c>
      <c r="P3436" t="str">
        <f>VLOOKUP(Table58[[#This Row],[CONTROLN]],vlookup_table[],5,FALSE)</f>
        <v>R3</v>
      </c>
      <c r="Q3436">
        <f>VLOOKUP(Table58[[#This Row],[CONTROLN]],vlookup_table[],7,FALSE)</f>
        <v>8</v>
      </c>
      <c r="R3436">
        <f t="shared" si="159"/>
        <v>78</v>
      </c>
      <c r="S34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36" t="str">
        <f>IF(Table58[[#This Row],[GENDER]]="M","Hombre","Mujer")</f>
        <v>Hombre</v>
      </c>
      <c r="U3436" t="str">
        <f>_xlfn.CONCAT(Table58[[#This Row],[STATE]]," ", Table58[[#This Row],[DOMAIN]])</f>
        <v>WA R3</v>
      </c>
      <c r="V3436" s="2">
        <f t="shared" ca="1" si="160"/>
        <v>45915</v>
      </c>
      <c r="W3436" s="3">
        <f t="shared" ca="1" si="161"/>
        <v>45915.408431249998</v>
      </c>
      <c r="X3436">
        <f>ROUND(Table58[[#This Row],[AVGGIFT]],1)</f>
        <v>6.9</v>
      </c>
    </row>
    <row r="3437" spans="1:24" x14ac:dyDescent="0.35">
      <c r="A3437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  <c r="N3437">
        <f>VLOOKUP(Table58[[#This Row],[CONTROLN]],vlookup_table[],2,FALSE)</f>
        <v>1</v>
      </c>
      <c r="O3437">
        <f>VLOOKUP(Table58[[#This Row],[CONTROLN]],vlookup_table[],4,FALSE)</f>
        <v>2001</v>
      </c>
      <c r="P3437" t="str">
        <f>VLOOKUP(Table58[[#This Row],[CONTROLN]],vlookup_table[],5,FALSE)</f>
        <v>T2</v>
      </c>
      <c r="Q3437">
        <f>VLOOKUP(Table58[[#This Row],[CONTROLN]],vlookup_table[],7,FALSE)</f>
        <v>5</v>
      </c>
      <c r="R3437">
        <f t="shared" si="159"/>
        <v>77</v>
      </c>
      <c r="S34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37" t="str">
        <f>IF(Table58[[#This Row],[GENDER]]="M","Hombre","Mujer")</f>
        <v>Hombre</v>
      </c>
      <c r="U3437" t="str">
        <f>_xlfn.CONCAT(Table58[[#This Row],[STATE]]," ", Table58[[#This Row],[DOMAIN]])</f>
        <v>CA T2</v>
      </c>
      <c r="V3437" s="2">
        <f t="shared" ca="1" si="160"/>
        <v>45915</v>
      </c>
      <c r="W3437" s="3">
        <f t="shared" ca="1" si="161"/>
        <v>45915.408431249998</v>
      </c>
      <c r="X3437">
        <f>ROUND(Table58[[#This Row],[AVGGIFT]],1)</f>
        <v>6.4</v>
      </c>
    </row>
    <row r="3438" spans="1:24" x14ac:dyDescent="0.35">
      <c r="A3438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  <c r="N3438">
        <f>VLOOKUP(Table58[[#This Row],[CONTROLN]],vlookup_table[],2,FALSE)</f>
        <v>1</v>
      </c>
      <c r="O3438">
        <f>VLOOKUP(Table58[[#This Row],[CONTROLN]],vlookup_table[],4,FALSE)</f>
        <v>4106</v>
      </c>
      <c r="P3438" t="str">
        <f>VLOOKUP(Table58[[#This Row],[CONTROLN]],vlookup_table[],5,FALSE)</f>
        <v>T2</v>
      </c>
      <c r="Q3438">
        <f>VLOOKUP(Table58[[#This Row],[CONTROLN]],vlookup_table[],7,FALSE)</f>
        <v>30</v>
      </c>
      <c r="R3438">
        <f t="shared" si="159"/>
        <v>56</v>
      </c>
      <c r="S34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38" t="str">
        <f>IF(Table58[[#This Row],[GENDER]]="M","Hombre","Mujer")</f>
        <v>Hombre</v>
      </c>
      <c r="U3438" t="str">
        <f>_xlfn.CONCAT(Table58[[#This Row],[STATE]]," ", Table58[[#This Row],[DOMAIN]])</f>
        <v>OR T2</v>
      </c>
      <c r="V3438" s="2">
        <f t="shared" ca="1" si="160"/>
        <v>45915</v>
      </c>
      <c r="W3438" s="3">
        <f t="shared" ca="1" si="161"/>
        <v>45915.408431249998</v>
      </c>
      <c r="X3438">
        <f>ROUND(Table58[[#This Row],[AVGGIFT]],1)</f>
        <v>12.4</v>
      </c>
    </row>
    <row r="3439" spans="1:24" x14ac:dyDescent="0.35">
      <c r="A3439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  <c r="N3439">
        <f>VLOOKUP(Table58[[#This Row],[CONTROLN]],vlookup_table[],2,FALSE)</f>
        <v>0</v>
      </c>
      <c r="O3439">
        <f>VLOOKUP(Table58[[#This Row],[CONTROLN]],vlookup_table[],4,FALSE)</f>
        <v>6110</v>
      </c>
      <c r="P3439" t="str">
        <f>VLOOKUP(Table58[[#This Row],[CONTROLN]],vlookup_table[],5,FALSE)</f>
        <v>T2</v>
      </c>
      <c r="Q3439">
        <f>VLOOKUP(Table58[[#This Row],[CONTROLN]],vlookup_table[],7,FALSE)</f>
        <v>4</v>
      </c>
      <c r="R3439">
        <f t="shared" si="159"/>
        <v>35</v>
      </c>
      <c r="S34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39" t="str">
        <f>IF(Table58[[#This Row],[GENDER]]="M","Hombre","Mujer")</f>
        <v>Mujer</v>
      </c>
      <c r="U3439" t="str">
        <f>_xlfn.CONCAT(Table58[[#This Row],[STATE]]," ", Table58[[#This Row],[DOMAIN]])</f>
        <v>MI T2</v>
      </c>
      <c r="V3439" s="2">
        <f t="shared" ca="1" si="160"/>
        <v>45915</v>
      </c>
      <c r="W3439" s="3">
        <f t="shared" ca="1" si="161"/>
        <v>45915.408431249998</v>
      </c>
      <c r="X3439">
        <f>ROUND(Table58[[#This Row],[AVGGIFT]],1)</f>
        <v>3.3</v>
      </c>
    </row>
    <row r="3440" spans="1:24" x14ac:dyDescent="0.35">
      <c r="A3440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  <c r="N3440">
        <f>VLOOKUP(Table58[[#This Row],[CONTROLN]],vlookup_table[],2,FALSE)</f>
        <v>0</v>
      </c>
      <c r="O3440">
        <f>VLOOKUP(Table58[[#This Row],[CONTROLN]],vlookup_table[],4,FALSE)</f>
        <v>0</v>
      </c>
      <c r="P3440" t="str">
        <f>VLOOKUP(Table58[[#This Row],[CONTROLN]],vlookup_table[],5,FALSE)</f>
        <v>T2</v>
      </c>
      <c r="Q3440">
        <f>VLOOKUP(Table58[[#This Row],[CONTROLN]],vlookup_table[],7,FALSE)</f>
        <v>15</v>
      </c>
      <c r="R3440" t="str">
        <f t="shared" si="159"/>
        <v/>
      </c>
      <c r="S34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40" t="str">
        <f>IF(Table58[[#This Row],[GENDER]]="M","Hombre","Mujer")</f>
        <v>Mujer</v>
      </c>
      <c r="U3440" t="str">
        <f>_xlfn.CONCAT(Table58[[#This Row],[STATE]]," ", Table58[[#This Row],[DOMAIN]])</f>
        <v>WI T2</v>
      </c>
      <c r="V3440" s="2">
        <f t="shared" ca="1" si="160"/>
        <v>45915</v>
      </c>
      <c r="W3440" s="3">
        <f t="shared" ca="1" si="161"/>
        <v>45915.408431249998</v>
      </c>
      <c r="X3440">
        <f>ROUND(Table58[[#This Row],[AVGGIFT]],1)</f>
        <v>8.4</v>
      </c>
    </row>
    <row r="3441" spans="1:24" x14ac:dyDescent="0.35">
      <c r="A344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  <c r="N3441">
        <f>VLOOKUP(Table58[[#This Row],[CONTROLN]],vlookup_table[],2,FALSE)</f>
        <v>1</v>
      </c>
      <c r="O3441">
        <f>VLOOKUP(Table58[[#This Row],[CONTROLN]],vlookup_table[],4,FALSE)</f>
        <v>6701</v>
      </c>
      <c r="P3441" t="str">
        <f>VLOOKUP(Table58[[#This Row],[CONTROLN]],vlookup_table[],5,FALSE)</f>
        <v>R2</v>
      </c>
      <c r="Q3441">
        <f>VLOOKUP(Table58[[#This Row],[CONTROLN]],vlookup_table[],7,FALSE)</f>
        <v>10</v>
      </c>
      <c r="R3441">
        <f t="shared" si="159"/>
        <v>30</v>
      </c>
      <c r="S34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41" t="str">
        <f>IF(Table58[[#This Row],[GENDER]]="M","Hombre","Mujer")</f>
        <v>Hombre</v>
      </c>
      <c r="U3441" t="str">
        <f>_xlfn.CONCAT(Table58[[#This Row],[STATE]]," ", Table58[[#This Row],[DOMAIN]])</f>
        <v>GA R2</v>
      </c>
      <c r="V3441" s="2">
        <f t="shared" ca="1" si="160"/>
        <v>45915</v>
      </c>
      <c r="W3441" s="3">
        <f t="shared" ca="1" si="161"/>
        <v>45915.408431249998</v>
      </c>
      <c r="X3441">
        <f>ROUND(Table58[[#This Row],[AVGGIFT]],1)</f>
        <v>9.6</v>
      </c>
    </row>
    <row r="3442" spans="1:24" x14ac:dyDescent="0.35">
      <c r="A3442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  <c r="N3442">
        <f>VLOOKUP(Table58[[#This Row],[CONTROLN]],vlookup_table[],2,FALSE)</f>
        <v>0</v>
      </c>
      <c r="O3442">
        <f>VLOOKUP(Table58[[#This Row],[CONTROLN]],vlookup_table[],4,FALSE)</f>
        <v>5601</v>
      </c>
      <c r="P3442" t="str">
        <f>VLOOKUP(Table58[[#This Row],[CONTROLN]],vlookup_table[],5,FALSE)</f>
        <v>S2</v>
      </c>
      <c r="Q3442">
        <f>VLOOKUP(Table58[[#This Row],[CONTROLN]],vlookup_table[],7,FALSE)</f>
        <v>4</v>
      </c>
      <c r="R3442">
        <f t="shared" si="159"/>
        <v>41</v>
      </c>
      <c r="S34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42" t="str">
        <f>IF(Table58[[#This Row],[GENDER]]="M","Hombre","Mujer")</f>
        <v>Mujer</v>
      </c>
      <c r="U3442" t="str">
        <f>_xlfn.CONCAT(Table58[[#This Row],[STATE]]," ", Table58[[#This Row],[DOMAIN]])</f>
        <v>UT S2</v>
      </c>
      <c r="V3442" s="2">
        <f t="shared" ca="1" si="160"/>
        <v>45915</v>
      </c>
      <c r="W3442" s="3">
        <f t="shared" ca="1" si="161"/>
        <v>45915.408431249998</v>
      </c>
      <c r="X3442">
        <f>ROUND(Table58[[#This Row],[AVGGIFT]],1)</f>
        <v>4.7</v>
      </c>
    </row>
    <row r="3443" spans="1:24" x14ac:dyDescent="0.35">
      <c r="A3443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  <c r="N3443">
        <f>VLOOKUP(Table58[[#This Row],[CONTROLN]],vlookup_table[],2,FALSE)</f>
        <v>1</v>
      </c>
      <c r="O3443">
        <f>VLOOKUP(Table58[[#This Row],[CONTROLN]],vlookup_table[],4,FALSE)</f>
        <v>2201</v>
      </c>
      <c r="P3443" t="str">
        <f>VLOOKUP(Table58[[#This Row],[CONTROLN]],vlookup_table[],5,FALSE)</f>
        <v>C2</v>
      </c>
      <c r="Q3443">
        <f>VLOOKUP(Table58[[#This Row],[CONTROLN]],vlookup_table[],7,FALSE)</f>
        <v>30</v>
      </c>
      <c r="R3443">
        <f t="shared" si="159"/>
        <v>75</v>
      </c>
      <c r="S34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43" t="str">
        <f>IF(Table58[[#This Row],[GENDER]]="M","Hombre","Mujer")</f>
        <v>Hombre</v>
      </c>
      <c r="U3443" t="str">
        <f>_xlfn.CONCAT(Table58[[#This Row],[STATE]]," ", Table58[[#This Row],[DOMAIN]])</f>
        <v>NC C2</v>
      </c>
      <c r="V3443" s="2">
        <f t="shared" ca="1" si="160"/>
        <v>45915</v>
      </c>
      <c r="W3443" s="3">
        <f t="shared" ca="1" si="161"/>
        <v>45915.408431249998</v>
      </c>
      <c r="X3443">
        <f>ROUND(Table58[[#This Row],[AVGGIFT]],1)</f>
        <v>20</v>
      </c>
    </row>
    <row r="3444" spans="1:24" x14ac:dyDescent="0.35">
      <c r="A3444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  <c r="N3444">
        <f>VLOOKUP(Table58[[#This Row],[CONTROLN]],vlookup_table[],2,FALSE)</f>
        <v>2</v>
      </c>
      <c r="O3444">
        <f>VLOOKUP(Table58[[#This Row],[CONTROLN]],vlookup_table[],4,FALSE)</f>
        <v>2901</v>
      </c>
      <c r="P3444" t="str">
        <f>VLOOKUP(Table58[[#This Row],[CONTROLN]],vlookup_table[],5,FALSE)</f>
        <v>C3</v>
      </c>
      <c r="Q3444">
        <f>VLOOKUP(Table58[[#This Row],[CONTROLN]],vlookup_table[],7,FALSE)</f>
        <v>21</v>
      </c>
      <c r="R3444">
        <f t="shared" si="159"/>
        <v>68</v>
      </c>
      <c r="S34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44" t="str">
        <f>IF(Table58[[#This Row],[GENDER]]="M","Hombre","Mujer")</f>
        <v>Mujer</v>
      </c>
      <c r="U3444" t="str">
        <f>_xlfn.CONCAT(Table58[[#This Row],[STATE]]," ", Table58[[#This Row],[DOMAIN]])</f>
        <v>TX C3</v>
      </c>
      <c r="V3444" s="2">
        <f t="shared" ca="1" si="160"/>
        <v>45915</v>
      </c>
      <c r="W3444" s="3">
        <f t="shared" ca="1" si="161"/>
        <v>45915.408431249998</v>
      </c>
      <c r="X3444">
        <f>ROUND(Table58[[#This Row],[AVGGIFT]],1)</f>
        <v>15</v>
      </c>
    </row>
    <row r="3445" spans="1:24" x14ac:dyDescent="0.35">
      <c r="A3445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  <c r="N3445">
        <f>VLOOKUP(Table58[[#This Row],[CONTROLN]],vlookup_table[],2,FALSE)</f>
        <v>0</v>
      </c>
      <c r="O3445">
        <f>VLOOKUP(Table58[[#This Row],[CONTROLN]],vlookup_table[],4,FALSE)</f>
        <v>2002</v>
      </c>
      <c r="P3445" t="str">
        <f>VLOOKUP(Table58[[#This Row],[CONTROLN]],vlookup_table[],5,FALSE)</f>
        <v>R2</v>
      </c>
      <c r="Q3445">
        <f>VLOOKUP(Table58[[#This Row],[CONTROLN]],vlookup_table[],7,FALSE)</f>
        <v>5</v>
      </c>
      <c r="R3445">
        <f t="shared" si="159"/>
        <v>77</v>
      </c>
      <c r="S34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45" t="str">
        <f>IF(Table58[[#This Row],[GENDER]]="M","Hombre","Mujer")</f>
        <v>Hombre</v>
      </c>
      <c r="U3445" t="str">
        <f>_xlfn.CONCAT(Table58[[#This Row],[STATE]]," ", Table58[[#This Row],[DOMAIN]])</f>
        <v>NE R2</v>
      </c>
      <c r="V3445" s="2">
        <f t="shared" ca="1" si="160"/>
        <v>45915</v>
      </c>
      <c r="W3445" s="3">
        <f t="shared" ca="1" si="161"/>
        <v>45915.408431249998</v>
      </c>
      <c r="X3445">
        <f>ROUND(Table58[[#This Row],[AVGGIFT]],1)</f>
        <v>5.5</v>
      </c>
    </row>
    <row r="3446" spans="1:24" x14ac:dyDescent="0.35">
      <c r="A3446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  <c r="N3446">
        <f>VLOOKUP(Table58[[#This Row],[CONTROLN]],vlookup_table[],2,FALSE)</f>
        <v>0</v>
      </c>
      <c r="O3446">
        <f>VLOOKUP(Table58[[#This Row],[CONTROLN]],vlookup_table[],4,FALSE)</f>
        <v>701</v>
      </c>
      <c r="P3446" t="str">
        <f>VLOOKUP(Table58[[#This Row],[CONTROLN]],vlookup_table[],5,FALSE)</f>
        <v>C3</v>
      </c>
      <c r="Q3446">
        <f>VLOOKUP(Table58[[#This Row],[CONTROLN]],vlookup_table[],7,FALSE)</f>
        <v>12</v>
      </c>
      <c r="R3446">
        <f t="shared" si="159"/>
        <v>90</v>
      </c>
      <c r="S34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46" t="str">
        <f>IF(Table58[[#This Row],[GENDER]]="M","Hombre","Mujer")</f>
        <v>Mujer</v>
      </c>
      <c r="U3446" t="str">
        <f>_xlfn.CONCAT(Table58[[#This Row],[STATE]]," ", Table58[[#This Row],[DOMAIN]])</f>
        <v>CO C3</v>
      </c>
      <c r="V3446" s="2">
        <f t="shared" ca="1" si="160"/>
        <v>45915</v>
      </c>
      <c r="W3446" s="3">
        <f t="shared" ca="1" si="161"/>
        <v>45915.408431249998</v>
      </c>
      <c r="X3446">
        <f>ROUND(Table58[[#This Row],[AVGGIFT]],1)</f>
        <v>9.5</v>
      </c>
    </row>
    <row r="3447" spans="1:24" x14ac:dyDescent="0.35">
      <c r="A3447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  <c r="N3447">
        <f>VLOOKUP(Table58[[#This Row],[CONTROLN]],vlookup_table[],2,FALSE)</f>
        <v>0</v>
      </c>
      <c r="O3447">
        <f>VLOOKUP(Table58[[#This Row],[CONTROLN]],vlookup_table[],4,FALSE)</f>
        <v>6611</v>
      </c>
      <c r="P3447" t="str">
        <f>VLOOKUP(Table58[[#This Row],[CONTROLN]],vlookup_table[],5,FALSE)</f>
        <v>R2</v>
      </c>
      <c r="Q3447">
        <f>VLOOKUP(Table58[[#This Row],[CONTROLN]],vlookup_table[],7,FALSE)</f>
        <v>15</v>
      </c>
      <c r="R3447">
        <f t="shared" si="159"/>
        <v>30</v>
      </c>
      <c r="S34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47" t="str">
        <f>IF(Table58[[#This Row],[GENDER]]="M","Hombre","Mujer")</f>
        <v>Mujer</v>
      </c>
      <c r="U3447" t="str">
        <f>_xlfn.CONCAT(Table58[[#This Row],[STATE]]," ", Table58[[#This Row],[DOMAIN]])</f>
        <v>KY R2</v>
      </c>
      <c r="V3447" s="2">
        <f t="shared" ca="1" si="160"/>
        <v>45915</v>
      </c>
      <c r="W3447" s="3">
        <f t="shared" ca="1" si="161"/>
        <v>45915.408431249998</v>
      </c>
      <c r="X3447">
        <f>ROUND(Table58[[#This Row],[AVGGIFT]],1)</f>
        <v>9.5</v>
      </c>
    </row>
    <row r="3448" spans="1:24" x14ac:dyDescent="0.35">
      <c r="A3448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  <c r="N3448">
        <f>VLOOKUP(Table58[[#This Row],[CONTROLN]],vlookup_table[],2,FALSE)</f>
        <v>2</v>
      </c>
      <c r="O3448">
        <f>VLOOKUP(Table58[[#This Row],[CONTROLN]],vlookup_table[],4,FALSE)</f>
        <v>1306</v>
      </c>
      <c r="P3448" t="str">
        <f>VLOOKUP(Table58[[#This Row],[CONTROLN]],vlookup_table[],5,FALSE)</f>
        <v>S2</v>
      </c>
      <c r="Q3448">
        <f>VLOOKUP(Table58[[#This Row],[CONTROLN]],vlookup_table[],7,FALSE)</f>
        <v>10</v>
      </c>
      <c r="R3448">
        <f t="shared" si="159"/>
        <v>84</v>
      </c>
      <c r="S34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48" t="str">
        <f>IF(Table58[[#This Row],[GENDER]]="M","Hombre","Mujer")</f>
        <v>Mujer</v>
      </c>
      <c r="U3448" t="str">
        <f>_xlfn.CONCAT(Table58[[#This Row],[STATE]]," ", Table58[[#This Row],[DOMAIN]])</f>
        <v>CA S2</v>
      </c>
      <c r="V3448" s="2">
        <f t="shared" ca="1" si="160"/>
        <v>45915</v>
      </c>
      <c r="W3448" s="3">
        <f t="shared" ca="1" si="161"/>
        <v>45915.408431249998</v>
      </c>
      <c r="X3448">
        <f>ROUND(Table58[[#This Row],[AVGGIFT]],1)</f>
        <v>7.1</v>
      </c>
    </row>
    <row r="3449" spans="1:24" x14ac:dyDescent="0.35">
      <c r="A3449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  <c r="N3449">
        <f>VLOOKUP(Table58[[#This Row],[CONTROLN]],vlookup_table[],2,FALSE)</f>
        <v>28</v>
      </c>
      <c r="O3449">
        <f>VLOOKUP(Table58[[#This Row],[CONTROLN]],vlookup_table[],4,FALSE)</f>
        <v>0</v>
      </c>
      <c r="P3449" t="str">
        <f>VLOOKUP(Table58[[#This Row],[CONTROLN]],vlookup_table[],5,FALSE)</f>
        <v>R2</v>
      </c>
      <c r="Q3449">
        <f>VLOOKUP(Table58[[#This Row],[CONTROLN]],vlookup_table[],7,FALSE)</f>
        <v>6</v>
      </c>
      <c r="R3449" t="str">
        <f t="shared" si="159"/>
        <v/>
      </c>
      <c r="S34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49" t="str">
        <f>IF(Table58[[#This Row],[GENDER]]="M","Hombre","Mujer")</f>
        <v>Mujer</v>
      </c>
      <c r="U3449" t="str">
        <f>_xlfn.CONCAT(Table58[[#This Row],[STATE]]," ", Table58[[#This Row],[DOMAIN]])</f>
        <v>CO R2</v>
      </c>
      <c r="V3449" s="2">
        <f t="shared" ca="1" si="160"/>
        <v>45915</v>
      </c>
      <c r="W3449" s="3">
        <f t="shared" ca="1" si="161"/>
        <v>45915.408431249998</v>
      </c>
      <c r="X3449">
        <f>ROUND(Table58[[#This Row],[AVGGIFT]],1)</f>
        <v>5.8</v>
      </c>
    </row>
    <row r="3450" spans="1:24" x14ac:dyDescent="0.35">
      <c r="A3450">
        <v>170714</v>
      </c>
      <c r="B3450" t="s">
        <v>22</v>
      </c>
      <c r="C3450" t="s">
        <v>109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  <c r="N3450">
        <f>VLOOKUP(Table58[[#This Row],[CONTROLN]],vlookup_table[],2,FALSE)</f>
        <v>0</v>
      </c>
      <c r="O3450">
        <f>VLOOKUP(Table58[[#This Row],[CONTROLN]],vlookup_table[],4,FALSE)</f>
        <v>4106</v>
      </c>
      <c r="P3450" t="str">
        <f>VLOOKUP(Table58[[#This Row],[CONTROLN]],vlookup_table[],5,FALSE)</f>
        <v>C1</v>
      </c>
      <c r="Q3450">
        <f>VLOOKUP(Table58[[#This Row],[CONTROLN]],vlookup_table[],7,FALSE)</f>
        <v>20</v>
      </c>
      <c r="R3450">
        <f t="shared" si="159"/>
        <v>56</v>
      </c>
      <c r="S34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50" t="str">
        <f>IF(Table58[[#This Row],[GENDER]]="M","Hombre","Mujer")</f>
        <v>Mujer</v>
      </c>
      <c r="U3450" t="str">
        <f>_xlfn.CONCAT(Table58[[#This Row],[STATE]]," ", Table58[[#This Row],[DOMAIN]])</f>
        <v>CA C1</v>
      </c>
      <c r="V3450" s="2">
        <f t="shared" ca="1" si="160"/>
        <v>45915</v>
      </c>
      <c r="W3450" s="3">
        <f t="shared" ca="1" si="161"/>
        <v>45915.408431249998</v>
      </c>
      <c r="X3450">
        <f>ROUND(Table58[[#This Row],[AVGGIFT]],1)</f>
        <v>12.6</v>
      </c>
    </row>
    <row r="3451" spans="1:24" x14ac:dyDescent="0.35">
      <c r="A345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  <c r="N3451">
        <f>VLOOKUP(Table58[[#This Row],[CONTROLN]],vlookup_table[],2,FALSE)</f>
        <v>1</v>
      </c>
      <c r="O3451">
        <f>VLOOKUP(Table58[[#This Row],[CONTROLN]],vlookup_table[],4,FALSE)</f>
        <v>4101</v>
      </c>
      <c r="P3451" t="str">
        <f>VLOOKUP(Table58[[#This Row],[CONTROLN]],vlookup_table[],5,FALSE)</f>
        <v>S1</v>
      </c>
      <c r="Q3451">
        <f>VLOOKUP(Table58[[#This Row],[CONTROLN]],vlookup_table[],7,FALSE)</f>
        <v>18</v>
      </c>
      <c r="R3451">
        <f t="shared" si="159"/>
        <v>56</v>
      </c>
      <c r="S34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1" t="str">
        <f>IF(Table58[[#This Row],[GENDER]]="M","Hombre","Mujer")</f>
        <v>Hombre</v>
      </c>
      <c r="U3451" t="str">
        <f>_xlfn.CONCAT(Table58[[#This Row],[STATE]]," ", Table58[[#This Row],[DOMAIN]])</f>
        <v>CA S1</v>
      </c>
      <c r="V3451" s="2">
        <f t="shared" ca="1" si="160"/>
        <v>45915</v>
      </c>
      <c r="W3451" s="3">
        <f t="shared" ca="1" si="161"/>
        <v>45915.408431249998</v>
      </c>
      <c r="X3451">
        <f>ROUND(Table58[[#This Row],[AVGGIFT]],1)</f>
        <v>13</v>
      </c>
    </row>
    <row r="3452" spans="1:24" x14ac:dyDescent="0.35">
      <c r="A3452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  <c r="N3452">
        <f>VLOOKUP(Table58[[#This Row],[CONTROLN]],vlookup_table[],2,FALSE)</f>
        <v>0</v>
      </c>
      <c r="O3452">
        <f>VLOOKUP(Table58[[#This Row],[CONTROLN]],vlookup_table[],4,FALSE)</f>
        <v>2410</v>
      </c>
      <c r="P3452" t="str">
        <f>VLOOKUP(Table58[[#This Row],[CONTROLN]],vlookup_table[],5,FALSE)</f>
        <v>S1</v>
      </c>
      <c r="Q3452">
        <f>VLOOKUP(Table58[[#This Row],[CONTROLN]],vlookup_table[],7,FALSE)</f>
        <v>20</v>
      </c>
      <c r="R3452">
        <f t="shared" si="159"/>
        <v>72</v>
      </c>
      <c r="S34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2" t="str">
        <f>IF(Table58[[#This Row],[GENDER]]="M","Hombre","Mujer")</f>
        <v>Mujer</v>
      </c>
      <c r="U3452" t="str">
        <f>_xlfn.CONCAT(Table58[[#This Row],[STATE]]," ", Table58[[#This Row],[DOMAIN]])</f>
        <v>IL S1</v>
      </c>
      <c r="V3452" s="2">
        <f t="shared" ca="1" si="160"/>
        <v>45915</v>
      </c>
      <c r="W3452" s="3">
        <f t="shared" ca="1" si="161"/>
        <v>45915.408431249998</v>
      </c>
      <c r="X3452">
        <f>ROUND(Table58[[#This Row],[AVGGIFT]],1)</f>
        <v>12.5</v>
      </c>
    </row>
    <row r="3453" spans="1:24" x14ac:dyDescent="0.35">
      <c r="A3453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  <c r="N3453">
        <f>VLOOKUP(Table58[[#This Row],[CONTROLN]],vlookup_table[],2,FALSE)</f>
        <v>0</v>
      </c>
      <c r="O3453">
        <f>VLOOKUP(Table58[[#This Row],[CONTROLN]],vlookup_table[],4,FALSE)</f>
        <v>2812</v>
      </c>
      <c r="P3453" t="str">
        <f>VLOOKUP(Table58[[#This Row],[CONTROLN]],vlookup_table[],5,FALSE)</f>
        <v>C1</v>
      </c>
      <c r="Q3453">
        <f>VLOOKUP(Table58[[#This Row],[CONTROLN]],vlookup_table[],7,FALSE)</f>
        <v>2</v>
      </c>
      <c r="R3453">
        <f t="shared" si="159"/>
        <v>68</v>
      </c>
      <c r="S34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53" t="str">
        <f>IF(Table58[[#This Row],[GENDER]]="M","Hombre","Mujer")</f>
        <v>Mujer</v>
      </c>
      <c r="U3453" t="str">
        <f>_xlfn.CONCAT(Table58[[#This Row],[STATE]]," ", Table58[[#This Row],[DOMAIN]])</f>
        <v>IN C1</v>
      </c>
      <c r="V3453" s="2">
        <f t="shared" ca="1" si="160"/>
        <v>45915</v>
      </c>
      <c r="W3453" s="3">
        <f t="shared" ca="1" si="161"/>
        <v>45915.408431249998</v>
      </c>
      <c r="X3453">
        <f>ROUND(Table58[[#This Row],[AVGGIFT]],1)</f>
        <v>3.2</v>
      </c>
    </row>
    <row r="3454" spans="1:24" x14ac:dyDescent="0.35">
      <c r="A3454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  <c r="N3454">
        <f>VLOOKUP(Table58[[#This Row],[CONTROLN]],vlookup_table[],2,FALSE)</f>
        <v>28</v>
      </c>
      <c r="O3454">
        <f>VLOOKUP(Table58[[#This Row],[CONTROLN]],vlookup_table[],4,FALSE)</f>
        <v>4001</v>
      </c>
      <c r="P3454" t="str">
        <f>VLOOKUP(Table58[[#This Row],[CONTROLN]],vlookup_table[],5,FALSE)</f>
        <v>S3</v>
      </c>
      <c r="Q3454">
        <f>VLOOKUP(Table58[[#This Row],[CONTROLN]],vlookup_table[],7,FALSE)</f>
        <v>23</v>
      </c>
      <c r="R3454">
        <f t="shared" si="159"/>
        <v>57</v>
      </c>
      <c r="S34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4" t="str">
        <f>IF(Table58[[#This Row],[GENDER]]="M","Hombre","Mujer")</f>
        <v>Mujer</v>
      </c>
      <c r="U3454" t="str">
        <f>_xlfn.CONCAT(Table58[[#This Row],[STATE]]," ", Table58[[#This Row],[DOMAIN]])</f>
        <v>CA S3</v>
      </c>
      <c r="V3454" s="2">
        <f t="shared" ca="1" si="160"/>
        <v>45915</v>
      </c>
      <c r="W3454" s="3">
        <f t="shared" ca="1" si="161"/>
        <v>45915.408431249998</v>
      </c>
      <c r="X3454">
        <f>ROUND(Table58[[#This Row],[AVGGIFT]],1)</f>
        <v>21</v>
      </c>
    </row>
    <row r="3455" spans="1:24" x14ac:dyDescent="0.35">
      <c r="A3455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  <c r="N3455">
        <f>VLOOKUP(Table58[[#This Row],[CONTROLN]],vlookup_table[],2,FALSE)</f>
        <v>0</v>
      </c>
      <c r="O3455">
        <f>VLOOKUP(Table58[[#This Row],[CONTROLN]],vlookup_table[],4,FALSE)</f>
        <v>2301</v>
      </c>
      <c r="P3455" t="str">
        <f>VLOOKUP(Table58[[#This Row],[CONTROLN]],vlookup_table[],5,FALSE)</f>
        <v>C2</v>
      </c>
      <c r="Q3455">
        <f>VLOOKUP(Table58[[#This Row],[CONTROLN]],vlookup_table[],7,FALSE)</f>
        <v>10</v>
      </c>
      <c r="R3455">
        <f t="shared" si="159"/>
        <v>74</v>
      </c>
      <c r="S34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55" t="str">
        <f>IF(Table58[[#This Row],[GENDER]]="M","Hombre","Mujer")</f>
        <v>Mujer</v>
      </c>
      <c r="U3455" t="str">
        <f>_xlfn.CONCAT(Table58[[#This Row],[STATE]]," ", Table58[[#This Row],[DOMAIN]])</f>
        <v>CA C2</v>
      </c>
      <c r="V3455" s="2">
        <f t="shared" ca="1" si="160"/>
        <v>45915</v>
      </c>
      <c r="W3455" s="3">
        <f t="shared" ca="1" si="161"/>
        <v>45915.408431249998</v>
      </c>
      <c r="X3455">
        <f>ROUND(Table58[[#This Row],[AVGGIFT]],1)</f>
        <v>6.9</v>
      </c>
    </row>
    <row r="3456" spans="1:24" x14ac:dyDescent="0.35">
      <c r="A3456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  <c r="N3456">
        <f>VLOOKUP(Table58[[#This Row],[CONTROLN]],vlookup_table[],2,FALSE)</f>
        <v>1</v>
      </c>
      <c r="O3456">
        <f>VLOOKUP(Table58[[#This Row],[CONTROLN]],vlookup_table[],4,FALSE)</f>
        <v>5706</v>
      </c>
      <c r="P3456" t="str">
        <f>VLOOKUP(Table58[[#This Row],[CONTROLN]],vlookup_table[],5,FALSE)</f>
        <v>R3</v>
      </c>
      <c r="Q3456">
        <f>VLOOKUP(Table58[[#This Row],[CONTROLN]],vlookup_table[],7,FALSE)</f>
        <v>15</v>
      </c>
      <c r="R3456">
        <f t="shared" si="159"/>
        <v>40</v>
      </c>
      <c r="S34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56" t="str">
        <f>IF(Table58[[#This Row],[GENDER]]="M","Hombre","Mujer")</f>
        <v>Hombre</v>
      </c>
      <c r="U3456" t="str">
        <f>_xlfn.CONCAT(Table58[[#This Row],[STATE]]," ", Table58[[#This Row],[DOMAIN]])</f>
        <v>MI R3</v>
      </c>
      <c r="V3456" s="2">
        <f t="shared" ca="1" si="160"/>
        <v>45915</v>
      </c>
      <c r="W3456" s="3">
        <f t="shared" ca="1" si="161"/>
        <v>45915.408431249998</v>
      </c>
      <c r="X3456">
        <f>ROUND(Table58[[#This Row],[AVGGIFT]],1)</f>
        <v>13</v>
      </c>
    </row>
    <row r="3457" spans="1:24" x14ac:dyDescent="0.35">
      <c r="A3457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  <c r="N3457">
        <f>VLOOKUP(Table58[[#This Row],[CONTROLN]],vlookup_table[],2,FALSE)</f>
        <v>1002</v>
      </c>
      <c r="O3457">
        <f>VLOOKUP(Table58[[#This Row],[CONTROLN]],vlookup_table[],4,FALSE)</f>
        <v>2408</v>
      </c>
      <c r="P3457" t="str">
        <f>VLOOKUP(Table58[[#This Row],[CONTROLN]],vlookup_table[],5,FALSE)</f>
        <v>S2</v>
      </c>
      <c r="Q3457">
        <f>VLOOKUP(Table58[[#This Row],[CONTROLN]],vlookup_table[],7,FALSE)</f>
        <v>8</v>
      </c>
      <c r="R3457">
        <f t="shared" si="159"/>
        <v>72</v>
      </c>
      <c r="S34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7" t="str">
        <f>IF(Table58[[#This Row],[GENDER]]="M","Hombre","Mujer")</f>
        <v>Hombre</v>
      </c>
      <c r="U3457" t="str">
        <f>_xlfn.CONCAT(Table58[[#This Row],[STATE]]," ", Table58[[#This Row],[DOMAIN]])</f>
        <v>TX S2</v>
      </c>
      <c r="V3457" s="2">
        <f t="shared" ca="1" si="160"/>
        <v>45915</v>
      </c>
      <c r="W3457" s="3">
        <f t="shared" ca="1" si="161"/>
        <v>45915.408431249998</v>
      </c>
      <c r="X3457">
        <f>ROUND(Table58[[#This Row],[AVGGIFT]],1)</f>
        <v>7.5</v>
      </c>
    </row>
    <row r="3458" spans="1:24" x14ac:dyDescent="0.35">
      <c r="A3458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  <c r="N3458">
        <f>VLOOKUP(Table58[[#This Row],[CONTROLN]],vlookup_table[],2,FALSE)</f>
        <v>2</v>
      </c>
      <c r="O3458">
        <f>VLOOKUP(Table58[[#This Row],[CONTROLN]],vlookup_table[],4,FALSE)</f>
        <v>1203</v>
      </c>
      <c r="P3458" t="str">
        <f>VLOOKUP(Table58[[#This Row],[CONTROLN]],vlookup_table[],5,FALSE)</f>
        <v>T2</v>
      </c>
      <c r="Q3458">
        <f>VLOOKUP(Table58[[#This Row],[CONTROLN]],vlookup_table[],7,FALSE)</f>
        <v>10</v>
      </c>
      <c r="R3458">
        <f t="shared" ref="R3458:R3521" si="162">IF(OR(O3458="",O3458=0),"",(1997-(1900+INT(O3458/100)))-IF(MOD(O3458,100)&gt;6,1,0))</f>
        <v>85</v>
      </c>
      <c r="S34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58" t="str">
        <f>IF(Table58[[#This Row],[GENDER]]="M","Hombre","Mujer")</f>
        <v>Mujer</v>
      </c>
      <c r="U3458" t="str">
        <f>_xlfn.CONCAT(Table58[[#This Row],[STATE]]," ", Table58[[#This Row],[DOMAIN]])</f>
        <v>CA T2</v>
      </c>
      <c r="V3458" s="2">
        <f t="shared" ref="V3458:V3521" ca="1" si="163">TODAY()</f>
        <v>45915</v>
      </c>
      <c r="W3458" s="3">
        <f t="shared" ref="W3458:W3521" ca="1" si="164">NOW()</f>
        <v>45915.408431249998</v>
      </c>
      <c r="X3458">
        <f>ROUND(Table58[[#This Row],[AVGGIFT]],1)</f>
        <v>9.4</v>
      </c>
    </row>
    <row r="3459" spans="1:24" x14ac:dyDescent="0.35">
      <c r="A3459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  <c r="N3459">
        <f>VLOOKUP(Table58[[#This Row],[CONTROLN]],vlookup_table[],2,FALSE)</f>
        <v>0</v>
      </c>
      <c r="O3459">
        <f>VLOOKUP(Table58[[#This Row],[CONTROLN]],vlookup_table[],4,FALSE)</f>
        <v>1009</v>
      </c>
      <c r="P3459" t="str">
        <f>VLOOKUP(Table58[[#This Row],[CONTROLN]],vlookup_table[],5,FALSE)</f>
        <v>S3</v>
      </c>
      <c r="Q3459">
        <f>VLOOKUP(Table58[[#This Row],[CONTROLN]],vlookup_table[],7,FALSE)</f>
        <v>10</v>
      </c>
      <c r="R3459">
        <f t="shared" si="162"/>
        <v>86</v>
      </c>
      <c r="S34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59" t="str">
        <f>IF(Table58[[#This Row],[GENDER]]="M","Hombre","Mujer")</f>
        <v>Mujer</v>
      </c>
      <c r="U3459" t="str">
        <f>_xlfn.CONCAT(Table58[[#This Row],[STATE]]," ", Table58[[#This Row],[DOMAIN]])</f>
        <v>WA S3</v>
      </c>
      <c r="V3459" s="2">
        <f t="shared" ca="1" si="163"/>
        <v>45915</v>
      </c>
      <c r="W3459" s="3">
        <f t="shared" ca="1" si="164"/>
        <v>45915.408431249998</v>
      </c>
      <c r="X3459">
        <f>ROUND(Table58[[#This Row],[AVGGIFT]],1)</f>
        <v>8.8000000000000007</v>
      </c>
    </row>
    <row r="3460" spans="1:24" x14ac:dyDescent="0.35">
      <c r="A3460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  <c r="N3460">
        <f>VLOOKUP(Table58[[#This Row],[CONTROLN]],vlookup_table[],2,FALSE)</f>
        <v>28</v>
      </c>
      <c r="O3460">
        <f>VLOOKUP(Table58[[#This Row],[CONTROLN]],vlookup_table[],4,FALSE)</f>
        <v>2606</v>
      </c>
      <c r="P3460" t="str">
        <f>VLOOKUP(Table58[[#This Row],[CONTROLN]],vlookup_table[],5,FALSE)</f>
        <v>S1</v>
      </c>
      <c r="Q3460">
        <f>VLOOKUP(Table58[[#This Row],[CONTROLN]],vlookup_table[],7,FALSE)</f>
        <v>10</v>
      </c>
      <c r="R3460">
        <f t="shared" si="162"/>
        <v>71</v>
      </c>
      <c r="S34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60" t="str">
        <f>IF(Table58[[#This Row],[GENDER]]="M","Hombre","Mujer")</f>
        <v>Mujer</v>
      </c>
      <c r="U3460" t="str">
        <f>_xlfn.CONCAT(Table58[[#This Row],[STATE]]," ", Table58[[#This Row],[DOMAIN]])</f>
        <v>WA S1</v>
      </c>
      <c r="V3460" s="2">
        <f t="shared" ca="1" si="163"/>
        <v>45915</v>
      </c>
      <c r="W3460" s="3">
        <f t="shared" ca="1" si="164"/>
        <v>45915.408431249998</v>
      </c>
      <c r="X3460">
        <f>ROUND(Table58[[#This Row],[AVGGIFT]],1)</f>
        <v>20.9</v>
      </c>
    </row>
    <row r="3461" spans="1:24" x14ac:dyDescent="0.35">
      <c r="A346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  <c r="N3461">
        <f>VLOOKUP(Table58[[#This Row],[CONTROLN]],vlookup_table[],2,FALSE)</f>
        <v>0</v>
      </c>
      <c r="O3461">
        <f>VLOOKUP(Table58[[#This Row],[CONTROLN]],vlookup_table[],4,FALSE)</f>
        <v>0</v>
      </c>
      <c r="P3461" t="str">
        <f>VLOOKUP(Table58[[#This Row],[CONTROLN]],vlookup_table[],5,FALSE)</f>
        <v>S2</v>
      </c>
      <c r="Q3461">
        <f>VLOOKUP(Table58[[#This Row],[CONTROLN]],vlookup_table[],7,FALSE)</f>
        <v>10</v>
      </c>
      <c r="R3461" t="str">
        <f t="shared" si="162"/>
        <v/>
      </c>
      <c r="S34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61" t="str">
        <f>IF(Table58[[#This Row],[GENDER]]="M","Hombre","Mujer")</f>
        <v>Mujer</v>
      </c>
      <c r="U3461" t="str">
        <f>_xlfn.CONCAT(Table58[[#This Row],[STATE]]," ", Table58[[#This Row],[DOMAIN]])</f>
        <v>WI S2</v>
      </c>
      <c r="V3461" s="2">
        <f t="shared" ca="1" si="163"/>
        <v>45915</v>
      </c>
      <c r="W3461" s="3">
        <f t="shared" ca="1" si="164"/>
        <v>45915.408431249998</v>
      </c>
      <c r="X3461">
        <f>ROUND(Table58[[#This Row],[AVGGIFT]],1)</f>
        <v>8.8000000000000007</v>
      </c>
    </row>
    <row r="3462" spans="1:24" x14ac:dyDescent="0.35">
      <c r="A3462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  <c r="N3462">
        <f>VLOOKUP(Table58[[#This Row],[CONTROLN]],vlookup_table[],2,FALSE)</f>
        <v>1</v>
      </c>
      <c r="O3462">
        <f>VLOOKUP(Table58[[#This Row],[CONTROLN]],vlookup_table[],4,FALSE)</f>
        <v>3401</v>
      </c>
      <c r="P3462" t="str">
        <f>VLOOKUP(Table58[[#This Row],[CONTROLN]],vlookup_table[],5,FALSE)</f>
        <v>U1</v>
      </c>
      <c r="Q3462">
        <f>VLOOKUP(Table58[[#This Row],[CONTROLN]],vlookup_table[],7,FALSE)</f>
        <v>40</v>
      </c>
      <c r="R3462">
        <f t="shared" si="162"/>
        <v>63</v>
      </c>
      <c r="S34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62" t="str">
        <f>IF(Table58[[#This Row],[GENDER]]="M","Hombre","Mujer")</f>
        <v>Hombre</v>
      </c>
      <c r="U3462" t="str">
        <f>_xlfn.CONCAT(Table58[[#This Row],[STATE]]," ", Table58[[#This Row],[DOMAIN]])</f>
        <v>CA U1</v>
      </c>
      <c r="V3462" s="2">
        <f t="shared" ca="1" si="163"/>
        <v>45915</v>
      </c>
      <c r="W3462" s="3">
        <f t="shared" ca="1" si="164"/>
        <v>45915.408431249998</v>
      </c>
      <c r="X3462">
        <f>ROUND(Table58[[#This Row],[AVGGIFT]],1)</f>
        <v>28.8</v>
      </c>
    </row>
    <row r="3463" spans="1:24" x14ac:dyDescent="0.35">
      <c r="A3463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  <c r="N3463">
        <f>VLOOKUP(Table58[[#This Row],[CONTROLN]],vlookup_table[],2,FALSE)</f>
        <v>2</v>
      </c>
      <c r="O3463">
        <f>VLOOKUP(Table58[[#This Row],[CONTROLN]],vlookup_table[],4,FALSE)</f>
        <v>1807</v>
      </c>
      <c r="P3463" t="str">
        <f>VLOOKUP(Table58[[#This Row],[CONTROLN]],vlookup_table[],5,FALSE)</f>
        <v>U2</v>
      </c>
      <c r="Q3463">
        <f>VLOOKUP(Table58[[#This Row],[CONTROLN]],vlookup_table[],7,FALSE)</f>
        <v>10</v>
      </c>
      <c r="R3463">
        <f t="shared" si="162"/>
        <v>78</v>
      </c>
      <c r="S34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63" t="str">
        <f>IF(Table58[[#This Row],[GENDER]]="M","Hombre","Mujer")</f>
        <v>Mujer</v>
      </c>
      <c r="U3463" t="str">
        <f>_xlfn.CONCAT(Table58[[#This Row],[STATE]]," ", Table58[[#This Row],[DOMAIN]])</f>
        <v>IL U2</v>
      </c>
      <c r="V3463" s="2">
        <f t="shared" ca="1" si="163"/>
        <v>45915</v>
      </c>
      <c r="W3463" s="3">
        <f t="shared" ca="1" si="164"/>
        <v>45915.408431249998</v>
      </c>
      <c r="X3463">
        <f>ROUND(Table58[[#This Row],[AVGGIFT]],1)</f>
        <v>4.5999999999999996</v>
      </c>
    </row>
    <row r="3464" spans="1:24" x14ac:dyDescent="0.35">
      <c r="A3464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  <c r="N3464">
        <f>VLOOKUP(Table58[[#This Row],[CONTROLN]],vlookup_table[],2,FALSE)</f>
        <v>0</v>
      </c>
      <c r="O3464">
        <f>VLOOKUP(Table58[[#This Row],[CONTROLN]],vlookup_table[],4,FALSE)</f>
        <v>5302</v>
      </c>
      <c r="P3464" t="str">
        <f>VLOOKUP(Table58[[#This Row],[CONTROLN]],vlookup_table[],5,FALSE)</f>
        <v>C1</v>
      </c>
      <c r="Q3464">
        <f>VLOOKUP(Table58[[#This Row],[CONTROLN]],vlookup_table[],7,FALSE)</f>
        <v>11</v>
      </c>
      <c r="R3464">
        <f t="shared" si="162"/>
        <v>44</v>
      </c>
      <c r="S34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64" t="str">
        <f>IF(Table58[[#This Row],[GENDER]]="M","Hombre","Mujer")</f>
        <v>Mujer</v>
      </c>
      <c r="U3464" t="str">
        <f>_xlfn.CONCAT(Table58[[#This Row],[STATE]]," ", Table58[[#This Row],[DOMAIN]])</f>
        <v>FL C1</v>
      </c>
      <c r="V3464" s="2">
        <f t="shared" ca="1" si="163"/>
        <v>45915</v>
      </c>
      <c r="W3464" s="3">
        <f t="shared" ca="1" si="164"/>
        <v>45915.408431249998</v>
      </c>
      <c r="X3464">
        <f>ROUND(Table58[[#This Row],[AVGGIFT]],1)</f>
        <v>7.2</v>
      </c>
    </row>
    <row r="3465" spans="1:24" x14ac:dyDescent="0.35">
      <c r="A3465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  <c r="N3465">
        <f>VLOOKUP(Table58[[#This Row],[CONTROLN]],vlookup_table[],2,FALSE)</f>
        <v>1</v>
      </c>
      <c r="O3465">
        <f>VLOOKUP(Table58[[#This Row],[CONTROLN]],vlookup_table[],4,FALSE)</f>
        <v>3201</v>
      </c>
      <c r="P3465" t="str">
        <f>VLOOKUP(Table58[[#This Row],[CONTROLN]],vlookup_table[],5,FALSE)</f>
        <v>S1</v>
      </c>
      <c r="Q3465">
        <f>VLOOKUP(Table58[[#This Row],[CONTROLN]],vlookup_table[],7,FALSE)</f>
        <v>15</v>
      </c>
      <c r="R3465">
        <f t="shared" si="162"/>
        <v>65</v>
      </c>
      <c r="S34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65" t="str">
        <f>IF(Table58[[#This Row],[GENDER]]="M","Hombre","Mujer")</f>
        <v>Mujer</v>
      </c>
      <c r="U3465" t="str">
        <f>_xlfn.CONCAT(Table58[[#This Row],[STATE]]," ", Table58[[#This Row],[DOMAIN]])</f>
        <v>CA S1</v>
      </c>
      <c r="V3465" s="2">
        <f t="shared" ca="1" si="163"/>
        <v>45915</v>
      </c>
      <c r="W3465" s="3">
        <f t="shared" ca="1" si="164"/>
        <v>45915.408431249998</v>
      </c>
      <c r="X3465">
        <f>ROUND(Table58[[#This Row],[AVGGIFT]],1)</f>
        <v>9.9</v>
      </c>
    </row>
    <row r="3466" spans="1:24" x14ac:dyDescent="0.35">
      <c r="A3466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  <c r="N3466">
        <f>VLOOKUP(Table58[[#This Row],[CONTROLN]],vlookup_table[],2,FALSE)</f>
        <v>1002</v>
      </c>
      <c r="O3466">
        <f>VLOOKUP(Table58[[#This Row],[CONTROLN]],vlookup_table[],4,FALSE)</f>
        <v>3407</v>
      </c>
      <c r="P3466" t="str">
        <f>VLOOKUP(Table58[[#This Row],[CONTROLN]],vlookup_table[],5,FALSE)</f>
        <v>C1</v>
      </c>
      <c r="Q3466">
        <f>VLOOKUP(Table58[[#This Row],[CONTROLN]],vlookup_table[],7,FALSE)</f>
        <v>8</v>
      </c>
      <c r="R3466">
        <f t="shared" si="162"/>
        <v>62</v>
      </c>
      <c r="S34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66" t="str">
        <f>IF(Table58[[#This Row],[GENDER]]="M","Hombre","Mujer")</f>
        <v>Hombre</v>
      </c>
      <c r="U3466" t="str">
        <f>_xlfn.CONCAT(Table58[[#This Row],[STATE]]," ", Table58[[#This Row],[DOMAIN]])</f>
        <v>OR C1</v>
      </c>
      <c r="V3466" s="2">
        <f t="shared" ca="1" si="163"/>
        <v>45915</v>
      </c>
      <c r="W3466" s="3">
        <f t="shared" ca="1" si="164"/>
        <v>45915.408431249998</v>
      </c>
      <c r="X3466">
        <f>ROUND(Table58[[#This Row],[AVGGIFT]],1)</f>
        <v>8.8000000000000007</v>
      </c>
    </row>
    <row r="3467" spans="1:24" x14ac:dyDescent="0.35">
      <c r="A3467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  <c r="N3467">
        <f>VLOOKUP(Table58[[#This Row],[CONTROLN]],vlookup_table[],2,FALSE)</f>
        <v>2</v>
      </c>
      <c r="O3467">
        <f>VLOOKUP(Table58[[#This Row],[CONTROLN]],vlookup_table[],4,FALSE)</f>
        <v>0</v>
      </c>
      <c r="P3467" t="str">
        <f>VLOOKUP(Table58[[#This Row],[CONTROLN]],vlookup_table[],5,FALSE)</f>
        <v>R3</v>
      </c>
      <c r="Q3467">
        <f>VLOOKUP(Table58[[#This Row],[CONTROLN]],vlookup_table[],7,FALSE)</f>
        <v>23</v>
      </c>
      <c r="R3467" t="str">
        <f t="shared" si="162"/>
        <v/>
      </c>
      <c r="S34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67" t="str">
        <f>IF(Table58[[#This Row],[GENDER]]="M","Hombre","Mujer")</f>
        <v>Hombre</v>
      </c>
      <c r="U3467" t="str">
        <f>_xlfn.CONCAT(Table58[[#This Row],[STATE]]," ", Table58[[#This Row],[DOMAIN]])</f>
        <v>TX R3</v>
      </c>
      <c r="V3467" s="2">
        <f t="shared" ca="1" si="163"/>
        <v>45915</v>
      </c>
      <c r="W3467" s="3">
        <f t="shared" ca="1" si="164"/>
        <v>45915.408431249998</v>
      </c>
      <c r="X3467">
        <f>ROUND(Table58[[#This Row],[AVGGIFT]],1)</f>
        <v>17</v>
      </c>
    </row>
    <row r="3468" spans="1:24" x14ac:dyDescent="0.35">
      <c r="A3468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  <c r="N3468">
        <f>VLOOKUP(Table58[[#This Row],[CONTROLN]],vlookup_table[],2,FALSE)</f>
        <v>0</v>
      </c>
      <c r="O3468">
        <f>VLOOKUP(Table58[[#This Row],[CONTROLN]],vlookup_table[],4,FALSE)</f>
        <v>3101</v>
      </c>
      <c r="P3468" t="str">
        <f>VLOOKUP(Table58[[#This Row],[CONTROLN]],vlookup_table[],5,FALSE)</f>
        <v>R2</v>
      </c>
      <c r="Q3468">
        <f>VLOOKUP(Table58[[#This Row],[CONTROLN]],vlookup_table[],7,FALSE)</f>
        <v>15</v>
      </c>
      <c r="R3468">
        <f t="shared" si="162"/>
        <v>66</v>
      </c>
      <c r="S34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68" t="str">
        <f>IF(Table58[[#This Row],[GENDER]]="M","Hombre","Mujer")</f>
        <v>Mujer</v>
      </c>
      <c r="U3468" t="str">
        <f>_xlfn.CONCAT(Table58[[#This Row],[STATE]]," ", Table58[[#This Row],[DOMAIN]])</f>
        <v>WI R2</v>
      </c>
      <c r="V3468" s="2">
        <f t="shared" ca="1" si="163"/>
        <v>45915</v>
      </c>
      <c r="W3468" s="3">
        <f t="shared" ca="1" si="164"/>
        <v>45915.408431249998</v>
      </c>
      <c r="X3468">
        <f>ROUND(Table58[[#This Row],[AVGGIFT]],1)</f>
        <v>7.5</v>
      </c>
    </row>
    <row r="3469" spans="1:24" x14ac:dyDescent="0.35">
      <c r="A3469">
        <v>131468</v>
      </c>
      <c r="B3469" t="s">
        <v>49</v>
      </c>
      <c r="C3469" t="s">
        <v>109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  <c r="N3469">
        <f>VLOOKUP(Table58[[#This Row],[CONTROLN]],vlookup_table[],2,FALSE)</f>
        <v>1</v>
      </c>
      <c r="O3469">
        <f>VLOOKUP(Table58[[#This Row],[CONTROLN]],vlookup_table[],4,FALSE)</f>
        <v>807</v>
      </c>
      <c r="P3469" t="str">
        <f>VLOOKUP(Table58[[#This Row],[CONTROLN]],vlookup_table[],5,FALSE)</f>
        <v>S2</v>
      </c>
      <c r="Q3469">
        <f>VLOOKUP(Table58[[#This Row],[CONTROLN]],vlookup_table[],7,FALSE)</f>
        <v>8</v>
      </c>
      <c r="R3469">
        <f t="shared" si="162"/>
        <v>88</v>
      </c>
      <c r="S34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69" t="str">
        <f>IF(Table58[[#This Row],[GENDER]]="M","Hombre","Mujer")</f>
        <v>Mujer</v>
      </c>
      <c r="U3469" t="str">
        <f>_xlfn.CONCAT(Table58[[#This Row],[STATE]]," ", Table58[[#This Row],[DOMAIN]])</f>
        <v>CO S2</v>
      </c>
      <c r="V3469" s="2">
        <f t="shared" ca="1" si="163"/>
        <v>45915</v>
      </c>
      <c r="W3469" s="3">
        <f t="shared" ca="1" si="164"/>
        <v>45915.408431249998</v>
      </c>
      <c r="X3469">
        <f>ROUND(Table58[[#This Row],[AVGGIFT]],1)</f>
        <v>7.4</v>
      </c>
    </row>
    <row r="3470" spans="1:24" x14ac:dyDescent="0.35">
      <c r="A3470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  <c r="N3470">
        <f>VLOOKUP(Table58[[#This Row],[CONTROLN]],vlookup_table[],2,FALSE)</f>
        <v>28</v>
      </c>
      <c r="O3470">
        <f>VLOOKUP(Table58[[#This Row],[CONTROLN]],vlookup_table[],4,FALSE)</f>
        <v>1301</v>
      </c>
      <c r="P3470" t="str">
        <f>VLOOKUP(Table58[[#This Row],[CONTROLN]],vlookup_table[],5,FALSE)</f>
        <v>C1</v>
      </c>
      <c r="Q3470">
        <f>VLOOKUP(Table58[[#This Row],[CONTROLN]],vlookup_table[],7,FALSE)</f>
        <v>4</v>
      </c>
      <c r="R3470">
        <f t="shared" si="162"/>
        <v>84</v>
      </c>
      <c r="S34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70" t="str">
        <f>IF(Table58[[#This Row],[GENDER]]="M","Hombre","Mujer")</f>
        <v>Mujer</v>
      </c>
      <c r="U3470" t="str">
        <f>_xlfn.CONCAT(Table58[[#This Row],[STATE]]," ", Table58[[#This Row],[DOMAIN]])</f>
        <v>TX C1</v>
      </c>
      <c r="V3470" s="2">
        <f t="shared" ca="1" si="163"/>
        <v>45915</v>
      </c>
      <c r="W3470" s="3">
        <f t="shared" ca="1" si="164"/>
        <v>45915.408431249998</v>
      </c>
      <c r="X3470">
        <f>ROUND(Table58[[#This Row],[AVGGIFT]],1)</f>
        <v>3.7</v>
      </c>
    </row>
    <row r="3471" spans="1:24" x14ac:dyDescent="0.35">
      <c r="A3471">
        <v>21133</v>
      </c>
      <c r="B3471" t="s">
        <v>18</v>
      </c>
      <c r="C3471" t="s">
        <v>17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  <c r="N3471">
        <f>VLOOKUP(Table58[[#This Row],[CONTROLN]],vlookup_table[],2,FALSE)</f>
        <v>0</v>
      </c>
      <c r="O3471">
        <f>VLOOKUP(Table58[[#This Row],[CONTROLN]],vlookup_table[],4,FALSE)</f>
        <v>0</v>
      </c>
      <c r="P3471" t="str">
        <f>VLOOKUP(Table58[[#This Row],[CONTROLN]],vlookup_table[],5,FALSE)</f>
        <v>R2</v>
      </c>
      <c r="Q3471">
        <f>VLOOKUP(Table58[[#This Row],[CONTROLN]],vlookup_table[],7,FALSE)</f>
        <v>13</v>
      </c>
      <c r="R3471" t="str">
        <f t="shared" si="162"/>
        <v/>
      </c>
      <c r="S34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71" t="str">
        <f>IF(Table58[[#This Row],[GENDER]]="M","Hombre","Mujer")</f>
        <v>Mujer</v>
      </c>
      <c r="U3471" t="str">
        <f>_xlfn.CONCAT(Table58[[#This Row],[STATE]]," ", Table58[[#This Row],[DOMAIN]])</f>
        <v>NC R2</v>
      </c>
      <c r="V3471" s="2">
        <f t="shared" ca="1" si="163"/>
        <v>45915</v>
      </c>
      <c r="W3471" s="3">
        <f t="shared" ca="1" si="164"/>
        <v>45915.408431249998</v>
      </c>
      <c r="X3471">
        <f>ROUND(Table58[[#This Row],[AVGGIFT]],1)</f>
        <v>7</v>
      </c>
    </row>
    <row r="3472" spans="1:24" x14ac:dyDescent="0.35">
      <c r="A3472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  <c r="N3472">
        <f>VLOOKUP(Table58[[#This Row],[CONTROLN]],vlookup_table[],2,FALSE)</f>
        <v>0</v>
      </c>
      <c r="O3472">
        <f>VLOOKUP(Table58[[#This Row],[CONTROLN]],vlookup_table[],4,FALSE)</f>
        <v>0</v>
      </c>
      <c r="P3472" t="str">
        <f>VLOOKUP(Table58[[#This Row],[CONTROLN]],vlookup_table[],5,FALSE)</f>
        <v>R1</v>
      </c>
      <c r="Q3472">
        <f>VLOOKUP(Table58[[#This Row],[CONTROLN]],vlookup_table[],7,FALSE)</f>
        <v>4</v>
      </c>
      <c r="R3472" t="str">
        <f t="shared" si="162"/>
        <v/>
      </c>
      <c r="S34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72" t="str">
        <f>IF(Table58[[#This Row],[GENDER]]="M","Hombre","Mujer")</f>
        <v>Mujer</v>
      </c>
      <c r="U3472" t="str">
        <f>_xlfn.CONCAT(Table58[[#This Row],[STATE]]," ", Table58[[#This Row],[DOMAIN]])</f>
        <v>SC R1</v>
      </c>
      <c r="V3472" s="2">
        <f t="shared" ca="1" si="163"/>
        <v>45915</v>
      </c>
      <c r="W3472" s="3">
        <f t="shared" ca="1" si="164"/>
        <v>45915.408431249998</v>
      </c>
      <c r="X3472">
        <f>ROUND(Table58[[#This Row],[AVGGIFT]],1)</f>
        <v>5</v>
      </c>
    </row>
    <row r="3473" spans="1:24" x14ac:dyDescent="0.35">
      <c r="A3473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  <c r="N3473">
        <f>VLOOKUP(Table58[[#This Row],[CONTROLN]],vlookup_table[],2,FALSE)</f>
        <v>0</v>
      </c>
      <c r="O3473">
        <f>VLOOKUP(Table58[[#This Row],[CONTROLN]],vlookup_table[],4,FALSE)</f>
        <v>0</v>
      </c>
      <c r="P3473" t="str">
        <f>VLOOKUP(Table58[[#This Row],[CONTROLN]],vlookup_table[],5,FALSE)</f>
        <v>T3</v>
      </c>
      <c r="Q3473">
        <f>VLOOKUP(Table58[[#This Row],[CONTROLN]],vlookup_table[],7,FALSE)</f>
        <v>5</v>
      </c>
      <c r="R3473" t="str">
        <f t="shared" si="162"/>
        <v/>
      </c>
      <c r="S34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73" t="str">
        <f>IF(Table58[[#This Row],[GENDER]]="M","Hombre","Mujer")</f>
        <v>Mujer</v>
      </c>
      <c r="U3473" t="str">
        <f>_xlfn.CONCAT(Table58[[#This Row],[STATE]]," ", Table58[[#This Row],[DOMAIN]])</f>
        <v>AL T3</v>
      </c>
      <c r="V3473" s="2">
        <f t="shared" ca="1" si="163"/>
        <v>45915</v>
      </c>
      <c r="W3473" s="3">
        <f t="shared" ca="1" si="164"/>
        <v>45915.408431249998</v>
      </c>
      <c r="X3473">
        <f>ROUND(Table58[[#This Row],[AVGGIFT]],1)</f>
        <v>4.8</v>
      </c>
    </row>
    <row r="3474" spans="1:24" x14ac:dyDescent="0.35">
      <c r="A3474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  <c r="N3474">
        <f>VLOOKUP(Table58[[#This Row],[CONTROLN]],vlookup_table[],2,FALSE)</f>
        <v>1</v>
      </c>
      <c r="O3474">
        <f>VLOOKUP(Table58[[#This Row],[CONTROLN]],vlookup_table[],4,FALSE)</f>
        <v>3402</v>
      </c>
      <c r="P3474" t="str">
        <f>VLOOKUP(Table58[[#This Row],[CONTROLN]],vlookup_table[],5,FALSE)</f>
        <v>C2</v>
      </c>
      <c r="Q3474">
        <f>VLOOKUP(Table58[[#This Row],[CONTROLN]],vlookup_table[],7,FALSE)</f>
        <v>15</v>
      </c>
      <c r="R3474">
        <f t="shared" si="162"/>
        <v>63</v>
      </c>
      <c r="S34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74" t="str">
        <f>IF(Table58[[#This Row],[GENDER]]="M","Hombre","Mujer")</f>
        <v>Hombre</v>
      </c>
      <c r="U3474" t="str">
        <f>_xlfn.CONCAT(Table58[[#This Row],[STATE]]," ", Table58[[#This Row],[DOMAIN]])</f>
        <v>CA C2</v>
      </c>
      <c r="V3474" s="2">
        <f t="shared" ca="1" si="163"/>
        <v>45915</v>
      </c>
      <c r="W3474" s="3">
        <f t="shared" ca="1" si="164"/>
        <v>45915.408431249998</v>
      </c>
      <c r="X3474">
        <f>ROUND(Table58[[#This Row],[AVGGIFT]],1)</f>
        <v>8.9</v>
      </c>
    </row>
    <row r="3475" spans="1:24" x14ac:dyDescent="0.35">
      <c r="A3475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  <c r="N3475">
        <f>VLOOKUP(Table58[[#This Row],[CONTROLN]],vlookup_table[],2,FALSE)</f>
        <v>1002</v>
      </c>
      <c r="O3475">
        <f>VLOOKUP(Table58[[#This Row],[CONTROLN]],vlookup_table[],4,FALSE)</f>
        <v>2001</v>
      </c>
      <c r="P3475" t="str">
        <f>VLOOKUP(Table58[[#This Row],[CONTROLN]],vlookup_table[],5,FALSE)</f>
        <v>C2</v>
      </c>
      <c r="Q3475">
        <f>VLOOKUP(Table58[[#This Row],[CONTROLN]],vlookup_table[],7,FALSE)</f>
        <v>5</v>
      </c>
      <c r="R3475">
        <f t="shared" si="162"/>
        <v>77</v>
      </c>
      <c r="S34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75" t="str">
        <f>IF(Table58[[#This Row],[GENDER]]="M","Hombre","Mujer")</f>
        <v>Hombre</v>
      </c>
      <c r="U3475" t="str">
        <f>_xlfn.CONCAT(Table58[[#This Row],[STATE]]," ", Table58[[#This Row],[DOMAIN]])</f>
        <v>OK C2</v>
      </c>
      <c r="V3475" s="2">
        <f t="shared" ca="1" si="163"/>
        <v>45915</v>
      </c>
      <c r="W3475" s="3">
        <f t="shared" ca="1" si="164"/>
        <v>45915.408431249998</v>
      </c>
      <c r="X3475">
        <f>ROUND(Table58[[#This Row],[AVGGIFT]],1)</f>
        <v>5.3</v>
      </c>
    </row>
    <row r="3476" spans="1:24" x14ac:dyDescent="0.35">
      <c r="A3476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  <c r="N3476">
        <f>VLOOKUP(Table58[[#This Row],[CONTROLN]],vlookup_table[],2,FALSE)</f>
        <v>2</v>
      </c>
      <c r="O3476">
        <f>VLOOKUP(Table58[[#This Row],[CONTROLN]],vlookup_table[],4,FALSE)</f>
        <v>3707</v>
      </c>
      <c r="P3476" t="str">
        <f>VLOOKUP(Table58[[#This Row],[CONTROLN]],vlookup_table[],5,FALSE)</f>
        <v>T2</v>
      </c>
      <c r="Q3476">
        <f>VLOOKUP(Table58[[#This Row],[CONTROLN]],vlookup_table[],7,FALSE)</f>
        <v>20</v>
      </c>
      <c r="R3476">
        <f t="shared" si="162"/>
        <v>59</v>
      </c>
      <c r="S34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76" t="str">
        <f>IF(Table58[[#This Row],[GENDER]]="M","Hombre","Mujer")</f>
        <v>Mujer</v>
      </c>
      <c r="U3476" t="str">
        <f>_xlfn.CONCAT(Table58[[#This Row],[STATE]]," ", Table58[[#This Row],[DOMAIN]])</f>
        <v>NV T2</v>
      </c>
      <c r="V3476" s="2">
        <f t="shared" ca="1" si="163"/>
        <v>45915</v>
      </c>
      <c r="W3476" s="3">
        <f t="shared" ca="1" si="164"/>
        <v>45915.408431249998</v>
      </c>
      <c r="X3476">
        <f>ROUND(Table58[[#This Row],[AVGGIFT]],1)</f>
        <v>12.7</v>
      </c>
    </row>
    <row r="3477" spans="1:24" x14ac:dyDescent="0.35">
      <c r="A3477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  <c r="N3477">
        <f>VLOOKUP(Table58[[#This Row],[CONTROLN]],vlookup_table[],2,FALSE)</f>
        <v>2</v>
      </c>
      <c r="O3477">
        <f>VLOOKUP(Table58[[#This Row],[CONTROLN]],vlookup_table[],4,FALSE)</f>
        <v>701</v>
      </c>
      <c r="P3477" t="str">
        <f>VLOOKUP(Table58[[#This Row],[CONTROLN]],vlookup_table[],5,FALSE)</f>
        <v>U1</v>
      </c>
      <c r="Q3477">
        <f>VLOOKUP(Table58[[#This Row],[CONTROLN]],vlookup_table[],7,FALSE)</f>
        <v>12</v>
      </c>
      <c r="R3477">
        <f t="shared" si="162"/>
        <v>90</v>
      </c>
      <c r="S34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77" t="str">
        <f>IF(Table58[[#This Row],[GENDER]]="M","Hombre","Mujer")</f>
        <v>Hombre</v>
      </c>
      <c r="U3477" t="str">
        <f>_xlfn.CONCAT(Table58[[#This Row],[STATE]]," ", Table58[[#This Row],[DOMAIN]])</f>
        <v>CA U1</v>
      </c>
      <c r="V3477" s="2">
        <f t="shared" ca="1" si="163"/>
        <v>45915</v>
      </c>
      <c r="W3477" s="3">
        <f t="shared" ca="1" si="164"/>
        <v>45915.408431249998</v>
      </c>
      <c r="X3477">
        <f>ROUND(Table58[[#This Row],[AVGGIFT]],1)</f>
        <v>9.8000000000000007</v>
      </c>
    </row>
    <row r="3478" spans="1:24" x14ac:dyDescent="0.35">
      <c r="A3478">
        <v>20401</v>
      </c>
      <c r="B3478" t="s">
        <v>18</v>
      </c>
      <c r="C3478" t="s">
        <v>17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  <c r="N3478">
        <f>VLOOKUP(Table58[[#This Row],[CONTROLN]],vlookup_table[],2,FALSE)</f>
        <v>0</v>
      </c>
      <c r="O3478">
        <f>VLOOKUP(Table58[[#This Row],[CONTROLN]],vlookup_table[],4,FALSE)</f>
        <v>3201</v>
      </c>
      <c r="P3478" t="str">
        <f>VLOOKUP(Table58[[#This Row],[CONTROLN]],vlookup_table[],5,FALSE)</f>
        <v>R3</v>
      </c>
      <c r="Q3478">
        <f>VLOOKUP(Table58[[#This Row],[CONTROLN]],vlookup_table[],7,FALSE)</f>
        <v>30</v>
      </c>
      <c r="R3478">
        <f t="shared" si="162"/>
        <v>65</v>
      </c>
      <c r="S34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78" t="str">
        <f>IF(Table58[[#This Row],[GENDER]]="M","Hombre","Mujer")</f>
        <v>Mujer</v>
      </c>
      <c r="U3478" t="str">
        <f>_xlfn.CONCAT(Table58[[#This Row],[STATE]]," ", Table58[[#This Row],[DOMAIN]])</f>
        <v>NC R3</v>
      </c>
      <c r="V3478" s="2">
        <f t="shared" ca="1" si="163"/>
        <v>45915</v>
      </c>
      <c r="W3478" s="3">
        <f t="shared" ca="1" si="164"/>
        <v>45915.408431249998</v>
      </c>
      <c r="X3478">
        <f>ROUND(Table58[[#This Row],[AVGGIFT]],1)</f>
        <v>16.2</v>
      </c>
    </row>
    <row r="3479" spans="1:24" x14ac:dyDescent="0.35">
      <c r="A3479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  <c r="N3479">
        <f>VLOOKUP(Table58[[#This Row],[CONTROLN]],vlookup_table[],2,FALSE)</f>
        <v>1</v>
      </c>
      <c r="O3479">
        <f>VLOOKUP(Table58[[#This Row],[CONTROLN]],vlookup_table[],4,FALSE)</f>
        <v>2907</v>
      </c>
      <c r="P3479" t="str">
        <f>VLOOKUP(Table58[[#This Row],[CONTROLN]],vlookup_table[],5,FALSE)</f>
        <v>R2</v>
      </c>
      <c r="Q3479">
        <f>VLOOKUP(Table58[[#This Row],[CONTROLN]],vlookup_table[],7,FALSE)</f>
        <v>12</v>
      </c>
      <c r="R3479">
        <f t="shared" si="162"/>
        <v>67</v>
      </c>
      <c r="S34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79" t="str">
        <f>IF(Table58[[#This Row],[GENDER]]="M","Hombre","Mujer")</f>
        <v>Hombre</v>
      </c>
      <c r="U3479" t="str">
        <f>_xlfn.CONCAT(Table58[[#This Row],[STATE]]," ", Table58[[#This Row],[DOMAIN]])</f>
        <v>MI R2</v>
      </c>
      <c r="V3479" s="2">
        <f t="shared" ca="1" si="163"/>
        <v>45915</v>
      </c>
      <c r="W3479" s="3">
        <f t="shared" ca="1" si="164"/>
        <v>45915.408431249998</v>
      </c>
      <c r="X3479">
        <f>ROUND(Table58[[#This Row],[AVGGIFT]],1)</f>
        <v>7.8</v>
      </c>
    </row>
    <row r="3480" spans="1:24" x14ac:dyDescent="0.35">
      <c r="A3480">
        <v>138443</v>
      </c>
      <c r="B3480" t="s">
        <v>56</v>
      </c>
      <c r="C3480" t="s">
        <v>17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  <c r="N3480">
        <f>VLOOKUP(Table58[[#This Row],[CONTROLN]],vlookup_table[],2,FALSE)</f>
        <v>0</v>
      </c>
      <c r="O3480">
        <f>VLOOKUP(Table58[[#This Row],[CONTROLN]],vlookup_table[],4,FALSE)</f>
        <v>5001</v>
      </c>
      <c r="P3480" t="str">
        <f>VLOOKUP(Table58[[#This Row],[CONTROLN]],vlookup_table[],5,FALSE)</f>
        <v/>
      </c>
      <c r="Q3480">
        <f>VLOOKUP(Table58[[#This Row],[CONTROLN]],vlookup_table[],7,FALSE)</f>
        <v>15</v>
      </c>
      <c r="R3480">
        <f t="shared" si="162"/>
        <v>47</v>
      </c>
      <c r="S348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480" t="str">
        <f>IF(Table58[[#This Row],[GENDER]]="M","Hombre","Mujer")</f>
        <v>Mujer</v>
      </c>
      <c r="U3480" t="str">
        <f>_xlfn.CONCAT(Table58[[#This Row],[STATE]]," ", Table58[[#This Row],[DOMAIN]])</f>
        <v xml:space="preserve">AZ </v>
      </c>
      <c r="V3480" s="2">
        <f t="shared" ca="1" si="163"/>
        <v>45915</v>
      </c>
      <c r="W3480" s="3">
        <f t="shared" ca="1" si="164"/>
        <v>45915.408431249998</v>
      </c>
      <c r="X3480">
        <f>ROUND(Table58[[#This Row],[AVGGIFT]],1)</f>
        <v>15</v>
      </c>
    </row>
    <row r="3481" spans="1:24" x14ac:dyDescent="0.35">
      <c r="A348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  <c r="N3481">
        <f>VLOOKUP(Table58[[#This Row],[CONTROLN]],vlookup_table[],2,FALSE)</f>
        <v>2</v>
      </c>
      <c r="O3481">
        <f>VLOOKUP(Table58[[#This Row],[CONTROLN]],vlookup_table[],4,FALSE)</f>
        <v>0</v>
      </c>
      <c r="P3481" t="str">
        <f>VLOOKUP(Table58[[#This Row],[CONTROLN]],vlookup_table[],5,FALSE)</f>
        <v>R2</v>
      </c>
      <c r="Q3481">
        <f>VLOOKUP(Table58[[#This Row],[CONTROLN]],vlookup_table[],7,FALSE)</f>
        <v>7</v>
      </c>
      <c r="R3481" t="str">
        <f t="shared" si="162"/>
        <v/>
      </c>
      <c r="S34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81" t="str">
        <f>IF(Table58[[#This Row],[GENDER]]="M","Hombre","Mujer")</f>
        <v>Mujer</v>
      </c>
      <c r="U3481" t="str">
        <f>_xlfn.CONCAT(Table58[[#This Row],[STATE]]," ", Table58[[#This Row],[DOMAIN]])</f>
        <v>WI R2</v>
      </c>
      <c r="V3481" s="2">
        <f t="shared" ca="1" si="163"/>
        <v>45915</v>
      </c>
      <c r="W3481" s="3">
        <f t="shared" ca="1" si="164"/>
        <v>45915.408431249998</v>
      </c>
      <c r="X3481">
        <f>ROUND(Table58[[#This Row],[AVGGIFT]],1)</f>
        <v>5.6</v>
      </c>
    </row>
    <row r="3482" spans="1:24" x14ac:dyDescent="0.35">
      <c r="A3482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  <c r="N3482">
        <f>VLOOKUP(Table58[[#This Row],[CONTROLN]],vlookup_table[],2,FALSE)</f>
        <v>28</v>
      </c>
      <c r="O3482">
        <f>VLOOKUP(Table58[[#This Row],[CONTROLN]],vlookup_table[],4,FALSE)</f>
        <v>603</v>
      </c>
      <c r="P3482" t="str">
        <f>VLOOKUP(Table58[[#This Row],[CONTROLN]],vlookup_table[],5,FALSE)</f>
        <v>T2</v>
      </c>
      <c r="Q3482">
        <f>VLOOKUP(Table58[[#This Row],[CONTROLN]],vlookup_table[],7,FALSE)</f>
        <v>25</v>
      </c>
      <c r="R3482">
        <f t="shared" si="162"/>
        <v>91</v>
      </c>
      <c r="S34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82" t="str">
        <f>IF(Table58[[#This Row],[GENDER]]="M","Hombre","Mujer")</f>
        <v>Mujer</v>
      </c>
      <c r="U3482" t="str">
        <f>_xlfn.CONCAT(Table58[[#This Row],[STATE]]," ", Table58[[#This Row],[DOMAIN]])</f>
        <v>TX T2</v>
      </c>
      <c r="V3482" s="2">
        <f t="shared" ca="1" si="163"/>
        <v>45915</v>
      </c>
      <c r="W3482" s="3">
        <f t="shared" ca="1" si="164"/>
        <v>45915.408431249998</v>
      </c>
      <c r="X3482">
        <f>ROUND(Table58[[#This Row],[AVGGIFT]],1)</f>
        <v>14.7</v>
      </c>
    </row>
    <row r="3483" spans="1:24" x14ac:dyDescent="0.35">
      <c r="A3483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  <c r="N3483">
        <f>VLOOKUP(Table58[[#This Row],[CONTROLN]],vlookup_table[],2,FALSE)</f>
        <v>2</v>
      </c>
      <c r="O3483">
        <f>VLOOKUP(Table58[[#This Row],[CONTROLN]],vlookup_table[],4,FALSE)</f>
        <v>1505</v>
      </c>
      <c r="P3483" t="str">
        <f>VLOOKUP(Table58[[#This Row],[CONTROLN]],vlookup_table[],5,FALSE)</f>
        <v>T2</v>
      </c>
      <c r="Q3483">
        <f>VLOOKUP(Table58[[#This Row],[CONTROLN]],vlookup_table[],7,FALSE)</f>
        <v>5</v>
      </c>
      <c r="R3483">
        <f t="shared" si="162"/>
        <v>82</v>
      </c>
      <c r="S34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83" t="str">
        <f>IF(Table58[[#This Row],[GENDER]]="M","Hombre","Mujer")</f>
        <v>Mujer</v>
      </c>
      <c r="U3483" t="str">
        <f>_xlfn.CONCAT(Table58[[#This Row],[STATE]]," ", Table58[[#This Row],[DOMAIN]])</f>
        <v>KY T2</v>
      </c>
      <c r="V3483" s="2">
        <f t="shared" ca="1" si="163"/>
        <v>45915</v>
      </c>
      <c r="W3483" s="3">
        <f t="shared" ca="1" si="164"/>
        <v>45915.408431249998</v>
      </c>
      <c r="X3483">
        <f>ROUND(Table58[[#This Row],[AVGGIFT]],1)</f>
        <v>3.6</v>
      </c>
    </row>
    <row r="3484" spans="1:24" x14ac:dyDescent="0.35">
      <c r="A3484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  <c r="N3484">
        <f>VLOOKUP(Table58[[#This Row],[CONTROLN]],vlookup_table[],2,FALSE)</f>
        <v>28</v>
      </c>
      <c r="O3484">
        <f>VLOOKUP(Table58[[#This Row],[CONTROLN]],vlookup_table[],4,FALSE)</f>
        <v>5501</v>
      </c>
      <c r="P3484" t="str">
        <f>VLOOKUP(Table58[[#This Row],[CONTROLN]],vlookup_table[],5,FALSE)</f>
        <v>U4</v>
      </c>
      <c r="Q3484">
        <f>VLOOKUP(Table58[[#This Row],[CONTROLN]],vlookup_table[],7,FALSE)</f>
        <v>20</v>
      </c>
      <c r="R3484">
        <f t="shared" si="162"/>
        <v>42</v>
      </c>
      <c r="S34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84" t="str">
        <f>IF(Table58[[#This Row],[GENDER]]="M","Hombre","Mujer")</f>
        <v>Mujer</v>
      </c>
      <c r="U3484" t="str">
        <f>_xlfn.CONCAT(Table58[[#This Row],[STATE]]," ", Table58[[#This Row],[DOMAIN]])</f>
        <v>TX U4</v>
      </c>
      <c r="V3484" s="2">
        <f t="shared" ca="1" si="163"/>
        <v>45915</v>
      </c>
      <c r="W3484" s="3">
        <f t="shared" ca="1" si="164"/>
        <v>45915.408431249998</v>
      </c>
      <c r="X3484">
        <f>ROUND(Table58[[#This Row],[AVGGIFT]],1)</f>
        <v>12.2</v>
      </c>
    </row>
    <row r="3485" spans="1:24" x14ac:dyDescent="0.35">
      <c r="A3485">
        <v>190635</v>
      </c>
      <c r="B3485" t="s">
        <v>47</v>
      </c>
      <c r="C3485" t="s">
        <v>109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  <c r="N3485">
        <f>VLOOKUP(Table58[[#This Row],[CONTROLN]],vlookup_table[],2,FALSE)</f>
        <v>0</v>
      </c>
      <c r="O3485">
        <f>VLOOKUP(Table58[[#This Row],[CONTROLN]],vlookup_table[],4,FALSE)</f>
        <v>0</v>
      </c>
      <c r="P3485" t="str">
        <f>VLOOKUP(Table58[[#This Row],[CONTROLN]],vlookup_table[],5,FALSE)</f>
        <v/>
      </c>
      <c r="Q3485">
        <f>VLOOKUP(Table58[[#This Row],[CONTROLN]],vlookup_table[],7,FALSE)</f>
        <v>32</v>
      </c>
      <c r="R3485" t="str">
        <f t="shared" si="162"/>
        <v/>
      </c>
      <c r="S348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485" t="str">
        <f>IF(Table58[[#This Row],[GENDER]]="M","Hombre","Mujer")</f>
        <v>Mujer</v>
      </c>
      <c r="U3485" t="str">
        <f>_xlfn.CONCAT(Table58[[#This Row],[STATE]]," ", Table58[[#This Row],[DOMAIN]])</f>
        <v xml:space="preserve">SC </v>
      </c>
      <c r="V3485" s="2">
        <f t="shared" ca="1" si="163"/>
        <v>45915</v>
      </c>
      <c r="W3485" s="3">
        <f t="shared" ca="1" si="164"/>
        <v>45915.408431249998</v>
      </c>
      <c r="X3485">
        <f>ROUND(Table58[[#This Row],[AVGGIFT]],1)</f>
        <v>8.6999999999999993</v>
      </c>
    </row>
    <row r="3486" spans="1:24" x14ac:dyDescent="0.35">
      <c r="A3486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  <c r="N3486">
        <f>VLOOKUP(Table58[[#This Row],[CONTROLN]],vlookup_table[],2,FALSE)</f>
        <v>28</v>
      </c>
      <c r="O3486">
        <f>VLOOKUP(Table58[[#This Row],[CONTROLN]],vlookup_table[],4,FALSE)</f>
        <v>4204</v>
      </c>
      <c r="P3486" t="str">
        <f>VLOOKUP(Table58[[#This Row],[CONTROLN]],vlookup_table[],5,FALSE)</f>
        <v>U1</v>
      </c>
      <c r="Q3486">
        <f>VLOOKUP(Table58[[#This Row],[CONTROLN]],vlookup_table[],7,FALSE)</f>
        <v>100</v>
      </c>
      <c r="R3486">
        <f t="shared" si="162"/>
        <v>55</v>
      </c>
      <c r="S34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86" t="str">
        <f>IF(Table58[[#This Row],[GENDER]]="M","Hombre","Mujer")</f>
        <v>Mujer</v>
      </c>
      <c r="U3486" t="str">
        <f>_xlfn.CONCAT(Table58[[#This Row],[STATE]]," ", Table58[[#This Row],[DOMAIN]])</f>
        <v>IL U1</v>
      </c>
      <c r="V3486" s="2">
        <f t="shared" ca="1" si="163"/>
        <v>45915</v>
      </c>
      <c r="W3486" s="3">
        <f t="shared" ca="1" si="164"/>
        <v>45915.408431249998</v>
      </c>
      <c r="X3486">
        <f>ROUND(Table58[[#This Row],[AVGGIFT]],1)</f>
        <v>62.5</v>
      </c>
    </row>
    <row r="3487" spans="1:24" x14ac:dyDescent="0.35">
      <c r="A3487">
        <v>136428</v>
      </c>
      <c r="B3487" t="s">
        <v>56</v>
      </c>
      <c r="C3487" t="s">
        <v>17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  <c r="N3487">
        <f>VLOOKUP(Table58[[#This Row],[CONTROLN]],vlookup_table[],2,FALSE)</f>
        <v>0</v>
      </c>
      <c r="O3487">
        <f>VLOOKUP(Table58[[#This Row],[CONTROLN]],vlookup_table[],4,FALSE)</f>
        <v>4701</v>
      </c>
      <c r="P3487" t="str">
        <f>VLOOKUP(Table58[[#This Row],[CONTROLN]],vlookup_table[],5,FALSE)</f>
        <v>S1</v>
      </c>
      <c r="Q3487">
        <f>VLOOKUP(Table58[[#This Row],[CONTROLN]],vlookup_table[],7,FALSE)</f>
        <v>25</v>
      </c>
      <c r="R3487">
        <f t="shared" si="162"/>
        <v>50</v>
      </c>
      <c r="S34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487" t="str">
        <f>IF(Table58[[#This Row],[GENDER]]="M","Hombre","Mujer")</f>
        <v>Mujer</v>
      </c>
      <c r="U3487" t="str">
        <f>_xlfn.CONCAT(Table58[[#This Row],[STATE]]," ", Table58[[#This Row],[DOMAIN]])</f>
        <v>AZ S1</v>
      </c>
      <c r="V3487" s="2">
        <f t="shared" ca="1" si="163"/>
        <v>45915</v>
      </c>
      <c r="W3487" s="3">
        <f t="shared" ca="1" si="164"/>
        <v>45915.408431249998</v>
      </c>
      <c r="X3487">
        <f>ROUND(Table58[[#This Row],[AVGGIFT]],1)</f>
        <v>15</v>
      </c>
    </row>
    <row r="3488" spans="1:24" x14ac:dyDescent="0.35">
      <c r="A3488">
        <v>184478</v>
      </c>
      <c r="B3488" t="s">
        <v>41</v>
      </c>
      <c r="C3488" t="s">
        <v>14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  <c r="N3488">
        <f>VLOOKUP(Table58[[#This Row],[CONTROLN]],vlookup_table[],2,FALSE)</f>
        <v>1</v>
      </c>
      <c r="O3488">
        <f>VLOOKUP(Table58[[#This Row],[CONTROLN]],vlookup_table[],4,FALSE)</f>
        <v>2001</v>
      </c>
      <c r="P3488" t="str">
        <f>VLOOKUP(Table58[[#This Row],[CONTROLN]],vlookup_table[],5,FALSE)</f>
        <v>C3</v>
      </c>
      <c r="Q3488">
        <f>VLOOKUP(Table58[[#This Row],[CONTROLN]],vlookup_table[],7,FALSE)</f>
        <v>15</v>
      </c>
      <c r="R3488">
        <f t="shared" si="162"/>
        <v>77</v>
      </c>
      <c r="S34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88" t="str">
        <f>IF(Table58[[#This Row],[GENDER]]="M","Hombre","Mujer")</f>
        <v>Hombre</v>
      </c>
      <c r="U3488" t="str">
        <f>_xlfn.CONCAT(Table58[[#This Row],[STATE]]," ", Table58[[#This Row],[DOMAIN]])</f>
        <v>WA C3</v>
      </c>
      <c r="V3488" s="2">
        <f t="shared" ca="1" si="163"/>
        <v>45915</v>
      </c>
      <c r="W3488" s="3">
        <f t="shared" ca="1" si="164"/>
        <v>45915.408431249998</v>
      </c>
      <c r="X3488">
        <f>ROUND(Table58[[#This Row],[AVGGIFT]],1)</f>
        <v>7.3</v>
      </c>
    </row>
    <row r="3489" spans="1:24" x14ac:dyDescent="0.35">
      <c r="A3489">
        <v>55105</v>
      </c>
      <c r="B3489" t="s">
        <v>63</v>
      </c>
      <c r="C3489" t="s">
        <v>17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  <c r="N3489">
        <f>VLOOKUP(Table58[[#This Row],[CONTROLN]],vlookup_table[],2,FALSE)</f>
        <v>0</v>
      </c>
      <c r="O3489">
        <f>VLOOKUP(Table58[[#This Row],[CONTROLN]],vlookup_table[],4,FALSE)</f>
        <v>0</v>
      </c>
      <c r="P3489" t="str">
        <f>VLOOKUP(Table58[[#This Row],[CONTROLN]],vlookup_table[],5,FALSE)</f>
        <v>R2</v>
      </c>
      <c r="Q3489">
        <f>VLOOKUP(Table58[[#This Row],[CONTROLN]],vlookup_table[],7,FALSE)</f>
        <v>4</v>
      </c>
      <c r="R3489" t="str">
        <f t="shared" si="162"/>
        <v/>
      </c>
      <c r="S34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89" t="str">
        <f>IF(Table58[[#This Row],[GENDER]]="M","Hombre","Mujer")</f>
        <v>Mujer</v>
      </c>
      <c r="U3489" t="str">
        <f>_xlfn.CONCAT(Table58[[#This Row],[STATE]]," ", Table58[[#This Row],[DOMAIN]])</f>
        <v>MS R2</v>
      </c>
      <c r="V3489" s="2">
        <f t="shared" ca="1" si="163"/>
        <v>45915</v>
      </c>
      <c r="W3489" s="3">
        <f t="shared" ca="1" si="164"/>
        <v>45915.408431249998</v>
      </c>
      <c r="X3489">
        <f>ROUND(Table58[[#This Row],[AVGGIFT]],1)</f>
        <v>5.8</v>
      </c>
    </row>
    <row r="3490" spans="1:24" x14ac:dyDescent="0.35">
      <c r="A3490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  <c r="N3490">
        <f>VLOOKUP(Table58[[#This Row],[CONTROLN]],vlookup_table[],2,FALSE)</f>
        <v>2</v>
      </c>
      <c r="O3490">
        <f>VLOOKUP(Table58[[#This Row],[CONTROLN]],vlookup_table[],4,FALSE)</f>
        <v>0</v>
      </c>
      <c r="P3490" t="str">
        <f>VLOOKUP(Table58[[#This Row],[CONTROLN]],vlookup_table[],5,FALSE)</f>
        <v/>
      </c>
      <c r="Q3490">
        <f>VLOOKUP(Table58[[#This Row],[CONTROLN]],vlookup_table[],7,FALSE)</f>
        <v>50</v>
      </c>
      <c r="R3490" t="str">
        <f t="shared" si="162"/>
        <v/>
      </c>
      <c r="S349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490" t="str">
        <f>IF(Table58[[#This Row],[GENDER]]="M","Hombre","Mujer")</f>
        <v>Hombre</v>
      </c>
      <c r="U3490" t="str">
        <f>_xlfn.CONCAT(Table58[[#This Row],[STATE]]," ", Table58[[#This Row],[DOMAIN]])</f>
        <v xml:space="preserve">FL </v>
      </c>
      <c r="V3490" s="2">
        <f t="shared" ca="1" si="163"/>
        <v>45915</v>
      </c>
      <c r="W3490" s="3">
        <f t="shared" ca="1" si="164"/>
        <v>45915.408431249998</v>
      </c>
      <c r="X3490">
        <f>ROUND(Table58[[#This Row],[AVGGIFT]],1)</f>
        <v>22.8</v>
      </c>
    </row>
    <row r="3491" spans="1:24" x14ac:dyDescent="0.35">
      <c r="A349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  <c r="N3491">
        <f>VLOOKUP(Table58[[#This Row],[CONTROLN]],vlookup_table[],2,FALSE)</f>
        <v>4</v>
      </c>
      <c r="O3491">
        <f>VLOOKUP(Table58[[#This Row],[CONTROLN]],vlookup_table[],4,FALSE)</f>
        <v>6201</v>
      </c>
      <c r="P3491" t="str">
        <f>VLOOKUP(Table58[[#This Row],[CONTROLN]],vlookup_table[],5,FALSE)</f>
        <v>C2</v>
      </c>
      <c r="Q3491">
        <f>VLOOKUP(Table58[[#This Row],[CONTROLN]],vlookup_table[],7,FALSE)</f>
        <v>25</v>
      </c>
      <c r="R3491">
        <f t="shared" si="162"/>
        <v>35</v>
      </c>
      <c r="S34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491" t="str">
        <f>IF(Table58[[#This Row],[GENDER]]="M","Hombre","Mujer")</f>
        <v>Hombre</v>
      </c>
      <c r="U3491" t="str">
        <f>_xlfn.CONCAT(Table58[[#This Row],[STATE]]," ", Table58[[#This Row],[DOMAIN]])</f>
        <v>IN C2</v>
      </c>
      <c r="V3491" s="2">
        <f t="shared" ca="1" si="163"/>
        <v>45915</v>
      </c>
      <c r="W3491" s="3">
        <f t="shared" ca="1" si="164"/>
        <v>45915.408431249998</v>
      </c>
      <c r="X3491">
        <f>ROUND(Table58[[#This Row],[AVGGIFT]],1)</f>
        <v>29</v>
      </c>
    </row>
    <row r="3492" spans="1:24" x14ac:dyDescent="0.35">
      <c r="A3492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  <c r="N3492">
        <f>VLOOKUP(Table58[[#This Row],[CONTROLN]],vlookup_table[],2,FALSE)</f>
        <v>0</v>
      </c>
      <c r="O3492">
        <f>VLOOKUP(Table58[[#This Row],[CONTROLN]],vlookup_table[],4,FALSE)</f>
        <v>0</v>
      </c>
      <c r="P3492" t="str">
        <f>VLOOKUP(Table58[[#This Row],[CONTROLN]],vlookup_table[],5,FALSE)</f>
        <v>R3</v>
      </c>
      <c r="Q3492">
        <f>VLOOKUP(Table58[[#This Row],[CONTROLN]],vlookup_table[],7,FALSE)</f>
        <v>2</v>
      </c>
      <c r="R3492" t="str">
        <f t="shared" si="162"/>
        <v/>
      </c>
      <c r="S34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92" t="str">
        <f>IF(Table58[[#This Row],[GENDER]]="M","Hombre","Mujer")</f>
        <v>Mujer</v>
      </c>
      <c r="U3492" t="str">
        <f>_xlfn.CONCAT(Table58[[#This Row],[STATE]]," ", Table58[[#This Row],[DOMAIN]])</f>
        <v>CA R3</v>
      </c>
      <c r="V3492" s="2">
        <f t="shared" ca="1" si="163"/>
        <v>45915</v>
      </c>
      <c r="W3492" s="3">
        <f t="shared" ca="1" si="164"/>
        <v>45915.408431249998</v>
      </c>
      <c r="X3492">
        <f>ROUND(Table58[[#This Row],[AVGGIFT]],1)</f>
        <v>14.8</v>
      </c>
    </row>
    <row r="3493" spans="1:24" x14ac:dyDescent="0.35">
      <c r="A3493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  <c r="N3493">
        <f>VLOOKUP(Table58[[#This Row],[CONTROLN]],vlookup_table[],2,FALSE)</f>
        <v>28</v>
      </c>
      <c r="O3493">
        <f>VLOOKUP(Table58[[#This Row],[CONTROLN]],vlookup_table[],4,FALSE)</f>
        <v>4001</v>
      </c>
      <c r="P3493" t="str">
        <f>VLOOKUP(Table58[[#This Row],[CONTROLN]],vlookup_table[],5,FALSE)</f>
        <v>T2</v>
      </c>
      <c r="Q3493">
        <f>VLOOKUP(Table58[[#This Row],[CONTROLN]],vlookup_table[],7,FALSE)</f>
        <v>10</v>
      </c>
      <c r="R3493">
        <f t="shared" si="162"/>
        <v>57</v>
      </c>
      <c r="S34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93" t="str">
        <f>IF(Table58[[#This Row],[GENDER]]="M","Hombre","Mujer")</f>
        <v>Mujer</v>
      </c>
      <c r="U3493" t="str">
        <f>_xlfn.CONCAT(Table58[[#This Row],[STATE]]," ", Table58[[#This Row],[DOMAIN]])</f>
        <v>FL T2</v>
      </c>
      <c r="V3493" s="2">
        <f t="shared" ca="1" si="163"/>
        <v>45915</v>
      </c>
      <c r="W3493" s="3">
        <f t="shared" ca="1" si="164"/>
        <v>45915.408431249998</v>
      </c>
      <c r="X3493">
        <f>ROUND(Table58[[#This Row],[AVGGIFT]],1)</f>
        <v>11.7</v>
      </c>
    </row>
    <row r="3494" spans="1:24" x14ac:dyDescent="0.35">
      <c r="A3494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  <c r="N3494">
        <f>VLOOKUP(Table58[[#This Row],[CONTROLN]],vlookup_table[],2,FALSE)</f>
        <v>0</v>
      </c>
      <c r="O3494">
        <f>VLOOKUP(Table58[[#This Row],[CONTROLN]],vlookup_table[],4,FALSE)</f>
        <v>6701</v>
      </c>
      <c r="P3494" t="str">
        <f>VLOOKUP(Table58[[#This Row],[CONTROLN]],vlookup_table[],5,FALSE)</f>
        <v>R3</v>
      </c>
      <c r="Q3494">
        <f>VLOOKUP(Table58[[#This Row],[CONTROLN]],vlookup_table[],7,FALSE)</f>
        <v>4</v>
      </c>
      <c r="R3494">
        <f t="shared" si="162"/>
        <v>30</v>
      </c>
      <c r="S34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94" t="str">
        <f>IF(Table58[[#This Row],[GENDER]]="M","Hombre","Mujer")</f>
        <v>Mujer</v>
      </c>
      <c r="U3494" t="str">
        <f>_xlfn.CONCAT(Table58[[#This Row],[STATE]]," ", Table58[[#This Row],[DOMAIN]])</f>
        <v>OK R3</v>
      </c>
      <c r="V3494" s="2">
        <f t="shared" ca="1" si="163"/>
        <v>45915</v>
      </c>
      <c r="W3494" s="3">
        <f t="shared" ca="1" si="164"/>
        <v>45915.408431249998</v>
      </c>
      <c r="X3494">
        <f>ROUND(Table58[[#This Row],[AVGGIFT]],1)</f>
        <v>3.8</v>
      </c>
    </row>
    <row r="3495" spans="1:24" x14ac:dyDescent="0.35">
      <c r="A3495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  <c r="N3495">
        <f>VLOOKUP(Table58[[#This Row],[CONTROLN]],vlookup_table[],2,FALSE)</f>
        <v>0</v>
      </c>
      <c r="O3495">
        <f>VLOOKUP(Table58[[#This Row],[CONTROLN]],vlookup_table[],4,FALSE)</f>
        <v>2604</v>
      </c>
      <c r="P3495" t="str">
        <f>VLOOKUP(Table58[[#This Row],[CONTROLN]],vlookup_table[],5,FALSE)</f>
        <v>T2</v>
      </c>
      <c r="Q3495">
        <f>VLOOKUP(Table58[[#This Row],[CONTROLN]],vlookup_table[],7,FALSE)</f>
        <v>15</v>
      </c>
      <c r="R3495">
        <f t="shared" si="162"/>
        <v>71</v>
      </c>
      <c r="S34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95" t="str">
        <f>IF(Table58[[#This Row],[GENDER]]="M","Hombre","Mujer")</f>
        <v>Mujer</v>
      </c>
      <c r="U3495" t="str">
        <f>_xlfn.CONCAT(Table58[[#This Row],[STATE]]," ", Table58[[#This Row],[DOMAIN]])</f>
        <v>CA T2</v>
      </c>
      <c r="V3495" s="2">
        <f t="shared" ca="1" si="163"/>
        <v>45915</v>
      </c>
      <c r="W3495" s="3">
        <f t="shared" ca="1" si="164"/>
        <v>45915.408431249998</v>
      </c>
      <c r="X3495">
        <f>ROUND(Table58[[#This Row],[AVGGIFT]],1)</f>
        <v>11.5</v>
      </c>
    </row>
    <row r="3496" spans="1:24" x14ac:dyDescent="0.35">
      <c r="A3496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  <c r="N3496">
        <f>VLOOKUP(Table58[[#This Row],[CONTROLN]],vlookup_table[],2,FALSE)</f>
        <v>0</v>
      </c>
      <c r="O3496">
        <f>VLOOKUP(Table58[[#This Row],[CONTROLN]],vlookup_table[],4,FALSE)</f>
        <v>6609</v>
      </c>
      <c r="P3496" t="str">
        <f>VLOOKUP(Table58[[#This Row],[CONTROLN]],vlookup_table[],5,FALSE)</f>
        <v>T2</v>
      </c>
      <c r="Q3496">
        <f>VLOOKUP(Table58[[#This Row],[CONTROLN]],vlookup_table[],7,FALSE)</f>
        <v>10</v>
      </c>
      <c r="R3496">
        <f t="shared" si="162"/>
        <v>30</v>
      </c>
      <c r="S34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96" t="str">
        <f>IF(Table58[[#This Row],[GENDER]]="M","Hombre","Mujer")</f>
        <v>Hombre</v>
      </c>
      <c r="U3496" t="str">
        <f>_xlfn.CONCAT(Table58[[#This Row],[STATE]]," ", Table58[[#This Row],[DOMAIN]])</f>
        <v>MO T2</v>
      </c>
      <c r="V3496" s="2">
        <f t="shared" ca="1" si="163"/>
        <v>45915</v>
      </c>
      <c r="W3496" s="3">
        <f t="shared" ca="1" si="164"/>
        <v>45915.408431249998</v>
      </c>
      <c r="X3496">
        <f>ROUND(Table58[[#This Row],[AVGGIFT]],1)</f>
        <v>8.8000000000000007</v>
      </c>
    </row>
    <row r="3497" spans="1:24" x14ac:dyDescent="0.35">
      <c r="A3497">
        <v>19260</v>
      </c>
      <c r="B3497" t="s">
        <v>18</v>
      </c>
      <c r="C3497" t="s">
        <v>17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  <c r="N3497">
        <f>VLOOKUP(Table58[[#This Row],[CONTROLN]],vlookup_table[],2,FALSE)</f>
        <v>28</v>
      </c>
      <c r="O3497">
        <f>VLOOKUP(Table58[[#This Row],[CONTROLN]],vlookup_table[],4,FALSE)</f>
        <v>4401</v>
      </c>
      <c r="P3497" t="str">
        <f>VLOOKUP(Table58[[#This Row],[CONTROLN]],vlookup_table[],5,FALSE)</f>
        <v>T2</v>
      </c>
      <c r="Q3497">
        <f>VLOOKUP(Table58[[#This Row],[CONTROLN]],vlookup_table[],7,FALSE)</f>
        <v>175</v>
      </c>
      <c r="R3497">
        <f t="shared" si="162"/>
        <v>53</v>
      </c>
      <c r="S34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497" t="str">
        <f>IF(Table58[[#This Row],[GENDER]]="M","Hombre","Mujer")</f>
        <v>Mujer</v>
      </c>
      <c r="U3497" t="str">
        <f>_xlfn.CONCAT(Table58[[#This Row],[STATE]]," ", Table58[[#This Row],[DOMAIN]])</f>
        <v>NC T2</v>
      </c>
      <c r="V3497" s="2">
        <f t="shared" ca="1" si="163"/>
        <v>45915</v>
      </c>
      <c r="W3497" s="3">
        <f t="shared" ca="1" si="164"/>
        <v>45915.408431249998</v>
      </c>
      <c r="X3497">
        <f>ROUND(Table58[[#This Row],[AVGGIFT]],1)</f>
        <v>8</v>
      </c>
    </row>
    <row r="3498" spans="1:24" x14ac:dyDescent="0.35">
      <c r="A3498">
        <v>111023</v>
      </c>
      <c r="B3498" t="s">
        <v>33</v>
      </c>
      <c r="C3498" t="s">
        <v>17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  <c r="N3498">
        <f>VLOOKUP(Table58[[#This Row],[CONTROLN]],vlookup_table[],2,FALSE)</f>
        <v>0</v>
      </c>
      <c r="O3498">
        <f>VLOOKUP(Table58[[#This Row],[CONTROLN]],vlookup_table[],4,FALSE)</f>
        <v>4401</v>
      </c>
      <c r="P3498" t="str">
        <f>VLOOKUP(Table58[[#This Row],[CONTROLN]],vlookup_table[],5,FALSE)</f>
        <v>R3</v>
      </c>
      <c r="Q3498">
        <f>VLOOKUP(Table58[[#This Row],[CONTROLN]],vlookup_table[],7,FALSE)</f>
        <v>20</v>
      </c>
      <c r="R3498">
        <f t="shared" si="162"/>
        <v>53</v>
      </c>
      <c r="S34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498" t="str">
        <f>IF(Table58[[#This Row],[GENDER]]="M","Hombre","Mujer")</f>
        <v>Mujer</v>
      </c>
      <c r="U3498" t="str">
        <f>_xlfn.CONCAT(Table58[[#This Row],[STATE]]," ", Table58[[#This Row],[DOMAIN]])</f>
        <v>AR R3</v>
      </c>
      <c r="V3498" s="2">
        <f t="shared" ca="1" si="163"/>
        <v>45915</v>
      </c>
      <c r="W3498" s="3">
        <f t="shared" ca="1" si="164"/>
        <v>45915.408431249998</v>
      </c>
      <c r="X3498">
        <f>ROUND(Table58[[#This Row],[AVGGIFT]],1)</f>
        <v>15</v>
      </c>
    </row>
    <row r="3499" spans="1:24" x14ac:dyDescent="0.35">
      <c r="A3499">
        <v>67961</v>
      </c>
      <c r="B3499" t="s">
        <v>30</v>
      </c>
      <c r="C3499" t="s">
        <v>109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  <c r="N3499">
        <f>VLOOKUP(Table58[[#This Row],[CONTROLN]],vlookup_table[],2,FALSE)</f>
        <v>0</v>
      </c>
      <c r="O3499">
        <f>VLOOKUP(Table58[[#This Row],[CONTROLN]],vlookup_table[],4,FALSE)</f>
        <v>5208</v>
      </c>
      <c r="P3499" t="str">
        <f>VLOOKUP(Table58[[#This Row],[CONTROLN]],vlookup_table[],5,FALSE)</f>
        <v>U3</v>
      </c>
      <c r="Q3499">
        <f>VLOOKUP(Table58[[#This Row],[CONTROLN]],vlookup_table[],7,FALSE)</f>
        <v>21</v>
      </c>
      <c r="R3499">
        <f t="shared" si="162"/>
        <v>44</v>
      </c>
      <c r="S34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499" t="str">
        <f>IF(Table58[[#This Row],[GENDER]]="M","Hombre","Mujer")</f>
        <v>Mujer</v>
      </c>
      <c r="U3499" t="str">
        <f>_xlfn.CONCAT(Table58[[#This Row],[STATE]]," ", Table58[[#This Row],[DOMAIN]])</f>
        <v>MI U3</v>
      </c>
      <c r="V3499" s="2">
        <f t="shared" ca="1" si="163"/>
        <v>45915</v>
      </c>
      <c r="W3499" s="3">
        <f t="shared" ca="1" si="164"/>
        <v>45915.408431249998</v>
      </c>
      <c r="X3499">
        <f>ROUND(Table58[[#This Row],[AVGGIFT]],1)</f>
        <v>15</v>
      </c>
    </row>
    <row r="3500" spans="1:24" x14ac:dyDescent="0.35">
      <c r="A3500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  <c r="N3500">
        <f>VLOOKUP(Table58[[#This Row],[CONTROLN]],vlookup_table[],2,FALSE)</f>
        <v>0</v>
      </c>
      <c r="O3500">
        <f>VLOOKUP(Table58[[#This Row],[CONTROLN]],vlookup_table[],4,FALSE)</f>
        <v>0</v>
      </c>
      <c r="P3500" t="str">
        <f>VLOOKUP(Table58[[#This Row],[CONTROLN]],vlookup_table[],5,FALSE)</f>
        <v>R2</v>
      </c>
      <c r="Q3500">
        <f>VLOOKUP(Table58[[#This Row],[CONTROLN]],vlookup_table[],7,FALSE)</f>
        <v>20</v>
      </c>
      <c r="R3500" t="str">
        <f t="shared" si="162"/>
        <v/>
      </c>
      <c r="S35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00" t="str">
        <f>IF(Table58[[#This Row],[GENDER]]="M","Hombre","Mujer")</f>
        <v>Hombre</v>
      </c>
      <c r="U3500" t="str">
        <f>_xlfn.CONCAT(Table58[[#This Row],[STATE]]," ", Table58[[#This Row],[DOMAIN]])</f>
        <v>IL R2</v>
      </c>
      <c r="V3500" s="2">
        <f t="shared" ca="1" si="163"/>
        <v>45915</v>
      </c>
      <c r="W3500" s="3">
        <f t="shared" ca="1" si="164"/>
        <v>45915.408431249998</v>
      </c>
      <c r="X3500">
        <f>ROUND(Table58[[#This Row],[AVGGIFT]],1)</f>
        <v>16.399999999999999</v>
      </c>
    </row>
    <row r="3501" spans="1:24" x14ac:dyDescent="0.35">
      <c r="A350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  <c r="N3501">
        <f>VLOOKUP(Table58[[#This Row],[CONTROLN]],vlookup_table[],2,FALSE)</f>
        <v>1</v>
      </c>
      <c r="O3501">
        <f>VLOOKUP(Table58[[#This Row],[CONTROLN]],vlookup_table[],4,FALSE)</f>
        <v>2001</v>
      </c>
      <c r="P3501" t="str">
        <f>VLOOKUP(Table58[[#This Row],[CONTROLN]],vlookup_table[],5,FALSE)</f>
        <v>U1</v>
      </c>
      <c r="Q3501">
        <f>VLOOKUP(Table58[[#This Row],[CONTROLN]],vlookup_table[],7,FALSE)</f>
        <v>25</v>
      </c>
      <c r="R3501">
        <f t="shared" si="162"/>
        <v>77</v>
      </c>
      <c r="S35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01" t="str">
        <f>IF(Table58[[#This Row],[GENDER]]="M","Hombre","Mujer")</f>
        <v>Hombre</v>
      </c>
      <c r="U3501" t="str">
        <f>_xlfn.CONCAT(Table58[[#This Row],[STATE]]," ", Table58[[#This Row],[DOMAIN]])</f>
        <v>CA U1</v>
      </c>
      <c r="V3501" s="2">
        <f t="shared" ca="1" si="163"/>
        <v>45915</v>
      </c>
      <c r="W3501" s="3">
        <f t="shared" ca="1" si="164"/>
        <v>45915.408431249998</v>
      </c>
      <c r="X3501">
        <f>ROUND(Table58[[#This Row],[AVGGIFT]],1)</f>
        <v>17.5</v>
      </c>
    </row>
    <row r="3502" spans="1:24" x14ac:dyDescent="0.35">
      <c r="A3502">
        <v>190616</v>
      </c>
      <c r="B3502" t="s">
        <v>36</v>
      </c>
      <c r="C3502" t="s">
        <v>14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  <c r="N3502">
        <f>VLOOKUP(Table58[[#This Row],[CONTROLN]],vlookup_table[],2,FALSE)</f>
        <v>1</v>
      </c>
      <c r="O3502">
        <f>VLOOKUP(Table58[[#This Row],[CONTROLN]],vlookup_table[],4,FALSE)</f>
        <v>0</v>
      </c>
      <c r="P3502" t="str">
        <f>VLOOKUP(Table58[[#This Row],[CONTROLN]],vlookup_table[],5,FALSE)</f>
        <v>R2</v>
      </c>
      <c r="Q3502">
        <f>VLOOKUP(Table58[[#This Row],[CONTROLN]],vlookup_table[],7,FALSE)</f>
        <v>5</v>
      </c>
      <c r="R3502" t="str">
        <f t="shared" si="162"/>
        <v/>
      </c>
      <c r="S35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02" t="str">
        <f>IF(Table58[[#This Row],[GENDER]]="M","Hombre","Mujer")</f>
        <v>Hombre</v>
      </c>
      <c r="U3502" t="str">
        <f>_xlfn.CONCAT(Table58[[#This Row],[STATE]]," ", Table58[[#This Row],[DOMAIN]])</f>
        <v>WI R2</v>
      </c>
      <c r="V3502" s="2">
        <f t="shared" ca="1" si="163"/>
        <v>45915</v>
      </c>
      <c r="W3502" s="3">
        <f t="shared" ca="1" si="164"/>
        <v>45915.408431249998</v>
      </c>
      <c r="X3502">
        <f>ROUND(Table58[[#This Row],[AVGGIFT]],1)</f>
        <v>7.5</v>
      </c>
    </row>
    <row r="3503" spans="1:24" x14ac:dyDescent="0.35">
      <c r="A3503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  <c r="N3503">
        <f>VLOOKUP(Table58[[#This Row],[CONTROLN]],vlookup_table[],2,FALSE)</f>
        <v>2</v>
      </c>
      <c r="O3503">
        <f>VLOOKUP(Table58[[#This Row],[CONTROLN]],vlookup_table[],4,FALSE)</f>
        <v>3901</v>
      </c>
      <c r="P3503" t="str">
        <f>VLOOKUP(Table58[[#This Row],[CONTROLN]],vlookup_table[],5,FALSE)</f>
        <v>U1</v>
      </c>
      <c r="Q3503">
        <f>VLOOKUP(Table58[[#This Row],[CONTROLN]],vlookup_table[],7,FALSE)</f>
        <v>25</v>
      </c>
      <c r="R3503">
        <f t="shared" si="162"/>
        <v>58</v>
      </c>
      <c r="S35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03" t="str">
        <f>IF(Table58[[#This Row],[GENDER]]="M","Hombre","Mujer")</f>
        <v>Hombre</v>
      </c>
      <c r="U3503" t="str">
        <f>_xlfn.CONCAT(Table58[[#This Row],[STATE]]," ", Table58[[#This Row],[DOMAIN]])</f>
        <v>TX U1</v>
      </c>
      <c r="V3503" s="2">
        <f t="shared" ca="1" si="163"/>
        <v>45915</v>
      </c>
      <c r="W3503" s="3">
        <f t="shared" ca="1" si="164"/>
        <v>45915.408431249998</v>
      </c>
      <c r="X3503">
        <f>ROUND(Table58[[#This Row],[AVGGIFT]],1)</f>
        <v>12.6</v>
      </c>
    </row>
    <row r="3504" spans="1:24" x14ac:dyDescent="0.35">
      <c r="A3504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  <c r="N3504">
        <f>VLOOKUP(Table58[[#This Row],[CONTROLN]],vlookup_table[],2,FALSE)</f>
        <v>2</v>
      </c>
      <c r="O3504">
        <f>VLOOKUP(Table58[[#This Row],[CONTROLN]],vlookup_table[],4,FALSE)</f>
        <v>2901</v>
      </c>
      <c r="P3504" t="str">
        <f>VLOOKUP(Table58[[#This Row],[CONTROLN]],vlookup_table[],5,FALSE)</f>
        <v>R2</v>
      </c>
      <c r="Q3504">
        <f>VLOOKUP(Table58[[#This Row],[CONTROLN]],vlookup_table[],7,FALSE)</f>
        <v>50</v>
      </c>
      <c r="R3504">
        <f t="shared" si="162"/>
        <v>68</v>
      </c>
      <c r="S35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04" t="str">
        <f>IF(Table58[[#This Row],[GENDER]]="M","Hombre","Mujer")</f>
        <v>Mujer</v>
      </c>
      <c r="U3504" t="str">
        <f>_xlfn.CONCAT(Table58[[#This Row],[STATE]]," ", Table58[[#This Row],[DOMAIN]])</f>
        <v>IL R2</v>
      </c>
      <c r="V3504" s="2">
        <f t="shared" ca="1" si="163"/>
        <v>45915</v>
      </c>
      <c r="W3504" s="3">
        <f t="shared" ca="1" si="164"/>
        <v>45915.408431249998</v>
      </c>
      <c r="X3504">
        <f>ROUND(Table58[[#This Row],[AVGGIFT]],1)</f>
        <v>25</v>
      </c>
    </row>
    <row r="3505" spans="1:24" x14ac:dyDescent="0.35">
      <c r="A3505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  <c r="N3505">
        <f>VLOOKUP(Table58[[#This Row],[CONTROLN]],vlookup_table[],2,FALSE)</f>
        <v>2</v>
      </c>
      <c r="O3505">
        <f>VLOOKUP(Table58[[#This Row],[CONTROLN]],vlookup_table[],4,FALSE)</f>
        <v>3901</v>
      </c>
      <c r="P3505" t="str">
        <f>VLOOKUP(Table58[[#This Row],[CONTROLN]],vlookup_table[],5,FALSE)</f>
        <v>S1</v>
      </c>
      <c r="Q3505">
        <f>VLOOKUP(Table58[[#This Row],[CONTROLN]],vlookup_table[],7,FALSE)</f>
        <v>15</v>
      </c>
      <c r="R3505">
        <f t="shared" si="162"/>
        <v>58</v>
      </c>
      <c r="S35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05" t="str">
        <f>IF(Table58[[#This Row],[GENDER]]="M","Hombre","Mujer")</f>
        <v>Mujer</v>
      </c>
      <c r="U3505" t="str">
        <f>_xlfn.CONCAT(Table58[[#This Row],[STATE]]," ", Table58[[#This Row],[DOMAIN]])</f>
        <v>LA S1</v>
      </c>
      <c r="V3505" s="2">
        <f t="shared" ca="1" si="163"/>
        <v>45915</v>
      </c>
      <c r="W3505" s="3">
        <f t="shared" ca="1" si="164"/>
        <v>45915.408431249998</v>
      </c>
      <c r="X3505">
        <f>ROUND(Table58[[#This Row],[AVGGIFT]],1)</f>
        <v>9.8000000000000007</v>
      </c>
    </row>
    <row r="3506" spans="1:24" x14ac:dyDescent="0.35">
      <c r="A3506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  <c r="N3506">
        <f>VLOOKUP(Table58[[#This Row],[CONTROLN]],vlookup_table[],2,FALSE)</f>
        <v>0</v>
      </c>
      <c r="O3506">
        <f>VLOOKUP(Table58[[#This Row],[CONTROLN]],vlookup_table[],4,FALSE)</f>
        <v>2912</v>
      </c>
      <c r="P3506" t="str">
        <f>VLOOKUP(Table58[[#This Row],[CONTROLN]],vlookup_table[],5,FALSE)</f>
        <v>T2</v>
      </c>
      <c r="Q3506">
        <f>VLOOKUP(Table58[[#This Row],[CONTROLN]],vlookup_table[],7,FALSE)</f>
        <v>51</v>
      </c>
      <c r="R3506">
        <f t="shared" si="162"/>
        <v>67</v>
      </c>
      <c r="S35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06" t="str">
        <f>IF(Table58[[#This Row],[GENDER]]="M","Hombre","Mujer")</f>
        <v>Mujer</v>
      </c>
      <c r="U3506" t="str">
        <f>_xlfn.CONCAT(Table58[[#This Row],[STATE]]," ", Table58[[#This Row],[DOMAIN]])</f>
        <v>IN T2</v>
      </c>
      <c r="V3506" s="2">
        <f t="shared" ca="1" si="163"/>
        <v>45915</v>
      </c>
      <c r="W3506" s="3">
        <f t="shared" ca="1" si="164"/>
        <v>45915.408431249998</v>
      </c>
      <c r="X3506">
        <f>ROUND(Table58[[#This Row],[AVGGIFT]],1)</f>
        <v>11.7</v>
      </c>
    </row>
    <row r="3507" spans="1:24" x14ac:dyDescent="0.35">
      <c r="A3507">
        <v>20853</v>
      </c>
      <c r="B3507" t="s">
        <v>18</v>
      </c>
      <c r="C3507" t="s">
        <v>17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  <c r="N3507">
        <f>VLOOKUP(Table58[[#This Row],[CONTROLN]],vlookup_table[],2,FALSE)</f>
        <v>0</v>
      </c>
      <c r="O3507">
        <f>VLOOKUP(Table58[[#This Row],[CONTROLN]],vlookup_table[],4,FALSE)</f>
        <v>0</v>
      </c>
      <c r="P3507" t="str">
        <f>VLOOKUP(Table58[[#This Row],[CONTROLN]],vlookup_table[],5,FALSE)</f>
        <v>C1</v>
      </c>
      <c r="Q3507">
        <f>VLOOKUP(Table58[[#This Row],[CONTROLN]],vlookup_table[],7,FALSE)</f>
        <v>10</v>
      </c>
      <c r="R3507" t="str">
        <f t="shared" si="162"/>
        <v/>
      </c>
      <c r="S35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07" t="str">
        <f>IF(Table58[[#This Row],[GENDER]]="M","Hombre","Mujer")</f>
        <v>Mujer</v>
      </c>
      <c r="U3507" t="str">
        <f>_xlfn.CONCAT(Table58[[#This Row],[STATE]]," ", Table58[[#This Row],[DOMAIN]])</f>
        <v>NC C1</v>
      </c>
      <c r="V3507" s="2">
        <f t="shared" ca="1" si="163"/>
        <v>45915</v>
      </c>
      <c r="W3507" s="3">
        <f t="shared" ca="1" si="164"/>
        <v>45915.408431249998</v>
      </c>
      <c r="X3507">
        <f>ROUND(Table58[[#This Row],[AVGGIFT]],1)</f>
        <v>6.9</v>
      </c>
    </row>
    <row r="3508" spans="1:24" x14ac:dyDescent="0.35">
      <c r="A3508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  <c r="N3508">
        <f>VLOOKUP(Table58[[#This Row],[CONTROLN]],vlookup_table[],2,FALSE)</f>
        <v>1</v>
      </c>
      <c r="O3508">
        <f>VLOOKUP(Table58[[#This Row],[CONTROLN]],vlookup_table[],4,FALSE)</f>
        <v>1801</v>
      </c>
      <c r="P3508" t="str">
        <f>VLOOKUP(Table58[[#This Row],[CONTROLN]],vlookup_table[],5,FALSE)</f>
        <v>C2</v>
      </c>
      <c r="Q3508">
        <f>VLOOKUP(Table58[[#This Row],[CONTROLN]],vlookup_table[],7,FALSE)</f>
        <v>35</v>
      </c>
      <c r="R3508">
        <f t="shared" si="162"/>
        <v>79</v>
      </c>
      <c r="S35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08" t="str">
        <f>IF(Table58[[#This Row],[GENDER]]="M","Hombre","Mujer")</f>
        <v>Hombre</v>
      </c>
      <c r="U3508" t="str">
        <f>_xlfn.CONCAT(Table58[[#This Row],[STATE]]," ", Table58[[#This Row],[DOMAIN]])</f>
        <v>FL C2</v>
      </c>
      <c r="V3508" s="2">
        <f t="shared" ca="1" si="163"/>
        <v>45915</v>
      </c>
      <c r="W3508" s="3">
        <f t="shared" ca="1" si="164"/>
        <v>45915.408431249998</v>
      </c>
      <c r="X3508">
        <f>ROUND(Table58[[#This Row],[AVGGIFT]],1)</f>
        <v>9.4</v>
      </c>
    </row>
    <row r="3509" spans="1:24" x14ac:dyDescent="0.35">
      <c r="A3509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  <c r="N3509">
        <f>VLOOKUP(Table58[[#This Row],[CONTROLN]],vlookup_table[],2,FALSE)</f>
        <v>2</v>
      </c>
      <c r="O3509">
        <f>VLOOKUP(Table58[[#This Row],[CONTROLN]],vlookup_table[],4,FALSE)</f>
        <v>4001</v>
      </c>
      <c r="P3509" t="str">
        <f>VLOOKUP(Table58[[#This Row],[CONTROLN]],vlookup_table[],5,FALSE)</f>
        <v>S2</v>
      </c>
      <c r="Q3509">
        <f>VLOOKUP(Table58[[#This Row],[CONTROLN]],vlookup_table[],7,FALSE)</f>
        <v>20</v>
      </c>
      <c r="R3509">
        <f t="shared" si="162"/>
        <v>57</v>
      </c>
      <c r="S35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09" t="str">
        <f>IF(Table58[[#This Row],[GENDER]]="M","Hombre","Mujer")</f>
        <v>Mujer</v>
      </c>
      <c r="U3509" t="str">
        <f>_xlfn.CONCAT(Table58[[#This Row],[STATE]]," ", Table58[[#This Row],[DOMAIN]])</f>
        <v>CO S2</v>
      </c>
      <c r="V3509" s="2">
        <f t="shared" ca="1" si="163"/>
        <v>45915</v>
      </c>
      <c r="W3509" s="3">
        <f t="shared" ca="1" si="164"/>
        <v>45915.408431249998</v>
      </c>
      <c r="X3509">
        <f>ROUND(Table58[[#This Row],[AVGGIFT]],1)</f>
        <v>20</v>
      </c>
    </row>
    <row r="3510" spans="1:24" x14ac:dyDescent="0.35">
      <c r="A3510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  <c r="N3510">
        <f>VLOOKUP(Table58[[#This Row],[CONTROLN]],vlookup_table[],2,FALSE)</f>
        <v>0</v>
      </c>
      <c r="O3510">
        <f>VLOOKUP(Table58[[#This Row],[CONTROLN]],vlookup_table[],4,FALSE)</f>
        <v>4803</v>
      </c>
      <c r="P3510" t="str">
        <f>VLOOKUP(Table58[[#This Row],[CONTROLN]],vlookup_table[],5,FALSE)</f>
        <v>C3</v>
      </c>
      <c r="Q3510">
        <f>VLOOKUP(Table58[[#This Row],[CONTROLN]],vlookup_table[],7,FALSE)</f>
        <v>20</v>
      </c>
      <c r="R3510">
        <f t="shared" si="162"/>
        <v>49</v>
      </c>
      <c r="S35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10" t="str">
        <f>IF(Table58[[#This Row],[GENDER]]="M","Hombre","Mujer")</f>
        <v>Mujer</v>
      </c>
      <c r="U3510" t="str">
        <f>_xlfn.CONCAT(Table58[[#This Row],[STATE]]," ", Table58[[#This Row],[DOMAIN]])</f>
        <v>WA C3</v>
      </c>
      <c r="V3510" s="2">
        <f t="shared" ca="1" si="163"/>
        <v>45915</v>
      </c>
      <c r="W3510" s="3">
        <f t="shared" ca="1" si="164"/>
        <v>45915.408431249998</v>
      </c>
      <c r="X3510">
        <f>ROUND(Table58[[#This Row],[AVGGIFT]],1)</f>
        <v>13.3</v>
      </c>
    </row>
    <row r="3511" spans="1:24" x14ac:dyDescent="0.35">
      <c r="A351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  <c r="N3511">
        <f>VLOOKUP(Table58[[#This Row],[CONTROLN]],vlookup_table[],2,FALSE)</f>
        <v>0</v>
      </c>
      <c r="O3511">
        <f>VLOOKUP(Table58[[#This Row],[CONTROLN]],vlookup_table[],4,FALSE)</f>
        <v>3410</v>
      </c>
      <c r="P3511" t="str">
        <f>VLOOKUP(Table58[[#This Row],[CONTROLN]],vlookup_table[],5,FALSE)</f>
        <v>S2</v>
      </c>
      <c r="Q3511">
        <f>VLOOKUP(Table58[[#This Row],[CONTROLN]],vlookup_table[],7,FALSE)</f>
        <v>5</v>
      </c>
      <c r="R3511">
        <f t="shared" si="162"/>
        <v>62</v>
      </c>
      <c r="S35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11" t="str">
        <f>IF(Table58[[#This Row],[GENDER]]="M","Hombre","Mujer")</f>
        <v>Mujer</v>
      </c>
      <c r="U3511" t="str">
        <f>_xlfn.CONCAT(Table58[[#This Row],[STATE]]," ", Table58[[#This Row],[DOMAIN]])</f>
        <v>LA S2</v>
      </c>
      <c r="V3511" s="2">
        <f t="shared" ca="1" si="163"/>
        <v>45915</v>
      </c>
      <c r="W3511" s="3">
        <f t="shared" ca="1" si="164"/>
        <v>45915.408431249998</v>
      </c>
      <c r="X3511">
        <f>ROUND(Table58[[#This Row],[AVGGIFT]],1)</f>
        <v>4</v>
      </c>
    </row>
    <row r="3512" spans="1:24" x14ac:dyDescent="0.35">
      <c r="A3512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  <c r="N3512">
        <f>VLOOKUP(Table58[[#This Row],[CONTROLN]],vlookup_table[],2,FALSE)</f>
        <v>4</v>
      </c>
      <c r="O3512">
        <f>VLOOKUP(Table58[[#This Row],[CONTROLN]],vlookup_table[],4,FALSE)</f>
        <v>0</v>
      </c>
      <c r="P3512" t="str">
        <f>VLOOKUP(Table58[[#This Row],[CONTROLN]],vlookup_table[],5,FALSE)</f>
        <v>S1</v>
      </c>
      <c r="Q3512">
        <f>VLOOKUP(Table58[[#This Row],[CONTROLN]],vlookup_table[],7,FALSE)</f>
        <v>25</v>
      </c>
      <c r="R3512" t="str">
        <f t="shared" si="162"/>
        <v/>
      </c>
      <c r="S35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12" t="str">
        <f>IF(Table58[[#This Row],[GENDER]]="M","Hombre","Mujer")</f>
        <v>Hombre</v>
      </c>
      <c r="U3512" t="str">
        <f>_xlfn.CONCAT(Table58[[#This Row],[STATE]]," ", Table58[[#This Row],[DOMAIN]])</f>
        <v>CA S1</v>
      </c>
      <c r="V3512" s="2">
        <f t="shared" ca="1" si="163"/>
        <v>45915</v>
      </c>
      <c r="W3512" s="3">
        <f t="shared" ca="1" si="164"/>
        <v>45915.408431249998</v>
      </c>
      <c r="X3512">
        <f>ROUND(Table58[[#This Row],[AVGGIFT]],1)</f>
        <v>14.2</v>
      </c>
    </row>
    <row r="3513" spans="1:24" x14ac:dyDescent="0.35">
      <c r="A3513">
        <v>186358</v>
      </c>
      <c r="B3513" t="s">
        <v>58</v>
      </c>
      <c r="C3513" t="s">
        <v>109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  <c r="N3513">
        <f>VLOOKUP(Table58[[#This Row],[CONTROLN]],vlookup_table[],2,FALSE)</f>
        <v>28</v>
      </c>
      <c r="O3513">
        <f>VLOOKUP(Table58[[#This Row],[CONTROLN]],vlookup_table[],4,FALSE)</f>
        <v>0</v>
      </c>
      <c r="P3513" t="str">
        <f>VLOOKUP(Table58[[#This Row],[CONTROLN]],vlookup_table[],5,FALSE)</f>
        <v>C2</v>
      </c>
      <c r="Q3513">
        <f>VLOOKUP(Table58[[#This Row],[CONTROLN]],vlookup_table[],7,FALSE)</f>
        <v>5</v>
      </c>
      <c r="R3513" t="str">
        <f t="shared" si="162"/>
        <v/>
      </c>
      <c r="S35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13" t="str">
        <f>IF(Table58[[#This Row],[GENDER]]="M","Hombre","Mujer")</f>
        <v>Mujer</v>
      </c>
      <c r="U3513" t="str">
        <f>_xlfn.CONCAT(Table58[[#This Row],[STATE]]," ", Table58[[#This Row],[DOMAIN]])</f>
        <v>KY C2</v>
      </c>
      <c r="V3513" s="2">
        <f t="shared" ca="1" si="163"/>
        <v>45915</v>
      </c>
      <c r="W3513" s="3">
        <f t="shared" ca="1" si="164"/>
        <v>45915.408431249998</v>
      </c>
      <c r="X3513">
        <f>ROUND(Table58[[#This Row],[AVGGIFT]],1)</f>
        <v>5.0999999999999996</v>
      </c>
    </row>
    <row r="3514" spans="1:24" x14ac:dyDescent="0.35">
      <c r="A3514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  <c r="N3514">
        <f>VLOOKUP(Table58[[#This Row],[CONTROLN]],vlookup_table[],2,FALSE)</f>
        <v>1</v>
      </c>
      <c r="O3514">
        <f>VLOOKUP(Table58[[#This Row],[CONTROLN]],vlookup_table[],4,FALSE)</f>
        <v>0</v>
      </c>
      <c r="P3514" t="str">
        <f>VLOOKUP(Table58[[#This Row],[CONTROLN]],vlookup_table[],5,FALSE)</f>
        <v>T1</v>
      </c>
      <c r="Q3514">
        <f>VLOOKUP(Table58[[#This Row],[CONTROLN]],vlookup_table[],7,FALSE)</f>
        <v>10</v>
      </c>
      <c r="R3514" t="str">
        <f t="shared" si="162"/>
        <v/>
      </c>
      <c r="S35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14" t="str">
        <f>IF(Table58[[#This Row],[GENDER]]="M","Hombre","Mujer")</f>
        <v>Hombre</v>
      </c>
      <c r="U3514" t="str">
        <f>_xlfn.CONCAT(Table58[[#This Row],[STATE]]," ", Table58[[#This Row],[DOMAIN]])</f>
        <v>AZ T1</v>
      </c>
      <c r="V3514" s="2">
        <f t="shared" ca="1" si="163"/>
        <v>45915</v>
      </c>
      <c r="W3514" s="3">
        <f t="shared" ca="1" si="164"/>
        <v>45915.408431249998</v>
      </c>
      <c r="X3514">
        <f>ROUND(Table58[[#This Row],[AVGGIFT]],1)</f>
        <v>20</v>
      </c>
    </row>
    <row r="3515" spans="1:24" x14ac:dyDescent="0.35">
      <c r="A3515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  <c r="N3515">
        <f>VLOOKUP(Table58[[#This Row],[CONTROLN]],vlookup_table[],2,FALSE)</f>
        <v>1</v>
      </c>
      <c r="O3515">
        <f>VLOOKUP(Table58[[#This Row],[CONTROLN]],vlookup_table[],4,FALSE)</f>
        <v>0</v>
      </c>
      <c r="P3515" t="str">
        <f>VLOOKUP(Table58[[#This Row],[CONTROLN]],vlookup_table[],5,FALSE)</f>
        <v/>
      </c>
      <c r="Q3515">
        <f>VLOOKUP(Table58[[#This Row],[CONTROLN]],vlookup_table[],7,FALSE)</f>
        <v>100</v>
      </c>
      <c r="R3515" t="str">
        <f t="shared" si="162"/>
        <v/>
      </c>
      <c r="S351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15" t="str">
        <f>IF(Table58[[#This Row],[GENDER]]="M","Hombre","Mujer")</f>
        <v>Hombre</v>
      </c>
      <c r="U3515" t="str">
        <f>_xlfn.CONCAT(Table58[[#This Row],[STATE]]," ", Table58[[#This Row],[DOMAIN]])</f>
        <v xml:space="preserve">IL </v>
      </c>
      <c r="V3515" s="2">
        <f t="shared" ca="1" si="163"/>
        <v>45915</v>
      </c>
      <c r="W3515" s="3">
        <f t="shared" ca="1" si="164"/>
        <v>45915.408431249998</v>
      </c>
      <c r="X3515">
        <f>ROUND(Table58[[#This Row],[AVGGIFT]],1)</f>
        <v>41.8</v>
      </c>
    </row>
    <row r="3516" spans="1:24" x14ac:dyDescent="0.35">
      <c r="A3516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  <c r="N3516">
        <f>VLOOKUP(Table58[[#This Row],[CONTROLN]],vlookup_table[],2,FALSE)</f>
        <v>0</v>
      </c>
      <c r="O3516">
        <f>VLOOKUP(Table58[[#This Row],[CONTROLN]],vlookup_table[],4,FALSE)</f>
        <v>4701</v>
      </c>
      <c r="P3516" t="str">
        <f>VLOOKUP(Table58[[#This Row],[CONTROLN]],vlookup_table[],5,FALSE)</f>
        <v>T2</v>
      </c>
      <c r="Q3516">
        <f>VLOOKUP(Table58[[#This Row],[CONTROLN]],vlookup_table[],7,FALSE)</f>
        <v>9</v>
      </c>
      <c r="R3516">
        <f t="shared" si="162"/>
        <v>50</v>
      </c>
      <c r="S35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16" t="str">
        <f>IF(Table58[[#This Row],[GENDER]]="M","Hombre","Mujer")</f>
        <v>Mujer</v>
      </c>
      <c r="U3516" t="str">
        <f>_xlfn.CONCAT(Table58[[#This Row],[STATE]]," ", Table58[[#This Row],[DOMAIN]])</f>
        <v>IL T2</v>
      </c>
      <c r="V3516" s="2">
        <f t="shared" ca="1" si="163"/>
        <v>45915</v>
      </c>
      <c r="W3516" s="3">
        <f t="shared" ca="1" si="164"/>
        <v>45915.408431249998</v>
      </c>
      <c r="X3516">
        <f>ROUND(Table58[[#This Row],[AVGGIFT]],1)</f>
        <v>8.1999999999999993</v>
      </c>
    </row>
    <row r="3517" spans="1:24" x14ac:dyDescent="0.35">
      <c r="A3517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  <c r="N3517">
        <f>VLOOKUP(Table58[[#This Row],[CONTROLN]],vlookup_table[],2,FALSE)</f>
        <v>2</v>
      </c>
      <c r="O3517">
        <f>VLOOKUP(Table58[[#This Row],[CONTROLN]],vlookup_table[],4,FALSE)</f>
        <v>2601</v>
      </c>
      <c r="P3517" t="str">
        <f>VLOOKUP(Table58[[#This Row],[CONTROLN]],vlookup_table[],5,FALSE)</f>
        <v>T1</v>
      </c>
      <c r="Q3517">
        <f>VLOOKUP(Table58[[#This Row],[CONTROLN]],vlookup_table[],7,FALSE)</f>
        <v>3</v>
      </c>
      <c r="R3517">
        <f t="shared" si="162"/>
        <v>71</v>
      </c>
      <c r="S35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17" t="str">
        <f>IF(Table58[[#This Row],[GENDER]]="M","Hombre","Mujer")</f>
        <v>Mujer</v>
      </c>
      <c r="U3517" t="str">
        <f>_xlfn.CONCAT(Table58[[#This Row],[STATE]]," ", Table58[[#This Row],[DOMAIN]])</f>
        <v>CA T1</v>
      </c>
      <c r="V3517" s="2">
        <f t="shared" ca="1" si="163"/>
        <v>45915</v>
      </c>
      <c r="W3517" s="3">
        <f t="shared" ca="1" si="164"/>
        <v>45915.408431249998</v>
      </c>
      <c r="X3517">
        <f>ROUND(Table58[[#This Row],[AVGGIFT]],1)</f>
        <v>7.2</v>
      </c>
    </row>
    <row r="3518" spans="1:24" x14ac:dyDescent="0.35">
      <c r="A3518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  <c r="N3518">
        <f>VLOOKUP(Table58[[#This Row],[CONTROLN]],vlookup_table[],2,FALSE)</f>
        <v>0</v>
      </c>
      <c r="O3518">
        <f>VLOOKUP(Table58[[#This Row],[CONTROLN]],vlookup_table[],4,FALSE)</f>
        <v>4401</v>
      </c>
      <c r="P3518" t="str">
        <f>VLOOKUP(Table58[[#This Row],[CONTROLN]],vlookup_table[],5,FALSE)</f>
        <v>U3</v>
      </c>
      <c r="Q3518">
        <f>VLOOKUP(Table58[[#This Row],[CONTROLN]],vlookup_table[],7,FALSE)</f>
        <v>5</v>
      </c>
      <c r="R3518">
        <f t="shared" si="162"/>
        <v>53</v>
      </c>
      <c r="S35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18" t="str">
        <f>IF(Table58[[#This Row],[GENDER]]="M","Hombre","Mujer")</f>
        <v>Mujer</v>
      </c>
      <c r="U3518" t="str">
        <f>_xlfn.CONCAT(Table58[[#This Row],[STATE]]," ", Table58[[#This Row],[DOMAIN]])</f>
        <v>CA U3</v>
      </c>
      <c r="V3518" s="2">
        <f t="shared" ca="1" si="163"/>
        <v>45915</v>
      </c>
      <c r="W3518" s="3">
        <f t="shared" ca="1" si="164"/>
        <v>45915.408431249998</v>
      </c>
      <c r="X3518">
        <f>ROUND(Table58[[#This Row],[AVGGIFT]],1)</f>
        <v>9.1999999999999993</v>
      </c>
    </row>
    <row r="3519" spans="1:24" x14ac:dyDescent="0.35">
      <c r="A3519">
        <v>47819</v>
      </c>
      <c r="B3519" t="s">
        <v>44</v>
      </c>
      <c r="C3519" t="s">
        <v>14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  <c r="N3519">
        <f>VLOOKUP(Table58[[#This Row],[CONTROLN]],vlookup_table[],2,FALSE)</f>
        <v>1002</v>
      </c>
      <c r="O3519">
        <f>VLOOKUP(Table58[[#This Row],[CONTROLN]],vlookup_table[],4,FALSE)</f>
        <v>3801</v>
      </c>
      <c r="P3519" t="str">
        <f>VLOOKUP(Table58[[#This Row],[CONTROLN]],vlookup_table[],5,FALSE)</f>
        <v>T1</v>
      </c>
      <c r="Q3519">
        <f>VLOOKUP(Table58[[#This Row],[CONTROLN]],vlookup_table[],7,FALSE)</f>
        <v>10</v>
      </c>
      <c r="R3519">
        <f t="shared" si="162"/>
        <v>59</v>
      </c>
      <c r="S35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19" t="str">
        <f>IF(Table58[[#This Row],[GENDER]]="M","Hombre","Mujer")</f>
        <v>Hombre</v>
      </c>
      <c r="U3519" t="str">
        <f>_xlfn.CONCAT(Table58[[#This Row],[STATE]]," ", Table58[[#This Row],[DOMAIN]])</f>
        <v>AL T1</v>
      </c>
      <c r="V3519" s="2">
        <f t="shared" ca="1" si="163"/>
        <v>45915</v>
      </c>
      <c r="W3519" s="3">
        <f t="shared" ca="1" si="164"/>
        <v>45915.408431249998</v>
      </c>
      <c r="X3519">
        <f>ROUND(Table58[[#This Row],[AVGGIFT]],1)</f>
        <v>12.7</v>
      </c>
    </row>
    <row r="3520" spans="1:24" x14ac:dyDescent="0.35">
      <c r="A3520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  <c r="N3520">
        <f>VLOOKUP(Table58[[#This Row],[CONTROLN]],vlookup_table[],2,FALSE)</f>
        <v>0</v>
      </c>
      <c r="O3520">
        <f>VLOOKUP(Table58[[#This Row],[CONTROLN]],vlookup_table[],4,FALSE)</f>
        <v>5407</v>
      </c>
      <c r="P3520" t="str">
        <f>VLOOKUP(Table58[[#This Row],[CONTROLN]],vlookup_table[],5,FALSE)</f>
        <v>S2</v>
      </c>
      <c r="Q3520">
        <f>VLOOKUP(Table58[[#This Row],[CONTROLN]],vlookup_table[],7,FALSE)</f>
        <v>20</v>
      </c>
      <c r="R3520">
        <f t="shared" si="162"/>
        <v>42</v>
      </c>
      <c r="S35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20" t="str">
        <f>IF(Table58[[#This Row],[GENDER]]="M","Hombre","Mujer")</f>
        <v>Mujer</v>
      </c>
      <c r="U3520" t="str">
        <f>_xlfn.CONCAT(Table58[[#This Row],[STATE]]," ", Table58[[#This Row],[DOMAIN]])</f>
        <v>CO S2</v>
      </c>
      <c r="V3520" s="2">
        <f t="shared" ca="1" si="163"/>
        <v>45915</v>
      </c>
      <c r="W3520" s="3">
        <f t="shared" ca="1" si="164"/>
        <v>45915.408431249998</v>
      </c>
      <c r="X3520">
        <f>ROUND(Table58[[#This Row],[AVGGIFT]],1)</f>
        <v>12.7</v>
      </c>
    </row>
    <row r="3521" spans="1:24" x14ac:dyDescent="0.35">
      <c r="A352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  <c r="N3521">
        <f>VLOOKUP(Table58[[#This Row],[CONTROLN]],vlookup_table[],2,FALSE)</f>
        <v>0</v>
      </c>
      <c r="O3521">
        <f>VLOOKUP(Table58[[#This Row],[CONTROLN]],vlookup_table[],4,FALSE)</f>
        <v>0</v>
      </c>
      <c r="P3521" t="str">
        <f>VLOOKUP(Table58[[#This Row],[CONTROLN]],vlookup_table[],5,FALSE)</f>
        <v>S1</v>
      </c>
      <c r="Q3521">
        <f>VLOOKUP(Table58[[#This Row],[CONTROLN]],vlookup_table[],7,FALSE)</f>
        <v>20</v>
      </c>
      <c r="R3521" t="str">
        <f t="shared" si="162"/>
        <v/>
      </c>
      <c r="S35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21" t="str">
        <f>IF(Table58[[#This Row],[GENDER]]="M","Hombre","Mujer")</f>
        <v>Mujer</v>
      </c>
      <c r="U3521" t="str">
        <f>_xlfn.CONCAT(Table58[[#This Row],[STATE]]," ", Table58[[#This Row],[DOMAIN]])</f>
        <v>CA S1</v>
      </c>
      <c r="V3521" s="2">
        <f t="shared" ca="1" si="163"/>
        <v>45915</v>
      </c>
      <c r="W3521" s="3">
        <f t="shared" ca="1" si="164"/>
        <v>45915.408431249998</v>
      </c>
      <c r="X3521">
        <f>ROUND(Table58[[#This Row],[AVGGIFT]],1)</f>
        <v>12.5</v>
      </c>
    </row>
    <row r="3522" spans="1:24" x14ac:dyDescent="0.35">
      <c r="A3522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  <c r="N3522">
        <f>VLOOKUP(Table58[[#This Row],[CONTROLN]],vlookup_table[],2,FALSE)</f>
        <v>1002</v>
      </c>
      <c r="O3522">
        <f>VLOOKUP(Table58[[#This Row],[CONTROLN]],vlookup_table[],4,FALSE)</f>
        <v>6910</v>
      </c>
      <c r="P3522" t="str">
        <f>VLOOKUP(Table58[[#This Row],[CONTROLN]],vlookup_table[],5,FALSE)</f>
        <v>S1</v>
      </c>
      <c r="Q3522">
        <f>VLOOKUP(Table58[[#This Row],[CONTROLN]],vlookup_table[],7,FALSE)</f>
        <v>20</v>
      </c>
      <c r="R3522">
        <f t="shared" ref="R3522:R3585" si="165">IF(OR(O3522="",O3522=0),"",(1997-(1900+INT(O3522/100)))-IF(MOD(O3522,100)&gt;6,1,0))</f>
        <v>27</v>
      </c>
      <c r="S35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22" t="str">
        <f>IF(Table58[[#This Row],[GENDER]]="M","Hombre","Mujer")</f>
        <v>Hombre</v>
      </c>
      <c r="U3522" t="str">
        <f>_xlfn.CONCAT(Table58[[#This Row],[STATE]]," ", Table58[[#This Row],[DOMAIN]])</f>
        <v>AZ S1</v>
      </c>
      <c r="V3522" s="2">
        <f t="shared" ref="V3522:V3585" ca="1" si="166">TODAY()</f>
        <v>45915</v>
      </c>
      <c r="W3522" s="3">
        <f t="shared" ref="W3522:W3585" ca="1" si="167">NOW()</f>
        <v>45915.408431249998</v>
      </c>
      <c r="X3522">
        <f>ROUND(Table58[[#This Row],[AVGGIFT]],1)</f>
        <v>11.2</v>
      </c>
    </row>
    <row r="3523" spans="1:24" x14ac:dyDescent="0.35">
      <c r="A3523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  <c r="N3523">
        <f>VLOOKUP(Table58[[#This Row],[CONTROLN]],vlookup_table[],2,FALSE)</f>
        <v>0</v>
      </c>
      <c r="O3523">
        <f>VLOOKUP(Table58[[#This Row],[CONTROLN]],vlookup_table[],4,FALSE)</f>
        <v>0</v>
      </c>
      <c r="P3523" t="str">
        <f>VLOOKUP(Table58[[#This Row],[CONTROLN]],vlookup_table[],5,FALSE)</f>
        <v>U1</v>
      </c>
      <c r="Q3523">
        <f>VLOOKUP(Table58[[#This Row],[CONTROLN]],vlookup_table[],7,FALSE)</f>
        <v>7</v>
      </c>
      <c r="R3523" t="str">
        <f t="shared" si="165"/>
        <v/>
      </c>
      <c r="S35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23" t="str">
        <f>IF(Table58[[#This Row],[GENDER]]="M","Hombre","Mujer")</f>
        <v>Mujer</v>
      </c>
      <c r="U3523" t="str">
        <f>_xlfn.CONCAT(Table58[[#This Row],[STATE]]," ", Table58[[#This Row],[DOMAIN]])</f>
        <v>CO U1</v>
      </c>
      <c r="V3523" s="2">
        <f t="shared" ca="1" si="166"/>
        <v>45915</v>
      </c>
      <c r="W3523" s="3">
        <f t="shared" ca="1" si="167"/>
        <v>45915.408431249998</v>
      </c>
      <c r="X3523">
        <f>ROUND(Table58[[#This Row],[AVGGIFT]],1)</f>
        <v>4.9000000000000004</v>
      </c>
    </row>
    <row r="3524" spans="1:24" x14ac:dyDescent="0.35">
      <c r="A3524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  <c r="N3524">
        <f>VLOOKUP(Table58[[#This Row],[CONTROLN]],vlookup_table[],2,FALSE)</f>
        <v>1</v>
      </c>
      <c r="O3524">
        <f>VLOOKUP(Table58[[#This Row],[CONTROLN]],vlookup_table[],4,FALSE)</f>
        <v>2812</v>
      </c>
      <c r="P3524" t="str">
        <f>VLOOKUP(Table58[[#This Row],[CONTROLN]],vlookup_table[],5,FALSE)</f>
        <v>C2</v>
      </c>
      <c r="Q3524">
        <f>VLOOKUP(Table58[[#This Row],[CONTROLN]],vlookup_table[],7,FALSE)</f>
        <v>44</v>
      </c>
      <c r="R3524">
        <f t="shared" si="165"/>
        <v>68</v>
      </c>
      <c r="S35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24" t="str">
        <f>IF(Table58[[#This Row],[GENDER]]="M","Hombre","Mujer")</f>
        <v>Hombre</v>
      </c>
      <c r="U3524" t="str">
        <f>_xlfn.CONCAT(Table58[[#This Row],[STATE]]," ", Table58[[#This Row],[DOMAIN]])</f>
        <v>IA C2</v>
      </c>
      <c r="V3524" s="2">
        <f t="shared" ca="1" si="166"/>
        <v>45915</v>
      </c>
      <c r="W3524" s="3">
        <f t="shared" ca="1" si="167"/>
        <v>45915.408431249998</v>
      </c>
      <c r="X3524">
        <f>ROUND(Table58[[#This Row],[AVGGIFT]],1)</f>
        <v>39</v>
      </c>
    </row>
    <row r="3525" spans="1:24" x14ac:dyDescent="0.35">
      <c r="A3525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  <c r="N3525">
        <f>VLOOKUP(Table58[[#This Row],[CONTROLN]],vlookup_table[],2,FALSE)</f>
        <v>1</v>
      </c>
      <c r="O3525">
        <f>VLOOKUP(Table58[[#This Row],[CONTROLN]],vlookup_table[],4,FALSE)</f>
        <v>1907</v>
      </c>
      <c r="P3525" t="str">
        <f>VLOOKUP(Table58[[#This Row],[CONTROLN]],vlookup_table[],5,FALSE)</f>
        <v>S2</v>
      </c>
      <c r="Q3525">
        <f>VLOOKUP(Table58[[#This Row],[CONTROLN]],vlookup_table[],7,FALSE)</f>
        <v>50</v>
      </c>
      <c r="R3525">
        <f t="shared" si="165"/>
        <v>77</v>
      </c>
      <c r="S35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25" t="str">
        <f>IF(Table58[[#This Row],[GENDER]]="M","Hombre","Mujer")</f>
        <v>Hombre</v>
      </c>
      <c r="U3525" t="str">
        <f>_xlfn.CONCAT(Table58[[#This Row],[STATE]]," ", Table58[[#This Row],[DOMAIN]])</f>
        <v>TX S2</v>
      </c>
      <c r="V3525" s="2">
        <f t="shared" ca="1" si="166"/>
        <v>45915</v>
      </c>
      <c r="W3525" s="3">
        <f t="shared" ca="1" si="167"/>
        <v>45915.408431249998</v>
      </c>
      <c r="X3525">
        <f>ROUND(Table58[[#This Row],[AVGGIFT]],1)</f>
        <v>24.4</v>
      </c>
    </row>
    <row r="3526" spans="1:24" x14ac:dyDescent="0.35">
      <c r="A3526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  <c r="N3526">
        <f>VLOOKUP(Table58[[#This Row],[CONTROLN]],vlookup_table[],2,FALSE)</f>
        <v>28</v>
      </c>
      <c r="O3526">
        <f>VLOOKUP(Table58[[#This Row],[CONTROLN]],vlookup_table[],4,FALSE)</f>
        <v>4701</v>
      </c>
      <c r="P3526" t="str">
        <f>VLOOKUP(Table58[[#This Row],[CONTROLN]],vlookup_table[],5,FALSE)</f>
        <v>C2</v>
      </c>
      <c r="Q3526">
        <f>VLOOKUP(Table58[[#This Row],[CONTROLN]],vlookup_table[],7,FALSE)</f>
        <v>12</v>
      </c>
      <c r="R3526">
        <f t="shared" si="165"/>
        <v>50</v>
      </c>
      <c r="S35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26" t="str">
        <f>IF(Table58[[#This Row],[GENDER]]="M","Hombre","Mujer")</f>
        <v>Mujer</v>
      </c>
      <c r="U3526" t="str">
        <f>_xlfn.CONCAT(Table58[[#This Row],[STATE]]," ", Table58[[#This Row],[DOMAIN]])</f>
        <v>FL C2</v>
      </c>
      <c r="V3526" s="2">
        <f t="shared" ca="1" si="166"/>
        <v>45915</v>
      </c>
      <c r="W3526" s="3">
        <f t="shared" ca="1" si="167"/>
        <v>45915.408431249998</v>
      </c>
      <c r="X3526">
        <f>ROUND(Table58[[#This Row],[AVGGIFT]],1)</f>
        <v>7</v>
      </c>
    </row>
    <row r="3527" spans="1:24" x14ac:dyDescent="0.35">
      <c r="A3527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  <c r="N3527">
        <f>VLOOKUP(Table58[[#This Row],[CONTROLN]],vlookup_table[],2,FALSE)</f>
        <v>0</v>
      </c>
      <c r="O3527">
        <f>VLOOKUP(Table58[[#This Row],[CONTROLN]],vlookup_table[],4,FALSE)</f>
        <v>3001</v>
      </c>
      <c r="P3527" t="str">
        <f>VLOOKUP(Table58[[#This Row],[CONTROLN]],vlookup_table[],5,FALSE)</f>
        <v>C2</v>
      </c>
      <c r="Q3527">
        <f>VLOOKUP(Table58[[#This Row],[CONTROLN]],vlookup_table[],7,FALSE)</f>
        <v>15</v>
      </c>
      <c r="R3527">
        <f t="shared" si="165"/>
        <v>67</v>
      </c>
      <c r="S35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27" t="str">
        <f>IF(Table58[[#This Row],[GENDER]]="M","Hombre","Mujer")</f>
        <v>Mujer</v>
      </c>
      <c r="U3527" t="str">
        <f>_xlfn.CONCAT(Table58[[#This Row],[STATE]]," ", Table58[[#This Row],[DOMAIN]])</f>
        <v>IN C2</v>
      </c>
      <c r="V3527" s="2">
        <f t="shared" ca="1" si="166"/>
        <v>45915</v>
      </c>
      <c r="W3527" s="3">
        <f t="shared" ca="1" si="167"/>
        <v>45915.408431249998</v>
      </c>
      <c r="X3527">
        <f>ROUND(Table58[[#This Row],[AVGGIFT]],1)</f>
        <v>14</v>
      </c>
    </row>
    <row r="3528" spans="1:24" x14ac:dyDescent="0.35">
      <c r="A3528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  <c r="N3528">
        <f>VLOOKUP(Table58[[#This Row],[CONTROLN]],vlookup_table[],2,FALSE)</f>
        <v>2</v>
      </c>
      <c r="O3528">
        <f>VLOOKUP(Table58[[#This Row],[CONTROLN]],vlookup_table[],4,FALSE)</f>
        <v>2101</v>
      </c>
      <c r="P3528" t="str">
        <f>VLOOKUP(Table58[[#This Row],[CONTROLN]],vlookup_table[],5,FALSE)</f>
        <v>S1</v>
      </c>
      <c r="Q3528">
        <f>VLOOKUP(Table58[[#This Row],[CONTROLN]],vlookup_table[],7,FALSE)</f>
        <v>10</v>
      </c>
      <c r="R3528">
        <f t="shared" si="165"/>
        <v>76</v>
      </c>
      <c r="S35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28" t="str">
        <f>IF(Table58[[#This Row],[GENDER]]="M","Hombre","Mujer")</f>
        <v>Mujer</v>
      </c>
      <c r="U3528" t="str">
        <f>_xlfn.CONCAT(Table58[[#This Row],[STATE]]," ", Table58[[#This Row],[DOMAIN]])</f>
        <v>CA S1</v>
      </c>
      <c r="V3528" s="2">
        <f t="shared" ca="1" si="166"/>
        <v>45915</v>
      </c>
      <c r="W3528" s="3">
        <f t="shared" ca="1" si="167"/>
        <v>45915.408431249998</v>
      </c>
      <c r="X3528">
        <f>ROUND(Table58[[#This Row],[AVGGIFT]],1)</f>
        <v>13.4</v>
      </c>
    </row>
    <row r="3529" spans="1:24" x14ac:dyDescent="0.35">
      <c r="A3529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  <c r="N3529">
        <f>VLOOKUP(Table58[[#This Row],[CONTROLN]],vlookup_table[],2,FALSE)</f>
        <v>1</v>
      </c>
      <c r="O3529">
        <f>VLOOKUP(Table58[[#This Row],[CONTROLN]],vlookup_table[],4,FALSE)</f>
        <v>4401</v>
      </c>
      <c r="P3529" t="str">
        <f>VLOOKUP(Table58[[#This Row],[CONTROLN]],vlookup_table[],5,FALSE)</f>
        <v>T2</v>
      </c>
      <c r="Q3529">
        <f>VLOOKUP(Table58[[#This Row],[CONTROLN]],vlookup_table[],7,FALSE)</f>
        <v>10</v>
      </c>
      <c r="R3529">
        <f t="shared" si="165"/>
        <v>53</v>
      </c>
      <c r="S35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29" t="str">
        <f>IF(Table58[[#This Row],[GENDER]]="M","Hombre","Mujer")</f>
        <v>Hombre</v>
      </c>
      <c r="U3529" t="str">
        <f>_xlfn.CONCAT(Table58[[#This Row],[STATE]]," ", Table58[[#This Row],[DOMAIN]])</f>
        <v>NC T2</v>
      </c>
      <c r="V3529" s="2">
        <f t="shared" ca="1" si="166"/>
        <v>45915</v>
      </c>
      <c r="W3529" s="3">
        <f t="shared" ca="1" si="167"/>
        <v>45915.408431249998</v>
      </c>
      <c r="X3529">
        <f>ROUND(Table58[[#This Row],[AVGGIFT]],1)</f>
        <v>10</v>
      </c>
    </row>
    <row r="3530" spans="1:24" x14ac:dyDescent="0.35">
      <c r="A3530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  <c r="N3530">
        <f>VLOOKUP(Table58[[#This Row],[CONTROLN]],vlookup_table[],2,FALSE)</f>
        <v>1</v>
      </c>
      <c r="O3530">
        <f>VLOOKUP(Table58[[#This Row],[CONTROLN]],vlookup_table[],4,FALSE)</f>
        <v>1301</v>
      </c>
      <c r="P3530" t="str">
        <f>VLOOKUP(Table58[[#This Row],[CONTROLN]],vlookup_table[],5,FALSE)</f>
        <v>U3</v>
      </c>
      <c r="Q3530">
        <f>VLOOKUP(Table58[[#This Row],[CONTROLN]],vlookup_table[],7,FALSE)</f>
        <v>9</v>
      </c>
      <c r="R3530">
        <f t="shared" si="165"/>
        <v>84</v>
      </c>
      <c r="S35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30" t="str">
        <f>IF(Table58[[#This Row],[GENDER]]="M","Hombre","Mujer")</f>
        <v>Hombre</v>
      </c>
      <c r="U3530" t="str">
        <f>_xlfn.CONCAT(Table58[[#This Row],[STATE]]," ", Table58[[#This Row],[DOMAIN]])</f>
        <v>FL U3</v>
      </c>
      <c r="V3530" s="2">
        <f t="shared" ca="1" si="166"/>
        <v>45915</v>
      </c>
      <c r="W3530" s="3">
        <f t="shared" ca="1" si="167"/>
        <v>45915.408431249998</v>
      </c>
      <c r="X3530">
        <f>ROUND(Table58[[#This Row],[AVGGIFT]],1)</f>
        <v>5</v>
      </c>
    </row>
    <row r="3531" spans="1:24" x14ac:dyDescent="0.35">
      <c r="A353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  <c r="N3531">
        <f>VLOOKUP(Table58[[#This Row],[CONTROLN]],vlookup_table[],2,FALSE)</f>
        <v>28</v>
      </c>
      <c r="O3531">
        <f>VLOOKUP(Table58[[#This Row],[CONTROLN]],vlookup_table[],4,FALSE)</f>
        <v>5511</v>
      </c>
      <c r="P3531" t="str">
        <f>VLOOKUP(Table58[[#This Row],[CONTROLN]],vlookup_table[],5,FALSE)</f>
        <v>C1</v>
      </c>
      <c r="Q3531">
        <f>VLOOKUP(Table58[[#This Row],[CONTROLN]],vlookup_table[],7,FALSE)</f>
        <v>3</v>
      </c>
      <c r="R3531">
        <f t="shared" si="165"/>
        <v>41</v>
      </c>
      <c r="S35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31" t="str">
        <f>IF(Table58[[#This Row],[GENDER]]="M","Hombre","Mujer")</f>
        <v>Mujer</v>
      </c>
      <c r="U3531" t="str">
        <f>_xlfn.CONCAT(Table58[[#This Row],[STATE]]," ", Table58[[#This Row],[DOMAIN]])</f>
        <v>MO C1</v>
      </c>
      <c r="V3531" s="2">
        <f t="shared" ca="1" si="166"/>
        <v>45915</v>
      </c>
      <c r="W3531" s="3">
        <f t="shared" ca="1" si="167"/>
        <v>45915.408431249998</v>
      </c>
      <c r="X3531">
        <f>ROUND(Table58[[#This Row],[AVGGIFT]],1)</f>
        <v>3.4</v>
      </c>
    </row>
    <row r="3532" spans="1:24" x14ac:dyDescent="0.35">
      <c r="A3532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  <c r="N3532">
        <f>VLOOKUP(Table58[[#This Row],[CONTROLN]],vlookup_table[],2,FALSE)</f>
        <v>2</v>
      </c>
      <c r="O3532">
        <f>VLOOKUP(Table58[[#This Row],[CONTROLN]],vlookup_table[],4,FALSE)</f>
        <v>1401</v>
      </c>
      <c r="P3532" t="str">
        <f>VLOOKUP(Table58[[#This Row],[CONTROLN]],vlookup_table[],5,FALSE)</f>
        <v>S1</v>
      </c>
      <c r="Q3532">
        <f>VLOOKUP(Table58[[#This Row],[CONTROLN]],vlookup_table[],7,FALSE)</f>
        <v>15</v>
      </c>
      <c r="R3532">
        <f t="shared" si="165"/>
        <v>83</v>
      </c>
      <c r="S35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32" t="str">
        <f>IF(Table58[[#This Row],[GENDER]]="M","Hombre","Mujer")</f>
        <v>Mujer</v>
      </c>
      <c r="U3532" t="str">
        <f>_xlfn.CONCAT(Table58[[#This Row],[STATE]]," ", Table58[[#This Row],[DOMAIN]])</f>
        <v>FL S1</v>
      </c>
      <c r="V3532" s="2">
        <f t="shared" ca="1" si="166"/>
        <v>45915</v>
      </c>
      <c r="W3532" s="3">
        <f t="shared" ca="1" si="167"/>
        <v>45915.408431249998</v>
      </c>
      <c r="X3532">
        <f>ROUND(Table58[[#This Row],[AVGGIFT]],1)</f>
        <v>8.3000000000000007</v>
      </c>
    </row>
    <row r="3533" spans="1:24" x14ac:dyDescent="0.35">
      <c r="A3533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  <c r="N3533">
        <f>VLOOKUP(Table58[[#This Row],[CONTROLN]],vlookup_table[],2,FALSE)</f>
        <v>1</v>
      </c>
      <c r="O3533">
        <f>VLOOKUP(Table58[[#This Row],[CONTROLN]],vlookup_table[],4,FALSE)</f>
        <v>4501</v>
      </c>
      <c r="P3533" t="str">
        <f>VLOOKUP(Table58[[#This Row],[CONTROLN]],vlookup_table[],5,FALSE)</f>
        <v>R2</v>
      </c>
      <c r="Q3533">
        <f>VLOOKUP(Table58[[#This Row],[CONTROLN]],vlookup_table[],7,FALSE)</f>
        <v>15</v>
      </c>
      <c r="R3533">
        <f t="shared" si="165"/>
        <v>52</v>
      </c>
      <c r="S35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33" t="str">
        <f>IF(Table58[[#This Row],[GENDER]]="M","Hombre","Mujer")</f>
        <v>Hombre</v>
      </c>
      <c r="U3533" t="str">
        <f>_xlfn.CONCAT(Table58[[#This Row],[STATE]]," ", Table58[[#This Row],[DOMAIN]])</f>
        <v>FL R2</v>
      </c>
      <c r="V3533" s="2">
        <f t="shared" ca="1" si="166"/>
        <v>45915</v>
      </c>
      <c r="W3533" s="3">
        <f t="shared" ca="1" si="167"/>
        <v>45915.408431249998</v>
      </c>
      <c r="X3533">
        <f>ROUND(Table58[[#This Row],[AVGGIFT]],1)</f>
        <v>12.5</v>
      </c>
    </row>
    <row r="3534" spans="1:24" x14ac:dyDescent="0.35">
      <c r="A3534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  <c r="N3534">
        <f>VLOOKUP(Table58[[#This Row],[CONTROLN]],vlookup_table[],2,FALSE)</f>
        <v>2</v>
      </c>
      <c r="O3534">
        <f>VLOOKUP(Table58[[#This Row],[CONTROLN]],vlookup_table[],4,FALSE)</f>
        <v>2801</v>
      </c>
      <c r="P3534" t="str">
        <f>VLOOKUP(Table58[[#This Row],[CONTROLN]],vlookup_table[],5,FALSE)</f>
        <v>R2</v>
      </c>
      <c r="Q3534">
        <f>VLOOKUP(Table58[[#This Row],[CONTROLN]],vlookup_table[],7,FALSE)</f>
        <v>20</v>
      </c>
      <c r="R3534">
        <f t="shared" si="165"/>
        <v>69</v>
      </c>
      <c r="S35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34" t="str">
        <f>IF(Table58[[#This Row],[GENDER]]="M","Hombre","Mujer")</f>
        <v>Hombre</v>
      </c>
      <c r="U3534" t="str">
        <f>_xlfn.CONCAT(Table58[[#This Row],[STATE]]," ", Table58[[#This Row],[DOMAIN]])</f>
        <v>KS R2</v>
      </c>
      <c r="V3534" s="2">
        <f t="shared" ca="1" si="166"/>
        <v>45915</v>
      </c>
      <c r="W3534" s="3">
        <f t="shared" ca="1" si="167"/>
        <v>45915.408431249998</v>
      </c>
      <c r="X3534">
        <f>ROUND(Table58[[#This Row],[AVGGIFT]],1)</f>
        <v>7.3</v>
      </c>
    </row>
    <row r="3535" spans="1:24" x14ac:dyDescent="0.35">
      <c r="A3535">
        <v>16973</v>
      </c>
      <c r="B3535" t="s">
        <v>18</v>
      </c>
      <c r="C3535" t="s">
        <v>17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  <c r="N3535">
        <f>VLOOKUP(Table58[[#This Row],[CONTROLN]],vlookup_table[],2,FALSE)</f>
        <v>0</v>
      </c>
      <c r="O3535">
        <f>VLOOKUP(Table58[[#This Row],[CONTROLN]],vlookup_table[],4,FALSE)</f>
        <v>0</v>
      </c>
      <c r="P3535" t="str">
        <f>VLOOKUP(Table58[[#This Row],[CONTROLN]],vlookup_table[],5,FALSE)</f>
        <v>T2</v>
      </c>
      <c r="Q3535">
        <f>VLOOKUP(Table58[[#This Row],[CONTROLN]],vlookup_table[],7,FALSE)</f>
        <v>8</v>
      </c>
      <c r="R3535" t="str">
        <f t="shared" si="165"/>
        <v/>
      </c>
      <c r="S35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35" t="str">
        <f>IF(Table58[[#This Row],[GENDER]]="M","Hombre","Mujer")</f>
        <v>Mujer</v>
      </c>
      <c r="U3535" t="str">
        <f>_xlfn.CONCAT(Table58[[#This Row],[STATE]]," ", Table58[[#This Row],[DOMAIN]])</f>
        <v>NC T2</v>
      </c>
      <c r="V3535" s="2">
        <f t="shared" ca="1" si="166"/>
        <v>45915</v>
      </c>
      <c r="W3535" s="3">
        <f t="shared" ca="1" si="167"/>
        <v>45915.408431249998</v>
      </c>
      <c r="X3535">
        <f>ROUND(Table58[[#This Row],[AVGGIFT]],1)</f>
        <v>6.4</v>
      </c>
    </row>
    <row r="3536" spans="1:24" x14ac:dyDescent="0.35">
      <c r="A3536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  <c r="N3536">
        <f>VLOOKUP(Table58[[#This Row],[CONTROLN]],vlookup_table[],2,FALSE)</f>
        <v>0</v>
      </c>
      <c r="O3536">
        <f>VLOOKUP(Table58[[#This Row],[CONTROLN]],vlookup_table[],4,FALSE)</f>
        <v>0</v>
      </c>
      <c r="P3536" t="str">
        <f>VLOOKUP(Table58[[#This Row],[CONTROLN]],vlookup_table[],5,FALSE)</f>
        <v/>
      </c>
      <c r="Q3536">
        <f>VLOOKUP(Table58[[#This Row],[CONTROLN]],vlookup_table[],7,FALSE)</f>
        <v>10</v>
      </c>
      <c r="R3536" t="str">
        <f t="shared" si="165"/>
        <v/>
      </c>
      <c r="S353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36" t="str">
        <f>IF(Table58[[#This Row],[GENDER]]="M","Hombre","Mujer")</f>
        <v>Mujer</v>
      </c>
      <c r="U3536" t="str">
        <f>_xlfn.CONCAT(Table58[[#This Row],[STATE]]," ", Table58[[#This Row],[DOMAIN]])</f>
        <v xml:space="preserve">IN </v>
      </c>
      <c r="V3536" s="2">
        <f t="shared" ca="1" si="166"/>
        <v>45915</v>
      </c>
      <c r="W3536" s="3">
        <f t="shared" ca="1" si="167"/>
        <v>45915.408431249998</v>
      </c>
      <c r="X3536">
        <f>ROUND(Table58[[#This Row],[AVGGIFT]],1)</f>
        <v>7.8</v>
      </c>
    </row>
    <row r="3537" spans="1:24" x14ac:dyDescent="0.35">
      <c r="A3537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  <c r="N3537">
        <f>VLOOKUP(Table58[[#This Row],[CONTROLN]],vlookup_table[],2,FALSE)</f>
        <v>0</v>
      </c>
      <c r="O3537">
        <f>VLOOKUP(Table58[[#This Row],[CONTROLN]],vlookup_table[],4,FALSE)</f>
        <v>0</v>
      </c>
      <c r="P3537" t="str">
        <f>VLOOKUP(Table58[[#This Row],[CONTROLN]],vlookup_table[],5,FALSE)</f>
        <v>T1</v>
      </c>
      <c r="Q3537">
        <f>VLOOKUP(Table58[[#This Row],[CONTROLN]],vlookup_table[],7,FALSE)</f>
        <v>12</v>
      </c>
      <c r="R3537" t="str">
        <f t="shared" si="165"/>
        <v/>
      </c>
      <c r="S35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37" t="str">
        <f>IF(Table58[[#This Row],[GENDER]]="M","Hombre","Mujer")</f>
        <v>Mujer</v>
      </c>
      <c r="U3537" t="str">
        <f>_xlfn.CONCAT(Table58[[#This Row],[STATE]]," ", Table58[[#This Row],[DOMAIN]])</f>
        <v>CO T1</v>
      </c>
      <c r="V3537" s="2">
        <f t="shared" ca="1" si="166"/>
        <v>45915</v>
      </c>
      <c r="W3537" s="3">
        <f t="shared" ca="1" si="167"/>
        <v>45915.408431249998</v>
      </c>
      <c r="X3537">
        <f>ROUND(Table58[[#This Row],[AVGGIFT]],1)</f>
        <v>12.1</v>
      </c>
    </row>
    <row r="3538" spans="1:24" x14ac:dyDescent="0.35">
      <c r="A3538">
        <v>136494</v>
      </c>
      <c r="B3538" t="s">
        <v>56</v>
      </c>
      <c r="C3538" t="s">
        <v>17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  <c r="N3538">
        <f>VLOOKUP(Table58[[#This Row],[CONTROLN]],vlookup_table[],2,FALSE)</f>
        <v>2</v>
      </c>
      <c r="O3538">
        <f>VLOOKUP(Table58[[#This Row],[CONTROLN]],vlookup_table[],4,FALSE)</f>
        <v>5201</v>
      </c>
      <c r="P3538" t="str">
        <f>VLOOKUP(Table58[[#This Row],[CONTROLN]],vlookup_table[],5,FALSE)</f>
        <v>S1</v>
      </c>
      <c r="Q3538">
        <f>VLOOKUP(Table58[[#This Row],[CONTROLN]],vlookup_table[],7,FALSE)</f>
        <v>15</v>
      </c>
      <c r="R3538">
        <f t="shared" si="165"/>
        <v>45</v>
      </c>
      <c r="S35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38" t="str">
        <f>IF(Table58[[#This Row],[GENDER]]="M","Hombre","Mujer")</f>
        <v>Mujer</v>
      </c>
      <c r="U3538" t="str">
        <f>_xlfn.CONCAT(Table58[[#This Row],[STATE]]," ", Table58[[#This Row],[DOMAIN]])</f>
        <v>AZ S1</v>
      </c>
      <c r="V3538" s="2">
        <f t="shared" ca="1" si="166"/>
        <v>45915</v>
      </c>
      <c r="W3538" s="3">
        <f t="shared" ca="1" si="167"/>
        <v>45915.408431249998</v>
      </c>
      <c r="X3538">
        <f>ROUND(Table58[[#This Row],[AVGGIFT]],1)</f>
        <v>15</v>
      </c>
    </row>
    <row r="3539" spans="1:24" x14ac:dyDescent="0.35">
      <c r="A3539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  <c r="N3539">
        <f>VLOOKUP(Table58[[#This Row],[CONTROLN]],vlookup_table[],2,FALSE)</f>
        <v>2</v>
      </c>
      <c r="O3539">
        <f>VLOOKUP(Table58[[#This Row],[CONTROLN]],vlookup_table[],4,FALSE)</f>
        <v>2801</v>
      </c>
      <c r="P3539" t="str">
        <f>VLOOKUP(Table58[[#This Row],[CONTROLN]],vlookup_table[],5,FALSE)</f>
        <v>S2</v>
      </c>
      <c r="Q3539">
        <f>VLOOKUP(Table58[[#This Row],[CONTROLN]],vlookup_table[],7,FALSE)</f>
        <v>5</v>
      </c>
      <c r="R3539">
        <f t="shared" si="165"/>
        <v>69</v>
      </c>
      <c r="S35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39" t="str">
        <f>IF(Table58[[#This Row],[GENDER]]="M","Hombre","Mujer")</f>
        <v>Mujer</v>
      </c>
      <c r="U3539" t="str">
        <f>_xlfn.CONCAT(Table58[[#This Row],[STATE]]," ", Table58[[#This Row],[DOMAIN]])</f>
        <v>WI S2</v>
      </c>
      <c r="V3539" s="2">
        <f t="shared" ca="1" si="166"/>
        <v>45915</v>
      </c>
      <c r="W3539" s="3">
        <f t="shared" ca="1" si="167"/>
        <v>45915.408431249998</v>
      </c>
      <c r="X3539">
        <f>ROUND(Table58[[#This Row],[AVGGIFT]],1)</f>
        <v>5</v>
      </c>
    </row>
    <row r="3540" spans="1:24" x14ac:dyDescent="0.35">
      <c r="A3540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  <c r="N3540">
        <f>VLOOKUP(Table58[[#This Row],[CONTROLN]],vlookup_table[],2,FALSE)</f>
        <v>28</v>
      </c>
      <c r="O3540">
        <f>VLOOKUP(Table58[[#This Row],[CONTROLN]],vlookup_table[],4,FALSE)</f>
        <v>4501</v>
      </c>
      <c r="P3540" t="str">
        <f>VLOOKUP(Table58[[#This Row],[CONTROLN]],vlookup_table[],5,FALSE)</f>
        <v>R1</v>
      </c>
      <c r="Q3540">
        <f>VLOOKUP(Table58[[#This Row],[CONTROLN]],vlookup_table[],7,FALSE)</f>
        <v>25</v>
      </c>
      <c r="R3540">
        <f t="shared" si="165"/>
        <v>52</v>
      </c>
      <c r="S35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40" t="str">
        <f>IF(Table58[[#This Row],[GENDER]]="M","Hombre","Mujer")</f>
        <v>Mujer</v>
      </c>
      <c r="U3540" t="str">
        <f>_xlfn.CONCAT(Table58[[#This Row],[STATE]]," ", Table58[[#This Row],[DOMAIN]])</f>
        <v>FL R1</v>
      </c>
      <c r="V3540" s="2">
        <f t="shared" ca="1" si="166"/>
        <v>45915</v>
      </c>
      <c r="W3540" s="3">
        <f t="shared" ca="1" si="167"/>
        <v>45915.408431249998</v>
      </c>
      <c r="X3540">
        <f>ROUND(Table58[[#This Row],[AVGGIFT]],1)</f>
        <v>17</v>
      </c>
    </row>
    <row r="3541" spans="1:24" x14ac:dyDescent="0.35">
      <c r="A354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  <c r="N3541">
        <f>VLOOKUP(Table58[[#This Row],[CONTROLN]],vlookup_table[],2,FALSE)</f>
        <v>2</v>
      </c>
      <c r="O3541">
        <f>VLOOKUP(Table58[[#This Row],[CONTROLN]],vlookup_table[],4,FALSE)</f>
        <v>1006</v>
      </c>
      <c r="P3541" t="str">
        <f>VLOOKUP(Table58[[#This Row],[CONTROLN]],vlookup_table[],5,FALSE)</f>
        <v>S1</v>
      </c>
      <c r="Q3541">
        <f>VLOOKUP(Table58[[#This Row],[CONTROLN]],vlookup_table[],7,FALSE)</f>
        <v>42</v>
      </c>
      <c r="R3541">
        <f t="shared" si="165"/>
        <v>87</v>
      </c>
      <c r="S35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1" t="str">
        <f>IF(Table58[[#This Row],[GENDER]]="M","Hombre","Mujer")</f>
        <v>Hombre</v>
      </c>
      <c r="U3541" t="str">
        <f>_xlfn.CONCAT(Table58[[#This Row],[STATE]]," ", Table58[[#This Row],[DOMAIN]])</f>
        <v>MN S1</v>
      </c>
      <c r="V3541" s="2">
        <f t="shared" ca="1" si="166"/>
        <v>45915</v>
      </c>
      <c r="W3541" s="3">
        <f t="shared" ca="1" si="167"/>
        <v>45915.408431249998</v>
      </c>
      <c r="X3541">
        <f>ROUND(Table58[[#This Row],[AVGGIFT]],1)</f>
        <v>30.3</v>
      </c>
    </row>
    <row r="3542" spans="1:24" x14ac:dyDescent="0.35">
      <c r="A3542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  <c r="N3542">
        <f>VLOOKUP(Table58[[#This Row],[CONTROLN]],vlookup_table[],2,FALSE)</f>
        <v>0</v>
      </c>
      <c r="O3542">
        <f>VLOOKUP(Table58[[#This Row],[CONTROLN]],vlookup_table[],4,FALSE)</f>
        <v>7101</v>
      </c>
      <c r="P3542" t="str">
        <f>VLOOKUP(Table58[[#This Row],[CONTROLN]],vlookup_table[],5,FALSE)</f>
        <v>S2</v>
      </c>
      <c r="Q3542">
        <f>VLOOKUP(Table58[[#This Row],[CONTROLN]],vlookup_table[],7,FALSE)</f>
        <v>30</v>
      </c>
      <c r="R3542">
        <f t="shared" si="165"/>
        <v>26</v>
      </c>
      <c r="S35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2" t="str">
        <f>IF(Table58[[#This Row],[GENDER]]="M","Hombre","Mujer")</f>
        <v>Mujer</v>
      </c>
      <c r="U3542" t="str">
        <f>_xlfn.CONCAT(Table58[[#This Row],[STATE]]," ", Table58[[#This Row],[DOMAIN]])</f>
        <v>CO S2</v>
      </c>
      <c r="V3542" s="2">
        <f t="shared" ca="1" si="166"/>
        <v>45915</v>
      </c>
      <c r="W3542" s="3">
        <f t="shared" ca="1" si="167"/>
        <v>45915.408431249998</v>
      </c>
      <c r="X3542">
        <f>ROUND(Table58[[#This Row],[AVGGIFT]],1)</f>
        <v>25</v>
      </c>
    </row>
    <row r="3543" spans="1:24" x14ac:dyDescent="0.35">
      <c r="A3543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  <c r="N3543">
        <f>VLOOKUP(Table58[[#This Row],[CONTROLN]],vlookup_table[],2,FALSE)</f>
        <v>2</v>
      </c>
      <c r="O3543">
        <f>VLOOKUP(Table58[[#This Row],[CONTROLN]],vlookup_table[],4,FALSE)</f>
        <v>4701</v>
      </c>
      <c r="P3543" t="str">
        <f>VLOOKUP(Table58[[#This Row],[CONTROLN]],vlookup_table[],5,FALSE)</f>
        <v>S1</v>
      </c>
      <c r="Q3543">
        <f>VLOOKUP(Table58[[#This Row],[CONTROLN]],vlookup_table[],7,FALSE)</f>
        <v>33</v>
      </c>
      <c r="R3543">
        <f t="shared" si="165"/>
        <v>50</v>
      </c>
      <c r="S35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3" t="str">
        <f>IF(Table58[[#This Row],[GENDER]]="M","Hombre","Mujer")</f>
        <v>Mujer</v>
      </c>
      <c r="U3543" t="str">
        <f>_xlfn.CONCAT(Table58[[#This Row],[STATE]]," ", Table58[[#This Row],[DOMAIN]])</f>
        <v>CA S1</v>
      </c>
      <c r="V3543" s="2">
        <f t="shared" ca="1" si="166"/>
        <v>45915</v>
      </c>
      <c r="W3543" s="3">
        <f t="shared" ca="1" si="167"/>
        <v>45915.408431249998</v>
      </c>
      <c r="X3543">
        <f>ROUND(Table58[[#This Row],[AVGGIFT]],1)</f>
        <v>24</v>
      </c>
    </row>
    <row r="3544" spans="1:24" x14ac:dyDescent="0.35">
      <c r="A3544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  <c r="N3544">
        <f>VLOOKUP(Table58[[#This Row],[CONTROLN]],vlookup_table[],2,FALSE)</f>
        <v>1</v>
      </c>
      <c r="O3544">
        <f>VLOOKUP(Table58[[#This Row],[CONTROLN]],vlookup_table[],4,FALSE)</f>
        <v>6601</v>
      </c>
      <c r="P3544" t="str">
        <f>VLOOKUP(Table58[[#This Row],[CONTROLN]],vlookup_table[],5,FALSE)</f>
        <v>S1</v>
      </c>
      <c r="Q3544">
        <f>VLOOKUP(Table58[[#This Row],[CONTROLN]],vlookup_table[],7,FALSE)</f>
        <v>10</v>
      </c>
      <c r="R3544">
        <f t="shared" si="165"/>
        <v>31</v>
      </c>
      <c r="S35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4" t="str">
        <f>IF(Table58[[#This Row],[GENDER]]="M","Hombre","Mujer")</f>
        <v>Hombre</v>
      </c>
      <c r="U3544" t="str">
        <f>_xlfn.CONCAT(Table58[[#This Row],[STATE]]," ", Table58[[#This Row],[DOMAIN]])</f>
        <v>IA S1</v>
      </c>
      <c r="V3544" s="2">
        <f t="shared" ca="1" si="166"/>
        <v>45915</v>
      </c>
      <c r="W3544" s="3">
        <f t="shared" ca="1" si="167"/>
        <v>45915.408431249998</v>
      </c>
      <c r="X3544">
        <f>ROUND(Table58[[#This Row],[AVGGIFT]],1)</f>
        <v>14.2</v>
      </c>
    </row>
    <row r="3545" spans="1:24" x14ac:dyDescent="0.35">
      <c r="A3545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  <c r="N3545">
        <f>VLOOKUP(Table58[[#This Row],[CONTROLN]],vlookup_table[],2,FALSE)</f>
        <v>1</v>
      </c>
      <c r="O3545">
        <f>VLOOKUP(Table58[[#This Row],[CONTROLN]],vlookup_table[],4,FALSE)</f>
        <v>2901</v>
      </c>
      <c r="P3545" t="str">
        <f>VLOOKUP(Table58[[#This Row],[CONTROLN]],vlookup_table[],5,FALSE)</f>
        <v>T2</v>
      </c>
      <c r="Q3545">
        <f>VLOOKUP(Table58[[#This Row],[CONTROLN]],vlookup_table[],7,FALSE)</f>
        <v>11</v>
      </c>
      <c r="R3545">
        <f t="shared" si="165"/>
        <v>68</v>
      </c>
      <c r="S35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45" t="str">
        <f>IF(Table58[[#This Row],[GENDER]]="M","Hombre","Mujer")</f>
        <v>Hombre</v>
      </c>
      <c r="U3545" t="str">
        <f>_xlfn.CONCAT(Table58[[#This Row],[STATE]]," ", Table58[[#This Row],[DOMAIN]])</f>
        <v>OK T2</v>
      </c>
      <c r="V3545" s="2">
        <f t="shared" ca="1" si="166"/>
        <v>45915</v>
      </c>
      <c r="W3545" s="3">
        <f t="shared" ca="1" si="167"/>
        <v>45915.408431249998</v>
      </c>
      <c r="X3545">
        <f>ROUND(Table58[[#This Row],[AVGGIFT]],1)</f>
        <v>11.3</v>
      </c>
    </row>
    <row r="3546" spans="1:24" x14ac:dyDescent="0.35">
      <c r="A3546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  <c r="N3546">
        <f>VLOOKUP(Table58[[#This Row],[CONTROLN]],vlookup_table[],2,FALSE)</f>
        <v>0</v>
      </c>
      <c r="O3546">
        <f>VLOOKUP(Table58[[#This Row],[CONTROLN]],vlookup_table[],4,FALSE)</f>
        <v>2801</v>
      </c>
      <c r="P3546" t="str">
        <f>VLOOKUP(Table58[[#This Row],[CONTROLN]],vlookup_table[],5,FALSE)</f>
        <v>S2</v>
      </c>
      <c r="Q3546">
        <f>VLOOKUP(Table58[[#This Row],[CONTROLN]],vlookup_table[],7,FALSE)</f>
        <v>10</v>
      </c>
      <c r="R3546">
        <f t="shared" si="165"/>
        <v>69</v>
      </c>
      <c r="S35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6" t="str">
        <f>IF(Table58[[#This Row],[GENDER]]="M","Hombre","Mujer")</f>
        <v>Mujer</v>
      </c>
      <c r="U3546" t="str">
        <f>_xlfn.CONCAT(Table58[[#This Row],[STATE]]," ", Table58[[#This Row],[DOMAIN]])</f>
        <v>CA S2</v>
      </c>
      <c r="V3546" s="2">
        <f t="shared" ca="1" si="166"/>
        <v>45915</v>
      </c>
      <c r="W3546" s="3">
        <f t="shared" ca="1" si="167"/>
        <v>45915.408431249998</v>
      </c>
      <c r="X3546">
        <f>ROUND(Table58[[#This Row],[AVGGIFT]],1)</f>
        <v>3.9</v>
      </c>
    </row>
    <row r="3547" spans="1:24" x14ac:dyDescent="0.35">
      <c r="A3547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  <c r="N3547">
        <f>VLOOKUP(Table58[[#This Row],[CONTROLN]],vlookup_table[],2,FALSE)</f>
        <v>28</v>
      </c>
      <c r="O3547">
        <f>VLOOKUP(Table58[[#This Row],[CONTROLN]],vlookup_table[],4,FALSE)</f>
        <v>2402</v>
      </c>
      <c r="P3547" t="str">
        <f>VLOOKUP(Table58[[#This Row],[CONTROLN]],vlookup_table[],5,FALSE)</f>
        <v>R3</v>
      </c>
      <c r="Q3547">
        <f>VLOOKUP(Table58[[#This Row],[CONTROLN]],vlookup_table[],7,FALSE)</f>
        <v>10</v>
      </c>
      <c r="R3547">
        <f t="shared" si="165"/>
        <v>73</v>
      </c>
      <c r="S35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47" t="str">
        <f>IF(Table58[[#This Row],[GENDER]]="M","Hombre","Mujer")</f>
        <v>Mujer</v>
      </c>
      <c r="U3547" t="str">
        <f>_xlfn.CONCAT(Table58[[#This Row],[STATE]]," ", Table58[[#This Row],[DOMAIN]])</f>
        <v>SC R3</v>
      </c>
      <c r="V3547" s="2">
        <f t="shared" ca="1" si="166"/>
        <v>45915</v>
      </c>
      <c r="W3547" s="3">
        <f t="shared" ca="1" si="167"/>
        <v>45915.408431249998</v>
      </c>
      <c r="X3547">
        <f>ROUND(Table58[[#This Row],[AVGGIFT]],1)</f>
        <v>9.1</v>
      </c>
    </row>
    <row r="3548" spans="1:24" x14ac:dyDescent="0.35">
      <c r="A3548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  <c r="N3548">
        <f>VLOOKUP(Table58[[#This Row],[CONTROLN]],vlookup_table[],2,FALSE)</f>
        <v>0</v>
      </c>
      <c r="O3548">
        <f>VLOOKUP(Table58[[#This Row],[CONTROLN]],vlookup_table[],4,FALSE)</f>
        <v>3009</v>
      </c>
      <c r="P3548" t="str">
        <f>VLOOKUP(Table58[[#This Row],[CONTROLN]],vlookup_table[],5,FALSE)</f>
        <v>S2</v>
      </c>
      <c r="Q3548">
        <f>VLOOKUP(Table58[[#This Row],[CONTROLN]],vlookup_table[],7,FALSE)</f>
        <v>10</v>
      </c>
      <c r="R3548">
        <f t="shared" si="165"/>
        <v>66</v>
      </c>
      <c r="S35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48" t="str">
        <f>IF(Table58[[#This Row],[GENDER]]="M","Hombre","Mujer")</f>
        <v>Mujer</v>
      </c>
      <c r="U3548" t="str">
        <f>_xlfn.CONCAT(Table58[[#This Row],[STATE]]," ", Table58[[#This Row],[DOMAIN]])</f>
        <v>FL S2</v>
      </c>
      <c r="V3548" s="2">
        <f t="shared" ca="1" si="166"/>
        <v>45915</v>
      </c>
      <c r="W3548" s="3">
        <f t="shared" ca="1" si="167"/>
        <v>45915.408431249998</v>
      </c>
      <c r="X3548">
        <f>ROUND(Table58[[#This Row],[AVGGIFT]],1)</f>
        <v>10.3</v>
      </c>
    </row>
    <row r="3549" spans="1:24" x14ac:dyDescent="0.35">
      <c r="A3549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  <c r="N3549">
        <f>VLOOKUP(Table58[[#This Row],[CONTROLN]],vlookup_table[],2,FALSE)</f>
        <v>1</v>
      </c>
      <c r="O3549">
        <f>VLOOKUP(Table58[[#This Row],[CONTROLN]],vlookup_table[],4,FALSE)</f>
        <v>2009</v>
      </c>
      <c r="P3549" t="str">
        <f>VLOOKUP(Table58[[#This Row],[CONTROLN]],vlookup_table[],5,FALSE)</f>
        <v>R2</v>
      </c>
      <c r="Q3549">
        <f>VLOOKUP(Table58[[#This Row],[CONTROLN]],vlookup_table[],7,FALSE)</f>
        <v>15</v>
      </c>
      <c r="R3549">
        <f t="shared" si="165"/>
        <v>76</v>
      </c>
      <c r="S35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49" t="str">
        <f>IF(Table58[[#This Row],[GENDER]]="M","Hombre","Mujer")</f>
        <v>Hombre</v>
      </c>
      <c r="U3549" t="str">
        <f>_xlfn.CONCAT(Table58[[#This Row],[STATE]]," ", Table58[[#This Row],[DOMAIN]])</f>
        <v>OR R2</v>
      </c>
      <c r="V3549" s="2">
        <f t="shared" ca="1" si="166"/>
        <v>45915</v>
      </c>
      <c r="W3549" s="3">
        <f t="shared" ca="1" si="167"/>
        <v>45915.408431249998</v>
      </c>
      <c r="X3549">
        <f>ROUND(Table58[[#This Row],[AVGGIFT]],1)</f>
        <v>9.9</v>
      </c>
    </row>
    <row r="3550" spans="1:24" x14ac:dyDescent="0.35">
      <c r="A3550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  <c r="N3550">
        <f>VLOOKUP(Table58[[#This Row],[CONTROLN]],vlookup_table[],2,FALSE)</f>
        <v>2</v>
      </c>
      <c r="O3550">
        <f>VLOOKUP(Table58[[#This Row],[CONTROLN]],vlookup_table[],4,FALSE)</f>
        <v>0</v>
      </c>
      <c r="P3550" t="str">
        <f>VLOOKUP(Table58[[#This Row],[CONTROLN]],vlookup_table[],5,FALSE)</f>
        <v>U1</v>
      </c>
      <c r="Q3550">
        <f>VLOOKUP(Table58[[#This Row],[CONTROLN]],vlookup_table[],7,FALSE)</f>
        <v>20</v>
      </c>
      <c r="R3550" t="str">
        <f t="shared" si="165"/>
        <v/>
      </c>
      <c r="S35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50" t="str">
        <f>IF(Table58[[#This Row],[GENDER]]="M","Hombre","Mujer")</f>
        <v>Mujer</v>
      </c>
      <c r="U3550" t="str">
        <f>_xlfn.CONCAT(Table58[[#This Row],[STATE]]," ", Table58[[#This Row],[DOMAIN]])</f>
        <v>CA U1</v>
      </c>
      <c r="V3550" s="2">
        <f t="shared" ca="1" si="166"/>
        <v>45915</v>
      </c>
      <c r="W3550" s="3">
        <f t="shared" ca="1" si="167"/>
        <v>45915.408431249998</v>
      </c>
      <c r="X3550">
        <f>ROUND(Table58[[#This Row],[AVGGIFT]],1)</f>
        <v>17.899999999999999</v>
      </c>
    </row>
    <row r="3551" spans="1:24" x14ac:dyDescent="0.35">
      <c r="A3551">
        <v>6851</v>
      </c>
      <c r="B3551" t="s">
        <v>22</v>
      </c>
      <c r="C3551" t="s">
        <v>109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  <c r="N3551">
        <f>VLOOKUP(Table58[[#This Row],[CONTROLN]],vlookup_table[],2,FALSE)</f>
        <v>0</v>
      </c>
      <c r="O3551">
        <f>VLOOKUP(Table58[[#This Row],[CONTROLN]],vlookup_table[],4,FALSE)</f>
        <v>3104</v>
      </c>
      <c r="P3551" t="str">
        <f>VLOOKUP(Table58[[#This Row],[CONTROLN]],vlookup_table[],5,FALSE)</f>
        <v>T2</v>
      </c>
      <c r="Q3551">
        <f>VLOOKUP(Table58[[#This Row],[CONTROLN]],vlookup_table[],7,FALSE)</f>
        <v>7</v>
      </c>
      <c r="R3551">
        <f t="shared" si="165"/>
        <v>66</v>
      </c>
      <c r="S35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51" t="str">
        <f>IF(Table58[[#This Row],[GENDER]]="M","Hombre","Mujer")</f>
        <v>Mujer</v>
      </c>
      <c r="U3551" t="str">
        <f>_xlfn.CONCAT(Table58[[#This Row],[STATE]]," ", Table58[[#This Row],[DOMAIN]])</f>
        <v>CA T2</v>
      </c>
      <c r="V3551" s="2">
        <f t="shared" ca="1" si="166"/>
        <v>45915</v>
      </c>
      <c r="W3551" s="3">
        <f t="shared" ca="1" si="167"/>
        <v>45915.408431249998</v>
      </c>
      <c r="X3551">
        <f>ROUND(Table58[[#This Row],[AVGGIFT]],1)</f>
        <v>10</v>
      </c>
    </row>
    <row r="3552" spans="1:24" x14ac:dyDescent="0.35">
      <c r="A3552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  <c r="N3552">
        <f>VLOOKUP(Table58[[#This Row],[CONTROLN]],vlookup_table[],2,FALSE)</f>
        <v>0</v>
      </c>
      <c r="O3552">
        <f>VLOOKUP(Table58[[#This Row],[CONTROLN]],vlookup_table[],4,FALSE)</f>
        <v>5201</v>
      </c>
      <c r="P3552" t="str">
        <f>VLOOKUP(Table58[[#This Row],[CONTROLN]],vlookup_table[],5,FALSE)</f>
        <v>S2</v>
      </c>
      <c r="Q3552">
        <f>VLOOKUP(Table58[[#This Row],[CONTROLN]],vlookup_table[],7,FALSE)</f>
        <v>10</v>
      </c>
      <c r="R3552">
        <f t="shared" si="165"/>
        <v>45</v>
      </c>
      <c r="S35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52" t="str">
        <f>IF(Table58[[#This Row],[GENDER]]="M","Hombre","Mujer")</f>
        <v>Mujer</v>
      </c>
      <c r="U3552" t="str">
        <f>_xlfn.CONCAT(Table58[[#This Row],[STATE]]," ", Table58[[#This Row],[DOMAIN]])</f>
        <v>CA S2</v>
      </c>
      <c r="V3552" s="2">
        <f t="shared" ca="1" si="166"/>
        <v>45915</v>
      </c>
      <c r="W3552" s="3">
        <f t="shared" ca="1" si="167"/>
        <v>45915.408431249998</v>
      </c>
      <c r="X3552">
        <f>ROUND(Table58[[#This Row],[AVGGIFT]],1)</f>
        <v>7</v>
      </c>
    </row>
    <row r="3553" spans="1:24" x14ac:dyDescent="0.35">
      <c r="A3553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  <c r="N3553">
        <f>VLOOKUP(Table58[[#This Row],[CONTROLN]],vlookup_table[],2,FALSE)</f>
        <v>0</v>
      </c>
      <c r="O3553">
        <f>VLOOKUP(Table58[[#This Row],[CONTROLN]],vlookup_table[],4,FALSE)</f>
        <v>3801</v>
      </c>
      <c r="P3553" t="str">
        <f>VLOOKUP(Table58[[#This Row],[CONTROLN]],vlookup_table[],5,FALSE)</f>
        <v>C3</v>
      </c>
      <c r="Q3553">
        <f>VLOOKUP(Table58[[#This Row],[CONTROLN]],vlookup_table[],7,FALSE)</f>
        <v>9</v>
      </c>
      <c r="R3553">
        <f t="shared" si="165"/>
        <v>59</v>
      </c>
      <c r="S35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53" t="str">
        <f>IF(Table58[[#This Row],[GENDER]]="M","Hombre","Mujer")</f>
        <v>Mujer</v>
      </c>
      <c r="U3553" t="str">
        <f>_xlfn.CONCAT(Table58[[#This Row],[STATE]]," ", Table58[[#This Row],[DOMAIN]])</f>
        <v>CA C3</v>
      </c>
      <c r="V3553" s="2">
        <f t="shared" ca="1" si="166"/>
        <v>45915</v>
      </c>
      <c r="W3553" s="3">
        <f t="shared" ca="1" si="167"/>
        <v>45915.408431249998</v>
      </c>
      <c r="X3553">
        <f>ROUND(Table58[[#This Row],[AVGGIFT]],1)</f>
        <v>7.1</v>
      </c>
    </row>
    <row r="3554" spans="1:24" x14ac:dyDescent="0.35">
      <c r="A3554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  <c r="N3554">
        <f>VLOOKUP(Table58[[#This Row],[CONTROLN]],vlookup_table[],2,FALSE)</f>
        <v>1</v>
      </c>
      <c r="O3554">
        <f>VLOOKUP(Table58[[#This Row],[CONTROLN]],vlookup_table[],4,FALSE)</f>
        <v>4201</v>
      </c>
      <c r="P3554" t="str">
        <f>VLOOKUP(Table58[[#This Row],[CONTROLN]],vlookup_table[],5,FALSE)</f>
        <v/>
      </c>
      <c r="Q3554">
        <f>VLOOKUP(Table58[[#This Row],[CONTROLN]],vlookup_table[],7,FALSE)</f>
        <v>5</v>
      </c>
      <c r="R3554">
        <f t="shared" si="165"/>
        <v>55</v>
      </c>
      <c r="S355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54" t="str">
        <f>IF(Table58[[#This Row],[GENDER]]="M","Hombre","Mujer")</f>
        <v>Hombre</v>
      </c>
      <c r="U3554" t="str">
        <f>_xlfn.CONCAT(Table58[[#This Row],[STATE]]," ", Table58[[#This Row],[DOMAIN]])</f>
        <v xml:space="preserve">AZ </v>
      </c>
      <c r="V3554" s="2">
        <f t="shared" ca="1" si="166"/>
        <v>45915</v>
      </c>
      <c r="W3554" s="3">
        <f t="shared" ca="1" si="167"/>
        <v>45915.408431249998</v>
      </c>
      <c r="X3554">
        <f>ROUND(Table58[[#This Row],[AVGGIFT]],1)</f>
        <v>7.5</v>
      </c>
    </row>
    <row r="3555" spans="1:24" x14ac:dyDescent="0.35">
      <c r="A3555">
        <v>47860</v>
      </c>
      <c r="B3555" t="s">
        <v>44</v>
      </c>
      <c r="C3555" t="s">
        <v>14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  <c r="N3555">
        <f>VLOOKUP(Table58[[#This Row],[CONTROLN]],vlookup_table[],2,FALSE)</f>
        <v>1</v>
      </c>
      <c r="O3555">
        <f>VLOOKUP(Table58[[#This Row],[CONTROLN]],vlookup_table[],4,FALSE)</f>
        <v>3301</v>
      </c>
      <c r="P3555" t="str">
        <f>VLOOKUP(Table58[[#This Row],[CONTROLN]],vlookup_table[],5,FALSE)</f>
        <v>T2</v>
      </c>
      <c r="Q3555">
        <f>VLOOKUP(Table58[[#This Row],[CONTROLN]],vlookup_table[],7,FALSE)</f>
        <v>7</v>
      </c>
      <c r="R3555">
        <f t="shared" si="165"/>
        <v>64</v>
      </c>
      <c r="S35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55" t="str">
        <f>IF(Table58[[#This Row],[GENDER]]="M","Hombre","Mujer")</f>
        <v>Hombre</v>
      </c>
      <c r="U3555" t="str">
        <f>_xlfn.CONCAT(Table58[[#This Row],[STATE]]," ", Table58[[#This Row],[DOMAIN]])</f>
        <v>AL T2</v>
      </c>
      <c r="V3555" s="2">
        <f t="shared" ca="1" si="166"/>
        <v>45915</v>
      </c>
      <c r="W3555" s="3">
        <f t="shared" ca="1" si="167"/>
        <v>45915.408431249998</v>
      </c>
      <c r="X3555">
        <f>ROUND(Table58[[#This Row],[AVGGIFT]],1)</f>
        <v>6.8</v>
      </c>
    </row>
    <row r="3556" spans="1:24" x14ac:dyDescent="0.35">
      <c r="A3556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  <c r="N3556">
        <f>VLOOKUP(Table58[[#This Row],[CONTROLN]],vlookup_table[],2,FALSE)</f>
        <v>1</v>
      </c>
      <c r="O3556">
        <f>VLOOKUP(Table58[[#This Row],[CONTROLN]],vlookup_table[],4,FALSE)</f>
        <v>7101</v>
      </c>
      <c r="P3556" t="str">
        <f>VLOOKUP(Table58[[#This Row],[CONTROLN]],vlookup_table[],5,FALSE)</f>
        <v>C2</v>
      </c>
      <c r="Q3556">
        <f>VLOOKUP(Table58[[#This Row],[CONTROLN]],vlookup_table[],7,FALSE)</f>
        <v>17</v>
      </c>
      <c r="R3556">
        <f t="shared" si="165"/>
        <v>26</v>
      </c>
      <c r="S35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56" t="str">
        <f>IF(Table58[[#This Row],[GENDER]]="M","Hombre","Mujer")</f>
        <v>Hombre</v>
      </c>
      <c r="U3556" t="str">
        <f>_xlfn.CONCAT(Table58[[#This Row],[STATE]]," ", Table58[[#This Row],[DOMAIN]])</f>
        <v>TX C2</v>
      </c>
      <c r="V3556" s="2">
        <f t="shared" ca="1" si="166"/>
        <v>45915</v>
      </c>
      <c r="W3556" s="3">
        <f t="shared" ca="1" si="167"/>
        <v>45915.408431249998</v>
      </c>
      <c r="X3556">
        <f>ROUND(Table58[[#This Row],[AVGGIFT]],1)</f>
        <v>16</v>
      </c>
    </row>
    <row r="3557" spans="1:24" x14ac:dyDescent="0.35">
      <c r="A3557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  <c r="N3557">
        <f>VLOOKUP(Table58[[#This Row],[CONTROLN]],vlookup_table[],2,FALSE)</f>
        <v>1</v>
      </c>
      <c r="O3557">
        <f>VLOOKUP(Table58[[#This Row],[CONTROLN]],vlookup_table[],4,FALSE)</f>
        <v>6511</v>
      </c>
      <c r="P3557" t="str">
        <f>VLOOKUP(Table58[[#This Row],[CONTROLN]],vlookup_table[],5,FALSE)</f>
        <v>S2</v>
      </c>
      <c r="Q3557">
        <f>VLOOKUP(Table58[[#This Row],[CONTROLN]],vlookup_table[],7,FALSE)</f>
        <v>20</v>
      </c>
      <c r="R3557">
        <f t="shared" si="165"/>
        <v>31</v>
      </c>
      <c r="S35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57" t="str">
        <f>IF(Table58[[#This Row],[GENDER]]="M","Hombre","Mujer")</f>
        <v>Hombre</v>
      </c>
      <c r="U3557" t="str">
        <f>_xlfn.CONCAT(Table58[[#This Row],[STATE]]," ", Table58[[#This Row],[DOMAIN]])</f>
        <v>MI S2</v>
      </c>
      <c r="V3557" s="2">
        <f t="shared" ca="1" si="166"/>
        <v>45915</v>
      </c>
      <c r="W3557" s="3">
        <f t="shared" ca="1" si="167"/>
        <v>45915.408431249998</v>
      </c>
      <c r="X3557">
        <f>ROUND(Table58[[#This Row],[AVGGIFT]],1)</f>
        <v>10</v>
      </c>
    </row>
    <row r="3558" spans="1:24" x14ac:dyDescent="0.35">
      <c r="A3558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  <c r="N3558">
        <f>VLOOKUP(Table58[[#This Row],[CONTROLN]],vlookup_table[],2,FALSE)</f>
        <v>0</v>
      </c>
      <c r="O3558">
        <f>VLOOKUP(Table58[[#This Row],[CONTROLN]],vlookup_table[],4,FALSE)</f>
        <v>3901</v>
      </c>
      <c r="P3558" t="str">
        <f>VLOOKUP(Table58[[#This Row],[CONTROLN]],vlookup_table[],5,FALSE)</f>
        <v>S3</v>
      </c>
      <c r="Q3558">
        <f>VLOOKUP(Table58[[#This Row],[CONTROLN]],vlookup_table[],7,FALSE)</f>
        <v>20</v>
      </c>
      <c r="R3558">
        <f t="shared" si="165"/>
        <v>58</v>
      </c>
      <c r="S35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58" t="str">
        <f>IF(Table58[[#This Row],[GENDER]]="M","Hombre","Mujer")</f>
        <v>Mujer</v>
      </c>
      <c r="U3558" t="str">
        <f>_xlfn.CONCAT(Table58[[#This Row],[STATE]]," ", Table58[[#This Row],[DOMAIN]])</f>
        <v>CA S3</v>
      </c>
      <c r="V3558" s="2">
        <f t="shared" ca="1" si="166"/>
        <v>45915</v>
      </c>
      <c r="W3558" s="3">
        <f t="shared" ca="1" si="167"/>
        <v>45915.408431249998</v>
      </c>
      <c r="X3558">
        <f>ROUND(Table58[[#This Row],[AVGGIFT]],1)</f>
        <v>13</v>
      </c>
    </row>
    <row r="3559" spans="1:24" x14ac:dyDescent="0.35">
      <c r="A3559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  <c r="N3559">
        <f>VLOOKUP(Table58[[#This Row],[CONTROLN]],vlookup_table[],2,FALSE)</f>
        <v>0</v>
      </c>
      <c r="O3559">
        <f>VLOOKUP(Table58[[#This Row],[CONTROLN]],vlookup_table[],4,FALSE)</f>
        <v>0</v>
      </c>
      <c r="P3559" t="str">
        <f>VLOOKUP(Table58[[#This Row],[CONTROLN]],vlookup_table[],5,FALSE)</f>
        <v>S2</v>
      </c>
      <c r="Q3559">
        <f>VLOOKUP(Table58[[#This Row],[CONTROLN]],vlookup_table[],7,FALSE)</f>
        <v>4</v>
      </c>
      <c r="R3559" t="str">
        <f t="shared" si="165"/>
        <v/>
      </c>
      <c r="S35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59" t="str">
        <f>IF(Table58[[#This Row],[GENDER]]="M","Hombre","Mujer")</f>
        <v>Mujer</v>
      </c>
      <c r="U3559" t="str">
        <f>_xlfn.CONCAT(Table58[[#This Row],[STATE]]," ", Table58[[#This Row],[DOMAIN]])</f>
        <v>IL S2</v>
      </c>
      <c r="V3559" s="2">
        <f t="shared" ca="1" si="166"/>
        <v>45915</v>
      </c>
      <c r="W3559" s="3">
        <f t="shared" ca="1" si="167"/>
        <v>45915.408431249998</v>
      </c>
      <c r="X3559">
        <f>ROUND(Table58[[#This Row],[AVGGIFT]],1)</f>
        <v>4.0999999999999996</v>
      </c>
    </row>
    <row r="3560" spans="1:24" x14ac:dyDescent="0.35">
      <c r="A3560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  <c r="N3560">
        <f>VLOOKUP(Table58[[#This Row],[CONTROLN]],vlookup_table[],2,FALSE)</f>
        <v>28</v>
      </c>
      <c r="O3560">
        <f>VLOOKUP(Table58[[#This Row],[CONTROLN]],vlookup_table[],4,FALSE)</f>
        <v>5801</v>
      </c>
      <c r="P3560" t="str">
        <f>VLOOKUP(Table58[[#This Row],[CONTROLN]],vlookup_table[],5,FALSE)</f>
        <v>C1</v>
      </c>
      <c r="Q3560">
        <f>VLOOKUP(Table58[[#This Row],[CONTROLN]],vlookup_table[],7,FALSE)</f>
        <v>4</v>
      </c>
      <c r="R3560">
        <f t="shared" si="165"/>
        <v>39</v>
      </c>
      <c r="S35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60" t="str">
        <f>IF(Table58[[#This Row],[GENDER]]="M","Hombre","Mujer")</f>
        <v>Mujer</v>
      </c>
      <c r="U3560" t="str">
        <f>_xlfn.CONCAT(Table58[[#This Row],[STATE]]," ", Table58[[#This Row],[DOMAIN]])</f>
        <v>TX C1</v>
      </c>
      <c r="V3560" s="2">
        <f t="shared" ca="1" si="166"/>
        <v>45915</v>
      </c>
      <c r="W3560" s="3">
        <f t="shared" ca="1" si="167"/>
        <v>45915.408431249998</v>
      </c>
      <c r="X3560">
        <f>ROUND(Table58[[#This Row],[AVGGIFT]],1)</f>
        <v>6.5</v>
      </c>
    </row>
    <row r="3561" spans="1:24" x14ac:dyDescent="0.35">
      <c r="A356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  <c r="N3561">
        <f>VLOOKUP(Table58[[#This Row],[CONTROLN]],vlookup_table[],2,FALSE)</f>
        <v>1002</v>
      </c>
      <c r="O3561">
        <f>VLOOKUP(Table58[[#This Row],[CONTROLN]],vlookup_table[],4,FALSE)</f>
        <v>3101</v>
      </c>
      <c r="P3561" t="str">
        <f>VLOOKUP(Table58[[#This Row],[CONTROLN]],vlookup_table[],5,FALSE)</f>
        <v>C1</v>
      </c>
      <c r="Q3561">
        <f>VLOOKUP(Table58[[#This Row],[CONTROLN]],vlookup_table[],7,FALSE)</f>
        <v>7</v>
      </c>
      <c r="R3561">
        <f t="shared" si="165"/>
        <v>66</v>
      </c>
      <c r="S35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61" t="str">
        <f>IF(Table58[[#This Row],[GENDER]]="M","Hombre","Mujer")</f>
        <v>Hombre</v>
      </c>
      <c r="U3561" t="str">
        <f>_xlfn.CONCAT(Table58[[#This Row],[STATE]]," ", Table58[[#This Row],[DOMAIN]])</f>
        <v>CA C1</v>
      </c>
      <c r="V3561" s="2">
        <f t="shared" ca="1" si="166"/>
        <v>45915</v>
      </c>
      <c r="W3561" s="3">
        <f t="shared" ca="1" si="167"/>
        <v>45915.408431249998</v>
      </c>
      <c r="X3561">
        <f>ROUND(Table58[[#This Row],[AVGGIFT]],1)</f>
        <v>7.7</v>
      </c>
    </row>
    <row r="3562" spans="1:24" x14ac:dyDescent="0.35">
      <c r="A3562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  <c r="N3562">
        <f>VLOOKUP(Table58[[#This Row],[CONTROLN]],vlookup_table[],2,FALSE)</f>
        <v>0</v>
      </c>
      <c r="O3562">
        <f>VLOOKUP(Table58[[#This Row],[CONTROLN]],vlookup_table[],4,FALSE)</f>
        <v>3001</v>
      </c>
      <c r="P3562" t="str">
        <f>VLOOKUP(Table58[[#This Row],[CONTROLN]],vlookup_table[],5,FALSE)</f>
        <v>R3</v>
      </c>
      <c r="Q3562">
        <f>VLOOKUP(Table58[[#This Row],[CONTROLN]],vlookup_table[],7,FALSE)</f>
        <v>5</v>
      </c>
      <c r="R3562">
        <f t="shared" si="165"/>
        <v>67</v>
      </c>
      <c r="S35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62" t="str">
        <f>IF(Table58[[#This Row],[GENDER]]="M","Hombre","Mujer")</f>
        <v>Mujer</v>
      </c>
      <c r="U3562" t="str">
        <f>_xlfn.CONCAT(Table58[[#This Row],[STATE]]," ", Table58[[#This Row],[DOMAIN]])</f>
        <v>TN R3</v>
      </c>
      <c r="V3562" s="2">
        <f t="shared" ca="1" si="166"/>
        <v>45915</v>
      </c>
      <c r="W3562" s="3">
        <f t="shared" ca="1" si="167"/>
        <v>45915.408431249998</v>
      </c>
      <c r="X3562">
        <f>ROUND(Table58[[#This Row],[AVGGIFT]],1)</f>
        <v>6.7</v>
      </c>
    </row>
    <row r="3563" spans="1:24" x14ac:dyDescent="0.35">
      <c r="A3563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  <c r="N3563">
        <f>VLOOKUP(Table58[[#This Row],[CONTROLN]],vlookup_table[],2,FALSE)</f>
        <v>1</v>
      </c>
      <c r="O3563">
        <f>VLOOKUP(Table58[[#This Row],[CONTROLN]],vlookup_table[],4,FALSE)</f>
        <v>0</v>
      </c>
      <c r="P3563" t="str">
        <f>VLOOKUP(Table58[[#This Row],[CONTROLN]],vlookup_table[],5,FALSE)</f>
        <v>U3</v>
      </c>
      <c r="Q3563">
        <f>VLOOKUP(Table58[[#This Row],[CONTROLN]],vlookup_table[],7,FALSE)</f>
        <v>15</v>
      </c>
      <c r="R3563" t="str">
        <f t="shared" si="165"/>
        <v/>
      </c>
      <c r="S35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63" t="str">
        <f>IF(Table58[[#This Row],[GENDER]]="M","Hombre","Mujer")</f>
        <v>Hombre</v>
      </c>
      <c r="U3563" t="str">
        <f>_xlfn.CONCAT(Table58[[#This Row],[STATE]]," ", Table58[[#This Row],[DOMAIN]])</f>
        <v>CA U3</v>
      </c>
      <c r="V3563" s="2">
        <f t="shared" ca="1" si="166"/>
        <v>45915</v>
      </c>
      <c r="W3563" s="3">
        <f t="shared" ca="1" si="167"/>
        <v>45915.408431249998</v>
      </c>
      <c r="X3563">
        <f>ROUND(Table58[[#This Row],[AVGGIFT]],1)</f>
        <v>8.6</v>
      </c>
    </row>
    <row r="3564" spans="1:24" x14ac:dyDescent="0.35">
      <c r="A3564">
        <v>51520</v>
      </c>
      <c r="B3564" t="s">
        <v>54</v>
      </c>
      <c r="C3564" t="s">
        <v>109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  <c r="N3564">
        <f>VLOOKUP(Table58[[#This Row],[CONTROLN]],vlookup_table[],2,FALSE)</f>
        <v>0</v>
      </c>
      <c r="O3564">
        <f>VLOOKUP(Table58[[#This Row],[CONTROLN]],vlookup_table[],4,FALSE)</f>
        <v>0</v>
      </c>
      <c r="P3564" t="str">
        <f>VLOOKUP(Table58[[#This Row],[CONTROLN]],vlookup_table[],5,FALSE)</f>
        <v>C2</v>
      </c>
      <c r="Q3564">
        <f>VLOOKUP(Table58[[#This Row],[CONTROLN]],vlookup_table[],7,FALSE)</f>
        <v>10</v>
      </c>
      <c r="R3564" t="str">
        <f t="shared" si="165"/>
        <v/>
      </c>
      <c r="S35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64" t="str">
        <f>IF(Table58[[#This Row],[GENDER]]="M","Hombre","Mujer")</f>
        <v>Mujer</v>
      </c>
      <c r="U3564" t="str">
        <f>_xlfn.CONCAT(Table58[[#This Row],[STATE]]," ", Table58[[#This Row],[DOMAIN]])</f>
        <v>TN C2</v>
      </c>
      <c r="V3564" s="2">
        <f t="shared" ca="1" si="166"/>
        <v>45915</v>
      </c>
      <c r="W3564" s="3">
        <f t="shared" ca="1" si="167"/>
        <v>45915.408431249998</v>
      </c>
      <c r="X3564">
        <f>ROUND(Table58[[#This Row],[AVGGIFT]],1)</f>
        <v>11.5</v>
      </c>
    </row>
    <row r="3565" spans="1:24" x14ac:dyDescent="0.35">
      <c r="A3565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  <c r="N3565">
        <f>VLOOKUP(Table58[[#This Row],[CONTROLN]],vlookup_table[],2,FALSE)</f>
        <v>1</v>
      </c>
      <c r="O3565">
        <f>VLOOKUP(Table58[[#This Row],[CONTROLN]],vlookup_table[],4,FALSE)</f>
        <v>0</v>
      </c>
      <c r="P3565" t="str">
        <f>VLOOKUP(Table58[[#This Row],[CONTROLN]],vlookup_table[],5,FALSE)</f>
        <v>S1</v>
      </c>
      <c r="Q3565">
        <f>VLOOKUP(Table58[[#This Row],[CONTROLN]],vlookup_table[],7,FALSE)</f>
        <v>10</v>
      </c>
      <c r="R3565" t="str">
        <f t="shared" si="165"/>
        <v/>
      </c>
      <c r="S35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65" t="str">
        <f>IF(Table58[[#This Row],[GENDER]]="M","Hombre","Mujer")</f>
        <v>Hombre</v>
      </c>
      <c r="U3565" t="str">
        <f>_xlfn.CONCAT(Table58[[#This Row],[STATE]]," ", Table58[[#This Row],[DOMAIN]])</f>
        <v>IL S1</v>
      </c>
      <c r="V3565" s="2">
        <f t="shared" ca="1" si="166"/>
        <v>45915</v>
      </c>
      <c r="W3565" s="3">
        <f t="shared" ca="1" si="167"/>
        <v>45915.408431249998</v>
      </c>
      <c r="X3565">
        <f>ROUND(Table58[[#This Row],[AVGGIFT]],1)</f>
        <v>10</v>
      </c>
    </row>
    <row r="3566" spans="1:24" x14ac:dyDescent="0.35">
      <c r="A3566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  <c r="N3566">
        <f>VLOOKUP(Table58[[#This Row],[CONTROLN]],vlookup_table[],2,FALSE)</f>
        <v>1</v>
      </c>
      <c r="O3566">
        <f>VLOOKUP(Table58[[#This Row],[CONTROLN]],vlookup_table[],4,FALSE)</f>
        <v>1601</v>
      </c>
      <c r="P3566" t="str">
        <f>VLOOKUP(Table58[[#This Row],[CONTROLN]],vlookup_table[],5,FALSE)</f>
        <v/>
      </c>
      <c r="Q3566">
        <f>VLOOKUP(Table58[[#This Row],[CONTROLN]],vlookup_table[],7,FALSE)</f>
        <v>200</v>
      </c>
      <c r="R3566">
        <f t="shared" si="165"/>
        <v>81</v>
      </c>
      <c r="S356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66" t="str">
        <f>IF(Table58[[#This Row],[GENDER]]="M","Hombre","Mujer")</f>
        <v>Hombre</v>
      </c>
      <c r="U3566" t="str">
        <f>_xlfn.CONCAT(Table58[[#This Row],[STATE]]," ", Table58[[#This Row],[DOMAIN]])</f>
        <v xml:space="preserve">FL </v>
      </c>
      <c r="V3566" s="2">
        <f t="shared" ca="1" si="166"/>
        <v>45915</v>
      </c>
      <c r="W3566" s="3">
        <f t="shared" ca="1" si="167"/>
        <v>45915.408431249998</v>
      </c>
      <c r="X3566">
        <f>ROUND(Table58[[#This Row],[AVGGIFT]],1)</f>
        <v>12.8</v>
      </c>
    </row>
    <row r="3567" spans="1:24" x14ac:dyDescent="0.35">
      <c r="A3567">
        <v>182895</v>
      </c>
      <c r="B3567" t="s">
        <v>41</v>
      </c>
      <c r="C3567" t="s">
        <v>109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  <c r="N3567">
        <f>VLOOKUP(Table58[[#This Row],[CONTROLN]],vlookup_table[],2,FALSE)</f>
        <v>2</v>
      </c>
      <c r="O3567">
        <f>VLOOKUP(Table58[[#This Row],[CONTROLN]],vlookup_table[],4,FALSE)</f>
        <v>2304</v>
      </c>
      <c r="P3567" t="str">
        <f>VLOOKUP(Table58[[#This Row],[CONTROLN]],vlookup_table[],5,FALSE)</f>
        <v>C2</v>
      </c>
      <c r="Q3567">
        <f>VLOOKUP(Table58[[#This Row],[CONTROLN]],vlookup_table[],7,FALSE)</f>
        <v>10</v>
      </c>
      <c r="R3567">
        <f t="shared" si="165"/>
        <v>74</v>
      </c>
      <c r="S35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67" t="str">
        <f>IF(Table58[[#This Row],[GENDER]]="M","Hombre","Mujer")</f>
        <v>Mujer</v>
      </c>
      <c r="U3567" t="str">
        <f>_xlfn.CONCAT(Table58[[#This Row],[STATE]]," ", Table58[[#This Row],[DOMAIN]])</f>
        <v>WA C2</v>
      </c>
      <c r="V3567" s="2">
        <f t="shared" ca="1" si="166"/>
        <v>45915</v>
      </c>
      <c r="W3567" s="3">
        <f t="shared" ca="1" si="167"/>
        <v>45915.408431249998</v>
      </c>
      <c r="X3567">
        <f>ROUND(Table58[[#This Row],[AVGGIFT]],1)</f>
        <v>4.9000000000000004</v>
      </c>
    </row>
    <row r="3568" spans="1:24" x14ac:dyDescent="0.35">
      <c r="A3568">
        <v>135230</v>
      </c>
      <c r="B3568" t="s">
        <v>56</v>
      </c>
      <c r="C3568" t="s">
        <v>17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  <c r="N3568">
        <f>VLOOKUP(Table58[[#This Row],[CONTROLN]],vlookup_table[],2,FALSE)</f>
        <v>0</v>
      </c>
      <c r="O3568">
        <f>VLOOKUP(Table58[[#This Row],[CONTROLN]],vlookup_table[],4,FALSE)</f>
        <v>2602</v>
      </c>
      <c r="P3568" t="str">
        <f>VLOOKUP(Table58[[#This Row],[CONTROLN]],vlookup_table[],5,FALSE)</f>
        <v>S1</v>
      </c>
      <c r="Q3568">
        <f>VLOOKUP(Table58[[#This Row],[CONTROLN]],vlookup_table[],7,FALSE)</f>
        <v>12</v>
      </c>
      <c r="R3568">
        <f t="shared" si="165"/>
        <v>71</v>
      </c>
      <c r="S35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68" t="str">
        <f>IF(Table58[[#This Row],[GENDER]]="M","Hombre","Mujer")</f>
        <v>Mujer</v>
      </c>
      <c r="U3568" t="str">
        <f>_xlfn.CONCAT(Table58[[#This Row],[STATE]]," ", Table58[[#This Row],[DOMAIN]])</f>
        <v>AZ S1</v>
      </c>
      <c r="V3568" s="2">
        <f t="shared" ca="1" si="166"/>
        <v>45915</v>
      </c>
      <c r="W3568" s="3">
        <f t="shared" ca="1" si="167"/>
        <v>45915.408431249998</v>
      </c>
      <c r="X3568">
        <f>ROUND(Table58[[#This Row],[AVGGIFT]],1)</f>
        <v>9.4</v>
      </c>
    </row>
    <row r="3569" spans="1:24" x14ac:dyDescent="0.35">
      <c r="A3569">
        <v>111081</v>
      </c>
      <c r="B3569" t="s">
        <v>56</v>
      </c>
      <c r="C3569" t="s">
        <v>17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  <c r="N3569">
        <f>VLOOKUP(Table58[[#This Row],[CONTROLN]],vlookup_table[],2,FALSE)</f>
        <v>0</v>
      </c>
      <c r="O3569">
        <f>VLOOKUP(Table58[[#This Row],[CONTROLN]],vlookup_table[],4,FALSE)</f>
        <v>2801</v>
      </c>
      <c r="P3569" t="str">
        <f>VLOOKUP(Table58[[#This Row],[CONTROLN]],vlookup_table[],5,FALSE)</f>
        <v>C2</v>
      </c>
      <c r="Q3569">
        <f>VLOOKUP(Table58[[#This Row],[CONTROLN]],vlookup_table[],7,FALSE)</f>
        <v>9</v>
      </c>
      <c r="R3569">
        <f t="shared" si="165"/>
        <v>69</v>
      </c>
      <c r="S35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69" t="str">
        <f>IF(Table58[[#This Row],[GENDER]]="M","Hombre","Mujer")</f>
        <v>Mujer</v>
      </c>
      <c r="U3569" t="str">
        <f>_xlfn.CONCAT(Table58[[#This Row],[STATE]]," ", Table58[[#This Row],[DOMAIN]])</f>
        <v>AZ C2</v>
      </c>
      <c r="V3569" s="2">
        <f t="shared" ca="1" si="166"/>
        <v>45915</v>
      </c>
      <c r="W3569" s="3">
        <f t="shared" ca="1" si="167"/>
        <v>45915.408431249998</v>
      </c>
      <c r="X3569">
        <f>ROUND(Table58[[#This Row],[AVGGIFT]],1)</f>
        <v>6.8</v>
      </c>
    </row>
    <row r="3570" spans="1:24" x14ac:dyDescent="0.35">
      <c r="A3570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  <c r="N3570">
        <f>VLOOKUP(Table58[[#This Row],[CONTROLN]],vlookup_table[],2,FALSE)</f>
        <v>0</v>
      </c>
      <c r="O3570">
        <f>VLOOKUP(Table58[[#This Row],[CONTROLN]],vlookup_table[],4,FALSE)</f>
        <v>3501</v>
      </c>
      <c r="P3570" t="str">
        <f>VLOOKUP(Table58[[#This Row],[CONTROLN]],vlookup_table[],5,FALSE)</f>
        <v>S1</v>
      </c>
      <c r="Q3570">
        <f>VLOOKUP(Table58[[#This Row],[CONTROLN]],vlookup_table[],7,FALSE)</f>
        <v>15</v>
      </c>
      <c r="R3570">
        <f t="shared" si="165"/>
        <v>62</v>
      </c>
      <c r="S35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70" t="str">
        <f>IF(Table58[[#This Row],[GENDER]]="M","Hombre","Mujer")</f>
        <v>Mujer</v>
      </c>
      <c r="U3570" t="str">
        <f>_xlfn.CONCAT(Table58[[#This Row],[STATE]]," ", Table58[[#This Row],[DOMAIN]])</f>
        <v>FL S1</v>
      </c>
      <c r="V3570" s="2">
        <f t="shared" ca="1" si="166"/>
        <v>45915</v>
      </c>
      <c r="W3570" s="3">
        <f t="shared" ca="1" si="167"/>
        <v>45915.408431249998</v>
      </c>
      <c r="X3570">
        <f>ROUND(Table58[[#This Row],[AVGGIFT]],1)</f>
        <v>7.5</v>
      </c>
    </row>
    <row r="3571" spans="1:24" x14ac:dyDescent="0.35">
      <c r="A357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  <c r="N3571">
        <f>VLOOKUP(Table58[[#This Row],[CONTROLN]],vlookup_table[],2,FALSE)</f>
        <v>2</v>
      </c>
      <c r="O3571">
        <f>VLOOKUP(Table58[[#This Row],[CONTROLN]],vlookup_table[],4,FALSE)</f>
        <v>4601</v>
      </c>
      <c r="P3571" t="str">
        <f>VLOOKUP(Table58[[#This Row],[CONTROLN]],vlookup_table[],5,FALSE)</f>
        <v>S3</v>
      </c>
      <c r="Q3571">
        <f>VLOOKUP(Table58[[#This Row],[CONTROLN]],vlookup_table[],7,FALSE)</f>
        <v>10</v>
      </c>
      <c r="R3571">
        <f t="shared" si="165"/>
        <v>51</v>
      </c>
      <c r="S35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71" t="str">
        <f>IF(Table58[[#This Row],[GENDER]]="M","Hombre","Mujer")</f>
        <v>Mujer</v>
      </c>
      <c r="U3571" t="str">
        <f>_xlfn.CONCAT(Table58[[#This Row],[STATE]]," ", Table58[[#This Row],[DOMAIN]])</f>
        <v>KY S3</v>
      </c>
      <c r="V3571" s="2">
        <f t="shared" ca="1" si="166"/>
        <v>45915</v>
      </c>
      <c r="W3571" s="3">
        <f t="shared" ca="1" si="167"/>
        <v>45915.408431249998</v>
      </c>
      <c r="X3571">
        <f>ROUND(Table58[[#This Row],[AVGGIFT]],1)</f>
        <v>7.7</v>
      </c>
    </row>
    <row r="3572" spans="1:24" x14ac:dyDescent="0.35">
      <c r="A3572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  <c r="N3572">
        <f>VLOOKUP(Table58[[#This Row],[CONTROLN]],vlookup_table[],2,FALSE)</f>
        <v>0</v>
      </c>
      <c r="O3572">
        <f>VLOOKUP(Table58[[#This Row],[CONTROLN]],vlookup_table[],4,FALSE)</f>
        <v>0</v>
      </c>
      <c r="P3572" t="str">
        <f>VLOOKUP(Table58[[#This Row],[CONTROLN]],vlookup_table[],5,FALSE)</f>
        <v>R1</v>
      </c>
      <c r="Q3572">
        <f>VLOOKUP(Table58[[#This Row],[CONTROLN]],vlookup_table[],7,FALSE)</f>
        <v>10</v>
      </c>
      <c r="R3572" t="str">
        <f t="shared" si="165"/>
        <v/>
      </c>
      <c r="S35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72" t="str">
        <f>IF(Table58[[#This Row],[GENDER]]="M","Hombre","Mujer")</f>
        <v>Mujer</v>
      </c>
      <c r="U3572" t="str">
        <f>_xlfn.CONCAT(Table58[[#This Row],[STATE]]," ", Table58[[#This Row],[DOMAIN]])</f>
        <v>WI R1</v>
      </c>
      <c r="V3572" s="2">
        <f t="shared" ca="1" si="166"/>
        <v>45915</v>
      </c>
      <c r="W3572" s="3">
        <f t="shared" ca="1" si="167"/>
        <v>45915.408431249998</v>
      </c>
      <c r="X3572">
        <f>ROUND(Table58[[#This Row],[AVGGIFT]],1)</f>
        <v>8.8000000000000007</v>
      </c>
    </row>
    <row r="3573" spans="1:24" x14ac:dyDescent="0.35">
      <c r="A3573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  <c r="N3573">
        <f>VLOOKUP(Table58[[#This Row],[CONTROLN]],vlookup_table[],2,FALSE)</f>
        <v>1002</v>
      </c>
      <c r="O3573">
        <f>VLOOKUP(Table58[[#This Row],[CONTROLN]],vlookup_table[],4,FALSE)</f>
        <v>0</v>
      </c>
      <c r="P3573" t="str">
        <f>VLOOKUP(Table58[[#This Row],[CONTROLN]],vlookup_table[],5,FALSE)</f>
        <v>R2</v>
      </c>
      <c r="Q3573">
        <f>VLOOKUP(Table58[[#This Row],[CONTROLN]],vlookup_table[],7,FALSE)</f>
        <v>5</v>
      </c>
      <c r="R3573" t="str">
        <f t="shared" si="165"/>
        <v/>
      </c>
      <c r="S35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73" t="str">
        <f>IF(Table58[[#This Row],[GENDER]]="M","Hombre","Mujer")</f>
        <v>Hombre</v>
      </c>
      <c r="U3573" t="str">
        <f>_xlfn.CONCAT(Table58[[#This Row],[STATE]]," ", Table58[[#This Row],[DOMAIN]])</f>
        <v>AR R2</v>
      </c>
      <c r="V3573" s="2">
        <f t="shared" ca="1" si="166"/>
        <v>45915</v>
      </c>
      <c r="W3573" s="3">
        <f t="shared" ca="1" si="167"/>
        <v>45915.408431249998</v>
      </c>
      <c r="X3573">
        <f>ROUND(Table58[[#This Row],[AVGGIFT]],1)</f>
        <v>5.2</v>
      </c>
    </row>
    <row r="3574" spans="1:24" x14ac:dyDescent="0.35">
      <c r="A3574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  <c r="N3574">
        <f>VLOOKUP(Table58[[#This Row],[CONTROLN]],vlookup_table[],2,FALSE)</f>
        <v>1</v>
      </c>
      <c r="O3574">
        <f>VLOOKUP(Table58[[#This Row],[CONTROLN]],vlookup_table[],4,FALSE)</f>
        <v>3801</v>
      </c>
      <c r="P3574" t="str">
        <f>VLOOKUP(Table58[[#This Row],[CONTROLN]],vlookup_table[],5,FALSE)</f>
        <v>S2</v>
      </c>
      <c r="Q3574">
        <f>VLOOKUP(Table58[[#This Row],[CONTROLN]],vlookup_table[],7,FALSE)</f>
        <v>10</v>
      </c>
      <c r="R3574">
        <f t="shared" si="165"/>
        <v>59</v>
      </c>
      <c r="S35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74" t="str">
        <f>IF(Table58[[#This Row],[GENDER]]="M","Hombre","Mujer")</f>
        <v>Hombre</v>
      </c>
      <c r="U3574" t="str">
        <f>_xlfn.CONCAT(Table58[[#This Row],[STATE]]," ", Table58[[#This Row],[DOMAIN]])</f>
        <v>CA S2</v>
      </c>
      <c r="V3574" s="2">
        <f t="shared" ca="1" si="166"/>
        <v>45915</v>
      </c>
      <c r="W3574" s="3">
        <f t="shared" ca="1" si="167"/>
        <v>45915.408431249998</v>
      </c>
      <c r="X3574">
        <f>ROUND(Table58[[#This Row],[AVGGIFT]],1)</f>
        <v>6.2</v>
      </c>
    </row>
    <row r="3575" spans="1:24" x14ac:dyDescent="0.35">
      <c r="A3575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  <c r="N3575">
        <f>VLOOKUP(Table58[[#This Row],[CONTROLN]],vlookup_table[],2,FALSE)</f>
        <v>0</v>
      </c>
      <c r="O3575">
        <f>VLOOKUP(Table58[[#This Row],[CONTROLN]],vlookup_table[],4,FALSE)</f>
        <v>4001</v>
      </c>
      <c r="P3575" t="str">
        <f>VLOOKUP(Table58[[#This Row],[CONTROLN]],vlookup_table[],5,FALSE)</f>
        <v>T2</v>
      </c>
      <c r="Q3575">
        <f>VLOOKUP(Table58[[#This Row],[CONTROLN]],vlookup_table[],7,FALSE)</f>
        <v>8</v>
      </c>
      <c r="R3575">
        <f t="shared" si="165"/>
        <v>57</v>
      </c>
      <c r="S35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75" t="str">
        <f>IF(Table58[[#This Row],[GENDER]]="M","Hombre","Mujer")</f>
        <v>Mujer</v>
      </c>
      <c r="U3575" t="str">
        <f>_xlfn.CONCAT(Table58[[#This Row],[STATE]]," ", Table58[[#This Row],[DOMAIN]])</f>
        <v>CA T2</v>
      </c>
      <c r="V3575" s="2">
        <f t="shared" ca="1" si="166"/>
        <v>45915</v>
      </c>
      <c r="W3575" s="3">
        <f t="shared" ca="1" si="167"/>
        <v>45915.408431249998</v>
      </c>
      <c r="X3575">
        <f>ROUND(Table58[[#This Row],[AVGGIFT]],1)</f>
        <v>8.3000000000000007</v>
      </c>
    </row>
    <row r="3576" spans="1:24" x14ac:dyDescent="0.35">
      <c r="A3576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  <c r="N3576">
        <f>VLOOKUP(Table58[[#This Row],[CONTROLN]],vlookup_table[],2,FALSE)</f>
        <v>0</v>
      </c>
      <c r="O3576">
        <f>VLOOKUP(Table58[[#This Row],[CONTROLN]],vlookup_table[],4,FALSE)</f>
        <v>3001</v>
      </c>
      <c r="P3576" t="str">
        <f>VLOOKUP(Table58[[#This Row],[CONTROLN]],vlookup_table[],5,FALSE)</f>
        <v>C2</v>
      </c>
      <c r="Q3576">
        <f>VLOOKUP(Table58[[#This Row],[CONTROLN]],vlookup_table[],7,FALSE)</f>
        <v>5</v>
      </c>
      <c r="R3576">
        <f t="shared" si="165"/>
        <v>67</v>
      </c>
      <c r="S35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76" t="str">
        <f>IF(Table58[[#This Row],[GENDER]]="M","Hombre","Mujer")</f>
        <v>Mujer</v>
      </c>
      <c r="U3576" t="str">
        <f>_xlfn.CONCAT(Table58[[#This Row],[STATE]]," ", Table58[[#This Row],[DOMAIN]])</f>
        <v>TX C2</v>
      </c>
      <c r="V3576" s="2">
        <f t="shared" ca="1" si="166"/>
        <v>45915</v>
      </c>
      <c r="W3576" s="3">
        <f t="shared" ca="1" si="167"/>
        <v>45915.408431249998</v>
      </c>
      <c r="X3576">
        <f>ROUND(Table58[[#This Row],[AVGGIFT]],1)</f>
        <v>10</v>
      </c>
    </row>
    <row r="3577" spans="1:24" x14ac:dyDescent="0.35">
      <c r="A3577">
        <v>81241</v>
      </c>
      <c r="B3577" t="s">
        <v>36</v>
      </c>
      <c r="C3577" t="s">
        <v>14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  <c r="N3577">
        <f>VLOOKUP(Table58[[#This Row],[CONTROLN]],vlookup_table[],2,FALSE)</f>
        <v>1</v>
      </c>
      <c r="O3577">
        <f>VLOOKUP(Table58[[#This Row],[CONTROLN]],vlookup_table[],4,FALSE)</f>
        <v>4507</v>
      </c>
      <c r="P3577" t="str">
        <f>VLOOKUP(Table58[[#This Row],[CONTROLN]],vlookup_table[],5,FALSE)</f>
        <v>R2</v>
      </c>
      <c r="Q3577">
        <f>VLOOKUP(Table58[[#This Row],[CONTROLN]],vlookup_table[],7,FALSE)</f>
        <v>20</v>
      </c>
      <c r="R3577">
        <f t="shared" si="165"/>
        <v>51</v>
      </c>
      <c r="S35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77" t="str">
        <f>IF(Table58[[#This Row],[GENDER]]="M","Hombre","Mujer")</f>
        <v>Hombre</v>
      </c>
      <c r="U3577" t="str">
        <f>_xlfn.CONCAT(Table58[[#This Row],[STATE]]," ", Table58[[#This Row],[DOMAIN]])</f>
        <v>WI R2</v>
      </c>
      <c r="V3577" s="2">
        <f t="shared" ca="1" si="166"/>
        <v>45915</v>
      </c>
      <c r="W3577" s="3">
        <f t="shared" ca="1" si="167"/>
        <v>45915.408431249998</v>
      </c>
      <c r="X3577">
        <f>ROUND(Table58[[#This Row],[AVGGIFT]],1)</f>
        <v>10.5</v>
      </c>
    </row>
    <row r="3578" spans="1:24" x14ac:dyDescent="0.35">
      <c r="A3578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  <c r="N3578">
        <f>VLOOKUP(Table58[[#This Row],[CONTROLN]],vlookup_table[],2,FALSE)</f>
        <v>0</v>
      </c>
      <c r="O3578">
        <f>VLOOKUP(Table58[[#This Row],[CONTROLN]],vlookup_table[],4,FALSE)</f>
        <v>0</v>
      </c>
      <c r="P3578" t="str">
        <f>VLOOKUP(Table58[[#This Row],[CONTROLN]],vlookup_table[],5,FALSE)</f>
        <v>U2</v>
      </c>
      <c r="Q3578">
        <f>VLOOKUP(Table58[[#This Row],[CONTROLN]],vlookup_table[],7,FALSE)</f>
        <v>48</v>
      </c>
      <c r="R3578" t="str">
        <f t="shared" si="165"/>
        <v/>
      </c>
      <c r="S35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78" t="str">
        <f>IF(Table58[[#This Row],[GENDER]]="M","Hombre","Mujer")</f>
        <v>Mujer</v>
      </c>
      <c r="U3578" t="str">
        <f>_xlfn.CONCAT(Table58[[#This Row],[STATE]]," ", Table58[[#This Row],[DOMAIN]])</f>
        <v>IL U2</v>
      </c>
      <c r="V3578" s="2">
        <f t="shared" ca="1" si="166"/>
        <v>45915</v>
      </c>
      <c r="W3578" s="3">
        <f t="shared" ca="1" si="167"/>
        <v>45915.408431249998</v>
      </c>
      <c r="X3578">
        <f>ROUND(Table58[[#This Row],[AVGGIFT]],1)</f>
        <v>17.3</v>
      </c>
    </row>
    <row r="3579" spans="1:24" x14ac:dyDescent="0.35">
      <c r="A3579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  <c r="N3579">
        <f>VLOOKUP(Table58[[#This Row],[CONTROLN]],vlookup_table[],2,FALSE)</f>
        <v>0</v>
      </c>
      <c r="O3579">
        <f>VLOOKUP(Table58[[#This Row],[CONTROLN]],vlookup_table[],4,FALSE)</f>
        <v>1008</v>
      </c>
      <c r="P3579" t="str">
        <f>VLOOKUP(Table58[[#This Row],[CONTROLN]],vlookup_table[],5,FALSE)</f>
        <v>R3</v>
      </c>
      <c r="Q3579">
        <f>VLOOKUP(Table58[[#This Row],[CONTROLN]],vlookup_table[],7,FALSE)</f>
        <v>25</v>
      </c>
      <c r="R3579">
        <f t="shared" si="165"/>
        <v>86</v>
      </c>
      <c r="S35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79" t="str">
        <f>IF(Table58[[#This Row],[GENDER]]="M","Hombre","Mujer")</f>
        <v>Hombre</v>
      </c>
      <c r="U3579" t="str">
        <f>_xlfn.CONCAT(Table58[[#This Row],[STATE]]," ", Table58[[#This Row],[DOMAIN]])</f>
        <v>MI R3</v>
      </c>
      <c r="V3579" s="2">
        <f t="shared" ca="1" si="166"/>
        <v>45915</v>
      </c>
      <c r="W3579" s="3">
        <f t="shared" ca="1" si="167"/>
        <v>45915.408431249998</v>
      </c>
      <c r="X3579">
        <f>ROUND(Table58[[#This Row],[AVGGIFT]],1)</f>
        <v>12</v>
      </c>
    </row>
    <row r="3580" spans="1:24" x14ac:dyDescent="0.35">
      <c r="A3580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  <c r="N3580">
        <f>VLOOKUP(Table58[[#This Row],[CONTROLN]],vlookup_table[],2,FALSE)</f>
        <v>0</v>
      </c>
      <c r="O3580">
        <f>VLOOKUP(Table58[[#This Row],[CONTROLN]],vlookup_table[],4,FALSE)</f>
        <v>0</v>
      </c>
      <c r="P3580" t="str">
        <f>VLOOKUP(Table58[[#This Row],[CONTROLN]],vlookup_table[],5,FALSE)</f>
        <v>U4</v>
      </c>
      <c r="Q3580">
        <f>VLOOKUP(Table58[[#This Row],[CONTROLN]],vlookup_table[],7,FALSE)</f>
        <v>7</v>
      </c>
      <c r="R3580" t="str">
        <f t="shared" si="165"/>
        <v/>
      </c>
      <c r="S35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80" t="str">
        <f>IF(Table58[[#This Row],[GENDER]]="M","Hombre","Mujer")</f>
        <v>Hombre</v>
      </c>
      <c r="U3580" t="str">
        <f>_xlfn.CONCAT(Table58[[#This Row],[STATE]]," ", Table58[[#This Row],[DOMAIN]])</f>
        <v>CA U4</v>
      </c>
      <c r="V3580" s="2">
        <f t="shared" ca="1" si="166"/>
        <v>45915</v>
      </c>
      <c r="W3580" s="3">
        <f t="shared" ca="1" si="167"/>
        <v>45915.408431249998</v>
      </c>
      <c r="X3580">
        <f>ROUND(Table58[[#This Row],[AVGGIFT]],1)</f>
        <v>6.5</v>
      </c>
    </row>
    <row r="3581" spans="1:24" x14ac:dyDescent="0.35">
      <c r="A358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  <c r="N3581">
        <f>VLOOKUP(Table58[[#This Row],[CONTROLN]],vlookup_table[],2,FALSE)</f>
        <v>28</v>
      </c>
      <c r="O3581">
        <f>VLOOKUP(Table58[[#This Row],[CONTROLN]],vlookup_table[],4,FALSE)</f>
        <v>0</v>
      </c>
      <c r="P3581" t="str">
        <f>VLOOKUP(Table58[[#This Row],[CONTROLN]],vlookup_table[],5,FALSE)</f>
        <v>U1</v>
      </c>
      <c r="Q3581">
        <f>VLOOKUP(Table58[[#This Row],[CONTROLN]],vlookup_table[],7,FALSE)</f>
        <v>50</v>
      </c>
      <c r="R3581" t="str">
        <f t="shared" si="165"/>
        <v/>
      </c>
      <c r="S35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81" t="str">
        <f>IF(Table58[[#This Row],[GENDER]]="M","Hombre","Mujer")</f>
        <v>Mujer</v>
      </c>
      <c r="U3581" t="str">
        <f>_xlfn.CONCAT(Table58[[#This Row],[STATE]]," ", Table58[[#This Row],[DOMAIN]])</f>
        <v>CA U1</v>
      </c>
      <c r="V3581" s="2">
        <f t="shared" ca="1" si="166"/>
        <v>45915</v>
      </c>
      <c r="W3581" s="3">
        <f t="shared" ca="1" si="167"/>
        <v>45915.408431249998</v>
      </c>
      <c r="X3581">
        <f>ROUND(Table58[[#This Row],[AVGGIFT]],1)</f>
        <v>25</v>
      </c>
    </row>
    <row r="3582" spans="1:24" x14ac:dyDescent="0.35">
      <c r="A3582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  <c r="N3582">
        <f>VLOOKUP(Table58[[#This Row],[CONTROLN]],vlookup_table[],2,FALSE)</f>
        <v>28</v>
      </c>
      <c r="O3582">
        <f>VLOOKUP(Table58[[#This Row],[CONTROLN]],vlookup_table[],4,FALSE)</f>
        <v>4309</v>
      </c>
      <c r="P3582" t="str">
        <f>VLOOKUP(Table58[[#This Row],[CONTROLN]],vlookup_table[],5,FALSE)</f>
        <v>C2</v>
      </c>
      <c r="Q3582">
        <f>VLOOKUP(Table58[[#This Row],[CONTROLN]],vlookup_table[],7,FALSE)</f>
        <v>10</v>
      </c>
      <c r="R3582">
        <f t="shared" si="165"/>
        <v>53</v>
      </c>
      <c r="S35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82" t="str">
        <f>IF(Table58[[#This Row],[GENDER]]="M","Hombre","Mujer")</f>
        <v>Mujer</v>
      </c>
      <c r="U3582" t="str">
        <f>_xlfn.CONCAT(Table58[[#This Row],[STATE]]," ", Table58[[#This Row],[DOMAIN]])</f>
        <v>IA C2</v>
      </c>
      <c r="V3582" s="2">
        <f t="shared" ca="1" si="166"/>
        <v>45915</v>
      </c>
      <c r="W3582" s="3">
        <f t="shared" ca="1" si="167"/>
        <v>45915.408431249998</v>
      </c>
      <c r="X3582">
        <f>ROUND(Table58[[#This Row],[AVGGIFT]],1)</f>
        <v>11.7</v>
      </c>
    </row>
    <row r="3583" spans="1:24" x14ac:dyDescent="0.35">
      <c r="A3583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  <c r="N3583">
        <f>VLOOKUP(Table58[[#This Row],[CONTROLN]],vlookup_table[],2,FALSE)</f>
        <v>0</v>
      </c>
      <c r="O3583">
        <f>VLOOKUP(Table58[[#This Row],[CONTROLN]],vlookup_table[],4,FALSE)</f>
        <v>3201</v>
      </c>
      <c r="P3583" t="str">
        <f>VLOOKUP(Table58[[#This Row],[CONTROLN]],vlookup_table[],5,FALSE)</f>
        <v>U2</v>
      </c>
      <c r="Q3583">
        <f>VLOOKUP(Table58[[#This Row],[CONTROLN]],vlookup_table[],7,FALSE)</f>
        <v>15</v>
      </c>
      <c r="R3583">
        <f t="shared" si="165"/>
        <v>65</v>
      </c>
      <c r="S35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83" t="str">
        <f>IF(Table58[[#This Row],[GENDER]]="M","Hombre","Mujer")</f>
        <v>Mujer</v>
      </c>
      <c r="U3583" t="str">
        <f>_xlfn.CONCAT(Table58[[#This Row],[STATE]]," ", Table58[[#This Row],[DOMAIN]])</f>
        <v>NV U2</v>
      </c>
      <c r="V3583" s="2">
        <f t="shared" ca="1" si="166"/>
        <v>45915</v>
      </c>
      <c r="W3583" s="3">
        <f t="shared" ca="1" si="167"/>
        <v>45915.408431249998</v>
      </c>
      <c r="X3583">
        <f>ROUND(Table58[[#This Row],[AVGGIFT]],1)</f>
        <v>11.5</v>
      </c>
    </row>
    <row r="3584" spans="1:24" x14ac:dyDescent="0.35">
      <c r="A3584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  <c r="N3584">
        <f>VLOOKUP(Table58[[#This Row],[CONTROLN]],vlookup_table[],2,FALSE)</f>
        <v>1</v>
      </c>
      <c r="O3584">
        <f>VLOOKUP(Table58[[#This Row],[CONTROLN]],vlookup_table[],4,FALSE)</f>
        <v>3801</v>
      </c>
      <c r="P3584" t="str">
        <f>VLOOKUP(Table58[[#This Row],[CONTROLN]],vlookup_table[],5,FALSE)</f>
        <v/>
      </c>
      <c r="Q3584">
        <f>VLOOKUP(Table58[[#This Row],[CONTROLN]],vlookup_table[],7,FALSE)</f>
        <v>25</v>
      </c>
      <c r="R3584">
        <f t="shared" si="165"/>
        <v>59</v>
      </c>
      <c r="S358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84" t="str">
        <f>IF(Table58[[#This Row],[GENDER]]="M","Hombre","Mujer")</f>
        <v>Hombre</v>
      </c>
      <c r="U3584" t="str">
        <f>_xlfn.CONCAT(Table58[[#This Row],[STATE]]," ", Table58[[#This Row],[DOMAIN]])</f>
        <v xml:space="preserve">LA </v>
      </c>
      <c r="V3584" s="2">
        <f t="shared" ca="1" si="166"/>
        <v>45915</v>
      </c>
      <c r="W3584" s="3">
        <f t="shared" ca="1" si="167"/>
        <v>45915.408431249998</v>
      </c>
      <c r="X3584">
        <f>ROUND(Table58[[#This Row],[AVGGIFT]],1)</f>
        <v>13.8</v>
      </c>
    </row>
    <row r="3585" spans="1:24" x14ac:dyDescent="0.35">
      <c r="A3585">
        <v>79022</v>
      </c>
      <c r="B3585" t="s">
        <v>36</v>
      </c>
      <c r="C3585" t="s">
        <v>14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  <c r="N3585">
        <f>VLOOKUP(Table58[[#This Row],[CONTROLN]],vlookup_table[],2,FALSE)</f>
        <v>1</v>
      </c>
      <c r="O3585">
        <f>VLOOKUP(Table58[[#This Row],[CONTROLN]],vlookup_table[],4,FALSE)</f>
        <v>5001</v>
      </c>
      <c r="P3585" t="str">
        <f>VLOOKUP(Table58[[#This Row],[CONTROLN]],vlookup_table[],5,FALSE)</f>
        <v>U3</v>
      </c>
      <c r="Q3585">
        <f>VLOOKUP(Table58[[#This Row],[CONTROLN]],vlookup_table[],7,FALSE)</f>
        <v>9</v>
      </c>
      <c r="R3585">
        <f t="shared" si="165"/>
        <v>47</v>
      </c>
      <c r="S35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85" t="str">
        <f>IF(Table58[[#This Row],[GENDER]]="M","Hombre","Mujer")</f>
        <v>Hombre</v>
      </c>
      <c r="U3585" t="str">
        <f>_xlfn.CONCAT(Table58[[#This Row],[STATE]]," ", Table58[[#This Row],[DOMAIN]])</f>
        <v>WI U3</v>
      </c>
      <c r="V3585" s="2">
        <f t="shared" ca="1" si="166"/>
        <v>45915</v>
      </c>
      <c r="W3585" s="3">
        <f t="shared" ca="1" si="167"/>
        <v>45915.408431249998</v>
      </c>
      <c r="X3585">
        <f>ROUND(Table58[[#This Row],[AVGGIFT]],1)</f>
        <v>7</v>
      </c>
    </row>
    <row r="3586" spans="1:24" x14ac:dyDescent="0.35">
      <c r="A3586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  <c r="N3586">
        <f>VLOOKUP(Table58[[#This Row],[CONTROLN]],vlookup_table[],2,FALSE)</f>
        <v>0</v>
      </c>
      <c r="O3586">
        <f>VLOOKUP(Table58[[#This Row],[CONTROLN]],vlookup_table[],4,FALSE)</f>
        <v>5701</v>
      </c>
      <c r="P3586" t="str">
        <f>VLOOKUP(Table58[[#This Row],[CONTROLN]],vlookup_table[],5,FALSE)</f>
        <v>R2</v>
      </c>
      <c r="Q3586">
        <f>VLOOKUP(Table58[[#This Row],[CONTROLN]],vlookup_table[],7,FALSE)</f>
        <v>5</v>
      </c>
      <c r="R3586">
        <f t="shared" ref="R3586:R3649" si="168">IF(OR(O3586="",O3586=0),"",(1997-(1900+INT(O3586/100)))-IF(MOD(O3586,100)&gt;6,1,0))</f>
        <v>40</v>
      </c>
      <c r="S35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586" t="str">
        <f>IF(Table58[[#This Row],[GENDER]]="M","Hombre","Mujer")</f>
        <v>Mujer</v>
      </c>
      <c r="U3586" t="str">
        <f>_xlfn.CONCAT(Table58[[#This Row],[STATE]]," ", Table58[[#This Row],[DOMAIN]])</f>
        <v>TX R2</v>
      </c>
      <c r="V3586" s="2">
        <f t="shared" ref="V3586:V3649" ca="1" si="169">TODAY()</f>
        <v>45915</v>
      </c>
      <c r="W3586" s="3">
        <f t="shared" ref="W3586:W3649" ca="1" si="170">NOW()</f>
        <v>45915.408431249998</v>
      </c>
      <c r="X3586">
        <f>ROUND(Table58[[#This Row],[AVGGIFT]],1)</f>
        <v>15</v>
      </c>
    </row>
    <row r="3587" spans="1:24" x14ac:dyDescent="0.35">
      <c r="A3587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  <c r="N3587">
        <f>VLOOKUP(Table58[[#This Row],[CONTROLN]],vlookup_table[],2,FALSE)</f>
        <v>0</v>
      </c>
      <c r="O3587">
        <f>VLOOKUP(Table58[[#This Row],[CONTROLN]],vlookup_table[],4,FALSE)</f>
        <v>2301</v>
      </c>
      <c r="P3587" t="str">
        <f>VLOOKUP(Table58[[#This Row],[CONTROLN]],vlookup_table[],5,FALSE)</f>
        <v>T2</v>
      </c>
      <c r="Q3587">
        <f>VLOOKUP(Table58[[#This Row],[CONTROLN]],vlookup_table[],7,FALSE)</f>
        <v>16</v>
      </c>
      <c r="R3587">
        <f t="shared" si="168"/>
        <v>74</v>
      </c>
      <c r="S35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87" t="str">
        <f>IF(Table58[[#This Row],[GENDER]]="M","Hombre","Mujer")</f>
        <v>Hombre</v>
      </c>
      <c r="U3587" t="str">
        <f>_xlfn.CONCAT(Table58[[#This Row],[STATE]]," ", Table58[[#This Row],[DOMAIN]])</f>
        <v>KY T2</v>
      </c>
      <c r="V3587" s="2">
        <f t="shared" ca="1" si="169"/>
        <v>45915</v>
      </c>
      <c r="W3587" s="3">
        <f t="shared" ca="1" si="170"/>
        <v>45915.408431249998</v>
      </c>
      <c r="X3587">
        <f>ROUND(Table58[[#This Row],[AVGGIFT]],1)</f>
        <v>12.3</v>
      </c>
    </row>
    <row r="3588" spans="1:24" x14ac:dyDescent="0.35">
      <c r="A3588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  <c r="N3588">
        <f>VLOOKUP(Table58[[#This Row],[CONTROLN]],vlookup_table[],2,FALSE)</f>
        <v>28</v>
      </c>
      <c r="O3588">
        <f>VLOOKUP(Table58[[#This Row],[CONTROLN]],vlookup_table[],4,FALSE)</f>
        <v>1801</v>
      </c>
      <c r="P3588" t="str">
        <f>VLOOKUP(Table58[[#This Row],[CONTROLN]],vlookup_table[],5,FALSE)</f>
        <v>S2</v>
      </c>
      <c r="Q3588">
        <f>VLOOKUP(Table58[[#This Row],[CONTROLN]],vlookup_table[],7,FALSE)</f>
        <v>15</v>
      </c>
      <c r="R3588">
        <f t="shared" si="168"/>
        <v>79</v>
      </c>
      <c r="S35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88" t="str">
        <f>IF(Table58[[#This Row],[GENDER]]="M","Hombre","Mujer")</f>
        <v>Mujer</v>
      </c>
      <c r="U3588" t="str">
        <f>_xlfn.CONCAT(Table58[[#This Row],[STATE]]," ", Table58[[#This Row],[DOMAIN]])</f>
        <v>CA S2</v>
      </c>
      <c r="V3588" s="2">
        <f t="shared" ca="1" si="169"/>
        <v>45915</v>
      </c>
      <c r="W3588" s="3">
        <f t="shared" ca="1" si="170"/>
        <v>45915.408431249998</v>
      </c>
      <c r="X3588">
        <f>ROUND(Table58[[#This Row],[AVGGIFT]],1)</f>
        <v>14.2</v>
      </c>
    </row>
    <row r="3589" spans="1:24" x14ac:dyDescent="0.35">
      <c r="A3589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  <c r="N3589">
        <f>VLOOKUP(Table58[[#This Row],[CONTROLN]],vlookup_table[],2,FALSE)</f>
        <v>0</v>
      </c>
      <c r="O3589">
        <f>VLOOKUP(Table58[[#This Row],[CONTROLN]],vlookup_table[],4,FALSE)</f>
        <v>1201</v>
      </c>
      <c r="P3589" t="str">
        <f>VLOOKUP(Table58[[#This Row],[CONTROLN]],vlookup_table[],5,FALSE)</f>
        <v>S2</v>
      </c>
      <c r="Q3589">
        <f>VLOOKUP(Table58[[#This Row],[CONTROLN]],vlookup_table[],7,FALSE)</f>
        <v>25</v>
      </c>
      <c r="R3589">
        <f t="shared" si="168"/>
        <v>85</v>
      </c>
      <c r="S35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89" t="str">
        <f>IF(Table58[[#This Row],[GENDER]]="M","Hombre","Mujer")</f>
        <v>Mujer</v>
      </c>
      <c r="U3589" t="str">
        <f>_xlfn.CONCAT(Table58[[#This Row],[STATE]]," ", Table58[[#This Row],[DOMAIN]])</f>
        <v>FL S2</v>
      </c>
      <c r="V3589" s="2">
        <f t="shared" ca="1" si="169"/>
        <v>45915</v>
      </c>
      <c r="W3589" s="3">
        <f t="shared" ca="1" si="170"/>
        <v>45915.408431249998</v>
      </c>
      <c r="X3589">
        <f>ROUND(Table58[[#This Row],[AVGGIFT]],1)</f>
        <v>11</v>
      </c>
    </row>
    <row r="3590" spans="1:24" x14ac:dyDescent="0.35">
      <c r="A3590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  <c r="N3590">
        <f>VLOOKUP(Table58[[#This Row],[CONTROLN]],vlookup_table[],2,FALSE)</f>
        <v>0</v>
      </c>
      <c r="O3590">
        <f>VLOOKUP(Table58[[#This Row],[CONTROLN]],vlookup_table[],4,FALSE)</f>
        <v>1209</v>
      </c>
      <c r="P3590" t="str">
        <f>VLOOKUP(Table58[[#This Row],[CONTROLN]],vlookup_table[],5,FALSE)</f>
        <v/>
      </c>
      <c r="Q3590">
        <f>VLOOKUP(Table58[[#This Row],[CONTROLN]],vlookup_table[],7,FALSE)</f>
        <v>20</v>
      </c>
      <c r="R3590">
        <f t="shared" si="168"/>
        <v>84</v>
      </c>
      <c r="S359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590" t="str">
        <f>IF(Table58[[#This Row],[GENDER]]="M","Hombre","Mujer")</f>
        <v>Mujer</v>
      </c>
      <c r="U3590" t="str">
        <f>_xlfn.CONCAT(Table58[[#This Row],[STATE]]," ", Table58[[#This Row],[DOMAIN]])</f>
        <v xml:space="preserve">WA </v>
      </c>
      <c r="V3590" s="2">
        <f t="shared" ca="1" si="169"/>
        <v>45915</v>
      </c>
      <c r="W3590" s="3">
        <f t="shared" ca="1" si="170"/>
        <v>45915.408431249998</v>
      </c>
      <c r="X3590">
        <f>ROUND(Table58[[#This Row],[AVGGIFT]],1)</f>
        <v>10.5</v>
      </c>
    </row>
    <row r="3591" spans="1:24" x14ac:dyDescent="0.35">
      <c r="A3591">
        <v>16771</v>
      </c>
      <c r="B3591" t="s">
        <v>18</v>
      </c>
      <c r="C3591" t="s">
        <v>17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  <c r="N3591">
        <f>VLOOKUP(Table58[[#This Row],[CONTROLN]],vlookup_table[],2,FALSE)</f>
        <v>2</v>
      </c>
      <c r="O3591">
        <f>VLOOKUP(Table58[[#This Row],[CONTROLN]],vlookup_table[],4,FALSE)</f>
        <v>201</v>
      </c>
      <c r="P3591" t="str">
        <f>VLOOKUP(Table58[[#This Row],[CONTROLN]],vlookup_table[],5,FALSE)</f>
        <v>T1</v>
      </c>
      <c r="Q3591">
        <f>VLOOKUP(Table58[[#This Row],[CONTROLN]],vlookup_table[],7,FALSE)</f>
        <v>5</v>
      </c>
      <c r="R3591">
        <f t="shared" si="168"/>
        <v>95</v>
      </c>
      <c r="S35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91" t="str">
        <f>IF(Table58[[#This Row],[GENDER]]="M","Hombre","Mujer")</f>
        <v>Mujer</v>
      </c>
      <c r="U3591" t="str">
        <f>_xlfn.CONCAT(Table58[[#This Row],[STATE]]," ", Table58[[#This Row],[DOMAIN]])</f>
        <v>NC T1</v>
      </c>
      <c r="V3591" s="2">
        <f t="shared" ca="1" si="169"/>
        <v>45915</v>
      </c>
      <c r="W3591" s="3">
        <f t="shared" ca="1" si="170"/>
        <v>45915.408431249998</v>
      </c>
      <c r="X3591">
        <f>ROUND(Table58[[#This Row],[AVGGIFT]],1)</f>
        <v>4.7</v>
      </c>
    </row>
    <row r="3592" spans="1:24" x14ac:dyDescent="0.35">
      <c r="A3592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  <c r="N3592">
        <f>VLOOKUP(Table58[[#This Row],[CONTROLN]],vlookup_table[],2,FALSE)</f>
        <v>0</v>
      </c>
      <c r="O3592">
        <f>VLOOKUP(Table58[[#This Row],[CONTROLN]],vlookup_table[],4,FALSE)</f>
        <v>0</v>
      </c>
      <c r="P3592" t="str">
        <f>VLOOKUP(Table58[[#This Row],[CONTROLN]],vlookup_table[],5,FALSE)</f>
        <v>T2</v>
      </c>
      <c r="Q3592">
        <f>VLOOKUP(Table58[[#This Row],[CONTROLN]],vlookup_table[],7,FALSE)</f>
        <v>26</v>
      </c>
      <c r="R3592" t="str">
        <f t="shared" si="168"/>
        <v/>
      </c>
      <c r="S35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92" t="str">
        <f>IF(Table58[[#This Row],[GENDER]]="M","Hombre","Mujer")</f>
        <v>Hombre</v>
      </c>
      <c r="U3592" t="str">
        <f>_xlfn.CONCAT(Table58[[#This Row],[STATE]]," ", Table58[[#This Row],[DOMAIN]])</f>
        <v>MI T2</v>
      </c>
      <c r="V3592" s="2">
        <f t="shared" ca="1" si="169"/>
        <v>45915</v>
      </c>
      <c r="W3592" s="3">
        <f t="shared" ca="1" si="170"/>
        <v>45915.408431249998</v>
      </c>
      <c r="X3592">
        <f>ROUND(Table58[[#This Row],[AVGGIFT]],1)</f>
        <v>15.5</v>
      </c>
    </row>
    <row r="3593" spans="1:24" x14ac:dyDescent="0.35">
      <c r="A3593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  <c r="N3593">
        <f>VLOOKUP(Table58[[#This Row],[CONTROLN]],vlookup_table[],2,FALSE)</f>
        <v>0</v>
      </c>
      <c r="O3593">
        <f>VLOOKUP(Table58[[#This Row],[CONTROLN]],vlookup_table[],4,FALSE)</f>
        <v>1601</v>
      </c>
      <c r="P3593" t="str">
        <f>VLOOKUP(Table58[[#This Row],[CONTROLN]],vlookup_table[],5,FALSE)</f>
        <v>U1</v>
      </c>
      <c r="Q3593">
        <f>VLOOKUP(Table58[[#This Row],[CONTROLN]],vlookup_table[],7,FALSE)</f>
        <v>10</v>
      </c>
      <c r="R3593">
        <f t="shared" si="168"/>
        <v>81</v>
      </c>
      <c r="S35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93" t="str">
        <f>IF(Table58[[#This Row],[GENDER]]="M","Hombre","Mujer")</f>
        <v>Hombre</v>
      </c>
      <c r="U3593" t="str">
        <f>_xlfn.CONCAT(Table58[[#This Row],[STATE]]," ", Table58[[#This Row],[DOMAIN]])</f>
        <v>HI U1</v>
      </c>
      <c r="V3593" s="2">
        <f t="shared" ca="1" si="169"/>
        <v>45915</v>
      </c>
      <c r="W3593" s="3">
        <f t="shared" ca="1" si="170"/>
        <v>45915.408431249998</v>
      </c>
      <c r="X3593">
        <f>ROUND(Table58[[#This Row],[AVGGIFT]],1)</f>
        <v>8.5</v>
      </c>
    </row>
    <row r="3594" spans="1:24" x14ac:dyDescent="0.35">
      <c r="A3594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  <c r="N3594">
        <f>VLOOKUP(Table58[[#This Row],[CONTROLN]],vlookup_table[],2,FALSE)</f>
        <v>1</v>
      </c>
      <c r="O3594">
        <f>VLOOKUP(Table58[[#This Row],[CONTROLN]],vlookup_table[],4,FALSE)</f>
        <v>4210</v>
      </c>
      <c r="P3594" t="str">
        <f>VLOOKUP(Table58[[#This Row],[CONTROLN]],vlookup_table[],5,FALSE)</f>
        <v>S1</v>
      </c>
      <c r="Q3594">
        <f>VLOOKUP(Table58[[#This Row],[CONTROLN]],vlookup_table[],7,FALSE)</f>
        <v>12</v>
      </c>
      <c r="R3594">
        <f t="shared" si="168"/>
        <v>54</v>
      </c>
      <c r="S35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94" t="str">
        <f>IF(Table58[[#This Row],[GENDER]]="M","Hombre","Mujer")</f>
        <v>Hombre</v>
      </c>
      <c r="U3594" t="str">
        <f>_xlfn.CONCAT(Table58[[#This Row],[STATE]]," ", Table58[[#This Row],[DOMAIN]])</f>
        <v>FL S1</v>
      </c>
      <c r="V3594" s="2">
        <f t="shared" ca="1" si="169"/>
        <v>45915</v>
      </c>
      <c r="W3594" s="3">
        <f t="shared" ca="1" si="170"/>
        <v>45915.408431249998</v>
      </c>
      <c r="X3594">
        <f>ROUND(Table58[[#This Row],[AVGGIFT]],1)</f>
        <v>9.3000000000000007</v>
      </c>
    </row>
    <row r="3595" spans="1:24" x14ac:dyDescent="0.35">
      <c r="A3595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  <c r="N3595">
        <f>VLOOKUP(Table58[[#This Row],[CONTROLN]],vlookup_table[],2,FALSE)</f>
        <v>0</v>
      </c>
      <c r="O3595">
        <f>VLOOKUP(Table58[[#This Row],[CONTROLN]],vlookup_table[],4,FALSE)</f>
        <v>0</v>
      </c>
      <c r="P3595" t="str">
        <f>VLOOKUP(Table58[[#This Row],[CONTROLN]],vlookup_table[],5,FALSE)</f>
        <v>T1</v>
      </c>
      <c r="Q3595">
        <f>VLOOKUP(Table58[[#This Row],[CONTROLN]],vlookup_table[],7,FALSE)</f>
        <v>25</v>
      </c>
      <c r="R3595" t="str">
        <f t="shared" si="168"/>
        <v/>
      </c>
      <c r="S35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595" t="str">
        <f>IF(Table58[[#This Row],[GENDER]]="M","Hombre","Mujer")</f>
        <v>Mujer</v>
      </c>
      <c r="U3595" t="str">
        <f>_xlfn.CONCAT(Table58[[#This Row],[STATE]]," ", Table58[[#This Row],[DOMAIN]])</f>
        <v>CA T1</v>
      </c>
      <c r="V3595" s="2">
        <f t="shared" ca="1" si="169"/>
        <v>45915</v>
      </c>
      <c r="W3595" s="3">
        <f t="shared" ca="1" si="170"/>
        <v>45915.408431249998</v>
      </c>
      <c r="X3595">
        <f>ROUND(Table58[[#This Row],[AVGGIFT]],1)</f>
        <v>25</v>
      </c>
    </row>
    <row r="3596" spans="1:24" x14ac:dyDescent="0.35">
      <c r="A3596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  <c r="N3596">
        <f>VLOOKUP(Table58[[#This Row],[CONTROLN]],vlookup_table[],2,FALSE)</f>
        <v>1</v>
      </c>
      <c r="O3596">
        <f>VLOOKUP(Table58[[#This Row],[CONTROLN]],vlookup_table[],4,FALSE)</f>
        <v>0</v>
      </c>
      <c r="P3596" t="str">
        <f>VLOOKUP(Table58[[#This Row],[CONTROLN]],vlookup_table[],5,FALSE)</f>
        <v>C1</v>
      </c>
      <c r="Q3596">
        <f>VLOOKUP(Table58[[#This Row],[CONTROLN]],vlookup_table[],7,FALSE)</f>
        <v>12</v>
      </c>
      <c r="R3596" t="str">
        <f t="shared" si="168"/>
        <v/>
      </c>
      <c r="S35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596" t="str">
        <f>IF(Table58[[#This Row],[GENDER]]="M","Hombre","Mujer")</f>
        <v>Hombre</v>
      </c>
      <c r="U3596" t="str">
        <f>_xlfn.CONCAT(Table58[[#This Row],[STATE]]," ", Table58[[#This Row],[DOMAIN]])</f>
        <v>NC C1</v>
      </c>
      <c r="V3596" s="2">
        <f t="shared" ca="1" si="169"/>
        <v>45915</v>
      </c>
      <c r="W3596" s="3">
        <f t="shared" ca="1" si="170"/>
        <v>45915.408431249998</v>
      </c>
      <c r="X3596">
        <f>ROUND(Table58[[#This Row],[AVGGIFT]],1)</f>
        <v>12.5</v>
      </c>
    </row>
    <row r="3597" spans="1:24" x14ac:dyDescent="0.35">
      <c r="A3597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  <c r="N3597">
        <f>VLOOKUP(Table58[[#This Row],[CONTROLN]],vlookup_table[],2,FALSE)</f>
        <v>0</v>
      </c>
      <c r="O3597">
        <f>VLOOKUP(Table58[[#This Row],[CONTROLN]],vlookup_table[],4,FALSE)</f>
        <v>5001</v>
      </c>
      <c r="P3597" t="str">
        <f>VLOOKUP(Table58[[#This Row],[CONTROLN]],vlookup_table[],5,FALSE)</f>
        <v>U3</v>
      </c>
      <c r="Q3597">
        <f>VLOOKUP(Table58[[#This Row],[CONTROLN]],vlookup_table[],7,FALSE)</f>
        <v>15</v>
      </c>
      <c r="R3597">
        <f t="shared" si="168"/>
        <v>47</v>
      </c>
      <c r="S35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97" t="str">
        <f>IF(Table58[[#This Row],[GENDER]]="M","Hombre","Mujer")</f>
        <v>Mujer</v>
      </c>
      <c r="U3597" t="str">
        <f>_xlfn.CONCAT(Table58[[#This Row],[STATE]]," ", Table58[[#This Row],[DOMAIN]])</f>
        <v>CA U3</v>
      </c>
      <c r="V3597" s="2">
        <f t="shared" ca="1" si="169"/>
        <v>45915</v>
      </c>
      <c r="W3597" s="3">
        <f t="shared" ca="1" si="170"/>
        <v>45915.408431249998</v>
      </c>
      <c r="X3597">
        <f>ROUND(Table58[[#This Row],[AVGGIFT]],1)</f>
        <v>6.5</v>
      </c>
    </row>
    <row r="3598" spans="1:24" x14ac:dyDescent="0.35">
      <c r="A3598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  <c r="N3598">
        <f>VLOOKUP(Table58[[#This Row],[CONTROLN]],vlookup_table[],2,FALSE)</f>
        <v>1</v>
      </c>
      <c r="O3598">
        <f>VLOOKUP(Table58[[#This Row],[CONTROLN]],vlookup_table[],4,FALSE)</f>
        <v>2808</v>
      </c>
      <c r="P3598" t="str">
        <f>VLOOKUP(Table58[[#This Row],[CONTROLN]],vlookup_table[],5,FALSE)</f>
        <v>U2</v>
      </c>
      <c r="Q3598">
        <f>VLOOKUP(Table58[[#This Row],[CONTROLN]],vlookup_table[],7,FALSE)</f>
        <v>15</v>
      </c>
      <c r="R3598">
        <f t="shared" si="168"/>
        <v>68</v>
      </c>
      <c r="S35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598" t="str">
        <f>IF(Table58[[#This Row],[GENDER]]="M","Hombre","Mujer")</f>
        <v>Hombre</v>
      </c>
      <c r="U3598" t="str">
        <f>_xlfn.CONCAT(Table58[[#This Row],[STATE]]," ", Table58[[#This Row],[DOMAIN]])</f>
        <v>FL U2</v>
      </c>
      <c r="V3598" s="2">
        <f t="shared" ca="1" si="169"/>
        <v>45915</v>
      </c>
      <c r="W3598" s="3">
        <f t="shared" ca="1" si="170"/>
        <v>45915.408431249998</v>
      </c>
      <c r="X3598">
        <f>ROUND(Table58[[#This Row],[AVGGIFT]],1)</f>
        <v>12.2</v>
      </c>
    </row>
    <row r="3599" spans="1:24" x14ac:dyDescent="0.35">
      <c r="A3599">
        <v>168644</v>
      </c>
      <c r="B3599" t="s">
        <v>22</v>
      </c>
      <c r="C3599" t="s">
        <v>109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  <c r="N3599">
        <f>VLOOKUP(Table58[[#This Row],[CONTROLN]],vlookup_table[],2,FALSE)</f>
        <v>1002</v>
      </c>
      <c r="O3599">
        <f>VLOOKUP(Table58[[#This Row],[CONTROLN]],vlookup_table[],4,FALSE)</f>
        <v>0</v>
      </c>
      <c r="P3599" t="str">
        <f>VLOOKUP(Table58[[#This Row],[CONTROLN]],vlookup_table[],5,FALSE)</f>
        <v>S1</v>
      </c>
      <c r="Q3599">
        <f>VLOOKUP(Table58[[#This Row],[CONTROLN]],vlookup_table[],7,FALSE)</f>
        <v>9</v>
      </c>
      <c r="R3599" t="str">
        <f t="shared" si="168"/>
        <v/>
      </c>
      <c r="S35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599" t="str">
        <f>IF(Table58[[#This Row],[GENDER]]="M","Hombre","Mujer")</f>
        <v>Mujer</v>
      </c>
      <c r="U3599" t="str">
        <f>_xlfn.CONCAT(Table58[[#This Row],[STATE]]," ", Table58[[#This Row],[DOMAIN]])</f>
        <v>CA S1</v>
      </c>
      <c r="V3599" s="2">
        <f t="shared" ca="1" si="169"/>
        <v>45915</v>
      </c>
      <c r="W3599" s="3">
        <f t="shared" ca="1" si="170"/>
        <v>45915.408431249998</v>
      </c>
      <c r="X3599">
        <f>ROUND(Table58[[#This Row],[AVGGIFT]],1)</f>
        <v>6.8</v>
      </c>
    </row>
    <row r="3600" spans="1:24" x14ac:dyDescent="0.35">
      <c r="A3600">
        <v>18534</v>
      </c>
      <c r="B3600" t="s">
        <v>18</v>
      </c>
      <c r="C3600" t="s">
        <v>17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  <c r="N3600">
        <f>VLOOKUP(Table58[[#This Row],[CONTROLN]],vlookup_table[],2,FALSE)</f>
        <v>28</v>
      </c>
      <c r="O3600">
        <f>VLOOKUP(Table58[[#This Row],[CONTROLN]],vlookup_table[],4,FALSE)</f>
        <v>5101</v>
      </c>
      <c r="P3600" t="str">
        <f>VLOOKUP(Table58[[#This Row],[CONTROLN]],vlookup_table[],5,FALSE)</f>
        <v>T2</v>
      </c>
      <c r="Q3600">
        <f>VLOOKUP(Table58[[#This Row],[CONTROLN]],vlookup_table[],7,FALSE)</f>
        <v>15</v>
      </c>
      <c r="R3600">
        <f t="shared" si="168"/>
        <v>46</v>
      </c>
      <c r="S36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00" t="str">
        <f>IF(Table58[[#This Row],[GENDER]]="M","Hombre","Mujer")</f>
        <v>Mujer</v>
      </c>
      <c r="U3600" t="str">
        <f>_xlfn.CONCAT(Table58[[#This Row],[STATE]]," ", Table58[[#This Row],[DOMAIN]])</f>
        <v>NC T2</v>
      </c>
      <c r="V3600" s="2">
        <f t="shared" ca="1" si="169"/>
        <v>45915</v>
      </c>
      <c r="W3600" s="3">
        <f t="shared" ca="1" si="170"/>
        <v>45915.408431249998</v>
      </c>
      <c r="X3600">
        <f>ROUND(Table58[[#This Row],[AVGGIFT]],1)</f>
        <v>25</v>
      </c>
    </row>
    <row r="3601" spans="1:24" x14ac:dyDescent="0.35">
      <c r="A360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  <c r="N3601">
        <f>VLOOKUP(Table58[[#This Row],[CONTROLN]],vlookup_table[],2,FALSE)</f>
        <v>0</v>
      </c>
      <c r="O3601">
        <f>VLOOKUP(Table58[[#This Row],[CONTROLN]],vlookup_table[],4,FALSE)</f>
        <v>6301</v>
      </c>
      <c r="P3601" t="str">
        <f>VLOOKUP(Table58[[#This Row],[CONTROLN]],vlookup_table[],5,FALSE)</f>
        <v>U1</v>
      </c>
      <c r="Q3601">
        <f>VLOOKUP(Table58[[#This Row],[CONTROLN]],vlookup_table[],7,FALSE)</f>
        <v>10</v>
      </c>
      <c r="R3601">
        <f t="shared" si="168"/>
        <v>34</v>
      </c>
      <c r="S36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01" t="str">
        <f>IF(Table58[[#This Row],[GENDER]]="M","Hombre","Mujer")</f>
        <v>Mujer</v>
      </c>
      <c r="U3601" t="str">
        <f>_xlfn.CONCAT(Table58[[#This Row],[STATE]]," ", Table58[[#This Row],[DOMAIN]])</f>
        <v>CA U1</v>
      </c>
      <c r="V3601" s="2">
        <f t="shared" ca="1" si="169"/>
        <v>45915</v>
      </c>
      <c r="W3601" s="3">
        <f t="shared" ca="1" si="170"/>
        <v>45915.408431249998</v>
      </c>
      <c r="X3601">
        <f>ROUND(Table58[[#This Row],[AVGGIFT]],1)</f>
        <v>6.3</v>
      </c>
    </row>
    <row r="3602" spans="1:24" x14ac:dyDescent="0.35">
      <c r="A3602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  <c r="N3602">
        <f>VLOOKUP(Table58[[#This Row],[CONTROLN]],vlookup_table[],2,FALSE)</f>
        <v>1002</v>
      </c>
      <c r="O3602">
        <f>VLOOKUP(Table58[[#This Row],[CONTROLN]],vlookup_table[],4,FALSE)</f>
        <v>4001</v>
      </c>
      <c r="P3602" t="str">
        <f>VLOOKUP(Table58[[#This Row],[CONTROLN]],vlookup_table[],5,FALSE)</f>
        <v>R2</v>
      </c>
      <c r="Q3602">
        <f>VLOOKUP(Table58[[#This Row],[CONTROLN]],vlookup_table[],7,FALSE)</f>
        <v>8</v>
      </c>
      <c r="R3602">
        <f t="shared" si="168"/>
        <v>57</v>
      </c>
      <c r="S36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02" t="str">
        <f>IF(Table58[[#This Row],[GENDER]]="M","Hombre","Mujer")</f>
        <v>Hombre</v>
      </c>
      <c r="U3602" t="str">
        <f>_xlfn.CONCAT(Table58[[#This Row],[STATE]]," ", Table58[[#This Row],[DOMAIN]])</f>
        <v>IL R2</v>
      </c>
      <c r="V3602" s="2">
        <f t="shared" ca="1" si="169"/>
        <v>45915</v>
      </c>
      <c r="W3602" s="3">
        <f t="shared" ca="1" si="170"/>
        <v>45915.408431249998</v>
      </c>
      <c r="X3602">
        <f>ROUND(Table58[[#This Row],[AVGGIFT]],1)</f>
        <v>6.6</v>
      </c>
    </row>
    <row r="3603" spans="1:24" x14ac:dyDescent="0.35">
      <c r="A3603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  <c r="N3603">
        <f>VLOOKUP(Table58[[#This Row],[CONTROLN]],vlookup_table[],2,FALSE)</f>
        <v>2</v>
      </c>
      <c r="O3603">
        <f>VLOOKUP(Table58[[#This Row],[CONTROLN]],vlookup_table[],4,FALSE)</f>
        <v>0</v>
      </c>
      <c r="P3603" t="str">
        <f>VLOOKUP(Table58[[#This Row],[CONTROLN]],vlookup_table[],5,FALSE)</f>
        <v>U1</v>
      </c>
      <c r="Q3603">
        <f>VLOOKUP(Table58[[#This Row],[CONTROLN]],vlookup_table[],7,FALSE)</f>
        <v>30</v>
      </c>
      <c r="R3603" t="str">
        <f t="shared" si="168"/>
        <v/>
      </c>
      <c r="S36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03" t="str">
        <f>IF(Table58[[#This Row],[GENDER]]="M","Hombre","Mujer")</f>
        <v>Mujer</v>
      </c>
      <c r="U3603" t="str">
        <f>_xlfn.CONCAT(Table58[[#This Row],[STATE]]," ", Table58[[#This Row],[DOMAIN]])</f>
        <v>IL U1</v>
      </c>
      <c r="V3603" s="2">
        <f t="shared" ca="1" si="169"/>
        <v>45915</v>
      </c>
      <c r="W3603" s="3">
        <f t="shared" ca="1" si="170"/>
        <v>45915.408431249998</v>
      </c>
      <c r="X3603">
        <f>ROUND(Table58[[#This Row],[AVGGIFT]],1)</f>
        <v>30.7</v>
      </c>
    </row>
    <row r="3604" spans="1:24" x14ac:dyDescent="0.35">
      <c r="A3604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  <c r="N3604">
        <f>VLOOKUP(Table58[[#This Row],[CONTROLN]],vlookup_table[],2,FALSE)</f>
        <v>2</v>
      </c>
      <c r="O3604">
        <f>VLOOKUP(Table58[[#This Row],[CONTROLN]],vlookup_table[],4,FALSE)</f>
        <v>2801</v>
      </c>
      <c r="P3604" t="str">
        <f>VLOOKUP(Table58[[#This Row],[CONTROLN]],vlookup_table[],5,FALSE)</f>
        <v>R3</v>
      </c>
      <c r="Q3604">
        <f>VLOOKUP(Table58[[#This Row],[CONTROLN]],vlookup_table[],7,FALSE)</f>
        <v>20</v>
      </c>
      <c r="R3604">
        <f t="shared" si="168"/>
        <v>69</v>
      </c>
      <c r="S36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04" t="str">
        <f>IF(Table58[[#This Row],[GENDER]]="M","Hombre","Mujer")</f>
        <v>Mujer</v>
      </c>
      <c r="U3604" t="str">
        <f>_xlfn.CONCAT(Table58[[#This Row],[STATE]]," ", Table58[[#This Row],[DOMAIN]])</f>
        <v>OK R3</v>
      </c>
      <c r="V3604" s="2">
        <f t="shared" ca="1" si="169"/>
        <v>45915</v>
      </c>
      <c r="W3604" s="3">
        <f t="shared" ca="1" si="170"/>
        <v>45915.408431249998</v>
      </c>
      <c r="X3604">
        <f>ROUND(Table58[[#This Row],[AVGGIFT]],1)</f>
        <v>11.7</v>
      </c>
    </row>
    <row r="3605" spans="1:24" x14ac:dyDescent="0.35">
      <c r="A3605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  <c r="N3605">
        <f>VLOOKUP(Table58[[#This Row],[CONTROLN]],vlookup_table[],2,FALSE)</f>
        <v>1</v>
      </c>
      <c r="O3605">
        <f>VLOOKUP(Table58[[#This Row],[CONTROLN]],vlookup_table[],4,FALSE)</f>
        <v>0</v>
      </c>
      <c r="P3605" t="str">
        <f>VLOOKUP(Table58[[#This Row],[CONTROLN]],vlookup_table[],5,FALSE)</f>
        <v>T3</v>
      </c>
      <c r="Q3605">
        <f>VLOOKUP(Table58[[#This Row],[CONTROLN]],vlookup_table[],7,FALSE)</f>
        <v>5</v>
      </c>
      <c r="R3605" t="str">
        <f t="shared" si="168"/>
        <v/>
      </c>
      <c r="S36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05" t="str">
        <f>IF(Table58[[#This Row],[GENDER]]="M","Hombre","Mujer")</f>
        <v>Hombre</v>
      </c>
      <c r="U3605" t="str">
        <f>_xlfn.CONCAT(Table58[[#This Row],[STATE]]," ", Table58[[#This Row],[DOMAIN]])</f>
        <v>IN T3</v>
      </c>
      <c r="V3605" s="2">
        <f t="shared" ca="1" si="169"/>
        <v>45915</v>
      </c>
      <c r="W3605" s="3">
        <f t="shared" ca="1" si="170"/>
        <v>45915.408431249998</v>
      </c>
      <c r="X3605">
        <f>ROUND(Table58[[#This Row],[AVGGIFT]],1)</f>
        <v>5.8</v>
      </c>
    </row>
    <row r="3606" spans="1:24" x14ac:dyDescent="0.35">
      <c r="A3606">
        <v>87459</v>
      </c>
      <c r="B3606" t="s">
        <v>35</v>
      </c>
      <c r="C3606" t="s">
        <v>17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  <c r="N3606">
        <f>VLOOKUP(Table58[[#This Row],[CONTROLN]],vlookup_table[],2,FALSE)</f>
        <v>0</v>
      </c>
      <c r="O3606">
        <f>VLOOKUP(Table58[[#This Row],[CONTROLN]],vlookup_table[],4,FALSE)</f>
        <v>0</v>
      </c>
      <c r="P3606" t="str">
        <f>VLOOKUP(Table58[[#This Row],[CONTROLN]],vlookup_table[],5,FALSE)</f>
        <v>C2</v>
      </c>
      <c r="Q3606">
        <f>VLOOKUP(Table58[[#This Row],[CONTROLN]],vlookup_table[],7,FALSE)</f>
        <v>4</v>
      </c>
      <c r="R3606" t="str">
        <f t="shared" si="168"/>
        <v/>
      </c>
      <c r="S36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06" t="str">
        <f>IF(Table58[[#This Row],[GENDER]]="M","Hombre","Mujer")</f>
        <v>Mujer</v>
      </c>
      <c r="U3606" t="str">
        <f>_xlfn.CONCAT(Table58[[#This Row],[STATE]]," ", Table58[[#This Row],[DOMAIN]])</f>
        <v>MT C2</v>
      </c>
      <c r="V3606" s="2">
        <f t="shared" ca="1" si="169"/>
        <v>45915</v>
      </c>
      <c r="W3606" s="3">
        <f t="shared" ca="1" si="170"/>
        <v>45915.408431249998</v>
      </c>
      <c r="X3606">
        <f>ROUND(Table58[[#This Row],[AVGGIFT]],1)</f>
        <v>3.2</v>
      </c>
    </row>
    <row r="3607" spans="1:24" x14ac:dyDescent="0.35">
      <c r="A3607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  <c r="N3607">
        <f>VLOOKUP(Table58[[#This Row],[CONTROLN]],vlookup_table[],2,FALSE)</f>
        <v>0</v>
      </c>
      <c r="O3607">
        <f>VLOOKUP(Table58[[#This Row],[CONTROLN]],vlookup_table[],4,FALSE)</f>
        <v>6301</v>
      </c>
      <c r="P3607" t="str">
        <f>VLOOKUP(Table58[[#This Row],[CONTROLN]],vlookup_table[],5,FALSE)</f>
        <v>S2</v>
      </c>
      <c r="Q3607">
        <f>VLOOKUP(Table58[[#This Row],[CONTROLN]],vlookup_table[],7,FALSE)</f>
        <v>12</v>
      </c>
      <c r="R3607">
        <f t="shared" si="168"/>
        <v>34</v>
      </c>
      <c r="S36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07" t="str">
        <f>IF(Table58[[#This Row],[GENDER]]="M","Hombre","Mujer")</f>
        <v>Mujer</v>
      </c>
      <c r="U3607" t="str">
        <f>_xlfn.CONCAT(Table58[[#This Row],[STATE]]," ", Table58[[#This Row],[DOMAIN]])</f>
        <v>FL S2</v>
      </c>
      <c r="V3607" s="2">
        <f t="shared" ca="1" si="169"/>
        <v>45915</v>
      </c>
      <c r="W3607" s="3">
        <f t="shared" ca="1" si="170"/>
        <v>45915.408431249998</v>
      </c>
      <c r="X3607">
        <f>ROUND(Table58[[#This Row],[AVGGIFT]],1)</f>
        <v>5.7</v>
      </c>
    </row>
    <row r="3608" spans="1:24" x14ac:dyDescent="0.35">
      <c r="A3608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  <c r="N3608">
        <f>VLOOKUP(Table58[[#This Row],[CONTROLN]],vlookup_table[],2,FALSE)</f>
        <v>0</v>
      </c>
      <c r="O3608">
        <f>VLOOKUP(Table58[[#This Row],[CONTROLN]],vlookup_table[],4,FALSE)</f>
        <v>0</v>
      </c>
      <c r="P3608" t="str">
        <f>VLOOKUP(Table58[[#This Row],[CONTROLN]],vlookup_table[],5,FALSE)</f>
        <v>C1</v>
      </c>
      <c r="Q3608">
        <f>VLOOKUP(Table58[[#This Row],[CONTROLN]],vlookup_table[],7,FALSE)</f>
        <v>15</v>
      </c>
      <c r="R3608" t="str">
        <f t="shared" si="168"/>
        <v/>
      </c>
      <c r="S36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08" t="str">
        <f>IF(Table58[[#This Row],[GENDER]]="M","Hombre","Mujer")</f>
        <v>Mujer</v>
      </c>
      <c r="U3608" t="str">
        <f>_xlfn.CONCAT(Table58[[#This Row],[STATE]]," ", Table58[[#This Row],[DOMAIN]])</f>
        <v>IL C1</v>
      </c>
      <c r="V3608" s="2">
        <f t="shared" ca="1" si="169"/>
        <v>45915</v>
      </c>
      <c r="W3608" s="3">
        <f t="shared" ca="1" si="170"/>
        <v>45915.408431249998</v>
      </c>
      <c r="X3608">
        <f>ROUND(Table58[[#This Row],[AVGGIFT]],1)</f>
        <v>12.6</v>
      </c>
    </row>
    <row r="3609" spans="1:24" x14ac:dyDescent="0.35">
      <c r="A3609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  <c r="N3609">
        <f>VLOOKUP(Table58[[#This Row],[CONTROLN]],vlookup_table[],2,FALSE)</f>
        <v>1</v>
      </c>
      <c r="O3609">
        <f>VLOOKUP(Table58[[#This Row],[CONTROLN]],vlookup_table[],4,FALSE)</f>
        <v>2701</v>
      </c>
      <c r="P3609" t="str">
        <f>VLOOKUP(Table58[[#This Row],[CONTROLN]],vlookup_table[],5,FALSE)</f>
        <v>U2</v>
      </c>
      <c r="Q3609">
        <f>VLOOKUP(Table58[[#This Row],[CONTROLN]],vlookup_table[],7,FALSE)</f>
        <v>5</v>
      </c>
      <c r="R3609">
        <f t="shared" si="168"/>
        <v>70</v>
      </c>
      <c r="S36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09" t="str">
        <f>IF(Table58[[#This Row],[GENDER]]="M","Hombre","Mujer")</f>
        <v>Hombre</v>
      </c>
      <c r="U3609" t="str">
        <f>_xlfn.CONCAT(Table58[[#This Row],[STATE]]," ", Table58[[#This Row],[DOMAIN]])</f>
        <v>CA U2</v>
      </c>
      <c r="V3609" s="2">
        <f t="shared" ca="1" si="169"/>
        <v>45915</v>
      </c>
      <c r="W3609" s="3">
        <f t="shared" ca="1" si="170"/>
        <v>45915.408431249998</v>
      </c>
      <c r="X3609">
        <f>ROUND(Table58[[#This Row],[AVGGIFT]],1)</f>
        <v>5.0999999999999996</v>
      </c>
    </row>
    <row r="3610" spans="1:24" x14ac:dyDescent="0.35">
      <c r="A3610">
        <v>137256</v>
      </c>
      <c r="B3610" t="s">
        <v>56</v>
      </c>
      <c r="C3610" t="s">
        <v>17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  <c r="N3610">
        <f>VLOOKUP(Table58[[#This Row],[CONTROLN]],vlookup_table[],2,FALSE)</f>
        <v>2</v>
      </c>
      <c r="O3610">
        <f>VLOOKUP(Table58[[#This Row],[CONTROLN]],vlookup_table[],4,FALSE)</f>
        <v>1309</v>
      </c>
      <c r="P3610" t="str">
        <f>VLOOKUP(Table58[[#This Row],[CONTROLN]],vlookup_table[],5,FALSE)</f>
        <v>C3</v>
      </c>
      <c r="Q3610">
        <f>VLOOKUP(Table58[[#This Row],[CONTROLN]],vlookup_table[],7,FALSE)</f>
        <v>25</v>
      </c>
      <c r="R3610">
        <f t="shared" si="168"/>
        <v>83</v>
      </c>
      <c r="S36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10" t="str">
        <f>IF(Table58[[#This Row],[GENDER]]="M","Hombre","Mujer")</f>
        <v>Mujer</v>
      </c>
      <c r="U3610" t="str">
        <f>_xlfn.CONCAT(Table58[[#This Row],[STATE]]," ", Table58[[#This Row],[DOMAIN]])</f>
        <v>AZ C3</v>
      </c>
      <c r="V3610" s="2">
        <f t="shared" ca="1" si="169"/>
        <v>45915</v>
      </c>
      <c r="W3610" s="3">
        <f t="shared" ca="1" si="170"/>
        <v>45915.408431249998</v>
      </c>
      <c r="X3610">
        <f>ROUND(Table58[[#This Row],[AVGGIFT]],1)</f>
        <v>14.1</v>
      </c>
    </row>
    <row r="3611" spans="1:24" x14ac:dyDescent="0.35">
      <c r="A361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  <c r="N3611">
        <f>VLOOKUP(Table58[[#This Row],[CONTROLN]],vlookup_table[],2,FALSE)</f>
        <v>0</v>
      </c>
      <c r="O3611">
        <f>VLOOKUP(Table58[[#This Row],[CONTROLN]],vlookup_table[],4,FALSE)</f>
        <v>1709</v>
      </c>
      <c r="P3611" t="str">
        <f>VLOOKUP(Table58[[#This Row],[CONTROLN]],vlookup_table[],5,FALSE)</f>
        <v>S2</v>
      </c>
      <c r="Q3611">
        <f>VLOOKUP(Table58[[#This Row],[CONTROLN]],vlookup_table[],7,FALSE)</f>
        <v>10</v>
      </c>
      <c r="R3611">
        <f t="shared" si="168"/>
        <v>79</v>
      </c>
      <c r="S36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11" t="str">
        <f>IF(Table58[[#This Row],[GENDER]]="M","Hombre","Mujer")</f>
        <v>Hombre</v>
      </c>
      <c r="U3611" t="str">
        <f>_xlfn.CONCAT(Table58[[#This Row],[STATE]]," ", Table58[[#This Row],[DOMAIN]])</f>
        <v>OR S2</v>
      </c>
      <c r="V3611" s="2">
        <f t="shared" ca="1" si="169"/>
        <v>45915</v>
      </c>
      <c r="W3611" s="3">
        <f t="shared" ca="1" si="170"/>
        <v>45915.408431249998</v>
      </c>
      <c r="X3611">
        <f>ROUND(Table58[[#This Row],[AVGGIFT]],1)</f>
        <v>11</v>
      </c>
    </row>
    <row r="3612" spans="1:24" x14ac:dyDescent="0.35">
      <c r="A3612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  <c r="N3612">
        <f>VLOOKUP(Table58[[#This Row],[CONTROLN]],vlookup_table[],2,FALSE)</f>
        <v>0</v>
      </c>
      <c r="O3612">
        <f>VLOOKUP(Table58[[#This Row],[CONTROLN]],vlookup_table[],4,FALSE)</f>
        <v>4603</v>
      </c>
      <c r="P3612" t="str">
        <f>VLOOKUP(Table58[[#This Row],[CONTROLN]],vlookup_table[],5,FALSE)</f>
        <v>S2</v>
      </c>
      <c r="Q3612">
        <f>VLOOKUP(Table58[[#This Row],[CONTROLN]],vlookup_table[],7,FALSE)</f>
        <v>12</v>
      </c>
      <c r="R3612">
        <f t="shared" si="168"/>
        <v>51</v>
      </c>
      <c r="S36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12" t="str">
        <f>IF(Table58[[#This Row],[GENDER]]="M","Hombre","Mujer")</f>
        <v>Hombre</v>
      </c>
      <c r="U3612" t="str">
        <f>_xlfn.CONCAT(Table58[[#This Row],[STATE]]," ", Table58[[#This Row],[DOMAIN]])</f>
        <v>IL S2</v>
      </c>
      <c r="V3612" s="2">
        <f t="shared" ca="1" si="169"/>
        <v>45915</v>
      </c>
      <c r="W3612" s="3">
        <f t="shared" ca="1" si="170"/>
        <v>45915.408431249998</v>
      </c>
      <c r="X3612">
        <f>ROUND(Table58[[#This Row],[AVGGIFT]],1)</f>
        <v>11.3</v>
      </c>
    </row>
    <row r="3613" spans="1:24" x14ac:dyDescent="0.35">
      <c r="A3613">
        <v>136130</v>
      </c>
      <c r="B3613" t="s">
        <v>56</v>
      </c>
      <c r="C3613" t="s">
        <v>17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  <c r="N3613">
        <f>VLOOKUP(Table58[[#This Row],[CONTROLN]],vlookup_table[],2,FALSE)</f>
        <v>0</v>
      </c>
      <c r="O3613">
        <f>VLOOKUP(Table58[[#This Row],[CONTROLN]],vlookup_table[],4,FALSE)</f>
        <v>0</v>
      </c>
      <c r="P3613" t="str">
        <f>VLOOKUP(Table58[[#This Row],[CONTROLN]],vlookup_table[],5,FALSE)</f>
        <v>R2</v>
      </c>
      <c r="Q3613">
        <f>VLOOKUP(Table58[[#This Row],[CONTROLN]],vlookup_table[],7,FALSE)</f>
        <v>10</v>
      </c>
      <c r="R3613" t="str">
        <f t="shared" si="168"/>
        <v/>
      </c>
      <c r="S36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13" t="str">
        <f>IF(Table58[[#This Row],[GENDER]]="M","Hombre","Mujer")</f>
        <v>Mujer</v>
      </c>
      <c r="U3613" t="str">
        <f>_xlfn.CONCAT(Table58[[#This Row],[STATE]]," ", Table58[[#This Row],[DOMAIN]])</f>
        <v>AZ R2</v>
      </c>
      <c r="V3613" s="2">
        <f t="shared" ca="1" si="169"/>
        <v>45915</v>
      </c>
      <c r="W3613" s="3">
        <f t="shared" ca="1" si="170"/>
        <v>45915.408431249998</v>
      </c>
      <c r="X3613">
        <f>ROUND(Table58[[#This Row],[AVGGIFT]],1)</f>
        <v>7.2</v>
      </c>
    </row>
    <row r="3614" spans="1:24" x14ac:dyDescent="0.35">
      <c r="A3614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  <c r="N3614">
        <f>VLOOKUP(Table58[[#This Row],[CONTROLN]],vlookup_table[],2,FALSE)</f>
        <v>2</v>
      </c>
      <c r="O3614">
        <f>VLOOKUP(Table58[[#This Row],[CONTROLN]],vlookup_table[],4,FALSE)</f>
        <v>2002</v>
      </c>
      <c r="P3614" t="str">
        <f>VLOOKUP(Table58[[#This Row],[CONTROLN]],vlookup_table[],5,FALSE)</f>
        <v>S1</v>
      </c>
      <c r="Q3614">
        <f>VLOOKUP(Table58[[#This Row],[CONTROLN]],vlookup_table[],7,FALSE)</f>
        <v>10</v>
      </c>
      <c r="R3614">
        <f t="shared" si="168"/>
        <v>77</v>
      </c>
      <c r="S36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14" t="str">
        <f>IF(Table58[[#This Row],[GENDER]]="M","Hombre","Mujer")</f>
        <v>Mujer</v>
      </c>
      <c r="U3614" t="str">
        <f>_xlfn.CONCAT(Table58[[#This Row],[STATE]]," ", Table58[[#This Row],[DOMAIN]])</f>
        <v>KY S1</v>
      </c>
      <c r="V3614" s="2">
        <f t="shared" ca="1" si="169"/>
        <v>45915</v>
      </c>
      <c r="W3614" s="3">
        <f t="shared" ca="1" si="170"/>
        <v>45915.408431249998</v>
      </c>
      <c r="X3614">
        <f>ROUND(Table58[[#This Row],[AVGGIFT]],1)</f>
        <v>7.3</v>
      </c>
    </row>
    <row r="3615" spans="1:24" x14ac:dyDescent="0.35">
      <c r="A3615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  <c r="N3615">
        <f>VLOOKUP(Table58[[#This Row],[CONTROLN]],vlookup_table[],2,FALSE)</f>
        <v>0</v>
      </c>
      <c r="O3615">
        <f>VLOOKUP(Table58[[#This Row],[CONTROLN]],vlookup_table[],4,FALSE)</f>
        <v>201</v>
      </c>
      <c r="P3615" t="str">
        <f>VLOOKUP(Table58[[#This Row],[CONTROLN]],vlookup_table[],5,FALSE)</f>
        <v>U1</v>
      </c>
      <c r="Q3615">
        <f>VLOOKUP(Table58[[#This Row],[CONTROLN]],vlookup_table[],7,FALSE)</f>
        <v>11</v>
      </c>
      <c r="R3615">
        <f t="shared" si="168"/>
        <v>95</v>
      </c>
      <c r="S36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15" t="str">
        <f>IF(Table58[[#This Row],[GENDER]]="M","Hombre","Mujer")</f>
        <v>Mujer</v>
      </c>
      <c r="U3615" t="str">
        <f>_xlfn.CONCAT(Table58[[#This Row],[STATE]]," ", Table58[[#This Row],[DOMAIN]])</f>
        <v>CA U1</v>
      </c>
      <c r="V3615" s="2">
        <f t="shared" ca="1" si="169"/>
        <v>45915</v>
      </c>
      <c r="W3615" s="3">
        <f t="shared" ca="1" si="170"/>
        <v>45915.408431249998</v>
      </c>
      <c r="X3615">
        <f>ROUND(Table58[[#This Row],[AVGGIFT]],1)</f>
        <v>10.8</v>
      </c>
    </row>
    <row r="3616" spans="1:24" x14ac:dyDescent="0.35">
      <c r="A3616">
        <v>79478</v>
      </c>
      <c r="B3616" t="s">
        <v>36</v>
      </c>
      <c r="C3616" t="s">
        <v>14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  <c r="N3616">
        <f>VLOOKUP(Table58[[#This Row],[CONTROLN]],vlookup_table[],2,FALSE)</f>
        <v>1</v>
      </c>
      <c r="O3616">
        <f>VLOOKUP(Table58[[#This Row],[CONTROLN]],vlookup_table[],4,FALSE)</f>
        <v>2101</v>
      </c>
      <c r="P3616" t="str">
        <f>VLOOKUP(Table58[[#This Row],[CONTROLN]],vlookup_table[],5,FALSE)</f>
        <v>T2</v>
      </c>
      <c r="Q3616">
        <f>VLOOKUP(Table58[[#This Row],[CONTROLN]],vlookup_table[],7,FALSE)</f>
        <v>25</v>
      </c>
      <c r="R3616">
        <f t="shared" si="168"/>
        <v>76</v>
      </c>
      <c r="S36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16" t="str">
        <f>IF(Table58[[#This Row],[GENDER]]="M","Hombre","Mujer")</f>
        <v>Hombre</v>
      </c>
      <c r="U3616" t="str">
        <f>_xlfn.CONCAT(Table58[[#This Row],[STATE]]," ", Table58[[#This Row],[DOMAIN]])</f>
        <v>WI T2</v>
      </c>
      <c r="V3616" s="2">
        <f t="shared" ca="1" si="169"/>
        <v>45915</v>
      </c>
      <c r="W3616" s="3">
        <f t="shared" ca="1" si="170"/>
        <v>45915.408431249998</v>
      </c>
      <c r="X3616">
        <f>ROUND(Table58[[#This Row],[AVGGIFT]],1)</f>
        <v>13.3</v>
      </c>
    </row>
    <row r="3617" spans="1:24" x14ac:dyDescent="0.35">
      <c r="A3617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  <c r="N3617">
        <f>VLOOKUP(Table58[[#This Row],[CONTROLN]],vlookup_table[],2,FALSE)</f>
        <v>0</v>
      </c>
      <c r="O3617">
        <f>VLOOKUP(Table58[[#This Row],[CONTROLN]],vlookup_table[],4,FALSE)</f>
        <v>3401</v>
      </c>
      <c r="P3617" t="str">
        <f>VLOOKUP(Table58[[#This Row],[CONTROLN]],vlookup_table[],5,FALSE)</f>
        <v>T1</v>
      </c>
      <c r="Q3617">
        <f>VLOOKUP(Table58[[#This Row],[CONTROLN]],vlookup_table[],7,FALSE)</f>
        <v>5</v>
      </c>
      <c r="R3617">
        <f t="shared" si="168"/>
        <v>63</v>
      </c>
      <c r="S36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17" t="str">
        <f>IF(Table58[[#This Row],[GENDER]]="M","Hombre","Mujer")</f>
        <v>Mujer</v>
      </c>
      <c r="U3617" t="str">
        <f>_xlfn.CONCAT(Table58[[#This Row],[STATE]]," ", Table58[[#This Row],[DOMAIN]])</f>
        <v>TX T1</v>
      </c>
      <c r="V3617" s="2">
        <f t="shared" ca="1" si="169"/>
        <v>45915</v>
      </c>
      <c r="W3617" s="3">
        <f t="shared" ca="1" si="170"/>
        <v>45915.408431249998</v>
      </c>
      <c r="X3617">
        <f>ROUND(Table58[[#This Row],[AVGGIFT]],1)</f>
        <v>9.3000000000000007</v>
      </c>
    </row>
    <row r="3618" spans="1:24" x14ac:dyDescent="0.35">
      <c r="A3618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  <c r="N3618">
        <f>VLOOKUP(Table58[[#This Row],[CONTROLN]],vlookup_table[],2,FALSE)</f>
        <v>28</v>
      </c>
      <c r="O3618">
        <f>VLOOKUP(Table58[[#This Row],[CONTROLN]],vlookup_table[],4,FALSE)</f>
        <v>5801</v>
      </c>
      <c r="P3618" t="str">
        <f>VLOOKUP(Table58[[#This Row],[CONTROLN]],vlookup_table[],5,FALSE)</f>
        <v>S1</v>
      </c>
      <c r="Q3618">
        <f>VLOOKUP(Table58[[#This Row],[CONTROLN]],vlookup_table[],7,FALSE)</f>
        <v>25</v>
      </c>
      <c r="R3618">
        <f t="shared" si="168"/>
        <v>39</v>
      </c>
      <c r="S36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18" t="str">
        <f>IF(Table58[[#This Row],[GENDER]]="M","Hombre","Mujer")</f>
        <v>Mujer</v>
      </c>
      <c r="U3618" t="str">
        <f>_xlfn.CONCAT(Table58[[#This Row],[STATE]]," ", Table58[[#This Row],[DOMAIN]])</f>
        <v>CA S1</v>
      </c>
      <c r="V3618" s="2">
        <f t="shared" ca="1" si="169"/>
        <v>45915</v>
      </c>
      <c r="W3618" s="3">
        <f t="shared" ca="1" si="170"/>
        <v>45915.408431249998</v>
      </c>
      <c r="X3618">
        <f>ROUND(Table58[[#This Row],[AVGGIFT]],1)</f>
        <v>22.5</v>
      </c>
    </row>
    <row r="3619" spans="1:24" x14ac:dyDescent="0.35">
      <c r="A3619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  <c r="N3619">
        <f>VLOOKUP(Table58[[#This Row],[CONTROLN]],vlookup_table[],2,FALSE)</f>
        <v>1</v>
      </c>
      <c r="O3619">
        <f>VLOOKUP(Table58[[#This Row],[CONTROLN]],vlookup_table[],4,FALSE)</f>
        <v>1703</v>
      </c>
      <c r="P3619" t="str">
        <f>VLOOKUP(Table58[[#This Row],[CONTROLN]],vlookup_table[],5,FALSE)</f>
        <v>R3</v>
      </c>
      <c r="Q3619">
        <f>VLOOKUP(Table58[[#This Row],[CONTROLN]],vlookup_table[],7,FALSE)</f>
        <v>10</v>
      </c>
      <c r="R3619">
        <f t="shared" si="168"/>
        <v>80</v>
      </c>
      <c r="S36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19" t="str">
        <f>IF(Table58[[#This Row],[GENDER]]="M","Hombre","Mujer")</f>
        <v>Hombre</v>
      </c>
      <c r="U3619" t="str">
        <f>_xlfn.CONCAT(Table58[[#This Row],[STATE]]," ", Table58[[#This Row],[DOMAIN]])</f>
        <v>PA R3</v>
      </c>
      <c r="V3619" s="2">
        <f t="shared" ca="1" si="169"/>
        <v>45915</v>
      </c>
      <c r="W3619" s="3">
        <f t="shared" ca="1" si="170"/>
        <v>45915.408431249998</v>
      </c>
      <c r="X3619">
        <f>ROUND(Table58[[#This Row],[AVGGIFT]],1)</f>
        <v>27</v>
      </c>
    </row>
    <row r="3620" spans="1:24" x14ac:dyDescent="0.35">
      <c r="A3620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  <c r="N3620">
        <f>VLOOKUP(Table58[[#This Row],[CONTROLN]],vlookup_table[],2,FALSE)</f>
        <v>28</v>
      </c>
      <c r="O3620">
        <f>VLOOKUP(Table58[[#This Row],[CONTROLN]],vlookup_table[],4,FALSE)</f>
        <v>201</v>
      </c>
      <c r="P3620" t="str">
        <f>VLOOKUP(Table58[[#This Row],[CONTROLN]],vlookup_table[],5,FALSE)</f>
        <v>S1</v>
      </c>
      <c r="Q3620">
        <f>VLOOKUP(Table58[[#This Row],[CONTROLN]],vlookup_table[],7,FALSE)</f>
        <v>10</v>
      </c>
      <c r="R3620">
        <f t="shared" si="168"/>
        <v>95</v>
      </c>
      <c r="S36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20" t="str">
        <f>IF(Table58[[#This Row],[GENDER]]="M","Hombre","Mujer")</f>
        <v>Mujer</v>
      </c>
      <c r="U3620" t="str">
        <f>_xlfn.CONCAT(Table58[[#This Row],[STATE]]," ", Table58[[#This Row],[DOMAIN]])</f>
        <v>CA S1</v>
      </c>
      <c r="V3620" s="2">
        <f t="shared" ca="1" si="169"/>
        <v>45915</v>
      </c>
      <c r="W3620" s="3">
        <f t="shared" ca="1" si="170"/>
        <v>45915.408431249998</v>
      </c>
      <c r="X3620">
        <f>ROUND(Table58[[#This Row],[AVGGIFT]],1)</f>
        <v>100</v>
      </c>
    </row>
    <row r="3621" spans="1:24" x14ac:dyDescent="0.35">
      <c r="A362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  <c r="N3621">
        <f>VLOOKUP(Table58[[#This Row],[CONTROLN]],vlookup_table[],2,FALSE)</f>
        <v>28</v>
      </c>
      <c r="O3621">
        <f>VLOOKUP(Table58[[#This Row],[CONTROLN]],vlookup_table[],4,FALSE)</f>
        <v>0</v>
      </c>
      <c r="P3621" t="str">
        <f>VLOOKUP(Table58[[#This Row],[CONTROLN]],vlookup_table[],5,FALSE)</f>
        <v>T1</v>
      </c>
      <c r="Q3621">
        <f>VLOOKUP(Table58[[#This Row],[CONTROLN]],vlookup_table[],7,FALSE)</f>
        <v>12</v>
      </c>
      <c r="R3621" t="str">
        <f t="shared" si="168"/>
        <v/>
      </c>
      <c r="S36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21" t="str">
        <f>IF(Table58[[#This Row],[GENDER]]="M","Hombre","Mujer")</f>
        <v>Mujer</v>
      </c>
      <c r="U3621" t="str">
        <f>_xlfn.CONCAT(Table58[[#This Row],[STATE]]," ", Table58[[#This Row],[DOMAIN]])</f>
        <v>GA T1</v>
      </c>
      <c r="V3621" s="2">
        <f t="shared" ca="1" si="169"/>
        <v>45915</v>
      </c>
      <c r="W3621" s="3">
        <f t="shared" ca="1" si="170"/>
        <v>45915.408431249998</v>
      </c>
      <c r="X3621">
        <f>ROUND(Table58[[#This Row],[AVGGIFT]],1)</f>
        <v>9</v>
      </c>
    </row>
    <row r="3622" spans="1:24" x14ac:dyDescent="0.35">
      <c r="A3622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  <c r="N3622">
        <f>VLOOKUP(Table58[[#This Row],[CONTROLN]],vlookup_table[],2,FALSE)</f>
        <v>0</v>
      </c>
      <c r="O3622">
        <f>VLOOKUP(Table58[[#This Row],[CONTROLN]],vlookup_table[],4,FALSE)</f>
        <v>3301</v>
      </c>
      <c r="P3622" t="str">
        <f>VLOOKUP(Table58[[#This Row],[CONTROLN]],vlookup_table[],5,FALSE)</f>
        <v>U4</v>
      </c>
      <c r="Q3622">
        <f>VLOOKUP(Table58[[#This Row],[CONTROLN]],vlookup_table[],7,FALSE)</f>
        <v>20</v>
      </c>
      <c r="R3622">
        <f t="shared" si="168"/>
        <v>64</v>
      </c>
      <c r="S36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22" t="str">
        <f>IF(Table58[[#This Row],[GENDER]]="M","Hombre","Mujer")</f>
        <v>Mujer</v>
      </c>
      <c r="U3622" t="str">
        <f>_xlfn.CONCAT(Table58[[#This Row],[STATE]]," ", Table58[[#This Row],[DOMAIN]])</f>
        <v>MI U4</v>
      </c>
      <c r="V3622" s="2">
        <f t="shared" ca="1" si="169"/>
        <v>45915</v>
      </c>
      <c r="W3622" s="3">
        <f t="shared" ca="1" si="170"/>
        <v>45915.408431249998</v>
      </c>
      <c r="X3622">
        <f>ROUND(Table58[[#This Row],[AVGGIFT]],1)</f>
        <v>20</v>
      </c>
    </row>
    <row r="3623" spans="1:24" x14ac:dyDescent="0.35">
      <c r="A3623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  <c r="N3623">
        <f>VLOOKUP(Table58[[#This Row],[CONTROLN]],vlookup_table[],2,FALSE)</f>
        <v>1</v>
      </c>
      <c r="O3623">
        <f>VLOOKUP(Table58[[#This Row],[CONTROLN]],vlookup_table[],4,FALSE)</f>
        <v>2401</v>
      </c>
      <c r="P3623" t="str">
        <f>VLOOKUP(Table58[[#This Row],[CONTROLN]],vlookup_table[],5,FALSE)</f>
        <v>R3</v>
      </c>
      <c r="Q3623">
        <f>VLOOKUP(Table58[[#This Row],[CONTROLN]],vlookup_table[],7,FALSE)</f>
        <v>8</v>
      </c>
      <c r="R3623">
        <f t="shared" si="168"/>
        <v>73</v>
      </c>
      <c r="S36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23" t="str">
        <f>IF(Table58[[#This Row],[GENDER]]="M","Hombre","Mujer")</f>
        <v>Hombre</v>
      </c>
      <c r="U3623" t="str">
        <f>_xlfn.CONCAT(Table58[[#This Row],[STATE]]," ", Table58[[#This Row],[DOMAIN]])</f>
        <v>MO R3</v>
      </c>
      <c r="V3623" s="2">
        <f t="shared" ca="1" si="169"/>
        <v>45915</v>
      </c>
      <c r="W3623" s="3">
        <f t="shared" ca="1" si="170"/>
        <v>45915.408431249998</v>
      </c>
      <c r="X3623">
        <f>ROUND(Table58[[#This Row],[AVGGIFT]],1)</f>
        <v>7.9</v>
      </c>
    </row>
    <row r="3624" spans="1:24" x14ac:dyDescent="0.35">
      <c r="A3624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  <c r="N3624">
        <f>VLOOKUP(Table58[[#This Row],[CONTROLN]],vlookup_table[],2,FALSE)</f>
        <v>0</v>
      </c>
      <c r="O3624">
        <f>VLOOKUP(Table58[[#This Row],[CONTROLN]],vlookup_table[],4,FALSE)</f>
        <v>2001</v>
      </c>
      <c r="P3624" t="str">
        <f>VLOOKUP(Table58[[#This Row],[CONTROLN]],vlookup_table[],5,FALSE)</f>
        <v>C2</v>
      </c>
      <c r="Q3624">
        <f>VLOOKUP(Table58[[#This Row],[CONTROLN]],vlookup_table[],7,FALSE)</f>
        <v>10</v>
      </c>
      <c r="R3624">
        <f t="shared" si="168"/>
        <v>77</v>
      </c>
      <c r="S36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24" t="str">
        <f>IF(Table58[[#This Row],[GENDER]]="M","Hombre","Mujer")</f>
        <v>Hombre</v>
      </c>
      <c r="U3624" t="str">
        <f>_xlfn.CONCAT(Table58[[#This Row],[STATE]]," ", Table58[[#This Row],[DOMAIN]])</f>
        <v>OR C2</v>
      </c>
      <c r="V3624" s="2">
        <f t="shared" ca="1" si="169"/>
        <v>45915</v>
      </c>
      <c r="W3624" s="3">
        <f t="shared" ca="1" si="170"/>
        <v>45915.408431249998</v>
      </c>
      <c r="X3624">
        <f>ROUND(Table58[[#This Row],[AVGGIFT]],1)</f>
        <v>20</v>
      </c>
    </row>
    <row r="3625" spans="1:24" x14ac:dyDescent="0.35">
      <c r="A3625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  <c r="N3625">
        <f>VLOOKUP(Table58[[#This Row],[CONTROLN]],vlookup_table[],2,FALSE)</f>
        <v>2</v>
      </c>
      <c r="O3625">
        <f>VLOOKUP(Table58[[#This Row],[CONTROLN]],vlookup_table[],4,FALSE)</f>
        <v>2409</v>
      </c>
      <c r="P3625" t="str">
        <f>VLOOKUP(Table58[[#This Row],[CONTROLN]],vlookup_table[],5,FALSE)</f>
        <v>S2</v>
      </c>
      <c r="Q3625">
        <f>VLOOKUP(Table58[[#This Row],[CONTROLN]],vlookup_table[],7,FALSE)</f>
        <v>15</v>
      </c>
      <c r="R3625">
        <f t="shared" si="168"/>
        <v>72</v>
      </c>
      <c r="S36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25" t="str">
        <f>IF(Table58[[#This Row],[GENDER]]="M","Hombre","Mujer")</f>
        <v>Mujer</v>
      </c>
      <c r="U3625" t="str">
        <f>_xlfn.CONCAT(Table58[[#This Row],[STATE]]," ", Table58[[#This Row],[DOMAIN]])</f>
        <v>CA S2</v>
      </c>
      <c r="V3625" s="2">
        <f t="shared" ca="1" si="169"/>
        <v>45915</v>
      </c>
      <c r="W3625" s="3">
        <f t="shared" ca="1" si="170"/>
        <v>45915.408431249998</v>
      </c>
      <c r="X3625">
        <f>ROUND(Table58[[#This Row],[AVGGIFT]],1)</f>
        <v>13.5</v>
      </c>
    </row>
    <row r="3626" spans="1:24" x14ac:dyDescent="0.35">
      <c r="A3626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  <c r="N3626">
        <f>VLOOKUP(Table58[[#This Row],[CONTROLN]],vlookup_table[],2,FALSE)</f>
        <v>2</v>
      </c>
      <c r="O3626">
        <f>VLOOKUP(Table58[[#This Row],[CONTROLN]],vlookup_table[],4,FALSE)</f>
        <v>4506</v>
      </c>
      <c r="P3626" t="str">
        <f>VLOOKUP(Table58[[#This Row],[CONTROLN]],vlookup_table[],5,FALSE)</f>
        <v>S1</v>
      </c>
      <c r="Q3626">
        <f>VLOOKUP(Table58[[#This Row],[CONTROLN]],vlookup_table[],7,FALSE)</f>
        <v>20</v>
      </c>
      <c r="R3626">
        <f t="shared" si="168"/>
        <v>52</v>
      </c>
      <c r="S36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26" t="str">
        <f>IF(Table58[[#This Row],[GENDER]]="M","Hombre","Mujer")</f>
        <v>Hombre</v>
      </c>
      <c r="U3626" t="str">
        <f>_xlfn.CONCAT(Table58[[#This Row],[STATE]]," ", Table58[[#This Row],[DOMAIN]])</f>
        <v>CA S1</v>
      </c>
      <c r="V3626" s="2">
        <f t="shared" ca="1" si="169"/>
        <v>45915</v>
      </c>
      <c r="W3626" s="3">
        <f t="shared" ca="1" si="170"/>
        <v>45915.408431249998</v>
      </c>
      <c r="X3626">
        <f>ROUND(Table58[[#This Row],[AVGGIFT]],1)</f>
        <v>10.7</v>
      </c>
    </row>
    <row r="3627" spans="1:24" x14ac:dyDescent="0.35">
      <c r="A3627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  <c r="N3627">
        <f>VLOOKUP(Table58[[#This Row],[CONTROLN]],vlookup_table[],2,FALSE)</f>
        <v>0</v>
      </c>
      <c r="O3627">
        <f>VLOOKUP(Table58[[#This Row],[CONTROLN]],vlookup_table[],4,FALSE)</f>
        <v>4601</v>
      </c>
      <c r="P3627" t="str">
        <f>VLOOKUP(Table58[[#This Row],[CONTROLN]],vlookup_table[],5,FALSE)</f>
        <v>T1</v>
      </c>
      <c r="Q3627">
        <f>VLOOKUP(Table58[[#This Row],[CONTROLN]],vlookup_table[],7,FALSE)</f>
        <v>10</v>
      </c>
      <c r="R3627">
        <f t="shared" si="168"/>
        <v>51</v>
      </c>
      <c r="S36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27" t="str">
        <f>IF(Table58[[#This Row],[GENDER]]="M","Hombre","Mujer")</f>
        <v>Mujer</v>
      </c>
      <c r="U3627" t="str">
        <f>_xlfn.CONCAT(Table58[[#This Row],[STATE]]," ", Table58[[#This Row],[DOMAIN]])</f>
        <v>CA T1</v>
      </c>
      <c r="V3627" s="2">
        <f t="shared" ca="1" si="169"/>
        <v>45915</v>
      </c>
      <c r="W3627" s="3">
        <f t="shared" ca="1" si="170"/>
        <v>45915.408431249998</v>
      </c>
      <c r="X3627">
        <f>ROUND(Table58[[#This Row],[AVGGIFT]],1)</f>
        <v>6.7</v>
      </c>
    </row>
    <row r="3628" spans="1:24" x14ac:dyDescent="0.35">
      <c r="A3628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  <c r="N3628">
        <f>VLOOKUP(Table58[[#This Row],[CONTROLN]],vlookup_table[],2,FALSE)</f>
        <v>1</v>
      </c>
      <c r="O3628">
        <f>VLOOKUP(Table58[[#This Row],[CONTROLN]],vlookup_table[],4,FALSE)</f>
        <v>4001</v>
      </c>
      <c r="P3628" t="str">
        <f>VLOOKUP(Table58[[#This Row],[CONTROLN]],vlookup_table[],5,FALSE)</f>
        <v>C2</v>
      </c>
      <c r="Q3628">
        <f>VLOOKUP(Table58[[#This Row],[CONTROLN]],vlookup_table[],7,FALSE)</f>
        <v>10</v>
      </c>
      <c r="R3628">
        <f t="shared" si="168"/>
        <v>57</v>
      </c>
      <c r="S36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28" t="str">
        <f>IF(Table58[[#This Row],[GENDER]]="M","Hombre","Mujer")</f>
        <v>Hombre</v>
      </c>
      <c r="U3628" t="str">
        <f>_xlfn.CONCAT(Table58[[#This Row],[STATE]]," ", Table58[[#This Row],[DOMAIN]])</f>
        <v>CA C2</v>
      </c>
      <c r="V3628" s="2">
        <f t="shared" ca="1" si="169"/>
        <v>45915</v>
      </c>
      <c r="W3628" s="3">
        <f t="shared" ca="1" si="170"/>
        <v>45915.408431249998</v>
      </c>
      <c r="X3628">
        <f>ROUND(Table58[[#This Row],[AVGGIFT]],1)</f>
        <v>7.6</v>
      </c>
    </row>
    <row r="3629" spans="1:24" x14ac:dyDescent="0.35">
      <c r="A3629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  <c r="N3629">
        <f>VLOOKUP(Table58[[#This Row],[CONTROLN]],vlookup_table[],2,FALSE)</f>
        <v>1</v>
      </c>
      <c r="O3629">
        <f>VLOOKUP(Table58[[#This Row],[CONTROLN]],vlookup_table[],4,FALSE)</f>
        <v>4001</v>
      </c>
      <c r="P3629" t="str">
        <f>VLOOKUP(Table58[[#This Row],[CONTROLN]],vlookup_table[],5,FALSE)</f>
        <v>R2</v>
      </c>
      <c r="Q3629">
        <f>VLOOKUP(Table58[[#This Row],[CONTROLN]],vlookup_table[],7,FALSE)</f>
        <v>3</v>
      </c>
      <c r="R3629">
        <f t="shared" si="168"/>
        <v>57</v>
      </c>
      <c r="S36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29" t="str">
        <f>IF(Table58[[#This Row],[GENDER]]="M","Hombre","Mujer")</f>
        <v>Hombre</v>
      </c>
      <c r="U3629" t="str">
        <f>_xlfn.CONCAT(Table58[[#This Row],[STATE]]," ", Table58[[#This Row],[DOMAIN]])</f>
        <v>NC R2</v>
      </c>
      <c r="V3629" s="2">
        <f t="shared" ca="1" si="169"/>
        <v>45915</v>
      </c>
      <c r="W3629" s="3">
        <f t="shared" ca="1" si="170"/>
        <v>45915.408431249998</v>
      </c>
      <c r="X3629">
        <f>ROUND(Table58[[#This Row],[AVGGIFT]],1)</f>
        <v>3.7</v>
      </c>
    </row>
    <row r="3630" spans="1:24" x14ac:dyDescent="0.35">
      <c r="A3630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  <c r="N3630">
        <f>VLOOKUP(Table58[[#This Row],[CONTROLN]],vlookup_table[],2,FALSE)</f>
        <v>1</v>
      </c>
      <c r="O3630">
        <f>VLOOKUP(Table58[[#This Row],[CONTROLN]],vlookup_table[],4,FALSE)</f>
        <v>3401</v>
      </c>
      <c r="P3630" t="str">
        <f>VLOOKUP(Table58[[#This Row],[CONTROLN]],vlookup_table[],5,FALSE)</f>
        <v>S1</v>
      </c>
      <c r="Q3630">
        <f>VLOOKUP(Table58[[#This Row],[CONTROLN]],vlookup_table[],7,FALSE)</f>
        <v>53</v>
      </c>
      <c r="R3630">
        <f t="shared" si="168"/>
        <v>63</v>
      </c>
      <c r="S36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30" t="str">
        <f>IF(Table58[[#This Row],[GENDER]]="M","Hombre","Mujer")</f>
        <v>Hombre</v>
      </c>
      <c r="U3630" t="str">
        <f>_xlfn.CONCAT(Table58[[#This Row],[STATE]]," ", Table58[[#This Row],[DOMAIN]])</f>
        <v>TX S1</v>
      </c>
      <c r="V3630" s="2">
        <f t="shared" ca="1" si="169"/>
        <v>45915</v>
      </c>
      <c r="W3630" s="3">
        <f t="shared" ca="1" si="170"/>
        <v>45915.408431249998</v>
      </c>
      <c r="X3630">
        <f>ROUND(Table58[[#This Row],[AVGGIFT]],1)</f>
        <v>36.4</v>
      </c>
    </row>
    <row r="3631" spans="1:24" x14ac:dyDescent="0.35">
      <c r="A363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  <c r="N3631">
        <f>VLOOKUP(Table58[[#This Row],[CONTROLN]],vlookup_table[],2,FALSE)</f>
        <v>0</v>
      </c>
      <c r="O3631">
        <f>VLOOKUP(Table58[[#This Row],[CONTROLN]],vlookup_table[],4,FALSE)</f>
        <v>5508</v>
      </c>
      <c r="P3631" t="str">
        <f>VLOOKUP(Table58[[#This Row],[CONTROLN]],vlookup_table[],5,FALSE)</f>
        <v>S1</v>
      </c>
      <c r="Q3631">
        <f>VLOOKUP(Table58[[#This Row],[CONTROLN]],vlookup_table[],7,FALSE)</f>
        <v>15</v>
      </c>
      <c r="R3631">
        <f t="shared" si="168"/>
        <v>41</v>
      </c>
      <c r="S36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31" t="str">
        <f>IF(Table58[[#This Row],[GENDER]]="M","Hombre","Mujer")</f>
        <v>Hombre</v>
      </c>
      <c r="U3631" t="str">
        <f>_xlfn.CONCAT(Table58[[#This Row],[STATE]]," ", Table58[[#This Row],[DOMAIN]])</f>
        <v>TX S1</v>
      </c>
      <c r="V3631" s="2">
        <f t="shared" ca="1" si="169"/>
        <v>45915</v>
      </c>
      <c r="W3631" s="3">
        <f t="shared" ca="1" si="170"/>
        <v>45915.408431249998</v>
      </c>
      <c r="X3631">
        <f>ROUND(Table58[[#This Row],[AVGGIFT]],1)</f>
        <v>10.6</v>
      </c>
    </row>
    <row r="3632" spans="1:24" x14ac:dyDescent="0.35">
      <c r="A3632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  <c r="N3632">
        <f>VLOOKUP(Table58[[#This Row],[CONTROLN]],vlookup_table[],2,FALSE)</f>
        <v>28</v>
      </c>
      <c r="O3632">
        <f>VLOOKUP(Table58[[#This Row],[CONTROLN]],vlookup_table[],4,FALSE)</f>
        <v>4202</v>
      </c>
      <c r="P3632" t="str">
        <f>VLOOKUP(Table58[[#This Row],[CONTROLN]],vlookup_table[],5,FALSE)</f>
        <v>C3</v>
      </c>
      <c r="Q3632">
        <f>VLOOKUP(Table58[[#This Row],[CONTROLN]],vlookup_table[],7,FALSE)</f>
        <v>6</v>
      </c>
      <c r="R3632">
        <f t="shared" si="168"/>
        <v>55</v>
      </c>
      <c r="S36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32" t="str">
        <f>IF(Table58[[#This Row],[GENDER]]="M","Hombre","Mujer")</f>
        <v>Mujer</v>
      </c>
      <c r="U3632" t="str">
        <f>_xlfn.CONCAT(Table58[[#This Row],[STATE]]," ", Table58[[#This Row],[DOMAIN]])</f>
        <v>TX C3</v>
      </c>
      <c r="V3632" s="2">
        <f t="shared" ca="1" si="169"/>
        <v>45915</v>
      </c>
      <c r="W3632" s="3">
        <f t="shared" ca="1" si="170"/>
        <v>45915.408431249998</v>
      </c>
      <c r="X3632">
        <f>ROUND(Table58[[#This Row],[AVGGIFT]],1)</f>
        <v>6.2</v>
      </c>
    </row>
    <row r="3633" spans="1:24" x14ac:dyDescent="0.35">
      <c r="A3633">
        <v>22206</v>
      </c>
      <c r="B3633" t="s">
        <v>18</v>
      </c>
      <c r="C3633" t="s">
        <v>17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  <c r="N3633">
        <f>VLOOKUP(Table58[[#This Row],[CONTROLN]],vlookup_table[],2,FALSE)</f>
        <v>0</v>
      </c>
      <c r="O3633">
        <f>VLOOKUP(Table58[[#This Row],[CONTROLN]],vlookup_table[],4,FALSE)</f>
        <v>3510</v>
      </c>
      <c r="P3633" t="str">
        <f>VLOOKUP(Table58[[#This Row],[CONTROLN]],vlookup_table[],5,FALSE)</f>
        <v/>
      </c>
      <c r="Q3633">
        <f>VLOOKUP(Table58[[#This Row],[CONTROLN]],vlookup_table[],7,FALSE)</f>
        <v>25</v>
      </c>
      <c r="R3633">
        <f t="shared" si="168"/>
        <v>61</v>
      </c>
      <c r="S3633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633" t="str">
        <f>IF(Table58[[#This Row],[GENDER]]="M","Hombre","Mujer")</f>
        <v>Mujer</v>
      </c>
      <c r="U3633" t="str">
        <f>_xlfn.CONCAT(Table58[[#This Row],[STATE]]," ", Table58[[#This Row],[DOMAIN]])</f>
        <v xml:space="preserve">NC </v>
      </c>
      <c r="V3633" s="2">
        <f t="shared" ca="1" si="169"/>
        <v>45915</v>
      </c>
      <c r="W3633" s="3">
        <f t="shared" ca="1" si="170"/>
        <v>45915.408431249998</v>
      </c>
      <c r="X3633">
        <f>ROUND(Table58[[#This Row],[AVGGIFT]],1)</f>
        <v>14.5</v>
      </c>
    </row>
    <row r="3634" spans="1:24" x14ac:dyDescent="0.35">
      <c r="A3634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  <c r="N3634">
        <f>VLOOKUP(Table58[[#This Row],[CONTROLN]],vlookup_table[],2,FALSE)</f>
        <v>0</v>
      </c>
      <c r="O3634">
        <f>VLOOKUP(Table58[[#This Row],[CONTROLN]],vlookup_table[],4,FALSE)</f>
        <v>4301</v>
      </c>
      <c r="P3634" t="str">
        <f>VLOOKUP(Table58[[#This Row],[CONTROLN]],vlookup_table[],5,FALSE)</f>
        <v>T2</v>
      </c>
      <c r="Q3634">
        <f>VLOOKUP(Table58[[#This Row],[CONTROLN]],vlookup_table[],7,FALSE)</f>
        <v>35</v>
      </c>
      <c r="R3634">
        <f t="shared" si="168"/>
        <v>54</v>
      </c>
      <c r="S36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34" t="str">
        <f>IF(Table58[[#This Row],[GENDER]]="M","Hombre","Mujer")</f>
        <v>Mujer</v>
      </c>
      <c r="U3634" t="str">
        <f>_xlfn.CONCAT(Table58[[#This Row],[STATE]]," ", Table58[[#This Row],[DOMAIN]])</f>
        <v>TN T2</v>
      </c>
      <c r="V3634" s="2">
        <f t="shared" ca="1" si="169"/>
        <v>45915</v>
      </c>
      <c r="W3634" s="3">
        <f t="shared" ca="1" si="170"/>
        <v>45915.408431249998</v>
      </c>
      <c r="X3634">
        <f>ROUND(Table58[[#This Row],[AVGGIFT]],1)</f>
        <v>19.2</v>
      </c>
    </row>
    <row r="3635" spans="1:24" x14ac:dyDescent="0.35">
      <c r="A3635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  <c r="N3635">
        <f>VLOOKUP(Table58[[#This Row],[CONTROLN]],vlookup_table[],2,FALSE)</f>
        <v>0</v>
      </c>
      <c r="O3635">
        <f>VLOOKUP(Table58[[#This Row],[CONTROLN]],vlookup_table[],4,FALSE)</f>
        <v>0</v>
      </c>
      <c r="P3635" t="str">
        <f>VLOOKUP(Table58[[#This Row],[CONTROLN]],vlookup_table[],5,FALSE)</f>
        <v>R3</v>
      </c>
      <c r="Q3635">
        <f>VLOOKUP(Table58[[#This Row],[CONTROLN]],vlookup_table[],7,FALSE)</f>
        <v>15</v>
      </c>
      <c r="R3635" t="str">
        <f t="shared" si="168"/>
        <v/>
      </c>
      <c r="S36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35" t="str">
        <f>IF(Table58[[#This Row],[GENDER]]="M","Hombre","Mujer")</f>
        <v>Hombre</v>
      </c>
      <c r="U3635" t="str">
        <f>_xlfn.CONCAT(Table58[[#This Row],[STATE]]," ", Table58[[#This Row],[DOMAIN]])</f>
        <v>MO R3</v>
      </c>
      <c r="V3635" s="2">
        <f t="shared" ca="1" si="169"/>
        <v>45915</v>
      </c>
      <c r="W3635" s="3">
        <f t="shared" ca="1" si="170"/>
        <v>45915.408431249998</v>
      </c>
      <c r="X3635">
        <f>ROUND(Table58[[#This Row],[AVGGIFT]],1)</f>
        <v>17.5</v>
      </c>
    </row>
    <row r="3636" spans="1:24" x14ac:dyDescent="0.35">
      <c r="A3636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  <c r="N3636">
        <f>VLOOKUP(Table58[[#This Row],[CONTROLN]],vlookup_table[],2,FALSE)</f>
        <v>2</v>
      </c>
      <c r="O3636">
        <f>VLOOKUP(Table58[[#This Row],[CONTROLN]],vlookup_table[],4,FALSE)</f>
        <v>1001</v>
      </c>
      <c r="P3636" t="str">
        <f>VLOOKUP(Table58[[#This Row],[CONTROLN]],vlookup_table[],5,FALSE)</f>
        <v>U1</v>
      </c>
      <c r="Q3636">
        <f>VLOOKUP(Table58[[#This Row],[CONTROLN]],vlookup_table[],7,FALSE)</f>
        <v>15</v>
      </c>
      <c r="R3636">
        <f t="shared" si="168"/>
        <v>87</v>
      </c>
      <c r="S36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36" t="str">
        <f>IF(Table58[[#This Row],[GENDER]]="M","Hombre","Mujer")</f>
        <v>Hombre</v>
      </c>
      <c r="U3636" t="str">
        <f>_xlfn.CONCAT(Table58[[#This Row],[STATE]]," ", Table58[[#This Row],[DOMAIN]])</f>
        <v>CA U1</v>
      </c>
      <c r="V3636" s="2">
        <f t="shared" ca="1" si="169"/>
        <v>45915</v>
      </c>
      <c r="W3636" s="3">
        <f t="shared" ca="1" si="170"/>
        <v>45915.408431249998</v>
      </c>
      <c r="X3636">
        <f>ROUND(Table58[[#This Row],[AVGGIFT]],1)</f>
        <v>8.5</v>
      </c>
    </row>
    <row r="3637" spans="1:24" x14ac:dyDescent="0.35">
      <c r="A3637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  <c r="N3637">
        <f>VLOOKUP(Table58[[#This Row],[CONTROLN]],vlookup_table[],2,FALSE)</f>
        <v>28</v>
      </c>
      <c r="O3637">
        <f>VLOOKUP(Table58[[#This Row],[CONTROLN]],vlookup_table[],4,FALSE)</f>
        <v>0</v>
      </c>
      <c r="P3637" t="str">
        <f>VLOOKUP(Table58[[#This Row],[CONTROLN]],vlookup_table[],5,FALSE)</f>
        <v>C3</v>
      </c>
      <c r="Q3637">
        <f>VLOOKUP(Table58[[#This Row],[CONTROLN]],vlookup_table[],7,FALSE)</f>
        <v>25</v>
      </c>
      <c r="R3637" t="str">
        <f t="shared" si="168"/>
        <v/>
      </c>
      <c r="S36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37" t="str">
        <f>IF(Table58[[#This Row],[GENDER]]="M","Hombre","Mujer")</f>
        <v>Mujer</v>
      </c>
      <c r="U3637" t="str">
        <f>_xlfn.CONCAT(Table58[[#This Row],[STATE]]," ", Table58[[#This Row],[DOMAIN]])</f>
        <v>CO C3</v>
      </c>
      <c r="V3637" s="2">
        <f t="shared" ca="1" si="169"/>
        <v>45915</v>
      </c>
      <c r="W3637" s="3">
        <f t="shared" ca="1" si="170"/>
        <v>45915.408431249998</v>
      </c>
      <c r="X3637">
        <f>ROUND(Table58[[#This Row],[AVGGIFT]],1)</f>
        <v>25</v>
      </c>
    </row>
    <row r="3638" spans="1:24" x14ac:dyDescent="0.35">
      <c r="A3638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  <c r="N3638">
        <f>VLOOKUP(Table58[[#This Row],[CONTROLN]],vlookup_table[],2,FALSE)</f>
        <v>0</v>
      </c>
      <c r="O3638">
        <f>VLOOKUP(Table58[[#This Row],[CONTROLN]],vlookup_table[],4,FALSE)</f>
        <v>3301</v>
      </c>
      <c r="P3638" t="str">
        <f>VLOOKUP(Table58[[#This Row],[CONTROLN]],vlookup_table[],5,FALSE)</f>
        <v>U1</v>
      </c>
      <c r="Q3638">
        <f>VLOOKUP(Table58[[#This Row],[CONTROLN]],vlookup_table[],7,FALSE)</f>
        <v>25</v>
      </c>
      <c r="R3638">
        <f t="shared" si="168"/>
        <v>64</v>
      </c>
      <c r="S36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38" t="str">
        <f>IF(Table58[[#This Row],[GENDER]]="M","Hombre","Mujer")</f>
        <v>Hombre</v>
      </c>
      <c r="U3638" t="str">
        <f>_xlfn.CONCAT(Table58[[#This Row],[STATE]]," ", Table58[[#This Row],[DOMAIN]])</f>
        <v>CA U1</v>
      </c>
      <c r="V3638" s="2">
        <f t="shared" ca="1" si="169"/>
        <v>45915</v>
      </c>
      <c r="W3638" s="3">
        <f t="shared" ca="1" si="170"/>
        <v>45915.408431249998</v>
      </c>
      <c r="X3638">
        <f>ROUND(Table58[[#This Row],[AVGGIFT]],1)</f>
        <v>17</v>
      </c>
    </row>
    <row r="3639" spans="1:24" x14ac:dyDescent="0.35">
      <c r="A3639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  <c r="N3639">
        <f>VLOOKUP(Table58[[#This Row],[CONTROLN]],vlookup_table[],2,FALSE)</f>
        <v>0</v>
      </c>
      <c r="O3639">
        <f>VLOOKUP(Table58[[#This Row],[CONTROLN]],vlookup_table[],4,FALSE)</f>
        <v>3205</v>
      </c>
      <c r="P3639" t="str">
        <f>VLOOKUP(Table58[[#This Row],[CONTROLN]],vlookup_table[],5,FALSE)</f>
        <v>U4</v>
      </c>
      <c r="Q3639">
        <f>VLOOKUP(Table58[[#This Row],[CONTROLN]],vlookup_table[],7,FALSE)</f>
        <v>11</v>
      </c>
      <c r="R3639">
        <f t="shared" si="168"/>
        <v>65</v>
      </c>
      <c r="S36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39" t="str">
        <f>IF(Table58[[#This Row],[GENDER]]="M","Hombre","Mujer")</f>
        <v>Mujer</v>
      </c>
      <c r="U3639" t="str">
        <f>_xlfn.CONCAT(Table58[[#This Row],[STATE]]," ", Table58[[#This Row],[DOMAIN]])</f>
        <v>WI U4</v>
      </c>
      <c r="V3639" s="2">
        <f t="shared" ca="1" si="169"/>
        <v>45915</v>
      </c>
      <c r="W3639" s="3">
        <f t="shared" ca="1" si="170"/>
        <v>45915.408431249998</v>
      </c>
      <c r="X3639">
        <f>ROUND(Table58[[#This Row],[AVGGIFT]],1)</f>
        <v>10.1</v>
      </c>
    </row>
    <row r="3640" spans="1:24" x14ac:dyDescent="0.35">
      <c r="A3640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  <c r="N3640">
        <f>VLOOKUP(Table58[[#This Row],[CONTROLN]],vlookup_table[],2,FALSE)</f>
        <v>28</v>
      </c>
      <c r="O3640">
        <f>VLOOKUP(Table58[[#This Row],[CONTROLN]],vlookup_table[],4,FALSE)</f>
        <v>3401</v>
      </c>
      <c r="P3640" t="str">
        <f>VLOOKUP(Table58[[#This Row],[CONTROLN]],vlookup_table[],5,FALSE)</f>
        <v>T3</v>
      </c>
      <c r="Q3640">
        <f>VLOOKUP(Table58[[#This Row],[CONTROLN]],vlookup_table[],7,FALSE)</f>
        <v>12</v>
      </c>
      <c r="R3640">
        <f t="shared" si="168"/>
        <v>63</v>
      </c>
      <c r="S36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40" t="str">
        <f>IF(Table58[[#This Row],[GENDER]]="M","Hombre","Mujer")</f>
        <v>Mujer</v>
      </c>
      <c r="U3640" t="str">
        <f>_xlfn.CONCAT(Table58[[#This Row],[STATE]]," ", Table58[[#This Row],[DOMAIN]])</f>
        <v>CA T3</v>
      </c>
      <c r="V3640" s="2">
        <f t="shared" ca="1" si="169"/>
        <v>45915</v>
      </c>
      <c r="W3640" s="3">
        <f t="shared" ca="1" si="170"/>
        <v>45915.408431249998</v>
      </c>
      <c r="X3640">
        <f>ROUND(Table58[[#This Row],[AVGGIFT]],1)</f>
        <v>10.4</v>
      </c>
    </row>
    <row r="3641" spans="1:24" x14ac:dyDescent="0.35">
      <c r="A364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  <c r="N3641">
        <f>VLOOKUP(Table58[[#This Row],[CONTROLN]],vlookup_table[],2,FALSE)</f>
        <v>2</v>
      </c>
      <c r="O3641">
        <f>VLOOKUP(Table58[[#This Row],[CONTROLN]],vlookup_table[],4,FALSE)</f>
        <v>1102</v>
      </c>
      <c r="P3641" t="str">
        <f>VLOOKUP(Table58[[#This Row],[CONTROLN]],vlookup_table[],5,FALSE)</f>
        <v>S1</v>
      </c>
      <c r="Q3641">
        <f>VLOOKUP(Table58[[#This Row],[CONTROLN]],vlookup_table[],7,FALSE)</f>
        <v>20</v>
      </c>
      <c r="R3641">
        <f t="shared" si="168"/>
        <v>86</v>
      </c>
      <c r="S36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41" t="str">
        <f>IF(Table58[[#This Row],[GENDER]]="M","Hombre","Mujer")</f>
        <v>Mujer</v>
      </c>
      <c r="U3641" t="str">
        <f>_xlfn.CONCAT(Table58[[#This Row],[STATE]]," ", Table58[[#This Row],[DOMAIN]])</f>
        <v>CA S1</v>
      </c>
      <c r="V3641" s="2">
        <f t="shared" ca="1" si="169"/>
        <v>45915</v>
      </c>
      <c r="W3641" s="3">
        <f t="shared" ca="1" si="170"/>
        <v>45915.408431249998</v>
      </c>
      <c r="X3641">
        <f>ROUND(Table58[[#This Row],[AVGGIFT]],1)</f>
        <v>13.7</v>
      </c>
    </row>
    <row r="3642" spans="1:24" x14ac:dyDescent="0.35">
      <c r="A3642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  <c r="N3642">
        <f>VLOOKUP(Table58[[#This Row],[CONTROLN]],vlookup_table[],2,FALSE)</f>
        <v>2</v>
      </c>
      <c r="O3642">
        <f>VLOOKUP(Table58[[#This Row],[CONTROLN]],vlookup_table[],4,FALSE)</f>
        <v>5501</v>
      </c>
      <c r="P3642" t="str">
        <f>VLOOKUP(Table58[[#This Row],[CONTROLN]],vlookup_table[],5,FALSE)</f>
        <v>S1</v>
      </c>
      <c r="Q3642">
        <f>VLOOKUP(Table58[[#This Row],[CONTROLN]],vlookup_table[],7,FALSE)</f>
        <v>20</v>
      </c>
      <c r="R3642">
        <f t="shared" si="168"/>
        <v>42</v>
      </c>
      <c r="S36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42" t="str">
        <f>IF(Table58[[#This Row],[GENDER]]="M","Hombre","Mujer")</f>
        <v>Mujer</v>
      </c>
      <c r="U3642" t="str">
        <f>_xlfn.CONCAT(Table58[[#This Row],[STATE]]," ", Table58[[#This Row],[DOMAIN]])</f>
        <v>CA S1</v>
      </c>
      <c r="V3642" s="2">
        <f t="shared" ca="1" si="169"/>
        <v>45915</v>
      </c>
      <c r="W3642" s="3">
        <f t="shared" ca="1" si="170"/>
        <v>45915.408431249998</v>
      </c>
      <c r="X3642">
        <f>ROUND(Table58[[#This Row],[AVGGIFT]],1)</f>
        <v>20</v>
      </c>
    </row>
    <row r="3643" spans="1:24" x14ac:dyDescent="0.35">
      <c r="A3643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  <c r="N3643">
        <f>VLOOKUP(Table58[[#This Row],[CONTROLN]],vlookup_table[],2,FALSE)</f>
        <v>0</v>
      </c>
      <c r="O3643">
        <f>VLOOKUP(Table58[[#This Row],[CONTROLN]],vlookup_table[],4,FALSE)</f>
        <v>5501</v>
      </c>
      <c r="P3643" t="str">
        <f>VLOOKUP(Table58[[#This Row],[CONTROLN]],vlookup_table[],5,FALSE)</f>
        <v>T2</v>
      </c>
      <c r="Q3643">
        <f>VLOOKUP(Table58[[#This Row],[CONTROLN]],vlookup_table[],7,FALSE)</f>
        <v>20</v>
      </c>
      <c r="R3643">
        <f t="shared" si="168"/>
        <v>42</v>
      </c>
      <c r="S36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43" t="str">
        <f>IF(Table58[[#This Row],[GENDER]]="M","Hombre","Mujer")</f>
        <v>Mujer</v>
      </c>
      <c r="U3643" t="str">
        <f>_xlfn.CONCAT(Table58[[#This Row],[STATE]]," ", Table58[[#This Row],[DOMAIN]])</f>
        <v>NC T2</v>
      </c>
      <c r="V3643" s="2">
        <f t="shared" ca="1" si="169"/>
        <v>45915</v>
      </c>
      <c r="W3643" s="3">
        <f t="shared" ca="1" si="170"/>
        <v>45915.408431249998</v>
      </c>
      <c r="X3643">
        <f>ROUND(Table58[[#This Row],[AVGGIFT]],1)</f>
        <v>7.4</v>
      </c>
    </row>
    <row r="3644" spans="1:24" x14ac:dyDescent="0.35">
      <c r="A3644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  <c r="N3644">
        <f>VLOOKUP(Table58[[#This Row],[CONTROLN]],vlookup_table[],2,FALSE)</f>
        <v>0</v>
      </c>
      <c r="O3644">
        <f>VLOOKUP(Table58[[#This Row],[CONTROLN]],vlookup_table[],4,FALSE)</f>
        <v>6601</v>
      </c>
      <c r="P3644" t="str">
        <f>VLOOKUP(Table58[[#This Row],[CONTROLN]],vlookup_table[],5,FALSE)</f>
        <v>U1</v>
      </c>
      <c r="Q3644">
        <f>VLOOKUP(Table58[[#This Row],[CONTROLN]],vlookup_table[],7,FALSE)</f>
        <v>10</v>
      </c>
      <c r="R3644">
        <f t="shared" si="168"/>
        <v>31</v>
      </c>
      <c r="S36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44" t="str">
        <f>IF(Table58[[#This Row],[GENDER]]="M","Hombre","Mujer")</f>
        <v>Mujer</v>
      </c>
      <c r="U3644" t="str">
        <f>_xlfn.CONCAT(Table58[[#This Row],[STATE]]," ", Table58[[#This Row],[DOMAIN]])</f>
        <v>CA U1</v>
      </c>
      <c r="V3644" s="2">
        <f t="shared" ca="1" si="169"/>
        <v>45915</v>
      </c>
      <c r="W3644" s="3">
        <f t="shared" ca="1" si="170"/>
        <v>45915.408431249998</v>
      </c>
      <c r="X3644">
        <f>ROUND(Table58[[#This Row],[AVGGIFT]],1)</f>
        <v>11.3</v>
      </c>
    </row>
    <row r="3645" spans="1:24" x14ac:dyDescent="0.35">
      <c r="A3645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  <c r="N3645">
        <f>VLOOKUP(Table58[[#This Row],[CONTROLN]],vlookup_table[],2,FALSE)</f>
        <v>0</v>
      </c>
      <c r="O3645">
        <f>VLOOKUP(Table58[[#This Row],[CONTROLN]],vlookup_table[],4,FALSE)</f>
        <v>2201</v>
      </c>
      <c r="P3645" t="str">
        <f>VLOOKUP(Table58[[#This Row],[CONTROLN]],vlookup_table[],5,FALSE)</f>
        <v>S2</v>
      </c>
      <c r="Q3645">
        <f>VLOOKUP(Table58[[#This Row],[CONTROLN]],vlookup_table[],7,FALSE)</f>
        <v>2</v>
      </c>
      <c r="R3645">
        <f t="shared" si="168"/>
        <v>75</v>
      </c>
      <c r="S36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45" t="str">
        <f>IF(Table58[[#This Row],[GENDER]]="M","Hombre","Mujer")</f>
        <v>Mujer</v>
      </c>
      <c r="U3645" t="str">
        <f>_xlfn.CONCAT(Table58[[#This Row],[STATE]]," ", Table58[[#This Row],[DOMAIN]])</f>
        <v>IL S2</v>
      </c>
      <c r="V3645" s="2">
        <f t="shared" ca="1" si="169"/>
        <v>45915</v>
      </c>
      <c r="W3645" s="3">
        <f t="shared" ca="1" si="170"/>
        <v>45915.408431249998</v>
      </c>
      <c r="X3645">
        <f>ROUND(Table58[[#This Row],[AVGGIFT]],1)</f>
        <v>5.3</v>
      </c>
    </row>
    <row r="3646" spans="1:24" x14ac:dyDescent="0.35">
      <c r="A3646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  <c r="N3646">
        <f>VLOOKUP(Table58[[#This Row],[CONTROLN]],vlookup_table[],2,FALSE)</f>
        <v>2</v>
      </c>
      <c r="O3646">
        <f>VLOOKUP(Table58[[#This Row],[CONTROLN]],vlookup_table[],4,FALSE)</f>
        <v>2406</v>
      </c>
      <c r="P3646" t="str">
        <f>VLOOKUP(Table58[[#This Row],[CONTROLN]],vlookup_table[],5,FALSE)</f>
        <v>U1</v>
      </c>
      <c r="Q3646">
        <f>VLOOKUP(Table58[[#This Row],[CONTROLN]],vlookup_table[],7,FALSE)</f>
        <v>10</v>
      </c>
      <c r="R3646">
        <f t="shared" si="168"/>
        <v>73</v>
      </c>
      <c r="S36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46" t="str">
        <f>IF(Table58[[#This Row],[GENDER]]="M","Hombre","Mujer")</f>
        <v>Hombre</v>
      </c>
      <c r="U3646" t="str">
        <f>_xlfn.CONCAT(Table58[[#This Row],[STATE]]," ", Table58[[#This Row],[DOMAIN]])</f>
        <v>NM U1</v>
      </c>
      <c r="V3646" s="2">
        <f t="shared" ca="1" si="169"/>
        <v>45915</v>
      </c>
      <c r="W3646" s="3">
        <f t="shared" ca="1" si="170"/>
        <v>45915.408431249998</v>
      </c>
      <c r="X3646">
        <f>ROUND(Table58[[#This Row],[AVGGIFT]],1)</f>
        <v>10.199999999999999</v>
      </c>
    </row>
    <row r="3647" spans="1:24" x14ac:dyDescent="0.35">
      <c r="A3647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  <c r="N3647">
        <f>VLOOKUP(Table58[[#This Row],[CONTROLN]],vlookup_table[],2,FALSE)</f>
        <v>1</v>
      </c>
      <c r="O3647">
        <f>VLOOKUP(Table58[[#This Row],[CONTROLN]],vlookup_table[],4,FALSE)</f>
        <v>0</v>
      </c>
      <c r="P3647" t="str">
        <f>VLOOKUP(Table58[[#This Row],[CONTROLN]],vlookup_table[],5,FALSE)</f>
        <v>S3</v>
      </c>
      <c r="Q3647">
        <f>VLOOKUP(Table58[[#This Row],[CONTROLN]],vlookup_table[],7,FALSE)</f>
        <v>20</v>
      </c>
      <c r="R3647" t="str">
        <f t="shared" si="168"/>
        <v/>
      </c>
      <c r="S36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47" t="str">
        <f>IF(Table58[[#This Row],[GENDER]]="M","Hombre","Mujer")</f>
        <v>Hombre</v>
      </c>
      <c r="U3647" t="str">
        <f>_xlfn.CONCAT(Table58[[#This Row],[STATE]]," ", Table58[[#This Row],[DOMAIN]])</f>
        <v>GA S3</v>
      </c>
      <c r="V3647" s="2">
        <f t="shared" ca="1" si="169"/>
        <v>45915</v>
      </c>
      <c r="W3647" s="3">
        <f t="shared" ca="1" si="170"/>
        <v>45915.408431249998</v>
      </c>
      <c r="X3647">
        <f>ROUND(Table58[[#This Row],[AVGGIFT]],1)</f>
        <v>20</v>
      </c>
    </row>
    <row r="3648" spans="1:24" x14ac:dyDescent="0.35">
      <c r="A3648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  <c r="N3648">
        <f>VLOOKUP(Table58[[#This Row],[CONTROLN]],vlookup_table[],2,FALSE)</f>
        <v>1</v>
      </c>
      <c r="O3648">
        <f>VLOOKUP(Table58[[#This Row],[CONTROLN]],vlookup_table[],4,FALSE)</f>
        <v>0</v>
      </c>
      <c r="P3648" t="str">
        <f>VLOOKUP(Table58[[#This Row],[CONTROLN]],vlookup_table[],5,FALSE)</f>
        <v>T1</v>
      </c>
      <c r="Q3648">
        <f>VLOOKUP(Table58[[#This Row],[CONTROLN]],vlookup_table[],7,FALSE)</f>
        <v>12</v>
      </c>
      <c r="R3648" t="str">
        <f t="shared" si="168"/>
        <v/>
      </c>
      <c r="S36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48" t="str">
        <f>IF(Table58[[#This Row],[GENDER]]="M","Hombre","Mujer")</f>
        <v>Hombre</v>
      </c>
      <c r="U3648" t="str">
        <f>_xlfn.CONCAT(Table58[[#This Row],[STATE]]," ", Table58[[#This Row],[DOMAIN]])</f>
        <v>CA T1</v>
      </c>
      <c r="V3648" s="2">
        <f t="shared" ca="1" si="169"/>
        <v>45915</v>
      </c>
      <c r="W3648" s="3">
        <f t="shared" ca="1" si="170"/>
        <v>45915.408431249998</v>
      </c>
      <c r="X3648">
        <f>ROUND(Table58[[#This Row],[AVGGIFT]],1)</f>
        <v>12.5</v>
      </c>
    </row>
    <row r="3649" spans="1:24" x14ac:dyDescent="0.35">
      <c r="A3649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  <c r="N3649">
        <f>VLOOKUP(Table58[[#This Row],[CONTROLN]],vlookup_table[],2,FALSE)</f>
        <v>0</v>
      </c>
      <c r="O3649">
        <f>VLOOKUP(Table58[[#This Row],[CONTROLN]],vlookup_table[],4,FALSE)</f>
        <v>2501</v>
      </c>
      <c r="P3649" t="str">
        <f>VLOOKUP(Table58[[#This Row],[CONTROLN]],vlookup_table[],5,FALSE)</f>
        <v>R2</v>
      </c>
      <c r="Q3649">
        <f>VLOOKUP(Table58[[#This Row],[CONTROLN]],vlookup_table[],7,FALSE)</f>
        <v>5</v>
      </c>
      <c r="R3649">
        <f t="shared" si="168"/>
        <v>72</v>
      </c>
      <c r="S36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49" t="str">
        <f>IF(Table58[[#This Row],[GENDER]]="M","Hombre","Mujer")</f>
        <v>Mujer</v>
      </c>
      <c r="U3649" t="str">
        <f>_xlfn.CONCAT(Table58[[#This Row],[STATE]]," ", Table58[[#This Row],[DOMAIN]])</f>
        <v>SC R2</v>
      </c>
      <c r="V3649" s="2">
        <f t="shared" ca="1" si="169"/>
        <v>45915</v>
      </c>
      <c r="W3649" s="3">
        <f t="shared" ca="1" si="170"/>
        <v>45915.408431249998</v>
      </c>
      <c r="X3649">
        <f>ROUND(Table58[[#This Row],[AVGGIFT]],1)</f>
        <v>5</v>
      </c>
    </row>
    <row r="3650" spans="1:24" x14ac:dyDescent="0.35">
      <c r="A3650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  <c r="N3650">
        <f>VLOOKUP(Table58[[#This Row],[CONTROLN]],vlookup_table[],2,FALSE)</f>
        <v>1</v>
      </c>
      <c r="O3650">
        <f>VLOOKUP(Table58[[#This Row],[CONTROLN]],vlookup_table[],4,FALSE)</f>
        <v>3008</v>
      </c>
      <c r="P3650" t="str">
        <f>VLOOKUP(Table58[[#This Row],[CONTROLN]],vlookup_table[],5,FALSE)</f>
        <v>C2</v>
      </c>
      <c r="Q3650">
        <f>VLOOKUP(Table58[[#This Row],[CONTROLN]],vlookup_table[],7,FALSE)</f>
        <v>14</v>
      </c>
      <c r="R3650">
        <f t="shared" ref="R3650:R3713" si="171">IF(OR(O3650="",O3650=0),"",(1997-(1900+INT(O3650/100)))-IF(MOD(O3650,100)&gt;6,1,0))</f>
        <v>66</v>
      </c>
      <c r="S36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50" t="str">
        <f>IF(Table58[[#This Row],[GENDER]]="M","Hombre","Mujer")</f>
        <v>Hombre</v>
      </c>
      <c r="U3650" t="str">
        <f>_xlfn.CONCAT(Table58[[#This Row],[STATE]]," ", Table58[[#This Row],[DOMAIN]])</f>
        <v>OR C2</v>
      </c>
      <c r="V3650" s="2">
        <f t="shared" ref="V3650:V3713" ca="1" si="172">TODAY()</f>
        <v>45915</v>
      </c>
      <c r="W3650" s="3">
        <f t="shared" ref="W3650:W3713" ca="1" si="173">NOW()</f>
        <v>45915.408431249998</v>
      </c>
      <c r="X3650">
        <f>ROUND(Table58[[#This Row],[AVGGIFT]],1)</f>
        <v>10.1</v>
      </c>
    </row>
    <row r="3651" spans="1:24" x14ac:dyDescent="0.35">
      <c r="A365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  <c r="N3651">
        <f>VLOOKUP(Table58[[#This Row],[CONTROLN]],vlookup_table[],2,FALSE)</f>
        <v>1</v>
      </c>
      <c r="O3651">
        <f>VLOOKUP(Table58[[#This Row],[CONTROLN]],vlookup_table[],4,FALSE)</f>
        <v>0</v>
      </c>
      <c r="P3651" t="str">
        <f>VLOOKUP(Table58[[#This Row],[CONTROLN]],vlookup_table[],5,FALSE)</f>
        <v>S2</v>
      </c>
      <c r="Q3651">
        <f>VLOOKUP(Table58[[#This Row],[CONTROLN]],vlookup_table[],7,FALSE)</f>
        <v>6</v>
      </c>
      <c r="R3651" t="str">
        <f t="shared" si="171"/>
        <v/>
      </c>
      <c r="S36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51" t="str">
        <f>IF(Table58[[#This Row],[GENDER]]="M","Hombre","Mujer")</f>
        <v>Hombre</v>
      </c>
      <c r="U3651" t="str">
        <f>_xlfn.CONCAT(Table58[[#This Row],[STATE]]," ", Table58[[#This Row],[DOMAIN]])</f>
        <v>MO S2</v>
      </c>
      <c r="V3651" s="2">
        <f t="shared" ca="1" si="172"/>
        <v>45915</v>
      </c>
      <c r="W3651" s="3">
        <f t="shared" ca="1" si="173"/>
        <v>45915.408431249998</v>
      </c>
      <c r="X3651">
        <f>ROUND(Table58[[#This Row],[AVGGIFT]],1)</f>
        <v>3.6</v>
      </c>
    </row>
    <row r="3652" spans="1:24" x14ac:dyDescent="0.35">
      <c r="A3652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  <c r="N3652">
        <f>VLOOKUP(Table58[[#This Row],[CONTROLN]],vlookup_table[],2,FALSE)</f>
        <v>1</v>
      </c>
      <c r="O3652">
        <f>VLOOKUP(Table58[[#This Row],[CONTROLN]],vlookup_table[],4,FALSE)</f>
        <v>4901</v>
      </c>
      <c r="P3652" t="str">
        <f>VLOOKUP(Table58[[#This Row],[CONTROLN]],vlookup_table[],5,FALSE)</f>
        <v>S1</v>
      </c>
      <c r="Q3652">
        <f>VLOOKUP(Table58[[#This Row],[CONTROLN]],vlookup_table[],7,FALSE)</f>
        <v>23</v>
      </c>
      <c r="R3652">
        <f t="shared" si="171"/>
        <v>48</v>
      </c>
      <c r="S36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52" t="str">
        <f>IF(Table58[[#This Row],[GENDER]]="M","Hombre","Mujer")</f>
        <v>Hombre</v>
      </c>
      <c r="U3652" t="str">
        <f>_xlfn.CONCAT(Table58[[#This Row],[STATE]]," ", Table58[[#This Row],[DOMAIN]])</f>
        <v>NM S1</v>
      </c>
      <c r="V3652" s="2">
        <f t="shared" ca="1" si="172"/>
        <v>45915</v>
      </c>
      <c r="W3652" s="3">
        <f t="shared" ca="1" si="173"/>
        <v>45915.408431249998</v>
      </c>
      <c r="X3652">
        <f>ROUND(Table58[[#This Row],[AVGGIFT]],1)</f>
        <v>13</v>
      </c>
    </row>
    <row r="3653" spans="1:24" x14ac:dyDescent="0.35">
      <c r="A3653">
        <v>79562</v>
      </c>
      <c r="B3653" t="s">
        <v>36</v>
      </c>
      <c r="C3653" t="s">
        <v>14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  <c r="N3653">
        <f>VLOOKUP(Table58[[#This Row],[CONTROLN]],vlookup_table[],2,FALSE)</f>
        <v>2</v>
      </c>
      <c r="O3653">
        <f>VLOOKUP(Table58[[#This Row],[CONTROLN]],vlookup_table[],4,FALSE)</f>
        <v>7006</v>
      </c>
      <c r="P3653" t="str">
        <f>VLOOKUP(Table58[[#This Row],[CONTROLN]],vlookup_table[],5,FALSE)</f>
        <v>S2</v>
      </c>
      <c r="Q3653">
        <f>VLOOKUP(Table58[[#This Row],[CONTROLN]],vlookup_table[],7,FALSE)</f>
        <v>19</v>
      </c>
      <c r="R3653">
        <f t="shared" si="171"/>
        <v>27</v>
      </c>
      <c r="S36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53" t="str">
        <f>IF(Table58[[#This Row],[GENDER]]="M","Hombre","Mujer")</f>
        <v>Hombre</v>
      </c>
      <c r="U3653" t="str">
        <f>_xlfn.CONCAT(Table58[[#This Row],[STATE]]," ", Table58[[#This Row],[DOMAIN]])</f>
        <v>WI S2</v>
      </c>
      <c r="V3653" s="2">
        <f t="shared" ca="1" si="172"/>
        <v>45915</v>
      </c>
      <c r="W3653" s="3">
        <f t="shared" ca="1" si="173"/>
        <v>45915.408431249998</v>
      </c>
      <c r="X3653">
        <f>ROUND(Table58[[#This Row],[AVGGIFT]],1)</f>
        <v>11.3</v>
      </c>
    </row>
    <row r="3654" spans="1:24" x14ac:dyDescent="0.35">
      <c r="A3654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  <c r="N3654">
        <f>VLOOKUP(Table58[[#This Row],[CONTROLN]],vlookup_table[],2,FALSE)</f>
        <v>1</v>
      </c>
      <c r="O3654">
        <f>VLOOKUP(Table58[[#This Row],[CONTROLN]],vlookup_table[],4,FALSE)</f>
        <v>5108</v>
      </c>
      <c r="P3654" t="str">
        <f>VLOOKUP(Table58[[#This Row],[CONTROLN]],vlookup_table[],5,FALSE)</f>
        <v>C2</v>
      </c>
      <c r="Q3654">
        <f>VLOOKUP(Table58[[#This Row],[CONTROLN]],vlookup_table[],7,FALSE)</f>
        <v>10</v>
      </c>
      <c r="R3654">
        <f t="shared" si="171"/>
        <v>45</v>
      </c>
      <c r="S36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54" t="str">
        <f>IF(Table58[[#This Row],[GENDER]]="M","Hombre","Mujer")</f>
        <v>Hombre</v>
      </c>
      <c r="U3654" t="str">
        <f>_xlfn.CONCAT(Table58[[#This Row],[STATE]]," ", Table58[[#This Row],[DOMAIN]])</f>
        <v>AZ C2</v>
      </c>
      <c r="V3654" s="2">
        <f t="shared" ca="1" si="172"/>
        <v>45915</v>
      </c>
      <c r="W3654" s="3">
        <f t="shared" ca="1" si="173"/>
        <v>45915.408431249998</v>
      </c>
      <c r="X3654">
        <f>ROUND(Table58[[#This Row],[AVGGIFT]],1)</f>
        <v>27</v>
      </c>
    </row>
    <row r="3655" spans="1:24" x14ac:dyDescent="0.35">
      <c r="A3655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  <c r="N3655">
        <f>VLOOKUP(Table58[[#This Row],[CONTROLN]],vlookup_table[],2,FALSE)</f>
        <v>0</v>
      </c>
      <c r="O3655">
        <f>VLOOKUP(Table58[[#This Row],[CONTROLN]],vlookup_table[],4,FALSE)</f>
        <v>1912</v>
      </c>
      <c r="P3655" t="str">
        <f>VLOOKUP(Table58[[#This Row],[CONTROLN]],vlookup_table[],5,FALSE)</f>
        <v>R3</v>
      </c>
      <c r="Q3655">
        <f>VLOOKUP(Table58[[#This Row],[CONTROLN]],vlookup_table[],7,FALSE)</f>
        <v>9</v>
      </c>
      <c r="R3655">
        <f t="shared" si="171"/>
        <v>77</v>
      </c>
      <c r="S36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55" t="str">
        <f>IF(Table58[[#This Row],[GENDER]]="M","Hombre","Mujer")</f>
        <v>Mujer</v>
      </c>
      <c r="U3655" t="str">
        <f>_xlfn.CONCAT(Table58[[#This Row],[STATE]]," ", Table58[[#This Row],[DOMAIN]])</f>
        <v>MI R3</v>
      </c>
      <c r="V3655" s="2">
        <f t="shared" ca="1" si="172"/>
        <v>45915</v>
      </c>
      <c r="W3655" s="3">
        <f t="shared" ca="1" si="173"/>
        <v>45915.408431249998</v>
      </c>
      <c r="X3655">
        <f>ROUND(Table58[[#This Row],[AVGGIFT]],1)</f>
        <v>6.1</v>
      </c>
    </row>
    <row r="3656" spans="1:24" x14ac:dyDescent="0.35">
      <c r="A3656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  <c r="N3656">
        <f>VLOOKUP(Table58[[#This Row],[CONTROLN]],vlookup_table[],2,FALSE)</f>
        <v>2</v>
      </c>
      <c r="O3656">
        <f>VLOOKUP(Table58[[#This Row],[CONTROLN]],vlookup_table[],4,FALSE)</f>
        <v>3910</v>
      </c>
      <c r="P3656" t="str">
        <f>VLOOKUP(Table58[[#This Row],[CONTROLN]],vlookup_table[],5,FALSE)</f>
        <v>R3</v>
      </c>
      <c r="Q3656">
        <f>VLOOKUP(Table58[[#This Row],[CONTROLN]],vlookup_table[],7,FALSE)</f>
        <v>6</v>
      </c>
      <c r="R3656">
        <f t="shared" si="171"/>
        <v>57</v>
      </c>
      <c r="S36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56" t="str">
        <f>IF(Table58[[#This Row],[GENDER]]="M","Hombre","Mujer")</f>
        <v>Hombre</v>
      </c>
      <c r="U3656" t="str">
        <f>_xlfn.CONCAT(Table58[[#This Row],[STATE]]," ", Table58[[#This Row],[DOMAIN]])</f>
        <v>IL R3</v>
      </c>
      <c r="V3656" s="2">
        <f t="shared" ca="1" si="172"/>
        <v>45915</v>
      </c>
      <c r="W3656" s="3">
        <f t="shared" ca="1" si="173"/>
        <v>45915.408431249998</v>
      </c>
      <c r="X3656">
        <f>ROUND(Table58[[#This Row],[AVGGIFT]],1)</f>
        <v>7.7</v>
      </c>
    </row>
    <row r="3657" spans="1:24" x14ac:dyDescent="0.35">
      <c r="A3657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  <c r="N3657">
        <f>VLOOKUP(Table58[[#This Row],[CONTROLN]],vlookup_table[],2,FALSE)</f>
        <v>0</v>
      </c>
      <c r="O3657">
        <f>VLOOKUP(Table58[[#This Row],[CONTROLN]],vlookup_table[],4,FALSE)</f>
        <v>4401</v>
      </c>
      <c r="P3657" t="str">
        <f>VLOOKUP(Table58[[#This Row],[CONTROLN]],vlookup_table[],5,FALSE)</f>
        <v>S1</v>
      </c>
      <c r="Q3657">
        <f>VLOOKUP(Table58[[#This Row],[CONTROLN]],vlookup_table[],7,FALSE)</f>
        <v>10</v>
      </c>
      <c r="R3657">
        <f t="shared" si="171"/>
        <v>53</v>
      </c>
      <c r="S36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57" t="str">
        <f>IF(Table58[[#This Row],[GENDER]]="M","Hombre","Mujer")</f>
        <v>Mujer</v>
      </c>
      <c r="U3657" t="str">
        <f>_xlfn.CONCAT(Table58[[#This Row],[STATE]]," ", Table58[[#This Row],[DOMAIN]])</f>
        <v>GA S1</v>
      </c>
      <c r="V3657" s="2">
        <f t="shared" ca="1" si="172"/>
        <v>45915</v>
      </c>
      <c r="W3657" s="3">
        <f t="shared" ca="1" si="173"/>
        <v>45915.408431249998</v>
      </c>
      <c r="X3657">
        <f>ROUND(Table58[[#This Row],[AVGGIFT]],1)</f>
        <v>5.9</v>
      </c>
    </row>
    <row r="3658" spans="1:24" x14ac:dyDescent="0.35">
      <c r="A3658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  <c r="N3658">
        <f>VLOOKUP(Table58[[#This Row],[CONTROLN]],vlookup_table[],2,FALSE)</f>
        <v>2</v>
      </c>
      <c r="O3658">
        <f>VLOOKUP(Table58[[#This Row],[CONTROLN]],vlookup_table[],4,FALSE)</f>
        <v>2108</v>
      </c>
      <c r="P3658" t="str">
        <f>VLOOKUP(Table58[[#This Row],[CONTROLN]],vlookup_table[],5,FALSE)</f>
        <v>T2</v>
      </c>
      <c r="Q3658">
        <f>VLOOKUP(Table58[[#This Row],[CONTROLN]],vlookup_table[],7,FALSE)</f>
        <v>25</v>
      </c>
      <c r="R3658">
        <f t="shared" si="171"/>
        <v>75</v>
      </c>
      <c r="S36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58" t="str">
        <f>IF(Table58[[#This Row],[GENDER]]="M","Hombre","Mujer")</f>
        <v>Hombre</v>
      </c>
      <c r="U3658" t="str">
        <f>_xlfn.CONCAT(Table58[[#This Row],[STATE]]," ", Table58[[#This Row],[DOMAIN]])</f>
        <v>NC T2</v>
      </c>
      <c r="V3658" s="2">
        <f t="shared" ca="1" si="172"/>
        <v>45915</v>
      </c>
      <c r="W3658" s="3">
        <f t="shared" ca="1" si="173"/>
        <v>45915.408431249998</v>
      </c>
      <c r="X3658">
        <f>ROUND(Table58[[#This Row],[AVGGIFT]],1)</f>
        <v>15.3</v>
      </c>
    </row>
    <row r="3659" spans="1:24" x14ac:dyDescent="0.35">
      <c r="A3659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  <c r="N3659">
        <f>VLOOKUP(Table58[[#This Row],[CONTROLN]],vlookup_table[],2,FALSE)</f>
        <v>0</v>
      </c>
      <c r="O3659">
        <f>VLOOKUP(Table58[[#This Row],[CONTROLN]],vlookup_table[],4,FALSE)</f>
        <v>5001</v>
      </c>
      <c r="P3659" t="str">
        <f>VLOOKUP(Table58[[#This Row],[CONTROLN]],vlookup_table[],5,FALSE)</f>
        <v/>
      </c>
      <c r="Q3659">
        <f>VLOOKUP(Table58[[#This Row],[CONTROLN]],vlookup_table[],7,FALSE)</f>
        <v>17</v>
      </c>
      <c r="R3659">
        <f t="shared" si="171"/>
        <v>47</v>
      </c>
      <c r="S3659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659" t="str">
        <f>IF(Table58[[#This Row],[GENDER]]="M","Hombre","Mujer")</f>
        <v>Mujer</v>
      </c>
      <c r="U3659" t="str">
        <f>_xlfn.CONCAT(Table58[[#This Row],[STATE]]," ", Table58[[#This Row],[DOMAIN]])</f>
        <v xml:space="preserve">GA </v>
      </c>
      <c r="V3659" s="2">
        <f t="shared" ca="1" si="172"/>
        <v>45915</v>
      </c>
      <c r="W3659" s="3">
        <f t="shared" ca="1" si="173"/>
        <v>45915.408431249998</v>
      </c>
      <c r="X3659">
        <f>ROUND(Table58[[#This Row],[AVGGIFT]],1)</f>
        <v>7.3</v>
      </c>
    </row>
    <row r="3660" spans="1:24" x14ac:dyDescent="0.35">
      <c r="A3660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  <c r="N3660">
        <f>VLOOKUP(Table58[[#This Row],[CONTROLN]],vlookup_table[],2,FALSE)</f>
        <v>0</v>
      </c>
      <c r="O3660">
        <f>VLOOKUP(Table58[[#This Row],[CONTROLN]],vlookup_table[],4,FALSE)</f>
        <v>4811</v>
      </c>
      <c r="P3660" t="str">
        <f>VLOOKUP(Table58[[#This Row],[CONTROLN]],vlookup_table[],5,FALSE)</f>
        <v>R3</v>
      </c>
      <c r="Q3660">
        <f>VLOOKUP(Table58[[#This Row],[CONTROLN]],vlookup_table[],7,FALSE)</f>
        <v>20</v>
      </c>
      <c r="R3660">
        <f t="shared" si="171"/>
        <v>48</v>
      </c>
      <c r="S36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60" t="str">
        <f>IF(Table58[[#This Row],[GENDER]]="M","Hombre","Mujer")</f>
        <v>Hombre</v>
      </c>
      <c r="U3660" t="str">
        <f>_xlfn.CONCAT(Table58[[#This Row],[STATE]]," ", Table58[[#This Row],[DOMAIN]])</f>
        <v>KY R3</v>
      </c>
      <c r="V3660" s="2">
        <f t="shared" ca="1" si="172"/>
        <v>45915</v>
      </c>
      <c r="W3660" s="3">
        <f t="shared" ca="1" si="173"/>
        <v>45915.408431249998</v>
      </c>
      <c r="X3660">
        <f>ROUND(Table58[[#This Row],[AVGGIFT]],1)</f>
        <v>10.4</v>
      </c>
    </row>
    <row r="3661" spans="1:24" x14ac:dyDescent="0.35">
      <c r="A366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  <c r="N3661">
        <f>VLOOKUP(Table58[[#This Row],[CONTROLN]],vlookup_table[],2,FALSE)</f>
        <v>28</v>
      </c>
      <c r="O3661">
        <f>VLOOKUP(Table58[[#This Row],[CONTROLN]],vlookup_table[],4,FALSE)</f>
        <v>3709</v>
      </c>
      <c r="P3661" t="str">
        <f>VLOOKUP(Table58[[#This Row],[CONTROLN]],vlookup_table[],5,FALSE)</f>
        <v>U2</v>
      </c>
      <c r="Q3661">
        <f>VLOOKUP(Table58[[#This Row],[CONTROLN]],vlookup_table[],7,FALSE)</f>
        <v>10</v>
      </c>
      <c r="R3661">
        <f t="shared" si="171"/>
        <v>59</v>
      </c>
      <c r="S36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61" t="str">
        <f>IF(Table58[[#This Row],[GENDER]]="M","Hombre","Mujer")</f>
        <v>Mujer</v>
      </c>
      <c r="U3661" t="str">
        <f>_xlfn.CONCAT(Table58[[#This Row],[STATE]]," ", Table58[[#This Row],[DOMAIN]])</f>
        <v>NV U2</v>
      </c>
      <c r="V3661" s="2">
        <f t="shared" ca="1" si="172"/>
        <v>45915</v>
      </c>
      <c r="W3661" s="3">
        <f t="shared" ca="1" si="173"/>
        <v>45915.408431249998</v>
      </c>
      <c r="X3661">
        <f>ROUND(Table58[[#This Row],[AVGGIFT]],1)</f>
        <v>9.5</v>
      </c>
    </row>
    <row r="3662" spans="1:24" x14ac:dyDescent="0.35">
      <c r="A3662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  <c r="N3662">
        <f>VLOOKUP(Table58[[#This Row],[CONTROLN]],vlookup_table[],2,FALSE)</f>
        <v>2</v>
      </c>
      <c r="O3662">
        <f>VLOOKUP(Table58[[#This Row],[CONTROLN]],vlookup_table[],4,FALSE)</f>
        <v>0</v>
      </c>
      <c r="P3662" t="str">
        <f>VLOOKUP(Table58[[#This Row],[CONTROLN]],vlookup_table[],5,FALSE)</f>
        <v>T2</v>
      </c>
      <c r="Q3662">
        <f>VLOOKUP(Table58[[#This Row],[CONTROLN]],vlookup_table[],7,FALSE)</f>
        <v>10</v>
      </c>
      <c r="R3662" t="str">
        <f t="shared" si="171"/>
        <v/>
      </c>
      <c r="S36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62" t="str">
        <f>IF(Table58[[#This Row],[GENDER]]="M","Hombre","Mujer")</f>
        <v>Mujer</v>
      </c>
      <c r="U3662" t="str">
        <f>_xlfn.CONCAT(Table58[[#This Row],[STATE]]," ", Table58[[#This Row],[DOMAIN]])</f>
        <v>GA T2</v>
      </c>
      <c r="V3662" s="2">
        <f t="shared" ca="1" si="172"/>
        <v>45915</v>
      </c>
      <c r="W3662" s="3">
        <f t="shared" ca="1" si="173"/>
        <v>45915.408431249998</v>
      </c>
      <c r="X3662">
        <f>ROUND(Table58[[#This Row],[AVGGIFT]],1)</f>
        <v>6.5</v>
      </c>
    </row>
    <row r="3663" spans="1:24" x14ac:dyDescent="0.35">
      <c r="A3663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  <c r="N3663">
        <f>VLOOKUP(Table58[[#This Row],[CONTROLN]],vlookup_table[],2,FALSE)</f>
        <v>1002</v>
      </c>
      <c r="O3663">
        <f>VLOOKUP(Table58[[#This Row],[CONTROLN]],vlookup_table[],4,FALSE)</f>
        <v>1908</v>
      </c>
      <c r="P3663" t="str">
        <f>VLOOKUP(Table58[[#This Row],[CONTROLN]],vlookup_table[],5,FALSE)</f>
        <v>C2</v>
      </c>
      <c r="Q3663">
        <f>VLOOKUP(Table58[[#This Row],[CONTROLN]],vlookup_table[],7,FALSE)</f>
        <v>5</v>
      </c>
      <c r="R3663">
        <f t="shared" si="171"/>
        <v>77</v>
      </c>
      <c r="S36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63" t="str">
        <f>IF(Table58[[#This Row],[GENDER]]="M","Hombre","Mujer")</f>
        <v>Hombre</v>
      </c>
      <c r="U3663" t="str">
        <f>_xlfn.CONCAT(Table58[[#This Row],[STATE]]," ", Table58[[#This Row],[DOMAIN]])</f>
        <v>TX C2</v>
      </c>
      <c r="V3663" s="2">
        <f t="shared" ca="1" si="172"/>
        <v>45915</v>
      </c>
      <c r="W3663" s="3">
        <f t="shared" ca="1" si="173"/>
        <v>45915.408431249998</v>
      </c>
      <c r="X3663">
        <f>ROUND(Table58[[#This Row],[AVGGIFT]],1)</f>
        <v>5.5</v>
      </c>
    </row>
    <row r="3664" spans="1:24" x14ac:dyDescent="0.35">
      <c r="A3664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  <c r="N3664">
        <f>VLOOKUP(Table58[[#This Row],[CONTROLN]],vlookup_table[],2,FALSE)</f>
        <v>0</v>
      </c>
      <c r="O3664">
        <f>VLOOKUP(Table58[[#This Row],[CONTROLN]],vlookup_table[],4,FALSE)</f>
        <v>2510</v>
      </c>
      <c r="P3664" t="str">
        <f>VLOOKUP(Table58[[#This Row],[CONTROLN]],vlookup_table[],5,FALSE)</f>
        <v>R2</v>
      </c>
      <c r="Q3664">
        <f>VLOOKUP(Table58[[#This Row],[CONTROLN]],vlookup_table[],7,FALSE)</f>
        <v>15</v>
      </c>
      <c r="R3664">
        <f t="shared" si="171"/>
        <v>71</v>
      </c>
      <c r="S36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64" t="str">
        <f>IF(Table58[[#This Row],[GENDER]]="M","Hombre","Mujer")</f>
        <v>Mujer</v>
      </c>
      <c r="U3664" t="str">
        <f>_xlfn.CONCAT(Table58[[#This Row],[STATE]]," ", Table58[[#This Row],[DOMAIN]])</f>
        <v>OR R2</v>
      </c>
      <c r="V3664" s="2">
        <f t="shared" ca="1" si="172"/>
        <v>45915</v>
      </c>
      <c r="W3664" s="3">
        <f t="shared" ca="1" si="173"/>
        <v>45915.408431249998</v>
      </c>
      <c r="X3664">
        <f>ROUND(Table58[[#This Row],[AVGGIFT]],1)</f>
        <v>13.3</v>
      </c>
    </row>
    <row r="3665" spans="1:24" x14ac:dyDescent="0.35">
      <c r="A3665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  <c r="N3665">
        <f>VLOOKUP(Table58[[#This Row],[CONTROLN]],vlookup_table[],2,FALSE)</f>
        <v>2</v>
      </c>
      <c r="O3665">
        <f>VLOOKUP(Table58[[#This Row],[CONTROLN]],vlookup_table[],4,FALSE)</f>
        <v>1601</v>
      </c>
      <c r="P3665" t="str">
        <f>VLOOKUP(Table58[[#This Row],[CONTROLN]],vlookup_table[],5,FALSE)</f>
        <v>U2</v>
      </c>
      <c r="Q3665">
        <f>VLOOKUP(Table58[[#This Row],[CONTROLN]],vlookup_table[],7,FALSE)</f>
        <v>6</v>
      </c>
      <c r="R3665">
        <f t="shared" si="171"/>
        <v>81</v>
      </c>
      <c r="S36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65" t="str">
        <f>IF(Table58[[#This Row],[GENDER]]="M","Hombre","Mujer")</f>
        <v>Mujer</v>
      </c>
      <c r="U3665" t="str">
        <f>_xlfn.CONCAT(Table58[[#This Row],[STATE]]," ", Table58[[#This Row],[DOMAIN]])</f>
        <v>CA U2</v>
      </c>
      <c r="V3665" s="2">
        <f t="shared" ca="1" si="172"/>
        <v>45915</v>
      </c>
      <c r="W3665" s="3">
        <f t="shared" ca="1" si="173"/>
        <v>45915.408431249998</v>
      </c>
      <c r="X3665">
        <f>ROUND(Table58[[#This Row],[AVGGIFT]],1)</f>
        <v>5.7</v>
      </c>
    </row>
    <row r="3666" spans="1:24" x14ac:dyDescent="0.35">
      <c r="A3666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  <c r="N3666">
        <f>VLOOKUP(Table58[[#This Row],[CONTROLN]],vlookup_table[],2,FALSE)</f>
        <v>2</v>
      </c>
      <c r="O3666">
        <f>VLOOKUP(Table58[[#This Row],[CONTROLN]],vlookup_table[],4,FALSE)</f>
        <v>501</v>
      </c>
      <c r="P3666" t="str">
        <f>VLOOKUP(Table58[[#This Row],[CONTROLN]],vlookup_table[],5,FALSE)</f>
        <v>S2</v>
      </c>
      <c r="Q3666">
        <f>VLOOKUP(Table58[[#This Row],[CONTROLN]],vlookup_table[],7,FALSE)</f>
        <v>5</v>
      </c>
      <c r="R3666">
        <f t="shared" si="171"/>
        <v>92</v>
      </c>
      <c r="S36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66" t="str">
        <f>IF(Table58[[#This Row],[GENDER]]="M","Hombre","Mujer")</f>
        <v>Mujer</v>
      </c>
      <c r="U3666" t="str">
        <f>_xlfn.CONCAT(Table58[[#This Row],[STATE]]," ", Table58[[#This Row],[DOMAIN]])</f>
        <v>IL S2</v>
      </c>
      <c r="V3666" s="2">
        <f t="shared" ca="1" si="172"/>
        <v>45915</v>
      </c>
      <c r="W3666" s="3">
        <f t="shared" ca="1" si="173"/>
        <v>45915.408431249998</v>
      </c>
      <c r="X3666">
        <f>ROUND(Table58[[#This Row],[AVGGIFT]],1)</f>
        <v>5</v>
      </c>
    </row>
    <row r="3667" spans="1:24" x14ac:dyDescent="0.35">
      <c r="A3667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  <c r="N3667">
        <f>VLOOKUP(Table58[[#This Row],[CONTROLN]],vlookup_table[],2,FALSE)</f>
        <v>1</v>
      </c>
      <c r="O3667">
        <f>VLOOKUP(Table58[[#This Row],[CONTROLN]],vlookup_table[],4,FALSE)</f>
        <v>0</v>
      </c>
      <c r="P3667" t="str">
        <f>VLOOKUP(Table58[[#This Row],[CONTROLN]],vlookup_table[],5,FALSE)</f>
        <v>R2</v>
      </c>
      <c r="Q3667">
        <f>VLOOKUP(Table58[[#This Row],[CONTROLN]],vlookup_table[],7,FALSE)</f>
        <v>5</v>
      </c>
      <c r="R3667" t="str">
        <f t="shared" si="171"/>
        <v/>
      </c>
      <c r="S36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67" t="str">
        <f>IF(Table58[[#This Row],[GENDER]]="M","Hombre","Mujer")</f>
        <v>Hombre</v>
      </c>
      <c r="U3667" t="str">
        <f>_xlfn.CONCAT(Table58[[#This Row],[STATE]]," ", Table58[[#This Row],[DOMAIN]])</f>
        <v>GA R2</v>
      </c>
      <c r="V3667" s="2">
        <f t="shared" ca="1" si="172"/>
        <v>45915</v>
      </c>
      <c r="W3667" s="3">
        <f t="shared" ca="1" si="173"/>
        <v>45915.408431249998</v>
      </c>
      <c r="X3667">
        <f>ROUND(Table58[[#This Row],[AVGGIFT]],1)</f>
        <v>5.0999999999999996</v>
      </c>
    </row>
    <row r="3668" spans="1:24" x14ac:dyDescent="0.35">
      <c r="A3668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  <c r="N3668">
        <f>VLOOKUP(Table58[[#This Row],[CONTROLN]],vlookup_table[],2,FALSE)</f>
        <v>0</v>
      </c>
      <c r="O3668">
        <f>VLOOKUP(Table58[[#This Row],[CONTROLN]],vlookup_table[],4,FALSE)</f>
        <v>0</v>
      </c>
      <c r="P3668" t="str">
        <f>VLOOKUP(Table58[[#This Row],[CONTROLN]],vlookup_table[],5,FALSE)</f>
        <v>T2</v>
      </c>
      <c r="Q3668">
        <f>VLOOKUP(Table58[[#This Row],[CONTROLN]],vlookup_table[],7,FALSE)</f>
        <v>5</v>
      </c>
      <c r="R3668" t="str">
        <f t="shared" si="171"/>
        <v/>
      </c>
      <c r="S36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68" t="str">
        <f>IF(Table58[[#This Row],[GENDER]]="M","Hombre","Mujer")</f>
        <v>Hombre</v>
      </c>
      <c r="U3668" t="str">
        <f>_xlfn.CONCAT(Table58[[#This Row],[STATE]]," ", Table58[[#This Row],[DOMAIN]])</f>
        <v>NC T2</v>
      </c>
      <c r="V3668" s="2">
        <f t="shared" ca="1" si="172"/>
        <v>45915</v>
      </c>
      <c r="W3668" s="3">
        <f t="shared" ca="1" si="173"/>
        <v>45915.408431249998</v>
      </c>
      <c r="X3668">
        <f>ROUND(Table58[[#This Row],[AVGGIFT]],1)</f>
        <v>4</v>
      </c>
    </row>
    <row r="3669" spans="1:24" x14ac:dyDescent="0.35">
      <c r="A3669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  <c r="N3669">
        <f>VLOOKUP(Table58[[#This Row],[CONTROLN]],vlookup_table[],2,FALSE)</f>
        <v>0</v>
      </c>
      <c r="O3669">
        <f>VLOOKUP(Table58[[#This Row],[CONTROLN]],vlookup_table[],4,FALSE)</f>
        <v>4601</v>
      </c>
      <c r="P3669" t="str">
        <f>VLOOKUP(Table58[[#This Row],[CONTROLN]],vlookup_table[],5,FALSE)</f>
        <v>T2</v>
      </c>
      <c r="Q3669">
        <f>VLOOKUP(Table58[[#This Row],[CONTROLN]],vlookup_table[],7,FALSE)</f>
        <v>15</v>
      </c>
      <c r="R3669">
        <f t="shared" si="171"/>
        <v>51</v>
      </c>
      <c r="S36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69" t="str">
        <f>IF(Table58[[#This Row],[GENDER]]="M","Hombre","Mujer")</f>
        <v>Mujer</v>
      </c>
      <c r="U3669" t="str">
        <f>_xlfn.CONCAT(Table58[[#This Row],[STATE]]," ", Table58[[#This Row],[DOMAIN]])</f>
        <v>MI T2</v>
      </c>
      <c r="V3669" s="2">
        <f t="shared" ca="1" si="172"/>
        <v>45915</v>
      </c>
      <c r="W3669" s="3">
        <f t="shared" ca="1" si="173"/>
        <v>45915.408431249998</v>
      </c>
      <c r="X3669">
        <f>ROUND(Table58[[#This Row],[AVGGIFT]],1)</f>
        <v>10.3</v>
      </c>
    </row>
    <row r="3670" spans="1:24" x14ac:dyDescent="0.35">
      <c r="A3670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  <c r="N3670">
        <f>VLOOKUP(Table58[[#This Row],[CONTROLN]],vlookup_table[],2,FALSE)</f>
        <v>28</v>
      </c>
      <c r="O3670">
        <f>VLOOKUP(Table58[[#This Row],[CONTROLN]],vlookup_table[],4,FALSE)</f>
        <v>2001</v>
      </c>
      <c r="P3670" t="str">
        <f>VLOOKUP(Table58[[#This Row],[CONTROLN]],vlookup_table[],5,FALSE)</f>
        <v>R3</v>
      </c>
      <c r="Q3670">
        <f>VLOOKUP(Table58[[#This Row],[CONTROLN]],vlookup_table[],7,FALSE)</f>
        <v>15</v>
      </c>
      <c r="R3670">
        <f t="shared" si="171"/>
        <v>77</v>
      </c>
      <c r="S36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70" t="str">
        <f>IF(Table58[[#This Row],[GENDER]]="M","Hombre","Mujer")</f>
        <v>Mujer</v>
      </c>
      <c r="U3670" t="str">
        <f>_xlfn.CONCAT(Table58[[#This Row],[STATE]]," ", Table58[[#This Row],[DOMAIN]])</f>
        <v>NM R3</v>
      </c>
      <c r="V3670" s="2">
        <f t="shared" ca="1" si="172"/>
        <v>45915</v>
      </c>
      <c r="W3670" s="3">
        <f t="shared" ca="1" si="173"/>
        <v>45915.408431249998</v>
      </c>
      <c r="X3670">
        <f>ROUND(Table58[[#This Row],[AVGGIFT]],1)</f>
        <v>8.1999999999999993</v>
      </c>
    </row>
    <row r="3671" spans="1:24" x14ac:dyDescent="0.35">
      <c r="A367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  <c r="N3671">
        <f>VLOOKUP(Table58[[#This Row],[CONTROLN]],vlookup_table[],2,FALSE)</f>
        <v>0</v>
      </c>
      <c r="O3671">
        <f>VLOOKUP(Table58[[#This Row],[CONTROLN]],vlookup_table[],4,FALSE)</f>
        <v>0</v>
      </c>
      <c r="P3671" t="str">
        <f>VLOOKUP(Table58[[#This Row],[CONTROLN]],vlookup_table[],5,FALSE)</f>
        <v>C2</v>
      </c>
      <c r="Q3671">
        <f>VLOOKUP(Table58[[#This Row],[CONTROLN]],vlookup_table[],7,FALSE)</f>
        <v>200</v>
      </c>
      <c r="R3671" t="str">
        <f t="shared" si="171"/>
        <v/>
      </c>
      <c r="S36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71" t="str">
        <f>IF(Table58[[#This Row],[GENDER]]="M","Hombre","Mujer")</f>
        <v>Mujer</v>
      </c>
      <c r="U3671" t="str">
        <f>_xlfn.CONCAT(Table58[[#This Row],[STATE]]," ", Table58[[#This Row],[DOMAIN]])</f>
        <v>CA C2</v>
      </c>
      <c r="V3671" s="2">
        <f t="shared" ca="1" si="172"/>
        <v>45915</v>
      </c>
      <c r="W3671" s="3">
        <f t="shared" ca="1" si="173"/>
        <v>45915.408431249998</v>
      </c>
      <c r="X3671">
        <f>ROUND(Table58[[#This Row],[AVGGIFT]],1)</f>
        <v>98.8</v>
      </c>
    </row>
    <row r="3672" spans="1:24" x14ac:dyDescent="0.35">
      <c r="A3672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  <c r="N3672">
        <f>VLOOKUP(Table58[[#This Row],[CONTROLN]],vlookup_table[],2,FALSE)</f>
        <v>0</v>
      </c>
      <c r="O3672">
        <f>VLOOKUP(Table58[[#This Row],[CONTROLN]],vlookup_table[],4,FALSE)</f>
        <v>1601</v>
      </c>
      <c r="P3672" t="str">
        <f>VLOOKUP(Table58[[#This Row],[CONTROLN]],vlookup_table[],5,FALSE)</f>
        <v>C2</v>
      </c>
      <c r="Q3672">
        <f>VLOOKUP(Table58[[#This Row],[CONTROLN]],vlookup_table[],7,FALSE)</f>
        <v>15</v>
      </c>
      <c r="R3672">
        <f t="shared" si="171"/>
        <v>81</v>
      </c>
      <c r="S36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72" t="str">
        <f>IF(Table58[[#This Row],[GENDER]]="M","Hombre","Mujer")</f>
        <v>Hombre</v>
      </c>
      <c r="U3672" t="str">
        <f>_xlfn.CONCAT(Table58[[#This Row],[STATE]]," ", Table58[[#This Row],[DOMAIN]])</f>
        <v>CA C2</v>
      </c>
      <c r="V3672" s="2">
        <f t="shared" ca="1" si="172"/>
        <v>45915</v>
      </c>
      <c r="W3672" s="3">
        <f t="shared" ca="1" si="173"/>
        <v>45915.408431249998</v>
      </c>
      <c r="X3672">
        <f>ROUND(Table58[[#This Row],[AVGGIFT]],1)</f>
        <v>10.8</v>
      </c>
    </row>
    <row r="3673" spans="1:24" x14ac:dyDescent="0.35">
      <c r="A3673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  <c r="N3673">
        <f>VLOOKUP(Table58[[#This Row],[CONTROLN]],vlookup_table[],2,FALSE)</f>
        <v>1</v>
      </c>
      <c r="O3673">
        <f>VLOOKUP(Table58[[#This Row],[CONTROLN]],vlookup_table[],4,FALSE)</f>
        <v>4711</v>
      </c>
      <c r="P3673" t="str">
        <f>VLOOKUP(Table58[[#This Row],[CONTROLN]],vlookup_table[],5,FALSE)</f>
        <v>U3</v>
      </c>
      <c r="Q3673">
        <f>VLOOKUP(Table58[[#This Row],[CONTROLN]],vlookup_table[],7,FALSE)</f>
        <v>3</v>
      </c>
      <c r="R3673">
        <f t="shared" si="171"/>
        <v>49</v>
      </c>
      <c r="S36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73" t="str">
        <f>IF(Table58[[#This Row],[GENDER]]="M","Hombre","Mujer")</f>
        <v>Hombre</v>
      </c>
      <c r="U3673" t="str">
        <f>_xlfn.CONCAT(Table58[[#This Row],[STATE]]," ", Table58[[#This Row],[DOMAIN]])</f>
        <v>LA U3</v>
      </c>
      <c r="V3673" s="2">
        <f t="shared" ca="1" si="172"/>
        <v>45915</v>
      </c>
      <c r="W3673" s="3">
        <f t="shared" ca="1" si="173"/>
        <v>45915.408431249998</v>
      </c>
      <c r="X3673">
        <f>ROUND(Table58[[#This Row],[AVGGIFT]],1)</f>
        <v>3.2</v>
      </c>
    </row>
    <row r="3674" spans="1:24" x14ac:dyDescent="0.35">
      <c r="A3674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  <c r="N3674">
        <f>VLOOKUP(Table58[[#This Row],[CONTROLN]],vlookup_table[],2,FALSE)</f>
        <v>0</v>
      </c>
      <c r="O3674">
        <f>VLOOKUP(Table58[[#This Row],[CONTROLN]],vlookup_table[],4,FALSE)</f>
        <v>2005</v>
      </c>
      <c r="P3674" t="str">
        <f>VLOOKUP(Table58[[#This Row],[CONTROLN]],vlookup_table[],5,FALSE)</f>
        <v>T1</v>
      </c>
      <c r="Q3674">
        <f>VLOOKUP(Table58[[#This Row],[CONTROLN]],vlookup_table[],7,FALSE)</f>
        <v>10</v>
      </c>
      <c r="R3674">
        <f t="shared" si="171"/>
        <v>77</v>
      </c>
      <c r="S36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74" t="str">
        <f>IF(Table58[[#This Row],[GENDER]]="M","Hombre","Mujer")</f>
        <v>Mujer</v>
      </c>
      <c r="U3674" t="str">
        <f>_xlfn.CONCAT(Table58[[#This Row],[STATE]]," ", Table58[[#This Row],[DOMAIN]])</f>
        <v>MI T1</v>
      </c>
      <c r="V3674" s="2">
        <f t="shared" ca="1" si="172"/>
        <v>45915</v>
      </c>
      <c r="W3674" s="3">
        <f t="shared" ca="1" si="173"/>
        <v>45915.408431249998</v>
      </c>
      <c r="X3674">
        <f>ROUND(Table58[[#This Row],[AVGGIFT]],1)</f>
        <v>5.8</v>
      </c>
    </row>
    <row r="3675" spans="1:24" x14ac:dyDescent="0.35">
      <c r="A3675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  <c r="N3675">
        <f>VLOOKUP(Table58[[#This Row],[CONTROLN]],vlookup_table[],2,FALSE)</f>
        <v>28</v>
      </c>
      <c r="O3675">
        <f>VLOOKUP(Table58[[#This Row],[CONTROLN]],vlookup_table[],4,FALSE)</f>
        <v>0</v>
      </c>
      <c r="P3675" t="str">
        <f>VLOOKUP(Table58[[#This Row],[CONTROLN]],vlookup_table[],5,FALSE)</f>
        <v>C1</v>
      </c>
      <c r="Q3675">
        <f>VLOOKUP(Table58[[#This Row],[CONTROLN]],vlookup_table[],7,FALSE)</f>
        <v>10</v>
      </c>
      <c r="R3675" t="str">
        <f t="shared" si="171"/>
        <v/>
      </c>
      <c r="S36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75" t="str">
        <f>IF(Table58[[#This Row],[GENDER]]="M","Hombre","Mujer")</f>
        <v>Mujer</v>
      </c>
      <c r="U3675" t="str">
        <f>_xlfn.CONCAT(Table58[[#This Row],[STATE]]," ", Table58[[#This Row],[DOMAIN]])</f>
        <v>MS C1</v>
      </c>
      <c r="V3675" s="2">
        <f t="shared" ca="1" si="172"/>
        <v>45915</v>
      </c>
      <c r="W3675" s="3">
        <f t="shared" ca="1" si="173"/>
        <v>45915.408431249998</v>
      </c>
      <c r="X3675">
        <f>ROUND(Table58[[#This Row],[AVGGIFT]],1)</f>
        <v>7.6</v>
      </c>
    </row>
    <row r="3676" spans="1:24" x14ac:dyDescent="0.35">
      <c r="A3676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  <c r="N3676">
        <f>VLOOKUP(Table58[[#This Row],[CONTROLN]],vlookup_table[],2,FALSE)</f>
        <v>1</v>
      </c>
      <c r="O3676">
        <f>VLOOKUP(Table58[[#This Row],[CONTROLN]],vlookup_table[],4,FALSE)</f>
        <v>7501</v>
      </c>
      <c r="P3676" t="str">
        <f>VLOOKUP(Table58[[#This Row],[CONTROLN]],vlookup_table[],5,FALSE)</f>
        <v>S1</v>
      </c>
      <c r="Q3676">
        <f>VLOOKUP(Table58[[#This Row],[CONTROLN]],vlookup_table[],7,FALSE)</f>
        <v>15</v>
      </c>
      <c r="R3676">
        <f t="shared" si="171"/>
        <v>22</v>
      </c>
      <c r="S36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76" t="str">
        <f>IF(Table58[[#This Row],[GENDER]]="M","Hombre","Mujer")</f>
        <v>Hombre</v>
      </c>
      <c r="U3676" t="str">
        <f>_xlfn.CONCAT(Table58[[#This Row],[STATE]]," ", Table58[[#This Row],[DOMAIN]])</f>
        <v>IN S1</v>
      </c>
      <c r="V3676" s="2">
        <f t="shared" ca="1" si="172"/>
        <v>45915</v>
      </c>
      <c r="W3676" s="3">
        <f t="shared" ca="1" si="173"/>
        <v>45915.408431249998</v>
      </c>
      <c r="X3676">
        <f>ROUND(Table58[[#This Row],[AVGGIFT]],1)</f>
        <v>15</v>
      </c>
    </row>
    <row r="3677" spans="1:24" x14ac:dyDescent="0.35">
      <c r="A3677">
        <v>132844</v>
      </c>
      <c r="B3677" t="s">
        <v>67</v>
      </c>
      <c r="C3677" t="s">
        <v>14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  <c r="N3677">
        <f>VLOOKUP(Table58[[#This Row],[CONTROLN]],vlookup_table[],2,FALSE)</f>
        <v>0</v>
      </c>
      <c r="O3677">
        <f>VLOOKUP(Table58[[#This Row],[CONTROLN]],vlookup_table[],4,FALSE)</f>
        <v>0</v>
      </c>
      <c r="P3677" t="str">
        <f>VLOOKUP(Table58[[#This Row],[CONTROLN]],vlookup_table[],5,FALSE)</f>
        <v>T2</v>
      </c>
      <c r="Q3677">
        <f>VLOOKUP(Table58[[#This Row],[CONTROLN]],vlookup_table[],7,FALSE)</f>
        <v>11</v>
      </c>
      <c r="R3677" t="str">
        <f t="shared" si="171"/>
        <v/>
      </c>
      <c r="S36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77" t="str">
        <f>IF(Table58[[#This Row],[GENDER]]="M","Hombre","Mujer")</f>
        <v>Hombre</v>
      </c>
      <c r="U3677" t="str">
        <f>_xlfn.CONCAT(Table58[[#This Row],[STATE]]," ", Table58[[#This Row],[DOMAIN]])</f>
        <v>WY T2</v>
      </c>
      <c r="V3677" s="2">
        <f t="shared" ca="1" si="172"/>
        <v>45915</v>
      </c>
      <c r="W3677" s="3">
        <f t="shared" ca="1" si="173"/>
        <v>45915.408431249998</v>
      </c>
      <c r="X3677">
        <f>ROUND(Table58[[#This Row],[AVGGIFT]],1)</f>
        <v>13.3</v>
      </c>
    </row>
    <row r="3678" spans="1:24" x14ac:dyDescent="0.35">
      <c r="A3678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  <c r="N3678">
        <f>VLOOKUP(Table58[[#This Row],[CONTROLN]],vlookup_table[],2,FALSE)</f>
        <v>1</v>
      </c>
      <c r="O3678">
        <f>VLOOKUP(Table58[[#This Row],[CONTROLN]],vlookup_table[],4,FALSE)</f>
        <v>907</v>
      </c>
      <c r="P3678" t="str">
        <f>VLOOKUP(Table58[[#This Row],[CONTROLN]],vlookup_table[],5,FALSE)</f>
        <v/>
      </c>
      <c r="Q3678">
        <f>VLOOKUP(Table58[[#This Row],[CONTROLN]],vlookup_table[],7,FALSE)</f>
        <v>10</v>
      </c>
      <c r="R3678">
        <f t="shared" si="171"/>
        <v>87</v>
      </c>
      <c r="S367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678" t="str">
        <f>IF(Table58[[#This Row],[GENDER]]="M","Hombre","Mujer")</f>
        <v>Hombre</v>
      </c>
      <c r="U3678" t="str">
        <f>_xlfn.CONCAT(Table58[[#This Row],[STATE]]," ", Table58[[#This Row],[DOMAIN]])</f>
        <v xml:space="preserve">NV </v>
      </c>
      <c r="V3678" s="2">
        <f t="shared" ca="1" si="172"/>
        <v>45915</v>
      </c>
      <c r="W3678" s="3">
        <f t="shared" ca="1" si="173"/>
        <v>45915.408431249998</v>
      </c>
      <c r="X3678">
        <f>ROUND(Table58[[#This Row],[AVGGIFT]],1)</f>
        <v>7</v>
      </c>
    </row>
    <row r="3679" spans="1:24" x14ac:dyDescent="0.35">
      <c r="A3679">
        <v>136150</v>
      </c>
      <c r="B3679" t="s">
        <v>56</v>
      </c>
      <c r="C3679" t="s">
        <v>17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  <c r="N3679">
        <f>VLOOKUP(Table58[[#This Row],[CONTROLN]],vlookup_table[],2,FALSE)</f>
        <v>0</v>
      </c>
      <c r="O3679">
        <f>VLOOKUP(Table58[[#This Row],[CONTROLN]],vlookup_table[],4,FALSE)</f>
        <v>1508</v>
      </c>
      <c r="P3679" t="str">
        <f>VLOOKUP(Table58[[#This Row],[CONTROLN]],vlookup_table[],5,FALSE)</f>
        <v>R2</v>
      </c>
      <c r="Q3679">
        <f>VLOOKUP(Table58[[#This Row],[CONTROLN]],vlookup_table[],7,FALSE)</f>
        <v>50</v>
      </c>
      <c r="R3679">
        <f t="shared" si="171"/>
        <v>81</v>
      </c>
      <c r="S36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79" t="str">
        <f>IF(Table58[[#This Row],[GENDER]]="M","Hombre","Mujer")</f>
        <v>Mujer</v>
      </c>
      <c r="U3679" t="str">
        <f>_xlfn.CONCAT(Table58[[#This Row],[STATE]]," ", Table58[[#This Row],[DOMAIN]])</f>
        <v>AZ R2</v>
      </c>
      <c r="V3679" s="2">
        <f t="shared" ca="1" si="172"/>
        <v>45915</v>
      </c>
      <c r="W3679" s="3">
        <f t="shared" ca="1" si="173"/>
        <v>45915.408431249998</v>
      </c>
      <c r="X3679">
        <f>ROUND(Table58[[#This Row],[AVGGIFT]],1)</f>
        <v>23.4</v>
      </c>
    </row>
    <row r="3680" spans="1:24" x14ac:dyDescent="0.35">
      <c r="A3680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  <c r="N3680">
        <f>VLOOKUP(Table58[[#This Row],[CONTROLN]],vlookup_table[],2,FALSE)</f>
        <v>1</v>
      </c>
      <c r="O3680">
        <f>VLOOKUP(Table58[[#This Row],[CONTROLN]],vlookup_table[],4,FALSE)</f>
        <v>4802</v>
      </c>
      <c r="P3680" t="str">
        <f>VLOOKUP(Table58[[#This Row],[CONTROLN]],vlookup_table[],5,FALSE)</f>
        <v>T1</v>
      </c>
      <c r="Q3680">
        <f>VLOOKUP(Table58[[#This Row],[CONTROLN]],vlookup_table[],7,FALSE)</f>
        <v>21</v>
      </c>
      <c r="R3680">
        <f t="shared" si="171"/>
        <v>49</v>
      </c>
      <c r="S36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80" t="str">
        <f>IF(Table58[[#This Row],[GENDER]]="M","Hombre","Mujer")</f>
        <v>Hombre</v>
      </c>
      <c r="U3680" t="str">
        <f>_xlfn.CONCAT(Table58[[#This Row],[STATE]]," ", Table58[[#This Row],[DOMAIN]])</f>
        <v>MI T1</v>
      </c>
      <c r="V3680" s="2">
        <f t="shared" ca="1" si="172"/>
        <v>45915</v>
      </c>
      <c r="W3680" s="3">
        <f t="shared" ca="1" si="173"/>
        <v>45915.408431249998</v>
      </c>
      <c r="X3680">
        <f>ROUND(Table58[[#This Row],[AVGGIFT]],1)</f>
        <v>15.1</v>
      </c>
    </row>
    <row r="3681" spans="1:24" x14ac:dyDescent="0.35">
      <c r="A368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  <c r="N3681">
        <f>VLOOKUP(Table58[[#This Row],[CONTROLN]],vlookup_table[],2,FALSE)</f>
        <v>0</v>
      </c>
      <c r="O3681">
        <f>VLOOKUP(Table58[[#This Row],[CONTROLN]],vlookup_table[],4,FALSE)</f>
        <v>2806</v>
      </c>
      <c r="P3681" t="str">
        <f>VLOOKUP(Table58[[#This Row],[CONTROLN]],vlookup_table[],5,FALSE)</f>
        <v>S2</v>
      </c>
      <c r="Q3681">
        <f>VLOOKUP(Table58[[#This Row],[CONTROLN]],vlookup_table[],7,FALSE)</f>
        <v>15</v>
      </c>
      <c r="R3681">
        <f t="shared" si="171"/>
        <v>69</v>
      </c>
      <c r="S36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81" t="str">
        <f>IF(Table58[[#This Row],[GENDER]]="M","Hombre","Mujer")</f>
        <v>Mujer</v>
      </c>
      <c r="U3681" t="str">
        <f>_xlfn.CONCAT(Table58[[#This Row],[STATE]]," ", Table58[[#This Row],[DOMAIN]])</f>
        <v>IL S2</v>
      </c>
      <c r="V3681" s="2">
        <f t="shared" ca="1" si="172"/>
        <v>45915</v>
      </c>
      <c r="W3681" s="3">
        <f t="shared" ca="1" si="173"/>
        <v>45915.408431249998</v>
      </c>
      <c r="X3681">
        <f>ROUND(Table58[[#This Row],[AVGGIFT]],1)</f>
        <v>12.8</v>
      </c>
    </row>
    <row r="3682" spans="1:24" x14ac:dyDescent="0.35">
      <c r="A3682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  <c r="N3682">
        <f>VLOOKUP(Table58[[#This Row],[CONTROLN]],vlookup_table[],2,FALSE)</f>
        <v>0</v>
      </c>
      <c r="O3682">
        <f>VLOOKUP(Table58[[#This Row],[CONTROLN]],vlookup_table[],4,FALSE)</f>
        <v>2501</v>
      </c>
      <c r="P3682" t="str">
        <f>VLOOKUP(Table58[[#This Row],[CONTROLN]],vlookup_table[],5,FALSE)</f>
        <v>T3</v>
      </c>
      <c r="Q3682">
        <f>VLOOKUP(Table58[[#This Row],[CONTROLN]],vlookup_table[],7,FALSE)</f>
        <v>21</v>
      </c>
      <c r="R3682">
        <f t="shared" si="171"/>
        <v>72</v>
      </c>
      <c r="S36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82" t="str">
        <f>IF(Table58[[#This Row],[GENDER]]="M","Hombre","Mujer")</f>
        <v>Mujer</v>
      </c>
      <c r="U3682" t="str">
        <f>_xlfn.CONCAT(Table58[[#This Row],[STATE]]," ", Table58[[#This Row],[DOMAIN]])</f>
        <v>OR T3</v>
      </c>
      <c r="V3682" s="2">
        <f t="shared" ca="1" si="172"/>
        <v>45915</v>
      </c>
      <c r="W3682" s="3">
        <f t="shared" ca="1" si="173"/>
        <v>45915.408431249998</v>
      </c>
      <c r="X3682">
        <f>ROUND(Table58[[#This Row],[AVGGIFT]],1)</f>
        <v>15</v>
      </c>
    </row>
    <row r="3683" spans="1:24" x14ac:dyDescent="0.35">
      <c r="A3683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  <c r="N3683">
        <f>VLOOKUP(Table58[[#This Row],[CONTROLN]],vlookup_table[],2,FALSE)</f>
        <v>0</v>
      </c>
      <c r="O3683">
        <f>VLOOKUP(Table58[[#This Row],[CONTROLN]],vlookup_table[],4,FALSE)</f>
        <v>5405</v>
      </c>
      <c r="P3683" t="str">
        <f>VLOOKUP(Table58[[#This Row],[CONTROLN]],vlookup_table[],5,FALSE)</f>
        <v>C2</v>
      </c>
      <c r="Q3683">
        <f>VLOOKUP(Table58[[#This Row],[CONTROLN]],vlookup_table[],7,FALSE)</f>
        <v>5</v>
      </c>
      <c r="R3683">
        <f t="shared" si="171"/>
        <v>43</v>
      </c>
      <c r="S36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83" t="str">
        <f>IF(Table58[[#This Row],[GENDER]]="M","Hombre","Mujer")</f>
        <v>Mujer</v>
      </c>
      <c r="U3683" t="str">
        <f>_xlfn.CONCAT(Table58[[#This Row],[STATE]]," ", Table58[[#This Row],[DOMAIN]])</f>
        <v>CA C2</v>
      </c>
      <c r="V3683" s="2">
        <f t="shared" ca="1" si="172"/>
        <v>45915</v>
      </c>
      <c r="W3683" s="3">
        <f t="shared" ca="1" si="173"/>
        <v>45915.408431249998</v>
      </c>
      <c r="X3683">
        <f>ROUND(Table58[[#This Row],[AVGGIFT]],1)</f>
        <v>7.7</v>
      </c>
    </row>
    <row r="3684" spans="1:24" x14ac:dyDescent="0.35">
      <c r="A3684">
        <v>112367</v>
      </c>
      <c r="B3684" t="s">
        <v>33</v>
      </c>
      <c r="C3684" t="s">
        <v>17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  <c r="N3684">
        <f>VLOOKUP(Table58[[#This Row],[CONTROLN]],vlookup_table[],2,FALSE)</f>
        <v>2</v>
      </c>
      <c r="O3684">
        <f>VLOOKUP(Table58[[#This Row],[CONTROLN]],vlookup_table[],4,FALSE)</f>
        <v>2101</v>
      </c>
      <c r="P3684" t="str">
        <f>VLOOKUP(Table58[[#This Row],[CONTROLN]],vlookup_table[],5,FALSE)</f>
        <v>T2</v>
      </c>
      <c r="Q3684">
        <f>VLOOKUP(Table58[[#This Row],[CONTROLN]],vlookup_table[],7,FALSE)</f>
        <v>10</v>
      </c>
      <c r="R3684">
        <f t="shared" si="171"/>
        <v>76</v>
      </c>
      <c r="S36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84" t="str">
        <f>IF(Table58[[#This Row],[GENDER]]="M","Hombre","Mujer")</f>
        <v>Mujer</v>
      </c>
      <c r="U3684" t="str">
        <f>_xlfn.CONCAT(Table58[[#This Row],[STATE]]," ", Table58[[#This Row],[DOMAIN]])</f>
        <v>AR T2</v>
      </c>
      <c r="V3684" s="2">
        <f t="shared" ca="1" si="172"/>
        <v>45915</v>
      </c>
      <c r="W3684" s="3">
        <f t="shared" ca="1" si="173"/>
        <v>45915.408431249998</v>
      </c>
      <c r="X3684">
        <f>ROUND(Table58[[#This Row],[AVGGIFT]],1)</f>
        <v>5.6</v>
      </c>
    </row>
    <row r="3685" spans="1:24" x14ac:dyDescent="0.35">
      <c r="A3685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  <c r="N3685">
        <f>VLOOKUP(Table58[[#This Row],[CONTROLN]],vlookup_table[],2,FALSE)</f>
        <v>28</v>
      </c>
      <c r="O3685">
        <f>VLOOKUP(Table58[[#This Row],[CONTROLN]],vlookup_table[],4,FALSE)</f>
        <v>4801</v>
      </c>
      <c r="P3685" t="str">
        <f>VLOOKUP(Table58[[#This Row],[CONTROLN]],vlookup_table[],5,FALSE)</f>
        <v>U3</v>
      </c>
      <c r="Q3685">
        <f>VLOOKUP(Table58[[#This Row],[CONTROLN]],vlookup_table[],7,FALSE)</f>
        <v>10</v>
      </c>
      <c r="R3685">
        <f t="shared" si="171"/>
        <v>49</v>
      </c>
      <c r="S36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85" t="str">
        <f>IF(Table58[[#This Row],[GENDER]]="M","Hombre","Mujer")</f>
        <v>Mujer</v>
      </c>
      <c r="U3685" t="str">
        <f>_xlfn.CONCAT(Table58[[#This Row],[STATE]]," ", Table58[[#This Row],[DOMAIN]])</f>
        <v>CA U3</v>
      </c>
      <c r="V3685" s="2">
        <f t="shared" ca="1" si="172"/>
        <v>45915</v>
      </c>
      <c r="W3685" s="3">
        <f t="shared" ca="1" si="173"/>
        <v>45915.408431249998</v>
      </c>
      <c r="X3685">
        <f>ROUND(Table58[[#This Row],[AVGGIFT]],1)</f>
        <v>16.3</v>
      </c>
    </row>
    <row r="3686" spans="1:24" x14ac:dyDescent="0.35">
      <c r="A3686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  <c r="N3686">
        <f>VLOOKUP(Table58[[#This Row],[CONTROLN]],vlookup_table[],2,FALSE)</f>
        <v>2</v>
      </c>
      <c r="O3686">
        <f>VLOOKUP(Table58[[#This Row],[CONTROLN]],vlookup_table[],4,FALSE)</f>
        <v>3501</v>
      </c>
      <c r="P3686" t="str">
        <f>VLOOKUP(Table58[[#This Row],[CONTROLN]],vlookup_table[],5,FALSE)</f>
        <v/>
      </c>
      <c r="Q3686">
        <f>VLOOKUP(Table58[[#This Row],[CONTROLN]],vlookup_table[],7,FALSE)</f>
        <v>12</v>
      </c>
      <c r="R3686">
        <f t="shared" si="171"/>
        <v>62</v>
      </c>
      <c r="S368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686" t="str">
        <f>IF(Table58[[#This Row],[GENDER]]="M","Hombre","Mujer")</f>
        <v>Mujer</v>
      </c>
      <c r="U3686" t="str">
        <f>_xlfn.CONCAT(Table58[[#This Row],[STATE]]," ", Table58[[#This Row],[DOMAIN]])</f>
        <v xml:space="preserve">CA </v>
      </c>
      <c r="V3686" s="2">
        <f t="shared" ca="1" si="172"/>
        <v>45915</v>
      </c>
      <c r="W3686" s="3">
        <f t="shared" ca="1" si="173"/>
        <v>45915.408431249998</v>
      </c>
      <c r="X3686">
        <f>ROUND(Table58[[#This Row],[AVGGIFT]],1)</f>
        <v>8.3000000000000007</v>
      </c>
    </row>
    <row r="3687" spans="1:24" x14ac:dyDescent="0.35">
      <c r="A3687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  <c r="N3687">
        <f>VLOOKUP(Table58[[#This Row],[CONTROLN]],vlookup_table[],2,FALSE)</f>
        <v>0</v>
      </c>
      <c r="O3687">
        <f>VLOOKUP(Table58[[#This Row],[CONTROLN]],vlookup_table[],4,FALSE)</f>
        <v>4901</v>
      </c>
      <c r="P3687" t="str">
        <f>VLOOKUP(Table58[[#This Row],[CONTROLN]],vlookup_table[],5,FALSE)</f>
        <v>C2</v>
      </c>
      <c r="Q3687">
        <f>VLOOKUP(Table58[[#This Row],[CONTROLN]],vlookup_table[],7,FALSE)</f>
        <v>5</v>
      </c>
      <c r="R3687">
        <f t="shared" si="171"/>
        <v>48</v>
      </c>
      <c r="S36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87" t="str">
        <f>IF(Table58[[#This Row],[GENDER]]="M","Hombre","Mujer")</f>
        <v>Mujer</v>
      </c>
      <c r="U3687" t="str">
        <f>_xlfn.CONCAT(Table58[[#This Row],[STATE]]," ", Table58[[#This Row],[DOMAIN]])</f>
        <v>FL C2</v>
      </c>
      <c r="V3687" s="2">
        <f t="shared" ca="1" si="172"/>
        <v>45915</v>
      </c>
      <c r="W3687" s="3">
        <f t="shared" ca="1" si="173"/>
        <v>45915.408431249998</v>
      </c>
      <c r="X3687">
        <f>ROUND(Table58[[#This Row],[AVGGIFT]],1)</f>
        <v>4.9000000000000004</v>
      </c>
    </row>
    <row r="3688" spans="1:24" x14ac:dyDescent="0.35">
      <c r="A3688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  <c r="N3688">
        <f>VLOOKUP(Table58[[#This Row],[CONTROLN]],vlookup_table[],2,FALSE)</f>
        <v>0</v>
      </c>
      <c r="O3688">
        <f>VLOOKUP(Table58[[#This Row],[CONTROLN]],vlookup_table[],4,FALSE)</f>
        <v>5307</v>
      </c>
      <c r="P3688" t="str">
        <f>VLOOKUP(Table58[[#This Row],[CONTROLN]],vlookup_table[],5,FALSE)</f>
        <v>S1</v>
      </c>
      <c r="Q3688">
        <f>VLOOKUP(Table58[[#This Row],[CONTROLN]],vlookup_table[],7,FALSE)</f>
        <v>30</v>
      </c>
      <c r="R3688">
        <f t="shared" si="171"/>
        <v>43</v>
      </c>
      <c r="S36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88" t="str">
        <f>IF(Table58[[#This Row],[GENDER]]="M","Hombre","Mujer")</f>
        <v>Mujer</v>
      </c>
      <c r="U3688" t="str">
        <f>_xlfn.CONCAT(Table58[[#This Row],[STATE]]," ", Table58[[#This Row],[DOMAIN]])</f>
        <v>TN S1</v>
      </c>
      <c r="V3688" s="2">
        <f t="shared" ca="1" si="172"/>
        <v>45915</v>
      </c>
      <c r="W3688" s="3">
        <f t="shared" ca="1" si="173"/>
        <v>45915.408431249998</v>
      </c>
      <c r="X3688">
        <f>ROUND(Table58[[#This Row],[AVGGIFT]],1)</f>
        <v>15.8</v>
      </c>
    </row>
    <row r="3689" spans="1:24" x14ac:dyDescent="0.35">
      <c r="A3689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  <c r="N3689">
        <f>VLOOKUP(Table58[[#This Row],[CONTROLN]],vlookup_table[],2,FALSE)</f>
        <v>28</v>
      </c>
      <c r="O3689">
        <f>VLOOKUP(Table58[[#This Row],[CONTROLN]],vlookup_table[],4,FALSE)</f>
        <v>5201</v>
      </c>
      <c r="P3689" t="str">
        <f>VLOOKUP(Table58[[#This Row],[CONTROLN]],vlookup_table[],5,FALSE)</f>
        <v>C1</v>
      </c>
      <c r="Q3689">
        <f>VLOOKUP(Table58[[#This Row],[CONTROLN]],vlookup_table[],7,FALSE)</f>
        <v>10</v>
      </c>
      <c r="R3689">
        <f t="shared" si="171"/>
        <v>45</v>
      </c>
      <c r="S36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689" t="str">
        <f>IF(Table58[[#This Row],[GENDER]]="M","Hombre","Mujer")</f>
        <v>Mujer</v>
      </c>
      <c r="U3689" t="str">
        <f>_xlfn.CONCAT(Table58[[#This Row],[STATE]]," ", Table58[[#This Row],[DOMAIN]])</f>
        <v>IL C1</v>
      </c>
      <c r="V3689" s="2">
        <f t="shared" ca="1" si="172"/>
        <v>45915</v>
      </c>
      <c r="W3689" s="3">
        <f t="shared" ca="1" si="173"/>
        <v>45915.408431249998</v>
      </c>
      <c r="X3689">
        <f>ROUND(Table58[[#This Row],[AVGGIFT]],1)</f>
        <v>25</v>
      </c>
    </row>
    <row r="3690" spans="1:24" x14ac:dyDescent="0.35">
      <c r="A3690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  <c r="N3690">
        <f>VLOOKUP(Table58[[#This Row],[CONTROLN]],vlookup_table[],2,FALSE)</f>
        <v>28</v>
      </c>
      <c r="O3690">
        <f>VLOOKUP(Table58[[#This Row],[CONTROLN]],vlookup_table[],4,FALSE)</f>
        <v>0</v>
      </c>
      <c r="P3690" t="str">
        <f>VLOOKUP(Table58[[#This Row],[CONTROLN]],vlookup_table[],5,FALSE)</f>
        <v>S1</v>
      </c>
      <c r="Q3690">
        <f>VLOOKUP(Table58[[#This Row],[CONTROLN]],vlookup_table[],7,FALSE)</f>
        <v>101</v>
      </c>
      <c r="R3690" t="str">
        <f t="shared" si="171"/>
        <v/>
      </c>
      <c r="S36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90" t="str">
        <f>IF(Table58[[#This Row],[GENDER]]="M","Hombre","Mujer")</f>
        <v>Mujer</v>
      </c>
      <c r="U3690" t="str">
        <f>_xlfn.CONCAT(Table58[[#This Row],[STATE]]," ", Table58[[#This Row],[DOMAIN]])</f>
        <v>CA S1</v>
      </c>
      <c r="V3690" s="2">
        <f t="shared" ca="1" si="172"/>
        <v>45915</v>
      </c>
      <c r="W3690" s="3">
        <f t="shared" ca="1" si="173"/>
        <v>45915.408431249998</v>
      </c>
      <c r="X3690">
        <f>ROUND(Table58[[#This Row],[AVGGIFT]],1)</f>
        <v>53.9</v>
      </c>
    </row>
    <row r="3691" spans="1:24" x14ac:dyDescent="0.35">
      <c r="A369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  <c r="N3691">
        <f>VLOOKUP(Table58[[#This Row],[CONTROLN]],vlookup_table[],2,FALSE)</f>
        <v>0</v>
      </c>
      <c r="O3691">
        <f>VLOOKUP(Table58[[#This Row],[CONTROLN]],vlookup_table[],4,FALSE)</f>
        <v>6201</v>
      </c>
      <c r="P3691" t="str">
        <f>VLOOKUP(Table58[[#This Row],[CONTROLN]],vlookup_table[],5,FALSE)</f>
        <v>S1</v>
      </c>
      <c r="Q3691">
        <f>VLOOKUP(Table58[[#This Row],[CONTROLN]],vlookup_table[],7,FALSE)</f>
        <v>15</v>
      </c>
      <c r="R3691">
        <f t="shared" si="171"/>
        <v>35</v>
      </c>
      <c r="S36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691" t="str">
        <f>IF(Table58[[#This Row],[GENDER]]="M","Hombre","Mujer")</f>
        <v>Hombre</v>
      </c>
      <c r="U3691" t="str">
        <f>_xlfn.CONCAT(Table58[[#This Row],[STATE]]," ", Table58[[#This Row],[DOMAIN]])</f>
        <v>CA S1</v>
      </c>
      <c r="V3691" s="2">
        <f t="shared" ca="1" si="172"/>
        <v>45915</v>
      </c>
      <c r="W3691" s="3">
        <f t="shared" ca="1" si="173"/>
        <v>45915.408431249998</v>
      </c>
      <c r="X3691">
        <f>ROUND(Table58[[#This Row],[AVGGIFT]],1)</f>
        <v>10</v>
      </c>
    </row>
    <row r="3692" spans="1:24" x14ac:dyDescent="0.35">
      <c r="A3692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  <c r="N3692">
        <f>VLOOKUP(Table58[[#This Row],[CONTROLN]],vlookup_table[],2,FALSE)</f>
        <v>1</v>
      </c>
      <c r="O3692">
        <f>VLOOKUP(Table58[[#This Row],[CONTROLN]],vlookup_table[],4,FALSE)</f>
        <v>2601</v>
      </c>
      <c r="P3692" t="str">
        <f>VLOOKUP(Table58[[#This Row],[CONTROLN]],vlookup_table[],5,FALSE)</f>
        <v>R2</v>
      </c>
      <c r="Q3692">
        <f>VLOOKUP(Table58[[#This Row],[CONTROLN]],vlookup_table[],7,FALSE)</f>
        <v>12</v>
      </c>
      <c r="R3692">
        <f t="shared" si="171"/>
        <v>71</v>
      </c>
      <c r="S36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92" t="str">
        <f>IF(Table58[[#This Row],[GENDER]]="M","Hombre","Mujer")</f>
        <v>Hombre</v>
      </c>
      <c r="U3692" t="str">
        <f>_xlfn.CONCAT(Table58[[#This Row],[STATE]]," ", Table58[[#This Row],[DOMAIN]])</f>
        <v>NC R2</v>
      </c>
      <c r="V3692" s="2">
        <f t="shared" ca="1" si="172"/>
        <v>45915</v>
      </c>
      <c r="W3692" s="3">
        <f t="shared" ca="1" si="173"/>
        <v>45915.408431249998</v>
      </c>
      <c r="X3692">
        <f>ROUND(Table58[[#This Row],[AVGGIFT]],1)</f>
        <v>12</v>
      </c>
    </row>
    <row r="3693" spans="1:24" x14ac:dyDescent="0.35">
      <c r="A3693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  <c r="N3693">
        <f>VLOOKUP(Table58[[#This Row],[CONTROLN]],vlookup_table[],2,FALSE)</f>
        <v>28</v>
      </c>
      <c r="O3693">
        <f>VLOOKUP(Table58[[#This Row],[CONTROLN]],vlookup_table[],4,FALSE)</f>
        <v>3001</v>
      </c>
      <c r="P3693" t="str">
        <f>VLOOKUP(Table58[[#This Row],[CONTROLN]],vlookup_table[],5,FALSE)</f>
        <v>U2</v>
      </c>
      <c r="Q3693">
        <f>VLOOKUP(Table58[[#This Row],[CONTROLN]],vlookup_table[],7,FALSE)</f>
        <v>17</v>
      </c>
      <c r="R3693">
        <f t="shared" si="171"/>
        <v>67</v>
      </c>
      <c r="S36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93" t="str">
        <f>IF(Table58[[#This Row],[GENDER]]="M","Hombre","Mujer")</f>
        <v>Mujer</v>
      </c>
      <c r="U3693" t="str">
        <f>_xlfn.CONCAT(Table58[[#This Row],[STATE]]," ", Table58[[#This Row],[DOMAIN]])</f>
        <v>CA U2</v>
      </c>
      <c r="V3693" s="2">
        <f t="shared" ca="1" si="172"/>
        <v>45915</v>
      </c>
      <c r="W3693" s="3">
        <f t="shared" ca="1" si="173"/>
        <v>45915.408431249998</v>
      </c>
      <c r="X3693">
        <f>ROUND(Table58[[#This Row],[AVGGIFT]],1)</f>
        <v>11.4</v>
      </c>
    </row>
    <row r="3694" spans="1:24" x14ac:dyDescent="0.35">
      <c r="A3694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  <c r="N3694">
        <f>VLOOKUP(Table58[[#This Row],[CONTROLN]],vlookup_table[],2,FALSE)</f>
        <v>2</v>
      </c>
      <c r="O3694">
        <f>VLOOKUP(Table58[[#This Row],[CONTROLN]],vlookup_table[],4,FALSE)</f>
        <v>2001</v>
      </c>
      <c r="P3694" t="str">
        <f>VLOOKUP(Table58[[#This Row],[CONTROLN]],vlookup_table[],5,FALSE)</f>
        <v>T2</v>
      </c>
      <c r="Q3694">
        <f>VLOOKUP(Table58[[#This Row],[CONTROLN]],vlookup_table[],7,FALSE)</f>
        <v>5</v>
      </c>
      <c r="R3694">
        <f t="shared" si="171"/>
        <v>77</v>
      </c>
      <c r="S36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94" t="str">
        <f>IF(Table58[[#This Row],[GENDER]]="M","Hombre","Mujer")</f>
        <v>Mujer</v>
      </c>
      <c r="U3694" t="str">
        <f>_xlfn.CONCAT(Table58[[#This Row],[STATE]]," ", Table58[[#This Row],[DOMAIN]])</f>
        <v>IL T2</v>
      </c>
      <c r="V3694" s="2">
        <f t="shared" ca="1" si="172"/>
        <v>45915</v>
      </c>
      <c r="W3694" s="3">
        <f t="shared" ca="1" si="173"/>
        <v>45915.408431249998</v>
      </c>
      <c r="X3694">
        <f>ROUND(Table58[[#This Row],[AVGGIFT]],1)</f>
        <v>3.4</v>
      </c>
    </row>
    <row r="3695" spans="1:24" x14ac:dyDescent="0.35">
      <c r="A3695">
        <v>184492</v>
      </c>
      <c r="B3695" t="s">
        <v>41</v>
      </c>
      <c r="C3695" t="s">
        <v>109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  <c r="N3695">
        <f>VLOOKUP(Table58[[#This Row],[CONTROLN]],vlookup_table[],2,FALSE)</f>
        <v>0</v>
      </c>
      <c r="O3695">
        <f>VLOOKUP(Table58[[#This Row],[CONTROLN]],vlookup_table[],4,FALSE)</f>
        <v>2801</v>
      </c>
      <c r="P3695" t="str">
        <f>VLOOKUP(Table58[[#This Row],[CONTROLN]],vlookup_table[],5,FALSE)</f>
        <v>T1</v>
      </c>
      <c r="Q3695">
        <f>VLOOKUP(Table58[[#This Row],[CONTROLN]],vlookup_table[],7,FALSE)</f>
        <v>9</v>
      </c>
      <c r="R3695">
        <f t="shared" si="171"/>
        <v>69</v>
      </c>
      <c r="S36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95" t="str">
        <f>IF(Table58[[#This Row],[GENDER]]="M","Hombre","Mujer")</f>
        <v>Mujer</v>
      </c>
      <c r="U3695" t="str">
        <f>_xlfn.CONCAT(Table58[[#This Row],[STATE]]," ", Table58[[#This Row],[DOMAIN]])</f>
        <v>WA T1</v>
      </c>
      <c r="V3695" s="2">
        <f t="shared" ca="1" si="172"/>
        <v>45915</v>
      </c>
      <c r="W3695" s="3">
        <f t="shared" ca="1" si="173"/>
        <v>45915.408431249998</v>
      </c>
      <c r="X3695">
        <f>ROUND(Table58[[#This Row],[AVGGIFT]],1)</f>
        <v>8.6</v>
      </c>
    </row>
    <row r="3696" spans="1:24" x14ac:dyDescent="0.35">
      <c r="A3696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  <c r="N3696">
        <f>VLOOKUP(Table58[[#This Row],[CONTROLN]],vlookup_table[],2,FALSE)</f>
        <v>0</v>
      </c>
      <c r="O3696">
        <f>VLOOKUP(Table58[[#This Row],[CONTROLN]],vlookup_table[],4,FALSE)</f>
        <v>0</v>
      </c>
      <c r="P3696" t="str">
        <f>VLOOKUP(Table58[[#This Row],[CONTROLN]],vlookup_table[],5,FALSE)</f>
        <v>T1</v>
      </c>
      <c r="Q3696">
        <f>VLOOKUP(Table58[[#This Row],[CONTROLN]],vlookup_table[],7,FALSE)</f>
        <v>20</v>
      </c>
      <c r="R3696" t="str">
        <f t="shared" si="171"/>
        <v/>
      </c>
      <c r="S36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96" t="str">
        <f>IF(Table58[[#This Row],[GENDER]]="M","Hombre","Mujer")</f>
        <v>Mujer</v>
      </c>
      <c r="U3696" t="str">
        <f>_xlfn.CONCAT(Table58[[#This Row],[STATE]]," ", Table58[[#This Row],[DOMAIN]])</f>
        <v>TX T1</v>
      </c>
      <c r="V3696" s="2">
        <f t="shared" ca="1" si="172"/>
        <v>45915</v>
      </c>
      <c r="W3696" s="3">
        <f t="shared" ca="1" si="173"/>
        <v>45915.408431249998</v>
      </c>
      <c r="X3696">
        <f>ROUND(Table58[[#This Row],[AVGGIFT]],1)</f>
        <v>9.1</v>
      </c>
    </row>
    <row r="3697" spans="1:24" x14ac:dyDescent="0.35">
      <c r="A3697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  <c r="N3697">
        <f>VLOOKUP(Table58[[#This Row],[CONTROLN]],vlookup_table[],2,FALSE)</f>
        <v>0</v>
      </c>
      <c r="O3697">
        <f>VLOOKUP(Table58[[#This Row],[CONTROLN]],vlookup_table[],4,FALSE)</f>
        <v>4401</v>
      </c>
      <c r="P3697" t="str">
        <f>VLOOKUP(Table58[[#This Row],[CONTROLN]],vlookup_table[],5,FALSE)</f>
        <v>U1</v>
      </c>
      <c r="Q3697">
        <f>VLOOKUP(Table58[[#This Row],[CONTROLN]],vlookup_table[],7,FALSE)</f>
        <v>20</v>
      </c>
      <c r="R3697">
        <f t="shared" si="171"/>
        <v>53</v>
      </c>
      <c r="S36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697" t="str">
        <f>IF(Table58[[#This Row],[GENDER]]="M","Hombre","Mujer")</f>
        <v>Mujer</v>
      </c>
      <c r="U3697" t="str">
        <f>_xlfn.CONCAT(Table58[[#This Row],[STATE]]," ", Table58[[#This Row],[DOMAIN]])</f>
        <v>CA U1</v>
      </c>
      <c r="V3697" s="2">
        <f t="shared" ca="1" si="172"/>
        <v>45915</v>
      </c>
      <c r="W3697" s="3">
        <f t="shared" ca="1" si="173"/>
        <v>45915.408431249998</v>
      </c>
      <c r="X3697">
        <f>ROUND(Table58[[#This Row],[AVGGIFT]],1)</f>
        <v>15.8</v>
      </c>
    </row>
    <row r="3698" spans="1:24" x14ac:dyDescent="0.35">
      <c r="A3698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  <c r="N3698">
        <f>VLOOKUP(Table58[[#This Row],[CONTROLN]],vlookup_table[],2,FALSE)</f>
        <v>0</v>
      </c>
      <c r="O3698">
        <f>VLOOKUP(Table58[[#This Row],[CONTROLN]],vlookup_table[],4,FALSE)</f>
        <v>0</v>
      </c>
      <c r="P3698" t="str">
        <f>VLOOKUP(Table58[[#This Row],[CONTROLN]],vlookup_table[],5,FALSE)</f>
        <v>T2</v>
      </c>
      <c r="Q3698">
        <f>VLOOKUP(Table58[[#This Row],[CONTROLN]],vlookup_table[],7,FALSE)</f>
        <v>25</v>
      </c>
      <c r="R3698" t="str">
        <f t="shared" si="171"/>
        <v/>
      </c>
      <c r="S36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698" t="str">
        <f>IF(Table58[[#This Row],[GENDER]]="M","Hombre","Mujer")</f>
        <v>Mujer</v>
      </c>
      <c r="U3698" t="str">
        <f>_xlfn.CONCAT(Table58[[#This Row],[STATE]]," ", Table58[[#This Row],[DOMAIN]])</f>
        <v>MO T2</v>
      </c>
      <c r="V3698" s="2">
        <f t="shared" ca="1" si="172"/>
        <v>45915</v>
      </c>
      <c r="W3698" s="3">
        <f t="shared" ca="1" si="173"/>
        <v>45915.408431249998</v>
      </c>
      <c r="X3698">
        <f>ROUND(Table58[[#This Row],[AVGGIFT]],1)</f>
        <v>20</v>
      </c>
    </row>
    <row r="3699" spans="1:24" x14ac:dyDescent="0.35">
      <c r="A3699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  <c r="N3699">
        <f>VLOOKUP(Table58[[#This Row],[CONTROLN]],vlookup_table[],2,FALSE)</f>
        <v>0</v>
      </c>
      <c r="O3699">
        <f>VLOOKUP(Table58[[#This Row],[CONTROLN]],vlookup_table[],4,FALSE)</f>
        <v>1107</v>
      </c>
      <c r="P3699" t="str">
        <f>VLOOKUP(Table58[[#This Row],[CONTROLN]],vlookup_table[],5,FALSE)</f>
        <v>R2</v>
      </c>
      <c r="Q3699">
        <f>VLOOKUP(Table58[[#This Row],[CONTROLN]],vlookup_table[],7,FALSE)</f>
        <v>10</v>
      </c>
      <c r="R3699">
        <f t="shared" si="171"/>
        <v>85</v>
      </c>
      <c r="S36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699" t="str">
        <f>IF(Table58[[#This Row],[GENDER]]="M","Hombre","Mujer")</f>
        <v>Hombre</v>
      </c>
      <c r="U3699" t="str">
        <f>_xlfn.CONCAT(Table58[[#This Row],[STATE]]," ", Table58[[#This Row],[DOMAIN]])</f>
        <v>IA R2</v>
      </c>
      <c r="V3699" s="2">
        <f t="shared" ca="1" si="172"/>
        <v>45915</v>
      </c>
      <c r="W3699" s="3">
        <f t="shared" ca="1" si="173"/>
        <v>45915.408431249998</v>
      </c>
      <c r="X3699">
        <f>ROUND(Table58[[#This Row],[AVGGIFT]],1)</f>
        <v>4</v>
      </c>
    </row>
    <row r="3700" spans="1:24" x14ac:dyDescent="0.35">
      <c r="A3700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  <c r="N3700">
        <f>VLOOKUP(Table58[[#This Row],[CONTROLN]],vlookup_table[],2,FALSE)</f>
        <v>0</v>
      </c>
      <c r="O3700">
        <f>VLOOKUP(Table58[[#This Row],[CONTROLN]],vlookup_table[],4,FALSE)</f>
        <v>4711</v>
      </c>
      <c r="P3700" t="str">
        <f>VLOOKUP(Table58[[#This Row],[CONTROLN]],vlookup_table[],5,FALSE)</f>
        <v>S1</v>
      </c>
      <c r="Q3700">
        <f>VLOOKUP(Table58[[#This Row],[CONTROLN]],vlookup_table[],7,FALSE)</f>
        <v>23</v>
      </c>
      <c r="R3700">
        <f t="shared" si="171"/>
        <v>49</v>
      </c>
      <c r="S37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00" t="str">
        <f>IF(Table58[[#This Row],[GENDER]]="M","Hombre","Mujer")</f>
        <v>Mujer</v>
      </c>
      <c r="U3700" t="str">
        <f>_xlfn.CONCAT(Table58[[#This Row],[STATE]]," ", Table58[[#This Row],[DOMAIN]])</f>
        <v>IL S1</v>
      </c>
      <c r="V3700" s="2">
        <f t="shared" ca="1" si="172"/>
        <v>45915</v>
      </c>
      <c r="W3700" s="3">
        <f t="shared" ca="1" si="173"/>
        <v>45915.408431249998</v>
      </c>
      <c r="X3700">
        <f>ROUND(Table58[[#This Row],[AVGGIFT]],1)</f>
        <v>14.4</v>
      </c>
    </row>
    <row r="3701" spans="1:24" x14ac:dyDescent="0.35">
      <c r="A3701">
        <v>80310</v>
      </c>
      <c r="B3701" t="s">
        <v>36</v>
      </c>
      <c r="C3701" t="s">
        <v>14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  <c r="N3701">
        <f>VLOOKUP(Table58[[#This Row],[CONTROLN]],vlookup_table[],2,FALSE)</f>
        <v>1</v>
      </c>
      <c r="O3701">
        <f>VLOOKUP(Table58[[#This Row],[CONTROLN]],vlookup_table[],4,FALSE)</f>
        <v>4401</v>
      </c>
      <c r="P3701" t="str">
        <f>VLOOKUP(Table58[[#This Row],[CONTROLN]],vlookup_table[],5,FALSE)</f>
        <v>C2</v>
      </c>
      <c r="Q3701">
        <f>VLOOKUP(Table58[[#This Row],[CONTROLN]],vlookup_table[],7,FALSE)</f>
        <v>20</v>
      </c>
      <c r="R3701">
        <f t="shared" si="171"/>
        <v>53</v>
      </c>
      <c r="S37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01" t="str">
        <f>IF(Table58[[#This Row],[GENDER]]="M","Hombre","Mujer")</f>
        <v>Hombre</v>
      </c>
      <c r="U3701" t="str">
        <f>_xlfn.CONCAT(Table58[[#This Row],[STATE]]," ", Table58[[#This Row],[DOMAIN]])</f>
        <v>WI C2</v>
      </c>
      <c r="V3701" s="2">
        <f t="shared" ca="1" si="172"/>
        <v>45915</v>
      </c>
      <c r="W3701" s="3">
        <f t="shared" ca="1" si="173"/>
        <v>45915.408431249998</v>
      </c>
      <c r="X3701">
        <f>ROUND(Table58[[#This Row],[AVGGIFT]],1)</f>
        <v>14</v>
      </c>
    </row>
    <row r="3702" spans="1:24" x14ac:dyDescent="0.35">
      <c r="A3702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  <c r="N3702">
        <f>VLOOKUP(Table58[[#This Row],[CONTROLN]],vlookup_table[],2,FALSE)</f>
        <v>28</v>
      </c>
      <c r="O3702">
        <f>VLOOKUP(Table58[[#This Row],[CONTROLN]],vlookup_table[],4,FALSE)</f>
        <v>6112</v>
      </c>
      <c r="P3702" t="str">
        <f>VLOOKUP(Table58[[#This Row],[CONTROLN]],vlookup_table[],5,FALSE)</f>
        <v>U3</v>
      </c>
      <c r="Q3702">
        <f>VLOOKUP(Table58[[#This Row],[CONTROLN]],vlookup_table[],7,FALSE)</f>
        <v>10</v>
      </c>
      <c r="R3702">
        <f t="shared" si="171"/>
        <v>35</v>
      </c>
      <c r="S37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02" t="str">
        <f>IF(Table58[[#This Row],[GENDER]]="M","Hombre","Mujer")</f>
        <v>Mujer</v>
      </c>
      <c r="U3702" t="str">
        <f>_xlfn.CONCAT(Table58[[#This Row],[STATE]]," ", Table58[[#This Row],[DOMAIN]])</f>
        <v>MO U3</v>
      </c>
      <c r="V3702" s="2">
        <f t="shared" ca="1" si="172"/>
        <v>45915</v>
      </c>
      <c r="W3702" s="3">
        <f t="shared" ca="1" si="173"/>
        <v>45915.408431249998</v>
      </c>
      <c r="X3702">
        <f>ROUND(Table58[[#This Row],[AVGGIFT]],1)</f>
        <v>8.4</v>
      </c>
    </row>
    <row r="3703" spans="1:24" x14ac:dyDescent="0.35">
      <c r="A3703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  <c r="N3703">
        <f>VLOOKUP(Table58[[#This Row],[CONTROLN]],vlookup_table[],2,FALSE)</f>
        <v>2</v>
      </c>
      <c r="O3703">
        <f>VLOOKUP(Table58[[#This Row],[CONTROLN]],vlookup_table[],4,FALSE)</f>
        <v>0</v>
      </c>
      <c r="P3703" t="str">
        <f>VLOOKUP(Table58[[#This Row],[CONTROLN]],vlookup_table[],5,FALSE)</f>
        <v>T2</v>
      </c>
      <c r="Q3703">
        <f>VLOOKUP(Table58[[#This Row],[CONTROLN]],vlookup_table[],7,FALSE)</f>
        <v>20</v>
      </c>
      <c r="R3703" t="str">
        <f t="shared" si="171"/>
        <v/>
      </c>
      <c r="S37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03" t="str">
        <f>IF(Table58[[#This Row],[GENDER]]="M","Hombre","Mujer")</f>
        <v>Mujer</v>
      </c>
      <c r="U3703" t="str">
        <f>_xlfn.CONCAT(Table58[[#This Row],[STATE]]," ", Table58[[#This Row],[DOMAIN]])</f>
        <v>MS T2</v>
      </c>
      <c r="V3703" s="2">
        <f t="shared" ca="1" si="172"/>
        <v>45915</v>
      </c>
      <c r="W3703" s="3">
        <f t="shared" ca="1" si="173"/>
        <v>45915.408431249998</v>
      </c>
      <c r="X3703">
        <f>ROUND(Table58[[#This Row],[AVGGIFT]],1)</f>
        <v>20</v>
      </c>
    </row>
    <row r="3704" spans="1:24" x14ac:dyDescent="0.35">
      <c r="A3704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  <c r="N3704">
        <f>VLOOKUP(Table58[[#This Row],[CONTROLN]],vlookup_table[],2,FALSE)</f>
        <v>0</v>
      </c>
      <c r="O3704">
        <f>VLOOKUP(Table58[[#This Row],[CONTROLN]],vlookup_table[],4,FALSE)</f>
        <v>4811</v>
      </c>
      <c r="P3704" t="str">
        <f>VLOOKUP(Table58[[#This Row],[CONTROLN]],vlookup_table[],5,FALSE)</f>
        <v>T2</v>
      </c>
      <c r="Q3704">
        <f>VLOOKUP(Table58[[#This Row],[CONTROLN]],vlookup_table[],7,FALSE)</f>
        <v>15</v>
      </c>
      <c r="R3704">
        <f t="shared" si="171"/>
        <v>48</v>
      </c>
      <c r="S37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04" t="str">
        <f>IF(Table58[[#This Row],[GENDER]]="M","Hombre","Mujer")</f>
        <v>Mujer</v>
      </c>
      <c r="U3704" t="str">
        <f>_xlfn.CONCAT(Table58[[#This Row],[STATE]]," ", Table58[[#This Row],[DOMAIN]])</f>
        <v>KS T2</v>
      </c>
      <c r="V3704" s="2">
        <f t="shared" ca="1" si="172"/>
        <v>45915</v>
      </c>
      <c r="W3704" s="3">
        <f t="shared" ca="1" si="173"/>
        <v>45915.408431249998</v>
      </c>
      <c r="X3704">
        <f>ROUND(Table58[[#This Row],[AVGGIFT]],1)</f>
        <v>9.1</v>
      </c>
    </row>
    <row r="3705" spans="1:24" x14ac:dyDescent="0.35">
      <c r="A3705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  <c r="N3705">
        <f>VLOOKUP(Table58[[#This Row],[CONTROLN]],vlookup_table[],2,FALSE)</f>
        <v>1</v>
      </c>
      <c r="O3705">
        <f>VLOOKUP(Table58[[#This Row],[CONTROLN]],vlookup_table[],4,FALSE)</f>
        <v>2306</v>
      </c>
      <c r="P3705" t="str">
        <f>VLOOKUP(Table58[[#This Row],[CONTROLN]],vlookup_table[],5,FALSE)</f>
        <v>T1</v>
      </c>
      <c r="Q3705">
        <f>VLOOKUP(Table58[[#This Row],[CONTROLN]],vlookup_table[],7,FALSE)</f>
        <v>20</v>
      </c>
      <c r="R3705">
        <f t="shared" si="171"/>
        <v>74</v>
      </c>
      <c r="S37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05" t="str">
        <f>IF(Table58[[#This Row],[GENDER]]="M","Hombre","Mujer")</f>
        <v>Hombre</v>
      </c>
      <c r="U3705" t="str">
        <f>_xlfn.CONCAT(Table58[[#This Row],[STATE]]," ", Table58[[#This Row],[DOMAIN]])</f>
        <v>MI T1</v>
      </c>
      <c r="V3705" s="2">
        <f t="shared" ca="1" si="172"/>
        <v>45915</v>
      </c>
      <c r="W3705" s="3">
        <f t="shared" ca="1" si="173"/>
        <v>45915.408431249998</v>
      </c>
      <c r="X3705">
        <f>ROUND(Table58[[#This Row],[AVGGIFT]],1)</f>
        <v>12.3</v>
      </c>
    </row>
    <row r="3706" spans="1:24" x14ac:dyDescent="0.35">
      <c r="A3706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  <c r="N3706">
        <f>VLOOKUP(Table58[[#This Row],[CONTROLN]],vlookup_table[],2,FALSE)</f>
        <v>0</v>
      </c>
      <c r="O3706">
        <f>VLOOKUP(Table58[[#This Row],[CONTROLN]],vlookup_table[],4,FALSE)</f>
        <v>4507</v>
      </c>
      <c r="P3706" t="str">
        <f>VLOOKUP(Table58[[#This Row],[CONTROLN]],vlookup_table[],5,FALSE)</f>
        <v>C1</v>
      </c>
      <c r="Q3706">
        <f>VLOOKUP(Table58[[#This Row],[CONTROLN]],vlookup_table[],7,FALSE)</f>
        <v>15</v>
      </c>
      <c r="R3706">
        <f t="shared" si="171"/>
        <v>51</v>
      </c>
      <c r="S37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06" t="str">
        <f>IF(Table58[[#This Row],[GENDER]]="M","Hombre","Mujer")</f>
        <v>Mujer</v>
      </c>
      <c r="U3706" t="str">
        <f>_xlfn.CONCAT(Table58[[#This Row],[STATE]]," ", Table58[[#This Row],[DOMAIN]])</f>
        <v>CA C1</v>
      </c>
      <c r="V3706" s="2">
        <f t="shared" ca="1" si="172"/>
        <v>45915</v>
      </c>
      <c r="W3706" s="3">
        <f t="shared" ca="1" si="173"/>
        <v>45915.408431249998</v>
      </c>
      <c r="X3706">
        <f>ROUND(Table58[[#This Row],[AVGGIFT]],1)</f>
        <v>15.6</v>
      </c>
    </row>
    <row r="3707" spans="1:24" x14ac:dyDescent="0.35">
      <c r="A3707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  <c r="N3707">
        <f>VLOOKUP(Table58[[#This Row],[CONTROLN]],vlookup_table[],2,FALSE)</f>
        <v>1</v>
      </c>
      <c r="O3707">
        <f>VLOOKUP(Table58[[#This Row],[CONTROLN]],vlookup_table[],4,FALSE)</f>
        <v>6210</v>
      </c>
      <c r="P3707" t="str">
        <f>VLOOKUP(Table58[[#This Row],[CONTROLN]],vlookup_table[],5,FALSE)</f>
        <v/>
      </c>
      <c r="Q3707">
        <f>VLOOKUP(Table58[[#This Row],[CONTROLN]],vlookup_table[],7,FALSE)</f>
        <v>10</v>
      </c>
      <c r="R3707">
        <f t="shared" si="171"/>
        <v>34</v>
      </c>
      <c r="S3707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707" t="str">
        <f>IF(Table58[[#This Row],[GENDER]]="M","Hombre","Mujer")</f>
        <v>Hombre</v>
      </c>
      <c r="U3707" t="str">
        <f>_xlfn.CONCAT(Table58[[#This Row],[STATE]]," ", Table58[[#This Row],[DOMAIN]])</f>
        <v xml:space="preserve">TX </v>
      </c>
      <c r="V3707" s="2">
        <f t="shared" ca="1" si="172"/>
        <v>45915</v>
      </c>
      <c r="W3707" s="3">
        <f t="shared" ca="1" si="173"/>
        <v>45915.408431249998</v>
      </c>
      <c r="X3707">
        <f>ROUND(Table58[[#This Row],[AVGGIFT]],1)</f>
        <v>6.6</v>
      </c>
    </row>
    <row r="3708" spans="1:24" x14ac:dyDescent="0.35">
      <c r="A3708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  <c r="N3708">
        <f>VLOOKUP(Table58[[#This Row],[CONTROLN]],vlookup_table[],2,FALSE)</f>
        <v>0</v>
      </c>
      <c r="O3708">
        <f>VLOOKUP(Table58[[#This Row],[CONTROLN]],vlookup_table[],4,FALSE)</f>
        <v>5201</v>
      </c>
      <c r="P3708" t="str">
        <f>VLOOKUP(Table58[[#This Row],[CONTROLN]],vlookup_table[],5,FALSE)</f>
        <v>U2</v>
      </c>
      <c r="Q3708">
        <f>VLOOKUP(Table58[[#This Row],[CONTROLN]],vlookup_table[],7,FALSE)</f>
        <v>20</v>
      </c>
      <c r="R3708">
        <f t="shared" si="171"/>
        <v>45</v>
      </c>
      <c r="S37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08" t="str">
        <f>IF(Table58[[#This Row],[GENDER]]="M","Hombre","Mujer")</f>
        <v>Mujer</v>
      </c>
      <c r="U3708" t="str">
        <f>_xlfn.CONCAT(Table58[[#This Row],[STATE]]," ", Table58[[#This Row],[DOMAIN]])</f>
        <v>CA U2</v>
      </c>
      <c r="V3708" s="2">
        <f t="shared" ca="1" si="172"/>
        <v>45915</v>
      </c>
      <c r="W3708" s="3">
        <f t="shared" ca="1" si="173"/>
        <v>45915.408431249998</v>
      </c>
      <c r="X3708">
        <f>ROUND(Table58[[#This Row],[AVGGIFT]],1)</f>
        <v>15</v>
      </c>
    </row>
    <row r="3709" spans="1:24" x14ac:dyDescent="0.35">
      <c r="A3709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  <c r="N3709">
        <f>VLOOKUP(Table58[[#This Row],[CONTROLN]],vlookup_table[],2,FALSE)</f>
        <v>0</v>
      </c>
      <c r="O3709">
        <f>VLOOKUP(Table58[[#This Row],[CONTROLN]],vlookup_table[],4,FALSE)</f>
        <v>2307</v>
      </c>
      <c r="P3709" t="str">
        <f>VLOOKUP(Table58[[#This Row],[CONTROLN]],vlookup_table[],5,FALSE)</f>
        <v>T2</v>
      </c>
      <c r="Q3709">
        <f>VLOOKUP(Table58[[#This Row],[CONTROLN]],vlookup_table[],7,FALSE)</f>
        <v>20</v>
      </c>
      <c r="R3709">
        <f t="shared" si="171"/>
        <v>73</v>
      </c>
      <c r="S37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09" t="str">
        <f>IF(Table58[[#This Row],[GENDER]]="M","Hombre","Mujer")</f>
        <v>Mujer</v>
      </c>
      <c r="U3709" t="str">
        <f>_xlfn.CONCAT(Table58[[#This Row],[STATE]]," ", Table58[[#This Row],[DOMAIN]])</f>
        <v>SC T2</v>
      </c>
      <c r="V3709" s="2">
        <f t="shared" ca="1" si="172"/>
        <v>45915</v>
      </c>
      <c r="W3709" s="3">
        <f t="shared" ca="1" si="173"/>
        <v>45915.408431249998</v>
      </c>
      <c r="X3709">
        <f>ROUND(Table58[[#This Row],[AVGGIFT]],1)</f>
        <v>12.4</v>
      </c>
    </row>
    <row r="3710" spans="1:24" x14ac:dyDescent="0.35">
      <c r="A3710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  <c r="N3710">
        <f>VLOOKUP(Table58[[#This Row],[CONTROLN]],vlookup_table[],2,FALSE)</f>
        <v>2</v>
      </c>
      <c r="O3710">
        <f>VLOOKUP(Table58[[#This Row],[CONTROLN]],vlookup_table[],4,FALSE)</f>
        <v>1707</v>
      </c>
      <c r="P3710" t="str">
        <f>VLOOKUP(Table58[[#This Row],[CONTROLN]],vlookup_table[],5,FALSE)</f>
        <v>S1</v>
      </c>
      <c r="Q3710">
        <f>VLOOKUP(Table58[[#This Row],[CONTROLN]],vlookup_table[],7,FALSE)</f>
        <v>15</v>
      </c>
      <c r="R3710">
        <f t="shared" si="171"/>
        <v>79</v>
      </c>
      <c r="S37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10" t="str">
        <f>IF(Table58[[#This Row],[GENDER]]="M","Hombre","Mujer")</f>
        <v>Hombre</v>
      </c>
      <c r="U3710" t="str">
        <f>_xlfn.CONCAT(Table58[[#This Row],[STATE]]," ", Table58[[#This Row],[DOMAIN]])</f>
        <v>CA S1</v>
      </c>
      <c r="V3710" s="2">
        <f t="shared" ca="1" si="172"/>
        <v>45915</v>
      </c>
      <c r="W3710" s="3">
        <f t="shared" ca="1" si="173"/>
        <v>45915.408431249998</v>
      </c>
      <c r="X3710">
        <f>ROUND(Table58[[#This Row],[AVGGIFT]],1)</f>
        <v>10</v>
      </c>
    </row>
    <row r="3711" spans="1:24" x14ac:dyDescent="0.35">
      <c r="A371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  <c r="N3711">
        <f>VLOOKUP(Table58[[#This Row],[CONTROLN]],vlookup_table[],2,FALSE)</f>
        <v>2</v>
      </c>
      <c r="O3711">
        <f>VLOOKUP(Table58[[#This Row],[CONTROLN]],vlookup_table[],4,FALSE)</f>
        <v>2312</v>
      </c>
      <c r="P3711" t="str">
        <f>VLOOKUP(Table58[[#This Row],[CONTROLN]],vlookup_table[],5,FALSE)</f>
        <v>T2</v>
      </c>
      <c r="Q3711">
        <f>VLOOKUP(Table58[[#This Row],[CONTROLN]],vlookup_table[],7,FALSE)</f>
        <v>25</v>
      </c>
      <c r="R3711">
        <f t="shared" si="171"/>
        <v>73</v>
      </c>
      <c r="S37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11" t="str">
        <f>IF(Table58[[#This Row],[GENDER]]="M","Hombre","Mujer")</f>
        <v>Mujer</v>
      </c>
      <c r="U3711" t="str">
        <f>_xlfn.CONCAT(Table58[[#This Row],[STATE]]," ", Table58[[#This Row],[DOMAIN]])</f>
        <v>MI T2</v>
      </c>
      <c r="V3711" s="2">
        <f t="shared" ca="1" si="172"/>
        <v>45915</v>
      </c>
      <c r="W3711" s="3">
        <f t="shared" ca="1" si="173"/>
        <v>45915.408431249998</v>
      </c>
      <c r="X3711">
        <f>ROUND(Table58[[#This Row],[AVGGIFT]],1)</f>
        <v>22.2</v>
      </c>
    </row>
    <row r="3712" spans="1:24" x14ac:dyDescent="0.35">
      <c r="A3712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  <c r="N3712">
        <f>VLOOKUP(Table58[[#This Row],[CONTROLN]],vlookup_table[],2,FALSE)</f>
        <v>28</v>
      </c>
      <c r="O3712">
        <f>VLOOKUP(Table58[[#This Row],[CONTROLN]],vlookup_table[],4,FALSE)</f>
        <v>5401</v>
      </c>
      <c r="P3712" t="str">
        <f>VLOOKUP(Table58[[#This Row],[CONTROLN]],vlookup_table[],5,FALSE)</f>
        <v>R2</v>
      </c>
      <c r="Q3712">
        <f>VLOOKUP(Table58[[#This Row],[CONTROLN]],vlookup_table[],7,FALSE)</f>
        <v>5</v>
      </c>
      <c r="R3712">
        <f t="shared" si="171"/>
        <v>43</v>
      </c>
      <c r="S37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12" t="str">
        <f>IF(Table58[[#This Row],[GENDER]]="M","Hombre","Mujer")</f>
        <v>Mujer</v>
      </c>
      <c r="U3712" t="str">
        <f>_xlfn.CONCAT(Table58[[#This Row],[STATE]]," ", Table58[[#This Row],[DOMAIN]])</f>
        <v>MN R2</v>
      </c>
      <c r="V3712" s="2">
        <f t="shared" ca="1" si="172"/>
        <v>45915</v>
      </c>
      <c r="W3712" s="3">
        <f t="shared" ca="1" si="173"/>
        <v>45915.408431249998</v>
      </c>
      <c r="X3712">
        <f>ROUND(Table58[[#This Row],[AVGGIFT]],1)</f>
        <v>15</v>
      </c>
    </row>
    <row r="3713" spans="1:24" x14ac:dyDescent="0.35">
      <c r="A3713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  <c r="N3713">
        <f>VLOOKUP(Table58[[#This Row],[CONTROLN]],vlookup_table[],2,FALSE)</f>
        <v>28</v>
      </c>
      <c r="O3713">
        <f>VLOOKUP(Table58[[#This Row],[CONTROLN]],vlookup_table[],4,FALSE)</f>
        <v>2801</v>
      </c>
      <c r="P3713" t="str">
        <f>VLOOKUP(Table58[[#This Row],[CONTROLN]],vlookup_table[],5,FALSE)</f>
        <v>C2</v>
      </c>
      <c r="Q3713">
        <f>VLOOKUP(Table58[[#This Row],[CONTROLN]],vlookup_table[],7,FALSE)</f>
        <v>8</v>
      </c>
      <c r="R3713">
        <f t="shared" si="171"/>
        <v>69</v>
      </c>
      <c r="S37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13" t="str">
        <f>IF(Table58[[#This Row],[GENDER]]="M","Hombre","Mujer")</f>
        <v>Mujer</v>
      </c>
      <c r="U3713" t="str">
        <f>_xlfn.CONCAT(Table58[[#This Row],[STATE]]," ", Table58[[#This Row],[DOMAIN]])</f>
        <v>NC C2</v>
      </c>
      <c r="V3713" s="2">
        <f t="shared" ca="1" si="172"/>
        <v>45915</v>
      </c>
      <c r="W3713" s="3">
        <f t="shared" ca="1" si="173"/>
        <v>45915.408431249998</v>
      </c>
      <c r="X3713">
        <f>ROUND(Table58[[#This Row],[AVGGIFT]],1)</f>
        <v>7.3</v>
      </c>
    </row>
    <row r="3714" spans="1:24" x14ac:dyDescent="0.35">
      <c r="A3714">
        <v>184237</v>
      </c>
      <c r="B3714" t="s">
        <v>41</v>
      </c>
      <c r="C3714" t="s">
        <v>14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  <c r="N3714">
        <f>VLOOKUP(Table58[[#This Row],[CONTROLN]],vlookup_table[],2,FALSE)</f>
        <v>0</v>
      </c>
      <c r="O3714">
        <f>VLOOKUP(Table58[[#This Row],[CONTROLN]],vlookup_table[],4,FALSE)</f>
        <v>6201</v>
      </c>
      <c r="P3714" t="str">
        <f>VLOOKUP(Table58[[#This Row],[CONTROLN]],vlookup_table[],5,FALSE)</f>
        <v>S1</v>
      </c>
      <c r="Q3714">
        <f>VLOOKUP(Table58[[#This Row],[CONTROLN]],vlookup_table[],7,FALSE)</f>
        <v>14</v>
      </c>
      <c r="R3714">
        <f t="shared" ref="R3714:R3777" si="174">IF(OR(O3714="",O3714=0),"",(1997-(1900+INT(O3714/100)))-IF(MOD(O3714,100)&gt;6,1,0))</f>
        <v>35</v>
      </c>
      <c r="S37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14" t="str">
        <f>IF(Table58[[#This Row],[GENDER]]="M","Hombre","Mujer")</f>
        <v>Hombre</v>
      </c>
      <c r="U3714" t="str">
        <f>_xlfn.CONCAT(Table58[[#This Row],[STATE]]," ", Table58[[#This Row],[DOMAIN]])</f>
        <v>WA S1</v>
      </c>
      <c r="V3714" s="2">
        <f t="shared" ref="V3714:V3777" ca="1" si="175">TODAY()</f>
        <v>45915</v>
      </c>
      <c r="W3714" s="3">
        <f t="shared" ref="W3714:W3777" ca="1" si="176">NOW()</f>
        <v>45915.408431249998</v>
      </c>
      <c r="X3714">
        <f>ROUND(Table58[[#This Row],[AVGGIFT]],1)</f>
        <v>8.1</v>
      </c>
    </row>
    <row r="3715" spans="1:24" x14ac:dyDescent="0.35">
      <c r="A3715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  <c r="N3715">
        <f>VLOOKUP(Table58[[#This Row],[CONTROLN]],vlookup_table[],2,FALSE)</f>
        <v>0</v>
      </c>
      <c r="O3715">
        <f>VLOOKUP(Table58[[#This Row],[CONTROLN]],vlookup_table[],4,FALSE)</f>
        <v>0</v>
      </c>
      <c r="P3715" t="str">
        <f>VLOOKUP(Table58[[#This Row],[CONTROLN]],vlookup_table[],5,FALSE)</f>
        <v>R2</v>
      </c>
      <c r="Q3715">
        <f>VLOOKUP(Table58[[#This Row],[CONTROLN]],vlookup_table[],7,FALSE)</f>
        <v>14</v>
      </c>
      <c r="R3715" t="str">
        <f t="shared" si="174"/>
        <v/>
      </c>
      <c r="S37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15" t="str">
        <f>IF(Table58[[#This Row],[GENDER]]="M","Hombre","Mujer")</f>
        <v>Mujer</v>
      </c>
      <c r="U3715" t="str">
        <f>_xlfn.CONCAT(Table58[[#This Row],[STATE]]," ", Table58[[#This Row],[DOMAIN]])</f>
        <v>CO R2</v>
      </c>
      <c r="V3715" s="2">
        <f t="shared" ca="1" si="175"/>
        <v>45915</v>
      </c>
      <c r="W3715" s="3">
        <f t="shared" ca="1" si="176"/>
        <v>45915.408431249998</v>
      </c>
      <c r="X3715">
        <f>ROUND(Table58[[#This Row],[AVGGIFT]],1)</f>
        <v>11.2</v>
      </c>
    </row>
    <row r="3716" spans="1:24" x14ac:dyDescent="0.35">
      <c r="A3716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  <c r="N3716">
        <f>VLOOKUP(Table58[[#This Row],[CONTROLN]],vlookup_table[],2,FALSE)</f>
        <v>1</v>
      </c>
      <c r="O3716">
        <f>VLOOKUP(Table58[[#This Row],[CONTROLN]],vlookup_table[],4,FALSE)</f>
        <v>2307</v>
      </c>
      <c r="P3716" t="str">
        <f>VLOOKUP(Table58[[#This Row],[CONTROLN]],vlookup_table[],5,FALSE)</f>
        <v>R2</v>
      </c>
      <c r="Q3716">
        <f>VLOOKUP(Table58[[#This Row],[CONTROLN]],vlookup_table[],7,FALSE)</f>
        <v>15</v>
      </c>
      <c r="R3716">
        <f t="shared" si="174"/>
        <v>73</v>
      </c>
      <c r="S37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16" t="str">
        <f>IF(Table58[[#This Row],[GENDER]]="M","Hombre","Mujer")</f>
        <v>Hombre</v>
      </c>
      <c r="U3716" t="str">
        <f>_xlfn.CONCAT(Table58[[#This Row],[STATE]]," ", Table58[[#This Row],[DOMAIN]])</f>
        <v>TX R2</v>
      </c>
      <c r="V3716" s="2">
        <f t="shared" ca="1" si="175"/>
        <v>45915</v>
      </c>
      <c r="W3716" s="3">
        <f t="shared" ca="1" si="176"/>
        <v>45915.408431249998</v>
      </c>
      <c r="X3716">
        <f>ROUND(Table58[[#This Row],[AVGGIFT]],1)</f>
        <v>8.1</v>
      </c>
    </row>
    <row r="3717" spans="1:24" x14ac:dyDescent="0.35">
      <c r="A3717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  <c r="N3717">
        <f>VLOOKUP(Table58[[#This Row],[CONTROLN]],vlookup_table[],2,FALSE)</f>
        <v>2</v>
      </c>
      <c r="O3717">
        <f>VLOOKUP(Table58[[#This Row],[CONTROLN]],vlookup_table[],4,FALSE)</f>
        <v>1501</v>
      </c>
      <c r="P3717" t="str">
        <f>VLOOKUP(Table58[[#This Row],[CONTROLN]],vlookup_table[],5,FALSE)</f>
        <v>R2</v>
      </c>
      <c r="Q3717">
        <f>VLOOKUP(Table58[[#This Row],[CONTROLN]],vlookup_table[],7,FALSE)</f>
        <v>20</v>
      </c>
      <c r="R3717">
        <f t="shared" si="174"/>
        <v>82</v>
      </c>
      <c r="S37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17" t="str">
        <f>IF(Table58[[#This Row],[GENDER]]="M","Hombre","Mujer")</f>
        <v>Hombre</v>
      </c>
      <c r="U3717" t="str">
        <f>_xlfn.CONCAT(Table58[[#This Row],[STATE]]," ", Table58[[#This Row],[DOMAIN]])</f>
        <v>IA R2</v>
      </c>
      <c r="V3717" s="2">
        <f t="shared" ca="1" si="175"/>
        <v>45915</v>
      </c>
      <c r="W3717" s="3">
        <f t="shared" ca="1" si="176"/>
        <v>45915.408431249998</v>
      </c>
      <c r="X3717">
        <f>ROUND(Table58[[#This Row],[AVGGIFT]],1)</f>
        <v>16.3</v>
      </c>
    </row>
    <row r="3718" spans="1:24" x14ac:dyDescent="0.35">
      <c r="A3718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  <c r="N3718">
        <f>VLOOKUP(Table58[[#This Row],[CONTROLN]],vlookup_table[],2,FALSE)</f>
        <v>0</v>
      </c>
      <c r="O3718">
        <f>VLOOKUP(Table58[[#This Row],[CONTROLN]],vlookup_table[],4,FALSE)</f>
        <v>2701</v>
      </c>
      <c r="P3718" t="str">
        <f>VLOOKUP(Table58[[#This Row],[CONTROLN]],vlookup_table[],5,FALSE)</f>
        <v>U2</v>
      </c>
      <c r="Q3718">
        <f>VLOOKUP(Table58[[#This Row],[CONTROLN]],vlookup_table[],7,FALSE)</f>
        <v>3</v>
      </c>
      <c r="R3718">
        <f t="shared" si="174"/>
        <v>70</v>
      </c>
      <c r="S37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18" t="str">
        <f>IF(Table58[[#This Row],[GENDER]]="M","Hombre","Mujer")</f>
        <v>Mujer</v>
      </c>
      <c r="U3718" t="str">
        <f>_xlfn.CONCAT(Table58[[#This Row],[STATE]]," ", Table58[[#This Row],[DOMAIN]])</f>
        <v>FL U2</v>
      </c>
      <c r="V3718" s="2">
        <f t="shared" ca="1" si="175"/>
        <v>45915</v>
      </c>
      <c r="W3718" s="3">
        <f t="shared" ca="1" si="176"/>
        <v>45915.408431249998</v>
      </c>
      <c r="X3718">
        <f>ROUND(Table58[[#This Row],[AVGGIFT]],1)</f>
        <v>4.0999999999999996</v>
      </c>
    </row>
    <row r="3719" spans="1:24" x14ac:dyDescent="0.35">
      <c r="A3719">
        <v>138173</v>
      </c>
      <c r="B3719" t="s">
        <v>56</v>
      </c>
      <c r="C3719" t="s">
        <v>17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  <c r="N3719">
        <f>VLOOKUP(Table58[[#This Row],[CONTROLN]],vlookup_table[],2,FALSE)</f>
        <v>28</v>
      </c>
      <c r="O3719">
        <f>VLOOKUP(Table58[[#This Row],[CONTROLN]],vlookup_table[],4,FALSE)</f>
        <v>5401</v>
      </c>
      <c r="P3719" t="str">
        <f>VLOOKUP(Table58[[#This Row],[CONTROLN]],vlookup_table[],5,FALSE)</f>
        <v>S1</v>
      </c>
      <c r="Q3719">
        <f>VLOOKUP(Table58[[#This Row],[CONTROLN]],vlookup_table[],7,FALSE)</f>
        <v>10</v>
      </c>
      <c r="R3719">
        <f t="shared" si="174"/>
        <v>43</v>
      </c>
      <c r="S37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19" t="str">
        <f>IF(Table58[[#This Row],[GENDER]]="M","Hombre","Mujer")</f>
        <v>Mujer</v>
      </c>
      <c r="U3719" t="str">
        <f>_xlfn.CONCAT(Table58[[#This Row],[STATE]]," ", Table58[[#This Row],[DOMAIN]])</f>
        <v>AZ S1</v>
      </c>
      <c r="V3719" s="2">
        <f t="shared" ca="1" si="175"/>
        <v>45915</v>
      </c>
      <c r="W3719" s="3">
        <f t="shared" ca="1" si="176"/>
        <v>45915.408431249998</v>
      </c>
      <c r="X3719">
        <f>ROUND(Table58[[#This Row],[AVGGIFT]],1)</f>
        <v>9.4</v>
      </c>
    </row>
    <row r="3720" spans="1:24" x14ac:dyDescent="0.35">
      <c r="A3720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  <c r="N3720">
        <f>VLOOKUP(Table58[[#This Row],[CONTROLN]],vlookup_table[],2,FALSE)</f>
        <v>0</v>
      </c>
      <c r="O3720">
        <f>VLOOKUP(Table58[[#This Row],[CONTROLN]],vlookup_table[],4,FALSE)</f>
        <v>0</v>
      </c>
      <c r="P3720" t="str">
        <f>VLOOKUP(Table58[[#This Row],[CONTROLN]],vlookup_table[],5,FALSE)</f>
        <v>T3</v>
      </c>
      <c r="Q3720">
        <f>VLOOKUP(Table58[[#This Row],[CONTROLN]],vlookup_table[],7,FALSE)</f>
        <v>35</v>
      </c>
      <c r="R3720" t="str">
        <f t="shared" si="174"/>
        <v/>
      </c>
      <c r="S37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20" t="str">
        <f>IF(Table58[[#This Row],[GENDER]]="M","Hombre","Mujer")</f>
        <v>Mujer</v>
      </c>
      <c r="U3720" t="str">
        <f>_xlfn.CONCAT(Table58[[#This Row],[STATE]]," ", Table58[[#This Row],[DOMAIN]])</f>
        <v>CA T3</v>
      </c>
      <c r="V3720" s="2">
        <f t="shared" ca="1" si="175"/>
        <v>45915</v>
      </c>
      <c r="W3720" s="3">
        <f t="shared" ca="1" si="176"/>
        <v>45915.408431249998</v>
      </c>
      <c r="X3720">
        <f>ROUND(Table58[[#This Row],[AVGGIFT]],1)</f>
        <v>35</v>
      </c>
    </row>
    <row r="3721" spans="1:24" x14ac:dyDescent="0.35">
      <c r="A372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  <c r="N3721">
        <f>VLOOKUP(Table58[[#This Row],[CONTROLN]],vlookup_table[],2,FALSE)</f>
        <v>0</v>
      </c>
      <c r="O3721">
        <f>VLOOKUP(Table58[[#This Row],[CONTROLN]],vlookup_table[],4,FALSE)</f>
        <v>4310</v>
      </c>
      <c r="P3721" t="str">
        <f>VLOOKUP(Table58[[#This Row],[CONTROLN]],vlookup_table[],5,FALSE)</f>
        <v>S2</v>
      </c>
      <c r="Q3721">
        <f>VLOOKUP(Table58[[#This Row],[CONTROLN]],vlookup_table[],7,FALSE)</f>
        <v>40</v>
      </c>
      <c r="R3721">
        <f t="shared" si="174"/>
        <v>53</v>
      </c>
      <c r="S37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21" t="str">
        <f>IF(Table58[[#This Row],[GENDER]]="M","Hombre","Mujer")</f>
        <v>Hombre</v>
      </c>
      <c r="U3721" t="str">
        <f>_xlfn.CONCAT(Table58[[#This Row],[STATE]]," ", Table58[[#This Row],[DOMAIN]])</f>
        <v>IL S2</v>
      </c>
      <c r="V3721" s="2">
        <f t="shared" ca="1" si="175"/>
        <v>45915</v>
      </c>
      <c r="W3721" s="3">
        <f t="shared" ca="1" si="176"/>
        <v>45915.408431249998</v>
      </c>
      <c r="X3721">
        <f>ROUND(Table58[[#This Row],[AVGGIFT]],1)</f>
        <v>30</v>
      </c>
    </row>
    <row r="3722" spans="1:24" x14ac:dyDescent="0.35">
      <c r="A3722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  <c r="N3722">
        <f>VLOOKUP(Table58[[#This Row],[CONTROLN]],vlookup_table[],2,FALSE)</f>
        <v>1</v>
      </c>
      <c r="O3722">
        <f>VLOOKUP(Table58[[#This Row],[CONTROLN]],vlookup_table[],4,FALSE)</f>
        <v>5701</v>
      </c>
      <c r="P3722" t="str">
        <f>VLOOKUP(Table58[[#This Row],[CONTROLN]],vlookup_table[],5,FALSE)</f>
        <v>U1</v>
      </c>
      <c r="Q3722">
        <f>VLOOKUP(Table58[[#This Row],[CONTROLN]],vlookup_table[],7,FALSE)</f>
        <v>25</v>
      </c>
      <c r="R3722">
        <f t="shared" si="174"/>
        <v>40</v>
      </c>
      <c r="S37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22" t="str">
        <f>IF(Table58[[#This Row],[GENDER]]="M","Hombre","Mujer")</f>
        <v>Hombre</v>
      </c>
      <c r="U3722" t="str">
        <f>_xlfn.CONCAT(Table58[[#This Row],[STATE]]," ", Table58[[#This Row],[DOMAIN]])</f>
        <v>CA U1</v>
      </c>
      <c r="V3722" s="2">
        <f t="shared" ca="1" si="175"/>
        <v>45915</v>
      </c>
      <c r="W3722" s="3">
        <f t="shared" ca="1" si="176"/>
        <v>45915.408431249998</v>
      </c>
      <c r="X3722">
        <f>ROUND(Table58[[#This Row],[AVGGIFT]],1)</f>
        <v>17.5</v>
      </c>
    </row>
    <row r="3723" spans="1:24" x14ac:dyDescent="0.35">
      <c r="A3723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  <c r="N3723">
        <f>VLOOKUP(Table58[[#This Row],[CONTROLN]],vlookup_table[],2,FALSE)</f>
        <v>0</v>
      </c>
      <c r="O3723">
        <f>VLOOKUP(Table58[[#This Row],[CONTROLN]],vlookup_table[],4,FALSE)</f>
        <v>3401</v>
      </c>
      <c r="P3723" t="str">
        <f>VLOOKUP(Table58[[#This Row],[CONTROLN]],vlookup_table[],5,FALSE)</f>
        <v>U2</v>
      </c>
      <c r="Q3723">
        <f>VLOOKUP(Table58[[#This Row],[CONTROLN]],vlookup_table[],7,FALSE)</f>
        <v>27</v>
      </c>
      <c r="R3723">
        <f t="shared" si="174"/>
        <v>63</v>
      </c>
      <c r="S37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23" t="str">
        <f>IF(Table58[[#This Row],[GENDER]]="M","Hombre","Mujer")</f>
        <v>Hombre</v>
      </c>
      <c r="U3723" t="str">
        <f>_xlfn.CONCAT(Table58[[#This Row],[STATE]]," ", Table58[[#This Row],[DOMAIN]])</f>
        <v>CA U2</v>
      </c>
      <c r="V3723" s="2">
        <f t="shared" ca="1" si="175"/>
        <v>45915</v>
      </c>
      <c r="W3723" s="3">
        <f t="shared" ca="1" si="176"/>
        <v>45915.408431249998</v>
      </c>
      <c r="X3723">
        <f>ROUND(Table58[[#This Row],[AVGGIFT]],1)</f>
        <v>15</v>
      </c>
    </row>
    <row r="3724" spans="1:24" x14ac:dyDescent="0.35">
      <c r="A3724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  <c r="N3724">
        <f>VLOOKUP(Table58[[#This Row],[CONTROLN]],vlookup_table[],2,FALSE)</f>
        <v>0</v>
      </c>
      <c r="O3724">
        <f>VLOOKUP(Table58[[#This Row],[CONTROLN]],vlookup_table[],4,FALSE)</f>
        <v>0</v>
      </c>
      <c r="P3724" t="str">
        <f>VLOOKUP(Table58[[#This Row],[CONTROLN]],vlookup_table[],5,FALSE)</f>
        <v>S1</v>
      </c>
      <c r="Q3724">
        <f>VLOOKUP(Table58[[#This Row],[CONTROLN]],vlookup_table[],7,FALSE)</f>
        <v>35</v>
      </c>
      <c r="R3724" t="str">
        <f t="shared" si="174"/>
        <v/>
      </c>
      <c r="S37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24" t="str">
        <f>IF(Table58[[#This Row],[GENDER]]="M","Hombre","Mujer")</f>
        <v>Mujer</v>
      </c>
      <c r="U3724" t="str">
        <f>_xlfn.CONCAT(Table58[[#This Row],[STATE]]," ", Table58[[#This Row],[DOMAIN]])</f>
        <v>NV S1</v>
      </c>
      <c r="V3724" s="2">
        <f t="shared" ca="1" si="175"/>
        <v>45915</v>
      </c>
      <c r="W3724" s="3">
        <f t="shared" ca="1" si="176"/>
        <v>45915.408431249998</v>
      </c>
      <c r="X3724">
        <f>ROUND(Table58[[#This Row],[AVGGIFT]],1)</f>
        <v>14.8</v>
      </c>
    </row>
    <row r="3725" spans="1:24" x14ac:dyDescent="0.35">
      <c r="A3725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  <c r="N3725">
        <f>VLOOKUP(Table58[[#This Row],[CONTROLN]],vlookup_table[],2,FALSE)</f>
        <v>0</v>
      </c>
      <c r="O3725">
        <f>VLOOKUP(Table58[[#This Row],[CONTROLN]],vlookup_table[],4,FALSE)</f>
        <v>2205</v>
      </c>
      <c r="P3725" t="str">
        <f>VLOOKUP(Table58[[#This Row],[CONTROLN]],vlookup_table[],5,FALSE)</f>
        <v>S1</v>
      </c>
      <c r="Q3725">
        <f>VLOOKUP(Table58[[#This Row],[CONTROLN]],vlookup_table[],7,FALSE)</f>
        <v>5</v>
      </c>
      <c r="R3725">
        <f t="shared" si="174"/>
        <v>75</v>
      </c>
      <c r="S37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25" t="str">
        <f>IF(Table58[[#This Row],[GENDER]]="M","Hombre","Mujer")</f>
        <v>Hombre</v>
      </c>
      <c r="U3725" t="str">
        <f>_xlfn.CONCAT(Table58[[#This Row],[STATE]]," ", Table58[[#This Row],[DOMAIN]])</f>
        <v>CA S1</v>
      </c>
      <c r="V3725" s="2">
        <f t="shared" ca="1" si="175"/>
        <v>45915</v>
      </c>
      <c r="W3725" s="3">
        <f t="shared" ca="1" si="176"/>
        <v>45915.408431249998</v>
      </c>
      <c r="X3725">
        <f>ROUND(Table58[[#This Row],[AVGGIFT]],1)</f>
        <v>15.6</v>
      </c>
    </row>
    <row r="3726" spans="1:24" x14ac:dyDescent="0.35">
      <c r="A3726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  <c r="N3726">
        <f>VLOOKUP(Table58[[#This Row],[CONTROLN]],vlookup_table[],2,FALSE)</f>
        <v>2</v>
      </c>
      <c r="O3726">
        <f>VLOOKUP(Table58[[#This Row],[CONTROLN]],vlookup_table[],4,FALSE)</f>
        <v>1303</v>
      </c>
      <c r="P3726" t="str">
        <f>VLOOKUP(Table58[[#This Row],[CONTROLN]],vlookup_table[],5,FALSE)</f>
        <v>C2</v>
      </c>
      <c r="Q3726">
        <f>VLOOKUP(Table58[[#This Row],[CONTROLN]],vlookup_table[],7,FALSE)</f>
        <v>20</v>
      </c>
      <c r="R3726">
        <f t="shared" si="174"/>
        <v>84</v>
      </c>
      <c r="S37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26" t="str">
        <f>IF(Table58[[#This Row],[GENDER]]="M","Hombre","Mujer")</f>
        <v>Mujer</v>
      </c>
      <c r="U3726" t="str">
        <f>_xlfn.CONCAT(Table58[[#This Row],[STATE]]," ", Table58[[#This Row],[DOMAIN]])</f>
        <v>CO C2</v>
      </c>
      <c r="V3726" s="2">
        <f t="shared" ca="1" si="175"/>
        <v>45915</v>
      </c>
      <c r="W3726" s="3">
        <f t="shared" ca="1" si="176"/>
        <v>45915.408431249998</v>
      </c>
      <c r="X3726">
        <f>ROUND(Table58[[#This Row],[AVGGIFT]],1)</f>
        <v>13.3</v>
      </c>
    </row>
    <row r="3727" spans="1:24" x14ac:dyDescent="0.35">
      <c r="A3727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  <c r="N3727">
        <f>VLOOKUP(Table58[[#This Row],[CONTROLN]],vlookup_table[],2,FALSE)</f>
        <v>28</v>
      </c>
      <c r="O3727">
        <f>VLOOKUP(Table58[[#This Row],[CONTROLN]],vlookup_table[],4,FALSE)</f>
        <v>4201</v>
      </c>
      <c r="P3727" t="str">
        <f>VLOOKUP(Table58[[#This Row],[CONTROLN]],vlookup_table[],5,FALSE)</f>
        <v>R2</v>
      </c>
      <c r="Q3727">
        <f>VLOOKUP(Table58[[#This Row],[CONTROLN]],vlookup_table[],7,FALSE)</f>
        <v>9</v>
      </c>
      <c r="R3727">
        <f t="shared" si="174"/>
        <v>55</v>
      </c>
      <c r="S37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27" t="str">
        <f>IF(Table58[[#This Row],[GENDER]]="M","Hombre","Mujer")</f>
        <v>Mujer</v>
      </c>
      <c r="U3727" t="str">
        <f>_xlfn.CONCAT(Table58[[#This Row],[STATE]]," ", Table58[[#This Row],[DOMAIN]])</f>
        <v>OR R2</v>
      </c>
      <c r="V3727" s="2">
        <f t="shared" ca="1" si="175"/>
        <v>45915</v>
      </c>
      <c r="W3727" s="3">
        <f t="shared" ca="1" si="176"/>
        <v>45915.408431249998</v>
      </c>
      <c r="X3727">
        <f>ROUND(Table58[[#This Row],[AVGGIFT]],1)</f>
        <v>7.6</v>
      </c>
    </row>
    <row r="3728" spans="1:24" x14ac:dyDescent="0.35">
      <c r="A3728">
        <v>139030</v>
      </c>
      <c r="B3728" t="s">
        <v>56</v>
      </c>
      <c r="C3728" t="s">
        <v>17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  <c r="N3728">
        <f>VLOOKUP(Table58[[#This Row],[CONTROLN]],vlookup_table[],2,FALSE)</f>
        <v>0</v>
      </c>
      <c r="O3728">
        <f>VLOOKUP(Table58[[#This Row],[CONTROLN]],vlookup_table[],4,FALSE)</f>
        <v>3701</v>
      </c>
      <c r="P3728" t="str">
        <f>VLOOKUP(Table58[[#This Row],[CONTROLN]],vlookup_table[],5,FALSE)</f>
        <v/>
      </c>
      <c r="Q3728">
        <f>VLOOKUP(Table58[[#This Row],[CONTROLN]],vlookup_table[],7,FALSE)</f>
        <v>5</v>
      </c>
      <c r="R3728">
        <f t="shared" si="174"/>
        <v>60</v>
      </c>
      <c r="S3728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728" t="str">
        <f>IF(Table58[[#This Row],[GENDER]]="M","Hombre","Mujer")</f>
        <v>Mujer</v>
      </c>
      <c r="U3728" t="str">
        <f>_xlfn.CONCAT(Table58[[#This Row],[STATE]]," ", Table58[[#This Row],[DOMAIN]])</f>
        <v xml:space="preserve">AZ </v>
      </c>
      <c r="V3728" s="2">
        <f t="shared" ca="1" si="175"/>
        <v>45915</v>
      </c>
      <c r="W3728" s="3">
        <f t="shared" ca="1" si="176"/>
        <v>45915.408431249998</v>
      </c>
      <c r="X3728">
        <f>ROUND(Table58[[#This Row],[AVGGIFT]],1)</f>
        <v>6.4</v>
      </c>
    </row>
    <row r="3729" spans="1:24" x14ac:dyDescent="0.35">
      <c r="A3729">
        <v>89500</v>
      </c>
      <c r="B3729" t="s">
        <v>56</v>
      </c>
      <c r="C3729" t="s">
        <v>17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  <c r="N3729">
        <f>VLOOKUP(Table58[[#This Row],[CONTROLN]],vlookup_table[],2,FALSE)</f>
        <v>0</v>
      </c>
      <c r="O3729">
        <f>VLOOKUP(Table58[[#This Row],[CONTROLN]],vlookup_table[],4,FALSE)</f>
        <v>3301</v>
      </c>
      <c r="P3729" t="str">
        <f>VLOOKUP(Table58[[#This Row],[CONTROLN]],vlookup_table[],5,FALSE)</f>
        <v>S3</v>
      </c>
      <c r="Q3729">
        <f>VLOOKUP(Table58[[#This Row],[CONTROLN]],vlookup_table[],7,FALSE)</f>
        <v>10</v>
      </c>
      <c r="R3729">
        <f t="shared" si="174"/>
        <v>64</v>
      </c>
      <c r="S37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29" t="str">
        <f>IF(Table58[[#This Row],[GENDER]]="M","Hombre","Mujer")</f>
        <v>Mujer</v>
      </c>
      <c r="U3729" t="str">
        <f>_xlfn.CONCAT(Table58[[#This Row],[STATE]]," ", Table58[[#This Row],[DOMAIN]])</f>
        <v>AZ S3</v>
      </c>
      <c r="V3729" s="2">
        <f t="shared" ca="1" si="175"/>
        <v>45915</v>
      </c>
      <c r="W3729" s="3">
        <f t="shared" ca="1" si="176"/>
        <v>45915.408431249998</v>
      </c>
      <c r="X3729">
        <f>ROUND(Table58[[#This Row],[AVGGIFT]],1)</f>
        <v>8.6999999999999993</v>
      </c>
    </row>
    <row r="3730" spans="1:24" x14ac:dyDescent="0.35">
      <c r="A3730">
        <v>48587</v>
      </c>
      <c r="B3730" t="s">
        <v>44</v>
      </c>
      <c r="C3730" t="s">
        <v>14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  <c r="N3730">
        <f>VLOOKUP(Table58[[#This Row],[CONTROLN]],vlookup_table[],2,FALSE)</f>
        <v>1</v>
      </c>
      <c r="O3730">
        <f>VLOOKUP(Table58[[#This Row],[CONTROLN]],vlookup_table[],4,FALSE)</f>
        <v>2301</v>
      </c>
      <c r="P3730" t="str">
        <f>VLOOKUP(Table58[[#This Row],[CONTROLN]],vlookup_table[],5,FALSE)</f>
        <v>R2</v>
      </c>
      <c r="Q3730">
        <f>VLOOKUP(Table58[[#This Row],[CONTROLN]],vlookup_table[],7,FALSE)</f>
        <v>15</v>
      </c>
      <c r="R3730">
        <f t="shared" si="174"/>
        <v>74</v>
      </c>
      <c r="S37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30" t="str">
        <f>IF(Table58[[#This Row],[GENDER]]="M","Hombre","Mujer")</f>
        <v>Hombre</v>
      </c>
      <c r="U3730" t="str">
        <f>_xlfn.CONCAT(Table58[[#This Row],[STATE]]," ", Table58[[#This Row],[DOMAIN]])</f>
        <v>AL R2</v>
      </c>
      <c r="V3730" s="2">
        <f t="shared" ca="1" si="175"/>
        <v>45915</v>
      </c>
      <c r="W3730" s="3">
        <f t="shared" ca="1" si="176"/>
        <v>45915.408431249998</v>
      </c>
      <c r="X3730">
        <f>ROUND(Table58[[#This Row],[AVGGIFT]],1)</f>
        <v>12.3</v>
      </c>
    </row>
    <row r="3731" spans="1:24" x14ac:dyDescent="0.35">
      <c r="A373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  <c r="N3731">
        <f>VLOOKUP(Table58[[#This Row],[CONTROLN]],vlookup_table[],2,FALSE)</f>
        <v>0</v>
      </c>
      <c r="O3731">
        <f>VLOOKUP(Table58[[#This Row],[CONTROLN]],vlookup_table[],4,FALSE)</f>
        <v>0</v>
      </c>
      <c r="P3731" t="str">
        <f>VLOOKUP(Table58[[#This Row],[CONTROLN]],vlookup_table[],5,FALSE)</f>
        <v>T1</v>
      </c>
      <c r="Q3731">
        <f>VLOOKUP(Table58[[#This Row],[CONTROLN]],vlookup_table[],7,FALSE)</f>
        <v>10</v>
      </c>
      <c r="R3731" t="str">
        <f t="shared" si="174"/>
        <v/>
      </c>
      <c r="S37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31" t="str">
        <f>IF(Table58[[#This Row],[GENDER]]="M","Hombre","Mujer")</f>
        <v>Mujer</v>
      </c>
      <c r="U3731" t="str">
        <f>_xlfn.CONCAT(Table58[[#This Row],[STATE]]," ", Table58[[#This Row],[DOMAIN]])</f>
        <v>HI T1</v>
      </c>
      <c r="V3731" s="2">
        <f t="shared" ca="1" si="175"/>
        <v>45915</v>
      </c>
      <c r="W3731" s="3">
        <f t="shared" ca="1" si="176"/>
        <v>45915.408431249998</v>
      </c>
      <c r="X3731">
        <f>ROUND(Table58[[#This Row],[AVGGIFT]],1)</f>
        <v>5.8</v>
      </c>
    </row>
    <row r="3732" spans="1:24" x14ac:dyDescent="0.35">
      <c r="A3732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  <c r="N3732">
        <f>VLOOKUP(Table58[[#This Row],[CONTROLN]],vlookup_table[],2,FALSE)</f>
        <v>2</v>
      </c>
      <c r="O3732">
        <f>VLOOKUP(Table58[[#This Row],[CONTROLN]],vlookup_table[],4,FALSE)</f>
        <v>0</v>
      </c>
      <c r="P3732" t="str">
        <f>VLOOKUP(Table58[[#This Row],[CONTROLN]],vlookup_table[],5,FALSE)</f>
        <v>C3</v>
      </c>
      <c r="Q3732">
        <f>VLOOKUP(Table58[[#This Row],[CONTROLN]],vlookup_table[],7,FALSE)</f>
        <v>16</v>
      </c>
      <c r="R3732" t="str">
        <f t="shared" si="174"/>
        <v/>
      </c>
      <c r="S37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32" t="str">
        <f>IF(Table58[[#This Row],[GENDER]]="M","Hombre","Mujer")</f>
        <v>Hombre</v>
      </c>
      <c r="U3732" t="str">
        <f>_xlfn.CONCAT(Table58[[#This Row],[STATE]]," ", Table58[[#This Row],[DOMAIN]])</f>
        <v>AZ C3</v>
      </c>
      <c r="V3732" s="2">
        <f t="shared" ca="1" si="175"/>
        <v>45915</v>
      </c>
      <c r="W3732" s="3">
        <f t="shared" ca="1" si="176"/>
        <v>45915.408431249998</v>
      </c>
      <c r="X3732">
        <f>ROUND(Table58[[#This Row],[AVGGIFT]],1)</f>
        <v>12.5</v>
      </c>
    </row>
    <row r="3733" spans="1:24" x14ac:dyDescent="0.35">
      <c r="A3733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  <c r="N3733">
        <f>VLOOKUP(Table58[[#This Row],[CONTROLN]],vlookup_table[],2,FALSE)</f>
        <v>0</v>
      </c>
      <c r="O3733">
        <f>VLOOKUP(Table58[[#This Row],[CONTROLN]],vlookup_table[],4,FALSE)</f>
        <v>5401</v>
      </c>
      <c r="P3733" t="str">
        <f>VLOOKUP(Table58[[#This Row],[CONTROLN]],vlookup_table[],5,FALSE)</f>
        <v>S1</v>
      </c>
      <c r="Q3733">
        <f>VLOOKUP(Table58[[#This Row],[CONTROLN]],vlookup_table[],7,FALSE)</f>
        <v>8</v>
      </c>
      <c r="R3733">
        <f t="shared" si="174"/>
        <v>43</v>
      </c>
      <c r="S37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33" t="str">
        <f>IF(Table58[[#This Row],[GENDER]]="M","Hombre","Mujer")</f>
        <v>Mujer</v>
      </c>
      <c r="U3733" t="str">
        <f>_xlfn.CONCAT(Table58[[#This Row],[STATE]]," ", Table58[[#This Row],[DOMAIN]])</f>
        <v>MI S1</v>
      </c>
      <c r="V3733" s="2">
        <f t="shared" ca="1" si="175"/>
        <v>45915</v>
      </c>
      <c r="W3733" s="3">
        <f t="shared" ca="1" si="176"/>
        <v>45915.408431249998</v>
      </c>
      <c r="X3733">
        <f>ROUND(Table58[[#This Row],[AVGGIFT]],1)</f>
        <v>8.3000000000000007</v>
      </c>
    </row>
    <row r="3734" spans="1:24" x14ac:dyDescent="0.35">
      <c r="A3734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  <c r="N3734">
        <f>VLOOKUP(Table58[[#This Row],[CONTROLN]],vlookup_table[],2,FALSE)</f>
        <v>2</v>
      </c>
      <c r="O3734">
        <f>VLOOKUP(Table58[[#This Row],[CONTROLN]],vlookup_table[],4,FALSE)</f>
        <v>0</v>
      </c>
      <c r="P3734" t="str">
        <f>VLOOKUP(Table58[[#This Row],[CONTROLN]],vlookup_table[],5,FALSE)</f>
        <v>R2</v>
      </c>
      <c r="Q3734">
        <f>VLOOKUP(Table58[[#This Row],[CONTROLN]],vlookup_table[],7,FALSE)</f>
        <v>11</v>
      </c>
      <c r="R3734" t="str">
        <f t="shared" si="174"/>
        <v/>
      </c>
      <c r="S37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34" t="str">
        <f>IF(Table58[[#This Row],[GENDER]]="M","Hombre","Mujer")</f>
        <v>Hombre</v>
      </c>
      <c r="U3734" t="str">
        <f>_xlfn.CONCAT(Table58[[#This Row],[STATE]]," ", Table58[[#This Row],[DOMAIN]])</f>
        <v>IN R2</v>
      </c>
      <c r="V3734" s="2">
        <f t="shared" ca="1" si="175"/>
        <v>45915</v>
      </c>
      <c r="W3734" s="3">
        <f t="shared" ca="1" si="176"/>
        <v>45915.408431249998</v>
      </c>
      <c r="X3734">
        <f>ROUND(Table58[[#This Row],[AVGGIFT]],1)</f>
        <v>8.5</v>
      </c>
    </row>
    <row r="3735" spans="1:24" x14ac:dyDescent="0.35">
      <c r="A3735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  <c r="N3735">
        <f>VLOOKUP(Table58[[#This Row],[CONTROLN]],vlookup_table[],2,FALSE)</f>
        <v>0</v>
      </c>
      <c r="O3735">
        <f>VLOOKUP(Table58[[#This Row],[CONTROLN]],vlookup_table[],4,FALSE)</f>
        <v>4906</v>
      </c>
      <c r="P3735" t="str">
        <f>VLOOKUP(Table58[[#This Row],[CONTROLN]],vlookup_table[],5,FALSE)</f>
        <v>C2</v>
      </c>
      <c r="Q3735">
        <f>VLOOKUP(Table58[[#This Row],[CONTROLN]],vlookup_table[],7,FALSE)</f>
        <v>25</v>
      </c>
      <c r="R3735">
        <f t="shared" si="174"/>
        <v>48</v>
      </c>
      <c r="S37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35" t="str">
        <f>IF(Table58[[#This Row],[GENDER]]="M","Hombre","Mujer")</f>
        <v>Mujer</v>
      </c>
      <c r="U3735" t="str">
        <f>_xlfn.CONCAT(Table58[[#This Row],[STATE]]," ", Table58[[#This Row],[DOMAIN]])</f>
        <v>MO C2</v>
      </c>
      <c r="V3735" s="2">
        <f t="shared" ca="1" si="175"/>
        <v>45915</v>
      </c>
      <c r="W3735" s="3">
        <f t="shared" ca="1" si="176"/>
        <v>45915.408431249998</v>
      </c>
      <c r="X3735">
        <f>ROUND(Table58[[#This Row],[AVGGIFT]],1)</f>
        <v>23.3</v>
      </c>
    </row>
    <row r="3736" spans="1:24" x14ac:dyDescent="0.35">
      <c r="A3736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  <c r="N3736">
        <f>VLOOKUP(Table58[[#This Row],[CONTROLN]],vlookup_table[],2,FALSE)</f>
        <v>1</v>
      </c>
      <c r="O3736">
        <f>VLOOKUP(Table58[[#This Row],[CONTROLN]],vlookup_table[],4,FALSE)</f>
        <v>4601</v>
      </c>
      <c r="P3736" t="str">
        <f>VLOOKUP(Table58[[#This Row],[CONTROLN]],vlookup_table[],5,FALSE)</f>
        <v>C1</v>
      </c>
      <c r="Q3736">
        <f>VLOOKUP(Table58[[#This Row],[CONTROLN]],vlookup_table[],7,FALSE)</f>
        <v>15</v>
      </c>
      <c r="R3736">
        <f t="shared" si="174"/>
        <v>51</v>
      </c>
      <c r="S37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36" t="str">
        <f>IF(Table58[[#This Row],[GENDER]]="M","Hombre","Mujer")</f>
        <v>Hombre</v>
      </c>
      <c r="U3736" t="str">
        <f>_xlfn.CONCAT(Table58[[#This Row],[STATE]]," ", Table58[[#This Row],[DOMAIN]])</f>
        <v>AZ C1</v>
      </c>
      <c r="V3736" s="2">
        <f t="shared" ca="1" si="175"/>
        <v>45915</v>
      </c>
      <c r="W3736" s="3">
        <f t="shared" ca="1" si="176"/>
        <v>45915.408431249998</v>
      </c>
      <c r="X3736">
        <f>ROUND(Table58[[#This Row],[AVGGIFT]],1)</f>
        <v>6.8</v>
      </c>
    </row>
    <row r="3737" spans="1:24" x14ac:dyDescent="0.35">
      <c r="A3737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  <c r="N3737">
        <f>VLOOKUP(Table58[[#This Row],[CONTROLN]],vlookup_table[],2,FALSE)</f>
        <v>28</v>
      </c>
      <c r="O3737">
        <f>VLOOKUP(Table58[[#This Row],[CONTROLN]],vlookup_table[],4,FALSE)</f>
        <v>1601</v>
      </c>
      <c r="P3737" t="str">
        <f>VLOOKUP(Table58[[#This Row],[CONTROLN]],vlookup_table[],5,FALSE)</f>
        <v>S1</v>
      </c>
      <c r="Q3737">
        <f>VLOOKUP(Table58[[#This Row],[CONTROLN]],vlookup_table[],7,FALSE)</f>
        <v>17</v>
      </c>
      <c r="R3737">
        <f t="shared" si="174"/>
        <v>81</v>
      </c>
      <c r="S37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37" t="str">
        <f>IF(Table58[[#This Row],[GENDER]]="M","Hombre","Mujer")</f>
        <v>Mujer</v>
      </c>
      <c r="U3737" t="str">
        <f>_xlfn.CONCAT(Table58[[#This Row],[STATE]]," ", Table58[[#This Row],[DOMAIN]])</f>
        <v>IN S1</v>
      </c>
      <c r="V3737" s="2">
        <f t="shared" ca="1" si="175"/>
        <v>45915</v>
      </c>
      <c r="W3737" s="3">
        <f t="shared" ca="1" si="176"/>
        <v>45915.408431249998</v>
      </c>
      <c r="X3737">
        <f>ROUND(Table58[[#This Row],[AVGGIFT]],1)</f>
        <v>11.7</v>
      </c>
    </row>
    <row r="3738" spans="1:24" x14ac:dyDescent="0.35">
      <c r="A3738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  <c r="N3738">
        <f>VLOOKUP(Table58[[#This Row],[CONTROLN]],vlookup_table[],2,FALSE)</f>
        <v>0</v>
      </c>
      <c r="O3738">
        <f>VLOOKUP(Table58[[#This Row],[CONTROLN]],vlookup_table[],4,FALSE)</f>
        <v>3107</v>
      </c>
      <c r="P3738" t="str">
        <f>VLOOKUP(Table58[[#This Row],[CONTROLN]],vlookup_table[],5,FALSE)</f>
        <v>S2</v>
      </c>
      <c r="Q3738">
        <f>VLOOKUP(Table58[[#This Row],[CONTROLN]],vlookup_table[],7,FALSE)</f>
        <v>12</v>
      </c>
      <c r="R3738">
        <f t="shared" si="174"/>
        <v>65</v>
      </c>
      <c r="S37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38" t="str">
        <f>IF(Table58[[#This Row],[GENDER]]="M","Hombre","Mujer")</f>
        <v>Mujer</v>
      </c>
      <c r="U3738" t="str">
        <f>_xlfn.CONCAT(Table58[[#This Row],[STATE]]," ", Table58[[#This Row],[DOMAIN]])</f>
        <v>NV S2</v>
      </c>
      <c r="V3738" s="2">
        <f t="shared" ca="1" si="175"/>
        <v>45915</v>
      </c>
      <c r="W3738" s="3">
        <f t="shared" ca="1" si="176"/>
        <v>45915.408431249998</v>
      </c>
      <c r="X3738">
        <f>ROUND(Table58[[#This Row],[AVGGIFT]],1)</f>
        <v>6.5</v>
      </c>
    </row>
    <row r="3739" spans="1:24" x14ac:dyDescent="0.35">
      <c r="A3739">
        <v>138597</v>
      </c>
      <c r="B3739" t="s">
        <v>56</v>
      </c>
      <c r="C3739" t="s">
        <v>17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  <c r="N3739">
        <f>VLOOKUP(Table58[[#This Row],[CONTROLN]],vlookup_table[],2,FALSE)</f>
        <v>2</v>
      </c>
      <c r="O3739">
        <f>VLOOKUP(Table58[[#This Row],[CONTROLN]],vlookup_table[],4,FALSE)</f>
        <v>3009</v>
      </c>
      <c r="P3739" t="str">
        <f>VLOOKUP(Table58[[#This Row],[CONTROLN]],vlookup_table[],5,FALSE)</f>
        <v>T1</v>
      </c>
      <c r="Q3739">
        <f>VLOOKUP(Table58[[#This Row],[CONTROLN]],vlookup_table[],7,FALSE)</f>
        <v>11</v>
      </c>
      <c r="R3739">
        <f t="shared" si="174"/>
        <v>66</v>
      </c>
      <c r="S37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39" t="str">
        <f>IF(Table58[[#This Row],[GENDER]]="M","Hombre","Mujer")</f>
        <v>Mujer</v>
      </c>
      <c r="U3739" t="str">
        <f>_xlfn.CONCAT(Table58[[#This Row],[STATE]]," ", Table58[[#This Row],[DOMAIN]])</f>
        <v>AZ T1</v>
      </c>
      <c r="V3739" s="2">
        <f t="shared" ca="1" si="175"/>
        <v>45915</v>
      </c>
      <c r="W3739" s="3">
        <f t="shared" ca="1" si="176"/>
        <v>45915.408431249998</v>
      </c>
      <c r="X3739">
        <f>ROUND(Table58[[#This Row],[AVGGIFT]],1)</f>
        <v>7.2</v>
      </c>
    </row>
    <row r="3740" spans="1:24" x14ac:dyDescent="0.35">
      <c r="A3740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  <c r="N3740">
        <f>VLOOKUP(Table58[[#This Row],[CONTROLN]],vlookup_table[],2,FALSE)</f>
        <v>0</v>
      </c>
      <c r="O3740">
        <f>VLOOKUP(Table58[[#This Row],[CONTROLN]],vlookup_table[],4,FALSE)</f>
        <v>4801</v>
      </c>
      <c r="P3740" t="str">
        <f>VLOOKUP(Table58[[#This Row],[CONTROLN]],vlookup_table[],5,FALSE)</f>
        <v>S2</v>
      </c>
      <c r="Q3740">
        <f>VLOOKUP(Table58[[#This Row],[CONTROLN]],vlookup_table[],7,FALSE)</f>
        <v>10</v>
      </c>
      <c r="R3740">
        <f t="shared" si="174"/>
        <v>49</v>
      </c>
      <c r="S37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40" t="str">
        <f>IF(Table58[[#This Row],[GENDER]]="M","Hombre","Mujer")</f>
        <v>Mujer</v>
      </c>
      <c r="U3740" t="str">
        <f>_xlfn.CONCAT(Table58[[#This Row],[STATE]]," ", Table58[[#This Row],[DOMAIN]])</f>
        <v>CA S2</v>
      </c>
      <c r="V3740" s="2">
        <f t="shared" ca="1" si="175"/>
        <v>45915</v>
      </c>
      <c r="W3740" s="3">
        <f t="shared" ca="1" si="176"/>
        <v>45915.408431249998</v>
      </c>
      <c r="X3740">
        <f>ROUND(Table58[[#This Row],[AVGGIFT]],1)</f>
        <v>10.4</v>
      </c>
    </row>
    <row r="3741" spans="1:24" x14ac:dyDescent="0.35">
      <c r="A374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  <c r="N3741">
        <f>VLOOKUP(Table58[[#This Row],[CONTROLN]],vlookup_table[],2,FALSE)</f>
        <v>28</v>
      </c>
      <c r="O3741">
        <f>VLOOKUP(Table58[[#This Row],[CONTROLN]],vlookup_table[],4,FALSE)</f>
        <v>4612</v>
      </c>
      <c r="P3741" t="str">
        <f>VLOOKUP(Table58[[#This Row],[CONTROLN]],vlookup_table[],5,FALSE)</f>
        <v>S1</v>
      </c>
      <c r="Q3741">
        <f>VLOOKUP(Table58[[#This Row],[CONTROLN]],vlookup_table[],7,FALSE)</f>
        <v>27</v>
      </c>
      <c r="R3741">
        <f t="shared" si="174"/>
        <v>50</v>
      </c>
      <c r="S37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41" t="str">
        <f>IF(Table58[[#This Row],[GENDER]]="M","Hombre","Mujer")</f>
        <v>Mujer</v>
      </c>
      <c r="U3741" t="str">
        <f>_xlfn.CONCAT(Table58[[#This Row],[STATE]]," ", Table58[[#This Row],[DOMAIN]])</f>
        <v>CA S1</v>
      </c>
      <c r="V3741" s="2">
        <f t="shared" ca="1" si="175"/>
        <v>45915</v>
      </c>
      <c r="W3741" s="3">
        <f t="shared" ca="1" si="176"/>
        <v>45915.408431249998</v>
      </c>
      <c r="X3741">
        <f>ROUND(Table58[[#This Row],[AVGGIFT]],1)</f>
        <v>18.2</v>
      </c>
    </row>
    <row r="3742" spans="1:24" x14ac:dyDescent="0.35">
      <c r="A3742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  <c r="N3742">
        <f>VLOOKUP(Table58[[#This Row],[CONTROLN]],vlookup_table[],2,FALSE)</f>
        <v>2</v>
      </c>
      <c r="O3742">
        <f>VLOOKUP(Table58[[#This Row],[CONTROLN]],vlookup_table[],4,FALSE)</f>
        <v>6201</v>
      </c>
      <c r="P3742" t="str">
        <f>VLOOKUP(Table58[[#This Row],[CONTROLN]],vlookup_table[],5,FALSE)</f>
        <v>C1</v>
      </c>
      <c r="Q3742">
        <f>VLOOKUP(Table58[[#This Row],[CONTROLN]],vlookup_table[],7,FALSE)</f>
        <v>11</v>
      </c>
      <c r="R3742">
        <f t="shared" si="174"/>
        <v>35</v>
      </c>
      <c r="S37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42" t="str">
        <f>IF(Table58[[#This Row],[GENDER]]="M","Hombre","Mujer")</f>
        <v>Mujer</v>
      </c>
      <c r="U3742" t="str">
        <f>_xlfn.CONCAT(Table58[[#This Row],[STATE]]," ", Table58[[#This Row],[DOMAIN]])</f>
        <v>CA C1</v>
      </c>
      <c r="V3742" s="2">
        <f t="shared" ca="1" si="175"/>
        <v>45915</v>
      </c>
      <c r="W3742" s="3">
        <f t="shared" ca="1" si="176"/>
        <v>45915.408431249998</v>
      </c>
      <c r="X3742">
        <f>ROUND(Table58[[#This Row],[AVGGIFT]],1)</f>
        <v>8.9</v>
      </c>
    </row>
    <row r="3743" spans="1:24" x14ac:dyDescent="0.35">
      <c r="A3743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  <c r="N3743">
        <f>VLOOKUP(Table58[[#This Row],[CONTROLN]],vlookup_table[],2,FALSE)</f>
        <v>0</v>
      </c>
      <c r="O3743">
        <f>VLOOKUP(Table58[[#This Row],[CONTROLN]],vlookup_table[],4,FALSE)</f>
        <v>2201</v>
      </c>
      <c r="P3743" t="str">
        <f>VLOOKUP(Table58[[#This Row],[CONTROLN]],vlookup_table[],5,FALSE)</f>
        <v>U3</v>
      </c>
      <c r="Q3743">
        <f>VLOOKUP(Table58[[#This Row],[CONTROLN]],vlookup_table[],7,FALSE)</f>
        <v>10</v>
      </c>
      <c r="R3743">
        <f t="shared" si="174"/>
        <v>75</v>
      </c>
      <c r="S37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43" t="str">
        <f>IF(Table58[[#This Row],[GENDER]]="M","Hombre","Mujer")</f>
        <v>Mujer</v>
      </c>
      <c r="U3743" t="str">
        <f>_xlfn.CONCAT(Table58[[#This Row],[STATE]]," ", Table58[[#This Row],[DOMAIN]])</f>
        <v>FL U3</v>
      </c>
      <c r="V3743" s="2">
        <f t="shared" ca="1" si="175"/>
        <v>45915</v>
      </c>
      <c r="W3743" s="3">
        <f t="shared" ca="1" si="176"/>
        <v>45915.408431249998</v>
      </c>
      <c r="X3743">
        <f>ROUND(Table58[[#This Row],[AVGGIFT]],1)</f>
        <v>15</v>
      </c>
    </row>
    <row r="3744" spans="1:24" x14ac:dyDescent="0.35">
      <c r="A3744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  <c r="N3744">
        <f>VLOOKUP(Table58[[#This Row],[CONTROLN]],vlookup_table[],2,FALSE)</f>
        <v>1</v>
      </c>
      <c r="O3744">
        <f>VLOOKUP(Table58[[#This Row],[CONTROLN]],vlookup_table[],4,FALSE)</f>
        <v>0</v>
      </c>
      <c r="P3744" t="str">
        <f>VLOOKUP(Table58[[#This Row],[CONTROLN]],vlookup_table[],5,FALSE)</f>
        <v>U2</v>
      </c>
      <c r="Q3744">
        <f>VLOOKUP(Table58[[#This Row],[CONTROLN]],vlookup_table[],7,FALSE)</f>
        <v>5</v>
      </c>
      <c r="R3744" t="str">
        <f t="shared" si="174"/>
        <v/>
      </c>
      <c r="S37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44" t="str">
        <f>IF(Table58[[#This Row],[GENDER]]="M","Hombre","Mujer")</f>
        <v>Hombre</v>
      </c>
      <c r="U3744" t="str">
        <f>_xlfn.CONCAT(Table58[[#This Row],[STATE]]," ", Table58[[#This Row],[DOMAIN]])</f>
        <v>CA U2</v>
      </c>
      <c r="V3744" s="2">
        <f t="shared" ca="1" si="175"/>
        <v>45915</v>
      </c>
      <c r="W3744" s="3">
        <f t="shared" ca="1" si="176"/>
        <v>45915.408431249998</v>
      </c>
      <c r="X3744">
        <f>ROUND(Table58[[#This Row],[AVGGIFT]],1)</f>
        <v>5.3</v>
      </c>
    </row>
    <row r="3745" spans="1:24" x14ac:dyDescent="0.35">
      <c r="A3745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  <c r="N3745">
        <f>VLOOKUP(Table58[[#This Row],[CONTROLN]],vlookup_table[],2,FALSE)</f>
        <v>0</v>
      </c>
      <c r="O3745">
        <f>VLOOKUP(Table58[[#This Row],[CONTROLN]],vlookup_table[],4,FALSE)</f>
        <v>3901</v>
      </c>
      <c r="P3745" t="str">
        <f>VLOOKUP(Table58[[#This Row],[CONTROLN]],vlookup_table[],5,FALSE)</f>
        <v>C2</v>
      </c>
      <c r="Q3745">
        <f>VLOOKUP(Table58[[#This Row],[CONTROLN]],vlookup_table[],7,FALSE)</f>
        <v>10</v>
      </c>
      <c r="R3745">
        <f t="shared" si="174"/>
        <v>58</v>
      </c>
      <c r="S37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45" t="str">
        <f>IF(Table58[[#This Row],[GENDER]]="M","Hombre","Mujer")</f>
        <v>Mujer</v>
      </c>
      <c r="U3745" t="str">
        <f>_xlfn.CONCAT(Table58[[#This Row],[STATE]]," ", Table58[[#This Row],[DOMAIN]])</f>
        <v>FL C2</v>
      </c>
      <c r="V3745" s="2">
        <f t="shared" ca="1" si="175"/>
        <v>45915</v>
      </c>
      <c r="W3745" s="3">
        <f t="shared" ca="1" si="176"/>
        <v>45915.408431249998</v>
      </c>
      <c r="X3745">
        <f>ROUND(Table58[[#This Row],[AVGGIFT]],1)</f>
        <v>4.5999999999999996</v>
      </c>
    </row>
    <row r="3746" spans="1:24" x14ac:dyDescent="0.35">
      <c r="A3746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  <c r="N3746">
        <f>VLOOKUP(Table58[[#This Row],[CONTROLN]],vlookup_table[],2,FALSE)</f>
        <v>2</v>
      </c>
      <c r="O3746">
        <f>VLOOKUP(Table58[[#This Row],[CONTROLN]],vlookup_table[],4,FALSE)</f>
        <v>5206</v>
      </c>
      <c r="P3746" t="str">
        <f>VLOOKUP(Table58[[#This Row],[CONTROLN]],vlookup_table[],5,FALSE)</f>
        <v>S1</v>
      </c>
      <c r="Q3746">
        <f>VLOOKUP(Table58[[#This Row],[CONTROLN]],vlookup_table[],7,FALSE)</f>
        <v>10</v>
      </c>
      <c r="R3746">
        <f t="shared" si="174"/>
        <v>45</v>
      </c>
      <c r="S37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46" t="str">
        <f>IF(Table58[[#This Row],[GENDER]]="M","Hombre","Mujer")</f>
        <v>Mujer</v>
      </c>
      <c r="U3746" t="str">
        <f>_xlfn.CONCAT(Table58[[#This Row],[STATE]]," ", Table58[[#This Row],[DOMAIN]])</f>
        <v>IL S1</v>
      </c>
      <c r="V3746" s="2">
        <f t="shared" ca="1" si="175"/>
        <v>45915</v>
      </c>
      <c r="W3746" s="3">
        <f t="shared" ca="1" si="176"/>
        <v>45915.408431249998</v>
      </c>
      <c r="X3746">
        <f>ROUND(Table58[[#This Row],[AVGGIFT]],1)</f>
        <v>8.4</v>
      </c>
    </row>
    <row r="3747" spans="1:24" x14ac:dyDescent="0.35">
      <c r="A3747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  <c r="N3747">
        <f>VLOOKUP(Table58[[#This Row],[CONTROLN]],vlookup_table[],2,FALSE)</f>
        <v>0</v>
      </c>
      <c r="O3747">
        <f>VLOOKUP(Table58[[#This Row],[CONTROLN]],vlookup_table[],4,FALSE)</f>
        <v>2401</v>
      </c>
      <c r="P3747" t="str">
        <f>VLOOKUP(Table58[[#This Row],[CONTROLN]],vlookup_table[],5,FALSE)</f>
        <v>S1</v>
      </c>
      <c r="Q3747">
        <f>VLOOKUP(Table58[[#This Row],[CONTROLN]],vlookup_table[],7,FALSE)</f>
        <v>25</v>
      </c>
      <c r="R3747">
        <f t="shared" si="174"/>
        <v>73</v>
      </c>
      <c r="S37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47" t="str">
        <f>IF(Table58[[#This Row],[GENDER]]="M","Hombre","Mujer")</f>
        <v>Hombre</v>
      </c>
      <c r="U3747" t="str">
        <f>_xlfn.CONCAT(Table58[[#This Row],[STATE]]," ", Table58[[#This Row],[DOMAIN]])</f>
        <v>HI S1</v>
      </c>
      <c r="V3747" s="2">
        <f t="shared" ca="1" si="175"/>
        <v>45915</v>
      </c>
      <c r="W3747" s="3">
        <f t="shared" ca="1" si="176"/>
        <v>45915.408431249998</v>
      </c>
      <c r="X3747">
        <f>ROUND(Table58[[#This Row],[AVGGIFT]],1)</f>
        <v>4.5</v>
      </c>
    </row>
    <row r="3748" spans="1:24" x14ac:dyDescent="0.35">
      <c r="A3748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  <c r="N3748">
        <f>VLOOKUP(Table58[[#This Row],[CONTROLN]],vlookup_table[],2,FALSE)</f>
        <v>2</v>
      </c>
      <c r="O3748">
        <f>VLOOKUP(Table58[[#This Row],[CONTROLN]],vlookup_table[],4,FALSE)</f>
        <v>1101</v>
      </c>
      <c r="P3748" t="str">
        <f>VLOOKUP(Table58[[#This Row],[CONTROLN]],vlookup_table[],5,FALSE)</f>
        <v>T2</v>
      </c>
      <c r="Q3748">
        <f>VLOOKUP(Table58[[#This Row],[CONTROLN]],vlookup_table[],7,FALSE)</f>
        <v>10</v>
      </c>
      <c r="R3748">
        <f t="shared" si="174"/>
        <v>86</v>
      </c>
      <c r="S37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48" t="str">
        <f>IF(Table58[[#This Row],[GENDER]]="M","Hombre","Mujer")</f>
        <v>Mujer</v>
      </c>
      <c r="U3748" t="str">
        <f>_xlfn.CONCAT(Table58[[#This Row],[STATE]]," ", Table58[[#This Row],[DOMAIN]])</f>
        <v>OR T2</v>
      </c>
      <c r="V3748" s="2">
        <f t="shared" ca="1" si="175"/>
        <v>45915</v>
      </c>
      <c r="W3748" s="3">
        <f t="shared" ca="1" si="176"/>
        <v>45915.408431249998</v>
      </c>
      <c r="X3748">
        <f>ROUND(Table58[[#This Row],[AVGGIFT]],1)</f>
        <v>7.3</v>
      </c>
    </row>
    <row r="3749" spans="1:24" x14ac:dyDescent="0.35">
      <c r="A3749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  <c r="N3749">
        <f>VLOOKUP(Table58[[#This Row],[CONTROLN]],vlookup_table[],2,FALSE)</f>
        <v>0</v>
      </c>
      <c r="O3749">
        <f>VLOOKUP(Table58[[#This Row],[CONTROLN]],vlookup_table[],4,FALSE)</f>
        <v>4206</v>
      </c>
      <c r="P3749" t="str">
        <f>VLOOKUP(Table58[[#This Row],[CONTROLN]],vlookup_table[],5,FALSE)</f>
        <v>T2</v>
      </c>
      <c r="Q3749">
        <f>VLOOKUP(Table58[[#This Row],[CONTROLN]],vlookup_table[],7,FALSE)</f>
        <v>10</v>
      </c>
      <c r="R3749">
        <f t="shared" si="174"/>
        <v>55</v>
      </c>
      <c r="S37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49" t="str">
        <f>IF(Table58[[#This Row],[GENDER]]="M","Hombre","Mujer")</f>
        <v>Mujer</v>
      </c>
      <c r="U3749" t="str">
        <f>_xlfn.CONCAT(Table58[[#This Row],[STATE]]," ", Table58[[#This Row],[DOMAIN]])</f>
        <v>TN T2</v>
      </c>
      <c r="V3749" s="2">
        <f t="shared" ca="1" si="175"/>
        <v>45915</v>
      </c>
      <c r="W3749" s="3">
        <f t="shared" ca="1" si="176"/>
        <v>45915.408431249998</v>
      </c>
      <c r="X3749">
        <f>ROUND(Table58[[#This Row],[AVGGIFT]],1)</f>
        <v>9.1</v>
      </c>
    </row>
    <row r="3750" spans="1:24" x14ac:dyDescent="0.35">
      <c r="A3750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  <c r="N3750">
        <f>VLOOKUP(Table58[[#This Row],[CONTROLN]],vlookup_table[],2,FALSE)</f>
        <v>0</v>
      </c>
      <c r="O3750">
        <f>VLOOKUP(Table58[[#This Row],[CONTROLN]],vlookup_table[],4,FALSE)</f>
        <v>3608</v>
      </c>
      <c r="P3750" t="str">
        <f>VLOOKUP(Table58[[#This Row],[CONTROLN]],vlookup_table[],5,FALSE)</f>
        <v>S2</v>
      </c>
      <c r="Q3750">
        <f>VLOOKUP(Table58[[#This Row],[CONTROLN]],vlookup_table[],7,FALSE)</f>
        <v>20</v>
      </c>
      <c r="R3750">
        <f t="shared" si="174"/>
        <v>60</v>
      </c>
      <c r="S37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50" t="str">
        <f>IF(Table58[[#This Row],[GENDER]]="M","Hombre","Mujer")</f>
        <v>Mujer</v>
      </c>
      <c r="U3750" t="str">
        <f>_xlfn.CONCAT(Table58[[#This Row],[STATE]]," ", Table58[[#This Row],[DOMAIN]])</f>
        <v>WI S2</v>
      </c>
      <c r="V3750" s="2">
        <f t="shared" ca="1" si="175"/>
        <v>45915</v>
      </c>
      <c r="W3750" s="3">
        <f t="shared" ca="1" si="176"/>
        <v>45915.408431249998</v>
      </c>
      <c r="X3750">
        <f>ROUND(Table58[[#This Row],[AVGGIFT]],1)</f>
        <v>12.1</v>
      </c>
    </row>
    <row r="3751" spans="1:24" x14ac:dyDescent="0.35">
      <c r="A3751">
        <v>188734</v>
      </c>
      <c r="B3751" t="s">
        <v>38</v>
      </c>
      <c r="C3751" t="s">
        <v>109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  <c r="N3751">
        <f>VLOOKUP(Table58[[#This Row],[CONTROLN]],vlookup_table[],2,FALSE)</f>
        <v>14002</v>
      </c>
      <c r="O3751">
        <f>VLOOKUP(Table58[[#This Row],[CONTROLN]],vlookup_table[],4,FALSE)</f>
        <v>0</v>
      </c>
      <c r="P3751" t="str">
        <f>VLOOKUP(Table58[[#This Row],[CONTROLN]],vlookup_table[],5,FALSE)</f>
        <v>T2</v>
      </c>
      <c r="Q3751">
        <f>VLOOKUP(Table58[[#This Row],[CONTROLN]],vlookup_table[],7,FALSE)</f>
        <v>5</v>
      </c>
      <c r="R3751" t="str">
        <f t="shared" si="174"/>
        <v/>
      </c>
      <c r="S37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51" t="str">
        <f>IF(Table58[[#This Row],[GENDER]]="M","Hombre","Mujer")</f>
        <v>Mujer</v>
      </c>
      <c r="U3751" t="str">
        <f>_xlfn.CONCAT(Table58[[#This Row],[STATE]]," ", Table58[[#This Row],[DOMAIN]])</f>
        <v>HI T2</v>
      </c>
      <c r="V3751" s="2">
        <f t="shared" ca="1" si="175"/>
        <v>45915</v>
      </c>
      <c r="W3751" s="3">
        <f t="shared" ca="1" si="176"/>
        <v>45915.408431249998</v>
      </c>
      <c r="X3751">
        <f>ROUND(Table58[[#This Row],[AVGGIFT]],1)</f>
        <v>5.4</v>
      </c>
    </row>
    <row r="3752" spans="1:24" x14ac:dyDescent="0.35">
      <c r="A3752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  <c r="N3752">
        <f>VLOOKUP(Table58[[#This Row],[CONTROLN]],vlookup_table[],2,FALSE)</f>
        <v>1</v>
      </c>
      <c r="O3752">
        <f>VLOOKUP(Table58[[#This Row],[CONTROLN]],vlookup_table[],4,FALSE)</f>
        <v>3901</v>
      </c>
      <c r="P3752" t="str">
        <f>VLOOKUP(Table58[[#This Row],[CONTROLN]],vlookup_table[],5,FALSE)</f>
        <v>U4</v>
      </c>
      <c r="Q3752">
        <f>VLOOKUP(Table58[[#This Row],[CONTROLN]],vlookup_table[],7,FALSE)</f>
        <v>19</v>
      </c>
      <c r="R3752">
        <f t="shared" si="174"/>
        <v>58</v>
      </c>
      <c r="S37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52" t="str">
        <f>IF(Table58[[#This Row],[GENDER]]="M","Hombre","Mujer")</f>
        <v>Hombre</v>
      </c>
      <c r="U3752" t="str">
        <f>_xlfn.CONCAT(Table58[[#This Row],[STATE]]," ", Table58[[#This Row],[DOMAIN]])</f>
        <v>CA U4</v>
      </c>
      <c r="V3752" s="2">
        <f t="shared" ca="1" si="175"/>
        <v>45915</v>
      </c>
      <c r="W3752" s="3">
        <f t="shared" ca="1" si="176"/>
        <v>45915.408431249998</v>
      </c>
      <c r="X3752">
        <f>ROUND(Table58[[#This Row],[AVGGIFT]],1)</f>
        <v>10.4</v>
      </c>
    </row>
    <row r="3753" spans="1:24" x14ac:dyDescent="0.35">
      <c r="A3753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  <c r="N3753">
        <f>VLOOKUP(Table58[[#This Row],[CONTROLN]],vlookup_table[],2,FALSE)</f>
        <v>0</v>
      </c>
      <c r="O3753">
        <f>VLOOKUP(Table58[[#This Row],[CONTROLN]],vlookup_table[],4,FALSE)</f>
        <v>4003</v>
      </c>
      <c r="P3753" t="str">
        <f>VLOOKUP(Table58[[#This Row],[CONTROLN]],vlookup_table[],5,FALSE)</f>
        <v>U1</v>
      </c>
      <c r="Q3753">
        <f>VLOOKUP(Table58[[#This Row],[CONTROLN]],vlookup_table[],7,FALSE)</f>
        <v>125</v>
      </c>
      <c r="R3753">
        <f t="shared" si="174"/>
        <v>57</v>
      </c>
      <c r="S37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53" t="str">
        <f>IF(Table58[[#This Row],[GENDER]]="M","Hombre","Mujer")</f>
        <v>Mujer</v>
      </c>
      <c r="U3753" t="str">
        <f>_xlfn.CONCAT(Table58[[#This Row],[STATE]]," ", Table58[[#This Row],[DOMAIN]])</f>
        <v>CA U1</v>
      </c>
      <c r="V3753" s="2">
        <f t="shared" ca="1" si="175"/>
        <v>45915</v>
      </c>
      <c r="W3753" s="3">
        <f t="shared" ca="1" si="176"/>
        <v>45915.408431249998</v>
      </c>
      <c r="X3753">
        <f>ROUND(Table58[[#This Row],[AVGGIFT]],1)</f>
        <v>6.5</v>
      </c>
    </row>
    <row r="3754" spans="1:24" x14ac:dyDescent="0.35">
      <c r="A3754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  <c r="N3754">
        <f>VLOOKUP(Table58[[#This Row],[CONTROLN]],vlookup_table[],2,FALSE)</f>
        <v>2</v>
      </c>
      <c r="O3754">
        <f>VLOOKUP(Table58[[#This Row],[CONTROLN]],vlookup_table[],4,FALSE)</f>
        <v>2607</v>
      </c>
      <c r="P3754" t="str">
        <f>VLOOKUP(Table58[[#This Row],[CONTROLN]],vlookup_table[],5,FALSE)</f>
        <v>C2</v>
      </c>
      <c r="Q3754">
        <f>VLOOKUP(Table58[[#This Row],[CONTROLN]],vlookup_table[],7,FALSE)</f>
        <v>10</v>
      </c>
      <c r="R3754">
        <f t="shared" si="174"/>
        <v>70</v>
      </c>
      <c r="S37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54" t="str">
        <f>IF(Table58[[#This Row],[GENDER]]="M","Hombre","Mujer")</f>
        <v>Mujer</v>
      </c>
      <c r="U3754" t="str">
        <f>_xlfn.CONCAT(Table58[[#This Row],[STATE]]," ", Table58[[#This Row],[DOMAIN]])</f>
        <v>FL C2</v>
      </c>
      <c r="V3754" s="2">
        <f t="shared" ca="1" si="175"/>
        <v>45915</v>
      </c>
      <c r="W3754" s="3">
        <f t="shared" ca="1" si="176"/>
        <v>45915.408431249998</v>
      </c>
      <c r="X3754">
        <f>ROUND(Table58[[#This Row],[AVGGIFT]],1)</f>
        <v>7.2</v>
      </c>
    </row>
    <row r="3755" spans="1:24" x14ac:dyDescent="0.35">
      <c r="A3755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  <c r="N3755">
        <f>VLOOKUP(Table58[[#This Row],[CONTROLN]],vlookup_table[],2,FALSE)</f>
        <v>2</v>
      </c>
      <c r="O3755">
        <f>VLOOKUP(Table58[[#This Row],[CONTROLN]],vlookup_table[],4,FALSE)</f>
        <v>5201</v>
      </c>
      <c r="P3755" t="str">
        <f>VLOOKUP(Table58[[#This Row],[CONTROLN]],vlookup_table[],5,FALSE)</f>
        <v>R2</v>
      </c>
      <c r="Q3755">
        <f>VLOOKUP(Table58[[#This Row],[CONTROLN]],vlookup_table[],7,FALSE)</f>
        <v>10</v>
      </c>
      <c r="R3755">
        <f t="shared" si="174"/>
        <v>45</v>
      </c>
      <c r="S37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55" t="str">
        <f>IF(Table58[[#This Row],[GENDER]]="M","Hombre","Mujer")</f>
        <v>Mujer</v>
      </c>
      <c r="U3755" t="str">
        <f>_xlfn.CONCAT(Table58[[#This Row],[STATE]]," ", Table58[[#This Row],[DOMAIN]])</f>
        <v>GA R2</v>
      </c>
      <c r="V3755" s="2">
        <f t="shared" ca="1" si="175"/>
        <v>45915</v>
      </c>
      <c r="W3755" s="3">
        <f t="shared" ca="1" si="176"/>
        <v>45915.408431249998</v>
      </c>
      <c r="X3755">
        <f>ROUND(Table58[[#This Row],[AVGGIFT]],1)</f>
        <v>7.1</v>
      </c>
    </row>
    <row r="3756" spans="1:24" x14ac:dyDescent="0.35">
      <c r="A3756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  <c r="N3756">
        <f>VLOOKUP(Table58[[#This Row],[CONTROLN]],vlookup_table[],2,FALSE)</f>
        <v>1</v>
      </c>
      <c r="O3756">
        <f>VLOOKUP(Table58[[#This Row],[CONTROLN]],vlookup_table[],4,FALSE)</f>
        <v>0</v>
      </c>
      <c r="P3756" t="str">
        <f>VLOOKUP(Table58[[#This Row],[CONTROLN]],vlookup_table[],5,FALSE)</f>
        <v>U1</v>
      </c>
      <c r="Q3756">
        <f>VLOOKUP(Table58[[#This Row],[CONTROLN]],vlookup_table[],7,FALSE)</f>
        <v>21</v>
      </c>
      <c r="R3756" t="str">
        <f t="shared" si="174"/>
        <v/>
      </c>
      <c r="S37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56" t="str">
        <f>IF(Table58[[#This Row],[GENDER]]="M","Hombre","Mujer")</f>
        <v>Hombre</v>
      </c>
      <c r="U3756" t="str">
        <f>_xlfn.CONCAT(Table58[[#This Row],[STATE]]," ", Table58[[#This Row],[DOMAIN]])</f>
        <v>CA U1</v>
      </c>
      <c r="V3756" s="2">
        <f t="shared" ca="1" si="175"/>
        <v>45915</v>
      </c>
      <c r="W3756" s="3">
        <f t="shared" ca="1" si="176"/>
        <v>45915.408431249998</v>
      </c>
      <c r="X3756">
        <f>ROUND(Table58[[#This Row],[AVGGIFT]],1)</f>
        <v>10</v>
      </c>
    </row>
    <row r="3757" spans="1:24" x14ac:dyDescent="0.35">
      <c r="A3757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  <c r="N3757">
        <f>VLOOKUP(Table58[[#This Row],[CONTROLN]],vlookup_table[],2,FALSE)</f>
        <v>1</v>
      </c>
      <c r="O3757">
        <f>VLOOKUP(Table58[[#This Row],[CONTROLN]],vlookup_table[],4,FALSE)</f>
        <v>5401</v>
      </c>
      <c r="P3757" t="str">
        <f>VLOOKUP(Table58[[#This Row],[CONTROLN]],vlookup_table[],5,FALSE)</f>
        <v>S2</v>
      </c>
      <c r="Q3757">
        <f>VLOOKUP(Table58[[#This Row],[CONTROLN]],vlookup_table[],7,FALSE)</f>
        <v>14</v>
      </c>
      <c r="R3757">
        <f t="shared" si="174"/>
        <v>43</v>
      </c>
      <c r="S37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57" t="str">
        <f>IF(Table58[[#This Row],[GENDER]]="M","Hombre","Mujer")</f>
        <v>Hombre</v>
      </c>
      <c r="U3757" t="str">
        <f>_xlfn.CONCAT(Table58[[#This Row],[STATE]]," ", Table58[[#This Row],[DOMAIN]])</f>
        <v>IA S2</v>
      </c>
      <c r="V3757" s="2">
        <f t="shared" ca="1" si="175"/>
        <v>45915</v>
      </c>
      <c r="W3757" s="3">
        <f t="shared" ca="1" si="176"/>
        <v>45915.408431249998</v>
      </c>
      <c r="X3757">
        <f>ROUND(Table58[[#This Row],[AVGGIFT]],1)</f>
        <v>6.7</v>
      </c>
    </row>
    <row r="3758" spans="1:24" x14ac:dyDescent="0.35">
      <c r="A3758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  <c r="N3758">
        <f>VLOOKUP(Table58[[#This Row],[CONTROLN]],vlookup_table[],2,FALSE)</f>
        <v>2</v>
      </c>
      <c r="O3758">
        <f>VLOOKUP(Table58[[#This Row],[CONTROLN]],vlookup_table[],4,FALSE)</f>
        <v>0</v>
      </c>
      <c r="P3758" t="str">
        <f>VLOOKUP(Table58[[#This Row],[CONTROLN]],vlookup_table[],5,FALSE)</f>
        <v>R3</v>
      </c>
      <c r="Q3758">
        <f>VLOOKUP(Table58[[#This Row],[CONTROLN]],vlookup_table[],7,FALSE)</f>
        <v>10</v>
      </c>
      <c r="R3758" t="str">
        <f t="shared" si="174"/>
        <v/>
      </c>
      <c r="S37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58" t="str">
        <f>IF(Table58[[#This Row],[GENDER]]="M","Hombre","Mujer")</f>
        <v>Mujer</v>
      </c>
      <c r="U3758" t="str">
        <f>_xlfn.CONCAT(Table58[[#This Row],[STATE]]," ", Table58[[#This Row],[DOMAIN]])</f>
        <v>NC R3</v>
      </c>
      <c r="V3758" s="2">
        <f t="shared" ca="1" si="175"/>
        <v>45915</v>
      </c>
      <c r="W3758" s="3">
        <f t="shared" ca="1" si="176"/>
        <v>45915.408431249998</v>
      </c>
      <c r="X3758">
        <f>ROUND(Table58[[#This Row],[AVGGIFT]],1)</f>
        <v>12.2</v>
      </c>
    </row>
    <row r="3759" spans="1:24" x14ac:dyDescent="0.35">
      <c r="A3759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  <c r="N3759">
        <f>VLOOKUP(Table58[[#This Row],[CONTROLN]],vlookup_table[],2,FALSE)</f>
        <v>0</v>
      </c>
      <c r="O3759">
        <f>VLOOKUP(Table58[[#This Row],[CONTROLN]],vlookup_table[],4,FALSE)</f>
        <v>0</v>
      </c>
      <c r="P3759" t="str">
        <f>VLOOKUP(Table58[[#This Row],[CONTROLN]],vlookup_table[],5,FALSE)</f>
        <v>C2</v>
      </c>
      <c r="Q3759">
        <f>VLOOKUP(Table58[[#This Row],[CONTROLN]],vlookup_table[],7,FALSE)</f>
        <v>30</v>
      </c>
      <c r="R3759" t="str">
        <f t="shared" si="174"/>
        <v/>
      </c>
      <c r="S37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59" t="str">
        <f>IF(Table58[[#This Row],[GENDER]]="M","Hombre","Mujer")</f>
        <v>Mujer</v>
      </c>
      <c r="U3759" t="str">
        <f>_xlfn.CONCAT(Table58[[#This Row],[STATE]]," ", Table58[[#This Row],[DOMAIN]])</f>
        <v>CA C2</v>
      </c>
      <c r="V3759" s="2">
        <f t="shared" ca="1" si="175"/>
        <v>45915</v>
      </c>
      <c r="W3759" s="3">
        <f t="shared" ca="1" si="176"/>
        <v>45915.408431249998</v>
      </c>
      <c r="X3759">
        <f>ROUND(Table58[[#This Row],[AVGGIFT]],1)</f>
        <v>15</v>
      </c>
    </row>
    <row r="3760" spans="1:24" x14ac:dyDescent="0.35">
      <c r="A3760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  <c r="N3760">
        <f>VLOOKUP(Table58[[#This Row],[CONTROLN]],vlookup_table[],2,FALSE)</f>
        <v>0</v>
      </c>
      <c r="O3760">
        <f>VLOOKUP(Table58[[#This Row],[CONTROLN]],vlookup_table[],4,FALSE)</f>
        <v>0</v>
      </c>
      <c r="P3760" t="str">
        <f>VLOOKUP(Table58[[#This Row],[CONTROLN]],vlookup_table[],5,FALSE)</f>
        <v>R2</v>
      </c>
      <c r="Q3760">
        <f>VLOOKUP(Table58[[#This Row],[CONTROLN]],vlookup_table[],7,FALSE)</f>
        <v>7</v>
      </c>
      <c r="R3760" t="str">
        <f t="shared" si="174"/>
        <v/>
      </c>
      <c r="S37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60" t="str">
        <f>IF(Table58[[#This Row],[GENDER]]="M","Hombre","Mujer")</f>
        <v>Mujer</v>
      </c>
      <c r="U3760" t="str">
        <f>_xlfn.CONCAT(Table58[[#This Row],[STATE]]," ", Table58[[#This Row],[DOMAIN]])</f>
        <v>AL R2</v>
      </c>
      <c r="V3760" s="2">
        <f t="shared" ca="1" si="175"/>
        <v>45915</v>
      </c>
      <c r="W3760" s="3">
        <f t="shared" ca="1" si="176"/>
        <v>45915.408431249998</v>
      </c>
      <c r="X3760">
        <f>ROUND(Table58[[#This Row],[AVGGIFT]],1)</f>
        <v>4.5</v>
      </c>
    </row>
    <row r="3761" spans="1:24" x14ac:dyDescent="0.35">
      <c r="A3761">
        <v>112301</v>
      </c>
      <c r="B3761" t="s">
        <v>21</v>
      </c>
      <c r="C3761" t="s">
        <v>109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  <c r="N3761">
        <f>VLOOKUP(Table58[[#This Row],[CONTROLN]],vlookup_table[],2,FALSE)</f>
        <v>0</v>
      </c>
      <c r="O3761">
        <f>VLOOKUP(Table58[[#This Row],[CONTROLN]],vlookup_table[],4,FALSE)</f>
        <v>0</v>
      </c>
      <c r="P3761" t="str">
        <f>VLOOKUP(Table58[[#This Row],[CONTROLN]],vlookup_table[],5,FALSE)</f>
        <v>R3</v>
      </c>
      <c r="Q3761">
        <f>VLOOKUP(Table58[[#This Row],[CONTROLN]],vlookup_table[],7,FALSE)</f>
        <v>10</v>
      </c>
      <c r="R3761" t="str">
        <f t="shared" si="174"/>
        <v/>
      </c>
      <c r="S37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61" t="str">
        <f>IF(Table58[[#This Row],[GENDER]]="M","Hombre","Mujer")</f>
        <v>Mujer</v>
      </c>
      <c r="U3761" t="str">
        <f>_xlfn.CONCAT(Table58[[#This Row],[STATE]]," ", Table58[[#This Row],[DOMAIN]])</f>
        <v>TX R3</v>
      </c>
      <c r="V3761" s="2">
        <f t="shared" ca="1" si="175"/>
        <v>45915</v>
      </c>
      <c r="W3761" s="3">
        <f t="shared" ca="1" si="176"/>
        <v>45915.408431249998</v>
      </c>
      <c r="X3761">
        <f>ROUND(Table58[[#This Row],[AVGGIFT]],1)</f>
        <v>7.4</v>
      </c>
    </row>
    <row r="3762" spans="1:24" x14ac:dyDescent="0.35">
      <c r="A3762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  <c r="N3762">
        <f>VLOOKUP(Table58[[#This Row],[CONTROLN]],vlookup_table[],2,FALSE)</f>
        <v>2</v>
      </c>
      <c r="O3762">
        <f>VLOOKUP(Table58[[#This Row],[CONTROLN]],vlookup_table[],4,FALSE)</f>
        <v>1701</v>
      </c>
      <c r="P3762" t="str">
        <f>VLOOKUP(Table58[[#This Row],[CONTROLN]],vlookup_table[],5,FALSE)</f>
        <v>U3</v>
      </c>
      <c r="Q3762">
        <f>VLOOKUP(Table58[[#This Row],[CONTROLN]],vlookup_table[],7,FALSE)</f>
        <v>8</v>
      </c>
      <c r="R3762">
        <f t="shared" si="174"/>
        <v>80</v>
      </c>
      <c r="S37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62" t="str">
        <f>IF(Table58[[#This Row],[GENDER]]="M","Hombre","Mujer")</f>
        <v>Mujer</v>
      </c>
      <c r="U3762" t="str">
        <f>_xlfn.CONCAT(Table58[[#This Row],[STATE]]," ", Table58[[#This Row],[DOMAIN]])</f>
        <v>MO U3</v>
      </c>
      <c r="V3762" s="2">
        <f t="shared" ca="1" si="175"/>
        <v>45915</v>
      </c>
      <c r="W3762" s="3">
        <f t="shared" ca="1" si="176"/>
        <v>45915.408431249998</v>
      </c>
      <c r="X3762">
        <f>ROUND(Table58[[#This Row],[AVGGIFT]],1)</f>
        <v>5.5</v>
      </c>
    </row>
    <row r="3763" spans="1:24" x14ac:dyDescent="0.35">
      <c r="A3763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  <c r="N3763">
        <f>VLOOKUP(Table58[[#This Row],[CONTROLN]],vlookup_table[],2,FALSE)</f>
        <v>0</v>
      </c>
      <c r="O3763">
        <f>VLOOKUP(Table58[[#This Row],[CONTROLN]],vlookup_table[],4,FALSE)</f>
        <v>2201</v>
      </c>
      <c r="P3763" t="str">
        <f>VLOOKUP(Table58[[#This Row],[CONTROLN]],vlookup_table[],5,FALSE)</f>
        <v>T1</v>
      </c>
      <c r="Q3763">
        <f>VLOOKUP(Table58[[#This Row],[CONTROLN]],vlookup_table[],7,FALSE)</f>
        <v>15</v>
      </c>
      <c r="R3763">
        <f t="shared" si="174"/>
        <v>75</v>
      </c>
      <c r="S37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63" t="str">
        <f>IF(Table58[[#This Row],[GENDER]]="M","Hombre","Mujer")</f>
        <v>Mujer</v>
      </c>
      <c r="U3763" t="str">
        <f>_xlfn.CONCAT(Table58[[#This Row],[STATE]]," ", Table58[[#This Row],[DOMAIN]])</f>
        <v>AL T1</v>
      </c>
      <c r="V3763" s="2">
        <f t="shared" ca="1" si="175"/>
        <v>45915</v>
      </c>
      <c r="W3763" s="3">
        <f t="shared" ca="1" si="176"/>
        <v>45915.408431249998</v>
      </c>
      <c r="X3763">
        <f>ROUND(Table58[[#This Row],[AVGGIFT]],1)</f>
        <v>16.5</v>
      </c>
    </row>
    <row r="3764" spans="1:24" x14ac:dyDescent="0.35">
      <c r="A3764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  <c r="N3764">
        <f>VLOOKUP(Table58[[#This Row],[CONTROLN]],vlookup_table[],2,FALSE)</f>
        <v>1</v>
      </c>
      <c r="O3764">
        <f>VLOOKUP(Table58[[#This Row],[CONTROLN]],vlookup_table[],4,FALSE)</f>
        <v>0</v>
      </c>
      <c r="P3764" t="str">
        <f>VLOOKUP(Table58[[#This Row],[CONTROLN]],vlookup_table[],5,FALSE)</f>
        <v>T2</v>
      </c>
      <c r="Q3764">
        <f>VLOOKUP(Table58[[#This Row],[CONTROLN]],vlookup_table[],7,FALSE)</f>
        <v>10</v>
      </c>
      <c r="R3764" t="str">
        <f t="shared" si="174"/>
        <v/>
      </c>
      <c r="S37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64" t="str">
        <f>IF(Table58[[#This Row],[GENDER]]="M","Hombre","Mujer")</f>
        <v>Hombre</v>
      </c>
      <c r="U3764" t="str">
        <f>_xlfn.CONCAT(Table58[[#This Row],[STATE]]," ", Table58[[#This Row],[DOMAIN]])</f>
        <v>NC T2</v>
      </c>
      <c r="V3764" s="2">
        <f t="shared" ca="1" si="175"/>
        <v>45915</v>
      </c>
      <c r="W3764" s="3">
        <f t="shared" ca="1" si="176"/>
        <v>45915.408431249998</v>
      </c>
      <c r="X3764">
        <f>ROUND(Table58[[#This Row],[AVGGIFT]],1)</f>
        <v>10.5</v>
      </c>
    </row>
    <row r="3765" spans="1:24" x14ac:dyDescent="0.35">
      <c r="A3765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  <c r="N3765">
        <f>VLOOKUP(Table58[[#This Row],[CONTROLN]],vlookup_table[],2,FALSE)</f>
        <v>1</v>
      </c>
      <c r="O3765">
        <f>VLOOKUP(Table58[[#This Row],[CONTROLN]],vlookup_table[],4,FALSE)</f>
        <v>2009</v>
      </c>
      <c r="P3765" t="str">
        <f>VLOOKUP(Table58[[#This Row],[CONTROLN]],vlookup_table[],5,FALSE)</f>
        <v>C1</v>
      </c>
      <c r="Q3765">
        <f>VLOOKUP(Table58[[#This Row],[CONTROLN]],vlookup_table[],7,FALSE)</f>
        <v>40</v>
      </c>
      <c r="R3765">
        <f t="shared" si="174"/>
        <v>76</v>
      </c>
      <c r="S37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65" t="str">
        <f>IF(Table58[[#This Row],[GENDER]]="M","Hombre","Mujer")</f>
        <v>Hombre</v>
      </c>
      <c r="U3765" t="str">
        <f>_xlfn.CONCAT(Table58[[#This Row],[STATE]]," ", Table58[[#This Row],[DOMAIN]])</f>
        <v>TX C1</v>
      </c>
      <c r="V3765" s="2">
        <f t="shared" ca="1" si="175"/>
        <v>45915</v>
      </c>
      <c r="W3765" s="3">
        <f t="shared" ca="1" si="176"/>
        <v>45915.408431249998</v>
      </c>
      <c r="X3765">
        <f>ROUND(Table58[[#This Row],[AVGGIFT]],1)</f>
        <v>17.7</v>
      </c>
    </row>
    <row r="3766" spans="1:24" x14ac:dyDescent="0.35">
      <c r="A3766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  <c r="N3766">
        <f>VLOOKUP(Table58[[#This Row],[CONTROLN]],vlookup_table[],2,FALSE)</f>
        <v>0</v>
      </c>
      <c r="O3766">
        <f>VLOOKUP(Table58[[#This Row],[CONTROLN]],vlookup_table[],4,FALSE)</f>
        <v>5101</v>
      </c>
      <c r="P3766" t="str">
        <f>VLOOKUP(Table58[[#This Row],[CONTROLN]],vlookup_table[],5,FALSE)</f>
        <v>C3</v>
      </c>
      <c r="Q3766">
        <f>VLOOKUP(Table58[[#This Row],[CONTROLN]],vlookup_table[],7,FALSE)</f>
        <v>10</v>
      </c>
      <c r="R3766">
        <f t="shared" si="174"/>
        <v>46</v>
      </c>
      <c r="S37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66" t="str">
        <f>IF(Table58[[#This Row],[GENDER]]="M","Hombre","Mujer")</f>
        <v>Mujer</v>
      </c>
      <c r="U3766" t="str">
        <f>_xlfn.CONCAT(Table58[[#This Row],[STATE]]," ", Table58[[#This Row],[DOMAIN]])</f>
        <v>CA C3</v>
      </c>
      <c r="V3766" s="2">
        <f t="shared" ca="1" si="175"/>
        <v>45915</v>
      </c>
      <c r="W3766" s="3">
        <f t="shared" ca="1" si="176"/>
        <v>45915.408431249998</v>
      </c>
      <c r="X3766">
        <f>ROUND(Table58[[#This Row],[AVGGIFT]],1)</f>
        <v>7.6</v>
      </c>
    </row>
    <row r="3767" spans="1:24" x14ac:dyDescent="0.35">
      <c r="A3767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  <c r="N3767">
        <f>VLOOKUP(Table58[[#This Row],[CONTROLN]],vlookup_table[],2,FALSE)</f>
        <v>0</v>
      </c>
      <c r="O3767">
        <f>VLOOKUP(Table58[[#This Row],[CONTROLN]],vlookup_table[],4,FALSE)</f>
        <v>0</v>
      </c>
      <c r="P3767" t="str">
        <f>VLOOKUP(Table58[[#This Row],[CONTROLN]],vlookup_table[],5,FALSE)</f>
        <v>C3</v>
      </c>
      <c r="Q3767">
        <f>VLOOKUP(Table58[[#This Row],[CONTROLN]],vlookup_table[],7,FALSE)</f>
        <v>25</v>
      </c>
      <c r="R3767" t="str">
        <f t="shared" si="174"/>
        <v/>
      </c>
      <c r="S37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67" t="str">
        <f>IF(Table58[[#This Row],[GENDER]]="M","Hombre","Mujer")</f>
        <v>Hombre</v>
      </c>
      <c r="U3767" t="str">
        <f>_xlfn.CONCAT(Table58[[#This Row],[STATE]]," ", Table58[[#This Row],[DOMAIN]])</f>
        <v>IN C3</v>
      </c>
      <c r="V3767" s="2">
        <f t="shared" ca="1" si="175"/>
        <v>45915</v>
      </c>
      <c r="W3767" s="3">
        <f t="shared" ca="1" si="176"/>
        <v>45915.408431249998</v>
      </c>
      <c r="X3767">
        <f>ROUND(Table58[[#This Row],[AVGGIFT]],1)</f>
        <v>12.5</v>
      </c>
    </row>
    <row r="3768" spans="1:24" x14ac:dyDescent="0.35">
      <c r="A3768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  <c r="N3768">
        <f>VLOOKUP(Table58[[#This Row],[CONTROLN]],vlookup_table[],2,FALSE)</f>
        <v>2</v>
      </c>
      <c r="O3768">
        <f>VLOOKUP(Table58[[#This Row],[CONTROLN]],vlookup_table[],4,FALSE)</f>
        <v>5304</v>
      </c>
      <c r="P3768" t="str">
        <f>VLOOKUP(Table58[[#This Row],[CONTROLN]],vlookup_table[],5,FALSE)</f>
        <v>T2</v>
      </c>
      <c r="Q3768">
        <f>VLOOKUP(Table58[[#This Row],[CONTROLN]],vlookup_table[],7,FALSE)</f>
        <v>20</v>
      </c>
      <c r="R3768">
        <f t="shared" si="174"/>
        <v>44</v>
      </c>
      <c r="S37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68" t="str">
        <f>IF(Table58[[#This Row],[GENDER]]="M","Hombre","Mujer")</f>
        <v>Mujer</v>
      </c>
      <c r="U3768" t="str">
        <f>_xlfn.CONCAT(Table58[[#This Row],[STATE]]," ", Table58[[#This Row],[DOMAIN]])</f>
        <v>CA T2</v>
      </c>
      <c r="V3768" s="2">
        <f t="shared" ca="1" si="175"/>
        <v>45915</v>
      </c>
      <c r="W3768" s="3">
        <f t="shared" ca="1" si="176"/>
        <v>45915.408431249998</v>
      </c>
      <c r="X3768">
        <f>ROUND(Table58[[#This Row],[AVGGIFT]],1)</f>
        <v>7.9</v>
      </c>
    </row>
    <row r="3769" spans="1:24" x14ac:dyDescent="0.35">
      <c r="A3769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  <c r="N3769">
        <f>VLOOKUP(Table58[[#This Row],[CONTROLN]],vlookup_table[],2,FALSE)</f>
        <v>2</v>
      </c>
      <c r="O3769">
        <f>VLOOKUP(Table58[[#This Row],[CONTROLN]],vlookup_table[],4,FALSE)</f>
        <v>2103</v>
      </c>
      <c r="P3769" t="str">
        <f>VLOOKUP(Table58[[#This Row],[CONTROLN]],vlookup_table[],5,FALSE)</f>
        <v>T3</v>
      </c>
      <c r="Q3769">
        <f>VLOOKUP(Table58[[#This Row],[CONTROLN]],vlookup_table[],7,FALSE)</f>
        <v>5</v>
      </c>
      <c r="R3769">
        <f t="shared" si="174"/>
        <v>76</v>
      </c>
      <c r="S37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69" t="str">
        <f>IF(Table58[[#This Row],[GENDER]]="M","Hombre","Mujer")</f>
        <v>Hombre</v>
      </c>
      <c r="U3769" t="str">
        <f>_xlfn.CONCAT(Table58[[#This Row],[STATE]]," ", Table58[[#This Row],[DOMAIN]])</f>
        <v>IL T3</v>
      </c>
      <c r="V3769" s="2">
        <f t="shared" ca="1" si="175"/>
        <v>45915</v>
      </c>
      <c r="W3769" s="3">
        <f t="shared" ca="1" si="176"/>
        <v>45915.408431249998</v>
      </c>
      <c r="X3769">
        <f>ROUND(Table58[[#This Row],[AVGGIFT]],1)</f>
        <v>8.6</v>
      </c>
    </row>
    <row r="3770" spans="1:24" x14ac:dyDescent="0.35">
      <c r="A3770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  <c r="N3770">
        <f>VLOOKUP(Table58[[#This Row],[CONTROLN]],vlookup_table[],2,FALSE)</f>
        <v>0</v>
      </c>
      <c r="O3770">
        <f>VLOOKUP(Table58[[#This Row],[CONTROLN]],vlookup_table[],4,FALSE)</f>
        <v>1002</v>
      </c>
      <c r="P3770" t="str">
        <f>VLOOKUP(Table58[[#This Row],[CONTROLN]],vlookup_table[],5,FALSE)</f>
        <v>U1</v>
      </c>
      <c r="Q3770">
        <f>VLOOKUP(Table58[[#This Row],[CONTROLN]],vlookup_table[],7,FALSE)</f>
        <v>17</v>
      </c>
      <c r="R3770">
        <f t="shared" si="174"/>
        <v>87</v>
      </c>
      <c r="S37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770" t="str">
        <f>IF(Table58[[#This Row],[GENDER]]="M","Hombre","Mujer")</f>
        <v>Mujer</v>
      </c>
      <c r="U3770" t="str">
        <f>_xlfn.CONCAT(Table58[[#This Row],[STATE]]," ", Table58[[#This Row],[DOMAIN]])</f>
        <v>CA U1</v>
      </c>
      <c r="V3770" s="2">
        <f t="shared" ca="1" si="175"/>
        <v>45915</v>
      </c>
      <c r="W3770" s="3">
        <f t="shared" ca="1" si="176"/>
        <v>45915.408431249998</v>
      </c>
      <c r="X3770">
        <f>ROUND(Table58[[#This Row],[AVGGIFT]],1)</f>
        <v>13.1</v>
      </c>
    </row>
    <row r="3771" spans="1:24" x14ac:dyDescent="0.35">
      <c r="A377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  <c r="N3771">
        <f>VLOOKUP(Table58[[#This Row],[CONTROLN]],vlookup_table[],2,FALSE)</f>
        <v>1</v>
      </c>
      <c r="O3771">
        <f>VLOOKUP(Table58[[#This Row],[CONTROLN]],vlookup_table[],4,FALSE)</f>
        <v>1901</v>
      </c>
      <c r="P3771" t="str">
        <f>VLOOKUP(Table58[[#This Row],[CONTROLN]],vlookup_table[],5,FALSE)</f>
        <v>T3</v>
      </c>
      <c r="Q3771">
        <f>VLOOKUP(Table58[[#This Row],[CONTROLN]],vlookup_table[],7,FALSE)</f>
        <v>5</v>
      </c>
      <c r="R3771">
        <f t="shared" si="174"/>
        <v>78</v>
      </c>
      <c r="S37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71" t="str">
        <f>IF(Table58[[#This Row],[GENDER]]="M","Hombre","Mujer")</f>
        <v>Hombre</v>
      </c>
      <c r="U3771" t="str">
        <f>_xlfn.CONCAT(Table58[[#This Row],[STATE]]," ", Table58[[#This Row],[DOMAIN]])</f>
        <v>FL T3</v>
      </c>
      <c r="V3771" s="2">
        <f t="shared" ca="1" si="175"/>
        <v>45915</v>
      </c>
      <c r="W3771" s="3">
        <f t="shared" ca="1" si="176"/>
        <v>45915.408431249998</v>
      </c>
      <c r="X3771">
        <f>ROUND(Table58[[#This Row],[AVGGIFT]],1)</f>
        <v>3.4</v>
      </c>
    </row>
    <row r="3772" spans="1:24" x14ac:dyDescent="0.35">
      <c r="A3772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  <c r="N3772">
        <f>VLOOKUP(Table58[[#This Row],[CONTROLN]],vlookup_table[],2,FALSE)</f>
        <v>1</v>
      </c>
      <c r="O3772">
        <f>VLOOKUP(Table58[[#This Row],[CONTROLN]],vlookup_table[],4,FALSE)</f>
        <v>2102</v>
      </c>
      <c r="P3772" t="str">
        <f>VLOOKUP(Table58[[#This Row],[CONTROLN]],vlookup_table[],5,FALSE)</f>
        <v>R2</v>
      </c>
      <c r="Q3772">
        <f>VLOOKUP(Table58[[#This Row],[CONTROLN]],vlookup_table[],7,FALSE)</f>
        <v>37</v>
      </c>
      <c r="R3772">
        <f t="shared" si="174"/>
        <v>76</v>
      </c>
      <c r="S37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72" t="str">
        <f>IF(Table58[[#This Row],[GENDER]]="M","Hombre","Mujer")</f>
        <v>Hombre</v>
      </c>
      <c r="U3772" t="str">
        <f>_xlfn.CONCAT(Table58[[#This Row],[STATE]]," ", Table58[[#This Row],[DOMAIN]])</f>
        <v>OR R2</v>
      </c>
      <c r="V3772" s="2">
        <f t="shared" ca="1" si="175"/>
        <v>45915</v>
      </c>
      <c r="W3772" s="3">
        <f t="shared" ca="1" si="176"/>
        <v>45915.408431249998</v>
      </c>
      <c r="X3772">
        <f>ROUND(Table58[[#This Row],[AVGGIFT]],1)</f>
        <v>13.4</v>
      </c>
    </row>
    <row r="3773" spans="1:24" x14ac:dyDescent="0.35">
      <c r="A3773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  <c r="N3773">
        <f>VLOOKUP(Table58[[#This Row],[CONTROLN]],vlookup_table[],2,FALSE)</f>
        <v>0</v>
      </c>
      <c r="O3773">
        <f>VLOOKUP(Table58[[#This Row],[CONTROLN]],vlookup_table[],4,FALSE)</f>
        <v>4401</v>
      </c>
      <c r="P3773" t="str">
        <f>VLOOKUP(Table58[[#This Row],[CONTROLN]],vlookup_table[],5,FALSE)</f>
        <v>R2</v>
      </c>
      <c r="Q3773">
        <f>VLOOKUP(Table58[[#This Row],[CONTROLN]],vlookup_table[],7,FALSE)</f>
        <v>10</v>
      </c>
      <c r="R3773">
        <f t="shared" si="174"/>
        <v>53</v>
      </c>
      <c r="S37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73" t="str">
        <f>IF(Table58[[#This Row],[GENDER]]="M","Hombre","Mujer")</f>
        <v>Mujer</v>
      </c>
      <c r="U3773" t="str">
        <f>_xlfn.CONCAT(Table58[[#This Row],[STATE]]," ", Table58[[#This Row],[DOMAIN]])</f>
        <v>NE R2</v>
      </c>
      <c r="V3773" s="2">
        <f t="shared" ca="1" si="175"/>
        <v>45915</v>
      </c>
      <c r="W3773" s="3">
        <f t="shared" ca="1" si="176"/>
        <v>45915.408431249998</v>
      </c>
      <c r="X3773">
        <f>ROUND(Table58[[#This Row],[AVGGIFT]],1)</f>
        <v>7.3</v>
      </c>
    </row>
    <row r="3774" spans="1:24" x14ac:dyDescent="0.35">
      <c r="A3774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  <c r="N3774">
        <f>VLOOKUP(Table58[[#This Row],[CONTROLN]],vlookup_table[],2,FALSE)</f>
        <v>0</v>
      </c>
      <c r="O3774">
        <f>VLOOKUP(Table58[[#This Row],[CONTROLN]],vlookup_table[],4,FALSE)</f>
        <v>3401</v>
      </c>
      <c r="P3774" t="str">
        <f>VLOOKUP(Table58[[#This Row],[CONTROLN]],vlookup_table[],5,FALSE)</f>
        <v>R3</v>
      </c>
      <c r="Q3774">
        <f>VLOOKUP(Table58[[#This Row],[CONTROLN]],vlookup_table[],7,FALSE)</f>
        <v>19</v>
      </c>
      <c r="R3774">
        <f t="shared" si="174"/>
        <v>63</v>
      </c>
      <c r="S37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74" t="str">
        <f>IF(Table58[[#This Row],[GENDER]]="M","Hombre","Mujer")</f>
        <v>Mujer</v>
      </c>
      <c r="U3774" t="str">
        <f>_xlfn.CONCAT(Table58[[#This Row],[STATE]]," ", Table58[[#This Row],[DOMAIN]])</f>
        <v>FL R3</v>
      </c>
      <c r="V3774" s="2">
        <f t="shared" ca="1" si="175"/>
        <v>45915</v>
      </c>
      <c r="W3774" s="3">
        <f t="shared" ca="1" si="176"/>
        <v>45915.408431249998</v>
      </c>
      <c r="X3774">
        <f>ROUND(Table58[[#This Row],[AVGGIFT]],1)</f>
        <v>13</v>
      </c>
    </row>
    <row r="3775" spans="1:24" x14ac:dyDescent="0.35">
      <c r="A3775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  <c r="N3775">
        <f>VLOOKUP(Table58[[#This Row],[CONTROLN]],vlookup_table[],2,FALSE)</f>
        <v>1</v>
      </c>
      <c r="O3775">
        <f>VLOOKUP(Table58[[#This Row],[CONTROLN]],vlookup_table[],4,FALSE)</f>
        <v>4301</v>
      </c>
      <c r="P3775" t="str">
        <f>VLOOKUP(Table58[[#This Row],[CONTROLN]],vlookup_table[],5,FALSE)</f>
        <v>R2</v>
      </c>
      <c r="Q3775">
        <f>VLOOKUP(Table58[[#This Row],[CONTROLN]],vlookup_table[],7,FALSE)</f>
        <v>25</v>
      </c>
      <c r="R3775">
        <f t="shared" si="174"/>
        <v>54</v>
      </c>
      <c r="S37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75" t="str">
        <f>IF(Table58[[#This Row],[GENDER]]="M","Hombre","Mujer")</f>
        <v>Hombre</v>
      </c>
      <c r="U3775" t="str">
        <f>_xlfn.CONCAT(Table58[[#This Row],[STATE]]," ", Table58[[#This Row],[DOMAIN]])</f>
        <v>KS R2</v>
      </c>
      <c r="V3775" s="2">
        <f t="shared" ca="1" si="175"/>
        <v>45915</v>
      </c>
      <c r="W3775" s="3">
        <f t="shared" ca="1" si="176"/>
        <v>45915.408431249998</v>
      </c>
      <c r="X3775">
        <f>ROUND(Table58[[#This Row],[AVGGIFT]],1)</f>
        <v>11.4</v>
      </c>
    </row>
    <row r="3776" spans="1:24" x14ac:dyDescent="0.35">
      <c r="A3776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  <c r="N3776">
        <f>VLOOKUP(Table58[[#This Row],[CONTROLN]],vlookup_table[],2,FALSE)</f>
        <v>1</v>
      </c>
      <c r="O3776">
        <f>VLOOKUP(Table58[[#This Row],[CONTROLN]],vlookup_table[],4,FALSE)</f>
        <v>2401</v>
      </c>
      <c r="P3776" t="str">
        <f>VLOOKUP(Table58[[#This Row],[CONTROLN]],vlookup_table[],5,FALSE)</f>
        <v>C1</v>
      </c>
      <c r="Q3776">
        <f>VLOOKUP(Table58[[#This Row],[CONTROLN]],vlookup_table[],7,FALSE)</f>
        <v>24</v>
      </c>
      <c r="R3776">
        <f t="shared" si="174"/>
        <v>73</v>
      </c>
      <c r="S37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76" t="str">
        <f>IF(Table58[[#This Row],[GENDER]]="M","Hombre","Mujer")</f>
        <v>Hombre</v>
      </c>
      <c r="U3776" t="str">
        <f>_xlfn.CONCAT(Table58[[#This Row],[STATE]]," ", Table58[[#This Row],[DOMAIN]])</f>
        <v>OR C1</v>
      </c>
      <c r="V3776" s="2">
        <f t="shared" ca="1" si="175"/>
        <v>45915</v>
      </c>
      <c r="W3776" s="3">
        <f t="shared" ca="1" si="176"/>
        <v>45915.408431249998</v>
      </c>
      <c r="X3776">
        <f>ROUND(Table58[[#This Row],[AVGGIFT]],1)</f>
        <v>18.3</v>
      </c>
    </row>
    <row r="3777" spans="1:24" x14ac:dyDescent="0.35">
      <c r="A3777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  <c r="N3777">
        <f>VLOOKUP(Table58[[#This Row],[CONTROLN]],vlookup_table[],2,FALSE)</f>
        <v>0</v>
      </c>
      <c r="O3777">
        <f>VLOOKUP(Table58[[#This Row],[CONTROLN]],vlookup_table[],4,FALSE)</f>
        <v>4001</v>
      </c>
      <c r="P3777" t="str">
        <f>VLOOKUP(Table58[[#This Row],[CONTROLN]],vlookup_table[],5,FALSE)</f>
        <v>C1</v>
      </c>
      <c r="Q3777">
        <f>VLOOKUP(Table58[[#This Row],[CONTROLN]],vlookup_table[],7,FALSE)</f>
        <v>13</v>
      </c>
      <c r="R3777">
        <f t="shared" si="174"/>
        <v>57</v>
      </c>
      <c r="S37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77" t="str">
        <f>IF(Table58[[#This Row],[GENDER]]="M","Hombre","Mujer")</f>
        <v>Mujer</v>
      </c>
      <c r="U3777" t="str">
        <f>_xlfn.CONCAT(Table58[[#This Row],[STATE]]," ", Table58[[#This Row],[DOMAIN]])</f>
        <v>FL C1</v>
      </c>
      <c r="V3777" s="2">
        <f t="shared" ca="1" si="175"/>
        <v>45915</v>
      </c>
      <c r="W3777" s="3">
        <f t="shared" ca="1" si="176"/>
        <v>45915.408431249998</v>
      </c>
      <c r="X3777">
        <f>ROUND(Table58[[#This Row],[AVGGIFT]],1)</f>
        <v>7.1</v>
      </c>
    </row>
    <row r="3778" spans="1:24" x14ac:dyDescent="0.35">
      <c r="A3778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  <c r="N3778">
        <f>VLOOKUP(Table58[[#This Row],[CONTROLN]],vlookup_table[],2,FALSE)</f>
        <v>0</v>
      </c>
      <c r="O3778">
        <f>VLOOKUP(Table58[[#This Row],[CONTROLN]],vlookup_table[],4,FALSE)</f>
        <v>2001</v>
      </c>
      <c r="P3778" t="str">
        <f>VLOOKUP(Table58[[#This Row],[CONTROLN]],vlookup_table[],5,FALSE)</f>
        <v>S1</v>
      </c>
      <c r="Q3778">
        <f>VLOOKUP(Table58[[#This Row],[CONTROLN]],vlookup_table[],7,FALSE)</f>
        <v>25</v>
      </c>
      <c r="R3778">
        <f t="shared" ref="R3778:R3841" si="177">IF(OR(O3778="",O3778=0),"",(1997-(1900+INT(O3778/100)))-IF(MOD(O3778,100)&gt;6,1,0))</f>
        <v>77</v>
      </c>
      <c r="S37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78" t="str">
        <f>IF(Table58[[#This Row],[GENDER]]="M","Hombre","Mujer")</f>
        <v>Mujer</v>
      </c>
      <c r="U3778" t="str">
        <f>_xlfn.CONCAT(Table58[[#This Row],[STATE]]," ", Table58[[#This Row],[DOMAIN]])</f>
        <v>CA S1</v>
      </c>
      <c r="V3778" s="2">
        <f t="shared" ref="V3778:V3841" ca="1" si="178">TODAY()</f>
        <v>45915</v>
      </c>
      <c r="W3778" s="3">
        <f t="shared" ref="W3778:W3841" ca="1" si="179">NOW()</f>
        <v>45915.408431249998</v>
      </c>
      <c r="X3778">
        <f>ROUND(Table58[[#This Row],[AVGGIFT]],1)</f>
        <v>15</v>
      </c>
    </row>
    <row r="3779" spans="1:24" x14ac:dyDescent="0.35">
      <c r="A3779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  <c r="N3779">
        <f>VLOOKUP(Table58[[#This Row],[CONTROLN]],vlookup_table[],2,FALSE)</f>
        <v>0</v>
      </c>
      <c r="O3779">
        <f>VLOOKUP(Table58[[#This Row],[CONTROLN]],vlookup_table[],4,FALSE)</f>
        <v>4702</v>
      </c>
      <c r="P3779" t="str">
        <f>VLOOKUP(Table58[[#This Row],[CONTROLN]],vlookup_table[],5,FALSE)</f>
        <v>C1</v>
      </c>
      <c r="Q3779">
        <f>VLOOKUP(Table58[[#This Row],[CONTROLN]],vlookup_table[],7,FALSE)</f>
        <v>5</v>
      </c>
      <c r="R3779">
        <f t="shared" si="177"/>
        <v>50</v>
      </c>
      <c r="S37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79" t="str">
        <f>IF(Table58[[#This Row],[GENDER]]="M","Hombre","Mujer")</f>
        <v>Mujer</v>
      </c>
      <c r="U3779" t="str">
        <f>_xlfn.CONCAT(Table58[[#This Row],[STATE]]," ", Table58[[#This Row],[DOMAIN]])</f>
        <v>OR C1</v>
      </c>
      <c r="V3779" s="2">
        <f t="shared" ca="1" si="178"/>
        <v>45915</v>
      </c>
      <c r="W3779" s="3">
        <f t="shared" ca="1" si="179"/>
        <v>45915.408431249998</v>
      </c>
      <c r="X3779">
        <f>ROUND(Table58[[#This Row],[AVGGIFT]],1)</f>
        <v>7.9</v>
      </c>
    </row>
    <row r="3780" spans="1:24" x14ac:dyDescent="0.35">
      <c r="A3780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  <c r="N3780">
        <f>VLOOKUP(Table58[[#This Row],[CONTROLN]],vlookup_table[],2,FALSE)</f>
        <v>0</v>
      </c>
      <c r="O3780">
        <f>VLOOKUP(Table58[[#This Row],[CONTROLN]],vlookup_table[],4,FALSE)</f>
        <v>0</v>
      </c>
      <c r="P3780" t="str">
        <f>VLOOKUP(Table58[[#This Row],[CONTROLN]],vlookup_table[],5,FALSE)</f>
        <v>R2</v>
      </c>
      <c r="Q3780">
        <f>VLOOKUP(Table58[[#This Row],[CONTROLN]],vlookup_table[],7,FALSE)</f>
        <v>3</v>
      </c>
      <c r="R3780" t="str">
        <f t="shared" si="177"/>
        <v/>
      </c>
      <c r="S37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80" t="str">
        <f>IF(Table58[[#This Row],[GENDER]]="M","Hombre","Mujer")</f>
        <v>Mujer</v>
      </c>
      <c r="U3780" t="str">
        <f>_xlfn.CONCAT(Table58[[#This Row],[STATE]]," ", Table58[[#This Row],[DOMAIN]])</f>
        <v>AL R2</v>
      </c>
      <c r="V3780" s="2">
        <f t="shared" ca="1" si="178"/>
        <v>45915</v>
      </c>
      <c r="W3780" s="3">
        <f t="shared" ca="1" si="179"/>
        <v>45915.408431249998</v>
      </c>
      <c r="X3780">
        <f>ROUND(Table58[[#This Row],[AVGGIFT]],1)</f>
        <v>3.5</v>
      </c>
    </row>
    <row r="3781" spans="1:24" x14ac:dyDescent="0.35">
      <c r="A378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  <c r="N3781">
        <f>VLOOKUP(Table58[[#This Row],[CONTROLN]],vlookup_table[],2,FALSE)</f>
        <v>28</v>
      </c>
      <c r="O3781">
        <f>VLOOKUP(Table58[[#This Row],[CONTROLN]],vlookup_table[],4,FALSE)</f>
        <v>4101</v>
      </c>
      <c r="P3781" t="str">
        <f>VLOOKUP(Table58[[#This Row],[CONTROLN]],vlookup_table[],5,FALSE)</f>
        <v/>
      </c>
      <c r="Q3781">
        <f>VLOOKUP(Table58[[#This Row],[CONTROLN]],vlookup_table[],7,FALSE)</f>
        <v>20</v>
      </c>
      <c r="R3781">
        <f t="shared" si="177"/>
        <v>56</v>
      </c>
      <c r="S378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781" t="str">
        <f>IF(Table58[[#This Row],[GENDER]]="M","Hombre","Mujer")</f>
        <v>Mujer</v>
      </c>
      <c r="U3781" t="str">
        <f>_xlfn.CONCAT(Table58[[#This Row],[STATE]]," ", Table58[[#This Row],[DOMAIN]])</f>
        <v xml:space="preserve">TX </v>
      </c>
      <c r="V3781" s="2">
        <f t="shared" ca="1" si="178"/>
        <v>45915</v>
      </c>
      <c r="W3781" s="3">
        <f t="shared" ca="1" si="179"/>
        <v>45915.408431249998</v>
      </c>
      <c r="X3781">
        <f>ROUND(Table58[[#This Row],[AVGGIFT]],1)</f>
        <v>8.5</v>
      </c>
    </row>
    <row r="3782" spans="1:24" x14ac:dyDescent="0.35">
      <c r="A3782">
        <v>10631</v>
      </c>
      <c r="B3782" t="s">
        <v>44</v>
      </c>
      <c r="C3782" t="s">
        <v>109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  <c r="N3782">
        <f>VLOOKUP(Table58[[#This Row],[CONTROLN]],vlookup_table[],2,FALSE)</f>
        <v>0</v>
      </c>
      <c r="O3782">
        <f>VLOOKUP(Table58[[#This Row],[CONTROLN]],vlookup_table[],4,FALSE)</f>
        <v>0</v>
      </c>
      <c r="P3782" t="str">
        <f>VLOOKUP(Table58[[#This Row],[CONTROLN]],vlookup_table[],5,FALSE)</f>
        <v>C3</v>
      </c>
      <c r="Q3782">
        <f>VLOOKUP(Table58[[#This Row],[CONTROLN]],vlookup_table[],7,FALSE)</f>
        <v>15</v>
      </c>
      <c r="R3782" t="str">
        <f t="shared" si="177"/>
        <v/>
      </c>
      <c r="S37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82" t="str">
        <f>IF(Table58[[#This Row],[GENDER]]="M","Hombre","Mujer")</f>
        <v>Mujer</v>
      </c>
      <c r="U3782" t="str">
        <f>_xlfn.CONCAT(Table58[[#This Row],[STATE]]," ", Table58[[#This Row],[DOMAIN]])</f>
        <v>AL C3</v>
      </c>
      <c r="V3782" s="2">
        <f t="shared" ca="1" si="178"/>
        <v>45915</v>
      </c>
      <c r="W3782" s="3">
        <f t="shared" ca="1" si="179"/>
        <v>45915.408431249998</v>
      </c>
      <c r="X3782">
        <f>ROUND(Table58[[#This Row],[AVGGIFT]],1)</f>
        <v>11</v>
      </c>
    </row>
    <row r="3783" spans="1:24" x14ac:dyDescent="0.35">
      <c r="A3783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  <c r="N3783">
        <f>VLOOKUP(Table58[[#This Row],[CONTROLN]],vlookup_table[],2,FALSE)</f>
        <v>1</v>
      </c>
      <c r="O3783">
        <f>VLOOKUP(Table58[[#This Row],[CONTROLN]],vlookup_table[],4,FALSE)</f>
        <v>3001</v>
      </c>
      <c r="P3783" t="str">
        <f>VLOOKUP(Table58[[#This Row],[CONTROLN]],vlookup_table[],5,FALSE)</f>
        <v>C2</v>
      </c>
      <c r="Q3783">
        <f>VLOOKUP(Table58[[#This Row],[CONTROLN]],vlookup_table[],7,FALSE)</f>
        <v>25</v>
      </c>
      <c r="R3783">
        <f t="shared" si="177"/>
        <v>67</v>
      </c>
      <c r="S37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83" t="str">
        <f>IF(Table58[[#This Row],[GENDER]]="M","Hombre","Mujer")</f>
        <v>Hombre</v>
      </c>
      <c r="U3783" t="str">
        <f>_xlfn.CONCAT(Table58[[#This Row],[STATE]]," ", Table58[[#This Row],[DOMAIN]])</f>
        <v>TX C2</v>
      </c>
      <c r="V3783" s="2">
        <f t="shared" ca="1" si="178"/>
        <v>45915</v>
      </c>
      <c r="W3783" s="3">
        <f t="shared" ca="1" si="179"/>
        <v>45915.408431249998</v>
      </c>
      <c r="X3783">
        <f>ROUND(Table58[[#This Row],[AVGGIFT]],1)</f>
        <v>25</v>
      </c>
    </row>
    <row r="3784" spans="1:24" x14ac:dyDescent="0.35">
      <c r="A3784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  <c r="N3784">
        <f>VLOOKUP(Table58[[#This Row],[CONTROLN]],vlookup_table[],2,FALSE)</f>
        <v>1</v>
      </c>
      <c r="O3784">
        <f>VLOOKUP(Table58[[#This Row],[CONTROLN]],vlookup_table[],4,FALSE)</f>
        <v>1502</v>
      </c>
      <c r="P3784" t="str">
        <f>VLOOKUP(Table58[[#This Row],[CONTROLN]],vlookup_table[],5,FALSE)</f>
        <v>C2</v>
      </c>
      <c r="Q3784">
        <f>VLOOKUP(Table58[[#This Row],[CONTROLN]],vlookup_table[],7,FALSE)</f>
        <v>10</v>
      </c>
      <c r="R3784">
        <f t="shared" si="177"/>
        <v>82</v>
      </c>
      <c r="S37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84" t="str">
        <f>IF(Table58[[#This Row],[GENDER]]="M","Hombre","Mujer")</f>
        <v>Hombre</v>
      </c>
      <c r="U3784" t="str">
        <f>_xlfn.CONCAT(Table58[[#This Row],[STATE]]," ", Table58[[#This Row],[DOMAIN]])</f>
        <v>FL C2</v>
      </c>
      <c r="V3784" s="2">
        <f t="shared" ca="1" si="178"/>
        <v>45915</v>
      </c>
      <c r="W3784" s="3">
        <f t="shared" ca="1" si="179"/>
        <v>45915.408431249998</v>
      </c>
      <c r="X3784">
        <f>ROUND(Table58[[#This Row],[AVGGIFT]],1)</f>
        <v>7.4</v>
      </c>
    </row>
    <row r="3785" spans="1:24" x14ac:dyDescent="0.35">
      <c r="A3785">
        <v>182800</v>
      </c>
      <c r="B3785" t="s">
        <v>41</v>
      </c>
      <c r="C3785" t="s">
        <v>14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  <c r="N3785">
        <f>VLOOKUP(Table58[[#This Row],[CONTROLN]],vlookup_table[],2,FALSE)</f>
        <v>2</v>
      </c>
      <c r="O3785">
        <f>VLOOKUP(Table58[[#This Row],[CONTROLN]],vlookup_table[],4,FALSE)</f>
        <v>0</v>
      </c>
      <c r="P3785" t="str">
        <f>VLOOKUP(Table58[[#This Row],[CONTROLN]],vlookup_table[],5,FALSE)</f>
        <v>T2</v>
      </c>
      <c r="Q3785">
        <f>VLOOKUP(Table58[[#This Row],[CONTROLN]],vlookup_table[],7,FALSE)</f>
        <v>21</v>
      </c>
      <c r="R3785" t="str">
        <f t="shared" si="177"/>
        <v/>
      </c>
      <c r="S37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85" t="str">
        <f>IF(Table58[[#This Row],[GENDER]]="M","Hombre","Mujer")</f>
        <v>Hombre</v>
      </c>
      <c r="U3785" t="str">
        <f>_xlfn.CONCAT(Table58[[#This Row],[STATE]]," ", Table58[[#This Row],[DOMAIN]])</f>
        <v>WA T2</v>
      </c>
      <c r="V3785" s="2">
        <f t="shared" ca="1" si="178"/>
        <v>45915</v>
      </c>
      <c r="W3785" s="3">
        <f t="shared" ca="1" si="179"/>
        <v>45915.408431249998</v>
      </c>
      <c r="X3785">
        <f>ROUND(Table58[[#This Row],[AVGGIFT]],1)</f>
        <v>14.1</v>
      </c>
    </row>
    <row r="3786" spans="1:24" x14ac:dyDescent="0.35">
      <c r="A3786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  <c r="N3786">
        <f>VLOOKUP(Table58[[#This Row],[CONTROLN]],vlookup_table[],2,FALSE)</f>
        <v>0</v>
      </c>
      <c r="O3786">
        <f>VLOOKUP(Table58[[#This Row],[CONTROLN]],vlookup_table[],4,FALSE)</f>
        <v>2501</v>
      </c>
      <c r="P3786" t="str">
        <f>VLOOKUP(Table58[[#This Row],[CONTROLN]],vlookup_table[],5,FALSE)</f>
        <v>C1</v>
      </c>
      <c r="Q3786">
        <f>VLOOKUP(Table58[[#This Row],[CONTROLN]],vlookup_table[],7,FALSE)</f>
        <v>20</v>
      </c>
      <c r="R3786">
        <f t="shared" si="177"/>
        <v>72</v>
      </c>
      <c r="S37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86" t="str">
        <f>IF(Table58[[#This Row],[GENDER]]="M","Hombre","Mujer")</f>
        <v>Hombre</v>
      </c>
      <c r="U3786" t="str">
        <f>_xlfn.CONCAT(Table58[[#This Row],[STATE]]," ", Table58[[#This Row],[DOMAIN]])</f>
        <v>FL C1</v>
      </c>
      <c r="V3786" s="2">
        <f t="shared" ca="1" si="178"/>
        <v>45915</v>
      </c>
      <c r="W3786" s="3">
        <f t="shared" ca="1" si="179"/>
        <v>45915.408431249998</v>
      </c>
      <c r="X3786">
        <f>ROUND(Table58[[#This Row],[AVGGIFT]],1)</f>
        <v>18.3</v>
      </c>
    </row>
    <row r="3787" spans="1:24" x14ac:dyDescent="0.35">
      <c r="A3787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  <c r="N3787">
        <f>VLOOKUP(Table58[[#This Row],[CONTROLN]],vlookup_table[],2,FALSE)</f>
        <v>28</v>
      </c>
      <c r="O3787">
        <f>VLOOKUP(Table58[[#This Row],[CONTROLN]],vlookup_table[],4,FALSE)</f>
        <v>0</v>
      </c>
      <c r="P3787" t="str">
        <f>VLOOKUP(Table58[[#This Row],[CONTROLN]],vlookup_table[],5,FALSE)</f>
        <v>S2</v>
      </c>
      <c r="Q3787">
        <f>VLOOKUP(Table58[[#This Row],[CONTROLN]],vlookup_table[],7,FALSE)</f>
        <v>15</v>
      </c>
      <c r="R3787" t="str">
        <f t="shared" si="177"/>
        <v/>
      </c>
      <c r="S37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87" t="str">
        <f>IF(Table58[[#This Row],[GENDER]]="M","Hombre","Mujer")</f>
        <v>Mujer</v>
      </c>
      <c r="U3787" t="str">
        <f>_xlfn.CONCAT(Table58[[#This Row],[STATE]]," ", Table58[[#This Row],[DOMAIN]])</f>
        <v>MI S2</v>
      </c>
      <c r="V3787" s="2">
        <f t="shared" ca="1" si="178"/>
        <v>45915</v>
      </c>
      <c r="W3787" s="3">
        <f t="shared" ca="1" si="179"/>
        <v>45915.408431249998</v>
      </c>
      <c r="X3787">
        <f>ROUND(Table58[[#This Row],[AVGGIFT]],1)</f>
        <v>15</v>
      </c>
    </row>
    <row r="3788" spans="1:24" x14ac:dyDescent="0.35">
      <c r="A3788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  <c r="N3788">
        <f>VLOOKUP(Table58[[#This Row],[CONTROLN]],vlookup_table[],2,FALSE)</f>
        <v>0</v>
      </c>
      <c r="O3788">
        <f>VLOOKUP(Table58[[#This Row],[CONTROLN]],vlookup_table[],4,FALSE)</f>
        <v>0</v>
      </c>
      <c r="P3788" t="str">
        <f>VLOOKUP(Table58[[#This Row],[CONTROLN]],vlookup_table[],5,FALSE)</f>
        <v>T1</v>
      </c>
      <c r="Q3788">
        <f>VLOOKUP(Table58[[#This Row],[CONTROLN]],vlookup_table[],7,FALSE)</f>
        <v>15</v>
      </c>
      <c r="R3788" t="str">
        <f t="shared" si="177"/>
        <v/>
      </c>
      <c r="S37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88" t="str">
        <f>IF(Table58[[#This Row],[GENDER]]="M","Hombre","Mujer")</f>
        <v>Mujer</v>
      </c>
      <c r="U3788" t="str">
        <f>_xlfn.CONCAT(Table58[[#This Row],[STATE]]," ", Table58[[#This Row],[DOMAIN]])</f>
        <v>MD T1</v>
      </c>
      <c r="V3788" s="2">
        <f t="shared" ca="1" si="178"/>
        <v>45915</v>
      </c>
      <c r="W3788" s="3">
        <f t="shared" ca="1" si="179"/>
        <v>45915.408431249998</v>
      </c>
      <c r="X3788">
        <f>ROUND(Table58[[#This Row],[AVGGIFT]],1)</f>
        <v>8.6</v>
      </c>
    </row>
    <row r="3789" spans="1:24" x14ac:dyDescent="0.35">
      <c r="A3789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  <c r="N3789">
        <f>VLOOKUP(Table58[[#This Row],[CONTROLN]],vlookup_table[],2,FALSE)</f>
        <v>2</v>
      </c>
      <c r="O3789">
        <f>VLOOKUP(Table58[[#This Row],[CONTROLN]],vlookup_table[],4,FALSE)</f>
        <v>2710</v>
      </c>
      <c r="P3789" t="str">
        <f>VLOOKUP(Table58[[#This Row],[CONTROLN]],vlookup_table[],5,FALSE)</f>
        <v>T3</v>
      </c>
      <c r="Q3789">
        <f>VLOOKUP(Table58[[#This Row],[CONTROLN]],vlookup_table[],7,FALSE)</f>
        <v>12</v>
      </c>
      <c r="R3789">
        <f t="shared" si="177"/>
        <v>69</v>
      </c>
      <c r="S37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89" t="str">
        <f>IF(Table58[[#This Row],[GENDER]]="M","Hombre","Mujer")</f>
        <v>Mujer</v>
      </c>
      <c r="U3789" t="str">
        <f>_xlfn.CONCAT(Table58[[#This Row],[STATE]]," ", Table58[[#This Row],[DOMAIN]])</f>
        <v>NV T3</v>
      </c>
      <c r="V3789" s="2">
        <f t="shared" ca="1" si="178"/>
        <v>45915</v>
      </c>
      <c r="W3789" s="3">
        <f t="shared" ca="1" si="179"/>
        <v>45915.408431249998</v>
      </c>
      <c r="X3789">
        <f>ROUND(Table58[[#This Row],[AVGGIFT]],1)</f>
        <v>8</v>
      </c>
    </row>
    <row r="3790" spans="1:24" x14ac:dyDescent="0.35">
      <c r="A3790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  <c r="N3790">
        <f>VLOOKUP(Table58[[#This Row],[CONTROLN]],vlookup_table[],2,FALSE)</f>
        <v>0</v>
      </c>
      <c r="O3790">
        <f>VLOOKUP(Table58[[#This Row],[CONTROLN]],vlookup_table[],4,FALSE)</f>
        <v>1909</v>
      </c>
      <c r="P3790" t="str">
        <f>VLOOKUP(Table58[[#This Row],[CONTROLN]],vlookup_table[],5,FALSE)</f>
        <v/>
      </c>
      <c r="Q3790">
        <f>VLOOKUP(Table58[[#This Row],[CONTROLN]],vlookup_table[],7,FALSE)</f>
        <v>5</v>
      </c>
      <c r="R3790">
        <f t="shared" si="177"/>
        <v>77</v>
      </c>
      <c r="S379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790" t="str">
        <f>IF(Table58[[#This Row],[GENDER]]="M","Hombre","Mujer")</f>
        <v>Mujer</v>
      </c>
      <c r="U3790" t="str">
        <f>_xlfn.CONCAT(Table58[[#This Row],[STATE]]," ", Table58[[#This Row],[DOMAIN]])</f>
        <v xml:space="preserve">IL </v>
      </c>
      <c r="V3790" s="2">
        <f t="shared" ca="1" si="178"/>
        <v>45915</v>
      </c>
      <c r="W3790" s="3">
        <f t="shared" ca="1" si="179"/>
        <v>45915.408431249998</v>
      </c>
      <c r="X3790">
        <f>ROUND(Table58[[#This Row],[AVGGIFT]],1)</f>
        <v>7.9</v>
      </c>
    </row>
    <row r="3791" spans="1:24" x14ac:dyDescent="0.35">
      <c r="A379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  <c r="N3791">
        <f>VLOOKUP(Table58[[#This Row],[CONTROLN]],vlookup_table[],2,FALSE)</f>
        <v>28</v>
      </c>
      <c r="O3791">
        <f>VLOOKUP(Table58[[#This Row],[CONTROLN]],vlookup_table[],4,FALSE)</f>
        <v>0</v>
      </c>
      <c r="P3791" t="str">
        <f>VLOOKUP(Table58[[#This Row],[CONTROLN]],vlookup_table[],5,FALSE)</f>
        <v>T1</v>
      </c>
      <c r="Q3791">
        <f>VLOOKUP(Table58[[#This Row],[CONTROLN]],vlookup_table[],7,FALSE)</f>
        <v>20</v>
      </c>
      <c r="R3791" t="str">
        <f t="shared" si="177"/>
        <v/>
      </c>
      <c r="S37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1" t="str">
        <f>IF(Table58[[#This Row],[GENDER]]="M","Hombre","Mujer")</f>
        <v>Mujer</v>
      </c>
      <c r="U3791" t="str">
        <f>_xlfn.CONCAT(Table58[[#This Row],[STATE]]," ", Table58[[#This Row],[DOMAIN]])</f>
        <v>NM T1</v>
      </c>
      <c r="V3791" s="2">
        <f t="shared" ca="1" si="178"/>
        <v>45915</v>
      </c>
      <c r="W3791" s="3">
        <f t="shared" ca="1" si="179"/>
        <v>45915.408431249998</v>
      </c>
      <c r="X3791">
        <f>ROUND(Table58[[#This Row],[AVGGIFT]],1)</f>
        <v>17.7</v>
      </c>
    </row>
    <row r="3792" spans="1:24" x14ac:dyDescent="0.35">
      <c r="A3792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  <c r="N3792">
        <f>VLOOKUP(Table58[[#This Row],[CONTROLN]],vlookup_table[],2,FALSE)</f>
        <v>0</v>
      </c>
      <c r="O3792">
        <f>VLOOKUP(Table58[[#This Row],[CONTROLN]],vlookup_table[],4,FALSE)</f>
        <v>0</v>
      </c>
      <c r="P3792" t="str">
        <f>VLOOKUP(Table58[[#This Row],[CONTROLN]],vlookup_table[],5,FALSE)</f>
        <v>T2</v>
      </c>
      <c r="Q3792">
        <f>VLOOKUP(Table58[[#This Row],[CONTROLN]],vlookup_table[],7,FALSE)</f>
        <v>35</v>
      </c>
      <c r="R3792" t="str">
        <f t="shared" si="177"/>
        <v/>
      </c>
      <c r="S37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2" t="str">
        <f>IF(Table58[[#This Row],[GENDER]]="M","Hombre","Mujer")</f>
        <v>Hombre</v>
      </c>
      <c r="U3792" t="str">
        <f>_xlfn.CONCAT(Table58[[#This Row],[STATE]]," ", Table58[[#This Row],[DOMAIN]])</f>
        <v>CA T2</v>
      </c>
      <c r="V3792" s="2">
        <f t="shared" ca="1" si="178"/>
        <v>45915</v>
      </c>
      <c r="W3792" s="3">
        <f t="shared" ca="1" si="179"/>
        <v>45915.408431249998</v>
      </c>
      <c r="X3792">
        <f>ROUND(Table58[[#This Row],[AVGGIFT]],1)</f>
        <v>12.1</v>
      </c>
    </row>
    <row r="3793" spans="1:24" x14ac:dyDescent="0.35">
      <c r="A3793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  <c r="N3793">
        <f>VLOOKUP(Table58[[#This Row],[CONTROLN]],vlookup_table[],2,FALSE)</f>
        <v>1</v>
      </c>
      <c r="O3793">
        <f>VLOOKUP(Table58[[#This Row],[CONTROLN]],vlookup_table[],4,FALSE)</f>
        <v>6212</v>
      </c>
      <c r="P3793" t="str">
        <f>VLOOKUP(Table58[[#This Row],[CONTROLN]],vlookup_table[],5,FALSE)</f>
        <v>C1</v>
      </c>
      <c r="Q3793">
        <f>VLOOKUP(Table58[[#This Row],[CONTROLN]],vlookup_table[],7,FALSE)</f>
        <v>6</v>
      </c>
      <c r="R3793">
        <f t="shared" si="177"/>
        <v>34</v>
      </c>
      <c r="S37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93" t="str">
        <f>IF(Table58[[#This Row],[GENDER]]="M","Hombre","Mujer")</f>
        <v>Hombre</v>
      </c>
      <c r="U3793" t="str">
        <f>_xlfn.CONCAT(Table58[[#This Row],[STATE]]," ", Table58[[#This Row],[DOMAIN]])</f>
        <v>TX C1</v>
      </c>
      <c r="V3793" s="2">
        <f t="shared" ca="1" si="178"/>
        <v>45915</v>
      </c>
      <c r="W3793" s="3">
        <f t="shared" ca="1" si="179"/>
        <v>45915.408431249998</v>
      </c>
      <c r="X3793">
        <f>ROUND(Table58[[#This Row],[AVGGIFT]],1)</f>
        <v>4.5999999999999996</v>
      </c>
    </row>
    <row r="3794" spans="1:24" x14ac:dyDescent="0.35">
      <c r="A3794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  <c r="N3794">
        <f>VLOOKUP(Table58[[#This Row],[CONTROLN]],vlookup_table[],2,FALSE)</f>
        <v>0</v>
      </c>
      <c r="O3794">
        <f>VLOOKUP(Table58[[#This Row],[CONTROLN]],vlookup_table[],4,FALSE)</f>
        <v>2009</v>
      </c>
      <c r="P3794" t="str">
        <f>VLOOKUP(Table58[[#This Row],[CONTROLN]],vlookup_table[],5,FALSE)</f>
        <v>S2</v>
      </c>
      <c r="Q3794">
        <f>VLOOKUP(Table58[[#This Row],[CONTROLN]],vlookup_table[],7,FALSE)</f>
        <v>10</v>
      </c>
      <c r="R3794">
        <f t="shared" si="177"/>
        <v>76</v>
      </c>
      <c r="S37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794" t="str">
        <f>IF(Table58[[#This Row],[GENDER]]="M","Hombre","Mujer")</f>
        <v>Mujer</v>
      </c>
      <c r="U3794" t="str">
        <f>_xlfn.CONCAT(Table58[[#This Row],[STATE]]," ", Table58[[#This Row],[DOMAIN]])</f>
        <v>CA S2</v>
      </c>
      <c r="V3794" s="2">
        <f t="shared" ca="1" si="178"/>
        <v>45915</v>
      </c>
      <c r="W3794" s="3">
        <f t="shared" ca="1" si="179"/>
        <v>45915.408431249998</v>
      </c>
      <c r="X3794">
        <f>ROUND(Table58[[#This Row],[AVGGIFT]],1)</f>
        <v>6.6</v>
      </c>
    </row>
    <row r="3795" spans="1:24" x14ac:dyDescent="0.35">
      <c r="A3795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  <c r="N3795">
        <f>VLOOKUP(Table58[[#This Row],[CONTROLN]],vlookup_table[],2,FALSE)</f>
        <v>0</v>
      </c>
      <c r="O3795">
        <f>VLOOKUP(Table58[[#This Row],[CONTROLN]],vlookup_table[],4,FALSE)</f>
        <v>2302</v>
      </c>
      <c r="P3795" t="str">
        <f>VLOOKUP(Table58[[#This Row],[CONTROLN]],vlookup_table[],5,FALSE)</f>
        <v>T2</v>
      </c>
      <c r="Q3795">
        <f>VLOOKUP(Table58[[#This Row],[CONTROLN]],vlookup_table[],7,FALSE)</f>
        <v>15</v>
      </c>
      <c r="R3795">
        <f t="shared" si="177"/>
        <v>74</v>
      </c>
      <c r="S37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5" t="str">
        <f>IF(Table58[[#This Row],[GENDER]]="M","Hombre","Mujer")</f>
        <v>Mujer</v>
      </c>
      <c r="U3795" t="str">
        <f>_xlfn.CONCAT(Table58[[#This Row],[STATE]]," ", Table58[[#This Row],[DOMAIN]])</f>
        <v>MI T2</v>
      </c>
      <c r="V3795" s="2">
        <f t="shared" ca="1" si="178"/>
        <v>45915</v>
      </c>
      <c r="W3795" s="3">
        <f t="shared" ca="1" si="179"/>
        <v>45915.408431249998</v>
      </c>
      <c r="X3795">
        <f>ROUND(Table58[[#This Row],[AVGGIFT]],1)</f>
        <v>12.9</v>
      </c>
    </row>
    <row r="3796" spans="1:24" x14ac:dyDescent="0.35">
      <c r="A3796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  <c r="N3796">
        <f>VLOOKUP(Table58[[#This Row],[CONTROLN]],vlookup_table[],2,FALSE)</f>
        <v>0</v>
      </c>
      <c r="O3796">
        <f>VLOOKUP(Table58[[#This Row],[CONTROLN]],vlookup_table[],4,FALSE)</f>
        <v>4903</v>
      </c>
      <c r="P3796" t="str">
        <f>VLOOKUP(Table58[[#This Row],[CONTROLN]],vlookup_table[],5,FALSE)</f>
        <v>C1</v>
      </c>
      <c r="Q3796">
        <f>VLOOKUP(Table58[[#This Row],[CONTROLN]],vlookup_table[],7,FALSE)</f>
        <v>10</v>
      </c>
      <c r="R3796">
        <f t="shared" si="177"/>
        <v>48</v>
      </c>
      <c r="S37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796" t="str">
        <f>IF(Table58[[#This Row],[GENDER]]="M","Hombre","Mujer")</f>
        <v>Mujer</v>
      </c>
      <c r="U3796" t="str">
        <f>_xlfn.CONCAT(Table58[[#This Row],[STATE]]," ", Table58[[#This Row],[DOMAIN]])</f>
        <v>FL C1</v>
      </c>
      <c r="V3796" s="2">
        <f t="shared" ca="1" si="178"/>
        <v>45915</v>
      </c>
      <c r="W3796" s="3">
        <f t="shared" ca="1" si="179"/>
        <v>45915.408431249998</v>
      </c>
      <c r="X3796">
        <f>ROUND(Table58[[#This Row],[AVGGIFT]],1)</f>
        <v>19</v>
      </c>
    </row>
    <row r="3797" spans="1:24" x14ac:dyDescent="0.35">
      <c r="A3797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  <c r="N3797">
        <f>VLOOKUP(Table58[[#This Row],[CONTROLN]],vlookup_table[],2,FALSE)</f>
        <v>2</v>
      </c>
      <c r="O3797">
        <f>VLOOKUP(Table58[[#This Row],[CONTROLN]],vlookup_table[],4,FALSE)</f>
        <v>2101</v>
      </c>
      <c r="P3797" t="str">
        <f>VLOOKUP(Table58[[#This Row],[CONTROLN]],vlookup_table[],5,FALSE)</f>
        <v>T2</v>
      </c>
      <c r="Q3797">
        <f>VLOOKUP(Table58[[#This Row],[CONTROLN]],vlookup_table[],7,FALSE)</f>
        <v>5</v>
      </c>
      <c r="R3797">
        <f t="shared" si="177"/>
        <v>76</v>
      </c>
      <c r="S37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7" t="str">
        <f>IF(Table58[[#This Row],[GENDER]]="M","Hombre","Mujer")</f>
        <v>Hombre</v>
      </c>
      <c r="U3797" t="str">
        <f>_xlfn.CONCAT(Table58[[#This Row],[STATE]]," ", Table58[[#This Row],[DOMAIN]])</f>
        <v>FL T2</v>
      </c>
      <c r="V3797" s="2">
        <f t="shared" ca="1" si="178"/>
        <v>45915</v>
      </c>
      <c r="W3797" s="3">
        <f t="shared" ca="1" si="179"/>
        <v>45915.408431249998</v>
      </c>
      <c r="X3797">
        <f>ROUND(Table58[[#This Row],[AVGGIFT]],1)</f>
        <v>6.1</v>
      </c>
    </row>
    <row r="3798" spans="1:24" x14ac:dyDescent="0.35">
      <c r="A3798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  <c r="N3798">
        <f>VLOOKUP(Table58[[#This Row],[CONTROLN]],vlookup_table[],2,FALSE)</f>
        <v>2</v>
      </c>
      <c r="O3798">
        <f>VLOOKUP(Table58[[#This Row],[CONTROLN]],vlookup_table[],4,FALSE)</f>
        <v>5601</v>
      </c>
      <c r="P3798" t="str">
        <f>VLOOKUP(Table58[[#This Row],[CONTROLN]],vlookup_table[],5,FALSE)</f>
        <v>T1</v>
      </c>
      <c r="Q3798">
        <f>VLOOKUP(Table58[[#This Row],[CONTROLN]],vlookup_table[],7,FALSE)</f>
        <v>30</v>
      </c>
      <c r="R3798">
        <f t="shared" si="177"/>
        <v>41</v>
      </c>
      <c r="S37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798" t="str">
        <f>IF(Table58[[#This Row],[GENDER]]="M","Hombre","Mujer")</f>
        <v>Mujer</v>
      </c>
      <c r="U3798" t="str">
        <f>_xlfn.CONCAT(Table58[[#This Row],[STATE]]," ", Table58[[#This Row],[DOMAIN]])</f>
        <v>TX T1</v>
      </c>
      <c r="V3798" s="2">
        <f t="shared" ca="1" si="178"/>
        <v>45915</v>
      </c>
      <c r="W3798" s="3">
        <f t="shared" ca="1" si="179"/>
        <v>45915.408431249998</v>
      </c>
      <c r="X3798">
        <f>ROUND(Table58[[#This Row],[AVGGIFT]],1)</f>
        <v>11.7</v>
      </c>
    </row>
    <row r="3799" spans="1:24" x14ac:dyDescent="0.35">
      <c r="A3799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  <c r="N3799">
        <f>VLOOKUP(Table58[[#This Row],[CONTROLN]],vlookup_table[],2,FALSE)</f>
        <v>0</v>
      </c>
      <c r="O3799">
        <f>VLOOKUP(Table58[[#This Row],[CONTROLN]],vlookup_table[],4,FALSE)</f>
        <v>2201</v>
      </c>
      <c r="P3799" t="str">
        <f>VLOOKUP(Table58[[#This Row],[CONTROLN]],vlookup_table[],5,FALSE)</f>
        <v>R2</v>
      </c>
      <c r="Q3799">
        <f>VLOOKUP(Table58[[#This Row],[CONTROLN]],vlookup_table[],7,FALSE)</f>
        <v>6</v>
      </c>
      <c r="R3799">
        <f t="shared" si="177"/>
        <v>75</v>
      </c>
      <c r="S37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799" t="str">
        <f>IF(Table58[[#This Row],[GENDER]]="M","Hombre","Mujer")</f>
        <v>Mujer</v>
      </c>
      <c r="U3799" t="str">
        <f>_xlfn.CONCAT(Table58[[#This Row],[STATE]]," ", Table58[[#This Row],[DOMAIN]])</f>
        <v>IL R2</v>
      </c>
      <c r="V3799" s="2">
        <f t="shared" ca="1" si="178"/>
        <v>45915</v>
      </c>
      <c r="W3799" s="3">
        <f t="shared" ca="1" si="179"/>
        <v>45915.408431249998</v>
      </c>
      <c r="X3799">
        <f>ROUND(Table58[[#This Row],[AVGGIFT]],1)</f>
        <v>4.8</v>
      </c>
    </row>
    <row r="3800" spans="1:24" x14ac:dyDescent="0.35">
      <c r="A3800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  <c r="N3800">
        <f>VLOOKUP(Table58[[#This Row],[CONTROLN]],vlookup_table[],2,FALSE)</f>
        <v>0</v>
      </c>
      <c r="O3800">
        <f>VLOOKUP(Table58[[#This Row],[CONTROLN]],vlookup_table[],4,FALSE)</f>
        <v>0</v>
      </c>
      <c r="P3800" t="str">
        <f>VLOOKUP(Table58[[#This Row],[CONTROLN]],vlookup_table[],5,FALSE)</f>
        <v>S2</v>
      </c>
      <c r="Q3800">
        <f>VLOOKUP(Table58[[#This Row],[CONTROLN]],vlookup_table[],7,FALSE)</f>
        <v>10</v>
      </c>
      <c r="R3800" t="str">
        <f t="shared" si="177"/>
        <v/>
      </c>
      <c r="S38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00" t="str">
        <f>IF(Table58[[#This Row],[GENDER]]="M","Hombre","Mujer")</f>
        <v>Hombre</v>
      </c>
      <c r="U3800" t="str">
        <f>_xlfn.CONCAT(Table58[[#This Row],[STATE]]," ", Table58[[#This Row],[DOMAIN]])</f>
        <v>CA S2</v>
      </c>
      <c r="V3800" s="2">
        <f t="shared" ca="1" si="178"/>
        <v>45915</v>
      </c>
      <c r="W3800" s="3">
        <f t="shared" ca="1" si="179"/>
        <v>45915.408431249998</v>
      </c>
      <c r="X3800">
        <f>ROUND(Table58[[#This Row],[AVGGIFT]],1)</f>
        <v>5.7</v>
      </c>
    </row>
    <row r="3801" spans="1:24" x14ac:dyDescent="0.35">
      <c r="A380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  <c r="N3801">
        <f>VLOOKUP(Table58[[#This Row],[CONTROLN]],vlookup_table[],2,FALSE)</f>
        <v>0</v>
      </c>
      <c r="O3801">
        <f>VLOOKUP(Table58[[#This Row],[CONTROLN]],vlookup_table[],4,FALSE)</f>
        <v>3201</v>
      </c>
      <c r="P3801" t="str">
        <f>VLOOKUP(Table58[[#This Row],[CONTROLN]],vlookup_table[],5,FALSE)</f>
        <v/>
      </c>
      <c r="Q3801">
        <f>VLOOKUP(Table58[[#This Row],[CONTROLN]],vlookup_table[],7,FALSE)</f>
        <v>15</v>
      </c>
      <c r="R3801">
        <f t="shared" si="177"/>
        <v>65</v>
      </c>
      <c r="S3801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801" t="str">
        <f>IF(Table58[[#This Row],[GENDER]]="M","Hombre","Mujer")</f>
        <v>Hombre</v>
      </c>
      <c r="U3801" t="str">
        <f>_xlfn.CONCAT(Table58[[#This Row],[STATE]]," ", Table58[[#This Row],[DOMAIN]])</f>
        <v xml:space="preserve">TN </v>
      </c>
      <c r="V3801" s="2">
        <f t="shared" ca="1" si="178"/>
        <v>45915</v>
      </c>
      <c r="W3801" s="3">
        <f t="shared" ca="1" si="179"/>
        <v>45915.408431249998</v>
      </c>
      <c r="X3801">
        <f>ROUND(Table58[[#This Row],[AVGGIFT]],1)</f>
        <v>10</v>
      </c>
    </row>
    <row r="3802" spans="1:24" x14ac:dyDescent="0.35">
      <c r="A3802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  <c r="N3802">
        <f>VLOOKUP(Table58[[#This Row],[CONTROLN]],vlookup_table[],2,FALSE)</f>
        <v>0</v>
      </c>
      <c r="O3802">
        <f>VLOOKUP(Table58[[#This Row],[CONTROLN]],vlookup_table[],4,FALSE)</f>
        <v>0</v>
      </c>
      <c r="P3802" t="str">
        <f>VLOOKUP(Table58[[#This Row],[CONTROLN]],vlookup_table[],5,FALSE)</f>
        <v>R2</v>
      </c>
      <c r="Q3802">
        <f>VLOOKUP(Table58[[#This Row],[CONTROLN]],vlookup_table[],7,FALSE)</f>
        <v>8</v>
      </c>
      <c r="R3802" t="str">
        <f t="shared" si="177"/>
        <v/>
      </c>
      <c r="S38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02" t="str">
        <f>IF(Table58[[#This Row],[GENDER]]="M","Hombre","Mujer")</f>
        <v>Hombre</v>
      </c>
      <c r="U3802" t="str">
        <f>_xlfn.CONCAT(Table58[[#This Row],[STATE]]," ", Table58[[#This Row],[DOMAIN]])</f>
        <v>MN R2</v>
      </c>
      <c r="V3802" s="2">
        <f t="shared" ca="1" si="178"/>
        <v>45915</v>
      </c>
      <c r="W3802" s="3">
        <f t="shared" ca="1" si="179"/>
        <v>45915.408431249998</v>
      </c>
      <c r="X3802">
        <f>ROUND(Table58[[#This Row],[AVGGIFT]],1)</f>
        <v>5.5</v>
      </c>
    </row>
    <row r="3803" spans="1:24" x14ac:dyDescent="0.35">
      <c r="A3803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  <c r="N3803">
        <f>VLOOKUP(Table58[[#This Row],[CONTROLN]],vlookup_table[],2,FALSE)</f>
        <v>1</v>
      </c>
      <c r="O3803">
        <f>VLOOKUP(Table58[[#This Row],[CONTROLN]],vlookup_table[],4,FALSE)</f>
        <v>1705</v>
      </c>
      <c r="P3803" t="str">
        <f>VLOOKUP(Table58[[#This Row],[CONTROLN]],vlookup_table[],5,FALSE)</f>
        <v>S2</v>
      </c>
      <c r="Q3803">
        <f>VLOOKUP(Table58[[#This Row],[CONTROLN]],vlookup_table[],7,FALSE)</f>
        <v>31</v>
      </c>
      <c r="R3803">
        <f t="shared" si="177"/>
        <v>80</v>
      </c>
      <c r="S38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03" t="str">
        <f>IF(Table58[[#This Row],[GENDER]]="M","Hombre","Mujer")</f>
        <v>Hombre</v>
      </c>
      <c r="U3803" t="str">
        <f>_xlfn.CONCAT(Table58[[#This Row],[STATE]]," ", Table58[[#This Row],[DOMAIN]])</f>
        <v>CA S2</v>
      </c>
      <c r="V3803" s="2">
        <f t="shared" ca="1" si="178"/>
        <v>45915</v>
      </c>
      <c r="W3803" s="3">
        <f t="shared" ca="1" si="179"/>
        <v>45915.408431249998</v>
      </c>
      <c r="X3803">
        <f>ROUND(Table58[[#This Row],[AVGGIFT]],1)</f>
        <v>22.9</v>
      </c>
    </row>
    <row r="3804" spans="1:24" x14ac:dyDescent="0.35">
      <c r="A3804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  <c r="N3804">
        <f>VLOOKUP(Table58[[#This Row],[CONTROLN]],vlookup_table[],2,FALSE)</f>
        <v>28</v>
      </c>
      <c r="O3804">
        <f>VLOOKUP(Table58[[#This Row],[CONTROLN]],vlookup_table[],4,FALSE)</f>
        <v>3606</v>
      </c>
      <c r="P3804" t="str">
        <f>VLOOKUP(Table58[[#This Row],[CONTROLN]],vlookup_table[],5,FALSE)</f>
        <v>S2</v>
      </c>
      <c r="Q3804">
        <f>VLOOKUP(Table58[[#This Row],[CONTROLN]],vlookup_table[],7,FALSE)</f>
        <v>10</v>
      </c>
      <c r="R3804">
        <f t="shared" si="177"/>
        <v>61</v>
      </c>
      <c r="S38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04" t="str">
        <f>IF(Table58[[#This Row],[GENDER]]="M","Hombre","Mujer")</f>
        <v>Mujer</v>
      </c>
      <c r="U3804" t="str">
        <f>_xlfn.CONCAT(Table58[[#This Row],[STATE]]," ", Table58[[#This Row],[DOMAIN]])</f>
        <v>FL S2</v>
      </c>
      <c r="V3804" s="2">
        <f t="shared" ca="1" si="178"/>
        <v>45915</v>
      </c>
      <c r="W3804" s="3">
        <f t="shared" ca="1" si="179"/>
        <v>45915.408431249998</v>
      </c>
      <c r="X3804">
        <f>ROUND(Table58[[#This Row],[AVGGIFT]],1)</f>
        <v>8.4</v>
      </c>
    </row>
    <row r="3805" spans="1:24" x14ac:dyDescent="0.35">
      <c r="A3805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  <c r="N3805">
        <f>VLOOKUP(Table58[[#This Row],[CONTROLN]],vlookup_table[],2,FALSE)</f>
        <v>1</v>
      </c>
      <c r="O3805">
        <f>VLOOKUP(Table58[[#This Row],[CONTROLN]],vlookup_table[],4,FALSE)</f>
        <v>3310</v>
      </c>
      <c r="P3805" t="str">
        <f>VLOOKUP(Table58[[#This Row],[CONTROLN]],vlookup_table[],5,FALSE)</f>
        <v>R2</v>
      </c>
      <c r="Q3805">
        <f>VLOOKUP(Table58[[#This Row],[CONTROLN]],vlookup_table[],7,FALSE)</f>
        <v>15</v>
      </c>
      <c r="R3805">
        <f t="shared" si="177"/>
        <v>63</v>
      </c>
      <c r="S38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05" t="str">
        <f>IF(Table58[[#This Row],[GENDER]]="M","Hombre","Mujer")</f>
        <v>Hombre</v>
      </c>
      <c r="U3805" t="str">
        <f>_xlfn.CONCAT(Table58[[#This Row],[STATE]]," ", Table58[[#This Row],[DOMAIN]])</f>
        <v>MO R2</v>
      </c>
      <c r="V3805" s="2">
        <f t="shared" ca="1" si="178"/>
        <v>45915</v>
      </c>
      <c r="W3805" s="3">
        <f t="shared" ca="1" si="179"/>
        <v>45915.408431249998</v>
      </c>
      <c r="X3805">
        <f>ROUND(Table58[[#This Row],[AVGGIFT]],1)</f>
        <v>11.8</v>
      </c>
    </row>
    <row r="3806" spans="1:24" x14ac:dyDescent="0.35">
      <c r="A3806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  <c r="N3806">
        <f>VLOOKUP(Table58[[#This Row],[CONTROLN]],vlookup_table[],2,FALSE)</f>
        <v>0</v>
      </c>
      <c r="O3806">
        <f>VLOOKUP(Table58[[#This Row],[CONTROLN]],vlookup_table[],4,FALSE)</f>
        <v>3611</v>
      </c>
      <c r="P3806" t="str">
        <f>VLOOKUP(Table58[[#This Row],[CONTROLN]],vlookup_table[],5,FALSE)</f>
        <v>R3</v>
      </c>
      <c r="Q3806">
        <f>VLOOKUP(Table58[[#This Row],[CONTROLN]],vlookup_table[],7,FALSE)</f>
        <v>5</v>
      </c>
      <c r="R3806">
        <f t="shared" si="177"/>
        <v>60</v>
      </c>
      <c r="S38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06" t="str">
        <f>IF(Table58[[#This Row],[GENDER]]="M","Hombre","Mujer")</f>
        <v>Mujer</v>
      </c>
      <c r="U3806" t="str">
        <f>_xlfn.CONCAT(Table58[[#This Row],[STATE]]," ", Table58[[#This Row],[DOMAIN]])</f>
        <v>TX R3</v>
      </c>
      <c r="V3806" s="2">
        <f t="shared" ca="1" si="178"/>
        <v>45915</v>
      </c>
      <c r="W3806" s="3">
        <f t="shared" ca="1" si="179"/>
        <v>45915.408431249998</v>
      </c>
      <c r="X3806">
        <f>ROUND(Table58[[#This Row],[AVGGIFT]],1)</f>
        <v>3.5</v>
      </c>
    </row>
    <row r="3807" spans="1:24" x14ac:dyDescent="0.35">
      <c r="A3807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  <c r="N3807">
        <f>VLOOKUP(Table58[[#This Row],[CONTROLN]],vlookup_table[],2,FALSE)</f>
        <v>0</v>
      </c>
      <c r="O3807">
        <f>VLOOKUP(Table58[[#This Row],[CONTROLN]],vlookup_table[],4,FALSE)</f>
        <v>4207</v>
      </c>
      <c r="P3807" t="str">
        <f>VLOOKUP(Table58[[#This Row],[CONTROLN]],vlookup_table[],5,FALSE)</f>
        <v>T1</v>
      </c>
      <c r="Q3807">
        <f>VLOOKUP(Table58[[#This Row],[CONTROLN]],vlookup_table[],7,FALSE)</f>
        <v>15</v>
      </c>
      <c r="R3807">
        <f t="shared" si="177"/>
        <v>54</v>
      </c>
      <c r="S38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07" t="str">
        <f>IF(Table58[[#This Row],[GENDER]]="M","Hombre","Mujer")</f>
        <v>Hombre</v>
      </c>
      <c r="U3807" t="str">
        <f>_xlfn.CONCAT(Table58[[#This Row],[STATE]]," ", Table58[[#This Row],[DOMAIN]])</f>
        <v>AZ T1</v>
      </c>
      <c r="V3807" s="2">
        <f t="shared" ca="1" si="178"/>
        <v>45915</v>
      </c>
      <c r="W3807" s="3">
        <f t="shared" ca="1" si="179"/>
        <v>45915.408431249998</v>
      </c>
      <c r="X3807">
        <f>ROUND(Table58[[#This Row],[AVGGIFT]],1)</f>
        <v>9.4</v>
      </c>
    </row>
    <row r="3808" spans="1:24" x14ac:dyDescent="0.35">
      <c r="A3808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  <c r="N3808">
        <f>VLOOKUP(Table58[[#This Row],[CONTROLN]],vlookup_table[],2,FALSE)</f>
        <v>0</v>
      </c>
      <c r="O3808">
        <f>VLOOKUP(Table58[[#This Row],[CONTROLN]],vlookup_table[],4,FALSE)</f>
        <v>2801</v>
      </c>
      <c r="P3808" t="str">
        <f>VLOOKUP(Table58[[#This Row],[CONTROLN]],vlookup_table[],5,FALSE)</f>
        <v>R2</v>
      </c>
      <c r="Q3808">
        <f>VLOOKUP(Table58[[#This Row],[CONTROLN]],vlookup_table[],7,FALSE)</f>
        <v>5</v>
      </c>
      <c r="R3808">
        <f t="shared" si="177"/>
        <v>69</v>
      </c>
      <c r="S38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08" t="str">
        <f>IF(Table58[[#This Row],[GENDER]]="M","Hombre","Mujer")</f>
        <v>Hombre</v>
      </c>
      <c r="U3808" t="str">
        <f>_xlfn.CONCAT(Table58[[#This Row],[STATE]]," ", Table58[[#This Row],[DOMAIN]])</f>
        <v>ID R2</v>
      </c>
      <c r="V3808" s="2">
        <f t="shared" ca="1" si="178"/>
        <v>45915</v>
      </c>
      <c r="W3808" s="3">
        <f t="shared" ca="1" si="179"/>
        <v>45915.408431249998</v>
      </c>
      <c r="X3808">
        <f>ROUND(Table58[[#This Row],[AVGGIFT]],1)</f>
        <v>8.8000000000000007</v>
      </c>
    </row>
    <row r="3809" spans="1:24" x14ac:dyDescent="0.35">
      <c r="A3809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  <c r="N3809">
        <f>VLOOKUP(Table58[[#This Row],[CONTROLN]],vlookup_table[],2,FALSE)</f>
        <v>1</v>
      </c>
      <c r="O3809">
        <f>VLOOKUP(Table58[[#This Row],[CONTROLN]],vlookup_table[],4,FALSE)</f>
        <v>1511</v>
      </c>
      <c r="P3809" t="str">
        <f>VLOOKUP(Table58[[#This Row],[CONTROLN]],vlookup_table[],5,FALSE)</f>
        <v>T2</v>
      </c>
      <c r="Q3809">
        <f>VLOOKUP(Table58[[#This Row],[CONTROLN]],vlookup_table[],7,FALSE)</f>
        <v>25</v>
      </c>
      <c r="R3809">
        <f t="shared" si="177"/>
        <v>81</v>
      </c>
      <c r="S38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09" t="str">
        <f>IF(Table58[[#This Row],[GENDER]]="M","Hombre","Mujer")</f>
        <v>Hombre</v>
      </c>
      <c r="U3809" t="str">
        <f>_xlfn.CONCAT(Table58[[#This Row],[STATE]]," ", Table58[[#This Row],[DOMAIN]])</f>
        <v>AR T2</v>
      </c>
      <c r="V3809" s="2">
        <f t="shared" ca="1" si="178"/>
        <v>45915</v>
      </c>
      <c r="W3809" s="3">
        <f t="shared" ca="1" si="179"/>
        <v>45915.408431249998</v>
      </c>
      <c r="X3809">
        <f>ROUND(Table58[[#This Row],[AVGGIFT]],1)</f>
        <v>14.4</v>
      </c>
    </row>
    <row r="3810" spans="1:24" x14ac:dyDescent="0.35">
      <c r="A3810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  <c r="N3810">
        <f>VLOOKUP(Table58[[#This Row],[CONTROLN]],vlookup_table[],2,FALSE)</f>
        <v>1</v>
      </c>
      <c r="O3810">
        <f>VLOOKUP(Table58[[#This Row],[CONTROLN]],vlookup_table[],4,FALSE)</f>
        <v>5601</v>
      </c>
      <c r="P3810" t="str">
        <f>VLOOKUP(Table58[[#This Row],[CONTROLN]],vlookup_table[],5,FALSE)</f>
        <v>T1</v>
      </c>
      <c r="Q3810">
        <f>VLOOKUP(Table58[[#This Row],[CONTROLN]],vlookup_table[],7,FALSE)</f>
        <v>41</v>
      </c>
      <c r="R3810">
        <f t="shared" si="177"/>
        <v>41</v>
      </c>
      <c r="S38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10" t="str">
        <f>IF(Table58[[#This Row],[GENDER]]="M","Hombre","Mujer")</f>
        <v>Hombre</v>
      </c>
      <c r="U3810" t="str">
        <f>_xlfn.CONCAT(Table58[[#This Row],[STATE]]," ", Table58[[#This Row],[DOMAIN]])</f>
        <v>GA T1</v>
      </c>
      <c r="V3810" s="2">
        <f t="shared" ca="1" si="178"/>
        <v>45915</v>
      </c>
      <c r="W3810" s="3">
        <f t="shared" ca="1" si="179"/>
        <v>45915.408431249998</v>
      </c>
      <c r="X3810">
        <f>ROUND(Table58[[#This Row],[AVGGIFT]],1)</f>
        <v>32.299999999999997</v>
      </c>
    </row>
    <row r="3811" spans="1:24" x14ac:dyDescent="0.35">
      <c r="A381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  <c r="N3811">
        <f>VLOOKUP(Table58[[#This Row],[CONTROLN]],vlookup_table[],2,FALSE)</f>
        <v>1002</v>
      </c>
      <c r="O3811">
        <f>VLOOKUP(Table58[[#This Row],[CONTROLN]],vlookup_table[],4,FALSE)</f>
        <v>0</v>
      </c>
      <c r="P3811" t="str">
        <f>VLOOKUP(Table58[[#This Row],[CONTROLN]],vlookup_table[],5,FALSE)</f>
        <v>R2</v>
      </c>
      <c r="Q3811">
        <f>VLOOKUP(Table58[[#This Row],[CONTROLN]],vlookup_table[],7,FALSE)</f>
        <v>25</v>
      </c>
      <c r="R3811" t="str">
        <f t="shared" si="177"/>
        <v/>
      </c>
      <c r="S38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11" t="str">
        <f>IF(Table58[[#This Row],[GENDER]]="M","Hombre","Mujer")</f>
        <v>Hombre</v>
      </c>
      <c r="U3811" t="str">
        <f>_xlfn.CONCAT(Table58[[#This Row],[STATE]]," ", Table58[[#This Row],[DOMAIN]])</f>
        <v>NC R2</v>
      </c>
      <c r="V3811" s="2">
        <f t="shared" ca="1" si="178"/>
        <v>45915</v>
      </c>
      <c r="W3811" s="3">
        <f t="shared" ca="1" si="179"/>
        <v>45915.408431249998</v>
      </c>
      <c r="X3811">
        <f>ROUND(Table58[[#This Row],[AVGGIFT]],1)</f>
        <v>18.3</v>
      </c>
    </row>
    <row r="3812" spans="1:24" x14ac:dyDescent="0.35">
      <c r="A3812">
        <v>79717</v>
      </c>
      <c r="B3812" t="s">
        <v>36</v>
      </c>
      <c r="C3812" t="s">
        <v>14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  <c r="N3812">
        <f>VLOOKUP(Table58[[#This Row],[CONTROLN]],vlookup_table[],2,FALSE)</f>
        <v>1</v>
      </c>
      <c r="O3812">
        <f>VLOOKUP(Table58[[#This Row],[CONTROLN]],vlookup_table[],4,FALSE)</f>
        <v>5701</v>
      </c>
      <c r="P3812" t="str">
        <f>VLOOKUP(Table58[[#This Row],[CONTROLN]],vlookup_table[],5,FALSE)</f>
        <v>S1</v>
      </c>
      <c r="Q3812">
        <f>VLOOKUP(Table58[[#This Row],[CONTROLN]],vlookup_table[],7,FALSE)</f>
        <v>15</v>
      </c>
      <c r="R3812">
        <f t="shared" si="177"/>
        <v>40</v>
      </c>
      <c r="S38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12" t="str">
        <f>IF(Table58[[#This Row],[GENDER]]="M","Hombre","Mujer")</f>
        <v>Hombre</v>
      </c>
      <c r="U3812" t="str">
        <f>_xlfn.CONCAT(Table58[[#This Row],[STATE]]," ", Table58[[#This Row],[DOMAIN]])</f>
        <v>WI S1</v>
      </c>
      <c r="V3812" s="2">
        <f t="shared" ca="1" si="178"/>
        <v>45915</v>
      </c>
      <c r="W3812" s="3">
        <f t="shared" ca="1" si="179"/>
        <v>45915.408431249998</v>
      </c>
      <c r="X3812">
        <f>ROUND(Table58[[#This Row],[AVGGIFT]],1)</f>
        <v>12.5</v>
      </c>
    </row>
    <row r="3813" spans="1:24" x14ac:dyDescent="0.35">
      <c r="A3813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  <c r="N3813">
        <f>VLOOKUP(Table58[[#This Row],[CONTROLN]],vlookup_table[],2,FALSE)</f>
        <v>2</v>
      </c>
      <c r="O3813">
        <f>VLOOKUP(Table58[[#This Row],[CONTROLN]],vlookup_table[],4,FALSE)</f>
        <v>4208</v>
      </c>
      <c r="P3813" t="str">
        <f>VLOOKUP(Table58[[#This Row],[CONTROLN]],vlookup_table[],5,FALSE)</f>
        <v>S2</v>
      </c>
      <c r="Q3813">
        <f>VLOOKUP(Table58[[#This Row],[CONTROLN]],vlookup_table[],7,FALSE)</f>
        <v>5</v>
      </c>
      <c r="R3813">
        <f t="shared" si="177"/>
        <v>54</v>
      </c>
      <c r="S38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13" t="str">
        <f>IF(Table58[[#This Row],[GENDER]]="M","Hombre","Mujer")</f>
        <v>Mujer</v>
      </c>
      <c r="U3813" t="str">
        <f>_xlfn.CONCAT(Table58[[#This Row],[STATE]]," ", Table58[[#This Row],[DOMAIN]])</f>
        <v>FL S2</v>
      </c>
      <c r="V3813" s="2">
        <f t="shared" ca="1" si="178"/>
        <v>45915</v>
      </c>
      <c r="W3813" s="3">
        <f t="shared" ca="1" si="179"/>
        <v>45915.408431249998</v>
      </c>
      <c r="X3813">
        <f>ROUND(Table58[[#This Row],[AVGGIFT]],1)</f>
        <v>5.3</v>
      </c>
    </row>
    <row r="3814" spans="1:24" x14ac:dyDescent="0.35">
      <c r="A3814">
        <v>187604</v>
      </c>
      <c r="B3814" t="s">
        <v>54</v>
      </c>
      <c r="C3814" t="s">
        <v>109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  <c r="N3814">
        <f>VLOOKUP(Table58[[#This Row],[CONTROLN]],vlookup_table[],2,FALSE)</f>
        <v>0</v>
      </c>
      <c r="O3814">
        <f>VLOOKUP(Table58[[#This Row],[CONTROLN]],vlookup_table[],4,FALSE)</f>
        <v>0</v>
      </c>
      <c r="P3814" t="str">
        <f>VLOOKUP(Table58[[#This Row],[CONTROLN]],vlookup_table[],5,FALSE)</f>
        <v>T1</v>
      </c>
      <c r="Q3814">
        <f>VLOOKUP(Table58[[#This Row],[CONTROLN]],vlookup_table[],7,FALSE)</f>
        <v>11</v>
      </c>
      <c r="R3814" t="str">
        <f t="shared" si="177"/>
        <v/>
      </c>
      <c r="S38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14" t="str">
        <f>IF(Table58[[#This Row],[GENDER]]="M","Hombre","Mujer")</f>
        <v>Mujer</v>
      </c>
      <c r="U3814" t="str">
        <f>_xlfn.CONCAT(Table58[[#This Row],[STATE]]," ", Table58[[#This Row],[DOMAIN]])</f>
        <v>TN T1</v>
      </c>
      <c r="V3814" s="2">
        <f t="shared" ca="1" si="178"/>
        <v>45915</v>
      </c>
      <c r="W3814" s="3">
        <f t="shared" ca="1" si="179"/>
        <v>45915.408431249998</v>
      </c>
      <c r="X3814">
        <f>ROUND(Table58[[#This Row],[AVGGIFT]],1)</f>
        <v>5.3</v>
      </c>
    </row>
    <row r="3815" spans="1:24" x14ac:dyDescent="0.35">
      <c r="A3815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  <c r="N3815">
        <f>VLOOKUP(Table58[[#This Row],[CONTROLN]],vlookup_table[],2,FALSE)</f>
        <v>0</v>
      </c>
      <c r="O3815">
        <f>VLOOKUP(Table58[[#This Row],[CONTROLN]],vlookup_table[],4,FALSE)</f>
        <v>3408</v>
      </c>
      <c r="P3815" t="str">
        <f>VLOOKUP(Table58[[#This Row],[CONTROLN]],vlookup_table[],5,FALSE)</f>
        <v>C2</v>
      </c>
      <c r="Q3815">
        <f>VLOOKUP(Table58[[#This Row],[CONTROLN]],vlookup_table[],7,FALSE)</f>
        <v>10</v>
      </c>
      <c r="R3815">
        <f t="shared" si="177"/>
        <v>62</v>
      </c>
      <c r="S38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15" t="str">
        <f>IF(Table58[[#This Row],[GENDER]]="M","Hombre","Mujer")</f>
        <v>Mujer</v>
      </c>
      <c r="U3815" t="str">
        <f>_xlfn.CONCAT(Table58[[#This Row],[STATE]]," ", Table58[[#This Row],[DOMAIN]])</f>
        <v>FL C2</v>
      </c>
      <c r="V3815" s="2">
        <f t="shared" ca="1" si="178"/>
        <v>45915</v>
      </c>
      <c r="W3815" s="3">
        <f t="shared" ca="1" si="179"/>
        <v>45915.408431249998</v>
      </c>
      <c r="X3815">
        <f>ROUND(Table58[[#This Row],[AVGGIFT]],1)</f>
        <v>8.5</v>
      </c>
    </row>
    <row r="3816" spans="1:24" x14ac:dyDescent="0.35">
      <c r="A3816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  <c r="N3816">
        <f>VLOOKUP(Table58[[#This Row],[CONTROLN]],vlookup_table[],2,FALSE)</f>
        <v>0</v>
      </c>
      <c r="O3816">
        <f>VLOOKUP(Table58[[#This Row],[CONTROLN]],vlookup_table[],4,FALSE)</f>
        <v>3801</v>
      </c>
      <c r="P3816" t="str">
        <f>VLOOKUP(Table58[[#This Row],[CONTROLN]],vlookup_table[],5,FALSE)</f>
        <v>S1</v>
      </c>
      <c r="Q3816">
        <f>VLOOKUP(Table58[[#This Row],[CONTROLN]],vlookup_table[],7,FALSE)</f>
        <v>20</v>
      </c>
      <c r="R3816">
        <f t="shared" si="177"/>
        <v>59</v>
      </c>
      <c r="S38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16" t="str">
        <f>IF(Table58[[#This Row],[GENDER]]="M","Hombre","Mujer")</f>
        <v>Mujer</v>
      </c>
      <c r="U3816" t="str">
        <f>_xlfn.CONCAT(Table58[[#This Row],[STATE]]," ", Table58[[#This Row],[DOMAIN]])</f>
        <v>CA S1</v>
      </c>
      <c r="V3816" s="2">
        <f t="shared" ca="1" si="178"/>
        <v>45915</v>
      </c>
      <c r="W3816" s="3">
        <f t="shared" ca="1" si="179"/>
        <v>45915.408431249998</v>
      </c>
      <c r="X3816">
        <f>ROUND(Table58[[#This Row],[AVGGIFT]],1)</f>
        <v>20</v>
      </c>
    </row>
    <row r="3817" spans="1:24" x14ac:dyDescent="0.35">
      <c r="A3817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  <c r="N3817">
        <f>VLOOKUP(Table58[[#This Row],[CONTROLN]],vlookup_table[],2,FALSE)</f>
        <v>0</v>
      </c>
      <c r="O3817">
        <f>VLOOKUP(Table58[[#This Row],[CONTROLN]],vlookup_table[],4,FALSE)</f>
        <v>2702</v>
      </c>
      <c r="P3817" t="str">
        <f>VLOOKUP(Table58[[#This Row],[CONTROLN]],vlookup_table[],5,FALSE)</f>
        <v>C1</v>
      </c>
      <c r="Q3817">
        <f>VLOOKUP(Table58[[#This Row],[CONTROLN]],vlookup_table[],7,FALSE)</f>
        <v>15</v>
      </c>
      <c r="R3817">
        <f t="shared" si="177"/>
        <v>70</v>
      </c>
      <c r="S38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17" t="str">
        <f>IF(Table58[[#This Row],[GENDER]]="M","Hombre","Mujer")</f>
        <v>Mujer</v>
      </c>
      <c r="U3817" t="str">
        <f>_xlfn.CONCAT(Table58[[#This Row],[STATE]]," ", Table58[[#This Row],[DOMAIN]])</f>
        <v>KS C1</v>
      </c>
      <c r="V3817" s="2">
        <f t="shared" ca="1" si="178"/>
        <v>45915</v>
      </c>
      <c r="W3817" s="3">
        <f t="shared" ca="1" si="179"/>
        <v>45915.408431249998</v>
      </c>
      <c r="X3817">
        <f>ROUND(Table58[[#This Row],[AVGGIFT]],1)</f>
        <v>10.4</v>
      </c>
    </row>
    <row r="3818" spans="1:24" x14ac:dyDescent="0.35">
      <c r="A3818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  <c r="N3818">
        <f>VLOOKUP(Table58[[#This Row],[CONTROLN]],vlookup_table[],2,FALSE)</f>
        <v>0</v>
      </c>
      <c r="O3818">
        <f>VLOOKUP(Table58[[#This Row],[CONTROLN]],vlookup_table[],4,FALSE)</f>
        <v>0</v>
      </c>
      <c r="P3818" t="str">
        <f>VLOOKUP(Table58[[#This Row],[CONTROLN]],vlookup_table[],5,FALSE)</f>
        <v>R2</v>
      </c>
      <c r="Q3818">
        <f>VLOOKUP(Table58[[#This Row],[CONTROLN]],vlookup_table[],7,FALSE)</f>
        <v>25</v>
      </c>
      <c r="R3818" t="str">
        <f t="shared" si="177"/>
        <v/>
      </c>
      <c r="S38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18" t="str">
        <f>IF(Table58[[#This Row],[GENDER]]="M","Hombre","Mujer")</f>
        <v>Mujer</v>
      </c>
      <c r="U3818" t="str">
        <f>_xlfn.CONCAT(Table58[[#This Row],[STATE]]," ", Table58[[#This Row],[DOMAIN]])</f>
        <v>OR R2</v>
      </c>
      <c r="V3818" s="2">
        <f t="shared" ca="1" si="178"/>
        <v>45915</v>
      </c>
      <c r="W3818" s="3">
        <f t="shared" ca="1" si="179"/>
        <v>45915.408431249998</v>
      </c>
      <c r="X3818">
        <f>ROUND(Table58[[#This Row],[AVGGIFT]],1)</f>
        <v>16.5</v>
      </c>
    </row>
    <row r="3819" spans="1:24" x14ac:dyDescent="0.35">
      <c r="A3819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  <c r="N3819">
        <f>VLOOKUP(Table58[[#This Row],[CONTROLN]],vlookup_table[],2,FALSE)</f>
        <v>0</v>
      </c>
      <c r="O3819">
        <f>VLOOKUP(Table58[[#This Row],[CONTROLN]],vlookup_table[],4,FALSE)</f>
        <v>4506</v>
      </c>
      <c r="P3819" t="str">
        <f>VLOOKUP(Table58[[#This Row],[CONTROLN]],vlookup_table[],5,FALSE)</f>
        <v>T1</v>
      </c>
      <c r="Q3819">
        <f>VLOOKUP(Table58[[#This Row],[CONTROLN]],vlookup_table[],7,FALSE)</f>
        <v>11</v>
      </c>
      <c r="R3819">
        <f t="shared" si="177"/>
        <v>52</v>
      </c>
      <c r="S38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19" t="str">
        <f>IF(Table58[[#This Row],[GENDER]]="M","Hombre","Mujer")</f>
        <v>Mujer</v>
      </c>
      <c r="U3819" t="str">
        <f>_xlfn.CONCAT(Table58[[#This Row],[STATE]]," ", Table58[[#This Row],[DOMAIN]])</f>
        <v>IL T1</v>
      </c>
      <c r="V3819" s="2">
        <f t="shared" ca="1" si="178"/>
        <v>45915</v>
      </c>
      <c r="W3819" s="3">
        <f t="shared" ca="1" si="179"/>
        <v>45915.408431249998</v>
      </c>
      <c r="X3819">
        <f>ROUND(Table58[[#This Row],[AVGGIFT]],1)</f>
        <v>13.3</v>
      </c>
    </row>
    <row r="3820" spans="1:24" x14ac:dyDescent="0.35">
      <c r="A3820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  <c r="N3820">
        <f>VLOOKUP(Table58[[#This Row],[CONTROLN]],vlookup_table[],2,FALSE)</f>
        <v>0</v>
      </c>
      <c r="O3820">
        <f>VLOOKUP(Table58[[#This Row],[CONTROLN]],vlookup_table[],4,FALSE)</f>
        <v>3001</v>
      </c>
      <c r="P3820" t="str">
        <f>VLOOKUP(Table58[[#This Row],[CONTROLN]],vlookup_table[],5,FALSE)</f>
        <v>T1</v>
      </c>
      <c r="Q3820">
        <f>VLOOKUP(Table58[[#This Row],[CONTROLN]],vlookup_table[],7,FALSE)</f>
        <v>40</v>
      </c>
      <c r="R3820">
        <f t="shared" si="177"/>
        <v>67</v>
      </c>
      <c r="S38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20" t="str">
        <f>IF(Table58[[#This Row],[GENDER]]="M","Hombre","Mujer")</f>
        <v>Mujer</v>
      </c>
      <c r="U3820" t="str">
        <f>_xlfn.CONCAT(Table58[[#This Row],[STATE]]," ", Table58[[#This Row],[DOMAIN]])</f>
        <v>UT T1</v>
      </c>
      <c r="V3820" s="2">
        <f t="shared" ca="1" si="178"/>
        <v>45915</v>
      </c>
      <c r="W3820" s="3">
        <f t="shared" ca="1" si="179"/>
        <v>45915.408431249998</v>
      </c>
      <c r="X3820">
        <f>ROUND(Table58[[#This Row],[AVGGIFT]],1)</f>
        <v>9.6999999999999993</v>
      </c>
    </row>
    <row r="3821" spans="1:24" x14ac:dyDescent="0.35">
      <c r="A382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  <c r="N3821">
        <f>VLOOKUP(Table58[[#This Row],[CONTROLN]],vlookup_table[],2,FALSE)</f>
        <v>2</v>
      </c>
      <c r="O3821">
        <f>VLOOKUP(Table58[[#This Row],[CONTROLN]],vlookup_table[],4,FALSE)</f>
        <v>1606</v>
      </c>
      <c r="P3821" t="str">
        <f>VLOOKUP(Table58[[#This Row],[CONTROLN]],vlookup_table[],5,FALSE)</f>
        <v>R2</v>
      </c>
      <c r="Q3821">
        <f>VLOOKUP(Table58[[#This Row],[CONTROLN]],vlookup_table[],7,FALSE)</f>
        <v>10</v>
      </c>
      <c r="R3821">
        <f t="shared" si="177"/>
        <v>81</v>
      </c>
      <c r="S38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21" t="str">
        <f>IF(Table58[[#This Row],[GENDER]]="M","Hombre","Mujer")</f>
        <v>Mujer</v>
      </c>
      <c r="U3821" t="str">
        <f>_xlfn.CONCAT(Table58[[#This Row],[STATE]]," ", Table58[[#This Row],[DOMAIN]])</f>
        <v>MN R2</v>
      </c>
      <c r="V3821" s="2">
        <f t="shared" ca="1" si="178"/>
        <v>45915</v>
      </c>
      <c r="W3821" s="3">
        <f t="shared" ca="1" si="179"/>
        <v>45915.408431249998</v>
      </c>
      <c r="X3821">
        <f>ROUND(Table58[[#This Row],[AVGGIFT]],1)</f>
        <v>7.6</v>
      </c>
    </row>
    <row r="3822" spans="1:24" x14ac:dyDescent="0.35">
      <c r="A3822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  <c r="N3822">
        <f>VLOOKUP(Table58[[#This Row],[CONTROLN]],vlookup_table[],2,FALSE)</f>
        <v>1</v>
      </c>
      <c r="O3822">
        <f>VLOOKUP(Table58[[#This Row],[CONTROLN]],vlookup_table[],4,FALSE)</f>
        <v>1601</v>
      </c>
      <c r="P3822" t="str">
        <f>VLOOKUP(Table58[[#This Row],[CONTROLN]],vlookup_table[],5,FALSE)</f>
        <v>S2</v>
      </c>
      <c r="Q3822">
        <f>VLOOKUP(Table58[[#This Row],[CONTROLN]],vlookup_table[],7,FALSE)</f>
        <v>23</v>
      </c>
      <c r="R3822">
        <f t="shared" si="177"/>
        <v>81</v>
      </c>
      <c r="S38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22" t="str">
        <f>IF(Table58[[#This Row],[GENDER]]="M","Hombre","Mujer")</f>
        <v>Hombre</v>
      </c>
      <c r="U3822" t="str">
        <f>_xlfn.CONCAT(Table58[[#This Row],[STATE]]," ", Table58[[#This Row],[DOMAIN]])</f>
        <v>CA S2</v>
      </c>
      <c r="V3822" s="2">
        <f t="shared" ca="1" si="178"/>
        <v>45915</v>
      </c>
      <c r="W3822" s="3">
        <f t="shared" ca="1" si="179"/>
        <v>45915.408431249998</v>
      </c>
      <c r="X3822">
        <f>ROUND(Table58[[#This Row],[AVGGIFT]],1)</f>
        <v>24</v>
      </c>
    </row>
    <row r="3823" spans="1:24" x14ac:dyDescent="0.35">
      <c r="A3823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  <c r="N3823">
        <f>VLOOKUP(Table58[[#This Row],[CONTROLN]],vlookup_table[],2,FALSE)</f>
        <v>0</v>
      </c>
      <c r="O3823">
        <f>VLOOKUP(Table58[[#This Row],[CONTROLN]],vlookup_table[],4,FALSE)</f>
        <v>1803</v>
      </c>
      <c r="P3823" t="str">
        <f>VLOOKUP(Table58[[#This Row],[CONTROLN]],vlookup_table[],5,FALSE)</f>
        <v>C1</v>
      </c>
      <c r="Q3823">
        <f>VLOOKUP(Table58[[#This Row],[CONTROLN]],vlookup_table[],7,FALSE)</f>
        <v>15</v>
      </c>
      <c r="R3823">
        <f t="shared" si="177"/>
        <v>79</v>
      </c>
      <c r="S38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23" t="str">
        <f>IF(Table58[[#This Row],[GENDER]]="M","Hombre","Mujer")</f>
        <v>Hombre</v>
      </c>
      <c r="U3823" t="str">
        <f>_xlfn.CONCAT(Table58[[#This Row],[STATE]]," ", Table58[[#This Row],[DOMAIN]])</f>
        <v>CA C1</v>
      </c>
      <c r="V3823" s="2">
        <f t="shared" ca="1" si="178"/>
        <v>45915</v>
      </c>
      <c r="W3823" s="3">
        <f t="shared" ca="1" si="179"/>
        <v>45915.408431249998</v>
      </c>
      <c r="X3823">
        <f>ROUND(Table58[[#This Row],[AVGGIFT]],1)</f>
        <v>8.6999999999999993</v>
      </c>
    </row>
    <row r="3824" spans="1:24" x14ac:dyDescent="0.35">
      <c r="A3824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  <c r="N3824">
        <f>VLOOKUP(Table58[[#This Row],[CONTROLN]],vlookup_table[],2,FALSE)</f>
        <v>2</v>
      </c>
      <c r="O3824">
        <f>VLOOKUP(Table58[[#This Row],[CONTROLN]],vlookup_table[],4,FALSE)</f>
        <v>0</v>
      </c>
      <c r="P3824" t="str">
        <f>VLOOKUP(Table58[[#This Row],[CONTROLN]],vlookup_table[],5,FALSE)</f>
        <v>R3</v>
      </c>
      <c r="Q3824">
        <f>VLOOKUP(Table58[[#This Row],[CONTROLN]],vlookup_table[],7,FALSE)</f>
        <v>22</v>
      </c>
      <c r="R3824" t="str">
        <f t="shared" si="177"/>
        <v/>
      </c>
      <c r="S38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24" t="str">
        <f>IF(Table58[[#This Row],[GENDER]]="M","Hombre","Mujer")</f>
        <v>Mujer</v>
      </c>
      <c r="U3824" t="str">
        <f>_xlfn.CONCAT(Table58[[#This Row],[STATE]]," ", Table58[[#This Row],[DOMAIN]])</f>
        <v>LA R3</v>
      </c>
      <c r="V3824" s="2">
        <f t="shared" ca="1" si="178"/>
        <v>45915</v>
      </c>
      <c r="W3824" s="3">
        <f t="shared" ca="1" si="179"/>
        <v>45915.408431249998</v>
      </c>
      <c r="X3824">
        <f>ROUND(Table58[[#This Row],[AVGGIFT]],1)</f>
        <v>15</v>
      </c>
    </row>
    <row r="3825" spans="1:24" x14ac:dyDescent="0.35">
      <c r="A3825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  <c r="N3825">
        <f>VLOOKUP(Table58[[#This Row],[CONTROLN]],vlookup_table[],2,FALSE)</f>
        <v>28</v>
      </c>
      <c r="O3825">
        <f>VLOOKUP(Table58[[#This Row],[CONTROLN]],vlookup_table[],4,FALSE)</f>
        <v>0</v>
      </c>
      <c r="P3825" t="str">
        <f>VLOOKUP(Table58[[#This Row],[CONTROLN]],vlookup_table[],5,FALSE)</f>
        <v>C1</v>
      </c>
      <c r="Q3825">
        <f>VLOOKUP(Table58[[#This Row],[CONTROLN]],vlookup_table[],7,FALSE)</f>
        <v>10</v>
      </c>
      <c r="R3825" t="str">
        <f t="shared" si="177"/>
        <v/>
      </c>
      <c r="S38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25" t="str">
        <f>IF(Table58[[#This Row],[GENDER]]="M","Hombre","Mujer")</f>
        <v>Mujer</v>
      </c>
      <c r="U3825" t="str">
        <f>_xlfn.CONCAT(Table58[[#This Row],[STATE]]," ", Table58[[#This Row],[DOMAIN]])</f>
        <v>TX C1</v>
      </c>
      <c r="V3825" s="2">
        <f t="shared" ca="1" si="178"/>
        <v>45915</v>
      </c>
      <c r="W3825" s="3">
        <f t="shared" ca="1" si="179"/>
        <v>45915.408431249998</v>
      </c>
      <c r="X3825">
        <f>ROUND(Table58[[#This Row],[AVGGIFT]],1)</f>
        <v>17.5</v>
      </c>
    </row>
    <row r="3826" spans="1:24" x14ac:dyDescent="0.35">
      <c r="A3826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  <c r="N3826">
        <f>VLOOKUP(Table58[[#This Row],[CONTROLN]],vlookup_table[],2,FALSE)</f>
        <v>0</v>
      </c>
      <c r="O3826">
        <f>VLOOKUP(Table58[[#This Row],[CONTROLN]],vlookup_table[],4,FALSE)</f>
        <v>0</v>
      </c>
      <c r="P3826" t="str">
        <f>VLOOKUP(Table58[[#This Row],[CONTROLN]],vlookup_table[],5,FALSE)</f>
        <v>S2</v>
      </c>
      <c r="Q3826">
        <f>VLOOKUP(Table58[[#This Row],[CONTROLN]],vlookup_table[],7,FALSE)</f>
        <v>5</v>
      </c>
      <c r="R3826" t="str">
        <f t="shared" si="177"/>
        <v/>
      </c>
      <c r="S38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26" t="str">
        <f>IF(Table58[[#This Row],[GENDER]]="M","Hombre","Mujer")</f>
        <v>Mujer</v>
      </c>
      <c r="U3826" t="str">
        <f>_xlfn.CONCAT(Table58[[#This Row],[STATE]]," ", Table58[[#This Row],[DOMAIN]])</f>
        <v>MI S2</v>
      </c>
      <c r="V3826" s="2">
        <f t="shared" ca="1" si="178"/>
        <v>45915</v>
      </c>
      <c r="W3826" s="3">
        <f t="shared" ca="1" si="179"/>
        <v>45915.408431249998</v>
      </c>
      <c r="X3826">
        <f>ROUND(Table58[[#This Row],[AVGGIFT]],1)</f>
        <v>4.7</v>
      </c>
    </row>
    <row r="3827" spans="1:24" x14ac:dyDescent="0.35">
      <c r="A3827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  <c r="N3827">
        <f>VLOOKUP(Table58[[#This Row],[CONTROLN]],vlookup_table[],2,FALSE)</f>
        <v>0</v>
      </c>
      <c r="O3827">
        <f>VLOOKUP(Table58[[#This Row],[CONTROLN]],vlookup_table[],4,FALSE)</f>
        <v>5401</v>
      </c>
      <c r="P3827" t="str">
        <f>VLOOKUP(Table58[[#This Row],[CONTROLN]],vlookup_table[],5,FALSE)</f>
        <v>S1</v>
      </c>
      <c r="Q3827">
        <f>VLOOKUP(Table58[[#This Row],[CONTROLN]],vlookup_table[],7,FALSE)</f>
        <v>15</v>
      </c>
      <c r="R3827">
        <f t="shared" si="177"/>
        <v>43</v>
      </c>
      <c r="S38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27" t="str">
        <f>IF(Table58[[#This Row],[GENDER]]="M","Hombre","Mujer")</f>
        <v>Mujer</v>
      </c>
      <c r="U3827" t="str">
        <f>_xlfn.CONCAT(Table58[[#This Row],[STATE]]," ", Table58[[#This Row],[DOMAIN]])</f>
        <v>KS S1</v>
      </c>
      <c r="V3827" s="2">
        <f t="shared" ca="1" si="178"/>
        <v>45915</v>
      </c>
      <c r="W3827" s="3">
        <f t="shared" ca="1" si="179"/>
        <v>45915.408431249998</v>
      </c>
      <c r="X3827">
        <f>ROUND(Table58[[#This Row],[AVGGIFT]],1)</f>
        <v>11.4</v>
      </c>
    </row>
    <row r="3828" spans="1:24" x14ac:dyDescent="0.35">
      <c r="A3828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  <c r="N3828">
        <f>VLOOKUP(Table58[[#This Row],[CONTROLN]],vlookup_table[],2,FALSE)</f>
        <v>1</v>
      </c>
      <c r="O3828">
        <f>VLOOKUP(Table58[[#This Row],[CONTROLN]],vlookup_table[],4,FALSE)</f>
        <v>4001</v>
      </c>
      <c r="P3828" t="str">
        <f>VLOOKUP(Table58[[#This Row],[CONTROLN]],vlookup_table[],5,FALSE)</f>
        <v>C3</v>
      </c>
      <c r="Q3828">
        <f>VLOOKUP(Table58[[#This Row],[CONTROLN]],vlookup_table[],7,FALSE)</f>
        <v>20</v>
      </c>
      <c r="R3828">
        <f t="shared" si="177"/>
        <v>57</v>
      </c>
      <c r="S38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28" t="str">
        <f>IF(Table58[[#This Row],[GENDER]]="M","Hombre","Mujer")</f>
        <v>Hombre</v>
      </c>
      <c r="U3828" t="str">
        <f>_xlfn.CONCAT(Table58[[#This Row],[STATE]]," ", Table58[[#This Row],[DOMAIN]])</f>
        <v>MO C3</v>
      </c>
      <c r="V3828" s="2">
        <f t="shared" ca="1" si="178"/>
        <v>45915</v>
      </c>
      <c r="W3828" s="3">
        <f t="shared" ca="1" si="179"/>
        <v>45915.408431249998</v>
      </c>
      <c r="X3828">
        <f>ROUND(Table58[[#This Row],[AVGGIFT]],1)</f>
        <v>8.8000000000000007</v>
      </c>
    </row>
    <row r="3829" spans="1:24" x14ac:dyDescent="0.35">
      <c r="A3829">
        <v>137199</v>
      </c>
      <c r="B3829" t="s">
        <v>56</v>
      </c>
      <c r="C3829" t="s">
        <v>17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  <c r="N3829">
        <f>VLOOKUP(Table58[[#This Row],[CONTROLN]],vlookup_table[],2,FALSE)</f>
        <v>2</v>
      </c>
      <c r="O3829">
        <f>VLOOKUP(Table58[[#This Row],[CONTROLN]],vlookup_table[],4,FALSE)</f>
        <v>808</v>
      </c>
      <c r="P3829" t="str">
        <f>VLOOKUP(Table58[[#This Row],[CONTROLN]],vlookup_table[],5,FALSE)</f>
        <v>C1</v>
      </c>
      <c r="Q3829">
        <f>VLOOKUP(Table58[[#This Row],[CONTROLN]],vlookup_table[],7,FALSE)</f>
        <v>10</v>
      </c>
      <c r="R3829">
        <f t="shared" si="177"/>
        <v>88</v>
      </c>
      <c r="S38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29" t="str">
        <f>IF(Table58[[#This Row],[GENDER]]="M","Hombre","Mujer")</f>
        <v>Mujer</v>
      </c>
      <c r="U3829" t="str">
        <f>_xlfn.CONCAT(Table58[[#This Row],[STATE]]," ", Table58[[#This Row],[DOMAIN]])</f>
        <v>AZ C1</v>
      </c>
      <c r="V3829" s="2">
        <f t="shared" ca="1" si="178"/>
        <v>45915</v>
      </c>
      <c r="W3829" s="3">
        <f t="shared" ca="1" si="179"/>
        <v>45915.408431249998</v>
      </c>
      <c r="X3829">
        <f>ROUND(Table58[[#This Row],[AVGGIFT]],1)</f>
        <v>7.6</v>
      </c>
    </row>
    <row r="3830" spans="1:24" x14ac:dyDescent="0.35">
      <c r="A3830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  <c r="N3830">
        <f>VLOOKUP(Table58[[#This Row],[CONTROLN]],vlookup_table[],2,FALSE)</f>
        <v>0</v>
      </c>
      <c r="O3830">
        <f>VLOOKUP(Table58[[#This Row],[CONTROLN]],vlookup_table[],4,FALSE)</f>
        <v>2301</v>
      </c>
      <c r="P3830" t="str">
        <f>VLOOKUP(Table58[[#This Row],[CONTROLN]],vlookup_table[],5,FALSE)</f>
        <v>T2</v>
      </c>
      <c r="Q3830">
        <f>VLOOKUP(Table58[[#This Row],[CONTROLN]],vlookup_table[],7,FALSE)</f>
        <v>20</v>
      </c>
      <c r="R3830">
        <f t="shared" si="177"/>
        <v>74</v>
      </c>
      <c r="S38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30" t="str">
        <f>IF(Table58[[#This Row],[GENDER]]="M","Hombre","Mujer")</f>
        <v>Mujer</v>
      </c>
      <c r="U3830" t="str">
        <f>_xlfn.CONCAT(Table58[[#This Row],[STATE]]," ", Table58[[#This Row],[DOMAIN]])</f>
        <v>CA T2</v>
      </c>
      <c r="V3830" s="2">
        <f t="shared" ca="1" si="178"/>
        <v>45915</v>
      </c>
      <c r="W3830" s="3">
        <f t="shared" ca="1" si="179"/>
        <v>45915.408431249998</v>
      </c>
      <c r="X3830">
        <f>ROUND(Table58[[#This Row],[AVGGIFT]],1)</f>
        <v>20</v>
      </c>
    </row>
    <row r="3831" spans="1:24" x14ac:dyDescent="0.35">
      <c r="A383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  <c r="N3831">
        <f>VLOOKUP(Table58[[#This Row],[CONTROLN]],vlookup_table[],2,FALSE)</f>
        <v>0</v>
      </c>
      <c r="O3831">
        <f>VLOOKUP(Table58[[#This Row],[CONTROLN]],vlookup_table[],4,FALSE)</f>
        <v>0</v>
      </c>
      <c r="P3831" t="str">
        <f>VLOOKUP(Table58[[#This Row],[CONTROLN]],vlookup_table[],5,FALSE)</f>
        <v>S1</v>
      </c>
      <c r="Q3831">
        <f>VLOOKUP(Table58[[#This Row],[CONTROLN]],vlookup_table[],7,FALSE)</f>
        <v>10</v>
      </c>
      <c r="R3831" t="str">
        <f t="shared" si="177"/>
        <v/>
      </c>
      <c r="S38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31" t="str">
        <f>IF(Table58[[#This Row],[GENDER]]="M","Hombre","Mujer")</f>
        <v>Hombre</v>
      </c>
      <c r="U3831" t="str">
        <f>_xlfn.CONCAT(Table58[[#This Row],[STATE]]," ", Table58[[#This Row],[DOMAIN]])</f>
        <v>AZ S1</v>
      </c>
      <c r="V3831" s="2">
        <f t="shared" ca="1" si="178"/>
        <v>45915</v>
      </c>
      <c r="W3831" s="3">
        <f t="shared" ca="1" si="179"/>
        <v>45915.408431249998</v>
      </c>
      <c r="X3831">
        <f>ROUND(Table58[[#This Row],[AVGGIFT]],1)</f>
        <v>7.2</v>
      </c>
    </row>
    <row r="3832" spans="1:24" x14ac:dyDescent="0.35">
      <c r="A3832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  <c r="N3832">
        <f>VLOOKUP(Table58[[#This Row],[CONTROLN]],vlookup_table[],2,FALSE)</f>
        <v>0</v>
      </c>
      <c r="O3832">
        <f>VLOOKUP(Table58[[#This Row],[CONTROLN]],vlookup_table[],4,FALSE)</f>
        <v>2001</v>
      </c>
      <c r="P3832" t="str">
        <f>VLOOKUP(Table58[[#This Row],[CONTROLN]],vlookup_table[],5,FALSE)</f>
        <v>T2</v>
      </c>
      <c r="Q3832">
        <f>VLOOKUP(Table58[[#This Row],[CONTROLN]],vlookup_table[],7,FALSE)</f>
        <v>20</v>
      </c>
      <c r="R3832">
        <f t="shared" si="177"/>
        <v>77</v>
      </c>
      <c r="S38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32" t="str">
        <f>IF(Table58[[#This Row],[GENDER]]="M","Hombre","Mujer")</f>
        <v>Mujer</v>
      </c>
      <c r="U3832" t="str">
        <f>_xlfn.CONCAT(Table58[[#This Row],[STATE]]," ", Table58[[#This Row],[DOMAIN]])</f>
        <v>OK T2</v>
      </c>
      <c r="V3832" s="2">
        <f t="shared" ca="1" si="178"/>
        <v>45915</v>
      </c>
      <c r="W3832" s="3">
        <f t="shared" ca="1" si="179"/>
        <v>45915.408431249998</v>
      </c>
      <c r="X3832">
        <f>ROUND(Table58[[#This Row],[AVGGIFT]],1)</f>
        <v>11</v>
      </c>
    </row>
    <row r="3833" spans="1:24" x14ac:dyDescent="0.35">
      <c r="A3833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  <c r="N3833">
        <f>VLOOKUP(Table58[[#This Row],[CONTROLN]],vlookup_table[],2,FALSE)</f>
        <v>0</v>
      </c>
      <c r="O3833">
        <f>VLOOKUP(Table58[[#This Row],[CONTROLN]],vlookup_table[],4,FALSE)</f>
        <v>3701</v>
      </c>
      <c r="P3833" t="str">
        <f>VLOOKUP(Table58[[#This Row],[CONTROLN]],vlookup_table[],5,FALSE)</f>
        <v>U1</v>
      </c>
      <c r="Q3833">
        <f>VLOOKUP(Table58[[#This Row],[CONTROLN]],vlookup_table[],7,FALSE)</f>
        <v>10</v>
      </c>
      <c r="R3833">
        <f t="shared" si="177"/>
        <v>60</v>
      </c>
      <c r="S38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33" t="str">
        <f>IF(Table58[[#This Row],[GENDER]]="M","Hombre","Mujer")</f>
        <v>Mujer</v>
      </c>
      <c r="U3833" t="str">
        <f>_xlfn.CONCAT(Table58[[#This Row],[STATE]]," ", Table58[[#This Row],[DOMAIN]])</f>
        <v>CA U1</v>
      </c>
      <c r="V3833" s="2">
        <f t="shared" ca="1" si="178"/>
        <v>45915</v>
      </c>
      <c r="W3833" s="3">
        <f t="shared" ca="1" si="179"/>
        <v>45915.408431249998</v>
      </c>
      <c r="X3833">
        <f>ROUND(Table58[[#This Row],[AVGGIFT]],1)</f>
        <v>7.8</v>
      </c>
    </row>
    <row r="3834" spans="1:24" x14ac:dyDescent="0.35">
      <c r="A3834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  <c r="N3834">
        <f>VLOOKUP(Table58[[#This Row],[CONTROLN]],vlookup_table[],2,FALSE)</f>
        <v>0</v>
      </c>
      <c r="O3834">
        <f>VLOOKUP(Table58[[#This Row],[CONTROLN]],vlookup_table[],4,FALSE)</f>
        <v>1801</v>
      </c>
      <c r="P3834" t="str">
        <f>VLOOKUP(Table58[[#This Row],[CONTROLN]],vlookup_table[],5,FALSE)</f>
        <v>U2</v>
      </c>
      <c r="Q3834">
        <f>VLOOKUP(Table58[[#This Row],[CONTROLN]],vlookup_table[],7,FALSE)</f>
        <v>3</v>
      </c>
      <c r="R3834">
        <f t="shared" si="177"/>
        <v>79</v>
      </c>
      <c r="S38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34" t="str">
        <f>IF(Table58[[#This Row],[GENDER]]="M","Hombre","Mujer")</f>
        <v>Mujer</v>
      </c>
      <c r="U3834" t="str">
        <f>_xlfn.CONCAT(Table58[[#This Row],[STATE]]," ", Table58[[#This Row],[DOMAIN]])</f>
        <v>WI U2</v>
      </c>
      <c r="V3834" s="2">
        <f t="shared" ca="1" si="178"/>
        <v>45915</v>
      </c>
      <c r="W3834" s="3">
        <f t="shared" ca="1" si="179"/>
        <v>45915.408431249998</v>
      </c>
      <c r="X3834">
        <f>ROUND(Table58[[#This Row],[AVGGIFT]],1)</f>
        <v>3.3</v>
      </c>
    </row>
    <row r="3835" spans="1:24" x14ac:dyDescent="0.35">
      <c r="A3835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  <c r="N3835">
        <f>VLOOKUP(Table58[[#This Row],[CONTROLN]],vlookup_table[],2,FALSE)</f>
        <v>1</v>
      </c>
      <c r="O3835">
        <f>VLOOKUP(Table58[[#This Row],[CONTROLN]],vlookup_table[],4,FALSE)</f>
        <v>0</v>
      </c>
      <c r="P3835" t="str">
        <f>VLOOKUP(Table58[[#This Row],[CONTROLN]],vlookup_table[],5,FALSE)</f>
        <v>S2</v>
      </c>
      <c r="Q3835">
        <f>VLOOKUP(Table58[[#This Row],[CONTROLN]],vlookup_table[],7,FALSE)</f>
        <v>10</v>
      </c>
      <c r="R3835" t="str">
        <f t="shared" si="177"/>
        <v/>
      </c>
      <c r="S38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35" t="str">
        <f>IF(Table58[[#This Row],[GENDER]]="M","Hombre","Mujer")</f>
        <v>Hombre</v>
      </c>
      <c r="U3835" t="str">
        <f>_xlfn.CONCAT(Table58[[#This Row],[STATE]]," ", Table58[[#This Row],[DOMAIN]])</f>
        <v>AZ S2</v>
      </c>
      <c r="V3835" s="2">
        <f t="shared" ca="1" si="178"/>
        <v>45915</v>
      </c>
      <c r="W3835" s="3">
        <f t="shared" ca="1" si="179"/>
        <v>45915.408431249998</v>
      </c>
      <c r="X3835">
        <f>ROUND(Table58[[#This Row],[AVGGIFT]],1)</f>
        <v>4.5999999999999996</v>
      </c>
    </row>
    <row r="3836" spans="1:24" x14ac:dyDescent="0.35">
      <c r="A3836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  <c r="N3836">
        <f>VLOOKUP(Table58[[#This Row],[CONTROLN]],vlookup_table[],2,FALSE)</f>
        <v>1</v>
      </c>
      <c r="O3836">
        <f>VLOOKUP(Table58[[#This Row],[CONTROLN]],vlookup_table[],4,FALSE)</f>
        <v>1901</v>
      </c>
      <c r="P3836" t="str">
        <f>VLOOKUP(Table58[[#This Row],[CONTROLN]],vlookup_table[],5,FALSE)</f>
        <v>T1</v>
      </c>
      <c r="Q3836">
        <f>VLOOKUP(Table58[[#This Row],[CONTROLN]],vlookup_table[],7,FALSE)</f>
        <v>53</v>
      </c>
      <c r="R3836">
        <f t="shared" si="177"/>
        <v>78</v>
      </c>
      <c r="S38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36" t="str">
        <f>IF(Table58[[#This Row],[GENDER]]="M","Hombre","Mujer")</f>
        <v>Hombre</v>
      </c>
      <c r="U3836" t="str">
        <f>_xlfn.CONCAT(Table58[[#This Row],[STATE]]," ", Table58[[#This Row],[DOMAIN]])</f>
        <v>CA T1</v>
      </c>
      <c r="V3836" s="2">
        <f t="shared" ca="1" si="178"/>
        <v>45915</v>
      </c>
      <c r="W3836" s="3">
        <f t="shared" ca="1" si="179"/>
        <v>45915.408431249998</v>
      </c>
      <c r="X3836">
        <f>ROUND(Table58[[#This Row],[AVGGIFT]],1)</f>
        <v>28.5</v>
      </c>
    </row>
    <row r="3837" spans="1:24" x14ac:dyDescent="0.35">
      <c r="A3837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  <c r="N3837">
        <f>VLOOKUP(Table58[[#This Row],[CONTROLN]],vlookup_table[],2,FALSE)</f>
        <v>0</v>
      </c>
      <c r="O3837">
        <f>VLOOKUP(Table58[[#This Row],[CONTROLN]],vlookup_table[],4,FALSE)</f>
        <v>4801</v>
      </c>
      <c r="P3837" t="str">
        <f>VLOOKUP(Table58[[#This Row],[CONTROLN]],vlookup_table[],5,FALSE)</f>
        <v>S1</v>
      </c>
      <c r="Q3837">
        <f>VLOOKUP(Table58[[#This Row],[CONTROLN]],vlookup_table[],7,FALSE)</f>
        <v>21</v>
      </c>
      <c r="R3837">
        <f t="shared" si="177"/>
        <v>49</v>
      </c>
      <c r="S38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37" t="str">
        <f>IF(Table58[[#This Row],[GENDER]]="M","Hombre","Mujer")</f>
        <v>Mujer</v>
      </c>
      <c r="U3837" t="str">
        <f>_xlfn.CONCAT(Table58[[#This Row],[STATE]]," ", Table58[[#This Row],[DOMAIN]])</f>
        <v>GA S1</v>
      </c>
      <c r="V3837" s="2">
        <f t="shared" ca="1" si="178"/>
        <v>45915</v>
      </c>
      <c r="W3837" s="3">
        <f t="shared" ca="1" si="179"/>
        <v>45915.408431249998</v>
      </c>
      <c r="X3837">
        <f>ROUND(Table58[[#This Row],[AVGGIFT]],1)</f>
        <v>7.3</v>
      </c>
    </row>
    <row r="3838" spans="1:24" x14ac:dyDescent="0.35">
      <c r="A3838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  <c r="N3838">
        <f>VLOOKUP(Table58[[#This Row],[CONTROLN]],vlookup_table[],2,FALSE)</f>
        <v>28</v>
      </c>
      <c r="O3838">
        <f>VLOOKUP(Table58[[#This Row],[CONTROLN]],vlookup_table[],4,FALSE)</f>
        <v>5401</v>
      </c>
      <c r="P3838" t="str">
        <f>VLOOKUP(Table58[[#This Row],[CONTROLN]],vlookup_table[],5,FALSE)</f>
        <v>C2</v>
      </c>
      <c r="Q3838">
        <f>VLOOKUP(Table58[[#This Row],[CONTROLN]],vlookup_table[],7,FALSE)</f>
        <v>10</v>
      </c>
      <c r="R3838">
        <f t="shared" si="177"/>
        <v>43</v>
      </c>
      <c r="S38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38" t="str">
        <f>IF(Table58[[#This Row],[GENDER]]="M","Hombre","Mujer")</f>
        <v>Mujer</v>
      </c>
      <c r="U3838" t="str">
        <f>_xlfn.CONCAT(Table58[[#This Row],[STATE]]," ", Table58[[#This Row],[DOMAIN]])</f>
        <v>TN C2</v>
      </c>
      <c r="V3838" s="2">
        <f t="shared" ca="1" si="178"/>
        <v>45915</v>
      </c>
      <c r="W3838" s="3">
        <f t="shared" ca="1" si="179"/>
        <v>45915.408431249998</v>
      </c>
      <c r="X3838">
        <f>ROUND(Table58[[#This Row],[AVGGIFT]],1)</f>
        <v>7.3</v>
      </c>
    </row>
    <row r="3839" spans="1:24" x14ac:dyDescent="0.35">
      <c r="A3839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  <c r="N3839">
        <f>VLOOKUP(Table58[[#This Row],[CONTROLN]],vlookup_table[],2,FALSE)</f>
        <v>0</v>
      </c>
      <c r="O3839">
        <f>VLOOKUP(Table58[[#This Row],[CONTROLN]],vlookup_table[],4,FALSE)</f>
        <v>4005</v>
      </c>
      <c r="P3839" t="str">
        <f>VLOOKUP(Table58[[#This Row],[CONTROLN]],vlookup_table[],5,FALSE)</f>
        <v>C1</v>
      </c>
      <c r="Q3839">
        <f>VLOOKUP(Table58[[#This Row],[CONTROLN]],vlookup_table[],7,FALSE)</f>
        <v>18</v>
      </c>
      <c r="R3839">
        <f t="shared" si="177"/>
        <v>57</v>
      </c>
      <c r="S38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39" t="str">
        <f>IF(Table58[[#This Row],[GENDER]]="M","Hombre","Mujer")</f>
        <v>Mujer</v>
      </c>
      <c r="U3839" t="str">
        <f>_xlfn.CONCAT(Table58[[#This Row],[STATE]]," ", Table58[[#This Row],[DOMAIN]])</f>
        <v>CA C1</v>
      </c>
      <c r="V3839" s="2">
        <f t="shared" ca="1" si="178"/>
        <v>45915</v>
      </c>
      <c r="W3839" s="3">
        <f t="shared" ca="1" si="179"/>
        <v>45915.408431249998</v>
      </c>
      <c r="X3839">
        <f>ROUND(Table58[[#This Row],[AVGGIFT]],1)</f>
        <v>12.1</v>
      </c>
    </row>
    <row r="3840" spans="1:24" x14ac:dyDescent="0.35">
      <c r="A3840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  <c r="N3840">
        <f>VLOOKUP(Table58[[#This Row],[CONTROLN]],vlookup_table[],2,FALSE)</f>
        <v>0</v>
      </c>
      <c r="O3840">
        <f>VLOOKUP(Table58[[#This Row],[CONTROLN]],vlookup_table[],4,FALSE)</f>
        <v>0</v>
      </c>
      <c r="P3840" t="str">
        <f>VLOOKUP(Table58[[#This Row],[CONTROLN]],vlookup_table[],5,FALSE)</f>
        <v>R3</v>
      </c>
      <c r="Q3840">
        <f>VLOOKUP(Table58[[#This Row],[CONTROLN]],vlookup_table[],7,FALSE)</f>
        <v>17</v>
      </c>
      <c r="R3840" t="str">
        <f t="shared" si="177"/>
        <v/>
      </c>
      <c r="S38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40" t="str">
        <f>IF(Table58[[#This Row],[GENDER]]="M","Hombre","Mujer")</f>
        <v>Mujer</v>
      </c>
      <c r="U3840" t="str">
        <f>_xlfn.CONCAT(Table58[[#This Row],[STATE]]," ", Table58[[#This Row],[DOMAIN]])</f>
        <v>SC R3</v>
      </c>
      <c r="V3840" s="2">
        <f t="shared" ca="1" si="178"/>
        <v>45915</v>
      </c>
      <c r="W3840" s="3">
        <f t="shared" ca="1" si="179"/>
        <v>45915.408431249998</v>
      </c>
      <c r="X3840">
        <f>ROUND(Table58[[#This Row],[AVGGIFT]],1)</f>
        <v>15.4</v>
      </c>
    </row>
    <row r="3841" spans="1:24" x14ac:dyDescent="0.35">
      <c r="A384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  <c r="N3841">
        <f>VLOOKUP(Table58[[#This Row],[CONTROLN]],vlookup_table[],2,FALSE)</f>
        <v>1</v>
      </c>
      <c r="O3841">
        <f>VLOOKUP(Table58[[#This Row],[CONTROLN]],vlookup_table[],4,FALSE)</f>
        <v>3001</v>
      </c>
      <c r="P3841" t="str">
        <f>VLOOKUP(Table58[[#This Row],[CONTROLN]],vlookup_table[],5,FALSE)</f>
        <v>C2</v>
      </c>
      <c r="Q3841">
        <f>VLOOKUP(Table58[[#This Row],[CONTROLN]],vlookup_table[],7,FALSE)</f>
        <v>75</v>
      </c>
      <c r="R3841">
        <f t="shared" si="177"/>
        <v>67</v>
      </c>
      <c r="S38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41" t="str">
        <f>IF(Table58[[#This Row],[GENDER]]="M","Hombre","Mujer")</f>
        <v>Hombre</v>
      </c>
      <c r="U3841" t="str">
        <f>_xlfn.CONCAT(Table58[[#This Row],[STATE]]," ", Table58[[#This Row],[DOMAIN]])</f>
        <v>FL C2</v>
      </c>
      <c r="V3841" s="2">
        <f t="shared" ca="1" si="178"/>
        <v>45915</v>
      </c>
      <c r="W3841" s="3">
        <f t="shared" ca="1" si="179"/>
        <v>45915.408431249998</v>
      </c>
      <c r="X3841">
        <f>ROUND(Table58[[#This Row],[AVGGIFT]],1)</f>
        <v>50</v>
      </c>
    </row>
    <row r="3842" spans="1:24" x14ac:dyDescent="0.35">
      <c r="A3842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  <c r="N3842">
        <f>VLOOKUP(Table58[[#This Row],[CONTROLN]],vlookup_table[],2,FALSE)</f>
        <v>0</v>
      </c>
      <c r="O3842">
        <f>VLOOKUP(Table58[[#This Row],[CONTROLN]],vlookup_table[],4,FALSE)</f>
        <v>5201</v>
      </c>
      <c r="P3842" t="str">
        <f>VLOOKUP(Table58[[#This Row],[CONTROLN]],vlookup_table[],5,FALSE)</f>
        <v>T1</v>
      </c>
      <c r="Q3842">
        <f>VLOOKUP(Table58[[#This Row],[CONTROLN]],vlookup_table[],7,FALSE)</f>
        <v>60</v>
      </c>
      <c r="R3842">
        <f t="shared" ref="R3842:R3905" si="180">IF(OR(O3842="",O3842=0),"",(1997-(1900+INT(O3842/100)))-IF(MOD(O3842,100)&gt;6,1,0))</f>
        <v>45</v>
      </c>
      <c r="S38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42" t="str">
        <f>IF(Table58[[#This Row],[GENDER]]="M","Hombre","Mujer")</f>
        <v>Mujer</v>
      </c>
      <c r="U3842" t="str">
        <f>_xlfn.CONCAT(Table58[[#This Row],[STATE]]," ", Table58[[#This Row],[DOMAIN]])</f>
        <v>IN T1</v>
      </c>
      <c r="V3842" s="2">
        <f t="shared" ref="V3842:V3905" ca="1" si="181">TODAY()</f>
        <v>45915</v>
      </c>
      <c r="W3842" s="3">
        <f t="shared" ref="W3842:W3905" ca="1" si="182">NOW()</f>
        <v>45915.408431249998</v>
      </c>
      <c r="X3842">
        <f>ROUND(Table58[[#This Row],[AVGGIFT]],1)</f>
        <v>17.3</v>
      </c>
    </row>
    <row r="3843" spans="1:24" x14ac:dyDescent="0.35">
      <c r="A3843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  <c r="N3843">
        <f>VLOOKUP(Table58[[#This Row],[CONTROLN]],vlookup_table[],2,FALSE)</f>
        <v>0</v>
      </c>
      <c r="O3843">
        <f>VLOOKUP(Table58[[#This Row],[CONTROLN]],vlookup_table[],4,FALSE)</f>
        <v>0</v>
      </c>
      <c r="P3843" t="str">
        <f>VLOOKUP(Table58[[#This Row],[CONTROLN]],vlookup_table[],5,FALSE)</f>
        <v>C3</v>
      </c>
      <c r="Q3843">
        <f>VLOOKUP(Table58[[#This Row],[CONTROLN]],vlookup_table[],7,FALSE)</f>
        <v>10</v>
      </c>
      <c r="R3843" t="str">
        <f t="shared" si="180"/>
        <v/>
      </c>
      <c r="S38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43" t="str">
        <f>IF(Table58[[#This Row],[GENDER]]="M","Hombre","Mujer")</f>
        <v>Mujer</v>
      </c>
      <c r="U3843" t="str">
        <f>_xlfn.CONCAT(Table58[[#This Row],[STATE]]," ", Table58[[#This Row],[DOMAIN]])</f>
        <v>MI C3</v>
      </c>
      <c r="V3843" s="2">
        <f t="shared" ca="1" si="181"/>
        <v>45915</v>
      </c>
      <c r="W3843" s="3">
        <f t="shared" ca="1" si="182"/>
        <v>45915.408431249998</v>
      </c>
      <c r="X3843">
        <f>ROUND(Table58[[#This Row],[AVGGIFT]],1)</f>
        <v>8.1</v>
      </c>
    </row>
    <row r="3844" spans="1:24" x14ac:dyDescent="0.35">
      <c r="A3844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  <c r="N3844">
        <f>VLOOKUP(Table58[[#This Row],[CONTROLN]],vlookup_table[],2,FALSE)</f>
        <v>2</v>
      </c>
      <c r="O3844">
        <f>VLOOKUP(Table58[[#This Row],[CONTROLN]],vlookup_table[],4,FALSE)</f>
        <v>3807</v>
      </c>
      <c r="P3844" t="str">
        <f>VLOOKUP(Table58[[#This Row],[CONTROLN]],vlookup_table[],5,FALSE)</f>
        <v>T2</v>
      </c>
      <c r="Q3844">
        <f>VLOOKUP(Table58[[#This Row],[CONTROLN]],vlookup_table[],7,FALSE)</f>
        <v>10</v>
      </c>
      <c r="R3844">
        <f t="shared" si="180"/>
        <v>58</v>
      </c>
      <c r="S38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44" t="str">
        <f>IF(Table58[[#This Row],[GENDER]]="M","Hombre","Mujer")</f>
        <v>Mujer</v>
      </c>
      <c r="U3844" t="str">
        <f>_xlfn.CONCAT(Table58[[#This Row],[STATE]]," ", Table58[[#This Row],[DOMAIN]])</f>
        <v>MI T2</v>
      </c>
      <c r="V3844" s="2">
        <f t="shared" ca="1" si="181"/>
        <v>45915</v>
      </c>
      <c r="W3844" s="3">
        <f t="shared" ca="1" si="182"/>
        <v>45915.408431249998</v>
      </c>
      <c r="X3844">
        <f>ROUND(Table58[[#This Row],[AVGGIFT]],1)</f>
        <v>6.9</v>
      </c>
    </row>
    <row r="3845" spans="1:24" x14ac:dyDescent="0.35">
      <c r="A3845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  <c r="N3845">
        <f>VLOOKUP(Table58[[#This Row],[CONTROLN]],vlookup_table[],2,FALSE)</f>
        <v>28</v>
      </c>
      <c r="O3845">
        <f>VLOOKUP(Table58[[#This Row],[CONTROLN]],vlookup_table[],4,FALSE)</f>
        <v>4801</v>
      </c>
      <c r="P3845" t="str">
        <f>VLOOKUP(Table58[[#This Row],[CONTROLN]],vlookup_table[],5,FALSE)</f>
        <v>U3</v>
      </c>
      <c r="Q3845">
        <f>VLOOKUP(Table58[[#This Row],[CONTROLN]],vlookup_table[],7,FALSE)</f>
        <v>14</v>
      </c>
      <c r="R3845">
        <f t="shared" si="180"/>
        <v>49</v>
      </c>
      <c r="S384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45" t="str">
        <f>IF(Table58[[#This Row],[GENDER]]="M","Hombre","Mujer")</f>
        <v>Mujer</v>
      </c>
      <c r="U3845" t="str">
        <f>_xlfn.CONCAT(Table58[[#This Row],[STATE]]," ", Table58[[#This Row],[DOMAIN]])</f>
        <v>TX U3</v>
      </c>
      <c r="V3845" s="2">
        <f t="shared" ca="1" si="181"/>
        <v>45915</v>
      </c>
      <c r="W3845" s="3">
        <f t="shared" ca="1" si="182"/>
        <v>45915.408431249998</v>
      </c>
      <c r="X3845">
        <f>ROUND(Table58[[#This Row],[AVGGIFT]],1)</f>
        <v>13</v>
      </c>
    </row>
    <row r="3846" spans="1:24" x14ac:dyDescent="0.35">
      <c r="A3846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  <c r="N3846">
        <f>VLOOKUP(Table58[[#This Row],[CONTROLN]],vlookup_table[],2,FALSE)</f>
        <v>2</v>
      </c>
      <c r="O3846">
        <f>VLOOKUP(Table58[[#This Row],[CONTROLN]],vlookup_table[],4,FALSE)</f>
        <v>2807</v>
      </c>
      <c r="P3846" t="str">
        <f>VLOOKUP(Table58[[#This Row],[CONTROLN]],vlookup_table[],5,FALSE)</f>
        <v>U3</v>
      </c>
      <c r="Q3846">
        <f>VLOOKUP(Table58[[#This Row],[CONTROLN]],vlookup_table[],7,FALSE)</f>
        <v>12</v>
      </c>
      <c r="R3846">
        <f t="shared" si="180"/>
        <v>68</v>
      </c>
      <c r="S38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46" t="str">
        <f>IF(Table58[[#This Row],[GENDER]]="M","Hombre","Mujer")</f>
        <v>Mujer</v>
      </c>
      <c r="U3846" t="str">
        <f>_xlfn.CONCAT(Table58[[#This Row],[STATE]]," ", Table58[[#This Row],[DOMAIN]])</f>
        <v>IN U3</v>
      </c>
      <c r="V3846" s="2">
        <f t="shared" ca="1" si="181"/>
        <v>45915</v>
      </c>
      <c r="W3846" s="3">
        <f t="shared" ca="1" si="182"/>
        <v>45915.408431249998</v>
      </c>
      <c r="X3846">
        <f>ROUND(Table58[[#This Row],[AVGGIFT]],1)</f>
        <v>6.4</v>
      </c>
    </row>
    <row r="3847" spans="1:24" x14ac:dyDescent="0.35">
      <c r="A3847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  <c r="N3847">
        <f>VLOOKUP(Table58[[#This Row],[CONTROLN]],vlookup_table[],2,FALSE)</f>
        <v>0</v>
      </c>
      <c r="O3847">
        <f>VLOOKUP(Table58[[#This Row],[CONTROLN]],vlookup_table[],4,FALSE)</f>
        <v>0</v>
      </c>
      <c r="P3847" t="str">
        <f>VLOOKUP(Table58[[#This Row],[CONTROLN]],vlookup_table[],5,FALSE)</f>
        <v>C3</v>
      </c>
      <c r="Q3847">
        <f>VLOOKUP(Table58[[#This Row],[CONTROLN]],vlookup_table[],7,FALSE)</f>
        <v>13</v>
      </c>
      <c r="R3847" t="str">
        <f t="shared" si="180"/>
        <v/>
      </c>
      <c r="S38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47" t="str">
        <f>IF(Table58[[#This Row],[GENDER]]="M","Hombre","Mujer")</f>
        <v>Mujer</v>
      </c>
      <c r="U3847" t="str">
        <f>_xlfn.CONCAT(Table58[[#This Row],[STATE]]," ", Table58[[#This Row],[DOMAIN]])</f>
        <v>GA C3</v>
      </c>
      <c r="V3847" s="2">
        <f t="shared" ca="1" si="181"/>
        <v>45915</v>
      </c>
      <c r="W3847" s="3">
        <f t="shared" ca="1" si="182"/>
        <v>45915.408431249998</v>
      </c>
      <c r="X3847">
        <f>ROUND(Table58[[#This Row],[AVGGIFT]],1)</f>
        <v>6.4</v>
      </c>
    </row>
    <row r="3848" spans="1:24" x14ac:dyDescent="0.35">
      <c r="A3848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  <c r="N3848">
        <f>VLOOKUP(Table58[[#This Row],[CONTROLN]],vlookup_table[],2,FALSE)</f>
        <v>2</v>
      </c>
      <c r="O3848">
        <f>VLOOKUP(Table58[[#This Row],[CONTROLN]],vlookup_table[],4,FALSE)</f>
        <v>2401</v>
      </c>
      <c r="P3848" t="str">
        <f>VLOOKUP(Table58[[#This Row],[CONTROLN]],vlookup_table[],5,FALSE)</f>
        <v>S2</v>
      </c>
      <c r="Q3848">
        <f>VLOOKUP(Table58[[#This Row],[CONTROLN]],vlookup_table[],7,FALSE)</f>
        <v>10</v>
      </c>
      <c r="R3848">
        <f t="shared" si="180"/>
        <v>73</v>
      </c>
      <c r="S38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48" t="str">
        <f>IF(Table58[[#This Row],[GENDER]]="M","Hombre","Mujer")</f>
        <v>Mujer</v>
      </c>
      <c r="U3848" t="str">
        <f>_xlfn.CONCAT(Table58[[#This Row],[STATE]]," ", Table58[[#This Row],[DOMAIN]])</f>
        <v>MI S2</v>
      </c>
      <c r="V3848" s="2">
        <f t="shared" ca="1" si="181"/>
        <v>45915</v>
      </c>
      <c r="W3848" s="3">
        <f t="shared" ca="1" si="182"/>
        <v>45915.408431249998</v>
      </c>
      <c r="X3848">
        <f>ROUND(Table58[[#This Row],[AVGGIFT]],1)</f>
        <v>15</v>
      </c>
    </row>
    <row r="3849" spans="1:24" x14ac:dyDescent="0.35">
      <c r="A3849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  <c r="N3849">
        <f>VLOOKUP(Table58[[#This Row],[CONTROLN]],vlookup_table[],2,FALSE)</f>
        <v>1</v>
      </c>
      <c r="O3849">
        <f>VLOOKUP(Table58[[#This Row],[CONTROLN]],vlookup_table[],4,FALSE)</f>
        <v>1301</v>
      </c>
      <c r="P3849" t="str">
        <f>VLOOKUP(Table58[[#This Row],[CONTROLN]],vlookup_table[],5,FALSE)</f>
        <v>S1</v>
      </c>
      <c r="Q3849">
        <f>VLOOKUP(Table58[[#This Row],[CONTROLN]],vlookup_table[],7,FALSE)</f>
        <v>10</v>
      </c>
      <c r="R3849">
        <f t="shared" si="180"/>
        <v>84</v>
      </c>
      <c r="S38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49" t="str">
        <f>IF(Table58[[#This Row],[GENDER]]="M","Hombre","Mujer")</f>
        <v>Hombre</v>
      </c>
      <c r="U3849" t="str">
        <f>_xlfn.CONCAT(Table58[[#This Row],[STATE]]," ", Table58[[#This Row],[DOMAIN]])</f>
        <v>CA S1</v>
      </c>
      <c r="V3849" s="2">
        <f t="shared" ca="1" si="181"/>
        <v>45915</v>
      </c>
      <c r="W3849" s="3">
        <f t="shared" ca="1" si="182"/>
        <v>45915.408431249998</v>
      </c>
      <c r="X3849">
        <f>ROUND(Table58[[#This Row],[AVGGIFT]],1)</f>
        <v>8.8000000000000007</v>
      </c>
    </row>
    <row r="3850" spans="1:24" x14ac:dyDescent="0.35">
      <c r="A3850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  <c r="N3850">
        <f>VLOOKUP(Table58[[#This Row],[CONTROLN]],vlookup_table[],2,FALSE)</f>
        <v>3</v>
      </c>
      <c r="O3850">
        <f>VLOOKUP(Table58[[#This Row],[CONTROLN]],vlookup_table[],4,FALSE)</f>
        <v>3801</v>
      </c>
      <c r="P3850" t="str">
        <f>VLOOKUP(Table58[[#This Row],[CONTROLN]],vlookup_table[],5,FALSE)</f>
        <v>S3</v>
      </c>
      <c r="Q3850">
        <f>VLOOKUP(Table58[[#This Row],[CONTROLN]],vlookup_table[],7,FALSE)</f>
        <v>9</v>
      </c>
      <c r="R3850">
        <f t="shared" si="180"/>
        <v>59</v>
      </c>
      <c r="S38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50" t="str">
        <f>IF(Table58[[#This Row],[GENDER]]="M","Hombre","Mujer")</f>
        <v>Hombre</v>
      </c>
      <c r="U3850" t="str">
        <f>_xlfn.CONCAT(Table58[[#This Row],[STATE]]," ", Table58[[#This Row],[DOMAIN]])</f>
        <v>TX S3</v>
      </c>
      <c r="V3850" s="2">
        <f t="shared" ca="1" si="181"/>
        <v>45915</v>
      </c>
      <c r="W3850" s="3">
        <f t="shared" ca="1" si="182"/>
        <v>45915.408431249998</v>
      </c>
      <c r="X3850">
        <f>ROUND(Table58[[#This Row],[AVGGIFT]],1)</f>
        <v>8.6999999999999993</v>
      </c>
    </row>
    <row r="3851" spans="1:24" x14ac:dyDescent="0.35">
      <c r="A385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  <c r="N3851">
        <f>VLOOKUP(Table58[[#This Row],[CONTROLN]],vlookup_table[],2,FALSE)</f>
        <v>0</v>
      </c>
      <c r="O3851">
        <f>VLOOKUP(Table58[[#This Row],[CONTROLN]],vlookup_table[],4,FALSE)</f>
        <v>2001</v>
      </c>
      <c r="P3851" t="str">
        <f>VLOOKUP(Table58[[#This Row],[CONTROLN]],vlookup_table[],5,FALSE)</f>
        <v>R2</v>
      </c>
      <c r="Q3851">
        <f>VLOOKUP(Table58[[#This Row],[CONTROLN]],vlookup_table[],7,FALSE)</f>
        <v>3</v>
      </c>
      <c r="R3851">
        <f t="shared" si="180"/>
        <v>77</v>
      </c>
      <c r="S38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51" t="str">
        <f>IF(Table58[[#This Row],[GENDER]]="M","Hombre","Mujer")</f>
        <v>Hombre</v>
      </c>
      <c r="U3851" t="str">
        <f>_xlfn.CONCAT(Table58[[#This Row],[STATE]]," ", Table58[[#This Row],[DOMAIN]])</f>
        <v>IN R2</v>
      </c>
      <c r="V3851" s="2">
        <f t="shared" ca="1" si="181"/>
        <v>45915</v>
      </c>
      <c r="W3851" s="3">
        <f t="shared" ca="1" si="182"/>
        <v>45915.408431249998</v>
      </c>
      <c r="X3851">
        <f>ROUND(Table58[[#This Row],[AVGGIFT]],1)</f>
        <v>3</v>
      </c>
    </row>
    <row r="3852" spans="1:24" x14ac:dyDescent="0.35">
      <c r="A3852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  <c r="N3852">
        <f>VLOOKUP(Table58[[#This Row],[CONTROLN]],vlookup_table[],2,FALSE)</f>
        <v>2</v>
      </c>
      <c r="O3852">
        <f>VLOOKUP(Table58[[#This Row],[CONTROLN]],vlookup_table[],4,FALSE)</f>
        <v>3701</v>
      </c>
      <c r="P3852" t="str">
        <f>VLOOKUP(Table58[[#This Row],[CONTROLN]],vlookup_table[],5,FALSE)</f>
        <v>U3</v>
      </c>
      <c r="Q3852">
        <f>VLOOKUP(Table58[[#This Row],[CONTROLN]],vlookup_table[],7,FALSE)</f>
        <v>21</v>
      </c>
      <c r="R3852">
        <f t="shared" si="180"/>
        <v>60</v>
      </c>
      <c r="S38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52" t="str">
        <f>IF(Table58[[#This Row],[GENDER]]="M","Hombre","Mujer")</f>
        <v>Mujer</v>
      </c>
      <c r="U3852" t="str">
        <f>_xlfn.CONCAT(Table58[[#This Row],[STATE]]," ", Table58[[#This Row],[DOMAIN]])</f>
        <v>CA U3</v>
      </c>
      <c r="V3852" s="2">
        <f t="shared" ca="1" si="181"/>
        <v>45915</v>
      </c>
      <c r="W3852" s="3">
        <f t="shared" ca="1" si="182"/>
        <v>45915.408431249998</v>
      </c>
      <c r="X3852">
        <f>ROUND(Table58[[#This Row],[AVGGIFT]],1)</f>
        <v>16</v>
      </c>
    </row>
    <row r="3853" spans="1:24" x14ac:dyDescent="0.35">
      <c r="A3853">
        <v>136747</v>
      </c>
      <c r="B3853" t="s">
        <v>56</v>
      </c>
      <c r="C3853" t="s">
        <v>17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  <c r="N3853">
        <f>VLOOKUP(Table58[[#This Row],[CONTROLN]],vlookup_table[],2,FALSE)</f>
        <v>2</v>
      </c>
      <c r="O3853">
        <f>VLOOKUP(Table58[[#This Row],[CONTROLN]],vlookup_table[],4,FALSE)</f>
        <v>3401</v>
      </c>
      <c r="P3853" t="str">
        <f>VLOOKUP(Table58[[#This Row],[CONTROLN]],vlookup_table[],5,FALSE)</f>
        <v>S2</v>
      </c>
      <c r="Q3853">
        <f>VLOOKUP(Table58[[#This Row],[CONTROLN]],vlookup_table[],7,FALSE)</f>
        <v>6</v>
      </c>
      <c r="R3853">
        <f t="shared" si="180"/>
        <v>63</v>
      </c>
      <c r="S38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53" t="str">
        <f>IF(Table58[[#This Row],[GENDER]]="M","Hombre","Mujer")</f>
        <v>Mujer</v>
      </c>
      <c r="U3853" t="str">
        <f>_xlfn.CONCAT(Table58[[#This Row],[STATE]]," ", Table58[[#This Row],[DOMAIN]])</f>
        <v>AZ S2</v>
      </c>
      <c r="V3853" s="2">
        <f t="shared" ca="1" si="181"/>
        <v>45915</v>
      </c>
      <c r="W3853" s="3">
        <f t="shared" ca="1" si="182"/>
        <v>45915.408431249998</v>
      </c>
      <c r="X3853">
        <f>ROUND(Table58[[#This Row],[AVGGIFT]],1)</f>
        <v>6.4</v>
      </c>
    </row>
    <row r="3854" spans="1:24" x14ac:dyDescent="0.35">
      <c r="A3854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  <c r="N3854">
        <f>VLOOKUP(Table58[[#This Row],[CONTROLN]],vlookup_table[],2,FALSE)</f>
        <v>0</v>
      </c>
      <c r="O3854">
        <f>VLOOKUP(Table58[[#This Row],[CONTROLN]],vlookup_table[],4,FALSE)</f>
        <v>2001</v>
      </c>
      <c r="P3854" t="str">
        <f>VLOOKUP(Table58[[#This Row],[CONTROLN]],vlookup_table[],5,FALSE)</f>
        <v>T2</v>
      </c>
      <c r="Q3854">
        <f>VLOOKUP(Table58[[#This Row],[CONTROLN]],vlookup_table[],7,FALSE)</f>
        <v>17</v>
      </c>
      <c r="R3854">
        <f t="shared" si="180"/>
        <v>77</v>
      </c>
      <c r="S38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54" t="str">
        <f>IF(Table58[[#This Row],[GENDER]]="M","Hombre","Mujer")</f>
        <v>Mujer</v>
      </c>
      <c r="U3854" t="str">
        <f>_xlfn.CONCAT(Table58[[#This Row],[STATE]]," ", Table58[[#This Row],[DOMAIN]])</f>
        <v>OK T2</v>
      </c>
      <c r="V3854" s="2">
        <f t="shared" ca="1" si="181"/>
        <v>45915</v>
      </c>
      <c r="W3854" s="3">
        <f t="shared" ca="1" si="182"/>
        <v>45915.408431249998</v>
      </c>
      <c r="X3854">
        <f>ROUND(Table58[[#This Row],[AVGGIFT]],1)</f>
        <v>8</v>
      </c>
    </row>
    <row r="3855" spans="1:24" x14ac:dyDescent="0.35">
      <c r="A3855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  <c r="N3855">
        <f>VLOOKUP(Table58[[#This Row],[CONTROLN]],vlookup_table[],2,FALSE)</f>
        <v>1</v>
      </c>
      <c r="O3855">
        <f>VLOOKUP(Table58[[#This Row],[CONTROLN]],vlookup_table[],4,FALSE)</f>
        <v>5501</v>
      </c>
      <c r="P3855" t="str">
        <f>VLOOKUP(Table58[[#This Row],[CONTROLN]],vlookup_table[],5,FALSE)</f>
        <v>U3</v>
      </c>
      <c r="Q3855">
        <f>VLOOKUP(Table58[[#This Row],[CONTROLN]],vlookup_table[],7,FALSE)</f>
        <v>10</v>
      </c>
      <c r="R3855">
        <f t="shared" si="180"/>
        <v>42</v>
      </c>
      <c r="S38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55" t="str">
        <f>IF(Table58[[#This Row],[GENDER]]="M","Hombre","Mujer")</f>
        <v>Hombre</v>
      </c>
      <c r="U3855" t="str">
        <f>_xlfn.CONCAT(Table58[[#This Row],[STATE]]," ", Table58[[#This Row],[DOMAIN]])</f>
        <v>CA U3</v>
      </c>
      <c r="V3855" s="2">
        <f t="shared" ca="1" si="181"/>
        <v>45915</v>
      </c>
      <c r="W3855" s="3">
        <f t="shared" ca="1" si="182"/>
        <v>45915.408431249998</v>
      </c>
      <c r="X3855">
        <f>ROUND(Table58[[#This Row],[AVGGIFT]],1)</f>
        <v>14.3</v>
      </c>
    </row>
    <row r="3856" spans="1:24" x14ac:dyDescent="0.35">
      <c r="A3856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  <c r="N3856">
        <f>VLOOKUP(Table58[[#This Row],[CONTROLN]],vlookup_table[],2,FALSE)</f>
        <v>1</v>
      </c>
      <c r="O3856">
        <f>VLOOKUP(Table58[[#This Row],[CONTROLN]],vlookup_table[],4,FALSE)</f>
        <v>3012</v>
      </c>
      <c r="P3856" t="str">
        <f>VLOOKUP(Table58[[#This Row],[CONTROLN]],vlookup_table[],5,FALSE)</f>
        <v>C1</v>
      </c>
      <c r="Q3856">
        <f>VLOOKUP(Table58[[#This Row],[CONTROLN]],vlookup_table[],7,FALSE)</f>
        <v>15</v>
      </c>
      <c r="R3856">
        <f t="shared" si="180"/>
        <v>66</v>
      </c>
      <c r="S38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56" t="str">
        <f>IF(Table58[[#This Row],[GENDER]]="M","Hombre","Mujer")</f>
        <v>Hombre</v>
      </c>
      <c r="U3856" t="str">
        <f>_xlfn.CONCAT(Table58[[#This Row],[STATE]]," ", Table58[[#This Row],[DOMAIN]])</f>
        <v>SC C1</v>
      </c>
      <c r="V3856" s="2">
        <f t="shared" ca="1" si="181"/>
        <v>45915</v>
      </c>
      <c r="W3856" s="3">
        <f t="shared" ca="1" si="182"/>
        <v>45915.408431249998</v>
      </c>
      <c r="X3856">
        <f>ROUND(Table58[[#This Row],[AVGGIFT]],1)</f>
        <v>10.3</v>
      </c>
    </row>
    <row r="3857" spans="1:24" x14ac:dyDescent="0.35">
      <c r="A3857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  <c r="N3857">
        <f>VLOOKUP(Table58[[#This Row],[CONTROLN]],vlookup_table[],2,FALSE)</f>
        <v>0</v>
      </c>
      <c r="O3857">
        <f>VLOOKUP(Table58[[#This Row],[CONTROLN]],vlookup_table[],4,FALSE)</f>
        <v>0</v>
      </c>
      <c r="P3857" t="str">
        <f>VLOOKUP(Table58[[#This Row],[CONTROLN]],vlookup_table[],5,FALSE)</f>
        <v>S1</v>
      </c>
      <c r="Q3857">
        <f>VLOOKUP(Table58[[#This Row],[CONTROLN]],vlookup_table[],7,FALSE)</f>
        <v>25</v>
      </c>
      <c r="R3857" t="str">
        <f t="shared" si="180"/>
        <v/>
      </c>
      <c r="S38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57" t="str">
        <f>IF(Table58[[#This Row],[GENDER]]="M","Hombre","Mujer")</f>
        <v>Mujer</v>
      </c>
      <c r="U3857" t="str">
        <f>_xlfn.CONCAT(Table58[[#This Row],[STATE]]," ", Table58[[#This Row],[DOMAIN]])</f>
        <v>CA S1</v>
      </c>
      <c r="V3857" s="2">
        <f t="shared" ca="1" si="181"/>
        <v>45915</v>
      </c>
      <c r="W3857" s="3">
        <f t="shared" ca="1" si="182"/>
        <v>45915.408431249998</v>
      </c>
      <c r="X3857">
        <f>ROUND(Table58[[#This Row],[AVGGIFT]],1)</f>
        <v>20</v>
      </c>
    </row>
    <row r="3858" spans="1:24" x14ac:dyDescent="0.35">
      <c r="A3858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  <c r="N3858">
        <f>VLOOKUP(Table58[[#This Row],[CONTROLN]],vlookup_table[],2,FALSE)</f>
        <v>1</v>
      </c>
      <c r="O3858">
        <f>VLOOKUP(Table58[[#This Row],[CONTROLN]],vlookup_table[],4,FALSE)</f>
        <v>5107</v>
      </c>
      <c r="P3858" t="str">
        <f>VLOOKUP(Table58[[#This Row],[CONTROLN]],vlookup_table[],5,FALSE)</f>
        <v>C2</v>
      </c>
      <c r="Q3858">
        <f>VLOOKUP(Table58[[#This Row],[CONTROLN]],vlookup_table[],7,FALSE)</f>
        <v>15</v>
      </c>
      <c r="R3858">
        <f t="shared" si="180"/>
        <v>45</v>
      </c>
      <c r="S38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58" t="str">
        <f>IF(Table58[[#This Row],[GENDER]]="M","Hombre","Mujer")</f>
        <v>Hombre</v>
      </c>
      <c r="U3858" t="str">
        <f>_xlfn.CONCAT(Table58[[#This Row],[STATE]]," ", Table58[[#This Row],[DOMAIN]])</f>
        <v>TX C2</v>
      </c>
      <c r="V3858" s="2">
        <f t="shared" ca="1" si="181"/>
        <v>45915</v>
      </c>
      <c r="W3858" s="3">
        <f t="shared" ca="1" si="182"/>
        <v>45915.408431249998</v>
      </c>
      <c r="X3858">
        <f>ROUND(Table58[[#This Row],[AVGGIFT]],1)</f>
        <v>7</v>
      </c>
    </row>
    <row r="3859" spans="1:24" x14ac:dyDescent="0.35">
      <c r="A3859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  <c r="N3859">
        <f>VLOOKUP(Table58[[#This Row],[CONTROLN]],vlookup_table[],2,FALSE)</f>
        <v>1</v>
      </c>
      <c r="O3859">
        <f>VLOOKUP(Table58[[#This Row],[CONTROLN]],vlookup_table[],4,FALSE)</f>
        <v>5001</v>
      </c>
      <c r="P3859" t="str">
        <f>VLOOKUP(Table58[[#This Row],[CONTROLN]],vlookup_table[],5,FALSE)</f>
        <v>R2</v>
      </c>
      <c r="Q3859">
        <f>VLOOKUP(Table58[[#This Row],[CONTROLN]],vlookup_table[],7,FALSE)</f>
        <v>21</v>
      </c>
      <c r="R3859">
        <f t="shared" si="180"/>
        <v>47</v>
      </c>
      <c r="S38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59" t="str">
        <f>IF(Table58[[#This Row],[GENDER]]="M","Hombre","Mujer")</f>
        <v>Hombre</v>
      </c>
      <c r="U3859" t="str">
        <f>_xlfn.CONCAT(Table58[[#This Row],[STATE]]," ", Table58[[#This Row],[DOMAIN]])</f>
        <v>CA R2</v>
      </c>
      <c r="V3859" s="2">
        <f t="shared" ca="1" si="181"/>
        <v>45915</v>
      </c>
      <c r="W3859" s="3">
        <f t="shared" ca="1" si="182"/>
        <v>45915.408431249998</v>
      </c>
      <c r="X3859">
        <f>ROUND(Table58[[#This Row],[AVGGIFT]],1)</f>
        <v>11</v>
      </c>
    </row>
    <row r="3860" spans="1:24" x14ac:dyDescent="0.35">
      <c r="A3860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  <c r="N3860">
        <f>VLOOKUP(Table58[[#This Row],[CONTROLN]],vlookup_table[],2,FALSE)</f>
        <v>0</v>
      </c>
      <c r="O3860">
        <f>VLOOKUP(Table58[[#This Row],[CONTROLN]],vlookup_table[],4,FALSE)</f>
        <v>2201</v>
      </c>
      <c r="P3860" t="str">
        <f>VLOOKUP(Table58[[#This Row],[CONTROLN]],vlookup_table[],5,FALSE)</f>
        <v>S2</v>
      </c>
      <c r="Q3860">
        <f>VLOOKUP(Table58[[#This Row],[CONTROLN]],vlookup_table[],7,FALSE)</f>
        <v>12</v>
      </c>
      <c r="R3860">
        <f t="shared" si="180"/>
        <v>75</v>
      </c>
      <c r="S38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60" t="str">
        <f>IF(Table58[[#This Row],[GENDER]]="M","Hombre","Mujer")</f>
        <v>Hombre</v>
      </c>
      <c r="U3860" t="str">
        <f>_xlfn.CONCAT(Table58[[#This Row],[STATE]]," ", Table58[[#This Row],[DOMAIN]])</f>
        <v>CO S2</v>
      </c>
      <c r="V3860" s="2">
        <f t="shared" ca="1" si="181"/>
        <v>45915</v>
      </c>
      <c r="W3860" s="3">
        <f t="shared" ca="1" si="182"/>
        <v>45915.408431249998</v>
      </c>
      <c r="X3860">
        <f>ROUND(Table58[[#This Row],[AVGGIFT]],1)</f>
        <v>12.5</v>
      </c>
    </row>
    <row r="3861" spans="1:24" x14ac:dyDescent="0.35">
      <c r="A386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  <c r="N3861">
        <f>VLOOKUP(Table58[[#This Row],[CONTROLN]],vlookup_table[],2,FALSE)</f>
        <v>0</v>
      </c>
      <c r="O3861">
        <f>VLOOKUP(Table58[[#This Row],[CONTROLN]],vlookup_table[],4,FALSE)</f>
        <v>2610</v>
      </c>
      <c r="P3861" t="str">
        <f>VLOOKUP(Table58[[#This Row],[CONTROLN]],vlookup_table[],5,FALSE)</f>
        <v>U1</v>
      </c>
      <c r="Q3861">
        <f>VLOOKUP(Table58[[#This Row],[CONTROLN]],vlookup_table[],7,FALSE)</f>
        <v>9</v>
      </c>
      <c r="R3861">
        <f t="shared" si="180"/>
        <v>70</v>
      </c>
      <c r="S38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61" t="str">
        <f>IF(Table58[[#This Row],[GENDER]]="M","Hombre","Mujer")</f>
        <v>Mujer</v>
      </c>
      <c r="U3861" t="str">
        <f>_xlfn.CONCAT(Table58[[#This Row],[STATE]]," ", Table58[[#This Row],[DOMAIN]])</f>
        <v>CA U1</v>
      </c>
      <c r="V3861" s="2">
        <f t="shared" ca="1" si="181"/>
        <v>45915</v>
      </c>
      <c r="W3861" s="3">
        <f t="shared" ca="1" si="182"/>
        <v>45915.408431249998</v>
      </c>
      <c r="X3861">
        <f>ROUND(Table58[[#This Row],[AVGGIFT]],1)</f>
        <v>8.1</v>
      </c>
    </row>
    <row r="3862" spans="1:24" x14ac:dyDescent="0.35">
      <c r="A3862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  <c r="N3862">
        <f>VLOOKUP(Table58[[#This Row],[CONTROLN]],vlookup_table[],2,FALSE)</f>
        <v>0</v>
      </c>
      <c r="O3862">
        <f>VLOOKUP(Table58[[#This Row],[CONTROLN]],vlookup_table[],4,FALSE)</f>
        <v>1501</v>
      </c>
      <c r="P3862" t="str">
        <f>VLOOKUP(Table58[[#This Row],[CONTROLN]],vlookup_table[],5,FALSE)</f>
        <v>S1</v>
      </c>
      <c r="Q3862">
        <f>VLOOKUP(Table58[[#This Row],[CONTROLN]],vlookup_table[],7,FALSE)</f>
        <v>20</v>
      </c>
      <c r="R3862">
        <f t="shared" si="180"/>
        <v>82</v>
      </c>
      <c r="S38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62" t="str">
        <f>IF(Table58[[#This Row],[GENDER]]="M","Hombre","Mujer")</f>
        <v>Mujer</v>
      </c>
      <c r="U3862" t="str">
        <f>_xlfn.CONCAT(Table58[[#This Row],[STATE]]," ", Table58[[#This Row],[DOMAIN]])</f>
        <v>CA S1</v>
      </c>
      <c r="V3862" s="2">
        <f t="shared" ca="1" si="181"/>
        <v>45915</v>
      </c>
      <c r="W3862" s="3">
        <f t="shared" ca="1" si="182"/>
        <v>45915.408431249998</v>
      </c>
      <c r="X3862">
        <f>ROUND(Table58[[#This Row],[AVGGIFT]],1)</f>
        <v>15</v>
      </c>
    </row>
    <row r="3863" spans="1:24" x14ac:dyDescent="0.35">
      <c r="A3863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  <c r="N3863">
        <f>VLOOKUP(Table58[[#This Row],[CONTROLN]],vlookup_table[],2,FALSE)</f>
        <v>0</v>
      </c>
      <c r="O3863">
        <f>VLOOKUP(Table58[[#This Row],[CONTROLN]],vlookup_table[],4,FALSE)</f>
        <v>0</v>
      </c>
      <c r="P3863" t="str">
        <f>VLOOKUP(Table58[[#This Row],[CONTROLN]],vlookup_table[],5,FALSE)</f>
        <v>S2</v>
      </c>
      <c r="Q3863">
        <f>VLOOKUP(Table58[[#This Row],[CONTROLN]],vlookup_table[],7,FALSE)</f>
        <v>10</v>
      </c>
      <c r="R3863" t="str">
        <f t="shared" si="180"/>
        <v/>
      </c>
      <c r="S38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63" t="str">
        <f>IF(Table58[[#This Row],[GENDER]]="M","Hombre","Mujer")</f>
        <v>Mujer</v>
      </c>
      <c r="U3863" t="str">
        <f>_xlfn.CONCAT(Table58[[#This Row],[STATE]]," ", Table58[[#This Row],[DOMAIN]])</f>
        <v>CA S2</v>
      </c>
      <c r="V3863" s="2">
        <f t="shared" ca="1" si="181"/>
        <v>45915</v>
      </c>
      <c r="W3863" s="3">
        <f t="shared" ca="1" si="182"/>
        <v>45915.408431249998</v>
      </c>
      <c r="X3863">
        <f>ROUND(Table58[[#This Row],[AVGGIFT]],1)</f>
        <v>15</v>
      </c>
    </row>
    <row r="3864" spans="1:24" x14ac:dyDescent="0.35">
      <c r="A3864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  <c r="N3864">
        <f>VLOOKUP(Table58[[#This Row],[CONTROLN]],vlookup_table[],2,FALSE)</f>
        <v>1</v>
      </c>
      <c r="O3864">
        <f>VLOOKUP(Table58[[#This Row],[CONTROLN]],vlookup_table[],4,FALSE)</f>
        <v>0</v>
      </c>
      <c r="P3864" t="str">
        <f>VLOOKUP(Table58[[#This Row],[CONTROLN]],vlookup_table[],5,FALSE)</f>
        <v>U1</v>
      </c>
      <c r="Q3864">
        <f>VLOOKUP(Table58[[#This Row],[CONTROLN]],vlookup_table[],7,FALSE)</f>
        <v>50</v>
      </c>
      <c r="R3864" t="str">
        <f t="shared" si="180"/>
        <v/>
      </c>
      <c r="S38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64" t="str">
        <f>IF(Table58[[#This Row],[GENDER]]="M","Hombre","Mujer")</f>
        <v>Hombre</v>
      </c>
      <c r="U3864" t="str">
        <f>_xlfn.CONCAT(Table58[[#This Row],[STATE]]," ", Table58[[#This Row],[DOMAIN]])</f>
        <v>FL U1</v>
      </c>
      <c r="V3864" s="2">
        <f t="shared" ca="1" si="181"/>
        <v>45915</v>
      </c>
      <c r="W3864" s="3">
        <f t="shared" ca="1" si="182"/>
        <v>45915.408431249998</v>
      </c>
      <c r="X3864">
        <f>ROUND(Table58[[#This Row],[AVGGIFT]],1)</f>
        <v>55</v>
      </c>
    </row>
    <row r="3865" spans="1:24" x14ac:dyDescent="0.35">
      <c r="A3865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  <c r="N3865">
        <f>VLOOKUP(Table58[[#This Row],[CONTROLN]],vlookup_table[],2,FALSE)</f>
        <v>2</v>
      </c>
      <c r="O3865">
        <f>VLOOKUP(Table58[[#This Row],[CONTROLN]],vlookup_table[],4,FALSE)</f>
        <v>4601</v>
      </c>
      <c r="P3865" t="str">
        <f>VLOOKUP(Table58[[#This Row],[CONTROLN]],vlookup_table[],5,FALSE)</f>
        <v>S1</v>
      </c>
      <c r="Q3865">
        <f>VLOOKUP(Table58[[#This Row],[CONTROLN]],vlookup_table[],7,FALSE)</f>
        <v>25</v>
      </c>
      <c r="R3865">
        <f t="shared" si="180"/>
        <v>51</v>
      </c>
      <c r="S38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65" t="str">
        <f>IF(Table58[[#This Row],[GENDER]]="M","Hombre","Mujer")</f>
        <v>Mujer</v>
      </c>
      <c r="U3865" t="str">
        <f>_xlfn.CONCAT(Table58[[#This Row],[STATE]]," ", Table58[[#This Row],[DOMAIN]])</f>
        <v>IL S1</v>
      </c>
      <c r="V3865" s="2">
        <f t="shared" ca="1" si="181"/>
        <v>45915</v>
      </c>
      <c r="W3865" s="3">
        <f t="shared" ca="1" si="182"/>
        <v>45915.408431249998</v>
      </c>
      <c r="X3865">
        <f>ROUND(Table58[[#This Row],[AVGGIFT]],1)</f>
        <v>12.5</v>
      </c>
    </row>
    <row r="3866" spans="1:24" x14ac:dyDescent="0.35">
      <c r="A3866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  <c r="N3866">
        <f>VLOOKUP(Table58[[#This Row],[CONTROLN]],vlookup_table[],2,FALSE)</f>
        <v>2</v>
      </c>
      <c r="O3866">
        <f>VLOOKUP(Table58[[#This Row],[CONTROLN]],vlookup_table[],4,FALSE)</f>
        <v>1304</v>
      </c>
      <c r="P3866" t="str">
        <f>VLOOKUP(Table58[[#This Row],[CONTROLN]],vlookup_table[],5,FALSE)</f>
        <v>R3</v>
      </c>
      <c r="Q3866">
        <f>VLOOKUP(Table58[[#This Row],[CONTROLN]],vlookup_table[],7,FALSE)</f>
        <v>16</v>
      </c>
      <c r="R3866">
        <f t="shared" si="180"/>
        <v>84</v>
      </c>
      <c r="S38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66" t="str">
        <f>IF(Table58[[#This Row],[GENDER]]="M","Hombre","Mujer")</f>
        <v>Hombre</v>
      </c>
      <c r="U3866" t="str">
        <f>_xlfn.CONCAT(Table58[[#This Row],[STATE]]," ", Table58[[#This Row],[DOMAIN]])</f>
        <v>CA R3</v>
      </c>
      <c r="V3866" s="2">
        <f t="shared" ca="1" si="181"/>
        <v>45915</v>
      </c>
      <c r="W3866" s="3">
        <f t="shared" ca="1" si="182"/>
        <v>45915.408431249998</v>
      </c>
      <c r="X3866">
        <f>ROUND(Table58[[#This Row],[AVGGIFT]],1)</f>
        <v>10.9</v>
      </c>
    </row>
    <row r="3867" spans="1:24" x14ac:dyDescent="0.35">
      <c r="A3867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  <c r="N3867">
        <f>VLOOKUP(Table58[[#This Row],[CONTROLN]],vlookup_table[],2,FALSE)</f>
        <v>2</v>
      </c>
      <c r="O3867">
        <f>VLOOKUP(Table58[[#This Row],[CONTROLN]],vlookup_table[],4,FALSE)</f>
        <v>3601</v>
      </c>
      <c r="P3867" t="str">
        <f>VLOOKUP(Table58[[#This Row],[CONTROLN]],vlookup_table[],5,FALSE)</f>
        <v>C3</v>
      </c>
      <c r="Q3867">
        <f>VLOOKUP(Table58[[#This Row],[CONTROLN]],vlookup_table[],7,FALSE)</f>
        <v>10</v>
      </c>
      <c r="R3867">
        <f t="shared" si="180"/>
        <v>61</v>
      </c>
      <c r="S38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67" t="str">
        <f>IF(Table58[[#This Row],[GENDER]]="M","Hombre","Mujer")</f>
        <v>Mujer</v>
      </c>
      <c r="U3867" t="str">
        <f>_xlfn.CONCAT(Table58[[#This Row],[STATE]]," ", Table58[[#This Row],[DOMAIN]])</f>
        <v>FL C3</v>
      </c>
      <c r="V3867" s="2">
        <f t="shared" ca="1" si="181"/>
        <v>45915</v>
      </c>
      <c r="W3867" s="3">
        <f t="shared" ca="1" si="182"/>
        <v>45915.408431249998</v>
      </c>
      <c r="X3867">
        <f>ROUND(Table58[[#This Row],[AVGGIFT]],1)</f>
        <v>8</v>
      </c>
    </row>
    <row r="3868" spans="1:24" x14ac:dyDescent="0.35">
      <c r="A3868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  <c r="N3868">
        <f>VLOOKUP(Table58[[#This Row],[CONTROLN]],vlookup_table[],2,FALSE)</f>
        <v>1</v>
      </c>
      <c r="O3868">
        <f>VLOOKUP(Table58[[#This Row],[CONTROLN]],vlookup_table[],4,FALSE)</f>
        <v>4508</v>
      </c>
      <c r="P3868" t="str">
        <f>VLOOKUP(Table58[[#This Row],[CONTROLN]],vlookup_table[],5,FALSE)</f>
        <v>C2</v>
      </c>
      <c r="Q3868">
        <f>VLOOKUP(Table58[[#This Row],[CONTROLN]],vlookup_table[],7,FALSE)</f>
        <v>10</v>
      </c>
      <c r="R3868">
        <f t="shared" si="180"/>
        <v>51</v>
      </c>
      <c r="S38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68" t="str">
        <f>IF(Table58[[#This Row],[GENDER]]="M","Hombre","Mujer")</f>
        <v>Hombre</v>
      </c>
      <c r="U3868" t="str">
        <f>_xlfn.CONCAT(Table58[[#This Row],[STATE]]," ", Table58[[#This Row],[DOMAIN]])</f>
        <v>UT C2</v>
      </c>
      <c r="V3868" s="2">
        <f t="shared" ca="1" si="181"/>
        <v>45915</v>
      </c>
      <c r="W3868" s="3">
        <f t="shared" ca="1" si="182"/>
        <v>45915.408431249998</v>
      </c>
      <c r="X3868">
        <f>ROUND(Table58[[#This Row],[AVGGIFT]],1)</f>
        <v>7.4</v>
      </c>
    </row>
    <row r="3869" spans="1:24" x14ac:dyDescent="0.35">
      <c r="A3869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  <c r="N3869">
        <f>VLOOKUP(Table58[[#This Row],[CONTROLN]],vlookup_table[],2,FALSE)</f>
        <v>0</v>
      </c>
      <c r="O3869">
        <f>VLOOKUP(Table58[[#This Row],[CONTROLN]],vlookup_table[],4,FALSE)</f>
        <v>4201</v>
      </c>
      <c r="P3869" t="str">
        <f>VLOOKUP(Table58[[#This Row],[CONTROLN]],vlookup_table[],5,FALSE)</f>
        <v>R3</v>
      </c>
      <c r="Q3869">
        <f>VLOOKUP(Table58[[#This Row],[CONTROLN]],vlookup_table[],7,FALSE)</f>
        <v>25</v>
      </c>
      <c r="R3869">
        <f t="shared" si="180"/>
        <v>55</v>
      </c>
      <c r="S38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69" t="str">
        <f>IF(Table58[[#This Row],[GENDER]]="M","Hombre","Mujer")</f>
        <v>Mujer</v>
      </c>
      <c r="U3869" t="str">
        <f>_xlfn.CONCAT(Table58[[#This Row],[STATE]]," ", Table58[[#This Row],[DOMAIN]])</f>
        <v>OK R3</v>
      </c>
      <c r="V3869" s="2">
        <f t="shared" ca="1" si="181"/>
        <v>45915</v>
      </c>
      <c r="W3869" s="3">
        <f t="shared" ca="1" si="182"/>
        <v>45915.408431249998</v>
      </c>
      <c r="X3869">
        <f>ROUND(Table58[[#This Row],[AVGGIFT]],1)</f>
        <v>9.4</v>
      </c>
    </row>
    <row r="3870" spans="1:24" x14ac:dyDescent="0.35">
      <c r="A3870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  <c r="N3870">
        <f>VLOOKUP(Table58[[#This Row],[CONTROLN]],vlookup_table[],2,FALSE)</f>
        <v>1</v>
      </c>
      <c r="O3870">
        <f>VLOOKUP(Table58[[#This Row],[CONTROLN]],vlookup_table[],4,FALSE)</f>
        <v>4801</v>
      </c>
      <c r="P3870" t="str">
        <f>VLOOKUP(Table58[[#This Row],[CONTROLN]],vlookup_table[],5,FALSE)</f>
        <v>R2</v>
      </c>
      <c r="Q3870">
        <f>VLOOKUP(Table58[[#This Row],[CONTROLN]],vlookup_table[],7,FALSE)</f>
        <v>10</v>
      </c>
      <c r="R3870">
        <f t="shared" si="180"/>
        <v>49</v>
      </c>
      <c r="S38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70" t="str">
        <f>IF(Table58[[#This Row],[GENDER]]="M","Hombre","Mujer")</f>
        <v>Hombre</v>
      </c>
      <c r="U3870" t="str">
        <f>_xlfn.CONCAT(Table58[[#This Row],[STATE]]," ", Table58[[#This Row],[DOMAIN]])</f>
        <v>NC R2</v>
      </c>
      <c r="V3870" s="2">
        <f t="shared" ca="1" si="181"/>
        <v>45915</v>
      </c>
      <c r="W3870" s="3">
        <f t="shared" ca="1" si="182"/>
        <v>45915.408431249998</v>
      </c>
      <c r="X3870">
        <f>ROUND(Table58[[#This Row],[AVGGIFT]],1)</f>
        <v>10</v>
      </c>
    </row>
    <row r="3871" spans="1:24" x14ac:dyDescent="0.35">
      <c r="A387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  <c r="N3871">
        <f>VLOOKUP(Table58[[#This Row],[CONTROLN]],vlookup_table[],2,FALSE)</f>
        <v>2</v>
      </c>
      <c r="O3871">
        <f>VLOOKUP(Table58[[#This Row],[CONTROLN]],vlookup_table[],4,FALSE)</f>
        <v>4901</v>
      </c>
      <c r="P3871" t="str">
        <f>VLOOKUP(Table58[[#This Row],[CONTROLN]],vlookup_table[],5,FALSE)</f>
        <v>R2</v>
      </c>
      <c r="Q3871">
        <f>VLOOKUP(Table58[[#This Row],[CONTROLN]],vlookup_table[],7,FALSE)</f>
        <v>15</v>
      </c>
      <c r="R3871">
        <f t="shared" si="180"/>
        <v>48</v>
      </c>
      <c r="S38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71" t="str">
        <f>IF(Table58[[#This Row],[GENDER]]="M","Hombre","Mujer")</f>
        <v>Mujer</v>
      </c>
      <c r="U3871" t="str">
        <f>_xlfn.CONCAT(Table58[[#This Row],[STATE]]," ", Table58[[#This Row],[DOMAIN]])</f>
        <v>GA R2</v>
      </c>
      <c r="V3871" s="2">
        <f t="shared" ca="1" si="181"/>
        <v>45915</v>
      </c>
      <c r="W3871" s="3">
        <f t="shared" ca="1" si="182"/>
        <v>45915.408431249998</v>
      </c>
      <c r="X3871">
        <f>ROUND(Table58[[#This Row],[AVGGIFT]],1)</f>
        <v>7.4</v>
      </c>
    </row>
    <row r="3872" spans="1:24" x14ac:dyDescent="0.35">
      <c r="A3872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  <c r="N3872">
        <f>VLOOKUP(Table58[[#This Row],[CONTROLN]],vlookup_table[],2,FALSE)</f>
        <v>0</v>
      </c>
      <c r="O3872">
        <f>VLOOKUP(Table58[[#This Row],[CONTROLN]],vlookup_table[],4,FALSE)</f>
        <v>1801</v>
      </c>
      <c r="P3872" t="str">
        <f>VLOOKUP(Table58[[#This Row],[CONTROLN]],vlookup_table[],5,FALSE)</f>
        <v>R2</v>
      </c>
      <c r="Q3872">
        <f>VLOOKUP(Table58[[#This Row],[CONTROLN]],vlookup_table[],7,FALSE)</f>
        <v>9</v>
      </c>
      <c r="R3872">
        <f t="shared" si="180"/>
        <v>79</v>
      </c>
      <c r="S38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72" t="str">
        <f>IF(Table58[[#This Row],[GENDER]]="M","Hombre","Mujer")</f>
        <v>Hombre</v>
      </c>
      <c r="U3872" t="str">
        <f>_xlfn.CONCAT(Table58[[#This Row],[STATE]]," ", Table58[[#This Row],[DOMAIN]])</f>
        <v>MN R2</v>
      </c>
      <c r="V3872" s="2">
        <f t="shared" ca="1" si="181"/>
        <v>45915</v>
      </c>
      <c r="W3872" s="3">
        <f t="shared" ca="1" si="182"/>
        <v>45915.408431249998</v>
      </c>
      <c r="X3872">
        <f>ROUND(Table58[[#This Row],[AVGGIFT]],1)</f>
        <v>8</v>
      </c>
    </row>
    <row r="3873" spans="1:24" x14ac:dyDescent="0.35">
      <c r="A3873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  <c r="N3873">
        <f>VLOOKUP(Table58[[#This Row],[CONTROLN]],vlookup_table[],2,FALSE)</f>
        <v>0</v>
      </c>
      <c r="O3873">
        <f>VLOOKUP(Table58[[#This Row],[CONTROLN]],vlookup_table[],4,FALSE)</f>
        <v>2901</v>
      </c>
      <c r="P3873" t="str">
        <f>VLOOKUP(Table58[[#This Row],[CONTROLN]],vlookup_table[],5,FALSE)</f>
        <v>T2</v>
      </c>
      <c r="Q3873">
        <f>VLOOKUP(Table58[[#This Row],[CONTROLN]],vlookup_table[],7,FALSE)</f>
        <v>10</v>
      </c>
      <c r="R3873">
        <f t="shared" si="180"/>
        <v>68</v>
      </c>
      <c r="S38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73" t="str">
        <f>IF(Table58[[#This Row],[GENDER]]="M","Hombre","Mujer")</f>
        <v>Mujer</v>
      </c>
      <c r="U3873" t="str">
        <f>_xlfn.CONCAT(Table58[[#This Row],[STATE]]," ", Table58[[#This Row],[DOMAIN]])</f>
        <v>MI T2</v>
      </c>
      <c r="V3873" s="2">
        <f t="shared" ca="1" si="181"/>
        <v>45915</v>
      </c>
      <c r="W3873" s="3">
        <f t="shared" ca="1" si="182"/>
        <v>45915.408431249998</v>
      </c>
      <c r="X3873">
        <f>ROUND(Table58[[#This Row],[AVGGIFT]],1)</f>
        <v>10</v>
      </c>
    </row>
    <row r="3874" spans="1:24" x14ac:dyDescent="0.35">
      <c r="A3874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  <c r="N3874">
        <f>VLOOKUP(Table58[[#This Row],[CONTROLN]],vlookup_table[],2,FALSE)</f>
        <v>1</v>
      </c>
      <c r="O3874">
        <f>VLOOKUP(Table58[[#This Row],[CONTROLN]],vlookup_table[],4,FALSE)</f>
        <v>2001</v>
      </c>
      <c r="P3874" t="str">
        <f>VLOOKUP(Table58[[#This Row],[CONTROLN]],vlookup_table[],5,FALSE)</f>
        <v>S1</v>
      </c>
      <c r="Q3874">
        <f>VLOOKUP(Table58[[#This Row],[CONTROLN]],vlookup_table[],7,FALSE)</f>
        <v>37</v>
      </c>
      <c r="R3874">
        <f t="shared" si="180"/>
        <v>77</v>
      </c>
      <c r="S38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74" t="str">
        <f>IF(Table58[[#This Row],[GENDER]]="M","Hombre","Mujer")</f>
        <v>Hombre</v>
      </c>
      <c r="U3874" t="str">
        <f>_xlfn.CONCAT(Table58[[#This Row],[STATE]]," ", Table58[[#This Row],[DOMAIN]])</f>
        <v>CA S1</v>
      </c>
      <c r="V3874" s="2">
        <f t="shared" ca="1" si="181"/>
        <v>45915</v>
      </c>
      <c r="W3874" s="3">
        <f t="shared" ca="1" si="182"/>
        <v>45915.408431249998</v>
      </c>
      <c r="X3874">
        <f>ROUND(Table58[[#This Row],[AVGGIFT]],1)</f>
        <v>14.8</v>
      </c>
    </row>
    <row r="3875" spans="1:24" x14ac:dyDescent="0.35">
      <c r="A3875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  <c r="N3875">
        <f>VLOOKUP(Table58[[#This Row],[CONTROLN]],vlookup_table[],2,FALSE)</f>
        <v>1</v>
      </c>
      <c r="O3875">
        <f>VLOOKUP(Table58[[#This Row],[CONTROLN]],vlookup_table[],4,FALSE)</f>
        <v>4601</v>
      </c>
      <c r="P3875" t="str">
        <f>VLOOKUP(Table58[[#This Row],[CONTROLN]],vlookup_table[],5,FALSE)</f>
        <v>T2</v>
      </c>
      <c r="Q3875">
        <f>VLOOKUP(Table58[[#This Row],[CONTROLN]],vlookup_table[],7,FALSE)</f>
        <v>25</v>
      </c>
      <c r="R3875">
        <f t="shared" si="180"/>
        <v>51</v>
      </c>
      <c r="S38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75" t="str">
        <f>IF(Table58[[#This Row],[GENDER]]="M","Hombre","Mujer")</f>
        <v>Hombre</v>
      </c>
      <c r="U3875" t="str">
        <f>_xlfn.CONCAT(Table58[[#This Row],[STATE]]," ", Table58[[#This Row],[DOMAIN]])</f>
        <v>TN T2</v>
      </c>
      <c r="V3875" s="2">
        <f t="shared" ca="1" si="181"/>
        <v>45915</v>
      </c>
      <c r="W3875" s="3">
        <f t="shared" ca="1" si="182"/>
        <v>45915.408431249998</v>
      </c>
      <c r="X3875">
        <f>ROUND(Table58[[#This Row],[AVGGIFT]],1)</f>
        <v>11.7</v>
      </c>
    </row>
    <row r="3876" spans="1:24" x14ac:dyDescent="0.35">
      <c r="A3876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  <c r="N3876">
        <f>VLOOKUP(Table58[[#This Row],[CONTROLN]],vlookup_table[],2,FALSE)</f>
        <v>2</v>
      </c>
      <c r="O3876">
        <f>VLOOKUP(Table58[[#This Row],[CONTROLN]],vlookup_table[],4,FALSE)</f>
        <v>1801</v>
      </c>
      <c r="P3876" t="str">
        <f>VLOOKUP(Table58[[#This Row],[CONTROLN]],vlookup_table[],5,FALSE)</f>
        <v>T2</v>
      </c>
      <c r="Q3876">
        <f>VLOOKUP(Table58[[#This Row],[CONTROLN]],vlookup_table[],7,FALSE)</f>
        <v>10</v>
      </c>
      <c r="R3876">
        <f t="shared" si="180"/>
        <v>79</v>
      </c>
      <c r="S38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76" t="str">
        <f>IF(Table58[[#This Row],[GENDER]]="M","Hombre","Mujer")</f>
        <v>Mujer</v>
      </c>
      <c r="U3876" t="str">
        <f>_xlfn.CONCAT(Table58[[#This Row],[STATE]]," ", Table58[[#This Row],[DOMAIN]])</f>
        <v>FL T2</v>
      </c>
      <c r="V3876" s="2">
        <f t="shared" ca="1" si="181"/>
        <v>45915</v>
      </c>
      <c r="W3876" s="3">
        <f t="shared" ca="1" si="182"/>
        <v>45915.408431249998</v>
      </c>
      <c r="X3876">
        <f>ROUND(Table58[[#This Row],[AVGGIFT]],1)</f>
        <v>8.6999999999999993</v>
      </c>
    </row>
    <row r="3877" spans="1:24" x14ac:dyDescent="0.35">
      <c r="A3877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  <c r="N3877">
        <f>VLOOKUP(Table58[[#This Row],[CONTROLN]],vlookup_table[],2,FALSE)</f>
        <v>1</v>
      </c>
      <c r="O3877">
        <f>VLOOKUP(Table58[[#This Row],[CONTROLN]],vlookup_table[],4,FALSE)</f>
        <v>0</v>
      </c>
      <c r="P3877" t="str">
        <f>VLOOKUP(Table58[[#This Row],[CONTROLN]],vlookup_table[],5,FALSE)</f>
        <v>S1</v>
      </c>
      <c r="Q3877">
        <f>VLOOKUP(Table58[[#This Row],[CONTROLN]],vlookup_table[],7,FALSE)</f>
        <v>30</v>
      </c>
      <c r="R3877" t="str">
        <f t="shared" si="180"/>
        <v/>
      </c>
      <c r="S38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77" t="str">
        <f>IF(Table58[[#This Row],[GENDER]]="M","Hombre","Mujer")</f>
        <v>Hombre</v>
      </c>
      <c r="U3877" t="str">
        <f>_xlfn.CONCAT(Table58[[#This Row],[STATE]]," ", Table58[[#This Row],[DOMAIN]])</f>
        <v>MI S1</v>
      </c>
      <c r="V3877" s="2">
        <f t="shared" ca="1" si="181"/>
        <v>45915</v>
      </c>
      <c r="W3877" s="3">
        <f t="shared" ca="1" si="182"/>
        <v>45915.408431249998</v>
      </c>
      <c r="X3877">
        <f>ROUND(Table58[[#This Row],[AVGGIFT]],1)</f>
        <v>23</v>
      </c>
    </row>
    <row r="3878" spans="1:24" x14ac:dyDescent="0.35">
      <c r="A3878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  <c r="N3878">
        <f>VLOOKUP(Table58[[#This Row],[CONTROLN]],vlookup_table[],2,FALSE)</f>
        <v>28</v>
      </c>
      <c r="O3878">
        <f>VLOOKUP(Table58[[#This Row],[CONTROLN]],vlookup_table[],4,FALSE)</f>
        <v>3501</v>
      </c>
      <c r="P3878" t="str">
        <f>VLOOKUP(Table58[[#This Row],[CONTROLN]],vlookup_table[],5,FALSE)</f>
        <v>R2</v>
      </c>
      <c r="Q3878">
        <f>VLOOKUP(Table58[[#This Row],[CONTROLN]],vlookup_table[],7,FALSE)</f>
        <v>20</v>
      </c>
      <c r="R3878">
        <f t="shared" si="180"/>
        <v>62</v>
      </c>
      <c r="S38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78" t="str">
        <f>IF(Table58[[#This Row],[GENDER]]="M","Hombre","Mujer")</f>
        <v>Mujer</v>
      </c>
      <c r="U3878" t="str">
        <f>_xlfn.CONCAT(Table58[[#This Row],[STATE]]," ", Table58[[#This Row],[DOMAIN]])</f>
        <v>TX R2</v>
      </c>
      <c r="V3878" s="2">
        <f t="shared" ca="1" si="181"/>
        <v>45915</v>
      </c>
      <c r="W3878" s="3">
        <f t="shared" ca="1" si="182"/>
        <v>45915.408431249998</v>
      </c>
      <c r="X3878">
        <f>ROUND(Table58[[#This Row],[AVGGIFT]],1)</f>
        <v>14</v>
      </c>
    </row>
    <row r="3879" spans="1:24" x14ac:dyDescent="0.35">
      <c r="A3879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  <c r="N3879">
        <f>VLOOKUP(Table58[[#This Row],[CONTROLN]],vlookup_table[],2,FALSE)</f>
        <v>1</v>
      </c>
      <c r="O3879">
        <f>VLOOKUP(Table58[[#This Row],[CONTROLN]],vlookup_table[],4,FALSE)</f>
        <v>2804</v>
      </c>
      <c r="P3879" t="str">
        <f>VLOOKUP(Table58[[#This Row],[CONTROLN]],vlookup_table[],5,FALSE)</f>
        <v>S1</v>
      </c>
      <c r="Q3879">
        <f>VLOOKUP(Table58[[#This Row],[CONTROLN]],vlookup_table[],7,FALSE)</f>
        <v>25</v>
      </c>
      <c r="R3879">
        <f t="shared" si="180"/>
        <v>69</v>
      </c>
      <c r="S38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79" t="str">
        <f>IF(Table58[[#This Row],[GENDER]]="M","Hombre","Mujer")</f>
        <v>Hombre</v>
      </c>
      <c r="U3879" t="str">
        <f>_xlfn.CONCAT(Table58[[#This Row],[STATE]]," ", Table58[[#This Row],[DOMAIN]])</f>
        <v>OK S1</v>
      </c>
      <c r="V3879" s="2">
        <f t="shared" ca="1" si="181"/>
        <v>45915</v>
      </c>
      <c r="W3879" s="3">
        <f t="shared" ca="1" si="182"/>
        <v>45915.408431249998</v>
      </c>
      <c r="X3879">
        <f>ROUND(Table58[[#This Row],[AVGGIFT]],1)</f>
        <v>12.8</v>
      </c>
    </row>
    <row r="3880" spans="1:24" x14ac:dyDescent="0.35">
      <c r="A3880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  <c r="N3880">
        <f>VLOOKUP(Table58[[#This Row],[CONTROLN]],vlookup_table[],2,FALSE)</f>
        <v>0</v>
      </c>
      <c r="O3880">
        <f>VLOOKUP(Table58[[#This Row],[CONTROLN]],vlookup_table[],4,FALSE)</f>
        <v>2401</v>
      </c>
      <c r="P3880" t="str">
        <f>VLOOKUP(Table58[[#This Row],[CONTROLN]],vlookup_table[],5,FALSE)</f>
        <v/>
      </c>
      <c r="Q3880">
        <f>VLOOKUP(Table58[[#This Row],[CONTROLN]],vlookup_table[],7,FALSE)</f>
        <v>5</v>
      </c>
      <c r="R3880">
        <f t="shared" si="180"/>
        <v>73</v>
      </c>
      <c r="S388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880" t="str">
        <f>IF(Table58[[#This Row],[GENDER]]="M","Hombre","Mujer")</f>
        <v>Mujer</v>
      </c>
      <c r="U3880" t="str">
        <f>_xlfn.CONCAT(Table58[[#This Row],[STATE]]," ", Table58[[#This Row],[DOMAIN]])</f>
        <v xml:space="preserve">OR </v>
      </c>
      <c r="V3880" s="2">
        <f t="shared" ca="1" si="181"/>
        <v>45915</v>
      </c>
      <c r="W3880" s="3">
        <f t="shared" ca="1" si="182"/>
        <v>45915.408431249998</v>
      </c>
      <c r="X3880">
        <f>ROUND(Table58[[#This Row],[AVGGIFT]],1)</f>
        <v>8.8000000000000007</v>
      </c>
    </row>
    <row r="3881" spans="1:24" x14ac:dyDescent="0.35">
      <c r="A388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  <c r="N3881">
        <f>VLOOKUP(Table58[[#This Row],[CONTROLN]],vlookup_table[],2,FALSE)</f>
        <v>2</v>
      </c>
      <c r="O3881">
        <f>VLOOKUP(Table58[[#This Row],[CONTROLN]],vlookup_table[],4,FALSE)</f>
        <v>1209</v>
      </c>
      <c r="P3881" t="str">
        <f>VLOOKUP(Table58[[#This Row],[CONTROLN]],vlookup_table[],5,FALSE)</f>
        <v>T2</v>
      </c>
      <c r="Q3881">
        <f>VLOOKUP(Table58[[#This Row],[CONTROLN]],vlookup_table[],7,FALSE)</f>
        <v>5</v>
      </c>
      <c r="R3881">
        <f t="shared" si="180"/>
        <v>84</v>
      </c>
      <c r="S38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81" t="str">
        <f>IF(Table58[[#This Row],[GENDER]]="M","Hombre","Mujer")</f>
        <v>Mujer</v>
      </c>
      <c r="U3881" t="str">
        <f>_xlfn.CONCAT(Table58[[#This Row],[STATE]]," ", Table58[[#This Row],[DOMAIN]])</f>
        <v>WI T2</v>
      </c>
      <c r="V3881" s="2">
        <f t="shared" ca="1" si="181"/>
        <v>45915</v>
      </c>
      <c r="W3881" s="3">
        <f t="shared" ca="1" si="182"/>
        <v>45915.408431249998</v>
      </c>
      <c r="X3881">
        <f>ROUND(Table58[[#This Row],[AVGGIFT]],1)</f>
        <v>4.9000000000000004</v>
      </c>
    </row>
    <row r="3882" spans="1:24" x14ac:dyDescent="0.35">
      <c r="A3882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  <c r="N3882">
        <f>VLOOKUP(Table58[[#This Row],[CONTROLN]],vlookup_table[],2,FALSE)</f>
        <v>1002</v>
      </c>
      <c r="O3882">
        <f>VLOOKUP(Table58[[#This Row],[CONTROLN]],vlookup_table[],4,FALSE)</f>
        <v>2801</v>
      </c>
      <c r="P3882" t="str">
        <f>VLOOKUP(Table58[[#This Row],[CONTROLN]],vlookup_table[],5,FALSE)</f>
        <v>S1</v>
      </c>
      <c r="Q3882">
        <f>VLOOKUP(Table58[[#This Row],[CONTROLN]],vlookup_table[],7,FALSE)</f>
        <v>10</v>
      </c>
      <c r="R3882">
        <f t="shared" si="180"/>
        <v>69</v>
      </c>
      <c r="S38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82" t="str">
        <f>IF(Table58[[#This Row],[GENDER]]="M","Hombre","Mujer")</f>
        <v>Hombre</v>
      </c>
      <c r="U3882" t="str">
        <f>_xlfn.CONCAT(Table58[[#This Row],[STATE]]," ", Table58[[#This Row],[DOMAIN]])</f>
        <v>CA S1</v>
      </c>
      <c r="V3882" s="2">
        <f t="shared" ca="1" si="181"/>
        <v>45915</v>
      </c>
      <c r="W3882" s="3">
        <f t="shared" ca="1" si="182"/>
        <v>45915.408431249998</v>
      </c>
      <c r="X3882">
        <f>ROUND(Table58[[#This Row],[AVGGIFT]],1)</f>
        <v>10.8</v>
      </c>
    </row>
    <row r="3883" spans="1:24" x14ac:dyDescent="0.35">
      <c r="A3883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  <c r="N3883">
        <f>VLOOKUP(Table58[[#This Row],[CONTROLN]],vlookup_table[],2,FALSE)</f>
        <v>0</v>
      </c>
      <c r="O3883">
        <f>VLOOKUP(Table58[[#This Row],[CONTROLN]],vlookup_table[],4,FALSE)</f>
        <v>5512</v>
      </c>
      <c r="P3883" t="str">
        <f>VLOOKUP(Table58[[#This Row],[CONTROLN]],vlookup_table[],5,FALSE)</f>
        <v>S2</v>
      </c>
      <c r="Q3883">
        <f>VLOOKUP(Table58[[#This Row],[CONTROLN]],vlookup_table[],7,FALSE)</f>
        <v>15</v>
      </c>
      <c r="R3883">
        <f t="shared" si="180"/>
        <v>41</v>
      </c>
      <c r="S38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83" t="str">
        <f>IF(Table58[[#This Row],[GENDER]]="M","Hombre","Mujer")</f>
        <v>Hombre</v>
      </c>
      <c r="U3883" t="str">
        <f>_xlfn.CONCAT(Table58[[#This Row],[STATE]]," ", Table58[[#This Row],[DOMAIN]])</f>
        <v>TX S2</v>
      </c>
      <c r="V3883" s="2">
        <f t="shared" ca="1" si="181"/>
        <v>45915</v>
      </c>
      <c r="W3883" s="3">
        <f t="shared" ca="1" si="182"/>
        <v>45915.408431249998</v>
      </c>
      <c r="X3883">
        <f>ROUND(Table58[[#This Row],[AVGGIFT]],1)</f>
        <v>5.6</v>
      </c>
    </row>
    <row r="3884" spans="1:24" x14ac:dyDescent="0.35">
      <c r="A3884">
        <v>187628</v>
      </c>
      <c r="B3884" t="s">
        <v>58</v>
      </c>
      <c r="C3884" t="s">
        <v>109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  <c r="N3884">
        <f>VLOOKUP(Table58[[#This Row],[CONTROLN]],vlookup_table[],2,FALSE)</f>
        <v>0</v>
      </c>
      <c r="O3884">
        <f>VLOOKUP(Table58[[#This Row],[CONTROLN]],vlookup_table[],4,FALSE)</f>
        <v>0</v>
      </c>
      <c r="P3884" t="str">
        <f>VLOOKUP(Table58[[#This Row],[CONTROLN]],vlookup_table[],5,FALSE)</f>
        <v>T1</v>
      </c>
      <c r="Q3884">
        <f>VLOOKUP(Table58[[#This Row],[CONTROLN]],vlookup_table[],7,FALSE)</f>
        <v>19</v>
      </c>
      <c r="R3884" t="str">
        <f t="shared" si="180"/>
        <v/>
      </c>
      <c r="S38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84" t="str">
        <f>IF(Table58[[#This Row],[GENDER]]="M","Hombre","Mujer")</f>
        <v>Mujer</v>
      </c>
      <c r="U3884" t="str">
        <f>_xlfn.CONCAT(Table58[[#This Row],[STATE]]," ", Table58[[#This Row],[DOMAIN]])</f>
        <v>KY T1</v>
      </c>
      <c r="V3884" s="2">
        <f t="shared" ca="1" si="181"/>
        <v>45915</v>
      </c>
      <c r="W3884" s="3">
        <f t="shared" ca="1" si="182"/>
        <v>45915.408431249998</v>
      </c>
      <c r="X3884">
        <f>ROUND(Table58[[#This Row],[AVGGIFT]],1)</f>
        <v>10.3</v>
      </c>
    </row>
    <row r="3885" spans="1:24" x14ac:dyDescent="0.35">
      <c r="A3885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  <c r="N3885">
        <f>VLOOKUP(Table58[[#This Row],[CONTROLN]],vlookup_table[],2,FALSE)</f>
        <v>0</v>
      </c>
      <c r="O3885">
        <f>VLOOKUP(Table58[[#This Row],[CONTROLN]],vlookup_table[],4,FALSE)</f>
        <v>1512</v>
      </c>
      <c r="P3885" t="str">
        <f>VLOOKUP(Table58[[#This Row],[CONTROLN]],vlookup_table[],5,FALSE)</f>
        <v>U3</v>
      </c>
      <c r="Q3885">
        <f>VLOOKUP(Table58[[#This Row],[CONTROLN]],vlookup_table[],7,FALSE)</f>
        <v>9</v>
      </c>
      <c r="R3885">
        <f t="shared" si="180"/>
        <v>81</v>
      </c>
      <c r="S38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85" t="str">
        <f>IF(Table58[[#This Row],[GENDER]]="M","Hombre","Mujer")</f>
        <v>Mujer</v>
      </c>
      <c r="U3885" t="str">
        <f>_xlfn.CONCAT(Table58[[#This Row],[STATE]]," ", Table58[[#This Row],[DOMAIN]])</f>
        <v>TX U3</v>
      </c>
      <c r="V3885" s="2">
        <f t="shared" ca="1" si="181"/>
        <v>45915</v>
      </c>
      <c r="W3885" s="3">
        <f t="shared" ca="1" si="182"/>
        <v>45915.408431249998</v>
      </c>
      <c r="X3885">
        <f>ROUND(Table58[[#This Row],[AVGGIFT]],1)</f>
        <v>6</v>
      </c>
    </row>
    <row r="3886" spans="1:24" x14ac:dyDescent="0.35">
      <c r="A3886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  <c r="N3886">
        <f>VLOOKUP(Table58[[#This Row],[CONTROLN]],vlookup_table[],2,FALSE)</f>
        <v>0</v>
      </c>
      <c r="O3886">
        <f>VLOOKUP(Table58[[#This Row],[CONTROLN]],vlookup_table[],4,FALSE)</f>
        <v>2509</v>
      </c>
      <c r="P3886" t="str">
        <f>VLOOKUP(Table58[[#This Row],[CONTROLN]],vlookup_table[],5,FALSE)</f>
        <v/>
      </c>
      <c r="Q3886">
        <f>VLOOKUP(Table58[[#This Row],[CONTROLN]],vlookup_table[],7,FALSE)</f>
        <v>12</v>
      </c>
      <c r="R3886">
        <f t="shared" si="180"/>
        <v>71</v>
      </c>
      <c r="S3886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886" t="str">
        <f>IF(Table58[[#This Row],[GENDER]]="M","Hombre","Mujer")</f>
        <v>Mujer</v>
      </c>
      <c r="U3886" t="str">
        <f>_xlfn.CONCAT(Table58[[#This Row],[STATE]]," ", Table58[[#This Row],[DOMAIN]])</f>
        <v xml:space="preserve">CA </v>
      </c>
      <c r="V3886" s="2">
        <f t="shared" ca="1" si="181"/>
        <v>45915</v>
      </c>
      <c r="W3886" s="3">
        <f t="shared" ca="1" si="182"/>
        <v>45915.408431249998</v>
      </c>
      <c r="X3886">
        <f>ROUND(Table58[[#This Row],[AVGGIFT]],1)</f>
        <v>10.3</v>
      </c>
    </row>
    <row r="3887" spans="1:24" x14ac:dyDescent="0.35">
      <c r="A3887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  <c r="N3887">
        <f>VLOOKUP(Table58[[#This Row],[CONTROLN]],vlookup_table[],2,FALSE)</f>
        <v>0</v>
      </c>
      <c r="O3887">
        <f>VLOOKUP(Table58[[#This Row],[CONTROLN]],vlookup_table[],4,FALSE)</f>
        <v>3001</v>
      </c>
      <c r="P3887" t="str">
        <f>VLOOKUP(Table58[[#This Row],[CONTROLN]],vlookup_table[],5,FALSE)</f>
        <v>T2</v>
      </c>
      <c r="Q3887">
        <f>VLOOKUP(Table58[[#This Row],[CONTROLN]],vlookup_table[],7,FALSE)</f>
        <v>30</v>
      </c>
      <c r="R3887">
        <f t="shared" si="180"/>
        <v>67</v>
      </c>
      <c r="S38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87" t="str">
        <f>IF(Table58[[#This Row],[GENDER]]="M","Hombre","Mujer")</f>
        <v>Mujer</v>
      </c>
      <c r="U3887" t="str">
        <f>_xlfn.CONCAT(Table58[[#This Row],[STATE]]," ", Table58[[#This Row],[DOMAIN]])</f>
        <v>HI T2</v>
      </c>
      <c r="V3887" s="2">
        <f t="shared" ca="1" si="181"/>
        <v>45915</v>
      </c>
      <c r="W3887" s="3">
        <f t="shared" ca="1" si="182"/>
        <v>45915.408431249998</v>
      </c>
      <c r="X3887">
        <f>ROUND(Table58[[#This Row],[AVGGIFT]],1)</f>
        <v>10.6</v>
      </c>
    </row>
    <row r="3888" spans="1:24" x14ac:dyDescent="0.35">
      <c r="A3888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  <c r="N3888">
        <f>VLOOKUP(Table58[[#This Row],[CONTROLN]],vlookup_table[],2,FALSE)</f>
        <v>28</v>
      </c>
      <c r="O3888">
        <f>VLOOKUP(Table58[[#This Row],[CONTROLN]],vlookup_table[],4,FALSE)</f>
        <v>0</v>
      </c>
      <c r="P3888" t="str">
        <f>VLOOKUP(Table58[[#This Row],[CONTROLN]],vlookup_table[],5,FALSE)</f>
        <v>S2</v>
      </c>
      <c r="Q3888">
        <f>VLOOKUP(Table58[[#This Row],[CONTROLN]],vlookup_table[],7,FALSE)</f>
        <v>21</v>
      </c>
      <c r="R3888" t="str">
        <f t="shared" si="180"/>
        <v/>
      </c>
      <c r="S38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88" t="str">
        <f>IF(Table58[[#This Row],[GENDER]]="M","Hombre","Mujer")</f>
        <v>Mujer</v>
      </c>
      <c r="U3888" t="str">
        <f>_xlfn.CONCAT(Table58[[#This Row],[STATE]]," ", Table58[[#This Row],[DOMAIN]])</f>
        <v>FL S2</v>
      </c>
      <c r="V3888" s="2">
        <f t="shared" ca="1" si="181"/>
        <v>45915</v>
      </c>
      <c r="W3888" s="3">
        <f t="shared" ca="1" si="182"/>
        <v>45915.408431249998</v>
      </c>
      <c r="X3888">
        <f>ROUND(Table58[[#This Row],[AVGGIFT]],1)</f>
        <v>15</v>
      </c>
    </row>
    <row r="3889" spans="1:24" x14ac:dyDescent="0.35">
      <c r="A3889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  <c r="N3889">
        <f>VLOOKUP(Table58[[#This Row],[CONTROLN]],vlookup_table[],2,FALSE)</f>
        <v>28</v>
      </c>
      <c r="O3889">
        <f>VLOOKUP(Table58[[#This Row],[CONTROLN]],vlookup_table[],4,FALSE)</f>
        <v>2305</v>
      </c>
      <c r="P3889" t="str">
        <f>VLOOKUP(Table58[[#This Row],[CONTROLN]],vlookup_table[],5,FALSE)</f>
        <v>S3</v>
      </c>
      <c r="Q3889">
        <f>VLOOKUP(Table58[[#This Row],[CONTROLN]],vlookup_table[],7,FALSE)</f>
        <v>10</v>
      </c>
      <c r="R3889">
        <f t="shared" si="180"/>
        <v>74</v>
      </c>
      <c r="S38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89" t="str">
        <f>IF(Table58[[#This Row],[GENDER]]="M","Hombre","Mujer")</f>
        <v>Mujer</v>
      </c>
      <c r="U3889" t="str">
        <f>_xlfn.CONCAT(Table58[[#This Row],[STATE]]," ", Table58[[#This Row],[DOMAIN]])</f>
        <v>FL S3</v>
      </c>
      <c r="V3889" s="2">
        <f t="shared" ca="1" si="181"/>
        <v>45915</v>
      </c>
      <c r="W3889" s="3">
        <f t="shared" ca="1" si="182"/>
        <v>45915.408431249998</v>
      </c>
      <c r="X3889">
        <f>ROUND(Table58[[#This Row],[AVGGIFT]],1)</f>
        <v>13.1</v>
      </c>
    </row>
    <row r="3890" spans="1:24" x14ac:dyDescent="0.35">
      <c r="A3890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  <c r="N3890">
        <f>VLOOKUP(Table58[[#This Row],[CONTROLN]],vlookup_table[],2,FALSE)</f>
        <v>72</v>
      </c>
      <c r="O3890">
        <f>VLOOKUP(Table58[[#This Row],[CONTROLN]],vlookup_table[],4,FALSE)</f>
        <v>3504</v>
      </c>
      <c r="P3890" t="str">
        <f>VLOOKUP(Table58[[#This Row],[CONTROLN]],vlookup_table[],5,FALSE)</f>
        <v>T2</v>
      </c>
      <c r="Q3890">
        <f>VLOOKUP(Table58[[#This Row],[CONTROLN]],vlookup_table[],7,FALSE)</f>
        <v>25</v>
      </c>
      <c r="R3890">
        <f t="shared" si="180"/>
        <v>62</v>
      </c>
      <c r="S38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90" t="str">
        <f>IF(Table58[[#This Row],[GENDER]]="M","Hombre","Mujer")</f>
        <v>Hombre</v>
      </c>
      <c r="U3890" t="str">
        <f>_xlfn.CONCAT(Table58[[#This Row],[STATE]]," ", Table58[[#This Row],[DOMAIN]])</f>
        <v>MI T2</v>
      </c>
      <c r="V3890" s="2">
        <f t="shared" ca="1" si="181"/>
        <v>45915</v>
      </c>
      <c r="W3890" s="3">
        <f t="shared" ca="1" si="182"/>
        <v>45915.408431249998</v>
      </c>
      <c r="X3890">
        <f>ROUND(Table58[[#This Row],[AVGGIFT]],1)</f>
        <v>10.199999999999999</v>
      </c>
    </row>
    <row r="3891" spans="1:24" x14ac:dyDescent="0.35">
      <c r="A389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  <c r="N3891">
        <f>VLOOKUP(Table58[[#This Row],[CONTROLN]],vlookup_table[],2,FALSE)</f>
        <v>0</v>
      </c>
      <c r="O3891">
        <f>VLOOKUP(Table58[[#This Row],[CONTROLN]],vlookup_table[],4,FALSE)</f>
        <v>3510</v>
      </c>
      <c r="P3891" t="str">
        <f>VLOOKUP(Table58[[#This Row],[CONTROLN]],vlookup_table[],5,FALSE)</f>
        <v>T2</v>
      </c>
      <c r="Q3891">
        <f>VLOOKUP(Table58[[#This Row],[CONTROLN]],vlookup_table[],7,FALSE)</f>
        <v>25</v>
      </c>
      <c r="R3891">
        <f t="shared" si="180"/>
        <v>61</v>
      </c>
      <c r="S38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91" t="str">
        <f>IF(Table58[[#This Row],[GENDER]]="M","Hombre","Mujer")</f>
        <v>Hombre</v>
      </c>
      <c r="U3891" t="str">
        <f>_xlfn.CONCAT(Table58[[#This Row],[STATE]]," ", Table58[[#This Row],[DOMAIN]])</f>
        <v>KY T2</v>
      </c>
      <c r="V3891" s="2">
        <f t="shared" ca="1" si="181"/>
        <v>45915</v>
      </c>
      <c r="W3891" s="3">
        <f t="shared" ca="1" si="182"/>
        <v>45915.408431249998</v>
      </c>
      <c r="X3891">
        <f>ROUND(Table58[[#This Row],[AVGGIFT]],1)</f>
        <v>15.8</v>
      </c>
    </row>
    <row r="3892" spans="1:24" x14ac:dyDescent="0.35">
      <c r="A3892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  <c r="N3892">
        <f>VLOOKUP(Table58[[#This Row],[CONTROLN]],vlookup_table[],2,FALSE)</f>
        <v>0</v>
      </c>
      <c r="O3892">
        <f>VLOOKUP(Table58[[#This Row],[CONTROLN]],vlookup_table[],4,FALSE)</f>
        <v>3109</v>
      </c>
      <c r="P3892" t="str">
        <f>VLOOKUP(Table58[[#This Row],[CONTROLN]],vlookup_table[],5,FALSE)</f>
        <v>U2</v>
      </c>
      <c r="Q3892">
        <f>VLOOKUP(Table58[[#This Row],[CONTROLN]],vlookup_table[],7,FALSE)</f>
        <v>5</v>
      </c>
      <c r="R3892">
        <f t="shared" si="180"/>
        <v>65</v>
      </c>
      <c r="S38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892" t="str">
        <f>IF(Table58[[#This Row],[GENDER]]="M","Hombre","Mujer")</f>
        <v>Mujer</v>
      </c>
      <c r="U3892" t="str">
        <f>_xlfn.CONCAT(Table58[[#This Row],[STATE]]," ", Table58[[#This Row],[DOMAIN]])</f>
        <v>MI U2</v>
      </c>
      <c r="V3892" s="2">
        <f t="shared" ca="1" si="181"/>
        <v>45915</v>
      </c>
      <c r="W3892" s="3">
        <f t="shared" ca="1" si="182"/>
        <v>45915.408431249998</v>
      </c>
      <c r="X3892">
        <f>ROUND(Table58[[#This Row],[AVGGIFT]],1)</f>
        <v>4.8</v>
      </c>
    </row>
    <row r="3893" spans="1:24" x14ac:dyDescent="0.35">
      <c r="A3893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  <c r="N3893">
        <f>VLOOKUP(Table58[[#This Row],[CONTROLN]],vlookup_table[],2,FALSE)</f>
        <v>2</v>
      </c>
      <c r="O3893">
        <f>VLOOKUP(Table58[[#This Row],[CONTROLN]],vlookup_table[],4,FALSE)</f>
        <v>2401</v>
      </c>
      <c r="P3893" t="str">
        <f>VLOOKUP(Table58[[#This Row],[CONTROLN]],vlookup_table[],5,FALSE)</f>
        <v>S1</v>
      </c>
      <c r="Q3893">
        <f>VLOOKUP(Table58[[#This Row],[CONTROLN]],vlookup_table[],7,FALSE)</f>
        <v>25</v>
      </c>
      <c r="R3893">
        <f t="shared" si="180"/>
        <v>73</v>
      </c>
      <c r="S38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93" t="str">
        <f>IF(Table58[[#This Row],[GENDER]]="M","Hombre","Mujer")</f>
        <v>Mujer</v>
      </c>
      <c r="U3893" t="str">
        <f>_xlfn.CONCAT(Table58[[#This Row],[STATE]]," ", Table58[[#This Row],[DOMAIN]])</f>
        <v>CA S1</v>
      </c>
      <c r="V3893" s="2">
        <f t="shared" ca="1" si="181"/>
        <v>45915</v>
      </c>
      <c r="W3893" s="3">
        <f t="shared" ca="1" si="182"/>
        <v>45915.408431249998</v>
      </c>
      <c r="X3893">
        <f>ROUND(Table58[[#This Row],[AVGGIFT]],1)</f>
        <v>11.8</v>
      </c>
    </row>
    <row r="3894" spans="1:24" x14ac:dyDescent="0.35">
      <c r="A3894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  <c r="N3894">
        <f>VLOOKUP(Table58[[#This Row],[CONTROLN]],vlookup_table[],2,FALSE)</f>
        <v>0</v>
      </c>
      <c r="O3894">
        <f>VLOOKUP(Table58[[#This Row],[CONTROLN]],vlookup_table[],4,FALSE)</f>
        <v>2001</v>
      </c>
      <c r="P3894" t="str">
        <f>VLOOKUP(Table58[[#This Row],[CONTROLN]],vlookup_table[],5,FALSE)</f>
        <v>C3</v>
      </c>
      <c r="Q3894">
        <f>VLOOKUP(Table58[[#This Row],[CONTROLN]],vlookup_table[],7,FALSE)</f>
        <v>3</v>
      </c>
      <c r="R3894">
        <f t="shared" si="180"/>
        <v>77</v>
      </c>
      <c r="S38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94" t="str">
        <f>IF(Table58[[#This Row],[GENDER]]="M","Hombre","Mujer")</f>
        <v>Mujer</v>
      </c>
      <c r="U3894" t="str">
        <f>_xlfn.CONCAT(Table58[[#This Row],[STATE]]," ", Table58[[#This Row],[DOMAIN]])</f>
        <v>TN C3</v>
      </c>
      <c r="V3894" s="2">
        <f t="shared" ca="1" si="181"/>
        <v>45915</v>
      </c>
      <c r="W3894" s="3">
        <f t="shared" ca="1" si="182"/>
        <v>45915.408431249998</v>
      </c>
      <c r="X3894">
        <f>ROUND(Table58[[#This Row],[AVGGIFT]],1)</f>
        <v>4.7</v>
      </c>
    </row>
    <row r="3895" spans="1:24" x14ac:dyDescent="0.35">
      <c r="A3895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  <c r="N3895">
        <f>VLOOKUP(Table58[[#This Row],[CONTROLN]],vlookup_table[],2,FALSE)</f>
        <v>1</v>
      </c>
      <c r="O3895">
        <f>VLOOKUP(Table58[[#This Row],[CONTROLN]],vlookup_table[],4,FALSE)</f>
        <v>4601</v>
      </c>
      <c r="P3895" t="str">
        <f>VLOOKUP(Table58[[#This Row],[CONTROLN]],vlookup_table[],5,FALSE)</f>
        <v>T2</v>
      </c>
      <c r="Q3895">
        <f>VLOOKUP(Table58[[#This Row],[CONTROLN]],vlookup_table[],7,FALSE)</f>
        <v>20</v>
      </c>
      <c r="R3895">
        <f t="shared" si="180"/>
        <v>51</v>
      </c>
      <c r="S38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95" t="str">
        <f>IF(Table58[[#This Row],[GENDER]]="M","Hombre","Mujer")</f>
        <v>Hombre</v>
      </c>
      <c r="U3895" t="str">
        <f>_xlfn.CONCAT(Table58[[#This Row],[STATE]]," ", Table58[[#This Row],[DOMAIN]])</f>
        <v>TX T2</v>
      </c>
      <c r="V3895" s="2">
        <f t="shared" ca="1" si="181"/>
        <v>45915</v>
      </c>
      <c r="W3895" s="3">
        <f t="shared" ca="1" si="182"/>
        <v>45915.408431249998</v>
      </c>
      <c r="X3895">
        <f>ROUND(Table58[[#This Row],[AVGGIFT]],1)</f>
        <v>20</v>
      </c>
    </row>
    <row r="3896" spans="1:24" x14ac:dyDescent="0.35">
      <c r="A3896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  <c r="N3896">
        <f>VLOOKUP(Table58[[#This Row],[CONTROLN]],vlookup_table[],2,FALSE)</f>
        <v>1</v>
      </c>
      <c r="O3896">
        <f>VLOOKUP(Table58[[#This Row],[CONTROLN]],vlookup_table[],4,FALSE)</f>
        <v>4801</v>
      </c>
      <c r="P3896" t="str">
        <f>VLOOKUP(Table58[[#This Row],[CONTROLN]],vlookup_table[],5,FALSE)</f>
        <v>R2</v>
      </c>
      <c r="Q3896">
        <f>VLOOKUP(Table58[[#This Row],[CONTROLN]],vlookup_table[],7,FALSE)</f>
        <v>20</v>
      </c>
      <c r="R3896">
        <f t="shared" si="180"/>
        <v>49</v>
      </c>
      <c r="S38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896" t="str">
        <f>IF(Table58[[#This Row],[GENDER]]="M","Hombre","Mujer")</f>
        <v>Hombre</v>
      </c>
      <c r="U3896" t="str">
        <f>_xlfn.CONCAT(Table58[[#This Row],[STATE]]," ", Table58[[#This Row],[DOMAIN]])</f>
        <v>AZ R2</v>
      </c>
      <c r="V3896" s="2">
        <f t="shared" ca="1" si="181"/>
        <v>45915</v>
      </c>
      <c r="W3896" s="3">
        <f t="shared" ca="1" si="182"/>
        <v>45915.408431249998</v>
      </c>
      <c r="X3896">
        <f>ROUND(Table58[[#This Row],[AVGGIFT]],1)</f>
        <v>20</v>
      </c>
    </row>
    <row r="3897" spans="1:24" x14ac:dyDescent="0.35">
      <c r="A3897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  <c r="N3897">
        <f>VLOOKUP(Table58[[#This Row],[CONTROLN]],vlookup_table[],2,FALSE)</f>
        <v>0</v>
      </c>
      <c r="O3897">
        <f>VLOOKUP(Table58[[#This Row],[CONTROLN]],vlookup_table[],4,FALSE)</f>
        <v>5401</v>
      </c>
      <c r="P3897" t="str">
        <f>VLOOKUP(Table58[[#This Row],[CONTROLN]],vlookup_table[],5,FALSE)</f>
        <v>S3</v>
      </c>
      <c r="Q3897">
        <f>VLOOKUP(Table58[[#This Row],[CONTROLN]],vlookup_table[],7,FALSE)</f>
        <v>20</v>
      </c>
      <c r="R3897">
        <f t="shared" si="180"/>
        <v>43</v>
      </c>
      <c r="S38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897" t="str">
        <f>IF(Table58[[#This Row],[GENDER]]="M","Hombre","Mujer")</f>
        <v>Hombre</v>
      </c>
      <c r="U3897" t="str">
        <f>_xlfn.CONCAT(Table58[[#This Row],[STATE]]," ", Table58[[#This Row],[DOMAIN]])</f>
        <v>FL S3</v>
      </c>
      <c r="V3897" s="2">
        <f t="shared" ca="1" si="181"/>
        <v>45915</v>
      </c>
      <c r="W3897" s="3">
        <f t="shared" ca="1" si="182"/>
        <v>45915.408431249998</v>
      </c>
      <c r="X3897">
        <f>ROUND(Table58[[#This Row],[AVGGIFT]],1)</f>
        <v>12.3</v>
      </c>
    </row>
    <row r="3898" spans="1:24" x14ac:dyDescent="0.35">
      <c r="A3898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  <c r="N3898">
        <f>VLOOKUP(Table58[[#This Row],[CONTROLN]],vlookup_table[],2,FALSE)</f>
        <v>0</v>
      </c>
      <c r="O3898">
        <f>VLOOKUP(Table58[[#This Row],[CONTROLN]],vlookup_table[],4,FALSE)</f>
        <v>2112</v>
      </c>
      <c r="P3898" t="str">
        <f>VLOOKUP(Table58[[#This Row],[CONTROLN]],vlookup_table[],5,FALSE)</f>
        <v>C1</v>
      </c>
      <c r="Q3898">
        <f>VLOOKUP(Table58[[#This Row],[CONTROLN]],vlookup_table[],7,FALSE)</f>
        <v>32</v>
      </c>
      <c r="R3898">
        <f t="shared" si="180"/>
        <v>75</v>
      </c>
      <c r="S38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898" t="str">
        <f>IF(Table58[[#This Row],[GENDER]]="M","Hombre","Mujer")</f>
        <v>Hombre</v>
      </c>
      <c r="U3898" t="str">
        <f>_xlfn.CONCAT(Table58[[#This Row],[STATE]]," ", Table58[[#This Row],[DOMAIN]])</f>
        <v>AZ C1</v>
      </c>
      <c r="V3898" s="2">
        <f t="shared" ca="1" si="181"/>
        <v>45915</v>
      </c>
      <c r="W3898" s="3">
        <f t="shared" ca="1" si="182"/>
        <v>45915.408431249998</v>
      </c>
      <c r="X3898">
        <f>ROUND(Table58[[#This Row],[AVGGIFT]],1)</f>
        <v>14.6</v>
      </c>
    </row>
    <row r="3899" spans="1:24" x14ac:dyDescent="0.35">
      <c r="A3899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  <c r="N3899">
        <f>VLOOKUP(Table58[[#This Row],[CONTROLN]],vlookup_table[],2,FALSE)</f>
        <v>0</v>
      </c>
      <c r="O3899">
        <f>VLOOKUP(Table58[[#This Row],[CONTROLN]],vlookup_table[],4,FALSE)</f>
        <v>6401</v>
      </c>
      <c r="P3899" t="str">
        <f>VLOOKUP(Table58[[#This Row],[CONTROLN]],vlookup_table[],5,FALSE)</f>
        <v>T2</v>
      </c>
      <c r="Q3899">
        <f>VLOOKUP(Table58[[#This Row],[CONTROLN]],vlookup_table[],7,FALSE)</f>
        <v>20</v>
      </c>
      <c r="R3899">
        <f t="shared" si="180"/>
        <v>33</v>
      </c>
      <c r="S38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899" t="str">
        <f>IF(Table58[[#This Row],[GENDER]]="M","Hombre","Mujer")</f>
        <v>Hombre</v>
      </c>
      <c r="U3899" t="str">
        <f>_xlfn.CONCAT(Table58[[#This Row],[STATE]]," ", Table58[[#This Row],[DOMAIN]])</f>
        <v>IN T2</v>
      </c>
      <c r="V3899" s="2">
        <f t="shared" ca="1" si="181"/>
        <v>45915</v>
      </c>
      <c r="W3899" s="3">
        <f t="shared" ca="1" si="182"/>
        <v>45915.408431249998</v>
      </c>
      <c r="X3899">
        <f>ROUND(Table58[[#This Row],[AVGGIFT]],1)</f>
        <v>17.5</v>
      </c>
    </row>
    <row r="3900" spans="1:24" x14ac:dyDescent="0.35">
      <c r="A3900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  <c r="N3900">
        <f>VLOOKUP(Table58[[#This Row],[CONTROLN]],vlookup_table[],2,FALSE)</f>
        <v>1002</v>
      </c>
      <c r="O3900">
        <f>VLOOKUP(Table58[[#This Row],[CONTROLN]],vlookup_table[],4,FALSE)</f>
        <v>5901</v>
      </c>
      <c r="P3900" t="str">
        <f>VLOOKUP(Table58[[#This Row],[CONTROLN]],vlookup_table[],5,FALSE)</f>
        <v>C1</v>
      </c>
      <c r="Q3900">
        <f>VLOOKUP(Table58[[#This Row],[CONTROLN]],vlookup_table[],7,FALSE)</f>
        <v>20</v>
      </c>
      <c r="R3900">
        <f t="shared" si="180"/>
        <v>38</v>
      </c>
      <c r="S39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00" t="str">
        <f>IF(Table58[[#This Row],[GENDER]]="M","Hombre","Mujer")</f>
        <v>Hombre</v>
      </c>
      <c r="U3900" t="str">
        <f>_xlfn.CONCAT(Table58[[#This Row],[STATE]]," ", Table58[[#This Row],[DOMAIN]])</f>
        <v>GA C1</v>
      </c>
      <c r="V3900" s="2">
        <f t="shared" ca="1" si="181"/>
        <v>45915</v>
      </c>
      <c r="W3900" s="3">
        <f t="shared" ca="1" si="182"/>
        <v>45915.408431249998</v>
      </c>
      <c r="X3900">
        <f>ROUND(Table58[[#This Row],[AVGGIFT]],1)</f>
        <v>20</v>
      </c>
    </row>
    <row r="3901" spans="1:24" x14ac:dyDescent="0.35">
      <c r="A390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  <c r="N3901">
        <f>VLOOKUP(Table58[[#This Row],[CONTROLN]],vlookup_table[],2,FALSE)</f>
        <v>0</v>
      </c>
      <c r="O3901">
        <f>VLOOKUP(Table58[[#This Row],[CONTROLN]],vlookup_table[],4,FALSE)</f>
        <v>301</v>
      </c>
      <c r="P3901" t="str">
        <f>VLOOKUP(Table58[[#This Row],[CONTROLN]],vlookup_table[],5,FALSE)</f>
        <v>T2</v>
      </c>
      <c r="Q3901">
        <f>VLOOKUP(Table58[[#This Row],[CONTROLN]],vlookup_table[],7,FALSE)</f>
        <v>10</v>
      </c>
      <c r="R3901">
        <f t="shared" si="180"/>
        <v>94</v>
      </c>
      <c r="S39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01" t="str">
        <f>IF(Table58[[#This Row],[GENDER]]="M","Hombre","Mujer")</f>
        <v>Mujer</v>
      </c>
      <c r="U3901" t="str">
        <f>_xlfn.CONCAT(Table58[[#This Row],[STATE]]," ", Table58[[#This Row],[DOMAIN]])</f>
        <v>IL T2</v>
      </c>
      <c r="V3901" s="2">
        <f t="shared" ca="1" si="181"/>
        <v>45915</v>
      </c>
      <c r="W3901" s="3">
        <f t="shared" ca="1" si="182"/>
        <v>45915.408431249998</v>
      </c>
      <c r="X3901">
        <f>ROUND(Table58[[#This Row],[AVGGIFT]],1)</f>
        <v>8.4</v>
      </c>
    </row>
    <row r="3902" spans="1:24" x14ac:dyDescent="0.35">
      <c r="A3902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  <c r="N3902">
        <f>VLOOKUP(Table58[[#This Row],[CONTROLN]],vlookup_table[],2,FALSE)</f>
        <v>1</v>
      </c>
      <c r="O3902">
        <f>VLOOKUP(Table58[[#This Row],[CONTROLN]],vlookup_table[],4,FALSE)</f>
        <v>5301</v>
      </c>
      <c r="P3902" t="str">
        <f>VLOOKUP(Table58[[#This Row],[CONTROLN]],vlookup_table[],5,FALSE)</f>
        <v>U2</v>
      </c>
      <c r="Q3902">
        <f>VLOOKUP(Table58[[#This Row],[CONTROLN]],vlookup_table[],7,FALSE)</f>
        <v>20</v>
      </c>
      <c r="R3902">
        <f t="shared" si="180"/>
        <v>44</v>
      </c>
      <c r="S39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02" t="str">
        <f>IF(Table58[[#This Row],[GENDER]]="M","Hombre","Mujer")</f>
        <v>Hombre</v>
      </c>
      <c r="U3902" t="str">
        <f>_xlfn.CONCAT(Table58[[#This Row],[STATE]]," ", Table58[[#This Row],[DOMAIN]])</f>
        <v>CA U2</v>
      </c>
      <c r="V3902" s="2">
        <f t="shared" ca="1" si="181"/>
        <v>45915</v>
      </c>
      <c r="W3902" s="3">
        <f t="shared" ca="1" si="182"/>
        <v>45915.408431249998</v>
      </c>
      <c r="X3902">
        <f>ROUND(Table58[[#This Row],[AVGGIFT]],1)</f>
        <v>20</v>
      </c>
    </row>
    <row r="3903" spans="1:24" x14ac:dyDescent="0.35">
      <c r="A3903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  <c r="N3903">
        <f>VLOOKUP(Table58[[#This Row],[CONTROLN]],vlookup_table[],2,FALSE)</f>
        <v>0</v>
      </c>
      <c r="O3903">
        <f>VLOOKUP(Table58[[#This Row],[CONTROLN]],vlookup_table[],4,FALSE)</f>
        <v>5201</v>
      </c>
      <c r="P3903" t="str">
        <f>VLOOKUP(Table58[[#This Row],[CONTROLN]],vlookup_table[],5,FALSE)</f>
        <v>R2</v>
      </c>
      <c r="Q3903">
        <f>VLOOKUP(Table58[[#This Row],[CONTROLN]],vlookup_table[],7,FALSE)</f>
        <v>15</v>
      </c>
      <c r="R3903">
        <f t="shared" si="180"/>
        <v>45</v>
      </c>
      <c r="S39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03" t="str">
        <f>IF(Table58[[#This Row],[GENDER]]="M","Hombre","Mujer")</f>
        <v>Mujer</v>
      </c>
      <c r="U3903" t="str">
        <f>_xlfn.CONCAT(Table58[[#This Row],[STATE]]," ", Table58[[#This Row],[DOMAIN]])</f>
        <v>IL R2</v>
      </c>
      <c r="V3903" s="2">
        <f t="shared" ca="1" si="181"/>
        <v>45915</v>
      </c>
      <c r="W3903" s="3">
        <f t="shared" ca="1" si="182"/>
        <v>45915.408431249998</v>
      </c>
      <c r="X3903">
        <f>ROUND(Table58[[#This Row],[AVGGIFT]],1)</f>
        <v>10</v>
      </c>
    </row>
    <row r="3904" spans="1:24" x14ac:dyDescent="0.35">
      <c r="A3904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  <c r="N3904">
        <f>VLOOKUP(Table58[[#This Row],[CONTROLN]],vlookup_table[],2,FALSE)</f>
        <v>0</v>
      </c>
      <c r="O3904">
        <f>VLOOKUP(Table58[[#This Row],[CONTROLN]],vlookup_table[],4,FALSE)</f>
        <v>3404</v>
      </c>
      <c r="P3904" t="str">
        <f>VLOOKUP(Table58[[#This Row],[CONTROLN]],vlookup_table[],5,FALSE)</f>
        <v>S1</v>
      </c>
      <c r="Q3904">
        <f>VLOOKUP(Table58[[#This Row],[CONTROLN]],vlookup_table[],7,FALSE)</f>
        <v>15</v>
      </c>
      <c r="R3904">
        <f t="shared" si="180"/>
        <v>63</v>
      </c>
      <c r="S39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04" t="str">
        <f>IF(Table58[[#This Row],[GENDER]]="M","Hombre","Mujer")</f>
        <v>Mujer</v>
      </c>
      <c r="U3904" t="str">
        <f>_xlfn.CONCAT(Table58[[#This Row],[STATE]]," ", Table58[[#This Row],[DOMAIN]])</f>
        <v>MO S1</v>
      </c>
      <c r="V3904" s="2">
        <f t="shared" ca="1" si="181"/>
        <v>45915</v>
      </c>
      <c r="W3904" s="3">
        <f t="shared" ca="1" si="182"/>
        <v>45915.408431249998</v>
      </c>
      <c r="X3904">
        <f>ROUND(Table58[[#This Row],[AVGGIFT]],1)</f>
        <v>13.3</v>
      </c>
    </row>
    <row r="3905" spans="1:24" x14ac:dyDescent="0.35">
      <c r="A3905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  <c r="N3905">
        <f>VLOOKUP(Table58[[#This Row],[CONTROLN]],vlookup_table[],2,FALSE)</f>
        <v>28</v>
      </c>
      <c r="O3905">
        <f>VLOOKUP(Table58[[#This Row],[CONTROLN]],vlookup_table[],4,FALSE)</f>
        <v>6201</v>
      </c>
      <c r="P3905" t="str">
        <f>VLOOKUP(Table58[[#This Row],[CONTROLN]],vlookup_table[],5,FALSE)</f>
        <v>C2</v>
      </c>
      <c r="Q3905">
        <f>VLOOKUP(Table58[[#This Row],[CONTROLN]],vlookup_table[],7,FALSE)</f>
        <v>20</v>
      </c>
      <c r="R3905">
        <f t="shared" si="180"/>
        <v>35</v>
      </c>
      <c r="S39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05" t="str">
        <f>IF(Table58[[#This Row],[GENDER]]="M","Hombre","Mujer")</f>
        <v>Mujer</v>
      </c>
      <c r="U3905" t="str">
        <f>_xlfn.CONCAT(Table58[[#This Row],[STATE]]," ", Table58[[#This Row],[DOMAIN]])</f>
        <v>CA C2</v>
      </c>
      <c r="V3905" s="2">
        <f t="shared" ca="1" si="181"/>
        <v>45915</v>
      </c>
      <c r="W3905" s="3">
        <f t="shared" ca="1" si="182"/>
        <v>45915.408431249998</v>
      </c>
      <c r="X3905">
        <f>ROUND(Table58[[#This Row],[AVGGIFT]],1)</f>
        <v>20</v>
      </c>
    </row>
    <row r="3906" spans="1:24" x14ac:dyDescent="0.35">
      <c r="A3906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  <c r="N3906">
        <f>VLOOKUP(Table58[[#This Row],[CONTROLN]],vlookup_table[],2,FALSE)</f>
        <v>1002</v>
      </c>
      <c r="O3906">
        <f>VLOOKUP(Table58[[#This Row],[CONTROLN]],vlookup_table[],4,FALSE)</f>
        <v>3911</v>
      </c>
      <c r="P3906" t="str">
        <f>VLOOKUP(Table58[[#This Row],[CONTROLN]],vlookup_table[],5,FALSE)</f>
        <v>C1</v>
      </c>
      <c r="Q3906">
        <f>VLOOKUP(Table58[[#This Row],[CONTROLN]],vlookup_table[],7,FALSE)</f>
        <v>5</v>
      </c>
      <c r="R3906">
        <f t="shared" ref="R3906:R3969" si="183">IF(OR(O3906="",O3906=0),"",(1997-(1900+INT(O3906/100)))-IF(MOD(O3906,100)&gt;6,1,0))</f>
        <v>57</v>
      </c>
      <c r="S39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06" t="str">
        <f>IF(Table58[[#This Row],[GENDER]]="M","Hombre","Mujer")</f>
        <v>Hombre</v>
      </c>
      <c r="U3906" t="str">
        <f>_xlfn.CONCAT(Table58[[#This Row],[STATE]]," ", Table58[[#This Row],[DOMAIN]])</f>
        <v>FL C1</v>
      </c>
      <c r="V3906" s="2">
        <f t="shared" ref="V3906:V3969" ca="1" si="184">TODAY()</f>
        <v>45915</v>
      </c>
      <c r="W3906" s="3">
        <f t="shared" ref="W3906:W3969" ca="1" si="185">NOW()</f>
        <v>45915.408431249998</v>
      </c>
      <c r="X3906">
        <f>ROUND(Table58[[#This Row],[AVGGIFT]],1)</f>
        <v>6.3</v>
      </c>
    </row>
    <row r="3907" spans="1:24" x14ac:dyDescent="0.35">
      <c r="A3907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  <c r="N3907">
        <f>VLOOKUP(Table58[[#This Row],[CONTROLN]],vlookup_table[],2,FALSE)</f>
        <v>0</v>
      </c>
      <c r="O3907">
        <f>VLOOKUP(Table58[[#This Row],[CONTROLN]],vlookup_table[],4,FALSE)</f>
        <v>3201</v>
      </c>
      <c r="P3907" t="str">
        <f>VLOOKUP(Table58[[#This Row],[CONTROLN]],vlookup_table[],5,FALSE)</f>
        <v>S1</v>
      </c>
      <c r="Q3907">
        <f>VLOOKUP(Table58[[#This Row],[CONTROLN]],vlookup_table[],7,FALSE)</f>
        <v>10</v>
      </c>
      <c r="R3907">
        <f t="shared" si="183"/>
        <v>65</v>
      </c>
      <c r="S39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07" t="str">
        <f>IF(Table58[[#This Row],[GENDER]]="M","Hombre","Mujer")</f>
        <v>Mujer</v>
      </c>
      <c r="U3907" t="str">
        <f>_xlfn.CONCAT(Table58[[#This Row],[STATE]]," ", Table58[[#This Row],[DOMAIN]])</f>
        <v>GA S1</v>
      </c>
      <c r="V3907" s="2">
        <f t="shared" ca="1" si="184"/>
        <v>45915</v>
      </c>
      <c r="W3907" s="3">
        <f t="shared" ca="1" si="185"/>
        <v>45915.408431249998</v>
      </c>
      <c r="X3907">
        <f>ROUND(Table58[[#This Row],[AVGGIFT]],1)</f>
        <v>9</v>
      </c>
    </row>
    <row r="3908" spans="1:24" x14ac:dyDescent="0.35">
      <c r="A3908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  <c r="N3908">
        <f>VLOOKUP(Table58[[#This Row],[CONTROLN]],vlookup_table[],2,FALSE)</f>
        <v>4</v>
      </c>
      <c r="O3908">
        <f>VLOOKUP(Table58[[#This Row],[CONTROLN]],vlookup_table[],4,FALSE)</f>
        <v>1801</v>
      </c>
      <c r="P3908" t="str">
        <f>VLOOKUP(Table58[[#This Row],[CONTROLN]],vlookup_table[],5,FALSE)</f>
        <v>C1</v>
      </c>
      <c r="Q3908">
        <f>VLOOKUP(Table58[[#This Row],[CONTROLN]],vlookup_table[],7,FALSE)</f>
        <v>10</v>
      </c>
      <c r="R3908">
        <f t="shared" si="183"/>
        <v>79</v>
      </c>
      <c r="S39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08" t="str">
        <f>IF(Table58[[#This Row],[GENDER]]="M","Hombre","Mujer")</f>
        <v>Hombre</v>
      </c>
      <c r="U3908" t="str">
        <f>_xlfn.CONCAT(Table58[[#This Row],[STATE]]," ", Table58[[#This Row],[DOMAIN]])</f>
        <v>CA C1</v>
      </c>
      <c r="V3908" s="2">
        <f t="shared" ca="1" si="184"/>
        <v>45915</v>
      </c>
      <c r="W3908" s="3">
        <f t="shared" ca="1" si="185"/>
        <v>45915.408431249998</v>
      </c>
      <c r="X3908">
        <f>ROUND(Table58[[#This Row],[AVGGIFT]],1)</f>
        <v>7.6</v>
      </c>
    </row>
    <row r="3909" spans="1:24" x14ac:dyDescent="0.35">
      <c r="A3909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  <c r="N3909">
        <f>VLOOKUP(Table58[[#This Row],[CONTROLN]],vlookup_table[],2,FALSE)</f>
        <v>2</v>
      </c>
      <c r="O3909">
        <f>VLOOKUP(Table58[[#This Row],[CONTROLN]],vlookup_table[],4,FALSE)</f>
        <v>2601</v>
      </c>
      <c r="P3909" t="str">
        <f>VLOOKUP(Table58[[#This Row],[CONTROLN]],vlookup_table[],5,FALSE)</f>
        <v>T1</v>
      </c>
      <c r="Q3909">
        <f>VLOOKUP(Table58[[#This Row],[CONTROLN]],vlookup_table[],7,FALSE)</f>
        <v>10</v>
      </c>
      <c r="R3909">
        <f t="shared" si="183"/>
        <v>71</v>
      </c>
      <c r="S39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09" t="str">
        <f>IF(Table58[[#This Row],[GENDER]]="M","Hombre","Mujer")</f>
        <v>Mujer</v>
      </c>
      <c r="U3909" t="str">
        <f>_xlfn.CONCAT(Table58[[#This Row],[STATE]]," ", Table58[[#This Row],[DOMAIN]])</f>
        <v>CA T1</v>
      </c>
      <c r="V3909" s="2">
        <f t="shared" ca="1" si="184"/>
        <v>45915</v>
      </c>
      <c r="W3909" s="3">
        <f t="shared" ca="1" si="185"/>
        <v>45915.408431249998</v>
      </c>
      <c r="X3909">
        <f>ROUND(Table58[[#This Row],[AVGGIFT]],1)</f>
        <v>10.5</v>
      </c>
    </row>
    <row r="3910" spans="1:24" x14ac:dyDescent="0.35">
      <c r="A3910">
        <v>190477</v>
      </c>
      <c r="B3910" t="s">
        <v>41</v>
      </c>
      <c r="C3910" t="s">
        <v>14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  <c r="N3910">
        <f>VLOOKUP(Table58[[#This Row],[CONTROLN]],vlookup_table[],2,FALSE)</f>
        <v>2</v>
      </c>
      <c r="O3910">
        <f>VLOOKUP(Table58[[#This Row],[CONTROLN]],vlookup_table[],4,FALSE)</f>
        <v>0</v>
      </c>
      <c r="P3910" t="str">
        <f>VLOOKUP(Table58[[#This Row],[CONTROLN]],vlookup_table[],5,FALSE)</f>
        <v>R1</v>
      </c>
      <c r="Q3910">
        <f>VLOOKUP(Table58[[#This Row],[CONTROLN]],vlookup_table[],7,FALSE)</f>
        <v>25</v>
      </c>
      <c r="R3910" t="str">
        <f t="shared" si="183"/>
        <v/>
      </c>
      <c r="S39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10" t="str">
        <f>IF(Table58[[#This Row],[GENDER]]="M","Hombre","Mujer")</f>
        <v>Hombre</v>
      </c>
      <c r="U3910" t="str">
        <f>_xlfn.CONCAT(Table58[[#This Row],[STATE]]," ", Table58[[#This Row],[DOMAIN]])</f>
        <v>WA R1</v>
      </c>
      <c r="V3910" s="2">
        <f t="shared" ca="1" si="184"/>
        <v>45915</v>
      </c>
      <c r="W3910" s="3">
        <f t="shared" ca="1" si="185"/>
        <v>45915.408431249998</v>
      </c>
      <c r="X3910">
        <f>ROUND(Table58[[#This Row],[AVGGIFT]],1)</f>
        <v>14.7</v>
      </c>
    </row>
    <row r="3911" spans="1:24" x14ac:dyDescent="0.35">
      <c r="A391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  <c r="N3911">
        <f>VLOOKUP(Table58[[#This Row],[CONTROLN]],vlookup_table[],2,FALSE)</f>
        <v>1</v>
      </c>
      <c r="O3911">
        <f>VLOOKUP(Table58[[#This Row],[CONTROLN]],vlookup_table[],4,FALSE)</f>
        <v>4401</v>
      </c>
      <c r="P3911" t="str">
        <f>VLOOKUP(Table58[[#This Row],[CONTROLN]],vlookup_table[],5,FALSE)</f>
        <v>R3</v>
      </c>
      <c r="Q3911">
        <f>VLOOKUP(Table58[[#This Row],[CONTROLN]],vlookup_table[],7,FALSE)</f>
        <v>6</v>
      </c>
      <c r="R3911">
        <f t="shared" si="183"/>
        <v>53</v>
      </c>
      <c r="S39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11" t="str">
        <f>IF(Table58[[#This Row],[GENDER]]="M","Hombre","Mujer")</f>
        <v>Hombre</v>
      </c>
      <c r="U3911" t="str">
        <f>_xlfn.CONCAT(Table58[[#This Row],[STATE]]," ", Table58[[#This Row],[DOMAIN]])</f>
        <v>KY R3</v>
      </c>
      <c r="V3911" s="2">
        <f t="shared" ca="1" si="184"/>
        <v>45915</v>
      </c>
      <c r="W3911" s="3">
        <f t="shared" ca="1" si="185"/>
        <v>45915.408431249998</v>
      </c>
      <c r="X3911">
        <f>ROUND(Table58[[#This Row],[AVGGIFT]],1)</f>
        <v>5.3</v>
      </c>
    </row>
    <row r="3912" spans="1:24" x14ac:dyDescent="0.35">
      <c r="A3912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  <c r="N3912">
        <f>VLOOKUP(Table58[[#This Row],[CONTROLN]],vlookup_table[],2,FALSE)</f>
        <v>2</v>
      </c>
      <c r="O3912">
        <f>VLOOKUP(Table58[[#This Row],[CONTROLN]],vlookup_table[],4,FALSE)</f>
        <v>3601</v>
      </c>
      <c r="P3912" t="str">
        <f>VLOOKUP(Table58[[#This Row],[CONTROLN]],vlookup_table[],5,FALSE)</f>
        <v>R3</v>
      </c>
      <c r="Q3912">
        <f>VLOOKUP(Table58[[#This Row],[CONTROLN]],vlookup_table[],7,FALSE)</f>
        <v>16</v>
      </c>
      <c r="R3912">
        <f t="shared" si="183"/>
        <v>61</v>
      </c>
      <c r="S39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12" t="str">
        <f>IF(Table58[[#This Row],[GENDER]]="M","Hombre","Mujer")</f>
        <v>Mujer</v>
      </c>
      <c r="U3912" t="str">
        <f>_xlfn.CONCAT(Table58[[#This Row],[STATE]]," ", Table58[[#This Row],[DOMAIN]])</f>
        <v>OK R3</v>
      </c>
      <c r="V3912" s="2">
        <f t="shared" ca="1" si="184"/>
        <v>45915</v>
      </c>
      <c r="W3912" s="3">
        <f t="shared" ca="1" si="185"/>
        <v>45915.408431249998</v>
      </c>
      <c r="X3912">
        <f>ROUND(Table58[[#This Row],[AVGGIFT]],1)</f>
        <v>10.5</v>
      </c>
    </row>
    <row r="3913" spans="1:24" x14ac:dyDescent="0.35">
      <c r="A3913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  <c r="N3913">
        <f>VLOOKUP(Table58[[#This Row],[CONTROLN]],vlookup_table[],2,FALSE)</f>
        <v>0</v>
      </c>
      <c r="O3913">
        <f>VLOOKUP(Table58[[#This Row],[CONTROLN]],vlookup_table[],4,FALSE)</f>
        <v>0</v>
      </c>
      <c r="P3913" t="str">
        <f>VLOOKUP(Table58[[#This Row],[CONTROLN]],vlookup_table[],5,FALSE)</f>
        <v>C2</v>
      </c>
      <c r="Q3913">
        <f>VLOOKUP(Table58[[#This Row],[CONTROLN]],vlookup_table[],7,FALSE)</f>
        <v>21</v>
      </c>
      <c r="R3913" t="str">
        <f t="shared" si="183"/>
        <v/>
      </c>
      <c r="S39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13" t="str">
        <f>IF(Table58[[#This Row],[GENDER]]="M","Hombre","Mujer")</f>
        <v>Mujer</v>
      </c>
      <c r="U3913" t="str">
        <f>_xlfn.CONCAT(Table58[[#This Row],[STATE]]," ", Table58[[#This Row],[DOMAIN]])</f>
        <v>CA C2</v>
      </c>
      <c r="V3913" s="2">
        <f t="shared" ca="1" si="184"/>
        <v>45915</v>
      </c>
      <c r="W3913" s="3">
        <f t="shared" ca="1" si="185"/>
        <v>45915.408431249998</v>
      </c>
      <c r="X3913">
        <f>ROUND(Table58[[#This Row],[AVGGIFT]],1)</f>
        <v>12.3</v>
      </c>
    </row>
    <row r="3914" spans="1:24" x14ac:dyDescent="0.35">
      <c r="A3914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  <c r="N3914">
        <f>VLOOKUP(Table58[[#This Row],[CONTROLN]],vlookup_table[],2,FALSE)</f>
        <v>0</v>
      </c>
      <c r="O3914">
        <f>VLOOKUP(Table58[[#This Row],[CONTROLN]],vlookup_table[],4,FALSE)</f>
        <v>2905</v>
      </c>
      <c r="P3914" t="str">
        <f>VLOOKUP(Table58[[#This Row],[CONTROLN]],vlookup_table[],5,FALSE)</f>
        <v>S1</v>
      </c>
      <c r="Q3914">
        <f>VLOOKUP(Table58[[#This Row],[CONTROLN]],vlookup_table[],7,FALSE)</f>
        <v>15</v>
      </c>
      <c r="R3914">
        <f t="shared" si="183"/>
        <v>68</v>
      </c>
      <c r="S391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14" t="str">
        <f>IF(Table58[[#This Row],[GENDER]]="M","Hombre","Mujer")</f>
        <v>Mujer</v>
      </c>
      <c r="U3914" t="str">
        <f>_xlfn.CONCAT(Table58[[#This Row],[STATE]]," ", Table58[[#This Row],[DOMAIN]])</f>
        <v>MS S1</v>
      </c>
      <c r="V3914" s="2">
        <f t="shared" ca="1" si="184"/>
        <v>45915</v>
      </c>
      <c r="W3914" s="3">
        <f t="shared" ca="1" si="185"/>
        <v>45915.408431249998</v>
      </c>
      <c r="X3914">
        <f>ROUND(Table58[[#This Row],[AVGGIFT]],1)</f>
        <v>15</v>
      </c>
    </row>
    <row r="3915" spans="1:24" x14ac:dyDescent="0.35">
      <c r="A3915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  <c r="N3915">
        <f>VLOOKUP(Table58[[#This Row],[CONTROLN]],vlookup_table[],2,FALSE)</f>
        <v>0</v>
      </c>
      <c r="O3915">
        <f>VLOOKUP(Table58[[#This Row],[CONTROLN]],vlookup_table[],4,FALSE)</f>
        <v>5111</v>
      </c>
      <c r="P3915" t="str">
        <f>VLOOKUP(Table58[[#This Row],[CONTROLN]],vlookup_table[],5,FALSE)</f>
        <v>T1</v>
      </c>
      <c r="Q3915">
        <f>VLOOKUP(Table58[[#This Row],[CONTROLN]],vlookup_table[],7,FALSE)</f>
        <v>26</v>
      </c>
      <c r="R3915">
        <f t="shared" si="183"/>
        <v>45</v>
      </c>
      <c r="S39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15" t="str">
        <f>IF(Table58[[#This Row],[GENDER]]="M","Hombre","Mujer")</f>
        <v>Mujer</v>
      </c>
      <c r="U3915" t="str">
        <f>_xlfn.CONCAT(Table58[[#This Row],[STATE]]," ", Table58[[#This Row],[DOMAIN]])</f>
        <v>CA T1</v>
      </c>
      <c r="V3915" s="2">
        <f t="shared" ca="1" si="184"/>
        <v>45915</v>
      </c>
      <c r="W3915" s="3">
        <f t="shared" ca="1" si="185"/>
        <v>45915.408431249998</v>
      </c>
      <c r="X3915">
        <f>ROUND(Table58[[#This Row],[AVGGIFT]],1)</f>
        <v>19.3</v>
      </c>
    </row>
    <row r="3916" spans="1:24" x14ac:dyDescent="0.35">
      <c r="A3916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  <c r="N3916">
        <f>VLOOKUP(Table58[[#This Row],[CONTROLN]],vlookup_table[],2,FALSE)</f>
        <v>0</v>
      </c>
      <c r="O3916">
        <f>VLOOKUP(Table58[[#This Row],[CONTROLN]],vlookup_table[],4,FALSE)</f>
        <v>5801</v>
      </c>
      <c r="P3916" t="str">
        <f>VLOOKUP(Table58[[#This Row],[CONTROLN]],vlookup_table[],5,FALSE)</f>
        <v>S2</v>
      </c>
      <c r="Q3916">
        <f>VLOOKUP(Table58[[#This Row],[CONTROLN]],vlookup_table[],7,FALSE)</f>
        <v>31</v>
      </c>
      <c r="R3916">
        <f t="shared" si="183"/>
        <v>39</v>
      </c>
      <c r="S39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16" t="str">
        <f>IF(Table58[[#This Row],[GENDER]]="M","Hombre","Mujer")</f>
        <v>Mujer</v>
      </c>
      <c r="U3916" t="str">
        <f>_xlfn.CONCAT(Table58[[#This Row],[STATE]]," ", Table58[[#This Row],[DOMAIN]])</f>
        <v>WA S2</v>
      </c>
      <c r="V3916" s="2">
        <f t="shared" ca="1" si="184"/>
        <v>45915</v>
      </c>
      <c r="W3916" s="3">
        <f t="shared" ca="1" si="185"/>
        <v>45915.408431249998</v>
      </c>
      <c r="X3916">
        <f>ROUND(Table58[[#This Row],[AVGGIFT]],1)</f>
        <v>9</v>
      </c>
    </row>
    <row r="3917" spans="1:24" x14ac:dyDescent="0.35">
      <c r="A3917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  <c r="N3917">
        <f>VLOOKUP(Table58[[#This Row],[CONTROLN]],vlookup_table[],2,FALSE)</f>
        <v>0</v>
      </c>
      <c r="O3917">
        <f>VLOOKUP(Table58[[#This Row],[CONTROLN]],vlookup_table[],4,FALSE)</f>
        <v>4301</v>
      </c>
      <c r="P3917" t="str">
        <f>VLOOKUP(Table58[[#This Row],[CONTROLN]],vlookup_table[],5,FALSE)</f>
        <v>R1</v>
      </c>
      <c r="Q3917">
        <f>VLOOKUP(Table58[[#This Row],[CONTROLN]],vlookup_table[],7,FALSE)</f>
        <v>10</v>
      </c>
      <c r="R3917">
        <f t="shared" si="183"/>
        <v>54</v>
      </c>
      <c r="S39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17" t="str">
        <f>IF(Table58[[#This Row],[GENDER]]="M","Hombre","Mujer")</f>
        <v>Mujer</v>
      </c>
      <c r="U3917" t="str">
        <f>_xlfn.CONCAT(Table58[[#This Row],[STATE]]," ", Table58[[#This Row],[DOMAIN]])</f>
        <v>CA R1</v>
      </c>
      <c r="V3917" s="2">
        <f t="shared" ca="1" si="184"/>
        <v>45915</v>
      </c>
      <c r="W3917" s="3">
        <f t="shared" ca="1" si="185"/>
        <v>45915.408431249998</v>
      </c>
      <c r="X3917">
        <f>ROUND(Table58[[#This Row],[AVGGIFT]],1)</f>
        <v>6.8</v>
      </c>
    </row>
    <row r="3918" spans="1:24" x14ac:dyDescent="0.35">
      <c r="A3918">
        <v>52588</v>
      </c>
      <c r="B3918" t="s">
        <v>54</v>
      </c>
      <c r="C3918" t="s">
        <v>109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  <c r="N3918">
        <f>VLOOKUP(Table58[[#This Row],[CONTROLN]],vlookup_table[],2,FALSE)</f>
        <v>0</v>
      </c>
      <c r="O3918">
        <f>VLOOKUP(Table58[[#This Row],[CONTROLN]],vlookup_table[],4,FALSE)</f>
        <v>0</v>
      </c>
      <c r="P3918" t="str">
        <f>VLOOKUP(Table58[[#This Row],[CONTROLN]],vlookup_table[],5,FALSE)</f>
        <v>R3</v>
      </c>
      <c r="Q3918">
        <f>VLOOKUP(Table58[[#This Row],[CONTROLN]],vlookup_table[],7,FALSE)</f>
        <v>15</v>
      </c>
      <c r="R3918" t="str">
        <f t="shared" si="183"/>
        <v/>
      </c>
      <c r="S39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18" t="str">
        <f>IF(Table58[[#This Row],[GENDER]]="M","Hombre","Mujer")</f>
        <v>Mujer</v>
      </c>
      <c r="U3918" t="str">
        <f>_xlfn.CONCAT(Table58[[#This Row],[STATE]]," ", Table58[[#This Row],[DOMAIN]])</f>
        <v>TN R3</v>
      </c>
      <c r="V3918" s="2">
        <f t="shared" ca="1" si="184"/>
        <v>45915</v>
      </c>
      <c r="W3918" s="3">
        <f t="shared" ca="1" si="185"/>
        <v>45915.408431249998</v>
      </c>
      <c r="X3918">
        <f>ROUND(Table58[[#This Row],[AVGGIFT]],1)</f>
        <v>10.8</v>
      </c>
    </row>
    <row r="3919" spans="1:24" x14ac:dyDescent="0.35">
      <c r="A3919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  <c r="N3919">
        <f>VLOOKUP(Table58[[#This Row],[CONTROLN]],vlookup_table[],2,FALSE)</f>
        <v>0</v>
      </c>
      <c r="O3919">
        <f>VLOOKUP(Table58[[#This Row],[CONTROLN]],vlookup_table[],4,FALSE)</f>
        <v>3801</v>
      </c>
      <c r="P3919" t="str">
        <f>VLOOKUP(Table58[[#This Row],[CONTROLN]],vlookup_table[],5,FALSE)</f>
        <v>C3</v>
      </c>
      <c r="Q3919">
        <f>VLOOKUP(Table58[[#This Row],[CONTROLN]],vlookup_table[],7,FALSE)</f>
        <v>12</v>
      </c>
      <c r="R3919">
        <f t="shared" si="183"/>
        <v>59</v>
      </c>
      <c r="S39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19" t="str">
        <f>IF(Table58[[#This Row],[GENDER]]="M","Hombre","Mujer")</f>
        <v>Mujer</v>
      </c>
      <c r="U3919" t="str">
        <f>_xlfn.CONCAT(Table58[[#This Row],[STATE]]," ", Table58[[#This Row],[DOMAIN]])</f>
        <v>WA C3</v>
      </c>
      <c r="V3919" s="2">
        <f t="shared" ca="1" si="184"/>
        <v>45915</v>
      </c>
      <c r="W3919" s="3">
        <f t="shared" ca="1" si="185"/>
        <v>45915.408431249998</v>
      </c>
      <c r="X3919">
        <f>ROUND(Table58[[#This Row],[AVGGIFT]],1)</f>
        <v>11.3</v>
      </c>
    </row>
    <row r="3920" spans="1:24" x14ac:dyDescent="0.35">
      <c r="A3920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  <c r="N3920">
        <f>VLOOKUP(Table58[[#This Row],[CONTROLN]],vlookup_table[],2,FALSE)</f>
        <v>0</v>
      </c>
      <c r="O3920">
        <f>VLOOKUP(Table58[[#This Row],[CONTROLN]],vlookup_table[],4,FALSE)</f>
        <v>5407</v>
      </c>
      <c r="P3920" t="str">
        <f>VLOOKUP(Table58[[#This Row],[CONTROLN]],vlookup_table[],5,FALSE)</f>
        <v>C1</v>
      </c>
      <c r="Q3920">
        <f>VLOOKUP(Table58[[#This Row],[CONTROLN]],vlookup_table[],7,FALSE)</f>
        <v>5</v>
      </c>
      <c r="R3920">
        <f t="shared" si="183"/>
        <v>42</v>
      </c>
      <c r="S392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20" t="str">
        <f>IF(Table58[[#This Row],[GENDER]]="M","Hombre","Mujer")</f>
        <v>Mujer</v>
      </c>
      <c r="U3920" t="str">
        <f>_xlfn.CONCAT(Table58[[#This Row],[STATE]]," ", Table58[[#This Row],[DOMAIN]])</f>
        <v>FL C1</v>
      </c>
      <c r="V3920" s="2">
        <f t="shared" ca="1" si="184"/>
        <v>45915</v>
      </c>
      <c r="W3920" s="3">
        <f t="shared" ca="1" si="185"/>
        <v>45915.408431249998</v>
      </c>
      <c r="X3920">
        <f>ROUND(Table58[[#This Row],[AVGGIFT]],1)</f>
        <v>8.1</v>
      </c>
    </row>
    <row r="3921" spans="1:24" x14ac:dyDescent="0.35">
      <c r="A392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  <c r="N3921">
        <f>VLOOKUP(Table58[[#This Row],[CONTROLN]],vlookup_table[],2,FALSE)</f>
        <v>1</v>
      </c>
      <c r="O3921">
        <f>VLOOKUP(Table58[[#This Row],[CONTROLN]],vlookup_table[],4,FALSE)</f>
        <v>0</v>
      </c>
      <c r="P3921" t="str">
        <f>VLOOKUP(Table58[[#This Row],[CONTROLN]],vlookup_table[],5,FALSE)</f>
        <v>R2</v>
      </c>
      <c r="Q3921">
        <f>VLOOKUP(Table58[[#This Row],[CONTROLN]],vlookup_table[],7,FALSE)</f>
        <v>21</v>
      </c>
      <c r="R3921" t="str">
        <f t="shared" si="183"/>
        <v/>
      </c>
      <c r="S39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21" t="str">
        <f>IF(Table58[[#This Row],[GENDER]]="M","Hombre","Mujer")</f>
        <v>Hombre</v>
      </c>
      <c r="U3921" t="str">
        <f>_xlfn.CONCAT(Table58[[#This Row],[STATE]]," ", Table58[[#This Row],[DOMAIN]])</f>
        <v>TX R2</v>
      </c>
      <c r="V3921" s="2">
        <f t="shared" ca="1" si="184"/>
        <v>45915</v>
      </c>
      <c r="W3921" s="3">
        <f t="shared" ca="1" si="185"/>
        <v>45915.408431249998</v>
      </c>
      <c r="X3921">
        <f>ROUND(Table58[[#This Row],[AVGGIFT]],1)</f>
        <v>15</v>
      </c>
    </row>
    <row r="3922" spans="1:24" x14ac:dyDescent="0.35">
      <c r="A3922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  <c r="N3922">
        <f>VLOOKUP(Table58[[#This Row],[CONTROLN]],vlookup_table[],2,FALSE)</f>
        <v>0</v>
      </c>
      <c r="O3922">
        <f>VLOOKUP(Table58[[#This Row],[CONTROLN]],vlookup_table[],4,FALSE)</f>
        <v>2301</v>
      </c>
      <c r="P3922" t="str">
        <f>VLOOKUP(Table58[[#This Row],[CONTROLN]],vlookup_table[],5,FALSE)</f>
        <v>U1</v>
      </c>
      <c r="Q3922">
        <f>VLOOKUP(Table58[[#This Row],[CONTROLN]],vlookup_table[],7,FALSE)</f>
        <v>15</v>
      </c>
      <c r="R3922">
        <f t="shared" si="183"/>
        <v>74</v>
      </c>
      <c r="S39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22" t="str">
        <f>IF(Table58[[#This Row],[GENDER]]="M","Hombre","Mujer")</f>
        <v>Mujer</v>
      </c>
      <c r="U3922" t="str">
        <f>_xlfn.CONCAT(Table58[[#This Row],[STATE]]," ", Table58[[#This Row],[DOMAIN]])</f>
        <v>UT U1</v>
      </c>
      <c r="V3922" s="2">
        <f t="shared" ca="1" si="184"/>
        <v>45915</v>
      </c>
      <c r="W3922" s="3">
        <f t="shared" ca="1" si="185"/>
        <v>45915.408431249998</v>
      </c>
      <c r="X3922">
        <f>ROUND(Table58[[#This Row],[AVGGIFT]],1)</f>
        <v>13.1</v>
      </c>
    </row>
    <row r="3923" spans="1:24" x14ac:dyDescent="0.35">
      <c r="A3923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  <c r="N3923">
        <f>VLOOKUP(Table58[[#This Row],[CONTROLN]],vlookup_table[],2,FALSE)</f>
        <v>28</v>
      </c>
      <c r="O3923">
        <f>VLOOKUP(Table58[[#This Row],[CONTROLN]],vlookup_table[],4,FALSE)</f>
        <v>4201</v>
      </c>
      <c r="P3923" t="str">
        <f>VLOOKUP(Table58[[#This Row],[CONTROLN]],vlookup_table[],5,FALSE)</f>
        <v>S1</v>
      </c>
      <c r="Q3923">
        <f>VLOOKUP(Table58[[#This Row],[CONTROLN]],vlookup_table[],7,FALSE)</f>
        <v>10</v>
      </c>
      <c r="R3923">
        <f t="shared" si="183"/>
        <v>55</v>
      </c>
      <c r="S39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23" t="str">
        <f>IF(Table58[[#This Row],[GENDER]]="M","Hombre","Mujer")</f>
        <v>Hombre</v>
      </c>
      <c r="U3923" t="str">
        <f>_xlfn.CONCAT(Table58[[#This Row],[STATE]]," ", Table58[[#This Row],[DOMAIN]])</f>
        <v>CA S1</v>
      </c>
      <c r="V3923" s="2">
        <f t="shared" ca="1" si="184"/>
        <v>45915</v>
      </c>
      <c r="W3923" s="3">
        <f t="shared" ca="1" si="185"/>
        <v>45915.408431249998</v>
      </c>
      <c r="X3923">
        <f>ROUND(Table58[[#This Row],[AVGGIFT]],1)</f>
        <v>11.7</v>
      </c>
    </row>
    <row r="3924" spans="1:24" x14ac:dyDescent="0.35">
      <c r="A3924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  <c r="N3924">
        <f>VLOOKUP(Table58[[#This Row],[CONTROLN]],vlookup_table[],2,FALSE)</f>
        <v>0</v>
      </c>
      <c r="O3924">
        <f>VLOOKUP(Table58[[#This Row],[CONTROLN]],vlookup_table[],4,FALSE)</f>
        <v>2801</v>
      </c>
      <c r="P3924" t="str">
        <f>VLOOKUP(Table58[[#This Row],[CONTROLN]],vlookup_table[],5,FALSE)</f>
        <v>C3</v>
      </c>
      <c r="Q3924">
        <f>VLOOKUP(Table58[[#This Row],[CONTROLN]],vlookup_table[],7,FALSE)</f>
        <v>7</v>
      </c>
      <c r="R3924">
        <f t="shared" si="183"/>
        <v>69</v>
      </c>
      <c r="S39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24" t="str">
        <f>IF(Table58[[#This Row],[GENDER]]="M","Hombre","Mujer")</f>
        <v>Mujer</v>
      </c>
      <c r="U3924" t="str">
        <f>_xlfn.CONCAT(Table58[[#This Row],[STATE]]," ", Table58[[#This Row],[DOMAIN]])</f>
        <v>TX C3</v>
      </c>
      <c r="V3924" s="2">
        <f t="shared" ca="1" si="184"/>
        <v>45915</v>
      </c>
      <c r="W3924" s="3">
        <f t="shared" ca="1" si="185"/>
        <v>45915.408431249998</v>
      </c>
      <c r="X3924">
        <f>ROUND(Table58[[#This Row],[AVGGIFT]],1)</f>
        <v>5.8</v>
      </c>
    </row>
    <row r="3925" spans="1:24" x14ac:dyDescent="0.35">
      <c r="A3925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  <c r="N3925">
        <f>VLOOKUP(Table58[[#This Row],[CONTROLN]],vlookup_table[],2,FALSE)</f>
        <v>72</v>
      </c>
      <c r="O3925">
        <f>VLOOKUP(Table58[[#This Row],[CONTROLN]],vlookup_table[],4,FALSE)</f>
        <v>2101</v>
      </c>
      <c r="P3925" t="str">
        <f>VLOOKUP(Table58[[#This Row],[CONTROLN]],vlookup_table[],5,FALSE)</f>
        <v>T1</v>
      </c>
      <c r="Q3925">
        <f>VLOOKUP(Table58[[#This Row],[CONTROLN]],vlookup_table[],7,FALSE)</f>
        <v>5</v>
      </c>
      <c r="R3925">
        <f t="shared" si="183"/>
        <v>76</v>
      </c>
      <c r="S39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25" t="str">
        <f>IF(Table58[[#This Row],[GENDER]]="M","Hombre","Mujer")</f>
        <v>Hombre</v>
      </c>
      <c r="U3925" t="str">
        <f>_xlfn.CONCAT(Table58[[#This Row],[STATE]]," ", Table58[[#This Row],[DOMAIN]])</f>
        <v>SC T1</v>
      </c>
      <c r="V3925" s="2">
        <f t="shared" ca="1" si="184"/>
        <v>45915</v>
      </c>
      <c r="W3925" s="3">
        <f t="shared" ca="1" si="185"/>
        <v>45915.408431249998</v>
      </c>
      <c r="X3925">
        <f>ROUND(Table58[[#This Row],[AVGGIFT]],1)</f>
        <v>4</v>
      </c>
    </row>
    <row r="3926" spans="1:24" x14ac:dyDescent="0.35">
      <c r="A3926">
        <v>81200</v>
      </c>
      <c r="B3926" t="s">
        <v>36</v>
      </c>
      <c r="C3926" t="s">
        <v>14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  <c r="N3926">
        <f>VLOOKUP(Table58[[#This Row],[CONTROLN]],vlookup_table[],2,FALSE)</f>
        <v>1</v>
      </c>
      <c r="O3926">
        <f>VLOOKUP(Table58[[#This Row],[CONTROLN]],vlookup_table[],4,FALSE)</f>
        <v>2908</v>
      </c>
      <c r="P3926" t="str">
        <f>VLOOKUP(Table58[[#This Row],[CONTROLN]],vlookup_table[],5,FALSE)</f>
        <v>R2</v>
      </c>
      <c r="Q3926">
        <f>VLOOKUP(Table58[[#This Row],[CONTROLN]],vlookup_table[],7,FALSE)</f>
        <v>5</v>
      </c>
      <c r="R3926">
        <f t="shared" si="183"/>
        <v>67</v>
      </c>
      <c r="S39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26" t="str">
        <f>IF(Table58[[#This Row],[GENDER]]="M","Hombre","Mujer")</f>
        <v>Hombre</v>
      </c>
      <c r="U3926" t="str">
        <f>_xlfn.CONCAT(Table58[[#This Row],[STATE]]," ", Table58[[#This Row],[DOMAIN]])</f>
        <v>WI R2</v>
      </c>
      <c r="V3926" s="2">
        <f t="shared" ca="1" si="184"/>
        <v>45915</v>
      </c>
      <c r="W3926" s="3">
        <f t="shared" ca="1" si="185"/>
        <v>45915.408431249998</v>
      </c>
      <c r="X3926">
        <f>ROUND(Table58[[#This Row],[AVGGIFT]],1)</f>
        <v>20.5</v>
      </c>
    </row>
    <row r="3927" spans="1:24" x14ac:dyDescent="0.35">
      <c r="A3927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  <c r="N3927">
        <f>VLOOKUP(Table58[[#This Row],[CONTROLN]],vlookup_table[],2,FALSE)</f>
        <v>0</v>
      </c>
      <c r="O3927">
        <f>VLOOKUP(Table58[[#This Row],[CONTROLN]],vlookup_table[],4,FALSE)</f>
        <v>5001</v>
      </c>
      <c r="P3927" t="str">
        <f>VLOOKUP(Table58[[#This Row],[CONTROLN]],vlookup_table[],5,FALSE)</f>
        <v>S2</v>
      </c>
      <c r="Q3927">
        <f>VLOOKUP(Table58[[#This Row],[CONTROLN]],vlookup_table[],7,FALSE)</f>
        <v>15</v>
      </c>
      <c r="R3927">
        <f t="shared" si="183"/>
        <v>47</v>
      </c>
      <c r="S39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27" t="str">
        <f>IF(Table58[[#This Row],[GENDER]]="M","Hombre","Mujer")</f>
        <v>Mujer</v>
      </c>
      <c r="U3927" t="str">
        <f>_xlfn.CONCAT(Table58[[#This Row],[STATE]]," ", Table58[[#This Row],[DOMAIN]])</f>
        <v>CA S2</v>
      </c>
      <c r="V3927" s="2">
        <f t="shared" ca="1" si="184"/>
        <v>45915</v>
      </c>
      <c r="W3927" s="3">
        <f t="shared" ca="1" si="185"/>
        <v>45915.408431249998</v>
      </c>
      <c r="X3927">
        <f>ROUND(Table58[[#This Row],[AVGGIFT]],1)</f>
        <v>11.6</v>
      </c>
    </row>
    <row r="3928" spans="1:24" x14ac:dyDescent="0.35">
      <c r="A3928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  <c r="N3928">
        <f>VLOOKUP(Table58[[#This Row],[CONTROLN]],vlookup_table[],2,FALSE)</f>
        <v>0</v>
      </c>
      <c r="O3928">
        <f>VLOOKUP(Table58[[#This Row],[CONTROLN]],vlookup_table[],4,FALSE)</f>
        <v>4701</v>
      </c>
      <c r="P3928" t="str">
        <f>VLOOKUP(Table58[[#This Row],[CONTROLN]],vlookup_table[],5,FALSE)</f>
        <v>T2</v>
      </c>
      <c r="Q3928">
        <f>VLOOKUP(Table58[[#This Row],[CONTROLN]],vlookup_table[],7,FALSE)</f>
        <v>7</v>
      </c>
      <c r="R3928">
        <f t="shared" si="183"/>
        <v>50</v>
      </c>
      <c r="S39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28" t="str">
        <f>IF(Table58[[#This Row],[GENDER]]="M","Hombre","Mujer")</f>
        <v>Mujer</v>
      </c>
      <c r="U3928" t="str">
        <f>_xlfn.CONCAT(Table58[[#This Row],[STATE]]," ", Table58[[#This Row],[DOMAIN]])</f>
        <v>NC T2</v>
      </c>
      <c r="V3928" s="2">
        <f t="shared" ca="1" si="184"/>
        <v>45915</v>
      </c>
      <c r="W3928" s="3">
        <f t="shared" ca="1" si="185"/>
        <v>45915.408431249998</v>
      </c>
      <c r="X3928">
        <f>ROUND(Table58[[#This Row],[AVGGIFT]],1)</f>
        <v>4.9000000000000004</v>
      </c>
    </row>
    <row r="3929" spans="1:24" x14ac:dyDescent="0.35">
      <c r="A3929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  <c r="N3929">
        <f>VLOOKUP(Table58[[#This Row],[CONTROLN]],vlookup_table[],2,FALSE)</f>
        <v>1002</v>
      </c>
      <c r="O3929">
        <f>VLOOKUP(Table58[[#This Row],[CONTROLN]],vlookup_table[],4,FALSE)</f>
        <v>5207</v>
      </c>
      <c r="P3929" t="str">
        <f>VLOOKUP(Table58[[#This Row],[CONTROLN]],vlookup_table[],5,FALSE)</f>
        <v>R2</v>
      </c>
      <c r="Q3929">
        <f>VLOOKUP(Table58[[#This Row],[CONTROLN]],vlookup_table[],7,FALSE)</f>
        <v>9</v>
      </c>
      <c r="R3929">
        <f t="shared" si="183"/>
        <v>44</v>
      </c>
      <c r="S39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29" t="str">
        <f>IF(Table58[[#This Row],[GENDER]]="M","Hombre","Mujer")</f>
        <v>Mujer</v>
      </c>
      <c r="U3929" t="str">
        <f>_xlfn.CONCAT(Table58[[#This Row],[STATE]]," ", Table58[[#This Row],[DOMAIN]])</f>
        <v>MT R2</v>
      </c>
      <c r="V3929" s="2">
        <f t="shared" ca="1" si="184"/>
        <v>45915</v>
      </c>
      <c r="W3929" s="3">
        <f t="shared" ca="1" si="185"/>
        <v>45915.408431249998</v>
      </c>
      <c r="X3929">
        <f>ROUND(Table58[[#This Row],[AVGGIFT]],1)</f>
        <v>6.3</v>
      </c>
    </row>
    <row r="3930" spans="1:24" x14ac:dyDescent="0.35">
      <c r="A3930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  <c r="N3930">
        <f>VLOOKUP(Table58[[#This Row],[CONTROLN]],vlookup_table[],2,FALSE)</f>
        <v>1</v>
      </c>
      <c r="O3930">
        <f>VLOOKUP(Table58[[#This Row],[CONTROLN]],vlookup_table[],4,FALSE)</f>
        <v>0</v>
      </c>
      <c r="P3930" t="str">
        <f>VLOOKUP(Table58[[#This Row],[CONTROLN]],vlookup_table[],5,FALSE)</f>
        <v>S2</v>
      </c>
      <c r="Q3930">
        <f>VLOOKUP(Table58[[#This Row],[CONTROLN]],vlookup_table[],7,FALSE)</f>
        <v>15</v>
      </c>
      <c r="R3930" t="str">
        <f t="shared" si="183"/>
        <v/>
      </c>
      <c r="S393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30" t="str">
        <f>IF(Table58[[#This Row],[GENDER]]="M","Hombre","Mujer")</f>
        <v>Hombre</v>
      </c>
      <c r="U3930" t="str">
        <f>_xlfn.CONCAT(Table58[[#This Row],[STATE]]," ", Table58[[#This Row],[DOMAIN]])</f>
        <v>SC S2</v>
      </c>
      <c r="V3930" s="2">
        <f t="shared" ca="1" si="184"/>
        <v>45915</v>
      </c>
      <c r="W3930" s="3">
        <f t="shared" ca="1" si="185"/>
        <v>45915.408431249998</v>
      </c>
      <c r="X3930">
        <f>ROUND(Table58[[#This Row],[AVGGIFT]],1)</f>
        <v>14.4</v>
      </c>
    </row>
    <row r="3931" spans="1:24" x14ac:dyDescent="0.35">
      <c r="A393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  <c r="N3931">
        <f>VLOOKUP(Table58[[#This Row],[CONTROLN]],vlookup_table[],2,FALSE)</f>
        <v>0</v>
      </c>
      <c r="O3931">
        <f>VLOOKUP(Table58[[#This Row],[CONTROLN]],vlookup_table[],4,FALSE)</f>
        <v>4701</v>
      </c>
      <c r="P3931" t="str">
        <f>VLOOKUP(Table58[[#This Row],[CONTROLN]],vlookup_table[],5,FALSE)</f>
        <v>S1</v>
      </c>
      <c r="Q3931">
        <f>VLOOKUP(Table58[[#This Row],[CONTROLN]],vlookup_table[],7,FALSE)</f>
        <v>25</v>
      </c>
      <c r="R3931">
        <f t="shared" si="183"/>
        <v>50</v>
      </c>
      <c r="S393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31" t="str">
        <f>IF(Table58[[#This Row],[GENDER]]="M","Hombre","Mujer")</f>
        <v>Mujer</v>
      </c>
      <c r="U3931" t="str">
        <f>_xlfn.CONCAT(Table58[[#This Row],[STATE]]," ", Table58[[#This Row],[DOMAIN]])</f>
        <v>CA S1</v>
      </c>
      <c r="V3931" s="2">
        <f t="shared" ca="1" si="184"/>
        <v>45915</v>
      </c>
      <c r="W3931" s="3">
        <f t="shared" ca="1" si="185"/>
        <v>45915.408431249998</v>
      </c>
      <c r="X3931">
        <f>ROUND(Table58[[#This Row],[AVGGIFT]],1)</f>
        <v>16.5</v>
      </c>
    </row>
    <row r="3932" spans="1:24" x14ac:dyDescent="0.35">
      <c r="A3932">
        <v>160570</v>
      </c>
      <c r="B3932" t="s">
        <v>41</v>
      </c>
      <c r="C3932" t="s">
        <v>14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  <c r="N3932">
        <f>VLOOKUP(Table58[[#This Row],[CONTROLN]],vlookup_table[],2,FALSE)</f>
        <v>0</v>
      </c>
      <c r="O3932">
        <f>VLOOKUP(Table58[[#This Row],[CONTROLN]],vlookup_table[],4,FALSE)</f>
        <v>2401</v>
      </c>
      <c r="P3932" t="str">
        <f>VLOOKUP(Table58[[#This Row],[CONTROLN]],vlookup_table[],5,FALSE)</f>
        <v>T1</v>
      </c>
      <c r="Q3932">
        <f>VLOOKUP(Table58[[#This Row],[CONTROLN]],vlookup_table[],7,FALSE)</f>
        <v>15</v>
      </c>
      <c r="R3932">
        <f t="shared" si="183"/>
        <v>73</v>
      </c>
      <c r="S393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32" t="str">
        <f>IF(Table58[[#This Row],[GENDER]]="M","Hombre","Mujer")</f>
        <v>Hombre</v>
      </c>
      <c r="U3932" t="str">
        <f>_xlfn.CONCAT(Table58[[#This Row],[STATE]]," ", Table58[[#This Row],[DOMAIN]])</f>
        <v>WA T1</v>
      </c>
      <c r="V3932" s="2">
        <f t="shared" ca="1" si="184"/>
        <v>45915</v>
      </c>
      <c r="W3932" s="3">
        <f t="shared" ca="1" si="185"/>
        <v>45915.408431249998</v>
      </c>
      <c r="X3932">
        <f>ROUND(Table58[[#This Row],[AVGGIFT]],1)</f>
        <v>15.3</v>
      </c>
    </row>
    <row r="3933" spans="1:24" x14ac:dyDescent="0.35">
      <c r="A3933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  <c r="N3933">
        <f>VLOOKUP(Table58[[#This Row],[CONTROLN]],vlookup_table[],2,FALSE)</f>
        <v>1</v>
      </c>
      <c r="O3933">
        <f>VLOOKUP(Table58[[#This Row],[CONTROLN]],vlookup_table[],4,FALSE)</f>
        <v>2501</v>
      </c>
      <c r="P3933" t="str">
        <f>VLOOKUP(Table58[[#This Row],[CONTROLN]],vlookup_table[],5,FALSE)</f>
        <v>S2</v>
      </c>
      <c r="Q3933">
        <f>VLOOKUP(Table58[[#This Row],[CONTROLN]],vlookup_table[],7,FALSE)</f>
        <v>4</v>
      </c>
      <c r="R3933">
        <f t="shared" si="183"/>
        <v>72</v>
      </c>
      <c r="S393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33" t="str">
        <f>IF(Table58[[#This Row],[GENDER]]="M","Hombre","Mujer")</f>
        <v>Hombre</v>
      </c>
      <c r="U3933" t="str">
        <f>_xlfn.CONCAT(Table58[[#This Row],[STATE]]," ", Table58[[#This Row],[DOMAIN]])</f>
        <v>CA S2</v>
      </c>
      <c r="V3933" s="2">
        <f t="shared" ca="1" si="184"/>
        <v>45915</v>
      </c>
      <c r="W3933" s="3">
        <f t="shared" ca="1" si="185"/>
        <v>45915.408431249998</v>
      </c>
      <c r="X3933">
        <f>ROUND(Table58[[#This Row],[AVGGIFT]],1)</f>
        <v>4.5</v>
      </c>
    </row>
    <row r="3934" spans="1:24" x14ac:dyDescent="0.35">
      <c r="A3934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  <c r="N3934">
        <f>VLOOKUP(Table58[[#This Row],[CONTROLN]],vlookup_table[],2,FALSE)</f>
        <v>1</v>
      </c>
      <c r="O3934">
        <f>VLOOKUP(Table58[[#This Row],[CONTROLN]],vlookup_table[],4,FALSE)</f>
        <v>5101</v>
      </c>
      <c r="P3934" t="str">
        <f>VLOOKUP(Table58[[#This Row],[CONTROLN]],vlookup_table[],5,FALSE)</f>
        <v>T2</v>
      </c>
      <c r="Q3934">
        <f>VLOOKUP(Table58[[#This Row],[CONTROLN]],vlookup_table[],7,FALSE)</f>
        <v>20</v>
      </c>
      <c r="R3934">
        <f t="shared" si="183"/>
        <v>46</v>
      </c>
      <c r="S393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34" t="str">
        <f>IF(Table58[[#This Row],[GENDER]]="M","Hombre","Mujer")</f>
        <v>Hombre</v>
      </c>
      <c r="U3934" t="str">
        <f>_xlfn.CONCAT(Table58[[#This Row],[STATE]]," ", Table58[[#This Row],[DOMAIN]])</f>
        <v>TN T2</v>
      </c>
      <c r="V3934" s="2">
        <f t="shared" ca="1" si="184"/>
        <v>45915</v>
      </c>
      <c r="W3934" s="3">
        <f t="shared" ca="1" si="185"/>
        <v>45915.408431249998</v>
      </c>
      <c r="X3934">
        <f>ROUND(Table58[[#This Row],[AVGGIFT]],1)</f>
        <v>10.8</v>
      </c>
    </row>
    <row r="3935" spans="1:24" x14ac:dyDescent="0.35">
      <c r="A3935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  <c r="N3935">
        <f>VLOOKUP(Table58[[#This Row],[CONTROLN]],vlookup_table[],2,FALSE)</f>
        <v>0</v>
      </c>
      <c r="O3935">
        <f>VLOOKUP(Table58[[#This Row],[CONTROLN]],vlookup_table[],4,FALSE)</f>
        <v>5401</v>
      </c>
      <c r="P3935" t="str">
        <f>VLOOKUP(Table58[[#This Row],[CONTROLN]],vlookup_table[],5,FALSE)</f>
        <v>S1</v>
      </c>
      <c r="Q3935">
        <f>VLOOKUP(Table58[[#This Row],[CONTROLN]],vlookup_table[],7,FALSE)</f>
        <v>13</v>
      </c>
      <c r="R3935">
        <f t="shared" si="183"/>
        <v>43</v>
      </c>
      <c r="S393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35" t="str">
        <f>IF(Table58[[#This Row],[GENDER]]="M","Hombre","Mujer")</f>
        <v>Mujer</v>
      </c>
      <c r="U3935" t="str">
        <f>_xlfn.CONCAT(Table58[[#This Row],[STATE]]," ", Table58[[#This Row],[DOMAIN]])</f>
        <v>NC S1</v>
      </c>
      <c r="V3935" s="2">
        <f t="shared" ca="1" si="184"/>
        <v>45915</v>
      </c>
      <c r="W3935" s="3">
        <f t="shared" ca="1" si="185"/>
        <v>45915.408431249998</v>
      </c>
      <c r="X3935">
        <f>ROUND(Table58[[#This Row],[AVGGIFT]],1)</f>
        <v>9.8000000000000007</v>
      </c>
    </row>
    <row r="3936" spans="1:24" x14ac:dyDescent="0.35">
      <c r="A3936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  <c r="N3936">
        <f>VLOOKUP(Table58[[#This Row],[CONTROLN]],vlookup_table[],2,FALSE)</f>
        <v>0</v>
      </c>
      <c r="O3936">
        <f>VLOOKUP(Table58[[#This Row],[CONTROLN]],vlookup_table[],4,FALSE)</f>
        <v>0</v>
      </c>
      <c r="P3936" t="str">
        <f>VLOOKUP(Table58[[#This Row],[CONTROLN]],vlookup_table[],5,FALSE)</f>
        <v>T2</v>
      </c>
      <c r="Q3936">
        <f>VLOOKUP(Table58[[#This Row],[CONTROLN]],vlookup_table[],7,FALSE)</f>
        <v>5</v>
      </c>
      <c r="R3936" t="str">
        <f t="shared" si="183"/>
        <v/>
      </c>
      <c r="S393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36" t="str">
        <f>IF(Table58[[#This Row],[GENDER]]="M","Hombre","Mujer")</f>
        <v>Mujer</v>
      </c>
      <c r="U3936" t="str">
        <f>_xlfn.CONCAT(Table58[[#This Row],[STATE]]," ", Table58[[#This Row],[DOMAIN]])</f>
        <v>MO T2</v>
      </c>
      <c r="V3936" s="2">
        <f t="shared" ca="1" si="184"/>
        <v>45915</v>
      </c>
      <c r="W3936" s="3">
        <f t="shared" ca="1" si="185"/>
        <v>45915.408431249998</v>
      </c>
      <c r="X3936">
        <f>ROUND(Table58[[#This Row],[AVGGIFT]],1)</f>
        <v>2.2999999999999998</v>
      </c>
    </row>
    <row r="3937" spans="1:24" x14ac:dyDescent="0.35">
      <c r="A3937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  <c r="N3937">
        <f>VLOOKUP(Table58[[#This Row],[CONTROLN]],vlookup_table[],2,FALSE)</f>
        <v>0</v>
      </c>
      <c r="O3937">
        <f>VLOOKUP(Table58[[#This Row],[CONTROLN]],vlookup_table[],4,FALSE)</f>
        <v>4906</v>
      </c>
      <c r="P3937" t="str">
        <f>VLOOKUP(Table58[[#This Row],[CONTROLN]],vlookup_table[],5,FALSE)</f>
        <v>T1</v>
      </c>
      <c r="Q3937">
        <f>VLOOKUP(Table58[[#This Row],[CONTROLN]],vlookup_table[],7,FALSE)</f>
        <v>16</v>
      </c>
      <c r="R3937">
        <f t="shared" si="183"/>
        <v>48</v>
      </c>
      <c r="S393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37" t="str">
        <f>IF(Table58[[#This Row],[GENDER]]="M","Hombre","Mujer")</f>
        <v>Hombre</v>
      </c>
      <c r="U3937" t="str">
        <f>_xlfn.CONCAT(Table58[[#This Row],[STATE]]," ", Table58[[#This Row],[DOMAIN]])</f>
        <v>FL T1</v>
      </c>
      <c r="V3937" s="2">
        <f t="shared" ca="1" si="184"/>
        <v>45915</v>
      </c>
      <c r="W3937" s="3">
        <f t="shared" ca="1" si="185"/>
        <v>45915.408431249998</v>
      </c>
      <c r="X3937">
        <f>ROUND(Table58[[#This Row],[AVGGIFT]],1)</f>
        <v>10.7</v>
      </c>
    </row>
    <row r="3938" spans="1:24" x14ac:dyDescent="0.35">
      <c r="A3938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  <c r="N3938">
        <f>VLOOKUP(Table58[[#This Row],[CONTROLN]],vlookup_table[],2,FALSE)</f>
        <v>28028</v>
      </c>
      <c r="O3938">
        <f>VLOOKUP(Table58[[#This Row],[CONTROLN]],vlookup_table[],4,FALSE)</f>
        <v>1309</v>
      </c>
      <c r="P3938" t="str">
        <f>VLOOKUP(Table58[[#This Row],[CONTROLN]],vlookup_table[],5,FALSE)</f>
        <v>T2</v>
      </c>
      <c r="Q3938">
        <f>VLOOKUP(Table58[[#This Row],[CONTROLN]],vlookup_table[],7,FALSE)</f>
        <v>8</v>
      </c>
      <c r="R3938">
        <f t="shared" si="183"/>
        <v>83</v>
      </c>
      <c r="S393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38" t="str">
        <f>IF(Table58[[#This Row],[GENDER]]="M","Hombre","Mujer")</f>
        <v>Mujer</v>
      </c>
      <c r="U3938" t="str">
        <f>_xlfn.CONCAT(Table58[[#This Row],[STATE]]," ", Table58[[#This Row],[DOMAIN]])</f>
        <v>IL T2</v>
      </c>
      <c r="V3938" s="2">
        <f t="shared" ca="1" si="184"/>
        <v>45915</v>
      </c>
      <c r="W3938" s="3">
        <f t="shared" ca="1" si="185"/>
        <v>45915.408431249998</v>
      </c>
      <c r="X3938">
        <f>ROUND(Table58[[#This Row],[AVGGIFT]],1)</f>
        <v>8.1999999999999993</v>
      </c>
    </row>
    <row r="3939" spans="1:24" x14ac:dyDescent="0.35">
      <c r="A3939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  <c r="N3939">
        <f>VLOOKUP(Table58[[#This Row],[CONTROLN]],vlookup_table[],2,FALSE)</f>
        <v>0</v>
      </c>
      <c r="O3939">
        <f>VLOOKUP(Table58[[#This Row],[CONTROLN]],vlookup_table[],4,FALSE)</f>
        <v>5502</v>
      </c>
      <c r="P3939" t="str">
        <f>VLOOKUP(Table58[[#This Row],[CONTROLN]],vlookup_table[],5,FALSE)</f>
        <v>C2</v>
      </c>
      <c r="Q3939">
        <f>VLOOKUP(Table58[[#This Row],[CONTROLN]],vlookup_table[],7,FALSE)</f>
        <v>25</v>
      </c>
      <c r="R3939">
        <f t="shared" si="183"/>
        <v>42</v>
      </c>
      <c r="S393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39" t="str">
        <f>IF(Table58[[#This Row],[GENDER]]="M","Hombre","Mujer")</f>
        <v>Mujer</v>
      </c>
      <c r="U3939" t="str">
        <f>_xlfn.CONCAT(Table58[[#This Row],[STATE]]," ", Table58[[#This Row],[DOMAIN]])</f>
        <v>FL C2</v>
      </c>
      <c r="V3939" s="2">
        <f t="shared" ca="1" si="184"/>
        <v>45915</v>
      </c>
      <c r="W3939" s="3">
        <f t="shared" ca="1" si="185"/>
        <v>45915.408431249998</v>
      </c>
      <c r="X3939">
        <f>ROUND(Table58[[#This Row],[AVGGIFT]],1)</f>
        <v>15.2</v>
      </c>
    </row>
    <row r="3940" spans="1:24" x14ac:dyDescent="0.35">
      <c r="A3940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  <c r="N3940">
        <f>VLOOKUP(Table58[[#This Row],[CONTROLN]],vlookup_table[],2,FALSE)</f>
        <v>0</v>
      </c>
      <c r="O3940">
        <f>VLOOKUP(Table58[[#This Row],[CONTROLN]],vlookup_table[],4,FALSE)</f>
        <v>3001</v>
      </c>
      <c r="P3940" t="str">
        <f>VLOOKUP(Table58[[#This Row],[CONTROLN]],vlookup_table[],5,FALSE)</f>
        <v>T2</v>
      </c>
      <c r="Q3940">
        <f>VLOOKUP(Table58[[#This Row],[CONTROLN]],vlookup_table[],7,FALSE)</f>
        <v>5</v>
      </c>
      <c r="R3940">
        <f t="shared" si="183"/>
        <v>67</v>
      </c>
      <c r="S394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40" t="str">
        <f>IF(Table58[[#This Row],[GENDER]]="M","Hombre","Mujer")</f>
        <v>Hombre</v>
      </c>
      <c r="U3940" t="str">
        <f>_xlfn.CONCAT(Table58[[#This Row],[STATE]]," ", Table58[[#This Row],[DOMAIN]])</f>
        <v>NV T2</v>
      </c>
      <c r="V3940" s="2">
        <f t="shared" ca="1" si="184"/>
        <v>45915</v>
      </c>
      <c r="W3940" s="3">
        <f t="shared" ca="1" si="185"/>
        <v>45915.408431249998</v>
      </c>
      <c r="X3940">
        <f>ROUND(Table58[[#This Row],[AVGGIFT]],1)</f>
        <v>5</v>
      </c>
    </row>
    <row r="3941" spans="1:24" x14ac:dyDescent="0.35">
      <c r="A394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  <c r="N3941">
        <f>VLOOKUP(Table58[[#This Row],[CONTROLN]],vlookup_table[],2,FALSE)</f>
        <v>2</v>
      </c>
      <c r="O3941">
        <f>VLOOKUP(Table58[[#This Row],[CONTROLN]],vlookup_table[],4,FALSE)</f>
        <v>3011</v>
      </c>
      <c r="P3941" t="str">
        <f>VLOOKUP(Table58[[#This Row],[CONTROLN]],vlookup_table[],5,FALSE)</f>
        <v>C1</v>
      </c>
      <c r="Q3941">
        <f>VLOOKUP(Table58[[#This Row],[CONTROLN]],vlookup_table[],7,FALSE)</f>
        <v>12</v>
      </c>
      <c r="R3941">
        <f t="shared" si="183"/>
        <v>66</v>
      </c>
      <c r="S394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41" t="str">
        <f>IF(Table58[[#This Row],[GENDER]]="M","Hombre","Mujer")</f>
        <v>Mujer</v>
      </c>
      <c r="U3941" t="str">
        <f>_xlfn.CONCAT(Table58[[#This Row],[STATE]]," ", Table58[[#This Row],[DOMAIN]])</f>
        <v>WA C1</v>
      </c>
      <c r="V3941" s="2">
        <f t="shared" ca="1" si="184"/>
        <v>45915</v>
      </c>
      <c r="W3941" s="3">
        <f t="shared" ca="1" si="185"/>
        <v>45915.408431249998</v>
      </c>
      <c r="X3941">
        <f>ROUND(Table58[[#This Row],[AVGGIFT]],1)</f>
        <v>9.9</v>
      </c>
    </row>
    <row r="3942" spans="1:24" x14ac:dyDescent="0.35">
      <c r="A3942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  <c r="N3942">
        <f>VLOOKUP(Table58[[#This Row],[CONTROLN]],vlookup_table[],2,FALSE)</f>
        <v>1</v>
      </c>
      <c r="O3942">
        <f>VLOOKUP(Table58[[#This Row],[CONTROLN]],vlookup_table[],4,FALSE)</f>
        <v>0</v>
      </c>
      <c r="P3942" t="str">
        <f>VLOOKUP(Table58[[#This Row],[CONTROLN]],vlookup_table[],5,FALSE)</f>
        <v>C1</v>
      </c>
      <c r="Q3942">
        <f>VLOOKUP(Table58[[#This Row],[CONTROLN]],vlookup_table[],7,FALSE)</f>
        <v>23</v>
      </c>
      <c r="R3942" t="str">
        <f t="shared" si="183"/>
        <v/>
      </c>
      <c r="S394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42" t="str">
        <f>IF(Table58[[#This Row],[GENDER]]="M","Hombre","Mujer")</f>
        <v>Hombre</v>
      </c>
      <c r="U3942" t="str">
        <f>_xlfn.CONCAT(Table58[[#This Row],[STATE]]," ", Table58[[#This Row],[DOMAIN]])</f>
        <v>CA C1</v>
      </c>
      <c r="V3942" s="2">
        <f t="shared" ca="1" si="184"/>
        <v>45915</v>
      </c>
      <c r="W3942" s="3">
        <f t="shared" ca="1" si="185"/>
        <v>45915.408431249998</v>
      </c>
      <c r="X3942">
        <f>ROUND(Table58[[#This Row],[AVGGIFT]],1)</f>
        <v>23</v>
      </c>
    </row>
    <row r="3943" spans="1:24" x14ac:dyDescent="0.35">
      <c r="A3943">
        <v>181869</v>
      </c>
      <c r="B3943" t="s">
        <v>41</v>
      </c>
      <c r="C3943" t="s">
        <v>14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  <c r="N3943">
        <f>VLOOKUP(Table58[[#This Row],[CONTROLN]],vlookup_table[],2,FALSE)</f>
        <v>1</v>
      </c>
      <c r="O3943">
        <f>VLOOKUP(Table58[[#This Row],[CONTROLN]],vlookup_table[],4,FALSE)</f>
        <v>2201</v>
      </c>
      <c r="P3943" t="str">
        <f>VLOOKUP(Table58[[#This Row],[CONTROLN]],vlookup_table[],5,FALSE)</f>
        <v>T2</v>
      </c>
      <c r="Q3943">
        <f>VLOOKUP(Table58[[#This Row],[CONTROLN]],vlookup_table[],7,FALSE)</f>
        <v>10</v>
      </c>
      <c r="R3943">
        <f t="shared" si="183"/>
        <v>75</v>
      </c>
      <c r="S394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43" t="str">
        <f>IF(Table58[[#This Row],[GENDER]]="M","Hombre","Mujer")</f>
        <v>Hombre</v>
      </c>
      <c r="U3943" t="str">
        <f>_xlfn.CONCAT(Table58[[#This Row],[STATE]]," ", Table58[[#This Row],[DOMAIN]])</f>
        <v>WA T2</v>
      </c>
      <c r="V3943" s="2">
        <f t="shared" ca="1" si="184"/>
        <v>45915</v>
      </c>
      <c r="W3943" s="3">
        <f t="shared" ca="1" si="185"/>
        <v>45915.408431249998</v>
      </c>
      <c r="X3943">
        <f>ROUND(Table58[[#This Row],[AVGGIFT]],1)</f>
        <v>7</v>
      </c>
    </row>
    <row r="3944" spans="1:24" x14ac:dyDescent="0.35">
      <c r="A3944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  <c r="N3944">
        <f>VLOOKUP(Table58[[#This Row],[CONTROLN]],vlookup_table[],2,FALSE)</f>
        <v>0</v>
      </c>
      <c r="O3944">
        <f>VLOOKUP(Table58[[#This Row],[CONTROLN]],vlookup_table[],4,FALSE)</f>
        <v>2402</v>
      </c>
      <c r="P3944" t="str">
        <f>VLOOKUP(Table58[[#This Row],[CONTROLN]],vlookup_table[],5,FALSE)</f>
        <v>S1</v>
      </c>
      <c r="Q3944">
        <f>VLOOKUP(Table58[[#This Row],[CONTROLN]],vlookup_table[],7,FALSE)</f>
        <v>15</v>
      </c>
      <c r="R3944">
        <f t="shared" si="183"/>
        <v>73</v>
      </c>
      <c r="S394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44" t="str">
        <f>IF(Table58[[#This Row],[GENDER]]="M","Hombre","Mujer")</f>
        <v>Hombre</v>
      </c>
      <c r="U3944" t="str">
        <f>_xlfn.CONCAT(Table58[[#This Row],[STATE]]," ", Table58[[#This Row],[DOMAIN]])</f>
        <v>MS S1</v>
      </c>
      <c r="V3944" s="2">
        <f t="shared" ca="1" si="184"/>
        <v>45915</v>
      </c>
      <c r="W3944" s="3">
        <f t="shared" ca="1" si="185"/>
        <v>45915.408431249998</v>
      </c>
      <c r="X3944">
        <f>ROUND(Table58[[#This Row],[AVGGIFT]],1)</f>
        <v>9.8000000000000007</v>
      </c>
    </row>
    <row r="3945" spans="1:24" x14ac:dyDescent="0.35">
      <c r="A3945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  <c r="N3945">
        <f>VLOOKUP(Table58[[#This Row],[CONTROLN]],vlookup_table[],2,FALSE)</f>
        <v>1</v>
      </c>
      <c r="O3945">
        <f>VLOOKUP(Table58[[#This Row],[CONTROLN]],vlookup_table[],4,FALSE)</f>
        <v>0</v>
      </c>
      <c r="P3945" t="str">
        <f>VLOOKUP(Table58[[#This Row],[CONTROLN]],vlookup_table[],5,FALSE)</f>
        <v/>
      </c>
      <c r="Q3945">
        <f>VLOOKUP(Table58[[#This Row],[CONTROLN]],vlookup_table[],7,FALSE)</f>
        <v>7</v>
      </c>
      <c r="R3945" t="str">
        <f t="shared" si="183"/>
        <v/>
      </c>
      <c r="S3945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3945" t="str">
        <f>IF(Table58[[#This Row],[GENDER]]="M","Hombre","Mujer")</f>
        <v>Hombre</v>
      </c>
      <c r="U3945" t="str">
        <f>_xlfn.CONCAT(Table58[[#This Row],[STATE]]," ", Table58[[#This Row],[DOMAIN]])</f>
        <v xml:space="preserve">IL </v>
      </c>
      <c r="V3945" s="2">
        <f t="shared" ca="1" si="184"/>
        <v>45915</v>
      </c>
      <c r="W3945" s="3">
        <f t="shared" ca="1" si="185"/>
        <v>45915.408431249998</v>
      </c>
      <c r="X3945">
        <f>ROUND(Table58[[#This Row],[AVGGIFT]],1)</f>
        <v>4.7</v>
      </c>
    </row>
    <row r="3946" spans="1:24" x14ac:dyDescent="0.35">
      <c r="A3946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  <c r="N3946">
        <f>VLOOKUP(Table58[[#This Row],[CONTROLN]],vlookup_table[],2,FALSE)</f>
        <v>1002</v>
      </c>
      <c r="O3946">
        <f>VLOOKUP(Table58[[#This Row],[CONTROLN]],vlookup_table[],4,FALSE)</f>
        <v>1702</v>
      </c>
      <c r="P3946" t="str">
        <f>VLOOKUP(Table58[[#This Row],[CONTROLN]],vlookup_table[],5,FALSE)</f>
        <v>U1</v>
      </c>
      <c r="Q3946">
        <f>VLOOKUP(Table58[[#This Row],[CONTROLN]],vlookup_table[],7,FALSE)</f>
        <v>10</v>
      </c>
      <c r="R3946">
        <f t="shared" si="183"/>
        <v>80</v>
      </c>
      <c r="S394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46" t="str">
        <f>IF(Table58[[#This Row],[GENDER]]="M","Hombre","Mujer")</f>
        <v>Hombre</v>
      </c>
      <c r="U3946" t="str">
        <f>_xlfn.CONCAT(Table58[[#This Row],[STATE]]," ", Table58[[#This Row],[DOMAIN]])</f>
        <v>TX U1</v>
      </c>
      <c r="V3946" s="2">
        <f t="shared" ca="1" si="184"/>
        <v>45915</v>
      </c>
      <c r="W3946" s="3">
        <f t="shared" ca="1" si="185"/>
        <v>45915.408431249998</v>
      </c>
      <c r="X3946">
        <f>ROUND(Table58[[#This Row],[AVGGIFT]],1)</f>
        <v>4.3</v>
      </c>
    </row>
    <row r="3947" spans="1:24" x14ac:dyDescent="0.35">
      <c r="A3947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  <c r="N3947">
        <f>VLOOKUP(Table58[[#This Row],[CONTROLN]],vlookup_table[],2,FALSE)</f>
        <v>2</v>
      </c>
      <c r="O3947">
        <f>VLOOKUP(Table58[[#This Row],[CONTROLN]],vlookup_table[],4,FALSE)</f>
        <v>2305</v>
      </c>
      <c r="P3947" t="str">
        <f>VLOOKUP(Table58[[#This Row],[CONTROLN]],vlookup_table[],5,FALSE)</f>
        <v>T2</v>
      </c>
      <c r="Q3947">
        <f>VLOOKUP(Table58[[#This Row],[CONTROLN]],vlookup_table[],7,FALSE)</f>
        <v>5</v>
      </c>
      <c r="R3947">
        <f t="shared" si="183"/>
        <v>74</v>
      </c>
      <c r="S394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47" t="str">
        <f>IF(Table58[[#This Row],[GENDER]]="M","Hombre","Mujer")</f>
        <v>Hombre</v>
      </c>
      <c r="U3947" t="str">
        <f>_xlfn.CONCAT(Table58[[#This Row],[STATE]]," ", Table58[[#This Row],[DOMAIN]])</f>
        <v>OR T2</v>
      </c>
      <c r="V3947" s="2">
        <f t="shared" ca="1" si="184"/>
        <v>45915</v>
      </c>
      <c r="W3947" s="3">
        <f t="shared" ca="1" si="185"/>
        <v>45915.408431249998</v>
      </c>
      <c r="X3947">
        <f>ROUND(Table58[[#This Row],[AVGGIFT]],1)</f>
        <v>4.5</v>
      </c>
    </row>
    <row r="3948" spans="1:24" x14ac:dyDescent="0.35">
      <c r="A3948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  <c r="N3948">
        <f>VLOOKUP(Table58[[#This Row],[CONTROLN]],vlookup_table[],2,FALSE)</f>
        <v>4</v>
      </c>
      <c r="O3948">
        <f>VLOOKUP(Table58[[#This Row],[CONTROLN]],vlookup_table[],4,FALSE)</f>
        <v>0</v>
      </c>
      <c r="P3948" t="str">
        <f>VLOOKUP(Table58[[#This Row],[CONTROLN]],vlookup_table[],5,FALSE)</f>
        <v>U2</v>
      </c>
      <c r="Q3948">
        <f>VLOOKUP(Table58[[#This Row],[CONTROLN]],vlookup_table[],7,FALSE)</f>
        <v>25</v>
      </c>
      <c r="R3948" t="str">
        <f t="shared" si="183"/>
        <v/>
      </c>
      <c r="S394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48" t="str">
        <f>IF(Table58[[#This Row],[GENDER]]="M","Hombre","Mujer")</f>
        <v>Hombre</v>
      </c>
      <c r="U3948" t="str">
        <f>_xlfn.CONCAT(Table58[[#This Row],[STATE]]," ", Table58[[#This Row],[DOMAIN]])</f>
        <v>CA U2</v>
      </c>
      <c r="V3948" s="2">
        <f t="shared" ca="1" si="184"/>
        <v>45915</v>
      </c>
      <c r="W3948" s="3">
        <f t="shared" ca="1" si="185"/>
        <v>45915.408431249998</v>
      </c>
      <c r="X3948">
        <f>ROUND(Table58[[#This Row],[AVGGIFT]],1)</f>
        <v>25</v>
      </c>
    </row>
    <row r="3949" spans="1:24" x14ac:dyDescent="0.35">
      <c r="A3949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  <c r="N3949">
        <f>VLOOKUP(Table58[[#This Row],[CONTROLN]],vlookup_table[],2,FALSE)</f>
        <v>1</v>
      </c>
      <c r="O3949">
        <f>VLOOKUP(Table58[[#This Row],[CONTROLN]],vlookup_table[],4,FALSE)</f>
        <v>4611</v>
      </c>
      <c r="P3949" t="str">
        <f>VLOOKUP(Table58[[#This Row],[CONTROLN]],vlookup_table[],5,FALSE)</f>
        <v>R1</v>
      </c>
      <c r="Q3949">
        <f>VLOOKUP(Table58[[#This Row],[CONTROLN]],vlookup_table[],7,FALSE)</f>
        <v>5</v>
      </c>
      <c r="R3949">
        <f t="shared" si="183"/>
        <v>50</v>
      </c>
      <c r="S394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49" t="str">
        <f>IF(Table58[[#This Row],[GENDER]]="M","Hombre","Mujer")</f>
        <v>Hombre</v>
      </c>
      <c r="U3949" t="str">
        <f>_xlfn.CONCAT(Table58[[#This Row],[STATE]]," ", Table58[[#This Row],[DOMAIN]])</f>
        <v>KY R1</v>
      </c>
      <c r="V3949" s="2">
        <f t="shared" ca="1" si="184"/>
        <v>45915</v>
      </c>
      <c r="W3949" s="3">
        <f t="shared" ca="1" si="185"/>
        <v>45915.408431249998</v>
      </c>
      <c r="X3949">
        <f>ROUND(Table58[[#This Row],[AVGGIFT]],1)</f>
        <v>4.9000000000000004</v>
      </c>
    </row>
    <row r="3950" spans="1:24" x14ac:dyDescent="0.35">
      <c r="A3950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  <c r="N3950">
        <f>VLOOKUP(Table58[[#This Row],[CONTROLN]],vlookup_table[],2,FALSE)</f>
        <v>1</v>
      </c>
      <c r="O3950">
        <f>VLOOKUP(Table58[[#This Row],[CONTROLN]],vlookup_table[],4,FALSE)</f>
        <v>1701</v>
      </c>
      <c r="P3950" t="str">
        <f>VLOOKUP(Table58[[#This Row],[CONTROLN]],vlookup_table[],5,FALSE)</f>
        <v>T1</v>
      </c>
      <c r="Q3950">
        <f>VLOOKUP(Table58[[#This Row],[CONTROLN]],vlookup_table[],7,FALSE)</f>
        <v>15</v>
      </c>
      <c r="R3950">
        <f t="shared" si="183"/>
        <v>80</v>
      </c>
      <c r="S395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50" t="str">
        <f>IF(Table58[[#This Row],[GENDER]]="M","Hombre","Mujer")</f>
        <v>Hombre</v>
      </c>
      <c r="U3950" t="str">
        <f>_xlfn.CONCAT(Table58[[#This Row],[STATE]]," ", Table58[[#This Row],[DOMAIN]])</f>
        <v>CO T1</v>
      </c>
      <c r="V3950" s="2">
        <f t="shared" ca="1" si="184"/>
        <v>45915</v>
      </c>
      <c r="W3950" s="3">
        <f t="shared" ca="1" si="185"/>
        <v>45915.408431249998</v>
      </c>
      <c r="X3950">
        <f>ROUND(Table58[[#This Row],[AVGGIFT]],1)</f>
        <v>8.3000000000000007</v>
      </c>
    </row>
    <row r="3951" spans="1:24" x14ac:dyDescent="0.35">
      <c r="A395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  <c r="N3951">
        <f>VLOOKUP(Table58[[#This Row],[CONTROLN]],vlookup_table[],2,FALSE)</f>
        <v>1</v>
      </c>
      <c r="O3951">
        <f>VLOOKUP(Table58[[#This Row],[CONTROLN]],vlookup_table[],4,FALSE)</f>
        <v>4405</v>
      </c>
      <c r="P3951" t="str">
        <f>VLOOKUP(Table58[[#This Row],[CONTROLN]],vlookup_table[],5,FALSE)</f>
        <v>S2</v>
      </c>
      <c r="Q3951">
        <f>VLOOKUP(Table58[[#This Row],[CONTROLN]],vlookup_table[],7,FALSE)</f>
        <v>11</v>
      </c>
      <c r="R3951">
        <f t="shared" si="183"/>
        <v>53</v>
      </c>
      <c r="S395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51" t="str">
        <f>IF(Table58[[#This Row],[GENDER]]="M","Hombre","Mujer")</f>
        <v>Hombre</v>
      </c>
      <c r="U3951" t="str">
        <f>_xlfn.CONCAT(Table58[[#This Row],[STATE]]," ", Table58[[#This Row],[DOMAIN]])</f>
        <v>CA S2</v>
      </c>
      <c r="V3951" s="2">
        <f t="shared" ca="1" si="184"/>
        <v>45915</v>
      </c>
      <c r="W3951" s="3">
        <f t="shared" ca="1" si="185"/>
        <v>45915.408431249998</v>
      </c>
      <c r="X3951">
        <f>ROUND(Table58[[#This Row],[AVGGIFT]],1)</f>
        <v>9.1</v>
      </c>
    </row>
    <row r="3952" spans="1:24" x14ac:dyDescent="0.35">
      <c r="A3952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  <c r="N3952">
        <f>VLOOKUP(Table58[[#This Row],[CONTROLN]],vlookup_table[],2,FALSE)</f>
        <v>2</v>
      </c>
      <c r="O3952">
        <f>VLOOKUP(Table58[[#This Row],[CONTROLN]],vlookup_table[],4,FALSE)</f>
        <v>4805</v>
      </c>
      <c r="P3952" t="str">
        <f>VLOOKUP(Table58[[#This Row],[CONTROLN]],vlookup_table[],5,FALSE)</f>
        <v>R2</v>
      </c>
      <c r="Q3952">
        <f>VLOOKUP(Table58[[#This Row],[CONTROLN]],vlookup_table[],7,FALSE)</f>
        <v>5</v>
      </c>
      <c r="R3952">
        <f t="shared" si="183"/>
        <v>49</v>
      </c>
      <c r="S395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52" t="str">
        <f>IF(Table58[[#This Row],[GENDER]]="M","Hombre","Mujer")</f>
        <v>Mujer</v>
      </c>
      <c r="U3952" t="str">
        <f>_xlfn.CONCAT(Table58[[#This Row],[STATE]]," ", Table58[[#This Row],[DOMAIN]])</f>
        <v>SC R2</v>
      </c>
      <c r="V3952" s="2">
        <f t="shared" ca="1" si="184"/>
        <v>45915</v>
      </c>
      <c r="W3952" s="3">
        <f t="shared" ca="1" si="185"/>
        <v>45915.408431249998</v>
      </c>
      <c r="X3952">
        <f>ROUND(Table58[[#This Row],[AVGGIFT]],1)</f>
        <v>5.8</v>
      </c>
    </row>
    <row r="3953" spans="1:24" x14ac:dyDescent="0.35">
      <c r="A3953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  <c r="N3953">
        <f>VLOOKUP(Table58[[#This Row],[CONTROLN]],vlookup_table[],2,FALSE)</f>
        <v>0</v>
      </c>
      <c r="O3953">
        <f>VLOOKUP(Table58[[#This Row],[CONTROLN]],vlookup_table[],4,FALSE)</f>
        <v>3910</v>
      </c>
      <c r="P3953" t="str">
        <f>VLOOKUP(Table58[[#This Row],[CONTROLN]],vlookup_table[],5,FALSE)</f>
        <v>S2</v>
      </c>
      <c r="Q3953">
        <f>VLOOKUP(Table58[[#This Row],[CONTROLN]],vlookup_table[],7,FALSE)</f>
        <v>4</v>
      </c>
      <c r="R3953">
        <f t="shared" si="183"/>
        <v>57</v>
      </c>
      <c r="S395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53" t="str">
        <f>IF(Table58[[#This Row],[GENDER]]="M","Hombre","Mujer")</f>
        <v>Mujer</v>
      </c>
      <c r="U3953" t="str">
        <f>_xlfn.CONCAT(Table58[[#This Row],[STATE]]," ", Table58[[#This Row],[DOMAIN]])</f>
        <v>IN S2</v>
      </c>
      <c r="V3953" s="2">
        <f t="shared" ca="1" si="184"/>
        <v>45915</v>
      </c>
      <c r="W3953" s="3">
        <f t="shared" ca="1" si="185"/>
        <v>45915.408431249998</v>
      </c>
      <c r="X3953">
        <f>ROUND(Table58[[#This Row],[AVGGIFT]],1)</f>
        <v>4.5</v>
      </c>
    </row>
    <row r="3954" spans="1:24" x14ac:dyDescent="0.35">
      <c r="A3954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  <c r="N3954">
        <f>VLOOKUP(Table58[[#This Row],[CONTROLN]],vlookup_table[],2,FALSE)</f>
        <v>0</v>
      </c>
      <c r="O3954">
        <f>VLOOKUP(Table58[[#This Row],[CONTROLN]],vlookup_table[],4,FALSE)</f>
        <v>0</v>
      </c>
      <c r="P3954" t="str">
        <f>VLOOKUP(Table58[[#This Row],[CONTROLN]],vlookup_table[],5,FALSE)</f>
        <v>R3</v>
      </c>
      <c r="Q3954">
        <f>VLOOKUP(Table58[[#This Row],[CONTROLN]],vlookup_table[],7,FALSE)</f>
        <v>15</v>
      </c>
      <c r="R3954" t="str">
        <f t="shared" si="183"/>
        <v/>
      </c>
      <c r="S395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54" t="str">
        <f>IF(Table58[[#This Row],[GENDER]]="M","Hombre","Mujer")</f>
        <v>Mujer</v>
      </c>
      <c r="U3954" t="str">
        <f>_xlfn.CONCAT(Table58[[#This Row],[STATE]]," ", Table58[[#This Row],[DOMAIN]])</f>
        <v>NM R3</v>
      </c>
      <c r="V3954" s="2">
        <f t="shared" ca="1" si="184"/>
        <v>45915</v>
      </c>
      <c r="W3954" s="3">
        <f t="shared" ca="1" si="185"/>
        <v>45915.408431249998</v>
      </c>
      <c r="X3954">
        <f>ROUND(Table58[[#This Row],[AVGGIFT]],1)</f>
        <v>21.3</v>
      </c>
    </row>
    <row r="3955" spans="1:24" x14ac:dyDescent="0.35">
      <c r="A3955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  <c r="N3955">
        <f>VLOOKUP(Table58[[#This Row],[CONTROLN]],vlookup_table[],2,FALSE)</f>
        <v>28</v>
      </c>
      <c r="O3955">
        <f>VLOOKUP(Table58[[#This Row],[CONTROLN]],vlookup_table[],4,FALSE)</f>
        <v>5305</v>
      </c>
      <c r="P3955" t="str">
        <f>VLOOKUP(Table58[[#This Row],[CONTROLN]],vlookup_table[],5,FALSE)</f>
        <v>T1</v>
      </c>
      <c r="Q3955">
        <f>VLOOKUP(Table58[[#This Row],[CONTROLN]],vlookup_table[],7,FALSE)</f>
        <v>25</v>
      </c>
      <c r="R3955">
        <f t="shared" si="183"/>
        <v>44</v>
      </c>
      <c r="S395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55" t="str">
        <f>IF(Table58[[#This Row],[GENDER]]="M","Hombre","Mujer")</f>
        <v>Mujer</v>
      </c>
      <c r="U3955" t="str">
        <f>_xlfn.CONCAT(Table58[[#This Row],[STATE]]," ", Table58[[#This Row],[DOMAIN]])</f>
        <v>TN T1</v>
      </c>
      <c r="V3955" s="2">
        <f t="shared" ca="1" si="184"/>
        <v>45915</v>
      </c>
      <c r="W3955" s="3">
        <f t="shared" ca="1" si="185"/>
        <v>45915.408431249998</v>
      </c>
      <c r="X3955">
        <f>ROUND(Table58[[#This Row],[AVGGIFT]],1)</f>
        <v>19</v>
      </c>
    </row>
    <row r="3956" spans="1:24" x14ac:dyDescent="0.35">
      <c r="A3956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  <c r="N3956">
        <f>VLOOKUP(Table58[[#This Row],[CONTROLN]],vlookup_table[],2,FALSE)</f>
        <v>2</v>
      </c>
      <c r="O3956">
        <f>VLOOKUP(Table58[[#This Row],[CONTROLN]],vlookup_table[],4,FALSE)</f>
        <v>1609</v>
      </c>
      <c r="P3956" t="str">
        <f>VLOOKUP(Table58[[#This Row],[CONTROLN]],vlookup_table[],5,FALSE)</f>
        <v>S1</v>
      </c>
      <c r="Q3956">
        <f>VLOOKUP(Table58[[#This Row],[CONTROLN]],vlookup_table[],7,FALSE)</f>
        <v>25</v>
      </c>
      <c r="R3956">
        <f t="shared" si="183"/>
        <v>80</v>
      </c>
      <c r="S395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56" t="str">
        <f>IF(Table58[[#This Row],[GENDER]]="M","Hombre","Mujer")</f>
        <v>Mujer</v>
      </c>
      <c r="U3956" t="str">
        <f>_xlfn.CONCAT(Table58[[#This Row],[STATE]]," ", Table58[[#This Row],[DOMAIN]])</f>
        <v>TX S1</v>
      </c>
      <c r="V3956" s="2">
        <f t="shared" ca="1" si="184"/>
        <v>45915</v>
      </c>
      <c r="W3956" s="3">
        <f t="shared" ca="1" si="185"/>
        <v>45915.408431249998</v>
      </c>
      <c r="X3956">
        <f>ROUND(Table58[[#This Row],[AVGGIFT]],1)</f>
        <v>24.4</v>
      </c>
    </row>
    <row r="3957" spans="1:24" x14ac:dyDescent="0.35">
      <c r="A3957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  <c r="N3957">
        <f>VLOOKUP(Table58[[#This Row],[CONTROLN]],vlookup_table[],2,FALSE)</f>
        <v>1</v>
      </c>
      <c r="O3957">
        <f>VLOOKUP(Table58[[#This Row],[CONTROLN]],vlookup_table[],4,FALSE)</f>
        <v>4907</v>
      </c>
      <c r="P3957" t="str">
        <f>VLOOKUP(Table58[[#This Row],[CONTROLN]],vlookup_table[],5,FALSE)</f>
        <v>S1</v>
      </c>
      <c r="Q3957">
        <f>VLOOKUP(Table58[[#This Row],[CONTROLN]],vlookup_table[],7,FALSE)</f>
        <v>21</v>
      </c>
      <c r="R3957">
        <f t="shared" si="183"/>
        <v>47</v>
      </c>
      <c r="S395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57" t="str">
        <f>IF(Table58[[#This Row],[GENDER]]="M","Hombre","Mujer")</f>
        <v>Hombre</v>
      </c>
      <c r="U3957" t="str">
        <f>_xlfn.CONCAT(Table58[[#This Row],[STATE]]," ", Table58[[#This Row],[DOMAIN]])</f>
        <v>KS S1</v>
      </c>
      <c r="V3957" s="2">
        <f t="shared" ca="1" si="184"/>
        <v>45915</v>
      </c>
      <c r="W3957" s="3">
        <f t="shared" ca="1" si="185"/>
        <v>45915.408431249998</v>
      </c>
      <c r="X3957">
        <f>ROUND(Table58[[#This Row],[AVGGIFT]],1)</f>
        <v>12.3</v>
      </c>
    </row>
    <row r="3958" spans="1:24" x14ac:dyDescent="0.35">
      <c r="A3958">
        <v>109848</v>
      </c>
      <c r="B3958" t="s">
        <v>50</v>
      </c>
      <c r="C3958" t="s">
        <v>109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  <c r="N3958">
        <f>VLOOKUP(Table58[[#This Row],[CONTROLN]],vlookup_table[],2,FALSE)</f>
        <v>0</v>
      </c>
      <c r="O3958">
        <f>VLOOKUP(Table58[[#This Row],[CONTROLN]],vlookup_table[],4,FALSE)</f>
        <v>4701</v>
      </c>
      <c r="P3958" t="str">
        <f>VLOOKUP(Table58[[#This Row],[CONTROLN]],vlookup_table[],5,FALSE)</f>
        <v>S2</v>
      </c>
      <c r="Q3958">
        <f>VLOOKUP(Table58[[#This Row],[CONTROLN]],vlookup_table[],7,FALSE)</f>
        <v>21</v>
      </c>
      <c r="R3958">
        <f t="shared" si="183"/>
        <v>50</v>
      </c>
      <c r="S395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58" t="str">
        <f>IF(Table58[[#This Row],[GENDER]]="M","Hombre","Mujer")</f>
        <v>Mujer</v>
      </c>
      <c r="U3958" t="str">
        <f>_xlfn.CONCAT(Table58[[#This Row],[STATE]]," ", Table58[[#This Row],[DOMAIN]])</f>
        <v>LA S2</v>
      </c>
      <c r="V3958" s="2">
        <f t="shared" ca="1" si="184"/>
        <v>45915</v>
      </c>
      <c r="W3958" s="3">
        <f t="shared" ca="1" si="185"/>
        <v>45915.408431249998</v>
      </c>
      <c r="X3958">
        <f>ROUND(Table58[[#This Row],[AVGGIFT]],1)</f>
        <v>12.1</v>
      </c>
    </row>
    <row r="3959" spans="1:24" x14ac:dyDescent="0.35">
      <c r="A3959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  <c r="N3959">
        <f>VLOOKUP(Table58[[#This Row],[CONTROLN]],vlookup_table[],2,FALSE)</f>
        <v>2</v>
      </c>
      <c r="O3959">
        <f>VLOOKUP(Table58[[#This Row],[CONTROLN]],vlookup_table[],4,FALSE)</f>
        <v>2801</v>
      </c>
      <c r="P3959" t="str">
        <f>VLOOKUP(Table58[[#This Row],[CONTROLN]],vlookup_table[],5,FALSE)</f>
        <v>R2</v>
      </c>
      <c r="Q3959">
        <f>VLOOKUP(Table58[[#This Row],[CONTROLN]],vlookup_table[],7,FALSE)</f>
        <v>10</v>
      </c>
      <c r="R3959">
        <f t="shared" si="183"/>
        <v>69</v>
      </c>
      <c r="S395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59" t="str">
        <f>IF(Table58[[#This Row],[GENDER]]="M","Hombre","Mujer")</f>
        <v>Mujer</v>
      </c>
      <c r="U3959" t="str">
        <f>_xlfn.CONCAT(Table58[[#This Row],[STATE]]," ", Table58[[#This Row],[DOMAIN]])</f>
        <v>CA R2</v>
      </c>
      <c r="V3959" s="2">
        <f t="shared" ca="1" si="184"/>
        <v>45915</v>
      </c>
      <c r="W3959" s="3">
        <f t="shared" ca="1" si="185"/>
        <v>45915.408431249998</v>
      </c>
      <c r="X3959">
        <f>ROUND(Table58[[#This Row],[AVGGIFT]],1)</f>
        <v>6.7</v>
      </c>
    </row>
    <row r="3960" spans="1:24" x14ac:dyDescent="0.35">
      <c r="A3960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  <c r="N3960">
        <f>VLOOKUP(Table58[[#This Row],[CONTROLN]],vlookup_table[],2,FALSE)</f>
        <v>0</v>
      </c>
      <c r="O3960">
        <f>VLOOKUP(Table58[[#This Row],[CONTROLN]],vlookup_table[],4,FALSE)</f>
        <v>1802</v>
      </c>
      <c r="P3960" t="str">
        <f>VLOOKUP(Table58[[#This Row],[CONTROLN]],vlookup_table[],5,FALSE)</f>
        <v>T1</v>
      </c>
      <c r="Q3960">
        <f>VLOOKUP(Table58[[#This Row],[CONTROLN]],vlookup_table[],7,FALSE)</f>
        <v>30</v>
      </c>
      <c r="R3960">
        <f t="shared" si="183"/>
        <v>79</v>
      </c>
      <c r="S396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60" t="str">
        <f>IF(Table58[[#This Row],[GENDER]]="M","Hombre","Mujer")</f>
        <v>Hombre</v>
      </c>
      <c r="U3960" t="str">
        <f>_xlfn.CONCAT(Table58[[#This Row],[STATE]]," ", Table58[[#This Row],[DOMAIN]])</f>
        <v>CA T1</v>
      </c>
      <c r="V3960" s="2">
        <f t="shared" ca="1" si="184"/>
        <v>45915</v>
      </c>
      <c r="W3960" s="3">
        <f t="shared" ca="1" si="185"/>
        <v>45915.408431249998</v>
      </c>
      <c r="X3960">
        <f>ROUND(Table58[[#This Row],[AVGGIFT]],1)</f>
        <v>19.600000000000001</v>
      </c>
    </row>
    <row r="3961" spans="1:24" x14ac:dyDescent="0.35">
      <c r="A396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  <c r="N3961">
        <f>VLOOKUP(Table58[[#This Row],[CONTROLN]],vlookup_table[],2,FALSE)</f>
        <v>0</v>
      </c>
      <c r="O3961">
        <f>VLOOKUP(Table58[[#This Row],[CONTROLN]],vlookup_table[],4,FALSE)</f>
        <v>2407</v>
      </c>
      <c r="P3961" t="str">
        <f>VLOOKUP(Table58[[#This Row],[CONTROLN]],vlookup_table[],5,FALSE)</f>
        <v>T2</v>
      </c>
      <c r="Q3961">
        <f>VLOOKUP(Table58[[#This Row],[CONTROLN]],vlookup_table[],7,FALSE)</f>
        <v>15</v>
      </c>
      <c r="R3961">
        <f t="shared" si="183"/>
        <v>72</v>
      </c>
      <c r="S396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61" t="str">
        <f>IF(Table58[[#This Row],[GENDER]]="M","Hombre","Mujer")</f>
        <v>Mujer</v>
      </c>
      <c r="U3961" t="str">
        <f>_xlfn.CONCAT(Table58[[#This Row],[STATE]]," ", Table58[[#This Row],[DOMAIN]])</f>
        <v>FL T2</v>
      </c>
      <c r="V3961" s="2">
        <f t="shared" ca="1" si="184"/>
        <v>45915</v>
      </c>
      <c r="W3961" s="3">
        <f t="shared" ca="1" si="185"/>
        <v>45915.408431249998</v>
      </c>
      <c r="X3961">
        <f>ROUND(Table58[[#This Row],[AVGGIFT]],1)</f>
        <v>11.2</v>
      </c>
    </row>
    <row r="3962" spans="1:24" x14ac:dyDescent="0.35">
      <c r="A3962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  <c r="N3962">
        <f>VLOOKUP(Table58[[#This Row],[CONTROLN]],vlookup_table[],2,FALSE)</f>
        <v>2</v>
      </c>
      <c r="O3962">
        <f>VLOOKUP(Table58[[#This Row],[CONTROLN]],vlookup_table[],4,FALSE)</f>
        <v>6401</v>
      </c>
      <c r="P3962" t="str">
        <f>VLOOKUP(Table58[[#This Row],[CONTROLN]],vlookup_table[],5,FALSE)</f>
        <v>C1</v>
      </c>
      <c r="Q3962">
        <f>VLOOKUP(Table58[[#This Row],[CONTROLN]],vlookup_table[],7,FALSE)</f>
        <v>35</v>
      </c>
      <c r="R3962">
        <f t="shared" si="183"/>
        <v>33</v>
      </c>
      <c r="S396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62" t="str">
        <f>IF(Table58[[#This Row],[GENDER]]="M","Hombre","Mujer")</f>
        <v>Mujer</v>
      </c>
      <c r="U3962" t="str">
        <f>_xlfn.CONCAT(Table58[[#This Row],[STATE]]," ", Table58[[#This Row],[DOMAIN]])</f>
        <v>TX C1</v>
      </c>
      <c r="V3962" s="2">
        <f t="shared" ca="1" si="184"/>
        <v>45915</v>
      </c>
      <c r="W3962" s="3">
        <f t="shared" ca="1" si="185"/>
        <v>45915.408431249998</v>
      </c>
      <c r="X3962">
        <f>ROUND(Table58[[#This Row],[AVGGIFT]],1)</f>
        <v>20</v>
      </c>
    </row>
    <row r="3963" spans="1:24" x14ac:dyDescent="0.35">
      <c r="A3963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  <c r="N3963">
        <f>VLOOKUP(Table58[[#This Row],[CONTROLN]],vlookup_table[],2,FALSE)</f>
        <v>0</v>
      </c>
      <c r="O3963">
        <f>VLOOKUP(Table58[[#This Row],[CONTROLN]],vlookup_table[],4,FALSE)</f>
        <v>0</v>
      </c>
      <c r="P3963" t="str">
        <f>VLOOKUP(Table58[[#This Row],[CONTROLN]],vlookup_table[],5,FALSE)</f>
        <v>S1</v>
      </c>
      <c r="Q3963">
        <f>VLOOKUP(Table58[[#This Row],[CONTROLN]],vlookup_table[],7,FALSE)</f>
        <v>15</v>
      </c>
      <c r="R3963" t="str">
        <f t="shared" si="183"/>
        <v/>
      </c>
      <c r="S396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63" t="str">
        <f>IF(Table58[[#This Row],[GENDER]]="M","Hombre","Mujer")</f>
        <v>Mujer</v>
      </c>
      <c r="U3963" t="str">
        <f>_xlfn.CONCAT(Table58[[#This Row],[STATE]]," ", Table58[[#This Row],[DOMAIN]])</f>
        <v>WA S1</v>
      </c>
      <c r="V3963" s="2">
        <f t="shared" ca="1" si="184"/>
        <v>45915</v>
      </c>
      <c r="W3963" s="3">
        <f t="shared" ca="1" si="185"/>
        <v>45915.408431249998</v>
      </c>
      <c r="X3963">
        <f>ROUND(Table58[[#This Row],[AVGGIFT]],1)</f>
        <v>5.2</v>
      </c>
    </row>
    <row r="3964" spans="1:24" x14ac:dyDescent="0.35">
      <c r="A3964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  <c r="N3964">
        <f>VLOOKUP(Table58[[#This Row],[CONTROLN]],vlookup_table[],2,FALSE)</f>
        <v>0</v>
      </c>
      <c r="O3964">
        <f>VLOOKUP(Table58[[#This Row],[CONTROLN]],vlookup_table[],4,FALSE)</f>
        <v>0</v>
      </c>
      <c r="P3964" t="str">
        <f>VLOOKUP(Table58[[#This Row],[CONTROLN]],vlookup_table[],5,FALSE)</f>
        <v>S2</v>
      </c>
      <c r="Q3964">
        <f>VLOOKUP(Table58[[#This Row],[CONTROLN]],vlookup_table[],7,FALSE)</f>
        <v>5</v>
      </c>
      <c r="R3964" t="str">
        <f t="shared" si="183"/>
        <v/>
      </c>
      <c r="S396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64" t="str">
        <f>IF(Table58[[#This Row],[GENDER]]="M","Hombre","Mujer")</f>
        <v>Mujer</v>
      </c>
      <c r="U3964" t="str">
        <f>_xlfn.CONCAT(Table58[[#This Row],[STATE]]," ", Table58[[#This Row],[DOMAIN]])</f>
        <v>CA S2</v>
      </c>
      <c r="V3964" s="2">
        <f t="shared" ca="1" si="184"/>
        <v>45915</v>
      </c>
      <c r="W3964" s="3">
        <f t="shared" ca="1" si="185"/>
        <v>45915.408431249998</v>
      </c>
      <c r="X3964">
        <f>ROUND(Table58[[#This Row],[AVGGIFT]],1)</f>
        <v>3.3</v>
      </c>
    </row>
    <row r="3965" spans="1:24" x14ac:dyDescent="0.35">
      <c r="A3965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  <c r="N3965">
        <f>VLOOKUP(Table58[[#This Row],[CONTROLN]],vlookup_table[],2,FALSE)</f>
        <v>1</v>
      </c>
      <c r="O3965">
        <f>VLOOKUP(Table58[[#This Row],[CONTROLN]],vlookup_table[],4,FALSE)</f>
        <v>4701</v>
      </c>
      <c r="P3965" t="str">
        <f>VLOOKUP(Table58[[#This Row],[CONTROLN]],vlookup_table[],5,FALSE)</f>
        <v>R2</v>
      </c>
      <c r="Q3965">
        <f>VLOOKUP(Table58[[#This Row],[CONTROLN]],vlookup_table[],7,FALSE)</f>
        <v>5</v>
      </c>
      <c r="R3965">
        <f t="shared" si="183"/>
        <v>50</v>
      </c>
      <c r="S396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65" t="str">
        <f>IF(Table58[[#This Row],[GENDER]]="M","Hombre","Mujer")</f>
        <v>Hombre</v>
      </c>
      <c r="U3965" t="str">
        <f>_xlfn.CONCAT(Table58[[#This Row],[STATE]]," ", Table58[[#This Row],[DOMAIN]])</f>
        <v>KY R2</v>
      </c>
      <c r="V3965" s="2">
        <f t="shared" ca="1" si="184"/>
        <v>45915</v>
      </c>
      <c r="W3965" s="3">
        <f t="shared" ca="1" si="185"/>
        <v>45915.408431249998</v>
      </c>
      <c r="X3965">
        <f>ROUND(Table58[[#This Row],[AVGGIFT]],1)</f>
        <v>5.2</v>
      </c>
    </row>
    <row r="3966" spans="1:24" x14ac:dyDescent="0.35">
      <c r="A3966">
        <v>49565</v>
      </c>
      <c r="B3966" t="s">
        <v>44</v>
      </c>
      <c r="C3966" t="s">
        <v>14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  <c r="N3966">
        <f>VLOOKUP(Table58[[#This Row],[CONTROLN]],vlookup_table[],2,FALSE)</f>
        <v>1</v>
      </c>
      <c r="O3966">
        <f>VLOOKUP(Table58[[#This Row],[CONTROLN]],vlookup_table[],4,FALSE)</f>
        <v>4401</v>
      </c>
      <c r="P3966" t="str">
        <f>VLOOKUP(Table58[[#This Row],[CONTROLN]],vlookup_table[],5,FALSE)</f>
        <v>T1</v>
      </c>
      <c r="Q3966">
        <f>VLOOKUP(Table58[[#This Row],[CONTROLN]],vlookup_table[],7,FALSE)</f>
        <v>5</v>
      </c>
      <c r="R3966">
        <f t="shared" si="183"/>
        <v>53</v>
      </c>
      <c r="S396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66" t="str">
        <f>IF(Table58[[#This Row],[GENDER]]="M","Hombre","Mujer")</f>
        <v>Hombre</v>
      </c>
      <c r="U3966" t="str">
        <f>_xlfn.CONCAT(Table58[[#This Row],[STATE]]," ", Table58[[#This Row],[DOMAIN]])</f>
        <v>AL T1</v>
      </c>
      <c r="V3966" s="2">
        <f t="shared" ca="1" si="184"/>
        <v>45915</v>
      </c>
      <c r="W3966" s="3">
        <f t="shared" ca="1" si="185"/>
        <v>45915.408431249998</v>
      </c>
      <c r="X3966">
        <f>ROUND(Table58[[#This Row],[AVGGIFT]],1)</f>
        <v>15.6</v>
      </c>
    </row>
    <row r="3967" spans="1:24" x14ac:dyDescent="0.35">
      <c r="A3967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  <c r="N3967">
        <f>VLOOKUP(Table58[[#This Row],[CONTROLN]],vlookup_table[],2,FALSE)</f>
        <v>1</v>
      </c>
      <c r="O3967">
        <f>VLOOKUP(Table58[[#This Row],[CONTROLN]],vlookup_table[],4,FALSE)</f>
        <v>4001</v>
      </c>
      <c r="P3967" t="str">
        <f>VLOOKUP(Table58[[#This Row],[CONTROLN]],vlookup_table[],5,FALSE)</f>
        <v>T2</v>
      </c>
      <c r="Q3967">
        <f>VLOOKUP(Table58[[#This Row],[CONTROLN]],vlookup_table[],7,FALSE)</f>
        <v>19</v>
      </c>
      <c r="R3967">
        <f t="shared" si="183"/>
        <v>57</v>
      </c>
      <c r="S396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67" t="str">
        <f>IF(Table58[[#This Row],[GENDER]]="M","Hombre","Mujer")</f>
        <v>Hombre</v>
      </c>
      <c r="U3967" t="str">
        <f>_xlfn.CONCAT(Table58[[#This Row],[STATE]]," ", Table58[[#This Row],[DOMAIN]])</f>
        <v>ND T2</v>
      </c>
      <c r="V3967" s="2">
        <f t="shared" ca="1" si="184"/>
        <v>45915</v>
      </c>
      <c r="W3967" s="3">
        <f t="shared" ca="1" si="185"/>
        <v>45915.408431249998</v>
      </c>
      <c r="X3967">
        <f>ROUND(Table58[[#This Row],[AVGGIFT]],1)</f>
        <v>12.2</v>
      </c>
    </row>
    <row r="3968" spans="1:24" x14ac:dyDescent="0.35">
      <c r="A3968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  <c r="N3968">
        <f>VLOOKUP(Table58[[#This Row],[CONTROLN]],vlookup_table[],2,FALSE)</f>
        <v>28</v>
      </c>
      <c r="O3968">
        <f>VLOOKUP(Table58[[#This Row],[CONTROLN]],vlookup_table[],4,FALSE)</f>
        <v>1701</v>
      </c>
      <c r="P3968" t="str">
        <f>VLOOKUP(Table58[[#This Row],[CONTROLN]],vlookup_table[],5,FALSE)</f>
        <v>U1</v>
      </c>
      <c r="Q3968">
        <f>VLOOKUP(Table58[[#This Row],[CONTROLN]],vlookup_table[],7,FALSE)</f>
        <v>10</v>
      </c>
      <c r="R3968">
        <f t="shared" si="183"/>
        <v>80</v>
      </c>
      <c r="S396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68" t="str">
        <f>IF(Table58[[#This Row],[GENDER]]="M","Hombre","Mujer")</f>
        <v>Mujer</v>
      </c>
      <c r="U3968" t="str">
        <f>_xlfn.CONCAT(Table58[[#This Row],[STATE]]," ", Table58[[#This Row],[DOMAIN]])</f>
        <v>CA U1</v>
      </c>
      <c r="V3968" s="2">
        <f t="shared" ca="1" si="184"/>
        <v>45915</v>
      </c>
      <c r="W3968" s="3">
        <f t="shared" ca="1" si="185"/>
        <v>45915.408431249998</v>
      </c>
      <c r="X3968">
        <f>ROUND(Table58[[#This Row],[AVGGIFT]],1)</f>
        <v>10.9</v>
      </c>
    </row>
    <row r="3969" spans="1:24" x14ac:dyDescent="0.35">
      <c r="A3969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  <c r="N3969">
        <f>VLOOKUP(Table58[[#This Row],[CONTROLN]],vlookup_table[],2,FALSE)</f>
        <v>0</v>
      </c>
      <c r="O3969">
        <f>VLOOKUP(Table58[[#This Row],[CONTROLN]],vlookup_table[],4,FALSE)</f>
        <v>3001</v>
      </c>
      <c r="P3969" t="str">
        <f>VLOOKUP(Table58[[#This Row],[CONTROLN]],vlookup_table[],5,FALSE)</f>
        <v>T2</v>
      </c>
      <c r="Q3969">
        <f>VLOOKUP(Table58[[#This Row],[CONTROLN]],vlookup_table[],7,FALSE)</f>
        <v>19</v>
      </c>
      <c r="R3969">
        <f t="shared" si="183"/>
        <v>67</v>
      </c>
      <c r="S396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69" t="str">
        <f>IF(Table58[[#This Row],[GENDER]]="M","Hombre","Mujer")</f>
        <v>Mujer</v>
      </c>
      <c r="U3969" t="str">
        <f>_xlfn.CONCAT(Table58[[#This Row],[STATE]]," ", Table58[[#This Row],[DOMAIN]])</f>
        <v>CA T2</v>
      </c>
      <c r="V3969" s="2">
        <f t="shared" ca="1" si="184"/>
        <v>45915</v>
      </c>
      <c r="W3969" s="3">
        <f t="shared" ca="1" si="185"/>
        <v>45915.408431249998</v>
      </c>
      <c r="X3969">
        <f>ROUND(Table58[[#This Row],[AVGGIFT]],1)</f>
        <v>13.4</v>
      </c>
    </row>
    <row r="3970" spans="1:24" x14ac:dyDescent="0.35">
      <c r="A3970">
        <v>65656</v>
      </c>
      <c r="B3970" t="s">
        <v>30</v>
      </c>
      <c r="C3970" t="s">
        <v>109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  <c r="N3970">
        <f>VLOOKUP(Table58[[#This Row],[CONTROLN]],vlookup_table[],2,FALSE)</f>
        <v>0</v>
      </c>
      <c r="O3970">
        <f>VLOOKUP(Table58[[#This Row],[CONTROLN]],vlookup_table[],4,FALSE)</f>
        <v>0</v>
      </c>
      <c r="P3970" t="str">
        <f>VLOOKUP(Table58[[#This Row],[CONTROLN]],vlookup_table[],5,FALSE)</f>
        <v>S3</v>
      </c>
      <c r="Q3970">
        <f>VLOOKUP(Table58[[#This Row],[CONTROLN]],vlookup_table[],7,FALSE)</f>
        <v>25</v>
      </c>
      <c r="R3970" t="str">
        <f t="shared" ref="R3970:R4029" si="186">IF(OR(O3970="",O3970=0),"",(1997-(1900+INT(O3970/100)))-IF(MOD(O3970,100)&gt;6,1,0))</f>
        <v/>
      </c>
      <c r="S397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70" t="str">
        <f>IF(Table58[[#This Row],[GENDER]]="M","Hombre","Mujer")</f>
        <v>Mujer</v>
      </c>
      <c r="U3970" t="str">
        <f>_xlfn.CONCAT(Table58[[#This Row],[STATE]]," ", Table58[[#This Row],[DOMAIN]])</f>
        <v>MI S3</v>
      </c>
      <c r="V3970" s="2">
        <f t="shared" ref="V3970:V4029" ca="1" si="187">TODAY()</f>
        <v>45915</v>
      </c>
      <c r="W3970" s="3">
        <f t="shared" ref="W3970:W4029" ca="1" si="188">NOW()</f>
        <v>45915.408431249998</v>
      </c>
      <c r="X3970">
        <f>ROUND(Table58[[#This Row],[AVGGIFT]],1)</f>
        <v>15</v>
      </c>
    </row>
    <row r="3971" spans="1:24" x14ac:dyDescent="0.35">
      <c r="A397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  <c r="N3971">
        <f>VLOOKUP(Table58[[#This Row],[CONTROLN]],vlookup_table[],2,FALSE)</f>
        <v>0</v>
      </c>
      <c r="O3971">
        <f>VLOOKUP(Table58[[#This Row],[CONTROLN]],vlookup_table[],4,FALSE)</f>
        <v>0</v>
      </c>
      <c r="P3971" t="str">
        <f>VLOOKUP(Table58[[#This Row],[CONTROLN]],vlookup_table[],5,FALSE)</f>
        <v>U3</v>
      </c>
      <c r="Q3971">
        <f>VLOOKUP(Table58[[#This Row],[CONTROLN]],vlookup_table[],7,FALSE)</f>
        <v>3</v>
      </c>
      <c r="R3971" t="str">
        <f t="shared" si="186"/>
        <v/>
      </c>
      <c r="S397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71" t="str">
        <f>IF(Table58[[#This Row],[GENDER]]="M","Hombre","Mujer")</f>
        <v>Mujer</v>
      </c>
      <c r="U3971" t="str">
        <f>_xlfn.CONCAT(Table58[[#This Row],[STATE]]," ", Table58[[#This Row],[DOMAIN]])</f>
        <v>TX U3</v>
      </c>
      <c r="V3971" s="2">
        <f t="shared" ca="1" si="187"/>
        <v>45915</v>
      </c>
      <c r="W3971" s="3">
        <f t="shared" ca="1" si="188"/>
        <v>45915.408431249998</v>
      </c>
      <c r="X3971">
        <f>ROUND(Table58[[#This Row],[AVGGIFT]],1)</f>
        <v>6.7</v>
      </c>
    </row>
    <row r="3972" spans="1:24" x14ac:dyDescent="0.35">
      <c r="A3972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  <c r="N3972">
        <f>VLOOKUP(Table58[[#This Row],[CONTROLN]],vlookup_table[],2,FALSE)</f>
        <v>0</v>
      </c>
      <c r="O3972">
        <f>VLOOKUP(Table58[[#This Row],[CONTROLN]],vlookup_table[],4,FALSE)</f>
        <v>1601</v>
      </c>
      <c r="P3972" t="str">
        <f>VLOOKUP(Table58[[#This Row],[CONTROLN]],vlookup_table[],5,FALSE)</f>
        <v>C2</v>
      </c>
      <c r="Q3972">
        <f>VLOOKUP(Table58[[#This Row],[CONTROLN]],vlookup_table[],7,FALSE)</f>
        <v>3</v>
      </c>
      <c r="R3972">
        <f t="shared" si="186"/>
        <v>81</v>
      </c>
      <c r="S397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72" t="str">
        <f>IF(Table58[[#This Row],[GENDER]]="M","Hombre","Mujer")</f>
        <v>Mujer</v>
      </c>
      <c r="U3972" t="str">
        <f>_xlfn.CONCAT(Table58[[#This Row],[STATE]]," ", Table58[[#This Row],[DOMAIN]])</f>
        <v>MN C2</v>
      </c>
      <c r="V3972" s="2">
        <f t="shared" ca="1" si="187"/>
        <v>45915</v>
      </c>
      <c r="W3972" s="3">
        <f t="shared" ca="1" si="188"/>
        <v>45915.408431249998</v>
      </c>
      <c r="X3972">
        <f>ROUND(Table58[[#This Row],[AVGGIFT]],1)</f>
        <v>2.7</v>
      </c>
    </row>
    <row r="3973" spans="1:24" x14ac:dyDescent="0.35">
      <c r="A3973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  <c r="N3973">
        <f>VLOOKUP(Table58[[#This Row],[CONTROLN]],vlookup_table[],2,FALSE)</f>
        <v>2</v>
      </c>
      <c r="O3973">
        <f>VLOOKUP(Table58[[#This Row],[CONTROLN]],vlookup_table[],4,FALSE)</f>
        <v>3001</v>
      </c>
      <c r="P3973" t="str">
        <f>VLOOKUP(Table58[[#This Row],[CONTROLN]],vlookup_table[],5,FALSE)</f>
        <v>C2</v>
      </c>
      <c r="Q3973">
        <f>VLOOKUP(Table58[[#This Row],[CONTROLN]],vlookup_table[],7,FALSE)</f>
        <v>12</v>
      </c>
      <c r="R3973">
        <f t="shared" si="186"/>
        <v>67</v>
      </c>
      <c r="S397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73" t="str">
        <f>IF(Table58[[#This Row],[GENDER]]="M","Hombre","Mujer")</f>
        <v>Mujer</v>
      </c>
      <c r="U3973" t="str">
        <f>_xlfn.CONCAT(Table58[[#This Row],[STATE]]," ", Table58[[#This Row],[DOMAIN]])</f>
        <v>WI C2</v>
      </c>
      <c r="V3973" s="2">
        <f t="shared" ca="1" si="187"/>
        <v>45915</v>
      </c>
      <c r="W3973" s="3">
        <f t="shared" ca="1" si="188"/>
        <v>45915.408431249998</v>
      </c>
      <c r="X3973">
        <f>ROUND(Table58[[#This Row],[AVGGIFT]],1)</f>
        <v>6.9</v>
      </c>
    </row>
    <row r="3974" spans="1:24" x14ac:dyDescent="0.35">
      <c r="A3974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  <c r="N3974">
        <f>VLOOKUP(Table58[[#This Row],[CONTROLN]],vlookup_table[],2,FALSE)</f>
        <v>28</v>
      </c>
      <c r="O3974">
        <f>VLOOKUP(Table58[[#This Row],[CONTROLN]],vlookup_table[],4,FALSE)</f>
        <v>5801</v>
      </c>
      <c r="P3974" t="str">
        <f>VLOOKUP(Table58[[#This Row],[CONTROLN]],vlookup_table[],5,FALSE)</f>
        <v>T2</v>
      </c>
      <c r="Q3974">
        <f>VLOOKUP(Table58[[#This Row],[CONTROLN]],vlookup_table[],7,FALSE)</f>
        <v>20</v>
      </c>
      <c r="R3974">
        <f t="shared" si="186"/>
        <v>39</v>
      </c>
      <c r="S397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74" t="str">
        <f>IF(Table58[[#This Row],[GENDER]]="M","Hombre","Mujer")</f>
        <v>Mujer</v>
      </c>
      <c r="U3974" t="str">
        <f>_xlfn.CONCAT(Table58[[#This Row],[STATE]]," ", Table58[[#This Row],[DOMAIN]])</f>
        <v>MI T2</v>
      </c>
      <c r="V3974" s="2">
        <f t="shared" ca="1" si="187"/>
        <v>45915</v>
      </c>
      <c r="W3974" s="3">
        <f t="shared" ca="1" si="188"/>
        <v>45915.408431249998</v>
      </c>
      <c r="X3974">
        <f>ROUND(Table58[[#This Row],[AVGGIFT]],1)</f>
        <v>13</v>
      </c>
    </row>
    <row r="3975" spans="1:24" x14ac:dyDescent="0.35">
      <c r="A3975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  <c r="N3975">
        <f>VLOOKUP(Table58[[#This Row],[CONTROLN]],vlookup_table[],2,FALSE)</f>
        <v>1</v>
      </c>
      <c r="O3975">
        <f>VLOOKUP(Table58[[#This Row],[CONTROLN]],vlookup_table[],4,FALSE)</f>
        <v>0</v>
      </c>
      <c r="P3975" t="str">
        <f>VLOOKUP(Table58[[#This Row],[CONTROLN]],vlookup_table[],5,FALSE)</f>
        <v>U3</v>
      </c>
      <c r="Q3975">
        <f>VLOOKUP(Table58[[#This Row],[CONTROLN]],vlookup_table[],7,FALSE)</f>
        <v>20</v>
      </c>
      <c r="R3975" t="str">
        <f t="shared" si="186"/>
        <v/>
      </c>
      <c r="S397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75" t="str">
        <f>IF(Table58[[#This Row],[GENDER]]="M","Hombre","Mujer")</f>
        <v>Mujer</v>
      </c>
      <c r="U3975" t="str">
        <f>_xlfn.CONCAT(Table58[[#This Row],[STATE]]," ", Table58[[#This Row],[DOMAIN]])</f>
        <v>CA U3</v>
      </c>
      <c r="V3975" s="2">
        <f t="shared" ca="1" si="187"/>
        <v>45915</v>
      </c>
      <c r="W3975" s="3">
        <f t="shared" ca="1" si="188"/>
        <v>45915.408431249998</v>
      </c>
      <c r="X3975">
        <f>ROUND(Table58[[#This Row],[AVGGIFT]],1)</f>
        <v>13.3</v>
      </c>
    </row>
    <row r="3976" spans="1:24" x14ac:dyDescent="0.35">
      <c r="A3976">
        <v>132847</v>
      </c>
      <c r="B3976" t="s">
        <v>67</v>
      </c>
      <c r="C3976" t="s">
        <v>14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f>VLOOKUP(Table58[[#This Row],[CONTROLN]],vlookup_table[],2,FALSE)</f>
        <v>1</v>
      </c>
      <c r="O3976">
        <f>VLOOKUP(Table58[[#This Row],[CONTROLN]],vlookup_table[],4,FALSE)</f>
        <v>6801</v>
      </c>
      <c r="P3976" t="str">
        <f>VLOOKUP(Table58[[#This Row],[CONTROLN]],vlookup_table[],5,FALSE)</f>
        <v>T3</v>
      </c>
      <c r="Q3976">
        <f>VLOOKUP(Table58[[#This Row],[CONTROLN]],vlookup_table[],7,FALSE)</f>
        <v>10</v>
      </c>
      <c r="R3976">
        <f t="shared" si="186"/>
        <v>29</v>
      </c>
      <c r="S397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76" t="str">
        <f>IF(Table58[[#This Row],[GENDER]]="M","Hombre","Mujer")</f>
        <v>Hombre</v>
      </c>
      <c r="U3976" t="str">
        <f>_xlfn.CONCAT(Table58[[#This Row],[STATE]]," ", Table58[[#This Row],[DOMAIN]])</f>
        <v>WY T3</v>
      </c>
      <c r="V3976" s="2">
        <f t="shared" ca="1" si="187"/>
        <v>45915</v>
      </c>
      <c r="W3976" s="3">
        <f t="shared" ca="1" si="188"/>
        <v>45915.408431249998</v>
      </c>
      <c r="X3976">
        <f>ROUND(Table58[[#This Row],[AVGGIFT]],1)</f>
        <v>20</v>
      </c>
    </row>
    <row r="3977" spans="1:24" x14ac:dyDescent="0.35">
      <c r="A3977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  <c r="N3977">
        <f>VLOOKUP(Table58[[#This Row],[CONTROLN]],vlookup_table[],2,FALSE)</f>
        <v>0</v>
      </c>
      <c r="O3977">
        <f>VLOOKUP(Table58[[#This Row],[CONTROLN]],vlookup_table[],4,FALSE)</f>
        <v>2307</v>
      </c>
      <c r="P3977" t="str">
        <f>VLOOKUP(Table58[[#This Row],[CONTROLN]],vlookup_table[],5,FALSE)</f>
        <v>R1</v>
      </c>
      <c r="Q3977">
        <f>VLOOKUP(Table58[[#This Row],[CONTROLN]],vlookup_table[],7,FALSE)</f>
        <v>12</v>
      </c>
      <c r="R3977">
        <f t="shared" si="186"/>
        <v>73</v>
      </c>
      <c r="S397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77" t="str">
        <f>IF(Table58[[#This Row],[GENDER]]="M","Hombre","Mujer")</f>
        <v>Mujer</v>
      </c>
      <c r="U3977" t="str">
        <f>_xlfn.CONCAT(Table58[[#This Row],[STATE]]," ", Table58[[#This Row],[DOMAIN]])</f>
        <v>NC R1</v>
      </c>
      <c r="V3977" s="2">
        <f t="shared" ca="1" si="187"/>
        <v>45915</v>
      </c>
      <c r="W3977" s="3">
        <f t="shared" ca="1" si="188"/>
        <v>45915.408431249998</v>
      </c>
      <c r="X3977">
        <f>ROUND(Table58[[#This Row],[AVGGIFT]],1)</f>
        <v>10.3</v>
      </c>
    </row>
    <row r="3978" spans="1:24" x14ac:dyDescent="0.35">
      <c r="A3978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  <c r="N3978">
        <f>VLOOKUP(Table58[[#This Row],[CONTROLN]],vlookup_table[],2,FALSE)</f>
        <v>0</v>
      </c>
      <c r="O3978">
        <f>VLOOKUP(Table58[[#This Row],[CONTROLN]],vlookup_table[],4,FALSE)</f>
        <v>6001</v>
      </c>
      <c r="P3978" t="str">
        <f>VLOOKUP(Table58[[#This Row],[CONTROLN]],vlookup_table[],5,FALSE)</f>
        <v>S2</v>
      </c>
      <c r="Q3978">
        <f>VLOOKUP(Table58[[#This Row],[CONTROLN]],vlookup_table[],7,FALSE)</f>
        <v>5</v>
      </c>
      <c r="R3978">
        <f t="shared" si="186"/>
        <v>37</v>
      </c>
      <c r="S397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78" t="str">
        <f>IF(Table58[[#This Row],[GENDER]]="M","Hombre","Mujer")</f>
        <v>Hombre</v>
      </c>
      <c r="U3978" t="str">
        <f>_xlfn.CONCAT(Table58[[#This Row],[STATE]]," ", Table58[[#This Row],[DOMAIN]])</f>
        <v>MN S2</v>
      </c>
      <c r="V3978" s="2">
        <f t="shared" ca="1" si="187"/>
        <v>45915</v>
      </c>
      <c r="W3978" s="3">
        <f t="shared" ca="1" si="188"/>
        <v>45915.408431249998</v>
      </c>
      <c r="X3978">
        <f>ROUND(Table58[[#This Row],[AVGGIFT]],1)</f>
        <v>6.2</v>
      </c>
    </row>
    <row r="3979" spans="1:24" x14ac:dyDescent="0.35">
      <c r="A3979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  <c r="N3979">
        <f>VLOOKUP(Table58[[#This Row],[CONTROLN]],vlookup_table[],2,FALSE)</f>
        <v>0</v>
      </c>
      <c r="O3979">
        <f>VLOOKUP(Table58[[#This Row],[CONTROLN]],vlookup_table[],4,FALSE)</f>
        <v>3401</v>
      </c>
      <c r="P3979" t="str">
        <f>VLOOKUP(Table58[[#This Row],[CONTROLN]],vlookup_table[],5,FALSE)</f>
        <v>R2</v>
      </c>
      <c r="Q3979">
        <f>VLOOKUP(Table58[[#This Row],[CONTROLN]],vlookup_table[],7,FALSE)</f>
        <v>15</v>
      </c>
      <c r="R3979">
        <f t="shared" si="186"/>
        <v>63</v>
      </c>
      <c r="S397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79" t="str">
        <f>IF(Table58[[#This Row],[GENDER]]="M","Hombre","Mujer")</f>
        <v>Mujer</v>
      </c>
      <c r="U3979" t="str">
        <f>_xlfn.CONCAT(Table58[[#This Row],[STATE]]," ", Table58[[#This Row],[DOMAIN]])</f>
        <v>CA R2</v>
      </c>
      <c r="V3979" s="2">
        <f t="shared" ca="1" si="187"/>
        <v>45915</v>
      </c>
      <c r="W3979" s="3">
        <f t="shared" ca="1" si="188"/>
        <v>45915.408431249998</v>
      </c>
      <c r="X3979">
        <f>ROUND(Table58[[#This Row],[AVGGIFT]],1)</f>
        <v>7</v>
      </c>
    </row>
    <row r="3980" spans="1:24" x14ac:dyDescent="0.35">
      <c r="A3980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  <c r="N3980">
        <f>VLOOKUP(Table58[[#This Row],[CONTROLN]],vlookup_table[],2,FALSE)</f>
        <v>0</v>
      </c>
      <c r="O3980">
        <f>VLOOKUP(Table58[[#This Row],[CONTROLN]],vlookup_table[],4,FALSE)</f>
        <v>5510</v>
      </c>
      <c r="P3980" t="str">
        <f>VLOOKUP(Table58[[#This Row],[CONTROLN]],vlookup_table[],5,FALSE)</f>
        <v>C1</v>
      </c>
      <c r="Q3980">
        <f>VLOOKUP(Table58[[#This Row],[CONTROLN]],vlookup_table[],7,FALSE)</f>
        <v>25</v>
      </c>
      <c r="R3980">
        <f t="shared" si="186"/>
        <v>41</v>
      </c>
      <c r="S398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80" t="str">
        <f>IF(Table58[[#This Row],[GENDER]]="M","Hombre","Mujer")</f>
        <v>Mujer</v>
      </c>
      <c r="U3980" t="str">
        <f>_xlfn.CONCAT(Table58[[#This Row],[STATE]]," ", Table58[[#This Row],[DOMAIN]])</f>
        <v>CA C1</v>
      </c>
      <c r="V3980" s="2">
        <f t="shared" ca="1" si="187"/>
        <v>45915</v>
      </c>
      <c r="W3980" s="3">
        <f t="shared" ca="1" si="188"/>
        <v>45915.408431249998</v>
      </c>
      <c r="X3980">
        <f>ROUND(Table58[[#This Row],[AVGGIFT]],1)</f>
        <v>18.3</v>
      </c>
    </row>
    <row r="3981" spans="1:24" x14ac:dyDescent="0.35">
      <c r="A398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  <c r="N3981">
        <f>VLOOKUP(Table58[[#This Row],[CONTROLN]],vlookup_table[],2,FALSE)</f>
        <v>2</v>
      </c>
      <c r="O3981">
        <f>VLOOKUP(Table58[[#This Row],[CONTROLN]],vlookup_table[],4,FALSE)</f>
        <v>2201</v>
      </c>
      <c r="P3981" t="str">
        <f>VLOOKUP(Table58[[#This Row],[CONTROLN]],vlookup_table[],5,FALSE)</f>
        <v>C1</v>
      </c>
      <c r="Q3981">
        <f>VLOOKUP(Table58[[#This Row],[CONTROLN]],vlookup_table[],7,FALSE)</f>
        <v>20</v>
      </c>
      <c r="R3981">
        <f t="shared" si="186"/>
        <v>75</v>
      </c>
      <c r="S398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81" t="str">
        <f>IF(Table58[[#This Row],[GENDER]]="M","Hombre","Mujer")</f>
        <v>Mujer</v>
      </c>
      <c r="U3981" t="str">
        <f>_xlfn.CONCAT(Table58[[#This Row],[STATE]]," ", Table58[[#This Row],[DOMAIN]])</f>
        <v>CA C1</v>
      </c>
      <c r="V3981" s="2">
        <f t="shared" ca="1" si="187"/>
        <v>45915</v>
      </c>
      <c r="W3981" s="3">
        <f t="shared" ca="1" si="188"/>
        <v>45915.408431249998</v>
      </c>
      <c r="X3981">
        <f>ROUND(Table58[[#This Row],[AVGGIFT]],1)</f>
        <v>20</v>
      </c>
    </row>
    <row r="3982" spans="1:24" x14ac:dyDescent="0.35">
      <c r="A3982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  <c r="N3982">
        <f>VLOOKUP(Table58[[#This Row],[CONTROLN]],vlookup_table[],2,FALSE)</f>
        <v>2</v>
      </c>
      <c r="O3982">
        <f>VLOOKUP(Table58[[#This Row],[CONTROLN]],vlookup_table[],4,FALSE)</f>
        <v>5001</v>
      </c>
      <c r="P3982" t="str">
        <f>VLOOKUP(Table58[[#This Row],[CONTROLN]],vlookup_table[],5,FALSE)</f>
        <v>R2</v>
      </c>
      <c r="Q3982">
        <f>VLOOKUP(Table58[[#This Row],[CONTROLN]],vlookup_table[],7,FALSE)</f>
        <v>24</v>
      </c>
      <c r="R3982">
        <f t="shared" si="186"/>
        <v>47</v>
      </c>
      <c r="S398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82" t="str">
        <f>IF(Table58[[#This Row],[GENDER]]="M","Hombre","Mujer")</f>
        <v>Hombre</v>
      </c>
      <c r="U3982" t="str">
        <f>_xlfn.CONCAT(Table58[[#This Row],[STATE]]," ", Table58[[#This Row],[DOMAIN]])</f>
        <v>LA R2</v>
      </c>
      <c r="V3982" s="2">
        <f t="shared" ca="1" si="187"/>
        <v>45915</v>
      </c>
      <c r="W3982" s="3">
        <f t="shared" ca="1" si="188"/>
        <v>45915.408431249998</v>
      </c>
      <c r="X3982">
        <f>ROUND(Table58[[#This Row],[AVGGIFT]],1)</f>
        <v>18</v>
      </c>
    </row>
    <row r="3983" spans="1:24" x14ac:dyDescent="0.35">
      <c r="A3983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  <c r="N3983">
        <f>VLOOKUP(Table58[[#This Row],[CONTROLN]],vlookup_table[],2,FALSE)</f>
        <v>0</v>
      </c>
      <c r="O3983">
        <f>VLOOKUP(Table58[[#This Row],[CONTROLN]],vlookup_table[],4,FALSE)</f>
        <v>3811</v>
      </c>
      <c r="P3983" t="str">
        <f>VLOOKUP(Table58[[#This Row],[CONTROLN]],vlookup_table[],5,FALSE)</f>
        <v>T3</v>
      </c>
      <c r="Q3983">
        <f>VLOOKUP(Table58[[#This Row],[CONTROLN]],vlookup_table[],7,FALSE)</f>
        <v>35</v>
      </c>
      <c r="R3983">
        <f t="shared" si="186"/>
        <v>58</v>
      </c>
      <c r="S398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83" t="str">
        <f>IF(Table58[[#This Row],[GENDER]]="M","Hombre","Mujer")</f>
        <v>Mujer</v>
      </c>
      <c r="U3983" t="str">
        <f>_xlfn.CONCAT(Table58[[#This Row],[STATE]]," ", Table58[[#This Row],[DOMAIN]])</f>
        <v>CA T3</v>
      </c>
      <c r="V3983" s="2">
        <f t="shared" ca="1" si="187"/>
        <v>45915</v>
      </c>
      <c r="W3983" s="3">
        <f t="shared" ca="1" si="188"/>
        <v>45915.408431249998</v>
      </c>
      <c r="X3983">
        <f>ROUND(Table58[[#This Row],[AVGGIFT]],1)</f>
        <v>11.4</v>
      </c>
    </row>
    <row r="3984" spans="1:24" x14ac:dyDescent="0.35">
      <c r="A3984">
        <v>47709</v>
      </c>
      <c r="B3984" t="s">
        <v>44</v>
      </c>
      <c r="C3984" t="s">
        <v>109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  <c r="N3984">
        <f>VLOOKUP(Table58[[#This Row],[CONTROLN]],vlookup_table[],2,FALSE)</f>
        <v>1002</v>
      </c>
      <c r="O3984">
        <f>VLOOKUP(Table58[[#This Row],[CONTROLN]],vlookup_table[],4,FALSE)</f>
        <v>2008</v>
      </c>
      <c r="P3984" t="str">
        <f>VLOOKUP(Table58[[#This Row],[CONTROLN]],vlookup_table[],5,FALSE)</f>
        <v>R3</v>
      </c>
      <c r="Q3984">
        <f>VLOOKUP(Table58[[#This Row],[CONTROLN]],vlookup_table[],7,FALSE)</f>
        <v>20</v>
      </c>
      <c r="R3984">
        <f t="shared" si="186"/>
        <v>76</v>
      </c>
      <c r="S398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84" t="str">
        <f>IF(Table58[[#This Row],[GENDER]]="M","Hombre","Mujer")</f>
        <v>Mujer</v>
      </c>
      <c r="U3984" t="str">
        <f>_xlfn.CONCAT(Table58[[#This Row],[STATE]]," ", Table58[[#This Row],[DOMAIN]])</f>
        <v>AL R3</v>
      </c>
      <c r="V3984" s="2">
        <f t="shared" ca="1" si="187"/>
        <v>45915</v>
      </c>
      <c r="W3984" s="3">
        <f t="shared" ca="1" si="188"/>
        <v>45915.408431249998</v>
      </c>
      <c r="X3984">
        <f>ROUND(Table58[[#This Row],[AVGGIFT]],1)</f>
        <v>11.4</v>
      </c>
    </row>
    <row r="3985" spans="1:24" x14ac:dyDescent="0.35">
      <c r="A3985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  <c r="N3985">
        <f>VLOOKUP(Table58[[#This Row],[CONTROLN]],vlookup_table[],2,FALSE)</f>
        <v>2</v>
      </c>
      <c r="O3985">
        <f>VLOOKUP(Table58[[#This Row],[CONTROLN]],vlookup_table[],4,FALSE)</f>
        <v>3001</v>
      </c>
      <c r="P3985" t="str">
        <f>VLOOKUP(Table58[[#This Row],[CONTROLN]],vlookup_table[],5,FALSE)</f>
        <v>S1</v>
      </c>
      <c r="Q3985">
        <f>VLOOKUP(Table58[[#This Row],[CONTROLN]],vlookup_table[],7,FALSE)</f>
        <v>26</v>
      </c>
      <c r="R3985">
        <f t="shared" si="186"/>
        <v>67</v>
      </c>
      <c r="S398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85" t="str">
        <f>IF(Table58[[#This Row],[GENDER]]="M","Hombre","Mujer")</f>
        <v>Mujer</v>
      </c>
      <c r="U3985" t="str">
        <f>_xlfn.CONCAT(Table58[[#This Row],[STATE]]," ", Table58[[#This Row],[DOMAIN]])</f>
        <v>HI S1</v>
      </c>
      <c r="V3985" s="2">
        <f t="shared" ca="1" si="187"/>
        <v>45915</v>
      </c>
      <c r="W3985" s="3">
        <f t="shared" ca="1" si="188"/>
        <v>45915.408431249998</v>
      </c>
      <c r="X3985">
        <f>ROUND(Table58[[#This Row],[AVGGIFT]],1)</f>
        <v>13</v>
      </c>
    </row>
    <row r="3986" spans="1:24" x14ac:dyDescent="0.35">
      <c r="A3986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  <c r="N3986">
        <f>VLOOKUP(Table58[[#This Row],[CONTROLN]],vlookup_table[],2,FALSE)</f>
        <v>1</v>
      </c>
      <c r="O3986">
        <f>VLOOKUP(Table58[[#This Row],[CONTROLN]],vlookup_table[],4,FALSE)</f>
        <v>2601</v>
      </c>
      <c r="P3986" t="str">
        <f>VLOOKUP(Table58[[#This Row],[CONTROLN]],vlookup_table[],5,FALSE)</f>
        <v>S3</v>
      </c>
      <c r="Q3986">
        <f>VLOOKUP(Table58[[#This Row],[CONTROLN]],vlookup_table[],7,FALSE)</f>
        <v>20</v>
      </c>
      <c r="R3986">
        <f t="shared" si="186"/>
        <v>71</v>
      </c>
      <c r="S398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86" t="str">
        <f>IF(Table58[[#This Row],[GENDER]]="M","Hombre","Mujer")</f>
        <v>Hombre</v>
      </c>
      <c r="U3986" t="str">
        <f>_xlfn.CONCAT(Table58[[#This Row],[STATE]]," ", Table58[[#This Row],[DOMAIN]])</f>
        <v>FL S3</v>
      </c>
      <c r="V3986" s="2">
        <f t="shared" ca="1" si="187"/>
        <v>45915</v>
      </c>
      <c r="W3986" s="3">
        <f t="shared" ca="1" si="188"/>
        <v>45915.408431249998</v>
      </c>
      <c r="X3986">
        <f>ROUND(Table58[[#This Row],[AVGGIFT]],1)</f>
        <v>9.5</v>
      </c>
    </row>
    <row r="3987" spans="1:24" x14ac:dyDescent="0.35">
      <c r="A3987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  <c r="N3987">
        <f>VLOOKUP(Table58[[#This Row],[CONTROLN]],vlookup_table[],2,FALSE)</f>
        <v>0</v>
      </c>
      <c r="O3987">
        <f>VLOOKUP(Table58[[#This Row],[CONTROLN]],vlookup_table[],4,FALSE)</f>
        <v>0</v>
      </c>
      <c r="P3987" t="str">
        <f>VLOOKUP(Table58[[#This Row],[CONTROLN]],vlookup_table[],5,FALSE)</f>
        <v>S2</v>
      </c>
      <c r="Q3987">
        <f>VLOOKUP(Table58[[#This Row],[CONTROLN]],vlookup_table[],7,FALSE)</f>
        <v>10</v>
      </c>
      <c r="R3987" t="str">
        <f t="shared" si="186"/>
        <v/>
      </c>
      <c r="S398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87" t="str">
        <f>IF(Table58[[#This Row],[GENDER]]="M","Hombre","Mujer")</f>
        <v>Mujer</v>
      </c>
      <c r="U3987" t="str">
        <f>_xlfn.CONCAT(Table58[[#This Row],[STATE]]," ", Table58[[#This Row],[DOMAIN]])</f>
        <v>KY S2</v>
      </c>
      <c r="V3987" s="2">
        <f t="shared" ca="1" si="187"/>
        <v>45915</v>
      </c>
      <c r="W3987" s="3">
        <f t="shared" ca="1" si="188"/>
        <v>45915.408431249998</v>
      </c>
      <c r="X3987">
        <f>ROUND(Table58[[#This Row],[AVGGIFT]],1)</f>
        <v>10.6</v>
      </c>
    </row>
    <row r="3988" spans="1:24" x14ac:dyDescent="0.35">
      <c r="A3988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  <c r="N3988">
        <f>VLOOKUP(Table58[[#This Row],[CONTROLN]],vlookup_table[],2,FALSE)</f>
        <v>1</v>
      </c>
      <c r="O3988">
        <f>VLOOKUP(Table58[[#This Row],[CONTROLN]],vlookup_table[],4,FALSE)</f>
        <v>0</v>
      </c>
      <c r="P3988" t="str">
        <f>VLOOKUP(Table58[[#This Row],[CONTROLN]],vlookup_table[],5,FALSE)</f>
        <v>R3</v>
      </c>
      <c r="Q3988">
        <f>VLOOKUP(Table58[[#This Row],[CONTROLN]],vlookup_table[],7,FALSE)</f>
        <v>6</v>
      </c>
      <c r="R3988" t="str">
        <f t="shared" si="186"/>
        <v/>
      </c>
      <c r="S398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88" t="str">
        <f>IF(Table58[[#This Row],[GENDER]]="M","Hombre","Mujer")</f>
        <v>Hombre</v>
      </c>
      <c r="U3988" t="str">
        <f>_xlfn.CONCAT(Table58[[#This Row],[STATE]]," ", Table58[[#This Row],[DOMAIN]])</f>
        <v>KS R3</v>
      </c>
      <c r="V3988" s="2">
        <f t="shared" ca="1" si="187"/>
        <v>45915</v>
      </c>
      <c r="W3988" s="3">
        <f t="shared" ca="1" si="188"/>
        <v>45915.408431249998</v>
      </c>
      <c r="X3988">
        <f>ROUND(Table58[[#This Row],[AVGGIFT]],1)</f>
        <v>4.8</v>
      </c>
    </row>
    <row r="3989" spans="1:24" x14ac:dyDescent="0.35">
      <c r="A3989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  <c r="N3989">
        <f>VLOOKUP(Table58[[#This Row],[CONTROLN]],vlookup_table[],2,FALSE)</f>
        <v>1</v>
      </c>
      <c r="O3989">
        <f>VLOOKUP(Table58[[#This Row],[CONTROLN]],vlookup_table[],4,FALSE)</f>
        <v>4310</v>
      </c>
      <c r="P3989" t="str">
        <f>VLOOKUP(Table58[[#This Row],[CONTROLN]],vlookup_table[],5,FALSE)</f>
        <v>T1</v>
      </c>
      <c r="Q3989">
        <f>VLOOKUP(Table58[[#This Row],[CONTROLN]],vlookup_table[],7,FALSE)</f>
        <v>5</v>
      </c>
      <c r="R3989">
        <f t="shared" si="186"/>
        <v>53</v>
      </c>
      <c r="S398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89" t="str">
        <f>IF(Table58[[#This Row],[GENDER]]="M","Hombre","Mujer")</f>
        <v>Hombre</v>
      </c>
      <c r="U3989" t="str">
        <f>_xlfn.CONCAT(Table58[[#This Row],[STATE]]," ", Table58[[#This Row],[DOMAIN]])</f>
        <v>LA T1</v>
      </c>
      <c r="V3989" s="2">
        <f t="shared" ca="1" si="187"/>
        <v>45915</v>
      </c>
      <c r="W3989" s="3">
        <f t="shared" ca="1" si="188"/>
        <v>45915.408431249998</v>
      </c>
      <c r="X3989">
        <f>ROUND(Table58[[#This Row],[AVGGIFT]],1)</f>
        <v>8.5</v>
      </c>
    </row>
    <row r="3990" spans="1:24" x14ac:dyDescent="0.35">
      <c r="A3990">
        <v>44800</v>
      </c>
      <c r="B3990" t="s">
        <v>13</v>
      </c>
      <c r="C3990" t="s">
        <v>109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  <c r="N3990">
        <f>VLOOKUP(Table58[[#This Row],[CONTROLN]],vlookup_table[],2,FALSE)</f>
        <v>28</v>
      </c>
      <c r="O3990">
        <f>VLOOKUP(Table58[[#This Row],[CONTROLN]],vlookup_table[],4,FALSE)</f>
        <v>0</v>
      </c>
      <c r="P3990" t="str">
        <f>VLOOKUP(Table58[[#This Row],[CONTROLN]],vlookup_table[],5,FALSE)</f>
        <v>T2</v>
      </c>
      <c r="Q3990">
        <f>VLOOKUP(Table58[[#This Row],[CONTROLN]],vlookup_table[],7,FALSE)</f>
        <v>5</v>
      </c>
      <c r="R3990" t="str">
        <f t="shared" si="186"/>
        <v/>
      </c>
      <c r="S399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90" t="str">
        <f>IF(Table58[[#This Row],[GENDER]]="M","Hombre","Mujer")</f>
        <v>Mujer</v>
      </c>
      <c r="U3990" t="str">
        <f>_xlfn.CONCAT(Table58[[#This Row],[STATE]]," ", Table58[[#This Row],[DOMAIN]])</f>
        <v>FL T2</v>
      </c>
      <c r="V3990" s="2">
        <f t="shared" ca="1" si="187"/>
        <v>45915</v>
      </c>
      <c r="W3990" s="3">
        <f t="shared" ca="1" si="188"/>
        <v>45915.408431249998</v>
      </c>
      <c r="X3990">
        <f>ROUND(Table58[[#This Row],[AVGGIFT]],1)</f>
        <v>7.3</v>
      </c>
    </row>
    <row r="3991" spans="1:24" x14ac:dyDescent="0.35">
      <c r="A399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  <c r="N3991">
        <f>VLOOKUP(Table58[[#This Row],[CONTROLN]],vlookup_table[],2,FALSE)</f>
        <v>2</v>
      </c>
      <c r="O3991">
        <f>VLOOKUP(Table58[[#This Row],[CONTROLN]],vlookup_table[],4,FALSE)</f>
        <v>601</v>
      </c>
      <c r="P3991" t="str">
        <f>VLOOKUP(Table58[[#This Row],[CONTROLN]],vlookup_table[],5,FALSE)</f>
        <v>C1</v>
      </c>
      <c r="Q3991">
        <f>VLOOKUP(Table58[[#This Row],[CONTROLN]],vlookup_table[],7,FALSE)</f>
        <v>15</v>
      </c>
      <c r="R3991">
        <f t="shared" si="186"/>
        <v>91</v>
      </c>
      <c r="S399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91" t="str">
        <f>IF(Table58[[#This Row],[GENDER]]="M","Hombre","Mujer")</f>
        <v>Mujer</v>
      </c>
      <c r="U3991" t="str">
        <f>_xlfn.CONCAT(Table58[[#This Row],[STATE]]," ", Table58[[#This Row],[DOMAIN]])</f>
        <v>OK C1</v>
      </c>
      <c r="V3991" s="2">
        <f t="shared" ca="1" si="187"/>
        <v>45915</v>
      </c>
      <c r="W3991" s="3">
        <f t="shared" ca="1" si="188"/>
        <v>45915.408431249998</v>
      </c>
      <c r="X3991">
        <f>ROUND(Table58[[#This Row],[AVGGIFT]],1)</f>
        <v>7.1</v>
      </c>
    </row>
    <row r="3992" spans="1:24" x14ac:dyDescent="0.35">
      <c r="A3992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  <c r="N3992">
        <f>VLOOKUP(Table58[[#This Row],[CONTROLN]],vlookup_table[],2,FALSE)</f>
        <v>1</v>
      </c>
      <c r="O3992">
        <f>VLOOKUP(Table58[[#This Row],[CONTROLN]],vlookup_table[],4,FALSE)</f>
        <v>0</v>
      </c>
      <c r="P3992" t="str">
        <f>VLOOKUP(Table58[[#This Row],[CONTROLN]],vlookup_table[],5,FALSE)</f>
        <v>R2</v>
      </c>
      <c r="Q3992">
        <f>VLOOKUP(Table58[[#This Row],[CONTROLN]],vlookup_table[],7,FALSE)</f>
        <v>20</v>
      </c>
      <c r="R3992" t="str">
        <f t="shared" si="186"/>
        <v/>
      </c>
      <c r="S399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92" t="str">
        <f>IF(Table58[[#This Row],[GENDER]]="M","Hombre","Mujer")</f>
        <v>Hombre</v>
      </c>
      <c r="U3992" t="str">
        <f>_xlfn.CONCAT(Table58[[#This Row],[STATE]]," ", Table58[[#This Row],[DOMAIN]])</f>
        <v>TX R2</v>
      </c>
      <c r="V3992" s="2">
        <f t="shared" ca="1" si="187"/>
        <v>45915</v>
      </c>
      <c r="W3992" s="3">
        <f t="shared" ca="1" si="188"/>
        <v>45915.408431249998</v>
      </c>
      <c r="X3992">
        <f>ROUND(Table58[[#This Row],[AVGGIFT]],1)</f>
        <v>10.1</v>
      </c>
    </row>
    <row r="3993" spans="1:24" x14ac:dyDescent="0.35">
      <c r="A3993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  <c r="N3993">
        <f>VLOOKUP(Table58[[#This Row],[CONTROLN]],vlookup_table[],2,FALSE)</f>
        <v>28</v>
      </c>
      <c r="O3993">
        <f>VLOOKUP(Table58[[#This Row],[CONTROLN]],vlookup_table[],4,FALSE)</f>
        <v>4901</v>
      </c>
      <c r="P3993" t="str">
        <f>VLOOKUP(Table58[[#This Row],[CONTROLN]],vlookup_table[],5,FALSE)</f>
        <v>R3</v>
      </c>
      <c r="Q3993">
        <f>VLOOKUP(Table58[[#This Row],[CONTROLN]],vlookup_table[],7,FALSE)</f>
        <v>20</v>
      </c>
      <c r="R3993">
        <f t="shared" si="186"/>
        <v>48</v>
      </c>
      <c r="S399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3993" t="str">
        <f>IF(Table58[[#This Row],[GENDER]]="M","Hombre","Mujer")</f>
        <v>Mujer</v>
      </c>
      <c r="U3993" t="str">
        <f>_xlfn.CONCAT(Table58[[#This Row],[STATE]]," ", Table58[[#This Row],[DOMAIN]])</f>
        <v>LA R3</v>
      </c>
      <c r="V3993" s="2">
        <f t="shared" ca="1" si="187"/>
        <v>45915</v>
      </c>
      <c r="W3993" s="3">
        <f t="shared" ca="1" si="188"/>
        <v>45915.408431249998</v>
      </c>
      <c r="X3993">
        <f>ROUND(Table58[[#This Row],[AVGGIFT]],1)</f>
        <v>10</v>
      </c>
    </row>
    <row r="3994" spans="1:24" x14ac:dyDescent="0.35">
      <c r="A3994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  <c r="N3994">
        <f>VLOOKUP(Table58[[#This Row],[CONTROLN]],vlookup_table[],2,FALSE)</f>
        <v>0</v>
      </c>
      <c r="O3994">
        <f>VLOOKUP(Table58[[#This Row],[CONTROLN]],vlookup_table[],4,FALSE)</f>
        <v>0</v>
      </c>
      <c r="P3994" t="str">
        <f>VLOOKUP(Table58[[#This Row],[CONTROLN]],vlookup_table[],5,FALSE)</f>
        <v>T1</v>
      </c>
      <c r="Q3994">
        <f>VLOOKUP(Table58[[#This Row],[CONTROLN]],vlookup_table[],7,FALSE)</f>
        <v>5</v>
      </c>
      <c r="R3994" t="str">
        <f t="shared" si="186"/>
        <v/>
      </c>
      <c r="S399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94" t="str">
        <f>IF(Table58[[#This Row],[GENDER]]="M","Hombre","Mujer")</f>
        <v>Hombre</v>
      </c>
      <c r="U3994" t="str">
        <f>_xlfn.CONCAT(Table58[[#This Row],[STATE]]," ", Table58[[#This Row],[DOMAIN]])</f>
        <v>MD T1</v>
      </c>
      <c r="V3994" s="2">
        <f t="shared" ca="1" si="187"/>
        <v>45915</v>
      </c>
      <c r="W3994" s="3">
        <f t="shared" ca="1" si="188"/>
        <v>45915.408431249998</v>
      </c>
      <c r="X3994">
        <f>ROUND(Table58[[#This Row],[AVGGIFT]],1)</f>
        <v>5.4</v>
      </c>
    </row>
    <row r="3995" spans="1:24" x14ac:dyDescent="0.35">
      <c r="A3995">
        <v>125630</v>
      </c>
      <c r="B3995" t="s">
        <v>21</v>
      </c>
      <c r="C3995" t="s">
        <v>109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  <c r="N3995">
        <f>VLOOKUP(Table58[[#This Row],[CONTROLN]],vlookup_table[],2,FALSE)</f>
        <v>1</v>
      </c>
      <c r="O3995">
        <f>VLOOKUP(Table58[[#This Row],[CONTROLN]],vlookup_table[],4,FALSE)</f>
        <v>0</v>
      </c>
      <c r="P3995" t="str">
        <f>VLOOKUP(Table58[[#This Row],[CONTROLN]],vlookup_table[],5,FALSE)</f>
        <v>S1</v>
      </c>
      <c r="Q3995">
        <f>VLOOKUP(Table58[[#This Row],[CONTROLN]],vlookup_table[],7,FALSE)</f>
        <v>25</v>
      </c>
      <c r="R3995" t="str">
        <f t="shared" si="186"/>
        <v/>
      </c>
      <c r="S399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95" t="str">
        <f>IF(Table58[[#This Row],[GENDER]]="M","Hombre","Mujer")</f>
        <v>Mujer</v>
      </c>
      <c r="U3995" t="str">
        <f>_xlfn.CONCAT(Table58[[#This Row],[STATE]]," ", Table58[[#This Row],[DOMAIN]])</f>
        <v>TX S1</v>
      </c>
      <c r="V3995" s="2">
        <f t="shared" ca="1" si="187"/>
        <v>45915</v>
      </c>
      <c r="W3995" s="3">
        <f t="shared" ca="1" si="188"/>
        <v>45915.408431249998</v>
      </c>
      <c r="X3995">
        <f>ROUND(Table58[[#This Row],[AVGGIFT]],1)</f>
        <v>16.7</v>
      </c>
    </row>
    <row r="3996" spans="1:24" x14ac:dyDescent="0.35">
      <c r="A3996">
        <v>158454</v>
      </c>
      <c r="B3996" t="s">
        <v>22</v>
      </c>
      <c r="C3996" t="s">
        <v>109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  <c r="N3996">
        <f>VLOOKUP(Table58[[#This Row],[CONTROLN]],vlookup_table[],2,FALSE)</f>
        <v>1002</v>
      </c>
      <c r="O3996">
        <f>VLOOKUP(Table58[[#This Row],[CONTROLN]],vlookup_table[],4,FALSE)</f>
        <v>6601</v>
      </c>
      <c r="P3996" t="str">
        <f>VLOOKUP(Table58[[#This Row],[CONTROLN]],vlookup_table[],5,FALSE)</f>
        <v>U2</v>
      </c>
      <c r="Q3996">
        <f>VLOOKUP(Table58[[#This Row],[CONTROLN]],vlookup_table[],7,FALSE)</f>
        <v>12</v>
      </c>
      <c r="R3996">
        <f t="shared" si="186"/>
        <v>31</v>
      </c>
      <c r="S399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3996" t="str">
        <f>IF(Table58[[#This Row],[GENDER]]="M","Hombre","Mujer")</f>
        <v>Mujer</v>
      </c>
      <c r="U3996" t="str">
        <f>_xlfn.CONCAT(Table58[[#This Row],[STATE]]," ", Table58[[#This Row],[DOMAIN]])</f>
        <v>CA U2</v>
      </c>
      <c r="V3996" s="2">
        <f t="shared" ca="1" si="187"/>
        <v>45915</v>
      </c>
      <c r="W3996" s="3">
        <f t="shared" ca="1" si="188"/>
        <v>45915.408431249998</v>
      </c>
      <c r="X3996">
        <f>ROUND(Table58[[#This Row],[AVGGIFT]],1)</f>
        <v>12.2</v>
      </c>
    </row>
    <row r="3997" spans="1:24" x14ac:dyDescent="0.35">
      <c r="A3997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  <c r="N3997">
        <f>VLOOKUP(Table58[[#This Row],[CONTROLN]],vlookup_table[],2,FALSE)</f>
        <v>28</v>
      </c>
      <c r="O3997">
        <f>VLOOKUP(Table58[[#This Row],[CONTROLN]],vlookup_table[],4,FALSE)</f>
        <v>7401</v>
      </c>
      <c r="P3997" t="str">
        <f>VLOOKUP(Table58[[#This Row],[CONTROLN]],vlookup_table[],5,FALSE)</f>
        <v>C1</v>
      </c>
      <c r="Q3997">
        <f>VLOOKUP(Table58[[#This Row],[CONTROLN]],vlookup_table[],7,FALSE)</f>
        <v>10</v>
      </c>
      <c r="R3997">
        <f t="shared" si="186"/>
        <v>23</v>
      </c>
      <c r="S399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3997" t="str">
        <f>IF(Table58[[#This Row],[GENDER]]="M","Hombre","Mujer")</f>
        <v>Hombre</v>
      </c>
      <c r="U3997" t="str">
        <f>_xlfn.CONCAT(Table58[[#This Row],[STATE]]," ", Table58[[#This Row],[DOMAIN]])</f>
        <v>FL C1</v>
      </c>
      <c r="V3997" s="2">
        <f t="shared" ca="1" si="187"/>
        <v>45915</v>
      </c>
      <c r="W3997" s="3">
        <f t="shared" ca="1" si="188"/>
        <v>45915.408431249998</v>
      </c>
      <c r="X3997">
        <f>ROUND(Table58[[#This Row],[AVGGIFT]],1)</f>
        <v>9.1999999999999993</v>
      </c>
    </row>
    <row r="3998" spans="1:24" x14ac:dyDescent="0.35">
      <c r="A3998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  <c r="N3998">
        <f>VLOOKUP(Table58[[#This Row],[CONTROLN]],vlookup_table[],2,FALSE)</f>
        <v>1</v>
      </c>
      <c r="O3998">
        <f>VLOOKUP(Table58[[#This Row],[CONTROLN]],vlookup_table[],4,FALSE)</f>
        <v>3301</v>
      </c>
      <c r="P3998" t="str">
        <f>VLOOKUP(Table58[[#This Row],[CONTROLN]],vlookup_table[],5,FALSE)</f>
        <v>S2</v>
      </c>
      <c r="Q3998">
        <f>VLOOKUP(Table58[[#This Row],[CONTROLN]],vlookup_table[],7,FALSE)</f>
        <v>5</v>
      </c>
      <c r="R3998">
        <f t="shared" si="186"/>
        <v>64</v>
      </c>
      <c r="S399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3998" t="str">
        <f>IF(Table58[[#This Row],[GENDER]]="M","Hombre","Mujer")</f>
        <v>Hombre</v>
      </c>
      <c r="U3998" t="str">
        <f>_xlfn.CONCAT(Table58[[#This Row],[STATE]]," ", Table58[[#This Row],[DOMAIN]])</f>
        <v>ND S2</v>
      </c>
      <c r="V3998" s="2">
        <f t="shared" ca="1" si="187"/>
        <v>45915</v>
      </c>
      <c r="W3998" s="3">
        <f t="shared" ca="1" si="188"/>
        <v>45915.408431249998</v>
      </c>
      <c r="X3998">
        <f>ROUND(Table58[[#This Row],[AVGGIFT]],1)</f>
        <v>5.3</v>
      </c>
    </row>
    <row r="3999" spans="1:24" x14ac:dyDescent="0.35">
      <c r="A3999">
        <v>2231</v>
      </c>
      <c r="B3999" t="s">
        <v>36</v>
      </c>
      <c r="C3999" t="s">
        <v>14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  <c r="N3999">
        <f>VLOOKUP(Table58[[#This Row],[CONTROLN]],vlookup_table[],2,FALSE)</f>
        <v>1</v>
      </c>
      <c r="O3999">
        <f>VLOOKUP(Table58[[#This Row],[CONTROLN]],vlookup_table[],4,FALSE)</f>
        <v>7301</v>
      </c>
      <c r="P3999" t="str">
        <f>VLOOKUP(Table58[[#This Row],[CONTROLN]],vlookup_table[],5,FALSE)</f>
        <v>T2</v>
      </c>
      <c r="Q3999">
        <f>VLOOKUP(Table58[[#This Row],[CONTROLN]],vlookup_table[],7,FALSE)</f>
        <v>14</v>
      </c>
      <c r="R3999">
        <f t="shared" si="186"/>
        <v>24</v>
      </c>
      <c r="S399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3999" t="str">
        <f>IF(Table58[[#This Row],[GENDER]]="M","Hombre","Mujer")</f>
        <v>Hombre</v>
      </c>
      <c r="U3999" t="str">
        <f>_xlfn.CONCAT(Table58[[#This Row],[STATE]]," ", Table58[[#This Row],[DOMAIN]])</f>
        <v>WI T2</v>
      </c>
      <c r="V3999" s="2">
        <f t="shared" ca="1" si="187"/>
        <v>45915</v>
      </c>
      <c r="W3999" s="3">
        <f t="shared" ca="1" si="188"/>
        <v>45915.408431249998</v>
      </c>
      <c r="X3999">
        <f>ROUND(Table58[[#This Row],[AVGGIFT]],1)</f>
        <v>11.4</v>
      </c>
    </row>
    <row r="4000" spans="1:24" x14ac:dyDescent="0.35">
      <c r="A4000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  <c r="N4000">
        <f>VLOOKUP(Table58[[#This Row],[CONTROLN]],vlookup_table[],2,FALSE)</f>
        <v>1</v>
      </c>
      <c r="O4000">
        <f>VLOOKUP(Table58[[#This Row],[CONTROLN]],vlookup_table[],4,FALSE)</f>
        <v>1709</v>
      </c>
      <c r="P4000" t="str">
        <f>VLOOKUP(Table58[[#This Row],[CONTROLN]],vlookup_table[],5,FALSE)</f>
        <v>S2</v>
      </c>
      <c r="Q4000">
        <f>VLOOKUP(Table58[[#This Row],[CONTROLN]],vlookup_table[],7,FALSE)</f>
        <v>9</v>
      </c>
      <c r="R4000">
        <f t="shared" si="186"/>
        <v>79</v>
      </c>
      <c r="S400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0" t="str">
        <f>IF(Table58[[#This Row],[GENDER]]="M","Hombre","Mujer")</f>
        <v>Hombre</v>
      </c>
      <c r="U4000" t="str">
        <f>_xlfn.CONCAT(Table58[[#This Row],[STATE]]," ", Table58[[#This Row],[DOMAIN]])</f>
        <v>MI S2</v>
      </c>
      <c r="V4000" s="2">
        <f t="shared" ca="1" si="187"/>
        <v>45915</v>
      </c>
      <c r="W4000" s="3">
        <f t="shared" ca="1" si="188"/>
        <v>45915.408431249998</v>
      </c>
      <c r="X4000">
        <f>ROUND(Table58[[#This Row],[AVGGIFT]],1)</f>
        <v>7.4</v>
      </c>
    </row>
    <row r="4001" spans="1:24" x14ac:dyDescent="0.35">
      <c r="A400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  <c r="N4001">
        <f>VLOOKUP(Table58[[#This Row],[CONTROLN]],vlookup_table[],2,FALSE)</f>
        <v>2</v>
      </c>
      <c r="O4001">
        <f>VLOOKUP(Table58[[#This Row],[CONTROLN]],vlookup_table[],4,FALSE)</f>
        <v>609</v>
      </c>
      <c r="P4001" t="str">
        <f>VLOOKUP(Table58[[#This Row],[CONTROLN]],vlookup_table[],5,FALSE)</f>
        <v>R2</v>
      </c>
      <c r="Q4001">
        <f>VLOOKUP(Table58[[#This Row],[CONTROLN]],vlookup_table[],7,FALSE)</f>
        <v>25</v>
      </c>
      <c r="R4001">
        <f t="shared" si="186"/>
        <v>90</v>
      </c>
      <c r="S400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001" t="str">
        <f>IF(Table58[[#This Row],[GENDER]]="M","Hombre","Mujer")</f>
        <v>Mujer</v>
      </c>
      <c r="U4001" t="str">
        <f>_xlfn.CONCAT(Table58[[#This Row],[STATE]]," ", Table58[[#This Row],[DOMAIN]])</f>
        <v>OR R2</v>
      </c>
      <c r="V4001" s="2">
        <f t="shared" ca="1" si="187"/>
        <v>45915</v>
      </c>
      <c r="W4001" s="3">
        <f t="shared" ca="1" si="188"/>
        <v>45915.408431249998</v>
      </c>
      <c r="X4001">
        <f>ROUND(Table58[[#This Row],[AVGGIFT]],1)</f>
        <v>16.100000000000001</v>
      </c>
    </row>
    <row r="4002" spans="1:24" x14ac:dyDescent="0.35">
      <c r="A4002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  <c r="N4002">
        <f>VLOOKUP(Table58[[#This Row],[CONTROLN]],vlookup_table[],2,FALSE)</f>
        <v>1</v>
      </c>
      <c r="O4002">
        <f>VLOOKUP(Table58[[#This Row],[CONTROLN]],vlookup_table[],4,FALSE)</f>
        <v>4601</v>
      </c>
      <c r="P4002" t="str">
        <f>VLOOKUP(Table58[[#This Row],[CONTROLN]],vlookup_table[],5,FALSE)</f>
        <v>U1</v>
      </c>
      <c r="Q4002">
        <f>VLOOKUP(Table58[[#This Row],[CONTROLN]],vlookup_table[],7,FALSE)</f>
        <v>12</v>
      </c>
      <c r="R4002">
        <f t="shared" si="186"/>
        <v>51</v>
      </c>
      <c r="S400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02" t="str">
        <f>IF(Table58[[#This Row],[GENDER]]="M","Hombre","Mujer")</f>
        <v>Hombre</v>
      </c>
      <c r="U4002" t="str">
        <f>_xlfn.CONCAT(Table58[[#This Row],[STATE]]," ", Table58[[#This Row],[DOMAIN]])</f>
        <v>CA U1</v>
      </c>
      <c r="V4002" s="2">
        <f t="shared" ca="1" si="187"/>
        <v>45915</v>
      </c>
      <c r="W4002" s="3">
        <f t="shared" ca="1" si="188"/>
        <v>45915.408431249998</v>
      </c>
      <c r="X4002">
        <f>ROUND(Table58[[#This Row],[AVGGIFT]],1)</f>
        <v>9.6999999999999993</v>
      </c>
    </row>
    <row r="4003" spans="1:24" x14ac:dyDescent="0.35">
      <c r="A4003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  <c r="N4003">
        <f>VLOOKUP(Table58[[#This Row],[CONTROLN]],vlookup_table[],2,FALSE)</f>
        <v>0</v>
      </c>
      <c r="O4003">
        <f>VLOOKUP(Table58[[#This Row],[CONTROLN]],vlookup_table[],4,FALSE)</f>
        <v>2701</v>
      </c>
      <c r="P4003" t="str">
        <f>VLOOKUP(Table58[[#This Row],[CONTROLN]],vlookup_table[],5,FALSE)</f>
        <v>S1</v>
      </c>
      <c r="Q4003">
        <f>VLOOKUP(Table58[[#This Row],[CONTROLN]],vlookup_table[],7,FALSE)</f>
        <v>20</v>
      </c>
      <c r="R4003">
        <f t="shared" si="186"/>
        <v>70</v>
      </c>
      <c r="S400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3" t="str">
        <f>IF(Table58[[#This Row],[GENDER]]="M","Hombre","Mujer")</f>
        <v>Hombre</v>
      </c>
      <c r="U4003" t="str">
        <f>_xlfn.CONCAT(Table58[[#This Row],[STATE]]," ", Table58[[#This Row],[DOMAIN]])</f>
        <v>CA S1</v>
      </c>
      <c r="V4003" s="2">
        <f t="shared" ca="1" si="187"/>
        <v>45915</v>
      </c>
      <c r="W4003" s="3">
        <f t="shared" ca="1" si="188"/>
        <v>45915.408431249998</v>
      </c>
      <c r="X4003">
        <f>ROUND(Table58[[#This Row],[AVGGIFT]],1)</f>
        <v>14.3</v>
      </c>
    </row>
    <row r="4004" spans="1:24" x14ac:dyDescent="0.35">
      <c r="A4004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  <c r="N4004">
        <f>VLOOKUP(Table58[[#This Row],[CONTROLN]],vlookup_table[],2,FALSE)</f>
        <v>0</v>
      </c>
      <c r="O4004">
        <f>VLOOKUP(Table58[[#This Row],[CONTROLN]],vlookup_table[],4,FALSE)</f>
        <v>0</v>
      </c>
      <c r="P4004" t="str">
        <f>VLOOKUP(Table58[[#This Row],[CONTROLN]],vlookup_table[],5,FALSE)</f>
        <v>U4</v>
      </c>
      <c r="Q4004">
        <f>VLOOKUP(Table58[[#This Row],[CONTROLN]],vlookup_table[],7,FALSE)</f>
        <v>15</v>
      </c>
      <c r="R4004" t="str">
        <f t="shared" si="186"/>
        <v/>
      </c>
      <c r="S400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04" t="str">
        <f>IF(Table58[[#This Row],[GENDER]]="M","Hombre","Mujer")</f>
        <v>Mujer</v>
      </c>
      <c r="U4004" t="str">
        <f>_xlfn.CONCAT(Table58[[#This Row],[STATE]]," ", Table58[[#This Row],[DOMAIN]])</f>
        <v>CA U4</v>
      </c>
      <c r="V4004" s="2">
        <f t="shared" ca="1" si="187"/>
        <v>45915</v>
      </c>
      <c r="W4004" s="3">
        <f t="shared" ca="1" si="188"/>
        <v>45915.408431249998</v>
      </c>
      <c r="X4004">
        <f>ROUND(Table58[[#This Row],[AVGGIFT]],1)</f>
        <v>8</v>
      </c>
    </row>
    <row r="4005" spans="1:24" x14ac:dyDescent="0.35">
      <c r="A4005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  <c r="N4005">
        <f>VLOOKUP(Table58[[#This Row],[CONTROLN]],vlookup_table[],2,FALSE)</f>
        <v>0</v>
      </c>
      <c r="O4005">
        <f>VLOOKUP(Table58[[#This Row],[CONTROLN]],vlookup_table[],4,FALSE)</f>
        <v>0</v>
      </c>
      <c r="P4005" t="str">
        <f>VLOOKUP(Table58[[#This Row],[CONTROLN]],vlookup_table[],5,FALSE)</f>
        <v>S2</v>
      </c>
      <c r="Q4005">
        <f>VLOOKUP(Table58[[#This Row],[CONTROLN]],vlookup_table[],7,FALSE)</f>
        <v>15</v>
      </c>
      <c r="R4005" t="str">
        <f t="shared" si="186"/>
        <v/>
      </c>
      <c r="S400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5" t="str">
        <f>IF(Table58[[#This Row],[GENDER]]="M","Hombre","Mujer")</f>
        <v>Mujer</v>
      </c>
      <c r="U4005" t="str">
        <f>_xlfn.CONCAT(Table58[[#This Row],[STATE]]," ", Table58[[#This Row],[DOMAIN]])</f>
        <v>IN S2</v>
      </c>
      <c r="V4005" s="2">
        <f t="shared" ca="1" si="187"/>
        <v>45915</v>
      </c>
      <c r="W4005" s="3">
        <f t="shared" ca="1" si="188"/>
        <v>45915.408431249998</v>
      </c>
      <c r="X4005">
        <f>ROUND(Table58[[#This Row],[AVGGIFT]],1)</f>
        <v>14.8</v>
      </c>
    </row>
    <row r="4006" spans="1:24" x14ac:dyDescent="0.35">
      <c r="A4006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  <c r="N4006">
        <f>VLOOKUP(Table58[[#This Row],[CONTROLN]],vlookup_table[],2,FALSE)</f>
        <v>0</v>
      </c>
      <c r="O4006">
        <f>VLOOKUP(Table58[[#This Row],[CONTROLN]],vlookup_table[],4,FALSE)</f>
        <v>2401</v>
      </c>
      <c r="P4006" t="str">
        <f>VLOOKUP(Table58[[#This Row],[CONTROLN]],vlookup_table[],5,FALSE)</f>
        <v>S1</v>
      </c>
      <c r="Q4006">
        <f>VLOOKUP(Table58[[#This Row],[CONTROLN]],vlookup_table[],7,FALSE)</f>
        <v>25</v>
      </c>
      <c r="R4006">
        <f t="shared" si="186"/>
        <v>73</v>
      </c>
      <c r="S400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6" t="str">
        <f>IF(Table58[[#This Row],[GENDER]]="M","Hombre","Mujer")</f>
        <v>Mujer</v>
      </c>
      <c r="U4006" t="str">
        <f>_xlfn.CONCAT(Table58[[#This Row],[STATE]]," ", Table58[[#This Row],[DOMAIN]])</f>
        <v>CA S1</v>
      </c>
      <c r="V4006" s="2">
        <f t="shared" ca="1" si="187"/>
        <v>45915</v>
      </c>
      <c r="W4006" s="3">
        <f t="shared" ca="1" si="188"/>
        <v>45915.408431249998</v>
      </c>
      <c r="X4006">
        <f>ROUND(Table58[[#This Row],[AVGGIFT]],1)</f>
        <v>25.8</v>
      </c>
    </row>
    <row r="4007" spans="1:24" x14ac:dyDescent="0.35">
      <c r="A4007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  <c r="N4007">
        <f>VLOOKUP(Table58[[#This Row],[CONTROLN]],vlookup_table[],2,FALSE)</f>
        <v>2</v>
      </c>
      <c r="O4007">
        <f>VLOOKUP(Table58[[#This Row],[CONTROLN]],vlookup_table[],4,FALSE)</f>
        <v>1810</v>
      </c>
      <c r="P4007" t="str">
        <f>VLOOKUP(Table58[[#This Row],[CONTROLN]],vlookup_table[],5,FALSE)</f>
        <v>C3</v>
      </c>
      <c r="Q4007">
        <f>VLOOKUP(Table58[[#This Row],[CONTROLN]],vlookup_table[],7,FALSE)</f>
        <v>5</v>
      </c>
      <c r="R4007">
        <f t="shared" si="186"/>
        <v>78</v>
      </c>
      <c r="S400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07" t="str">
        <f>IF(Table58[[#This Row],[GENDER]]="M","Hombre","Mujer")</f>
        <v>Mujer</v>
      </c>
      <c r="U4007" t="str">
        <f>_xlfn.CONCAT(Table58[[#This Row],[STATE]]," ", Table58[[#This Row],[DOMAIN]])</f>
        <v>IA C3</v>
      </c>
      <c r="V4007" s="2">
        <f t="shared" ca="1" si="187"/>
        <v>45915</v>
      </c>
      <c r="W4007" s="3">
        <f t="shared" ca="1" si="188"/>
        <v>45915.408431249998</v>
      </c>
      <c r="X4007">
        <f>ROUND(Table58[[#This Row],[AVGGIFT]],1)</f>
        <v>4.4000000000000004</v>
      </c>
    </row>
    <row r="4008" spans="1:24" x14ac:dyDescent="0.35">
      <c r="A4008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  <c r="N4008">
        <f>VLOOKUP(Table58[[#This Row],[CONTROLN]],vlookup_table[],2,FALSE)</f>
        <v>0</v>
      </c>
      <c r="O4008">
        <f>VLOOKUP(Table58[[#This Row],[CONTROLN]],vlookup_table[],4,FALSE)</f>
        <v>6801</v>
      </c>
      <c r="P4008" t="str">
        <f>VLOOKUP(Table58[[#This Row],[CONTROLN]],vlookup_table[],5,FALSE)</f>
        <v>U1</v>
      </c>
      <c r="Q4008">
        <f>VLOOKUP(Table58[[#This Row],[CONTROLN]],vlookup_table[],7,FALSE)</f>
        <v>11</v>
      </c>
      <c r="R4008">
        <f t="shared" si="186"/>
        <v>29</v>
      </c>
      <c r="S400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08" t="str">
        <f>IF(Table58[[#This Row],[GENDER]]="M","Hombre","Mujer")</f>
        <v>Hombre</v>
      </c>
      <c r="U4008" t="str">
        <f>_xlfn.CONCAT(Table58[[#This Row],[STATE]]," ", Table58[[#This Row],[DOMAIN]])</f>
        <v>CA U1</v>
      </c>
      <c r="V4008" s="2">
        <f t="shared" ca="1" si="187"/>
        <v>45915</v>
      </c>
      <c r="W4008" s="3">
        <f t="shared" ca="1" si="188"/>
        <v>45915.408431249998</v>
      </c>
      <c r="X4008">
        <f>ROUND(Table58[[#This Row],[AVGGIFT]],1)</f>
        <v>12.5</v>
      </c>
    </row>
    <row r="4009" spans="1:24" x14ac:dyDescent="0.35">
      <c r="A4009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  <c r="N4009">
        <f>VLOOKUP(Table58[[#This Row],[CONTROLN]],vlookup_table[],2,FALSE)</f>
        <v>1</v>
      </c>
      <c r="O4009">
        <f>VLOOKUP(Table58[[#This Row],[CONTROLN]],vlookup_table[],4,FALSE)</f>
        <v>0</v>
      </c>
      <c r="P4009" t="str">
        <f>VLOOKUP(Table58[[#This Row],[CONTROLN]],vlookup_table[],5,FALSE)</f>
        <v>S1</v>
      </c>
      <c r="Q4009">
        <f>VLOOKUP(Table58[[#This Row],[CONTROLN]],vlookup_table[],7,FALSE)</f>
        <v>21</v>
      </c>
      <c r="R4009" t="str">
        <f t="shared" si="186"/>
        <v/>
      </c>
      <c r="S400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09" t="str">
        <f>IF(Table58[[#This Row],[GENDER]]="M","Hombre","Mujer")</f>
        <v>Hombre</v>
      </c>
      <c r="U4009" t="str">
        <f>_xlfn.CONCAT(Table58[[#This Row],[STATE]]," ", Table58[[#This Row],[DOMAIN]])</f>
        <v>CA S1</v>
      </c>
      <c r="V4009" s="2">
        <f t="shared" ca="1" si="187"/>
        <v>45915</v>
      </c>
      <c r="W4009" s="3">
        <f t="shared" ca="1" si="188"/>
        <v>45915.408431249998</v>
      </c>
      <c r="X4009">
        <f>ROUND(Table58[[#This Row],[AVGGIFT]],1)</f>
        <v>10</v>
      </c>
    </row>
    <row r="4010" spans="1:24" x14ac:dyDescent="0.35">
      <c r="A4010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  <c r="N4010">
        <f>VLOOKUP(Table58[[#This Row],[CONTROLN]],vlookup_table[],2,FALSE)</f>
        <v>2</v>
      </c>
      <c r="O4010">
        <f>VLOOKUP(Table58[[#This Row],[CONTROLN]],vlookup_table[],4,FALSE)</f>
        <v>1812</v>
      </c>
      <c r="P4010" t="str">
        <f>VLOOKUP(Table58[[#This Row],[CONTROLN]],vlookup_table[],5,FALSE)</f>
        <v>T2</v>
      </c>
      <c r="Q4010">
        <f>VLOOKUP(Table58[[#This Row],[CONTROLN]],vlookup_table[],7,FALSE)</f>
        <v>20</v>
      </c>
      <c r="R4010">
        <f t="shared" si="186"/>
        <v>78</v>
      </c>
      <c r="S4010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10" t="str">
        <f>IF(Table58[[#This Row],[GENDER]]="M","Hombre","Mujer")</f>
        <v>Hombre</v>
      </c>
      <c r="U4010" t="str">
        <f>_xlfn.CONCAT(Table58[[#This Row],[STATE]]," ", Table58[[#This Row],[DOMAIN]])</f>
        <v>TX T2</v>
      </c>
      <c r="V4010" s="2">
        <f t="shared" ca="1" si="187"/>
        <v>45915</v>
      </c>
      <c r="W4010" s="3">
        <f t="shared" ca="1" si="188"/>
        <v>45915.408431249998</v>
      </c>
      <c r="X4010">
        <f>ROUND(Table58[[#This Row],[AVGGIFT]],1)</f>
        <v>6.7</v>
      </c>
    </row>
    <row r="4011" spans="1:24" x14ac:dyDescent="0.35">
      <c r="A401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  <c r="N4011">
        <f>VLOOKUP(Table58[[#This Row],[CONTROLN]],vlookup_table[],2,FALSE)</f>
        <v>1</v>
      </c>
      <c r="O4011">
        <f>VLOOKUP(Table58[[#This Row],[CONTROLN]],vlookup_table[],4,FALSE)</f>
        <v>5112</v>
      </c>
      <c r="P4011" t="str">
        <f>VLOOKUP(Table58[[#This Row],[CONTROLN]],vlookup_table[],5,FALSE)</f>
        <v>S2</v>
      </c>
      <c r="Q4011">
        <f>VLOOKUP(Table58[[#This Row],[CONTROLN]],vlookup_table[],7,FALSE)</f>
        <v>16</v>
      </c>
      <c r="R4011">
        <f t="shared" si="186"/>
        <v>45</v>
      </c>
      <c r="S401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11" t="str">
        <f>IF(Table58[[#This Row],[GENDER]]="M","Hombre","Mujer")</f>
        <v>Hombre</v>
      </c>
      <c r="U4011" t="str">
        <f>_xlfn.CONCAT(Table58[[#This Row],[STATE]]," ", Table58[[#This Row],[DOMAIN]])</f>
        <v>MN S2</v>
      </c>
      <c r="V4011" s="2">
        <f t="shared" ca="1" si="187"/>
        <v>45915</v>
      </c>
      <c r="W4011" s="3">
        <f t="shared" ca="1" si="188"/>
        <v>45915.408431249998</v>
      </c>
      <c r="X4011">
        <f>ROUND(Table58[[#This Row],[AVGGIFT]],1)</f>
        <v>10.1</v>
      </c>
    </row>
    <row r="4012" spans="1:24" x14ac:dyDescent="0.35">
      <c r="A4012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  <c r="N4012">
        <f>VLOOKUP(Table58[[#This Row],[CONTROLN]],vlookup_table[],2,FALSE)</f>
        <v>0</v>
      </c>
      <c r="O4012">
        <f>VLOOKUP(Table58[[#This Row],[CONTROLN]],vlookup_table[],4,FALSE)</f>
        <v>4301</v>
      </c>
      <c r="P4012" t="str">
        <f>VLOOKUP(Table58[[#This Row],[CONTROLN]],vlookup_table[],5,FALSE)</f>
        <v>U4</v>
      </c>
      <c r="Q4012">
        <f>VLOOKUP(Table58[[#This Row],[CONTROLN]],vlookup_table[],7,FALSE)</f>
        <v>25</v>
      </c>
      <c r="R4012">
        <f t="shared" si="186"/>
        <v>54</v>
      </c>
      <c r="S401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12" t="str">
        <f>IF(Table58[[#This Row],[GENDER]]="M","Hombre","Mujer")</f>
        <v>Mujer</v>
      </c>
      <c r="U4012" t="str">
        <f>_xlfn.CONCAT(Table58[[#This Row],[STATE]]," ", Table58[[#This Row],[DOMAIN]])</f>
        <v>CA U4</v>
      </c>
      <c r="V4012" s="2">
        <f t="shared" ca="1" si="187"/>
        <v>45915</v>
      </c>
      <c r="W4012" s="3">
        <f t="shared" ca="1" si="188"/>
        <v>45915.408431249998</v>
      </c>
      <c r="X4012">
        <f>ROUND(Table58[[#This Row],[AVGGIFT]],1)</f>
        <v>25</v>
      </c>
    </row>
    <row r="4013" spans="1:24" x14ac:dyDescent="0.35">
      <c r="A4013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  <c r="N4013">
        <f>VLOOKUP(Table58[[#This Row],[CONTROLN]],vlookup_table[],2,FALSE)</f>
        <v>2</v>
      </c>
      <c r="O4013">
        <f>VLOOKUP(Table58[[#This Row],[CONTROLN]],vlookup_table[],4,FALSE)</f>
        <v>6411</v>
      </c>
      <c r="P4013" t="str">
        <f>VLOOKUP(Table58[[#This Row],[CONTROLN]],vlookup_table[],5,FALSE)</f>
        <v>S2</v>
      </c>
      <c r="Q4013">
        <f>VLOOKUP(Table58[[#This Row],[CONTROLN]],vlookup_table[],7,FALSE)</f>
        <v>15</v>
      </c>
      <c r="R4013">
        <f t="shared" si="186"/>
        <v>32</v>
      </c>
      <c r="S401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13" t="str">
        <f>IF(Table58[[#This Row],[GENDER]]="M","Hombre","Mujer")</f>
        <v>Mujer</v>
      </c>
      <c r="U4013" t="str">
        <f>_xlfn.CONCAT(Table58[[#This Row],[STATE]]," ", Table58[[#This Row],[DOMAIN]])</f>
        <v>GA S2</v>
      </c>
      <c r="V4013" s="2">
        <f t="shared" ca="1" si="187"/>
        <v>45915</v>
      </c>
      <c r="W4013" s="3">
        <f t="shared" ca="1" si="188"/>
        <v>45915.408431249998</v>
      </c>
      <c r="X4013">
        <f>ROUND(Table58[[#This Row],[AVGGIFT]],1)</f>
        <v>8</v>
      </c>
    </row>
    <row r="4014" spans="1:24" x14ac:dyDescent="0.35">
      <c r="A4014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  <c r="N4014">
        <f>VLOOKUP(Table58[[#This Row],[CONTROLN]],vlookup_table[],2,FALSE)</f>
        <v>0</v>
      </c>
      <c r="O4014">
        <f>VLOOKUP(Table58[[#This Row],[CONTROLN]],vlookup_table[],4,FALSE)</f>
        <v>0</v>
      </c>
      <c r="P4014" t="str">
        <f>VLOOKUP(Table58[[#This Row],[CONTROLN]],vlookup_table[],5,FALSE)</f>
        <v/>
      </c>
      <c r="Q4014">
        <f>VLOOKUP(Table58[[#This Row],[CONTROLN]],vlookup_table[],7,FALSE)</f>
        <v>5</v>
      </c>
      <c r="R4014" t="str">
        <f t="shared" si="186"/>
        <v/>
      </c>
      <c r="S4014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014" t="str">
        <f>IF(Table58[[#This Row],[GENDER]]="M","Hombre","Mujer")</f>
        <v>Hombre</v>
      </c>
      <c r="U4014" t="str">
        <f>_xlfn.CONCAT(Table58[[#This Row],[STATE]]," ", Table58[[#This Row],[DOMAIN]])</f>
        <v xml:space="preserve">MI </v>
      </c>
      <c r="V4014" s="2">
        <f t="shared" ca="1" si="187"/>
        <v>45915</v>
      </c>
      <c r="W4014" s="3">
        <f t="shared" ca="1" si="188"/>
        <v>45915.408431249998</v>
      </c>
      <c r="X4014">
        <f>ROUND(Table58[[#This Row],[AVGGIFT]],1)</f>
        <v>5.3</v>
      </c>
    </row>
    <row r="4015" spans="1:24" x14ac:dyDescent="0.35">
      <c r="A4015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  <c r="N4015">
        <f>VLOOKUP(Table58[[#This Row],[CONTROLN]],vlookup_table[],2,FALSE)</f>
        <v>0</v>
      </c>
      <c r="O4015">
        <f>VLOOKUP(Table58[[#This Row],[CONTROLN]],vlookup_table[],4,FALSE)</f>
        <v>5701</v>
      </c>
      <c r="P4015" t="str">
        <f>VLOOKUP(Table58[[#This Row],[CONTROLN]],vlookup_table[],5,FALSE)</f>
        <v>T2</v>
      </c>
      <c r="Q4015">
        <f>VLOOKUP(Table58[[#This Row],[CONTROLN]],vlookup_table[],7,FALSE)</f>
        <v>7</v>
      </c>
      <c r="R4015">
        <f t="shared" si="186"/>
        <v>40</v>
      </c>
      <c r="S401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15" t="str">
        <f>IF(Table58[[#This Row],[GENDER]]="M","Hombre","Mujer")</f>
        <v>Mujer</v>
      </c>
      <c r="U4015" t="str">
        <f>_xlfn.CONCAT(Table58[[#This Row],[STATE]]," ", Table58[[#This Row],[DOMAIN]])</f>
        <v>WI T2</v>
      </c>
      <c r="V4015" s="2">
        <f t="shared" ca="1" si="187"/>
        <v>45915</v>
      </c>
      <c r="W4015" s="3">
        <f t="shared" ca="1" si="188"/>
        <v>45915.408431249998</v>
      </c>
      <c r="X4015">
        <f>ROUND(Table58[[#This Row],[AVGGIFT]],1)</f>
        <v>7.7</v>
      </c>
    </row>
    <row r="4016" spans="1:24" x14ac:dyDescent="0.35">
      <c r="A4016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  <c r="N4016">
        <f>VLOOKUP(Table58[[#This Row],[CONTROLN]],vlookup_table[],2,FALSE)</f>
        <v>1</v>
      </c>
      <c r="O4016">
        <f>VLOOKUP(Table58[[#This Row],[CONTROLN]],vlookup_table[],4,FALSE)</f>
        <v>2703</v>
      </c>
      <c r="P4016" t="str">
        <f>VLOOKUP(Table58[[#This Row],[CONTROLN]],vlookup_table[],5,FALSE)</f>
        <v>C2</v>
      </c>
      <c r="Q4016">
        <f>VLOOKUP(Table58[[#This Row],[CONTROLN]],vlookup_table[],7,FALSE)</f>
        <v>10</v>
      </c>
      <c r="R4016">
        <f t="shared" si="186"/>
        <v>70</v>
      </c>
      <c r="S401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16" t="str">
        <f>IF(Table58[[#This Row],[GENDER]]="M","Hombre","Mujer")</f>
        <v>Hombre</v>
      </c>
      <c r="U4016" t="str">
        <f>_xlfn.CONCAT(Table58[[#This Row],[STATE]]," ", Table58[[#This Row],[DOMAIN]])</f>
        <v>FL C2</v>
      </c>
      <c r="V4016" s="2">
        <f t="shared" ca="1" si="187"/>
        <v>45915</v>
      </c>
      <c r="W4016" s="3">
        <f t="shared" ca="1" si="188"/>
        <v>45915.408431249998</v>
      </c>
      <c r="X4016">
        <f>ROUND(Table58[[#This Row],[AVGGIFT]],1)</f>
        <v>10.1</v>
      </c>
    </row>
    <row r="4017" spans="1:24" x14ac:dyDescent="0.35">
      <c r="A4017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  <c r="N4017">
        <f>VLOOKUP(Table58[[#This Row],[CONTROLN]],vlookup_table[],2,FALSE)</f>
        <v>0</v>
      </c>
      <c r="O4017">
        <f>VLOOKUP(Table58[[#This Row],[CONTROLN]],vlookup_table[],4,FALSE)</f>
        <v>4105</v>
      </c>
      <c r="P4017" t="str">
        <f>VLOOKUP(Table58[[#This Row],[CONTROLN]],vlookup_table[],5,FALSE)</f>
        <v>U1</v>
      </c>
      <c r="Q4017">
        <f>VLOOKUP(Table58[[#This Row],[CONTROLN]],vlookup_table[],7,FALSE)</f>
        <v>10</v>
      </c>
      <c r="R4017">
        <f t="shared" si="186"/>
        <v>56</v>
      </c>
      <c r="S401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17" t="str">
        <f>IF(Table58[[#This Row],[GENDER]]="M","Hombre","Mujer")</f>
        <v>Mujer</v>
      </c>
      <c r="U4017" t="str">
        <f>_xlfn.CONCAT(Table58[[#This Row],[STATE]]," ", Table58[[#This Row],[DOMAIN]])</f>
        <v>TX U1</v>
      </c>
      <c r="V4017" s="2">
        <f t="shared" ca="1" si="187"/>
        <v>45915</v>
      </c>
      <c r="W4017" s="3">
        <f t="shared" ca="1" si="188"/>
        <v>45915.408431249998</v>
      </c>
      <c r="X4017">
        <f>ROUND(Table58[[#This Row],[AVGGIFT]],1)</f>
        <v>6.9</v>
      </c>
    </row>
    <row r="4018" spans="1:24" x14ac:dyDescent="0.35">
      <c r="A4018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  <c r="N4018">
        <f>VLOOKUP(Table58[[#This Row],[CONTROLN]],vlookup_table[],2,FALSE)</f>
        <v>1</v>
      </c>
      <c r="O4018">
        <f>VLOOKUP(Table58[[#This Row],[CONTROLN]],vlookup_table[],4,FALSE)</f>
        <v>3312</v>
      </c>
      <c r="P4018" t="str">
        <f>VLOOKUP(Table58[[#This Row],[CONTROLN]],vlookup_table[],5,FALSE)</f>
        <v>T1</v>
      </c>
      <c r="Q4018">
        <f>VLOOKUP(Table58[[#This Row],[CONTROLN]],vlookup_table[],7,FALSE)</f>
        <v>40</v>
      </c>
      <c r="R4018">
        <f t="shared" si="186"/>
        <v>63</v>
      </c>
      <c r="S401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18" t="str">
        <f>IF(Table58[[#This Row],[GENDER]]="M","Hombre","Mujer")</f>
        <v>Hombre</v>
      </c>
      <c r="U4018" t="str">
        <f>_xlfn.CONCAT(Table58[[#This Row],[STATE]]," ", Table58[[#This Row],[DOMAIN]])</f>
        <v>MI T1</v>
      </c>
      <c r="V4018" s="2">
        <f t="shared" ca="1" si="187"/>
        <v>45915</v>
      </c>
      <c r="W4018" s="3">
        <f t="shared" ca="1" si="188"/>
        <v>45915.408431249998</v>
      </c>
      <c r="X4018">
        <f>ROUND(Table58[[#This Row],[AVGGIFT]],1)</f>
        <v>17.2</v>
      </c>
    </row>
    <row r="4019" spans="1:24" x14ac:dyDescent="0.35">
      <c r="A4019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  <c r="N4019">
        <f>VLOOKUP(Table58[[#This Row],[CONTROLN]],vlookup_table[],2,FALSE)</f>
        <v>1</v>
      </c>
      <c r="O4019">
        <f>VLOOKUP(Table58[[#This Row],[CONTROLN]],vlookup_table[],4,FALSE)</f>
        <v>4711</v>
      </c>
      <c r="P4019" t="str">
        <f>VLOOKUP(Table58[[#This Row],[CONTROLN]],vlookup_table[],5,FALSE)</f>
        <v>C3</v>
      </c>
      <c r="Q4019">
        <f>VLOOKUP(Table58[[#This Row],[CONTROLN]],vlookup_table[],7,FALSE)</f>
        <v>10</v>
      </c>
      <c r="R4019">
        <f t="shared" si="186"/>
        <v>49</v>
      </c>
      <c r="S401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19" t="str">
        <f>IF(Table58[[#This Row],[GENDER]]="M","Hombre","Mujer")</f>
        <v>Hombre</v>
      </c>
      <c r="U4019" t="str">
        <f>_xlfn.CONCAT(Table58[[#This Row],[STATE]]," ", Table58[[#This Row],[DOMAIN]])</f>
        <v>CA C3</v>
      </c>
      <c r="V4019" s="2">
        <f t="shared" ca="1" si="187"/>
        <v>45915</v>
      </c>
      <c r="W4019" s="3">
        <f t="shared" ca="1" si="188"/>
        <v>45915.408431249998</v>
      </c>
      <c r="X4019">
        <f>ROUND(Table58[[#This Row],[AVGGIFT]],1)</f>
        <v>7.6</v>
      </c>
    </row>
    <row r="4020" spans="1:24" x14ac:dyDescent="0.35">
      <c r="A4020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  <c r="N4020">
        <f>VLOOKUP(Table58[[#This Row],[CONTROLN]],vlookup_table[],2,FALSE)</f>
        <v>0</v>
      </c>
      <c r="O4020">
        <f>VLOOKUP(Table58[[#This Row],[CONTROLN]],vlookup_table[],4,FALSE)</f>
        <v>0</v>
      </c>
      <c r="P4020" t="str">
        <f>VLOOKUP(Table58[[#This Row],[CONTROLN]],vlookup_table[],5,FALSE)</f>
        <v/>
      </c>
      <c r="Q4020">
        <f>VLOOKUP(Table58[[#This Row],[CONTROLN]],vlookup_table[],7,FALSE)</f>
        <v>5</v>
      </c>
      <c r="R4020" t="str">
        <f t="shared" si="186"/>
        <v/>
      </c>
      <c r="S4020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0</v>
      </c>
      <c r="T4020" t="str">
        <f>IF(Table58[[#This Row],[GENDER]]="M","Hombre","Mujer")</f>
        <v>Mujer</v>
      </c>
      <c r="U4020" t="str">
        <f>_xlfn.CONCAT(Table58[[#This Row],[STATE]]," ", Table58[[#This Row],[DOMAIN]])</f>
        <v xml:space="preserve">MI </v>
      </c>
      <c r="V4020" s="2">
        <f t="shared" ca="1" si="187"/>
        <v>45915</v>
      </c>
      <c r="W4020" s="3">
        <f t="shared" ca="1" si="188"/>
        <v>45915.408431249998</v>
      </c>
      <c r="X4020">
        <f>ROUND(Table58[[#This Row],[AVGGIFT]],1)</f>
        <v>8.5</v>
      </c>
    </row>
    <row r="4021" spans="1:24" x14ac:dyDescent="0.35">
      <c r="A402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  <c r="N4021">
        <f>VLOOKUP(Table58[[#This Row],[CONTROLN]],vlookup_table[],2,FALSE)</f>
        <v>1</v>
      </c>
      <c r="O4021">
        <f>VLOOKUP(Table58[[#This Row],[CONTROLN]],vlookup_table[],4,FALSE)</f>
        <v>2501</v>
      </c>
      <c r="P4021" t="str">
        <f>VLOOKUP(Table58[[#This Row],[CONTROLN]],vlookup_table[],5,FALSE)</f>
        <v>T2</v>
      </c>
      <c r="Q4021">
        <f>VLOOKUP(Table58[[#This Row],[CONTROLN]],vlookup_table[],7,FALSE)</f>
        <v>20</v>
      </c>
      <c r="R4021">
        <f t="shared" si="186"/>
        <v>72</v>
      </c>
      <c r="S4021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21" t="str">
        <f>IF(Table58[[#This Row],[GENDER]]="M","Hombre","Mujer")</f>
        <v>Hombre</v>
      </c>
      <c r="U4021" t="str">
        <f>_xlfn.CONCAT(Table58[[#This Row],[STATE]]," ", Table58[[#This Row],[DOMAIN]])</f>
        <v>FL T2</v>
      </c>
      <c r="V4021" s="2">
        <f t="shared" ca="1" si="187"/>
        <v>45915</v>
      </c>
      <c r="W4021" s="3">
        <f t="shared" ca="1" si="188"/>
        <v>45915.408431249998</v>
      </c>
      <c r="X4021">
        <f>ROUND(Table58[[#This Row],[AVGGIFT]],1)</f>
        <v>14.7</v>
      </c>
    </row>
    <row r="4022" spans="1:24" x14ac:dyDescent="0.35">
      <c r="A4022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  <c r="N4022">
        <f>VLOOKUP(Table58[[#This Row],[CONTROLN]],vlookup_table[],2,FALSE)</f>
        <v>0</v>
      </c>
      <c r="O4022">
        <f>VLOOKUP(Table58[[#This Row],[CONTROLN]],vlookup_table[],4,FALSE)</f>
        <v>4001</v>
      </c>
      <c r="P4022" t="str">
        <f>VLOOKUP(Table58[[#This Row],[CONTROLN]],vlookup_table[],5,FALSE)</f>
        <v>U1</v>
      </c>
      <c r="Q4022">
        <f>VLOOKUP(Table58[[#This Row],[CONTROLN]],vlookup_table[],7,FALSE)</f>
        <v>22</v>
      </c>
      <c r="R4022">
        <f t="shared" si="186"/>
        <v>57</v>
      </c>
      <c r="S4022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Urbano</v>
      </c>
      <c r="T4022" t="str">
        <f>IF(Table58[[#This Row],[GENDER]]="M","Hombre","Mujer")</f>
        <v>Mujer</v>
      </c>
      <c r="U4022" t="str">
        <f>_xlfn.CONCAT(Table58[[#This Row],[STATE]]," ", Table58[[#This Row],[DOMAIN]])</f>
        <v>CA U1</v>
      </c>
      <c r="V4022" s="2">
        <f t="shared" ca="1" si="187"/>
        <v>45915</v>
      </c>
      <c r="W4022" s="3">
        <f t="shared" ca="1" si="188"/>
        <v>45915.408431249998</v>
      </c>
      <c r="X4022">
        <f>ROUND(Table58[[#This Row],[AVGGIFT]],1)</f>
        <v>12.1</v>
      </c>
    </row>
    <row r="4023" spans="1:24" x14ac:dyDescent="0.35">
      <c r="A4023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  <c r="N4023">
        <f>VLOOKUP(Table58[[#This Row],[CONTROLN]],vlookup_table[],2,FALSE)</f>
        <v>1</v>
      </c>
      <c r="O4023">
        <f>VLOOKUP(Table58[[#This Row],[CONTROLN]],vlookup_table[],4,FALSE)</f>
        <v>4401</v>
      </c>
      <c r="P4023" t="str">
        <f>VLOOKUP(Table58[[#This Row],[CONTROLN]],vlookup_table[],5,FALSE)</f>
        <v>S1</v>
      </c>
      <c r="Q4023">
        <f>VLOOKUP(Table58[[#This Row],[CONTROLN]],vlookup_table[],7,FALSE)</f>
        <v>21</v>
      </c>
      <c r="R4023">
        <f t="shared" si="186"/>
        <v>53</v>
      </c>
      <c r="S4023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23" t="str">
        <f>IF(Table58[[#This Row],[GENDER]]="M","Hombre","Mujer")</f>
        <v>Hombre</v>
      </c>
      <c r="U4023" t="str">
        <f>_xlfn.CONCAT(Table58[[#This Row],[STATE]]," ", Table58[[#This Row],[DOMAIN]])</f>
        <v>CA S1</v>
      </c>
      <c r="V4023" s="2">
        <f t="shared" ca="1" si="187"/>
        <v>45915</v>
      </c>
      <c r="W4023" s="3">
        <f t="shared" ca="1" si="188"/>
        <v>45915.408431249998</v>
      </c>
      <c r="X4023">
        <f>ROUND(Table58[[#This Row],[AVGGIFT]],1)</f>
        <v>12.3</v>
      </c>
    </row>
    <row r="4024" spans="1:24" x14ac:dyDescent="0.35">
      <c r="A4024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  <c r="N4024">
        <f>VLOOKUP(Table58[[#This Row],[CONTROLN]],vlookup_table[],2,FALSE)</f>
        <v>4</v>
      </c>
      <c r="O4024">
        <f>VLOOKUP(Table58[[#This Row],[CONTROLN]],vlookup_table[],4,FALSE)</f>
        <v>405</v>
      </c>
      <c r="P4024" t="str">
        <f>VLOOKUP(Table58[[#This Row],[CONTROLN]],vlookup_table[],5,FALSE)</f>
        <v>R2</v>
      </c>
      <c r="Q4024">
        <f>VLOOKUP(Table58[[#This Row],[CONTROLN]],vlookup_table[],7,FALSE)</f>
        <v>25</v>
      </c>
      <c r="R4024">
        <f t="shared" si="186"/>
        <v>93</v>
      </c>
      <c r="S4024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Rural</v>
      </c>
      <c r="T4024" t="str">
        <f>IF(Table58[[#This Row],[GENDER]]="M","Hombre","Mujer")</f>
        <v>Hombre</v>
      </c>
      <c r="U4024" t="str">
        <f>_xlfn.CONCAT(Table58[[#This Row],[STATE]]," ", Table58[[#This Row],[DOMAIN]])</f>
        <v>MI R2</v>
      </c>
      <c r="V4024" s="2">
        <f t="shared" ca="1" si="187"/>
        <v>45915</v>
      </c>
      <c r="W4024" s="3">
        <f t="shared" ca="1" si="188"/>
        <v>45915.408431249998</v>
      </c>
      <c r="X4024">
        <f>ROUND(Table58[[#This Row],[AVGGIFT]],1)</f>
        <v>17.100000000000001</v>
      </c>
    </row>
    <row r="4025" spans="1:24" x14ac:dyDescent="0.35">
      <c r="A4025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  <c r="N4025">
        <f>VLOOKUP(Table58[[#This Row],[CONTROLN]],vlookup_table[],2,FALSE)</f>
        <v>2</v>
      </c>
      <c r="O4025">
        <f>VLOOKUP(Table58[[#This Row],[CONTROLN]],vlookup_table[],4,FALSE)</f>
        <v>6101</v>
      </c>
      <c r="P4025" t="str">
        <f>VLOOKUP(Table58[[#This Row],[CONTROLN]],vlookup_table[],5,FALSE)</f>
        <v>S2</v>
      </c>
      <c r="Q4025">
        <f>VLOOKUP(Table58[[#This Row],[CONTROLN]],vlookup_table[],7,FALSE)</f>
        <v>50</v>
      </c>
      <c r="R4025">
        <f t="shared" si="186"/>
        <v>36</v>
      </c>
      <c r="S4025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25" t="str">
        <f>IF(Table58[[#This Row],[GENDER]]="M","Hombre","Mujer")</f>
        <v>Mujer</v>
      </c>
      <c r="U4025" t="str">
        <f>_xlfn.CONCAT(Table58[[#This Row],[STATE]]," ", Table58[[#This Row],[DOMAIN]])</f>
        <v>FL S2</v>
      </c>
      <c r="V4025" s="2">
        <f t="shared" ca="1" si="187"/>
        <v>45915</v>
      </c>
      <c r="W4025" s="3">
        <f t="shared" ca="1" si="188"/>
        <v>45915.408431249998</v>
      </c>
      <c r="X4025">
        <f>ROUND(Table58[[#This Row],[AVGGIFT]],1)</f>
        <v>14.3</v>
      </c>
    </row>
    <row r="4026" spans="1:24" x14ac:dyDescent="0.35">
      <c r="A4026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  <c r="N4026">
        <f>VLOOKUP(Table58[[#This Row],[CONTROLN]],vlookup_table[],2,FALSE)</f>
        <v>28</v>
      </c>
      <c r="O4026">
        <f>VLOOKUP(Table58[[#This Row],[CONTROLN]],vlookup_table[],4,FALSE)</f>
        <v>7401</v>
      </c>
      <c r="P4026" t="str">
        <f>VLOOKUP(Table58[[#This Row],[CONTROLN]],vlookup_table[],5,FALSE)</f>
        <v>C1</v>
      </c>
      <c r="Q4026">
        <f>VLOOKUP(Table58[[#This Row],[CONTROLN]],vlookup_table[],7,FALSE)</f>
        <v>10</v>
      </c>
      <c r="R4026">
        <f t="shared" si="186"/>
        <v>23</v>
      </c>
      <c r="S4026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Campo</v>
      </c>
      <c r="T4026" t="str">
        <f>IF(Table58[[#This Row],[GENDER]]="M","Hombre","Mujer")</f>
        <v>Hombre</v>
      </c>
      <c r="U4026" t="str">
        <f>_xlfn.CONCAT(Table58[[#This Row],[STATE]]," ", Table58[[#This Row],[DOMAIN]])</f>
        <v>FL C1</v>
      </c>
      <c r="V4026" s="2">
        <f t="shared" ca="1" si="187"/>
        <v>45915</v>
      </c>
      <c r="W4026" s="3">
        <f t="shared" ca="1" si="188"/>
        <v>45915.408431249998</v>
      </c>
      <c r="X4026">
        <f>ROUND(Table58[[#This Row],[AVGGIFT]],1)</f>
        <v>9.1999999999999993</v>
      </c>
    </row>
    <row r="4027" spans="1:24" x14ac:dyDescent="0.35">
      <c r="A4027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  <c r="N4027">
        <f>VLOOKUP(Table58[[#This Row],[CONTROLN]],vlookup_table[],2,FALSE)</f>
        <v>1</v>
      </c>
      <c r="O4027">
        <f>VLOOKUP(Table58[[#This Row],[CONTROLN]],vlookup_table[],4,FALSE)</f>
        <v>3301</v>
      </c>
      <c r="P4027" t="str">
        <f>VLOOKUP(Table58[[#This Row],[CONTROLN]],vlookup_table[],5,FALSE)</f>
        <v>S2</v>
      </c>
      <c r="Q4027">
        <f>VLOOKUP(Table58[[#This Row],[CONTROLN]],vlookup_table[],7,FALSE)</f>
        <v>5</v>
      </c>
      <c r="R4027">
        <f t="shared" si="186"/>
        <v>64</v>
      </c>
      <c r="S4027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27" t="str">
        <f>IF(Table58[[#This Row],[GENDER]]="M","Hombre","Mujer")</f>
        <v>Hombre</v>
      </c>
      <c r="U4027" t="str">
        <f>_xlfn.CONCAT(Table58[[#This Row],[STATE]]," ", Table58[[#This Row],[DOMAIN]])</f>
        <v>ND S2</v>
      </c>
      <c r="V4027" s="2">
        <f t="shared" ca="1" si="187"/>
        <v>45915</v>
      </c>
      <c r="W4027" s="3">
        <f t="shared" ca="1" si="188"/>
        <v>45915.408431249998</v>
      </c>
      <c r="X4027">
        <f>ROUND(Table58[[#This Row],[AVGGIFT]],1)</f>
        <v>5.3</v>
      </c>
    </row>
    <row r="4028" spans="1:24" x14ac:dyDescent="0.35">
      <c r="A4028">
        <v>2231</v>
      </c>
      <c r="B4028" t="s">
        <v>36</v>
      </c>
      <c r="C4028" t="s">
        <v>14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  <c r="N4028">
        <f>VLOOKUP(Table58[[#This Row],[CONTROLN]],vlookup_table[],2,FALSE)</f>
        <v>1</v>
      </c>
      <c r="O4028">
        <f>VLOOKUP(Table58[[#This Row],[CONTROLN]],vlookup_table[],4,FALSE)</f>
        <v>7301</v>
      </c>
      <c r="P4028" t="str">
        <f>VLOOKUP(Table58[[#This Row],[CONTROLN]],vlookup_table[],5,FALSE)</f>
        <v>T2</v>
      </c>
      <c r="Q4028">
        <f>VLOOKUP(Table58[[#This Row],[CONTROLN]],vlookup_table[],7,FALSE)</f>
        <v>14</v>
      </c>
      <c r="R4028">
        <f t="shared" si="186"/>
        <v>24</v>
      </c>
      <c r="S4028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Pueblo</v>
      </c>
      <c r="T4028" t="str">
        <f>IF(Table58[[#This Row],[GENDER]]="M","Hombre","Mujer")</f>
        <v>Hombre</v>
      </c>
      <c r="U4028" t="str">
        <f>_xlfn.CONCAT(Table58[[#This Row],[STATE]]," ", Table58[[#This Row],[DOMAIN]])</f>
        <v>WI T2</v>
      </c>
      <c r="V4028" s="2">
        <f t="shared" ca="1" si="187"/>
        <v>45915</v>
      </c>
      <c r="W4028" s="3">
        <f t="shared" ca="1" si="188"/>
        <v>45915.408431249998</v>
      </c>
      <c r="X4028">
        <f>ROUND(Table58[[#This Row],[AVGGIFT]],1)</f>
        <v>11.4</v>
      </c>
    </row>
    <row r="4029" spans="1:24" x14ac:dyDescent="0.35">
      <c r="A4029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  <c r="N4029">
        <f>VLOOKUP(Table58[[#This Row],[CONTROLN]],vlookup_table[],2,FALSE)</f>
        <v>1</v>
      </c>
      <c r="O4029">
        <f>VLOOKUP(Table58[[#This Row],[CONTROLN]],vlookup_table[],4,FALSE)</f>
        <v>1709</v>
      </c>
      <c r="P4029" t="str">
        <f>VLOOKUP(Table58[[#This Row],[CONTROLN]],vlookup_table[],5,FALSE)</f>
        <v>S2</v>
      </c>
      <c r="Q4029">
        <f>VLOOKUP(Table58[[#This Row],[CONTROLN]],vlookup_table[],7,FALSE)</f>
        <v>9</v>
      </c>
      <c r="R4029">
        <f t="shared" si="186"/>
        <v>79</v>
      </c>
      <c r="S4029" t="str">
        <f>IF(LEFT(Table58[[#This Row],[DOMAIN]],1)="C","Campo",IF(LEFT(Table58[[#This Row],[DOMAIN]],1)="T","Pueblo",IF(LEFT(Table58[[#This Row],[DOMAIN]],1)="R","Rural",IF(LEFT(Table58[[#This Row],[DOMAIN]],1)="S","Suburbano",IF(LEFT(Table58[[#This Row],[DOMAIN]],1)="U","Urbano",0)))))</f>
        <v>Suburbano</v>
      </c>
      <c r="T4029" t="str">
        <f>IF(Table58[[#This Row],[GENDER]]="M","Hombre","Mujer")</f>
        <v>Hombre</v>
      </c>
      <c r="U4029" t="str">
        <f>_xlfn.CONCAT(Table58[[#This Row],[STATE]]," ", Table58[[#This Row],[DOMAIN]])</f>
        <v>MI S2</v>
      </c>
      <c r="V4029" s="2">
        <f t="shared" ca="1" si="187"/>
        <v>45915</v>
      </c>
      <c r="W4029" s="3">
        <f t="shared" ca="1" si="188"/>
        <v>45915.408431249998</v>
      </c>
      <c r="X4029">
        <f>ROUND(Table58[[#This Row],[AVGGIFT]],1)</f>
        <v>7.4</v>
      </c>
    </row>
    <row r="4032" spans="1:24" x14ac:dyDescent="0.35">
      <c r="A4032" s="1" t="s">
        <v>121</v>
      </c>
      <c r="B4032" s="1" t="s">
        <v>107</v>
      </c>
      <c r="C4032" s="1" t="s">
        <v>122</v>
      </c>
      <c r="D4032" s="1" t="s">
        <v>123</v>
      </c>
      <c r="E4032" s="1" t="s">
        <v>124</v>
      </c>
      <c r="F4032" s="1" t="s">
        <v>125</v>
      </c>
      <c r="G4032" s="1" t="s">
        <v>126</v>
      </c>
      <c r="H4032" s="1" t="s">
        <v>127</v>
      </c>
      <c r="I4032" s="1" t="s">
        <v>128</v>
      </c>
      <c r="J4032" s="1" t="s">
        <v>129</v>
      </c>
      <c r="K4032" s="1" t="s">
        <v>130</v>
      </c>
      <c r="L4032" s="1" t="s">
        <v>131</v>
      </c>
      <c r="M4032" s="1" t="s">
        <v>132</v>
      </c>
      <c r="N4032" s="1" t="s">
        <v>133</v>
      </c>
      <c r="O4032" s="1" t="s">
        <v>134</v>
      </c>
      <c r="P4032" s="1" t="s">
        <v>135</v>
      </c>
      <c r="Q4032" s="1" t="s">
        <v>136</v>
      </c>
      <c r="R4032" s="1" t="s">
        <v>137</v>
      </c>
      <c r="S4032" s="1" t="s">
        <v>138</v>
      </c>
    </row>
    <row r="4033" spans="1:19" x14ac:dyDescent="0.35">
      <c r="A4033" s="1" t="s">
        <v>110</v>
      </c>
      <c r="B4033" s="1">
        <f>SUM(B2:B4029)</f>
        <v>0</v>
      </c>
      <c r="C4033" s="1">
        <f>SUM(C2:C4029)</f>
        <v>0</v>
      </c>
      <c r="D4033" s="1">
        <f>SUM(D2:D4029)</f>
        <v>4653030</v>
      </c>
      <c r="E4033" s="1">
        <f>SUM(E2:E4029)</f>
        <v>1416121</v>
      </c>
      <c r="F4033" s="1">
        <f>SUM(F2:F4029)</f>
        <v>1790664</v>
      </c>
      <c r="G4033" s="1">
        <f>SUM(G2:G4029)</f>
        <v>64293</v>
      </c>
      <c r="H4033" s="1">
        <f>SUM(H2:H4029)</f>
        <v>66246179</v>
      </c>
      <c r="I4033" s="1">
        <f>SUM(I2:I4029)</f>
        <v>27708</v>
      </c>
      <c r="J4033" s="1">
        <f>SUM(J2:J4029)</f>
        <v>223458</v>
      </c>
      <c r="K4033" s="1">
        <f>SUM(K2:K4029)</f>
        <v>1613377</v>
      </c>
      <c r="L4033" s="1">
        <f>SUM(L2:L4029)</f>
        <v>1610347</v>
      </c>
      <c r="M4033" s="1">
        <f>SUM(M2:M4029)</f>
        <v>47415.341966953136</v>
      </c>
      <c r="N4033" s="1">
        <f>SUM(N2:N4029)</f>
        <v>307314</v>
      </c>
      <c r="O4033" s="1">
        <f>SUM(O2:O4029)</f>
        <v>10909641</v>
      </c>
      <c r="P4033" s="1">
        <f>SUM(P2:P4029)</f>
        <v>0</v>
      </c>
      <c r="Q4033" s="1">
        <f>SUM(Q2:Q4029)</f>
        <v>69792</v>
      </c>
      <c r="R4033" s="1">
        <f>SUM(R2:R4029)</f>
        <v>187533</v>
      </c>
      <c r="S4033" s="1">
        <f>SUM(S2:S4029)</f>
        <v>0</v>
      </c>
    </row>
    <row r="4034" spans="1:19" x14ac:dyDescent="0.35">
      <c r="A4034" s="1" t="s">
        <v>111</v>
      </c>
      <c r="B4034" s="1" t="s">
        <v>109</v>
      </c>
      <c r="C4034" s="1" t="s">
        <v>109</v>
      </c>
      <c r="D4034" s="1">
        <f>AVERAGE(D2:D4029)</f>
        <v>1158.0462916874067</v>
      </c>
      <c r="E4034" s="1">
        <f>AVERAGE(E2:E4029)</f>
        <v>351.56926514399208</v>
      </c>
      <c r="F4034" s="1">
        <f>AVERAGE(F2:F4029)</f>
        <v>444.66451452694315</v>
      </c>
      <c r="G4034" s="1">
        <f>AVERAGE(G2:G4029)</f>
        <v>15.961519364448858</v>
      </c>
      <c r="H4034" s="1">
        <f>AVERAGE(H2:H4029)</f>
        <v>16446.419811320753</v>
      </c>
      <c r="I4034" s="1">
        <f>AVERAGE(I2:I4029)</f>
        <v>6.8788480635551146</v>
      </c>
      <c r="J4034" s="1">
        <f>AVERAGE(J2:J4029)</f>
        <v>55.476166832174776</v>
      </c>
      <c r="K4034" s="1">
        <f>AVERAGE(K2:K4029)</f>
        <v>400.639930469332</v>
      </c>
      <c r="L4034" s="1">
        <f>AVERAGE(L2:L4029)</f>
        <v>399.78823237338628</v>
      </c>
      <c r="M4034" s="1">
        <f>AVERAGE(M2:M4029)</f>
        <v>11.771435443632853</v>
      </c>
      <c r="N4034" s="1">
        <f>AVERAGE(N2:N4029)</f>
        <v>76.294438927507443</v>
      </c>
      <c r="O4034" s="1">
        <f>AVERAGE(O2:O4029)</f>
        <v>2708.4510923535254</v>
      </c>
      <c r="P4034" s="1" t="s">
        <v>109</v>
      </c>
      <c r="Q4034" s="1">
        <f>AVERAGE(Q2:Q4029)</f>
        <v>17.326713008937439</v>
      </c>
      <c r="R4034" s="1">
        <f>AVERAGE(R2:R4029)</f>
        <v>61.20528720626632</v>
      </c>
      <c r="S4034" s="1">
        <f>AVERAGE(S2:S4029)</f>
        <v>0</v>
      </c>
    </row>
    <row r="4035" spans="1:19" x14ac:dyDescent="0.35">
      <c r="A4035" s="1" t="s">
        <v>112</v>
      </c>
      <c r="B4035" s="1">
        <f>COUNT(B2:B4029)</f>
        <v>0</v>
      </c>
      <c r="C4035" s="1">
        <f>COUNT(C2:C4029)</f>
        <v>0</v>
      </c>
      <c r="D4035" s="1">
        <f>COUNT(D2:D4029)</f>
        <v>4018</v>
      </c>
      <c r="E4035" s="1">
        <f>COUNT(E2:E4029)</f>
        <v>4028</v>
      </c>
      <c r="F4035" s="1">
        <f>COUNT(F2:F4029)</f>
        <v>4027</v>
      </c>
      <c r="G4035" s="1">
        <f>COUNT(G2:G4029)</f>
        <v>4028</v>
      </c>
      <c r="H4035" s="1">
        <f>COUNT(H2:H4029)</f>
        <v>4028</v>
      </c>
      <c r="I4035" s="1">
        <f>COUNT(I2:I4029)</f>
        <v>4028</v>
      </c>
      <c r="J4035" s="1">
        <f>COUNT(J2:J4029)</f>
        <v>4028</v>
      </c>
      <c r="K4035" s="1">
        <f>COUNT(K2:K4029)</f>
        <v>4027</v>
      </c>
      <c r="L4035" s="1">
        <f>COUNT(L2:L4029)</f>
        <v>4028</v>
      </c>
      <c r="M4035" s="1">
        <f>COUNT(M2:M4029)</f>
        <v>4028</v>
      </c>
      <c r="N4035" s="1">
        <f>COUNT(N2:N4029)</f>
        <v>4028</v>
      </c>
      <c r="O4035" s="1">
        <f>COUNT(O2:O4029)</f>
        <v>4028</v>
      </c>
      <c r="P4035" s="1">
        <f>COUNT(P2:P4029)</f>
        <v>0</v>
      </c>
      <c r="Q4035" s="1">
        <f>COUNT(Q2:Q4029)</f>
        <v>4028</v>
      </c>
      <c r="R4035" s="1">
        <f>COUNT(R2:R4029)</f>
        <v>3064</v>
      </c>
      <c r="S4035" s="1">
        <f>COUNT(S2:S4029)</f>
        <v>118</v>
      </c>
    </row>
    <row r="4036" spans="1:19" x14ac:dyDescent="0.35">
      <c r="A4036" s="1" t="s">
        <v>113</v>
      </c>
      <c r="B4036" s="1">
        <f>COUNTIF(B2:B4029,"&lt;8")</f>
        <v>0</v>
      </c>
      <c r="C4036" s="1">
        <f>COUNTIF(C2:C4029,"&lt;8")</f>
        <v>0</v>
      </c>
      <c r="D4036" s="1">
        <f>COUNTIF(D2:D4029,"&lt;8")</f>
        <v>34</v>
      </c>
      <c r="E4036" s="1">
        <f>COUNTIF(E2:E4029,"&lt;8")</f>
        <v>29</v>
      </c>
      <c r="F4036" s="1">
        <f>COUNTIF(F2:F4029,"&lt;8")</f>
        <v>30</v>
      </c>
      <c r="G4036" s="1">
        <f>COUNTIF(G2:G4029,"&lt;8")</f>
        <v>2798</v>
      </c>
      <c r="H4036" s="1">
        <f>COUNTIF(H2:H4029,"&lt;8")</f>
        <v>29</v>
      </c>
      <c r="I4036" s="1">
        <f>COUNTIF(I2:I4029,"&lt;8")</f>
        <v>2859</v>
      </c>
      <c r="J4036" s="1">
        <f>COUNTIF(J2:J4029,"&lt;8")</f>
        <v>73</v>
      </c>
      <c r="K4036" s="1">
        <f>COUNTIF(K2:K4029,"&lt;8")</f>
        <v>30</v>
      </c>
      <c r="L4036" s="1">
        <f>COUNTIF(L2:L4029,"&lt;8")</f>
        <v>29</v>
      </c>
      <c r="M4036" s="1">
        <f>COUNTIF(M2:M4029,"&lt;8")</f>
        <v>1278</v>
      </c>
      <c r="N4036" s="1">
        <f>COUNTIF(N2:N4029,"&lt;8")</f>
        <v>3552</v>
      </c>
      <c r="O4036" s="1">
        <f>COUNTIF(O2:O4029,"&lt;8")</f>
        <v>966</v>
      </c>
      <c r="P4036" s="1">
        <f>COUNTIF(P2:P4029,"&lt;8")</f>
        <v>0</v>
      </c>
      <c r="Q4036" s="1">
        <f>COUNTIF(Q2:Q4029,"&lt;8")</f>
        <v>778</v>
      </c>
      <c r="R4036" s="1">
        <f>COUNTIF(R2:R4029,"&lt;8")</f>
        <v>1</v>
      </c>
      <c r="S4036" s="1">
        <f>COUNTIF(S2:S4029,"&lt;8")</f>
        <v>118</v>
      </c>
    </row>
    <row r="4037" spans="1:19" x14ac:dyDescent="0.35">
      <c r="A4037" s="1" t="s">
        <v>114</v>
      </c>
      <c r="B4037" s="1">
        <f>MAX(B2:B4029)</f>
        <v>0</v>
      </c>
      <c r="C4037" s="1">
        <f>MAX(C2:C4029)</f>
        <v>0</v>
      </c>
      <c r="D4037" s="1">
        <f>MAX(D2:D4029)</f>
        <v>5982</v>
      </c>
      <c r="E4037" s="1">
        <f>MAX(E2:E4029)</f>
        <v>1500</v>
      </c>
      <c r="F4037" s="1">
        <f>MAX(F2:F4029)</f>
        <v>1331</v>
      </c>
      <c r="G4037" s="1">
        <f>MAX(G2:G4029)</f>
        <v>99</v>
      </c>
      <c r="H4037" s="1">
        <f>MAX(H2:H4029)</f>
        <v>174523</v>
      </c>
      <c r="I4037" s="1">
        <f>MAX(I2:I4029)</f>
        <v>79</v>
      </c>
      <c r="J4037" s="1">
        <f>MAX(J2:J4029)</f>
        <v>99</v>
      </c>
      <c r="K4037" s="1">
        <f>MAX(K2:K4029)</f>
        <v>1500</v>
      </c>
      <c r="L4037" s="1">
        <f>MAX(L2:L4029)</f>
        <v>1311</v>
      </c>
      <c r="M4037" s="1">
        <f>MAX(M2:M4029)</f>
        <v>450</v>
      </c>
      <c r="N4037" s="1">
        <f>MAX(N2:N4029)</f>
        <v>39002</v>
      </c>
      <c r="O4037" s="1">
        <f>MAX(O2:O4029)</f>
        <v>9310</v>
      </c>
      <c r="P4037" s="1">
        <f>MAX(P2:P4029)</f>
        <v>0</v>
      </c>
      <c r="Q4037" s="1">
        <f>MAX(Q2:Q4029)</f>
        <v>1825</v>
      </c>
      <c r="R4037" s="1">
        <f>MAX(R2:R4029)</f>
        <v>97</v>
      </c>
      <c r="S4037" s="1">
        <f>MAX(S2:S4029)</f>
        <v>0</v>
      </c>
    </row>
    <row r="4038" spans="1:19" x14ac:dyDescent="0.35">
      <c r="A4038" s="1" t="s">
        <v>115</v>
      </c>
      <c r="B4038" s="1">
        <f>MIN(B2:B4029)</f>
        <v>0</v>
      </c>
      <c r="C4038" s="1">
        <f>MIN(C2:C4029)</f>
        <v>0</v>
      </c>
      <c r="D4038" s="1">
        <f>MIN(D2:D4029)</f>
        <v>0</v>
      </c>
      <c r="E4038" s="1">
        <f>MIN(E2:E4029)</f>
        <v>0</v>
      </c>
      <c r="F4038" s="1">
        <f>MIN(F2:F4029)</f>
        <v>0</v>
      </c>
      <c r="G4038" s="1">
        <f>MIN(G2:G4029)</f>
        <v>0</v>
      </c>
      <c r="H4038" s="1">
        <f>MIN(H2:H4029)</f>
        <v>0</v>
      </c>
      <c r="I4038" s="1">
        <f>MIN(I2:I4029)</f>
        <v>0</v>
      </c>
      <c r="J4038" s="1">
        <f>MIN(J2:J4029)</f>
        <v>0</v>
      </c>
      <c r="K4038" s="1">
        <f>MIN(K2:K4029)</f>
        <v>0</v>
      </c>
      <c r="L4038" s="1">
        <f>MIN(L2:L4029)</f>
        <v>0</v>
      </c>
      <c r="M4038" s="1">
        <f>MIN(M2:M4029)</f>
        <v>2.2608695650000001</v>
      </c>
      <c r="N4038" s="1">
        <f>MIN(N2:N4029)</f>
        <v>0</v>
      </c>
      <c r="O4038" s="1">
        <f>MIN(O2:O4029)</f>
        <v>0</v>
      </c>
      <c r="P4038" s="1">
        <f>MIN(P2:P4029)</f>
        <v>0</v>
      </c>
      <c r="Q4038" s="1">
        <f>MIN(Q2:Q4029)</f>
        <v>1</v>
      </c>
      <c r="R4038" s="1">
        <f>MIN(R2:R4029)</f>
        <v>3</v>
      </c>
      <c r="S4038" s="1">
        <f>MIN(S2:S4029)</f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F88C10-4C6E-45E8-9ED4-003C5230A0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FILE 1</vt:lpstr>
      <vt:lpstr>FILE 2</vt:lpstr>
      <vt:lpstr>FILE 3</vt:lpstr>
      <vt:lpstr>FILE 4</vt:lpstr>
      <vt:lpstr>vlookup_table</vt:lpstr>
      <vt:lpstr>TODOS</vt:lpstr>
      <vt:lpstr>EJERCICIO 2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Arosa Lopez</dc:creator>
  <cp:lastModifiedBy>Adrian Arosa Lopez</cp:lastModifiedBy>
  <dcterms:created xsi:type="dcterms:W3CDTF">2025-09-12T11:41:31Z</dcterms:created>
  <dcterms:modified xsi:type="dcterms:W3CDTF">2025-09-15T07:48:26Z</dcterms:modified>
</cp:coreProperties>
</file>